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zhiyimylove/Documents/申请工作/work/pg_external_analysis/outputs/release_backtest/"/>
    </mc:Choice>
  </mc:AlternateContent>
  <xr:revisionPtr revIDLastSave="0" documentId="13_ncr:1_{DD576DF8-926C-114A-86D5-01D259CC4188}" xr6:coauthVersionLast="47" xr6:coauthVersionMax="47" xr10:uidLastSave="{00000000-0000-0000-0000-000000000000}"/>
  <bookViews>
    <workbookView xWindow="0" yWindow="500" windowWidth="30240" windowHeight="19640" activeTab="1" xr2:uid="{00000000-000D-0000-FFFF-FFFF00000000}"/>
  </bookViews>
  <sheets>
    <sheet name="Review" sheetId="1" r:id="rId1"/>
    <sheet name="Quarter example" sheetId="2" r:id="rId2"/>
    <sheet name="Scorecard" sheetId="3" r:id="rId3"/>
    <sheet name="Scored quarters" sheetId="4" r:id="rId4"/>
    <sheet name="Forecast log" sheetId="5" r:id="rId5"/>
    <sheet name="Training pairs" sheetId="6" r:id="rId6"/>
    <sheet name="Target months" sheetId="7" r:id="rId7"/>
    <sheet name="PG facts" sheetId="8" r:id="rId8"/>
    <sheet name="Market sources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29" i="7" l="1"/>
  <c r="H1528" i="7"/>
  <c r="H1527" i="7"/>
  <c r="H1526" i="7"/>
  <c r="H1525" i="7"/>
  <c r="H1524" i="7"/>
  <c r="H1523" i="7"/>
  <c r="H1522" i="7"/>
  <c r="H1521" i="7"/>
  <c r="H1520" i="7"/>
  <c r="H1519" i="7"/>
  <c r="H1518" i="7"/>
  <c r="H1517" i="7"/>
  <c r="H1516" i="7"/>
  <c r="H1515" i="7"/>
  <c r="H1514" i="7"/>
  <c r="H1513" i="7"/>
  <c r="H1512" i="7"/>
  <c r="H1511" i="7"/>
  <c r="H1510" i="7"/>
  <c r="H1509" i="7"/>
  <c r="H1508" i="7"/>
  <c r="H1507" i="7"/>
  <c r="H1506" i="7"/>
  <c r="H1505" i="7"/>
  <c r="H1504" i="7"/>
  <c r="H1503" i="7"/>
  <c r="H1502" i="7"/>
  <c r="H1501" i="7"/>
  <c r="H1500" i="7"/>
  <c r="H1499" i="7"/>
  <c r="H1498" i="7"/>
  <c r="H1497" i="7"/>
  <c r="H1496" i="7"/>
  <c r="H1495" i="7"/>
  <c r="H1494" i="7"/>
  <c r="H1493" i="7"/>
  <c r="H1492" i="7"/>
  <c r="H1491" i="7"/>
  <c r="H1490" i="7"/>
  <c r="H1489" i="7"/>
  <c r="H1488" i="7"/>
  <c r="H1487" i="7"/>
  <c r="H1486" i="7"/>
  <c r="H1485" i="7"/>
  <c r="H1484" i="7"/>
  <c r="H1483" i="7"/>
  <c r="H1482" i="7"/>
  <c r="H1481" i="7"/>
  <c r="H1480" i="7"/>
  <c r="H1479" i="7"/>
  <c r="H1478" i="7"/>
  <c r="H1477" i="7"/>
  <c r="H1476" i="7"/>
  <c r="H1475" i="7"/>
  <c r="H1474" i="7"/>
  <c r="H1473" i="7"/>
  <c r="H1472" i="7"/>
  <c r="H1471" i="7"/>
  <c r="H1470" i="7"/>
  <c r="H1469" i="7"/>
  <c r="H1468" i="7"/>
  <c r="H1467" i="7"/>
  <c r="H1466" i="7"/>
  <c r="H1465" i="7"/>
  <c r="H1464" i="7"/>
  <c r="H1463" i="7"/>
  <c r="H1462" i="7"/>
  <c r="H1461" i="7"/>
  <c r="H1460" i="7"/>
  <c r="H1459" i="7"/>
  <c r="H1458" i="7"/>
  <c r="H1457" i="7"/>
  <c r="H1456" i="7"/>
  <c r="H1455" i="7"/>
  <c r="H1454" i="7"/>
  <c r="H1453" i="7"/>
  <c r="H1452" i="7"/>
  <c r="H1451" i="7"/>
  <c r="H1450" i="7"/>
  <c r="H1449" i="7"/>
  <c r="H1448" i="7"/>
  <c r="H1447" i="7"/>
  <c r="H1446" i="7"/>
  <c r="H1445" i="7"/>
  <c r="H1444" i="7"/>
  <c r="H1443" i="7"/>
  <c r="H1442" i="7"/>
  <c r="H1441" i="7"/>
  <c r="H1440" i="7"/>
  <c r="H1439" i="7"/>
  <c r="H1438" i="7"/>
  <c r="H1437" i="7"/>
  <c r="H1436" i="7"/>
  <c r="H1435" i="7"/>
  <c r="H1434" i="7"/>
  <c r="H1433" i="7"/>
  <c r="H1432" i="7"/>
  <c r="H1431" i="7"/>
  <c r="H1430" i="7"/>
  <c r="H1429" i="7"/>
  <c r="H1428" i="7"/>
  <c r="H1427" i="7"/>
  <c r="H1426" i="7"/>
  <c r="H1425" i="7"/>
  <c r="H1424" i="7"/>
  <c r="H1423" i="7"/>
  <c r="H1422" i="7"/>
  <c r="H1421" i="7"/>
  <c r="H1420" i="7"/>
  <c r="H1419" i="7"/>
  <c r="H1418" i="7"/>
  <c r="H1417" i="7"/>
  <c r="H1416" i="7"/>
  <c r="H1415" i="7"/>
  <c r="H1414" i="7"/>
  <c r="H1413" i="7"/>
  <c r="H1412" i="7"/>
  <c r="H1411" i="7"/>
  <c r="H1410" i="7"/>
  <c r="H1409" i="7"/>
  <c r="H1408" i="7"/>
  <c r="H1407" i="7"/>
  <c r="H1406" i="7"/>
  <c r="H1405" i="7"/>
  <c r="H1404" i="7"/>
  <c r="H1403" i="7"/>
  <c r="H1402" i="7"/>
  <c r="H1401" i="7"/>
  <c r="H1400" i="7"/>
  <c r="H1399" i="7"/>
  <c r="H1398" i="7"/>
  <c r="H1397" i="7"/>
  <c r="H1396" i="7"/>
  <c r="H1395" i="7"/>
  <c r="H1394" i="7"/>
  <c r="H1393" i="7"/>
  <c r="H1392" i="7"/>
  <c r="H1391" i="7"/>
  <c r="H1390" i="7"/>
  <c r="H1389" i="7"/>
  <c r="H1388" i="7"/>
  <c r="H1387" i="7"/>
  <c r="H1386" i="7"/>
  <c r="H1385" i="7"/>
  <c r="H1384" i="7"/>
  <c r="H1383" i="7"/>
  <c r="H1382" i="7"/>
  <c r="H1381" i="7"/>
  <c r="H1380" i="7"/>
  <c r="H1379" i="7"/>
  <c r="H1378" i="7"/>
  <c r="H1377" i="7"/>
  <c r="H1376" i="7"/>
  <c r="H1375" i="7"/>
  <c r="H1374" i="7"/>
  <c r="H1373" i="7"/>
  <c r="H1372" i="7"/>
  <c r="H1371" i="7"/>
  <c r="H1370" i="7"/>
  <c r="H1369" i="7"/>
  <c r="H1368" i="7"/>
  <c r="H1367" i="7"/>
  <c r="H1366" i="7"/>
  <c r="H1365" i="7"/>
  <c r="H1364" i="7"/>
  <c r="H1363" i="7"/>
  <c r="H1362" i="7"/>
  <c r="H1361" i="7"/>
  <c r="H1360" i="7"/>
  <c r="H1359" i="7"/>
  <c r="H1358" i="7"/>
  <c r="H1357" i="7"/>
  <c r="H1356" i="7"/>
  <c r="H1355" i="7"/>
  <c r="H1354" i="7"/>
  <c r="H1353" i="7"/>
  <c r="H1352" i="7"/>
  <c r="H1351" i="7"/>
  <c r="H1350" i="7"/>
  <c r="H1349" i="7"/>
  <c r="H1348" i="7"/>
  <c r="H1347" i="7"/>
  <c r="H1346" i="7"/>
  <c r="H1345" i="7"/>
  <c r="H1344" i="7"/>
  <c r="H1343" i="7"/>
  <c r="H1342" i="7"/>
  <c r="H1341" i="7"/>
  <c r="H1340" i="7"/>
  <c r="H1339" i="7"/>
  <c r="H1338" i="7"/>
  <c r="H1337" i="7"/>
  <c r="H1336" i="7"/>
  <c r="H1335" i="7"/>
  <c r="H1334" i="7"/>
  <c r="H1333" i="7"/>
  <c r="H1332" i="7"/>
  <c r="H1331" i="7"/>
  <c r="H1330" i="7"/>
  <c r="H1329" i="7"/>
  <c r="H1328" i="7"/>
  <c r="H1327" i="7"/>
  <c r="H1326" i="7"/>
  <c r="H1325" i="7"/>
  <c r="H1324" i="7"/>
  <c r="H1323" i="7"/>
  <c r="H1322" i="7"/>
  <c r="H1321" i="7"/>
  <c r="H1320" i="7"/>
  <c r="H1319" i="7"/>
  <c r="H1318" i="7"/>
  <c r="H1317" i="7"/>
  <c r="H1316" i="7"/>
  <c r="H1315" i="7"/>
  <c r="H1314" i="7"/>
  <c r="H1313" i="7"/>
  <c r="H1312" i="7"/>
  <c r="H1311" i="7"/>
  <c r="H1310" i="7"/>
  <c r="H1309" i="7"/>
  <c r="H1308" i="7"/>
  <c r="H1307" i="7"/>
  <c r="H1306" i="7"/>
  <c r="H1305" i="7"/>
  <c r="H1304" i="7"/>
  <c r="H1303" i="7"/>
  <c r="H1302" i="7"/>
  <c r="H1301" i="7"/>
  <c r="H1300" i="7"/>
  <c r="H1299" i="7"/>
  <c r="H1298" i="7"/>
  <c r="H1297" i="7"/>
  <c r="H1296" i="7"/>
  <c r="H1295" i="7"/>
  <c r="H1294" i="7"/>
  <c r="H1293" i="7"/>
  <c r="H1292" i="7"/>
  <c r="H1291" i="7"/>
  <c r="H1290" i="7"/>
  <c r="H1289" i="7"/>
  <c r="H1288" i="7"/>
  <c r="H1287" i="7"/>
  <c r="H1286" i="7"/>
  <c r="H1285" i="7"/>
  <c r="H1284" i="7"/>
  <c r="H1283" i="7"/>
  <c r="H1282" i="7"/>
  <c r="H1281" i="7"/>
  <c r="H1280" i="7"/>
  <c r="H1279" i="7"/>
  <c r="H1278" i="7"/>
  <c r="H1277" i="7"/>
  <c r="H1276" i="7"/>
  <c r="H1275" i="7"/>
  <c r="H1274" i="7"/>
  <c r="H1273" i="7"/>
  <c r="H1272" i="7"/>
  <c r="H1271" i="7"/>
  <c r="H1270" i="7"/>
  <c r="H1269" i="7"/>
  <c r="H1268" i="7"/>
  <c r="H1267" i="7"/>
  <c r="H1266" i="7"/>
  <c r="H1265" i="7"/>
  <c r="H1264" i="7"/>
  <c r="H1263" i="7"/>
  <c r="H1262" i="7"/>
  <c r="H1261" i="7"/>
  <c r="H1260" i="7"/>
  <c r="H1259" i="7"/>
  <c r="H1258" i="7"/>
  <c r="H1257" i="7"/>
  <c r="H1256" i="7"/>
  <c r="H1255" i="7"/>
  <c r="H1254" i="7"/>
  <c r="H1253" i="7"/>
  <c r="H1252" i="7"/>
  <c r="H1251" i="7"/>
  <c r="H1250" i="7"/>
  <c r="H1249" i="7"/>
  <c r="H1248" i="7"/>
  <c r="H1247" i="7"/>
  <c r="H1246" i="7"/>
  <c r="H1245" i="7"/>
  <c r="H1244" i="7"/>
  <c r="H1243" i="7"/>
  <c r="H1242" i="7"/>
  <c r="H1241" i="7"/>
  <c r="H1240" i="7"/>
  <c r="H1239" i="7"/>
  <c r="H1238" i="7"/>
  <c r="H1237" i="7"/>
  <c r="H1236" i="7"/>
  <c r="H1235" i="7"/>
  <c r="H1234" i="7"/>
  <c r="H1233" i="7"/>
  <c r="H1232" i="7"/>
  <c r="H1231" i="7"/>
  <c r="H1230" i="7"/>
  <c r="H1229" i="7"/>
  <c r="H1228" i="7"/>
  <c r="H1227" i="7"/>
  <c r="H1226" i="7"/>
  <c r="H1225" i="7"/>
  <c r="H1224" i="7"/>
  <c r="H1223" i="7"/>
  <c r="H1222" i="7"/>
  <c r="H1221" i="7"/>
  <c r="H1220" i="7"/>
  <c r="H1219" i="7"/>
  <c r="H1218" i="7"/>
  <c r="H1217" i="7"/>
  <c r="H1216" i="7"/>
  <c r="H1215" i="7"/>
  <c r="H1214" i="7"/>
  <c r="H1213" i="7"/>
  <c r="H1212" i="7"/>
  <c r="H1211" i="7"/>
  <c r="H1210" i="7"/>
  <c r="H1209" i="7"/>
  <c r="H1208" i="7"/>
  <c r="H1207" i="7"/>
  <c r="H1206" i="7"/>
  <c r="H1205" i="7"/>
  <c r="H1204" i="7"/>
  <c r="H1203" i="7"/>
  <c r="H1202" i="7"/>
  <c r="H1201" i="7"/>
  <c r="H1200" i="7"/>
  <c r="H1199" i="7"/>
  <c r="H1198" i="7"/>
  <c r="H1197" i="7"/>
  <c r="H1196" i="7"/>
  <c r="H1195" i="7"/>
  <c r="H1194" i="7"/>
  <c r="H1193" i="7"/>
  <c r="H1192" i="7"/>
  <c r="H1191" i="7"/>
  <c r="H1190" i="7"/>
  <c r="H1189" i="7"/>
  <c r="H1188" i="7"/>
  <c r="H1187" i="7"/>
  <c r="H1186" i="7"/>
  <c r="H1185" i="7"/>
  <c r="H1184" i="7"/>
  <c r="H1183" i="7"/>
  <c r="H1182" i="7"/>
  <c r="H1181" i="7"/>
  <c r="H1180" i="7"/>
  <c r="H1179" i="7"/>
  <c r="H1178" i="7"/>
  <c r="H1177" i="7"/>
  <c r="H1176" i="7"/>
  <c r="H1175" i="7"/>
  <c r="H1174" i="7"/>
  <c r="H1173" i="7"/>
  <c r="H1172" i="7"/>
  <c r="H1171" i="7"/>
  <c r="H1170" i="7"/>
  <c r="H1169" i="7"/>
  <c r="H1168" i="7"/>
  <c r="H1167" i="7"/>
  <c r="H1166" i="7"/>
  <c r="H1165" i="7"/>
  <c r="H1164" i="7"/>
  <c r="H1163" i="7"/>
  <c r="H1162" i="7"/>
  <c r="H1161" i="7"/>
  <c r="H1160" i="7"/>
  <c r="H1159" i="7"/>
  <c r="H1158" i="7"/>
  <c r="H1157" i="7"/>
  <c r="H1156" i="7"/>
  <c r="H1155" i="7"/>
  <c r="H1154" i="7"/>
  <c r="H1153" i="7"/>
  <c r="H1152" i="7"/>
  <c r="H1151" i="7"/>
  <c r="H1150" i="7"/>
  <c r="H1149" i="7"/>
  <c r="H1148" i="7"/>
  <c r="H1147" i="7"/>
  <c r="H1146" i="7"/>
  <c r="H1145" i="7"/>
  <c r="H1144" i="7"/>
  <c r="H1143" i="7"/>
  <c r="H1142" i="7"/>
  <c r="H1141" i="7"/>
  <c r="H1140" i="7"/>
  <c r="H1139" i="7"/>
  <c r="H1138" i="7"/>
  <c r="H1137" i="7"/>
  <c r="H1136" i="7"/>
  <c r="H1135" i="7"/>
  <c r="H1134" i="7"/>
  <c r="H1133" i="7"/>
  <c r="H1132" i="7"/>
  <c r="H1131" i="7"/>
  <c r="H1130" i="7"/>
  <c r="H1129" i="7"/>
  <c r="H1128" i="7"/>
  <c r="H1127" i="7"/>
  <c r="H1126" i="7"/>
  <c r="H1125" i="7"/>
  <c r="H1124" i="7"/>
  <c r="H1123" i="7"/>
  <c r="H1122" i="7"/>
  <c r="H1121" i="7"/>
  <c r="H1120" i="7"/>
  <c r="H1119" i="7"/>
  <c r="H1118" i="7"/>
  <c r="H1117" i="7"/>
  <c r="H1116" i="7"/>
  <c r="H1115" i="7"/>
  <c r="H1114" i="7"/>
  <c r="H1113" i="7"/>
  <c r="H1112" i="7"/>
  <c r="H1111" i="7"/>
  <c r="H1110" i="7"/>
  <c r="H1109" i="7"/>
  <c r="H1108" i="7"/>
  <c r="H1107" i="7"/>
  <c r="H1106" i="7"/>
  <c r="H1105" i="7"/>
  <c r="H1104" i="7"/>
  <c r="H1103" i="7"/>
  <c r="H1102" i="7"/>
  <c r="H1101" i="7"/>
  <c r="H1100" i="7"/>
  <c r="H1099" i="7"/>
  <c r="H1098" i="7"/>
  <c r="H1097" i="7"/>
  <c r="H1096" i="7"/>
  <c r="H1095" i="7"/>
  <c r="H1094" i="7"/>
  <c r="H1093" i="7"/>
  <c r="H1092" i="7"/>
  <c r="H1091" i="7"/>
  <c r="H1090" i="7"/>
  <c r="H1089" i="7"/>
  <c r="H1088" i="7"/>
  <c r="H1087" i="7"/>
  <c r="H1086" i="7"/>
  <c r="H1085" i="7"/>
  <c r="H1084" i="7"/>
  <c r="H1083" i="7"/>
  <c r="H1082" i="7"/>
  <c r="H1081" i="7"/>
  <c r="H1080" i="7"/>
  <c r="H1079" i="7"/>
  <c r="H1078" i="7"/>
  <c r="H1077" i="7"/>
  <c r="H1076" i="7"/>
  <c r="H1075" i="7"/>
  <c r="H1074" i="7"/>
  <c r="H1073" i="7"/>
  <c r="H1072" i="7"/>
  <c r="H1071" i="7"/>
  <c r="H1070" i="7"/>
  <c r="H1069" i="7"/>
  <c r="H1068" i="7"/>
  <c r="H1067" i="7"/>
  <c r="H1066" i="7"/>
  <c r="H1065" i="7"/>
  <c r="H1064" i="7"/>
  <c r="H1063" i="7"/>
  <c r="H1062" i="7"/>
  <c r="H1061" i="7"/>
  <c r="H1060" i="7"/>
  <c r="H1059" i="7"/>
  <c r="H1058" i="7"/>
  <c r="H1057" i="7"/>
  <c r="H1056" i="7"/>
  <c r="H1055" i="7"/>
  <c r="H1054" i="7"/>
  <c r="H1053" i="7"/>
  <c r="H1052" i="7"/>
  <c r="H1051" i="7"/>
  <c r="H1050" i="7"/>
  <c r="H1049" i="7"/>
  <c r="H1048" i="7"/>
  <c r="H1047" i="7"/>
  <c r="H1046" i="7"/>
  <c r="H1045" i="7"/>
  <c r="H1044" i="7"/>
  <c r="H1043" i="7"/>
  <c r="H1042" i="7"/>
  <c r="H1041" i="7"/>
  <c r="H1040" i="7"/>
  <c r="H1039" i="7"/>
  <c r="H1038" i="7"/>
  <c r="H1037" i="7"/>
  <c r="H1036" i="7"/>
  <c r="H1035" i="7"/>
  <c r="H1034" i="7"/>
  <c r="H1033" i="7"/>
  <c r="H1032" i="7"/>
  <c r="H1031" i="7"/>
  <c r="H1030" i="7"/>
  <c r="H1029" i="7"/>
  <c r="H1028" i="7"/>
  <c r="H1027" i="7"/>
  <c r="H1026" i="7"/>
  <c r="H1025" i="7"/>
  <c r="H1024" i="7"/>
  <c r="H1023" i="7"/>
  <c r="H1022" i="7"/>
  <c r="H1021" i="7"/>
  <c r="H1020" i="7"/>
  <c r="H1019" i="7"/>
  <c r="H1018" i="7"/>
  <c r="H1017" i="7"/>
  <c r="H1016" i="7"/>
  <c r="H1015" i="7"/>
  <c r="H1014" i="7"/>
  <c r="H1013" i="7"/>
  <c r="H1012" i="7"/>
  <c r="H1011" i="7"/>
  <c r="H1010" i="7"/>
  <c r="H1009" i="7"/>
  <c r="H1008" i="7"/>
  <c r="H1007" i="7"/>
  <c r="H1006" i="7"/>
  <c r="H1005" i="7"/>
  <c r="H1004" i="7"/>
  <c r="H1003" i="7"/>
  <c r="H1002" i="7"/>
  <c r="H1001" i="7"/>
  <c r="H1000" i="7"/>
  <c r="H999" i="7"/>
  <c r="H998" i="7"/>
  <c r="H997" i="7"/>
  <c r="H996" i="7"/>
  <c r="H995" i="7"/>
  <c r="H994" i="7"/>
  <c r="H993" i="7"/>
  <c r="H992" i="7"/>
  <c r="H991" i="7"/>
  <c r="H990" i="7"/>
  <c r="H989" i="7"/>
  <c r="H988" i="7"/>
  <c r="H987" i="7"/>
  <c r="H986" i="7"/>
  <c r="H985" i="7"/>
  <c r="H984" i="7"/>
  <c r="H983" i="7"/>
  <c r="H982" i="7"/>
  <c r="H981" i="7"/>
  <c r="H980" i="7"/>
  <c r="H979" i="7"/>
  <c r="H978" i="7"/>
  <c r="H977" i="7"/>
  <c r="H976" i="7"/>
  <c r="H975" i="7"/>
  <c r="H974" i="7"/>
  <c r="H973" i="7"/>
  <c r="H972" i="7"/>
  <c r="H971" i="7"/>
  <c r="H970" i="7"/>
  <c r="H969" i="7"/>
  <c r="H968" i="7"/>
  <c r="H967" i="7"/>
  <c r="H966" i="7"/>
  <c r="H965" i="7"/>
  <c r="H964" i="7"/>
  <c r="H963" i="7"/>
  <c r="H962" i="7"/>
  <c r="H961" i="7"/>
  <c r="H960" i="7"/>
  <c r="H959" i="7"/>
  <c r="H958" i="7"/>
  <c r="H957" i="7"/>
  <c r="H956" i="7"/>
  <c r="H955" i="7"/>
  <c r="H954" i="7"/>
  <c r="H953" i="7"/>
  <c r="H952" i="7"/>
  <c r="H951" i="7"/>
  <c r="H950" i="7"/>
  <c r="H949" i="7"/>
  <c r="H948" i="7"/>
  <c r="H947" i="7"/>
  <c r="H946" i="7"/>
  <c r="H945" i="7"/>
  <c r="H944" i="7"/>
  <c r="H943" i="7"/>
  <c r="H942" i="7"/>
  <c r="H941" i="7"/>
  <c r="H940" i="7"/>
  <c r="H939" i="7"/>
  <c r="H938" i="7"/>
  <c r="H937" i="7"/>
  <c r="H936" i="7"/>
  <c r="H935" i="7"/>
  <c r="H934" i="7"/>
  <c r="H933" i="7"/>
  <c r="H932" i="7"/>
  <c r="H931" i="7"/>
  <c r="H930" i="7"/>
  <c r="H929" i="7"/>
  <c r="H928" i="7"/>
  <c r="H927" i="7"/>
  <c r="H926" i="7"/>
  <c r="H925" i="7"/>
  <c r="H924" i="7"/>
  <c r="H923" i="7"/>
  <c r="H922" i="7"/>
  <c r="H921" i="7"/>
  <c r="H920" i="7"/>
  <c r="H919" i="7"/>
  <c r="H918" i="7"/>
  <c r="H917" i="7"/>
  <c r="H916" i="7"/>
  <c r="H915" i="7"/>
  <c r="H914" i="7"/>
  <c r="H913" i="7"/>
  <c r="H912" i="7"/>
  <c r="H911" i="7"/>
  <c r="H910" i="7"/>
  <c r="H909" i="7"/>
  <c r="H908" i="7"/>
  <c r="H907" i="7"/>
  <c r="H906" i="7"/>
  <c r="H905" i="7"/>
  <c r="H904" i="7"/>
  <c r="H903" i="7"/>
  <c r="H902" i="7"/>
  <c r="H901" i="7"/>
  <c r="H900" i="7"/>
  <c r="H899" i="7"/>
  <c r="H898" i="7"/>
  <c r="H897" i="7"/>
  <c r="H896" i="7"/>
  <c r="H895" i="7"/>
  <c r="H894" i="7"/>
  <c r="H893" i="7"/>
  <c r="H892" i="7"/>
  <c r="H891" i="7"/>
  <c r="H890" i="7"/>
  <c r="H889" i="7"/>
  <c r="H888" i="7"/>
  <c r="H887" i="7"/>
  <c r="H886" i="7"/>
  <c r="H885" i="7"/>
  <c r="H884" i="7"/>
  <c r="H883" i="7"/>
  <c r="H882" i="7"/>
  <c r="H881" i="7"/>
  <c r="H880" i="7"/>
  <c r="H879" i="7"/>
  <c r="H878" i="7"/>
  <c r="H877" i="7"/>
  <c r="H876" i="7"/>
  <c r="H875" i="7"/>
  <c r="H874" i="7"/>
  <c r="H873" i="7"/>
  <c r="H872" i="7"/>
  <c r="H871" i="7"/>
  <c r="H870" i="7"/>
  <c r="H869" i="7"/>
  <c r="H868" i="7"/>
  <c r="H867" i="7"/>
  <c r="H866" i="7"/>
  <c r="H865" i="7"/>
  <c r="H864" i="7"/>
  <c r="H863" i="7"/>
  <c r="H862" i="7"/>
  <c r="H861" i="7"/>
  <c r="H860" i="7"/>
  <c r="H859" i="7"/>
  <c r="H858" i="7"/>
  <c r="H857" i="7"/>
  <c r="H856" i="7"/>
  <c r="H855" i="7"/>
  <c r="H854" i="7"/>
  <c r="H853" i="7"/>
  <c r="H852" i="7"/>
  <c r="H851" i="7"/>
  <c r="H850" i="7"/>
  <c r="H849" i="7"/>
  <c r="H848" i="7"/>
  <c r="H847" i="7"/>
  <c r="H846" i="7"/>
  <c r="H845" i="7"/>
  <c r="H844" i="7"/>
  <c r="H843" i="7"/>
  <c r="H842" i="7"/>
  <c r="H841" i="7"/>
  <c r="H840" i="7"/>
  <c r="H839" i="7"/>
  <c r="H838" i="7"/>
  <c r="H837" i="7"/>
  <c r="H836" i="7"/>
  <c r="H835" i="7"/>
  <c r="H834" i="7"/>
  <c r="H833" i="7"/>
  <c r="H832" i="7"/>
  <c r="H831" i="7"/>
  <c r="H830" i="7"/>
  <c r="H829" i="7"/>
  <c r="H828" i="7"/>
  <c r="H827" i="7"/>
  <c r="H826" i="7"/>
  <c r="H825" i="7"/>
  <c r="H824" i="7"/>
  <c r="H823" i="7"/>
  <c r="H822" i="7"/>
  <c r="H821" i="7"/>
  <c r="H820" i="7"/>
  <c r="H819" i="7"/>
  <c r="H818" i="7"/>
  <c r="H817" i="7"/>
  <c r="H816" i="7"/>
  <c r="H815" i="7"/>
  <c r="H814" i="7"/>
  <c r="H813" i="7"/>
  <c r="H812" i="7"/>
  <c r="H811" i="7"/>
  <c r="H810" i="7"/>
  <c r="H809" i="7"/>
  <c r="H808" i="7"/>
  <c r="H807" i="7"/>
  <c r="H806" i="7"/>
  <c r="H805" i="7"/>
  <c r="H804" i="7"/>
  <c r="H803" i="7"/>
  <c r="H802" i="7"/>
  <c r="H801" i="7"/>
  <c r="H800" i="7"/>
  <c r="H799" i="7"/>
  <c r="H798" i="7"/>
  <c r="H797" i="7"/>
  <c r="H796" i="7"/>
  <c r="H795" i="7"/>
  <c r="H794" i="7"/>
  <c r="H793" i="7"/>
  <c r="H792" i="7"/>
  <c r="H791" i="7"/>
  <c r="H790" i="7"/>
  <c r="H789" i="7"/>
  <c r="H788" i="7"/>
  <c r="H787" i="7"/>
  <c r="H786" i="7"/>
  <c r="H785" i="7"/>
  <c r="H784" i="7"/>
  <c r="H783" i="7"/>
  <c r="H782" i="7"/>
  <c r="H781" i="7"/>
  <c r="H780" i="7"/>
  <c r="H779" i="7"/>
  <c r="H778" i="7"/>
  <c r="H777" i="7"/>
  <c r="H776" i="7"/>
  <c r="H775" i="7"/>
  <c r="H774" i="7"/>
  <c r="H773" i="7"/>
  <c r="H772" i="7"/>
  <c r="H771" i="7"/>
  <c r="H770" i="7"/>
  <c r="H769" i="7"/>
  <c r="H768" i="7"/>
  <c r="H767" i="7"/>
  <c r="H766" i="7"/>
  <c r="H765" i="7"/>
  <c r="H764" i="7"/>
  <c r="H763" i="7"/>
  <c r="H762" i="7"/>
  <c r="H761" i="7"/>
  <c r="H760" i="7"/>
  <c r="H759" i="7"/>
  <c r="H758" i="7"/>
  <c r="H757" i="7"/>
  <c r="H756" i="7"/>
  <c r="H755" i="7"/>
  <c r="H754" i="7"/>
  <c r="H753" i="7"/>
  <c r="H752" i="7"/>
  <c r="H751" i="7"/>
  <c r="H750" i="7"/>
  <c r="H749" i="7"/>
  <c r="H748" i="7"/>
  <c r="H747" i="7"/>
  <c r="H746" i="7"/>
  <c r="H745" i="7"/>
  <c r="H744" i="7"/>
  <c r="H743" i="7"/>
  <c r="H742" i="7"/>
  <c r="H741" i="7"/>
  <c r="H740" i="7"/>
  <c r="H739" i="7"/>
  <c r="H738" i="7"/>
  <c r="H737" i="7"/>
  <c r="H736" i="7"/>
  <c r="H735" i="7"/>
  <c r="H734" i="7"/>
  <c r="H733" i="7"/>
  <c r="H732" i="7"/>
  <c r="H731" i="7"/>
  <c r="H730" i="7"/>
  <c r="H729" i="7"/>
  <c r="H728" i="7"/>
  <c r="H727" i="7"/>
  <c r="H726" i="7"/>
  <c r="H725" i="7"/>
  <c r="H724" i="7"/>
  <c r="H723" i="7"/>
  <c r="H722" i="7"/>
  <c r="H721" i="7"/>
  <c r="H720" i="7"/>
  <c r="H719" i="7"/>
  <c r="H718" i="7"/>
  <c r="H717" i="7"/>
  <c r="H716" i="7"/>
  <c r="H715" i="7"/>
  <c r="H714" i="7"/>
  <c r="H713" i="7"/>
  <c r="H712" i="7"/>
  <c r="H711" i="7"/>
  <c r="H710" i="7"/>
  <c r="H709" i="7"/>
  <c r="H708" i="7"/>
  <c r="H707" i="7"/>
  <c r="H706" i="7"/>
  <c r="H705" i="7"/>
  <c r="H704" i="7"/>
  <c r="H703" i="7"/>
  <c r="H702" i="7"/>
  <c r="H701" i="7"/>
  <c r="H700" i="7"/>
  <c r="H699" i="7"/>
  <c r="H698" i="7"/>
  <c r="H697" i="7"/>
  <c r="H696" i="7"/>
  <c r="H695" i="7"/>
  <c r="H694" i="7"/>
  <c r="H693" i="7"/>
  <c r="H692" i="7"/>
  <c r="H691" i="7"/>
  <c r="H690" i="7"/>
  <c r="H689" i="7"/>
  <c r="H688" i="7"/>
  <c r="H687" i="7"/>
  <c r="H686" i="7"/>
  <c r="H685" i="7"/>
  <c r="H684" i="7"/>
  <c r="H683" i="7"/>
  <c r="H682" i="7"/>
  <c r="H681" i="7"/>
  <c r="H680" i="7"/>
  <c r="H679" i="7"/>
  <c r="H678" i="7"/>
  <c r="H677" i="7"/>
  <c r="H676" i="7"/>
  <c r="H675" i="7"/>
  <c r="H674" i="7"/>
  <c r="H673" i="7"/>
  <c r="H672" i="7"/>
  <c r="H671" i="7"/>
  <c r="H670" i="7"/>
  <c r="H669" i="7"/>
  <c r="H668" i="7"/>
  <c r="H667" i="7"/>
  <c r="H666" i="7"/>
  <c r="H665" i="7"/>
  <c r="H664" i="7"/>
  <c r="H663" i="7"/>
  <c r="H662" i="7"/>
  <c r="H661" i="7"/>
  <c r="H660" i="7"/>
  <c r="H659" i="7"/>
  <c r="H658" i="7"/>
  <c r="H657" i="7"/>
  <c r="H656" i="7"/>
  <c r="H655" i="7"/>
  <c r="H654" i="7"/>
  <c r="H653" i="7"/>
  <c r="H652" i="7"/>
  <c r="H651" i="7"/>
  <c r="H650" i="7"/>
  <c r="H649" i="7"/>
  <c r="H648" i="7"/>
  <c r="H647" i="7"/>
  <c r="H646" i="7"/>
  <c r="H645" i="7"/>
  <c r="H644" i="7"/>
  <c r="H643" i="7"/>
  <c r="H642" i="7"/>
  <c r="H641" i="7"/>
  <c r="H640" i="7"/>
  <c r="H639" i="7"/>
  <c r="H638" i="7"/>
  <c r="H637" i="7"/>
  <c r="H636" i="7"/>
  <c r="H635" i="7"/>
  <c r="H634" i="7"/>
  <c r="H633" i="7"/>
  <c r="H632" i="7"/>
  <c r="H631" i="7"/>
  <c r="H630" i="7"/>
  <c r="H629" i="7"/>
  <c r="H628" i="7"/>
  <c r="H627" i="7"/>
  <c r="H626" i="7"/>
  <c r="H625" i="7"/>
  <c r="H624" i="7"/>
  <c r="H623" i="7"/>
  <c r="H622" i="7"/>
  <c r="H621" i="7"/>
  <c r="H620" i="7"/>
  <c r="H619" i="7"/>
  <c r="H618" i="7"/>
  <c r="H617" i="7"/>
  <c r="H616" i="7"/>
  <c r="H615" i="7"/>
  <c r="H614" i="7"/>
  <c r="H613" i="7"/>
  <c r="H612" i="7"/>
  <c r="H611" i="7"/>
  <c r="H610" i="7"/>
  <c r="H609" i="7"/>
  <c r="H608" i="7"/>
  <c r="H607" i="7"/>
  <c r="H606" i="7"/>
  <c r="H605" i="7"/>
  <c r="H604" i="7"/>
  <c r="H603" i="7"/>
  <c r="H602" i="7"/>
  <c r="H601" i="7"/>
  <c r="H600" i="7"/>
  <c r="H599" i="7"/>
  <c r="H598" i="7"/>
  <c r="H597" i="7"/>
  <c r="H596" i="7"/>
  <c r="H595" i="7"/>
  <c r="H594" i="7"/>
  <c r="H593" i="7"/>
  <c r="H592" i="7"/>
  <c r="H591" i="7"/>
  <c r="H590" i="7"/>
  <c r="H589" i="7"/>
  <c r="H588" i="7"/>
  <c r="H587" i="7"/>
  <c r="H586" i="7"/>
  <c r="H585" i="7"/>
  <c r="H584" i="7"/>
  <c r="H583" i="7"/>
  <c r="H582" i="7"/>
  <c r="H581" i="7"/>
  <c r="H580" i="7"/>
  <c r="H579" i="7"/>
  <c r="H578" i="7"/>
  <c r="H577" i="7"/>
  <c r="H576" i="7"/>
  <c r="H575" i="7"/>
  <c r="H574" i="7"/>
  <c r="H573" i="7"/>
  <c r="H572" i="7"/>
  <c r="H571" i="7"/>
  <c r="H570" i="7"/>
  <c r="H569" i="7"/>
  <c r="H568" i="7"/>
  <c r="H567" i="7"/>
  <c r="H566" i="7"/>
  <c r="H565" i="7"/>
  <c r="H564" i="7"/>
  <c r="H563" i="7"/>
  <c r="H562" i="7"/>
  <c r="H561" i="7"/>
  <c r="H560" i="7"/>
  <c r="H559" i="7"/>
  <c r="H558" i="7"/>
  <c r="H557" i="7"/>
  <c r="H556" i="7"/>
  <c r="H555" i="7"/>
  <c r="H554" i="7"/>
  <c r="H553" i="7"/>
  <c r="H552" i="7"/>
  <c r="H551" i="7"/>
  <c r="H550" i="7"/>
  <c r="H549" i="7"/>
  <c r="H548" i="7"/>
  <c r="H547" i="7"/>
  <c r="H546" i="7"/>
  <c r="H545" i="7"/>
  <c r="H544" i="7"/>
  <c r="H543" i="7"/>
  <c r="H542" i="7"/>
  <c r="H541" i="7"/>
  <c r="H540" i="7"/>
  <c r="H539" i="7"/>
  <c r="H538" i="7"/>
  <c r="H537" i="7"/>
  <c r="H536" i="7"/>
  <c r="H535" i="7"/>
  <c r="H534" i="7"/>
  <c r="H533" i="7"/>
  <c r="H532" i="7"/>
  <c r="H531" i="7"/>
  <c r="H530" i="7"/>
  <c r="H529" i="7"/>
  <c r="H528" i="7"/>
  <c r="H527" i="7"/>
  <c r="H526" i="7"/>
  <c r="H525" i="7"/>
  <c r="H524" i="7"/>
  <c r="H523" i="7"/>
  <c r="H522" i="7"/>
  <c r="H521" i="7"/>
  <c r="H520" i="7"/>
  <c r="H519" i="7"/>
  <c r="H518" i="7"/>
  <c r="H517" i="7"/>
  <c r="H516" i="7"/>
  <c r="H515" i="7"/>
  <c r="H514" i="7"/>
  <c r="H513" i="7"/>
  <c r="H512" i="7"/>
  <c r="H511" i="7"/>
  <c r="H510" i="7"/>
  <c r="H509" i="7"/>
  <c r="H508" i="7"/>
  <c r="H507" i="7"/>
  <c r="H506" i="7"/>
  <c r="H505" i="7"/>
  <c r="H504" i="7"/>
  <c r="H503" i="7"/>
  <c r="H502" i="7"/>
  <c r="H501" i="7"/>
  <c r="H500" i="7"/>
  <c r="H499" i="7"/>
  <c r="H498" i="7"/>
  <c r="H497" i="7"/>
  <c r="H496" i="7"/>
  <c r="H495" i="7"/>
  <c r="H494" i="7"/>
  <c r="H493" i="7"/>
  <c r="H492" i="7"/>
  <c r="H491" i="7"/>
  <c r="H490" i="7"/>
  <c r="H489" i="7"/>
  <c r="H488" i="7"/>
  <c r="H487" i="7"/>
  <c r="H486" i="7"/>
  <c r="H485" i="7"/>
  <c r="H484" i="7"/>
  <c r="H483" i="7"/>
  <c r="H482" i="7"/>
  <c r="H481" i="7"/>
  <c r="H480" i="7"/>
  <c r="H479" i="7"/>
  <c r="H478" i="7"/>
  <c r="H477" i="7"/>
  <c r="H476" i="7"/>
  <c r="H475" i="7"/>
  <c r="H474" i="7"/>
  <c r="H473" i="7"/>
  <c r="H472" i="7"/>
  <c r="H471" i="7"/>
  <c r="H470" i="7"/>
  <c r="H469" i="7"/>
  <c r="H468" i="7"/>
  <c r="H467" i="7"/>
  <c r="H466" i="7"/>
  <c r="H465" i="7"/>
  <c r="H464" i="7"/>
  <c r="H463" i="7"/>
  <c r="H462" i="7"/>
  <c r="H461" i="7"/>
  <c r="H460" i="7"/>
  <c r="H459" i="7"/>
  <c r="H458" i="7"/>
  <c r="H457" i="7"/>
  <c r="H456" i="7"/>
  <c r="H455" i="7"/>
  <c r="H454" i="7"/>
  <c r="H453" i="7"/>
  <c r="H452" i="7"/>
  <c r="H451" i="7"/>
  <c r="H450" i="7"/>
  <c r="H449" i="7"/>
  <c r="H448" i="7"/>
  <c r="H447" i="7"/>
  <c r="H446" i="7"/>
  <c r="H445" i="7"/>
  <c r="H444" i="7"/>
  <c r="H443" i="7"/>
  <c r="H442" i="7"/>
  <c r="H441" i="7"/>
  <c r="H440" i="7"/>
  <c r="H439" i="7"/>
  <c r="H438" i="7"/>
  <c r="H437" i="7"/>
  <c r="H436" i="7"/>
  <c r="H435" i="7"/>
  <c r="H434" i="7"/>
  <c r="H433" i="7"/>
  <c r="H432" i="7"/>
  <c r="H431" i="7"/>
  <c r="H430" i="7"/>
  <c r="H429" i="7"/>
  <c r="H428" i="7"/>
  <c r="H427" i="7"/>
  <c r="H426" i="7"/>
  <c r="H425" i="7"/>
  <c r="H424" i="7"/>
  <c r="H423" i="7"/>
  <c r="H422" i="7"/>
  <c r="H421" i="7"/>
  <c r="H420" i="7"/>
  <c r="H419" i="7"/>
  <c r="H418" i="7"/>
  <c r="H417" i="7"/>
  <c r="H416" i="7"/>
  <c r="H415" i="7"/>
  <c r="H414" i="7"/>
  <c r="H413" i="7"/>
  <c r="H412" i="7"/>
  <c r="H411" i="7"/>
  <c r="H410" i="7"/>
  <c r="H409" i="7"/>
  <c r="H408" i="7"/>
  <c r="H407" i="7"/>
  <c r="H406" i="7"/>
  <c r="H405" i="7"/>
  <c r="H404" i="7"/>
  <c r="H403" i="7"/>
  <c r="H402" i="7"/>
  <c r="H401" i="7"/>
  <c r="H400" i="7"/>
  <c r="H399" i="7"/>
  <c r="H398" i="7"/>
  <c r="H397" i="7"/>
  <c r="H396" i="7"/>
  <c r="H395" i="7"/>
  <c r="H394" i="7"/>
  <c r="H393" i="7"/>
  <c r="H392" i="7"/>
  <c r="H391" i="7"/>
  <c r="H390" i="7"/>
  <c r="H389" i="7"/>
  <c r="H388" i="7"/>
  <c r="H387" i="7"/>
  <c r="H386" i="7"/>
  <c r="H385" i="7"/>
  <c r="H384" i="7"/>
  <c r="H383" i="7"/>
  <c r="H382" i="7"/>
  <c r="H381" i="7"/>
  <c r="H380" i="7"/>
  <c r="H379" i="7"/>
  <c r="H378" i="7"/>
  <c r="H377" i="7"/>
  <c r="H376" i="7"/>
  <c r="H375" i="7"/>
  <c r="H374" i="7"/>
  <c r="H373" i="7"/>
  <c r="H372" i="7"/>
  <c r="H371" i="7"/>
  <c r="H370" i="7"/>
  <c r="H369" i="7"/>
  <c r="H368" i="7"/>
  <c r="H367" i="7"/>
  <c r="H366" i="7"/>
  <c r="H365" i="7"/>
  <c r="H364" i="7"/>
  <c r="H363" i="7"/>
  <c r="H362" i="7"/>
  <c r="H361" i="7"/>
  <c r="H360" i="7"/>
  <c r="H359" i="7"/>
  <c r="H358" i="7"/>
  <c r="H357" i="7"/>
  <c r="H356" i="7"/>
  <c r="H355" i="7"/>
  <c r="H354" i="7"/>
  <c r="H353" i="7"/>
  <c r="H352" i="7"/>
  <c r="H351" i="7"/>
  <c r="H350" i="7"/>
  <c r="H349" i="7"/>
  <c r="H348" i="7"/>
  <c r="H347" i="7"/>
  <c r="H346" i="7"/>
  <c r="H345" i="7"/>
  <c r="H344" i="7"/>
  <c r="H343" i="7"/>
  <c r="H342" i="7"/>
  <c r="H341" i="7"/>
  <c r="H340" i="7"/>
  <c r="H339" i="7"/>
  <c r="H338" i="7"/>
  <c r="H337" i="7"/>
  <c r="H336" i="7"/>
  <c r="H335" i="7"/>
  <c r="H334" i="7"/>
  <c r="H333" i="7"/>
  <c r="H332" i="7"/>
  <c r="H331" i="7"/>
  <c r="H330" i="7"/>
  <c r="H329" i="7"/>
  <c r="H328" i="7"/>
  <c r="H327" i="7"/>
  <c r="H326" i="7"/>
  <c r="H325" i="7"/>
  <c r="H324" i="7"/>
  <c r="H323" i="7"/>
  <c r="H322" i="7"/>
  <c r="H321" i="7"/>
  <c r="H320" i="7"/>
  <c r="H319" i="7"/>
  <c r="H318" i="7"/>
  <c r="H317" i="7"/>
  <c r="H316" i="7"/>
  <c r="H315" i="7"/>
  <c r="H314" i="7"/>
  <c r="H313" i="7"/>
  <c r="H312" i="7"/>
  <c r="H311" i="7"/>
  <c r="H310" i="7"/>
  <c r="H309" i="7"/>
  <c r="H308" i="7"/>
  <c r="H307" i="7"/>
  <c r="H306" i="7"/>
  <c r="H305" i="7"/>
  <c r="H304" i="7"/>
  <c r="H303" i="7"/>
  <c r="H302" i="7"/>
  <c r="H301" i="7"/>
  <c r="H300" i="7"/>
  <c r="H299" i="7"/>
  <c r="H298" i="7"/>
  <c r="H297" i="7"/>
  <c r="H296" i="7"/>
  <c r="H295" i="7"/>
  <c r="H294" i="7"/>
  <c r="H293" i="7"/>
  <c r="H292" i="7"/>
  <c r="H291" i="7"/>
  <c r="H290" i="7"/>
  <c r="H289" i="7"/>
  <c r="H288" i="7"/>
  <c r="H287" i="7"/>
  <c r="H286" i="7"/>
  <c r="H285" i="7"/>
  <c r="H284" i="7"/>
  <c r="H283" i="7"/>
  <c r="H282" i="7"/>
  <c r="H281" i="7"/>
  <c r="H280" i="7"/>
  <c r="H279" i="7"/>
  <c r="H278" i="7"/>
  <c r="H277" i="7"/>
  <c r="H276" i="7"/>
  <c r="H275" i="7"/>
  <c r="H274" i="7"/>
  <c r="H273" i="7"/>
  <c r="H272" i="7"/>
  <c r="H271" i="7"/>
  <c r="H270" i="7"/>
  <c r="H269" i="7"/>
  <c r="H268" i="7"/>
  <c r="H267" i="7"/>
  <c r="H266" i="7"/>
  <c r="H265" i="7"/>
  <c r="H264" i="7"/>
  <c r="H263" i="7"/>
  <c r="H262" i="7"/>
  <c r="H261" i="7"/>
  <c r="H260" i="7"/>
  <c r="H259" i="7"/>
  <c r="H258" i="7"/>
  <c r="H257" i="7"/>
  <c r="H256" i="7"/>
  <c r="H255" i="7"/>
  <c r="H254" i="7"/>
  <c r="H253" i="7"/>
  <c r="H252" i="7"/>
  <c r="H251" i="7"/>
  <c r="H250" i="7"/>
  <c r="H249" i="7"/>
  <c r="H248" i="7"/>
  <c r="H247" i="7"/>
  <c r="H246" i="7"/>
  <c r="H245" i="7"/>
  <c r="H244" i="7"/>
  <c r="H243" i="7"/>
  <c r="H242" i="7"/>
  <c r="H241" i="7"/>
  <c r="H240" i="7"/>
  <c r="H239" i="7"/>
  <c r="H238" i="7"/>
  <c r="H237" i="7"/>
  <c r="H236" i="7"/>
  <c r="H235" i="7"/>
  <c r="H234" i="7"/>
  <c r="H233" i="7"/>
  <c r="H232" i="7"/>
  <c r="H231" i="7"/>
  <c r="H230" i="7"/>
  <c r="H229" i="7"/>
  <c r="H228" i="7"/>
  <c r="H227" i="7"/>
  <c r="H226" i="7"/>
  <c r="H225" i="7"/>
  <c r="H224" i="7"/>
  <c r="H223" i="7"/>
  <c r="H222" i="7"/>
  <c r="H221" i="7"/>
  <c r="H220" i="7"/>
  <c r="H219" i="7"/>
  <c r="H218" i="7"/>
  <c r="H217" i="7"/>
  <c r="H216" i="7"/>
  <c r="H215" i="7"/>
  <c r="H214" i="7"/>
  <c r="H213" i="7"/>
  <c r="H212" i="7"/>
  <c r="H211" i="7"/>
  <c r="H210" i="7"/>
  <c r="H209" i="7"/>
  <c r="H208" i="7"/>
  <c r="H207" i="7"/>
  <c r="H206" i="7"/>
  <c r="H205" i="7"/>
  <c r="H204" i="7"/>
  <c r="H203" i="7"/>
  <c r="H202" i="7"/>
  <c r="H201" i="7"/>
  <c r="H200" i="7"/>
  <c r="H199" i="7"/>
  <c r="H198" i="7"/>
  <c r="H197" i="7"/>
  <c r="H196" i="7"/>
  <c r="H195" i="7"/>
  <c r="H194" i="7"/>
  <c r="H193" i="7"/>
  <c r="H192" i="7"/>
  <c r="H191" i="7"/>
  <c r="H190" i="7"/>
  <c r="H189" i="7"/>
  <c r="H188" i="7"/>
  <c r="H187" i="7"/>
  <c r="H186" i="7"/>
  <c r="H185" i="7"/>
  <c r="H184" i="7"/>
  <c r="H183" i="7"/>
  <c r="H182" i="7"/>
  <c r="H181" i="7"/>
  <c r="H180" i="7"/>
  <c r="H179" i="7"/>
  <c r="H178" i="7"/>
  <c r="H177" i="7"/>
  <c r="H176" i="7"/>
  <c r="H175" i="7"/>
  <c r="H174" i="7"/>
  <c r="H173" i="7"/>
  <c r="H172" i="7"/>
  <c r="H171" i="7"/>
  <c r="H170" i="7"/>
  <c r="H169" i="7"/>
  <c r="H168" i="7"/>
  <c r="H167" i="7"/>
  <c r="H166" i="7"/>
  <c r="H165" i="7"/>
  <c r="H164" i="7"/>
  <c r="H163" i="7"/>
  <c r="H162" i="7"/>
  <c r="H161" i="7"/>
  <c r="H160" i="7"/>
  <c r="H159" i="7"/>
  <c r="H158" i="7"/>
  <c r="H157" i="7"/>
  <c r="H156" i="7"/>
  <c r="H155" i="7"/>
  <c r="H154" i="7"/>
  <c r="H153" i="7"/>
  <c r="H152" i="7"/>
  <c r="H151" i="7"/>
  <c r="H150" i="7"/>
  <c r="H149" i="7"/>
  <c r="H148" i="7"/>
  <c r="H147" i="7"/>
  <c r="H146" i="7"/>
  <c r="H145" i="7"/>
  <c r="H144" i="7"/>
  <c r="H143" i="7"/>
  <c r="H142" i="7"/>
  <c r="H141" i="7"/>
  <c r="H140" i="7"/>
  <c r="H139" i="7"/>
  <c r="H138" i="7"/>
  <c r="H137" i="7"/>
  <c r="H136" i="7"/>
  <c r="H135" i="7"/>
  <c r="H134" i="7"/>
  <c r="H133" i="7"/>
  <c r="H132" i="7"/>
  <c r="H131" i="7"/>
  <c r="H130" i="7"/>
  <c r="H129" i="7"/>
  <c r="H128" i="7"/>
  <c r="H127" i="7"/>
  <c r="H126" i="7"/>
  <c r="H125" i="7"/>
  <c r="H124" i="7"/>
  <c r="H123" i="7"/>
  <c r="H122" i="7"/>
  <c r="H121" i="7"/>
  <c r="H120" i="7"/>
  <c r="H119" i="7"/>
  <c r="H118" i="7"/>
  <c r="H117" i="7"/>
  <c r="H116" i="7"/>
  <c r="H115" i="7"/>
  <c r="H114" i="7"/>
  <c r="H113" i="7"/>
  <c r="H112" i="7"/>
  <c r="H111" i="7"/>
  <c r="H110" i="7"/>
  <c r="H109" i="7"/>
  <c r="H108" i="7"/>
  <c r="H107" i="7"/>
  <c r="H106" i="7"/>
  <c r="H105" i="7"/>
  <c r="H104" i="7"/>
  <c r="H103" i="7"/>
  <c r="H102" i="7"/>
  <c r="H101" i="7"/>
  <c r="H100" i="7"/>
  <c r="H99" i="7"/>
  <c r="H98" i="7"/>
  <c r="H97" i="7"/>
  <c r="H96" i="7"/>
  <c r="H95" i="7"/>
  <c r="H94" i="7"/>
  <c r="H93" i="7"/>
  <c r="H92" i="7"/>
  <c r="H91" i="7"/>
  <c r="H90" i="7"/>
  <c r="H89" i="7"/>
  <c r="H88" i="7"/>
  <c r="H87" i="7"/>
  <c r="H86" i="7"/>
  <c r="H85" i="7"/>
  <c r="H84" i="7"/>
  <c r="H83" i="7"/>
  <c r="H82" i="7"/>
  <c r="H81" i="7"/>
  <c r="H80" i="7"/>
  <c r="H79" i="7"/>
  <c r="H78" i="7"/>
  <c r="H77" i="7"/>
  <c r="H76" i="7"/>
  <c r="H75" i="7"/>
  <c r="H74" i="7"/>
  <c r="H73" i="7"/>
  <c r="H72" i="7"/>
  <c r="H71" i="7"/>
  <c r="H70" i="7"/>
  <c r="H69" i="7"/>
  <c r="H68" i="7"/>
  <c r="H67" i="7"/>
  <c r="H66" i="7"/>
  <c r="H65" i="7"/>
  <c r="H64" i="7"/>
  <c r="H63" i="7"/>
  <c r="H62" i="7"/>
  <c r="H61" i="7"/>
  <c r="H60" i="7"/>
  <c r="H59" i="7"/>
  <c r="H58" i="7"/>
  <c r="H57" i="7"/>
  <c r="H56" i="7"/>
  <c r="H55" i="7"/>
  <c r="H54" i="7"/>
  <c r="H53" i="7"/>
  <c r="H52" i="7"/>
  <c r="H51" i="7"/>
  <c r="H50" i="7"/>
  <c r="H49" i="7"/>
  <c r="H48" i="7"/>
  <c r="H47" i="7"/>
  <c r="H46" i="7"/>
  <c r="H45" i="7"/>
  <c r="H44" i="7"/>
  <c r="H43" i="7"/>
  <c r="H42" i="7"/>
  <c r="H41" i="7"/>
  <c r="H40" i="7"/>
  <c r="H39" i="7"/>
  <c r="H38" i="7"/>
  <c r="H37" i="7"/>
  <c r="H36" i="7"/>
  <c r="H35" i="7"/>
  <c r="H34" i="7"/>
  <c r="H33" i="7"/>
  <c r="H32" i="7"/>
  <c r="H31" i="7"/>
  <c r="H30" i="7"/>
  <c r="H29" i="7"/>
  <c r="H28" i="7"/>
  <c r="H27" i="7"/>
  <c r="H26" i="7"/>
  <c r="H25" i="7"/>
  <c r="H24" i="7"/>
  <c r="H23" i="7"/>
  <c r="H22" i="7"/>
  <c r="H21" i="7"/>
  <c r="H20" i="7"/>
  <c r="H19" i="7"/>
  <c r="H18" i="7"/>
  <c r="H17" i="7"/>
  <c r="H16" i="7"/>
  <c r="H15" i="7"/>
  <c r="H14" i="7"/>
  <c r="H13" i="7"/>
  <c r="H12" i="7"/>
  <c r="H11" i="7"/>
  <c r="H10" i="7"/>
  <c r="H9" i="7"/>
  <c r="H8" i="7"/>
  <c r="H7" i="7"/>
  <c r="H6" i="7"/>
  <c r="I12221" i="6"/>
  <c r="H12221" i="6"/>
  <c r="G12221" i="6"/>
  <c r="H12220" i="6"/>
  <c r="G12220" i="6"/>
  <c r="I12220" i="6" s="1"/>
  <c r="I12219" i="6"/>
  <c r="H12219" i="6"/>
  <c r="G12219" i="6"/>
  <c r="H12218" i="6"/>
  <c r="G12218" i="6"/>
  <c r="I12218" i="6" s="1"/>
  <c r="I12217" i="6"/>
  <c r="H12217" i="6"/>
  <c r="G12217" i="6"/>
  <c r="I12216" i="6"/>
  <c r="H12216" i="6"/>
  <c r="G12216" i="6"/>
  <c r="H12215" i="6"/>
  <c r="G12215" i="6"/>
  <c r="I12215" i="6" s="1"/>
  <c r="I12214" i="6"/>
  <c r="H12214" i="6"/>
  <c r="G12214" i="6"/>
  <c r="H12213" i="6"/>
  <c r="G12213" i="6"/>
  <c r="I12213" i="6" s="1"/>
  <c r="I12212" i="6"/>
  <c r="H12212" i="6"/>
  <c r="G12212" i="6"/>
  <c r="I12211" i="6"/>
  <c r="H12211" i="6"/>
  <c r="G12211" i="6"/>
  <c r="H12210" i="6"/>
  <c r="G12210" i="6"/>
  <c r="I12210" i="6" s="1"/>
  <c r="H12209" i="6"/>
  <c r="G12209" i="6"/>
  <c r="I12209" i="6" s="1"/>
  <c r="H12208" i="6"/>
  <c r="G12208" i="6"/>
  <c r="I12208" i="6" s="1"/>
  <c r="I12207" i="6"/>
  <c r="H12207" i="6"/>
  <c r="G12207" i="6"/>
  <c r="H12206" i="6"/>
  <c r="G12206" i="6"/>
  <c r="I12206" i="6" s="1"/>
  <c r="H12205" i="6"/>
  <c r="G12205" i="6"/>
  <c r="I12205" i="6" s="1"/>
  <c r="I12204" i="6"/>
  <c r="H12204" i="6"/>
  <c r="G12204" i="6"/>
  <c r="I12203" i="6"/>
  <c r="H12203" i="6"/>
  <c r="G12203" i="6"/>
  <c r="I12202" i="6"/>
  <c r="H12202" i="6"/>
  <c r="G12202" i="6"/>
  <c r="H12201" i="6"/>
  <c r="G12201" i="6"/>
  <c r="I12201" i="6" s="1"/>
  <c r="I12200" i="6"/>
  <c r="H12200" i="6"/>
  <c r="G12200" i="6"/>
  <c r="H12199" i="6"/>
  <c r="G12199" i="6"/>
  <c r="I12199" i="6" s="1"/>
  <c r="I12198" i="6"/>
  <c r="H12198" i="6"/>
  <c r="G12198" i="6"/>
  <c r="I12197" i="6"/>
  <c r="H12197" i="6"/>
  <c r="G12197" i="6"/>
  <c r="H12196" i="6"/>
  <c r="G12196" i="6"/>
  <c r="I12196" i="6" s="1"/>
  <c r="H12195" i="6"/>
  <c r="G12195" i="6"/>
  <c r="I12195" i="6" s="1"/>
  <c r="H12194" i="6"/>
  <c r="G12194" i="6"/>
  <c r="I12194" i="6" s="1"/>
  <c r="I12193" i="6"/>
  <c r="H12193" i="6"/>
  <c r="G12193" i="6"/>
  <c r="H12192" i="6"/>
  <c r="G12192" i="6"/>
  <c r="I12192" i="6" s="1"/>
  <c r="I12191" i="6"/>
  <c r="H12191" i="6"/>
  <c r="G12191" i="6"/>
  <c r="I12190" i="6"/>
  <c r="H12190" i="6"/>
  <c r="G12190" i="6"/>
  <c r="I12189" i="6"/>
  <c r="H12189" i="6"/>
  <c r="G12189" i="6"/>
  <c r="I12188" i="6"/>
  <c r="H12188" i="6"/>
  <c r="G12188" i="6"/>
  <c r="H12187" i="6"/>
  <c r="G12187" i="6"/>
  <c r="I12187" i="6" s="1"/>
  <c r="I12186" i="6"/>
  <c r="H12186" i="6"/>
  <c r="G12186" i="6"/>
  <c r="H12185" i="6"/>
  <c r="G12185" i="6"/>
  <c r="I12185" i="6" s="1"/>
  <c r="I12184" i="6"/>
  <c r="H12184" i="6"/>
  <c r="G12184" i="6"/>
  <c r="I12183" i="6"/>
  <c r="H12183" i="6"/>
  <c r="G12183" i="6"/>
  <c r="H12182" i="6"/>
  <c r="G12182" i="6"/>
  <c r="I12182" i="6" s="1"/>
  <c r="H12181" i="6"/>
  <c r="G12181" i="6"/>
  <c r="I12181" i="6" s="1"/>
  <c r="H12180" i="6"/>
  <c r="G12180" i="6"/>
  <c r="I12180" i="6" s="1"/>
  <c r="I12179" i="6"/>
  <c r="H12179" i="6"/>
  <c r="G12179" i="6"/>
  <c r="H12178" i="6"/>
  <c r="G12178" i="6"/>
  <c r="I12178" i="6" s="1"/>
  <c r="I12177" i="6"/>
  <c r="H12177" i="6"/>
  <c r="G12177" i="6"/>
  <c r="I12176" i="6"/>
  <c r="H12176" i="6"/>
  <c r="G12176" i="6"/>
  <c r="I12175" i="6"/>
  <c r="H12175" i="6"/>
  <c r="G12175" i="6"/>
  <c r="I12174" i="6"/>
  <c r="H12174" i="6"/>
  <c r="G12174" i="6"/>
  <c r="H12173" i="6"/>
  <c r="G12173" i="6"/>
  <c r="I12173" i="6" s="1"/>
  <c r="I12172" i="6"/>
  <c r="H12172" i="6"/>
  <c r="G12172" i="6"/>
  <c r="H12171" i="6"/>
  <c r="G12171" i="6"/>
  <c r="I12171" i="6" s="1"/>
  <c r="I12170" i="6"/>
  <c r="H12170" i="6"/>
  <c r="G12170" i="6"/>
  <c r="I12169" i="6"/>
  <c r="H12169" i="6"/>
  <c r="G12169" i="6"/>
  <c r="H12168" i="6"/>
  <c r="G12168" i="6"/>
  <c r="I12168" i="6" s="1"/>
  <c r="H12167" i="6"/>
  <c r="G12167" i="6"/>
  <c r="I12167" i="6" s="1"/>
  <c r="H12166" i="6"/>
  <c r="G12166" i="6"/>
  <c r="I12166" i="6" s="1"/>
  <c r="I12165" i="6"/>
  <c r="H12165" i="6"/>
  <c r="G12165" i="6"/>
  <c r="H12164" i="6"/>
  <c r="G12164" i="6"/>
  <c r="I12164" i="6" s="1"/>
  <c r="I12163" i="6"/>
  <c r="H12163" i="6"/>
  <c r="G12163" i="6"/>
  <c r="I12162" i="6"/>
  <c r="H12162" i="6"/>
  <c r="G12162" i="6"/>
  <c r="I12161" i="6"/>
  <c r="H12161" i="6"/>
  <c r="G12161" i="6"/>
  <c r="I12160" i="6"/>
  <c r="H12160" i="6"/>
  <c r="G12160" i="6"/>
  <c r="H12159" i="6"/>
  <c r="G12159" i="6"/>
  <c r="I12159" i="6" s="1"/>
  <c r="I12158" i="6"/>
  <c r="H12158" i="6"/>
  <c r="G12158" i="6"/>
  <c r="H12157" i="6"/>
  <c r="G12157" i="6"/>
  <c r="I12157" i="6" s="1"/>
  <c r="I12156" i="6"/>
  <c r="H12156" i="6"/>
  <c r="G12156" i="6"/>
  <c r="I12155" i="6"/>
  <c r="H12155" i="6"/>
  <c r="G12155" i="6"/>
  <c r="H12154" i="6"/>
  <c r="G12154" i="6"/>
  <c r="I12154" i="6" s="1"/>
  <c r="H12153" i="6"/>
  <c r="G12153" i="6"/>
  <c r="I12153" i="6" s="1"/>
  <c r="H12152" i="6"/>
  <c r="G12152" i="6"/>
  <c r="I12152" i="6" s="1"/>
  <c r="I12151" i="6"/>
  <c r="H12151" i="6"/>
  <c r="G12151" i="6"/>
  <c r="H12150" i="6"/>
  <c r="G12150" i="6"/>
  <c r="I12150" i="6" s="1"/>
  <c r="I12149" i="6"/>
  <c r="H12149" i="6"/>
  <c r="G12149" i="6"/>
  <c r="I12148" i="6"/>
  <c r="H12148" i="6"/>
  <c r="G12148" i="6"/>
  <c r="I12147" i="6"/>
  <c r="H12147" i="6"/>
  <c r="G12147" i="6"/>
  <c r="I12146" i="6"/>
  <c r="H12146" i="6"/>
  <c r="G12146" i="6"/>
  <c r="H12145" i="6"/>
  <c r="G12145" i="6"/>
  <c r="I12145" i="6" s="1"/>
  <c r="I12144" i="6"/>
  <c r="H12144" i="6"/>
  <c r="G12144" i="6"/>
  <c r="H12143" i="6"/>
  <c r="G12143" i="6"/>
  <c r="I12143" i="6" s="1"/>
  <c r="I12142" i="6"/>
  <c r="H12142" i="6"/>
  <c r="G12142" i="6"/>
  <c r="I12141" i="6"/>
  <c r="H12141" i="6"/>
  <c r="G12141" i="6"/>
  <c r="H12140" i="6"/>
  <c r="G12140" i="6"/>
  <c r="I12140" i="6" s="1"/>
  <c r="H12139" i="6"/>
  <c r="G12139" i="6"/>
  <c r="I12139" i="6" s="1"/>
  <c r="H12138" i="6"/>
  <c r="G12138" i="6"/>
  <c r="I12138" i="6" s="1"/>
  <c r="I12137" i="6"/>
  <c r="H12137" i="6"/>
  <c r="G12137" i="6"/>
  <c r="H12136" i="6"/>
  <c r="G12136" i="6"/>
  <c r="I12136" i="6" s="1"/>
  <c r="I12135" i="6"/>
  <c r="H12135" i="6"/>
  <c r="G12135" i="6"/>
  <c r="I12134" i="6"/>
  <c r="H12134" i="6"/>
  <c r="G12134" i="6"/>
  <c r="I12133" i="6"/>
  <c r="H12133" i="6"/>
  <c r="G12133" i="6"/>
  <c r="I12132" i="6"/>
  <c r="H12132" i="6"/>
  <c r="G12132" i="6"/>
  <c r="H12131" i="6"/>
  <c r="G12131" i="6"/>
  <c r="I12131" i="6" s="1"/>
  <c r="I12130" i="6"/>
  <c r="H12130" i="6"/>
  <c r="G12130" i="6"/>
  <c r="H12129" i="6"/>
  <c r="G12129" i="6"/>
  <c r="I12129" i="6" s="1"/>
  <c r="I12128" i="6"/>
  <c r="H12128" i="6"/>
  <c r="G12128" i="6"/>
  <c r="I12127" i="6"/>
  <c r="H12127" i="6"/>
  <c r="G12127" i="6"/>
  <c r="H12126" i="6"/>
  <c r="G12126" i="6"/>
  <c r="I12126" i="6" s="1"/>
  <c r="H12125" i="6"/>
  <c r="G12125" i="6"/>
  <c r="I12125" i="6" s="1"/>
  <c r="H12124" i="6"/>
  <c r="G12124" i="6"/>
  <c r="I12124" i="6" s="1"/>
  <c r="I12123" i="6"/>
  <c r="H12123" i="6"/>
  <c r="G12123" i="6"/>
  <c r="H12122" i="6"/>
  <c r="G12122" i="6"/>
  <c r="I12122" i="6" s="1"/>
  <c r="I12121" i="6"/>
  <c r="H12121" i="6"/>
  <c r="G12121" i="6"/>
  <c r="I12120" i="6"/>
  <c r="H12120" i="6"/>
  <c r="G12120" i="6"/>
  <c r="I12119" i="6"/>
  <c r="H12119" i="6"/>
  <c r="G12119" i="6"/>
  <c r="I12118" i="6"/>
  <c r="H12118" i="6"/>
  <c r="G12118" i="6"/>
  <c r="H12117" i="6"/>
  <c r="G12117" i="6"/>
  <c r="I12117" i="6" s="1"/>
  <c r="I12116" i="6"/>
  <c r="H12116" i="6"/>
  <c r="G12116" i="6"/>
  <c r="H12115" i="6"/>
  <c r="G12115" i="6"/>
  <c r="I12115" i="6" s="1"/>
  <c r="I12114" i="6"/>
  <c r="H12114" i="6"/>
  <c r="G12114" i="6"/>
  <c r="I12113" i="6"/>
  <c r="H12113" i="6"/>
  <c r="G12113" i="6"/>
  <c r="H12112" i="6"/>
  <c r="G12112" i="6"/>
  <c r="I12112" i="6" s="1"/>
  <c r="H12111" i="6"/>
  <c r="G12111" i="6"/>
  <c r="I12111" i="6" s="1"/>
  <c r="H12110" i="6"/>
  <c r="G12110" i="6"/>
  <c r="I12110" i="6" s="1"/>
  <c r="I12109" i="6"/>
  <c r="H12109" i="6"/>
  <c r="G12109" i="6"/>
  <c r="H12108" i="6"/>
  <c r="G12108" i="6"/>
  <c r="I12108" i="6" s="1"/>
  <c r="I12107" i="6"/>
  <c r="H12107" i="6"/>
  <c r="G12107" i="6"/>
  <c r="H12106" i="6"/>
  <c r="G12106" i="6"/>
  <c r="I12106" i="6" s="1"/>
  <c r="I12105" i="6"/>
  <c r="H12105" i="6"/>
  <c r="G12105" i="6"/>
  <c r="I12104" i="6"/>
  <c r="H12104" i="6"/>
  <c r="G12104" i="6"/>
  <c r="H12103" i="6"/>
  <c r="G12103" i="6"/>
  <c r="I12103" i="6" s="1"/>
  <c r="I12102" i="6"/>
  <c r="H12102" i="6"/>
  <c r="G12102" i="6"/>
  <c r="H12101" i="6"/>
  <c r="G12101" i="6"/>
  <c r="I12101" i="6" s="1"/>
  <c r="I12100" i="6"/>
  <c r="H12100" i="6"/>
  <c r="G12100" i="6"/>
  <c r="I12099" i="6"/>
  <c r="H12099" i="6"/>
  <c r="G12099" i="6"/>
  <c r="H12098" i="6"/>
  <c r="G12098" i="6"/>
  <c r="I12098" i="6" s="1"/>
  <c r="H12097" i="6"/>
  <c r="G12097" i="6"/>
  <c r="I12097" i="6" s="1"/>
  <c r="H12096" i="6"/>
  <c r="G12096" i="6"/>
  <c r="I12096" i="6" s="1"/>
  <c r="I12095" i="6"/>
  <c r="H12095" i="6"/>
  <c r="G12095" i="6"/>
  <c r="H12094" i="6"/>
  <c r="G12094" i="6"/>
  <c r="I12094" i="6" s="1"/>
  <c r="I12093" i="6"/>
  <c r="H12093" i="6"/>
  <c r="G12093" i="6"/>
  <c r="H12092" i="6"/>
  <c r="G12092" i="6"/>
  <c r="I12092" i="6" s="1"/>
  <c r="I12091" i="6"/>
  <c r="H12091" i="6"/>
  <c r="G12091" i="6"/>
  <c r="I12090" i="6"/>
  <c r="H12090" i="6"/>
  <c r="G12090" i="6"/>
  <c r="H12089" i="6"/>
  <c r="G12089" i="6"/>
  <c r="I12089" i="6" s="1"/>
  <c r="I12088" i="6"/>
  <c r="H12088" i="6"/>
  <c r="G12088" i="6"/>
  <c r="H12087" i="6"/>
  <c r="G12087" i="6"/>
  <c r="I12087" i="6" s="1"/>
  <c r="I12086" i="6"/>
  <c r="H12086" i="6"/>
  <c r="G12086" i="6"/>
  <c r="I12085" i="6"/>
  <c r="H12085" i="6"/>
  <c r="G12085" i="6"/>
  <c r="H12084" i="6"/>
  <c r="G12084" i="6"/>
  <c r="I12084" i="6" s="1"/>
  <c r="H12083" i="6"/>
  <c r="G12083" i="6"/>
  <c r="I12083" i="6" s="1"/>
  <c r="H12082" i="6"/>
  <c r="G12082" i="6"/>
  <c r="I12082" i="6" s="1"/>
  <c r="I12081" i="6"/>
  <c r="H12081" i="6"/>
  <c r="G12081" i="6"/>
  <c r="H12080" i="6"/>
  <c r="G12080" i="6"/>
  <c r="I12080" i="6" s="1"/>
  <c r="I12079" i="6"/>
  <c r="H12079" i="6"/>
  <c r="G12079" i="6"/>
  <c r="H12078" i="6"/>
  <c r="G12078" i="6"/>
  <c r="I12078" i="6" s="1"/>
  <c r="I12077" i="6"/>
  <c r="H12077" i="6"/>
  <c r="G12077" i="6"/>
  <c r="I12076" i="6"/>
  <c r="H12076" i="6"/>
  <c r="G12076" i="6"/>
  <c r="H12075" i="6"/>
  <c r="G12075" i="6"/>
  <c r="I12075" i="6" s="1"/>
  <c r="I12074" i="6"/>
  <c r="H12074" i="6"/>
  <c r="G12074" i="6"/>
  <c r="H12073" i="6"/>
  <c r="G12073" i="6"/>
  <c r="I12073" i="6" s="1"/>
  <c r="I12072" i="6"/>
  <c r="H12072" i="6"/>
  <c r="G12072" i="6"/>
  <c r="I12071" i="6"/>
  <c r="H12071" i="6"/>
  <c r="G12071" i="6"/>
  <c r="H12070" i="6"/>
  <c r="G12070" i="6"/>
  <c r="I12070" i="6" s="1"/>
  <c r="H12069" i="6"/>
  <c r="G12069" i="6"/>
  <c r="I12069" i="6" s="1"/>
  <c r="H12068" i="6"/>
  <c r="G12068" i="6"/>
  <c r="I12068" i="6" s="1"/>
  <c r="I12067" i="6"/>
  <c r="H12067" i="6"/>
  <c r="G12067" i="6"/>
  <c r="H12066" i="6"/>
  <c r="G12066" i="6"/>
  <c r="I12066" i="6" s="1"/>
  <c r="I12065" i="6"/>
  <c r="H12065" i="6"/>
  <c r="G12065" i="6"/>
  <c r="H12064" i="6"/>
  <c r="G12064" i="6"/>
  <c r="I12064" i="6" s="1"/>
  <c r="I12063" i="6"/>
  <c r="H12063" i="6"/>
  <c r="G12063" i="6"/>
  <c r="I12062" i="6"/>
  <c r="H12062" i="6"/>
  <c r="G12062" i="6"/>
  <c r="H12061" i="6"/>
  <c r="G12061" i="6"/>
  <c r="I12061" i="6" s="1"/>
  <c r="I12060" i="6"/>
  <c r="H12060" i="6"/>
  <c r="G12060" i="6"/>
  <c r="H12059" i="6"/>
  <c r="G12059" i="6"/>
  <c r="I12059" i="6" s="1"/>
  <c r="I12058" i="6"/>
  <c r="H12058" i="6"/>
  <c r="G12058" i="6"/>
  <c r="I12057" i="6"/>
  <c r="H12057" i="6"/>
  <c r="G12057" i="6"/>
  <c r="H12056" i="6"/>
  <c r="G12056" i="6"/>
  <c r="I12056" i="6" s="1"/>
  <c r="H12055" i="6"/>
  <c r="G12055" i="6"/>
  <c r="I12055" i="6" s="1"/>
  <c r="H12054" i="6"/>
  <c r="G12054" i="6"/>
  <c r="I12054" i="6" s="1"/>
  <c r="I12053" i="6"/>
  <c r="H12053" i="6"/>
  <c r="G12053" i="6"/>
  <c r="H12052" i="6"/>
  <c r="G12052" i="6"/>
  <c r="I12052" i="6" s="1"/>
  <c r="I12051" i="6"/>
  <c r="H12051" i="6"/>
  <c r="G12051" i="6"/>
  <c r="H12050" i="6"/>
  <c r="G12050" i="6"/>
  <c r="I12050" i="6" s="1"/>
  <c r="I12049" i="6"/>
  <c r="H12049" i="6"/>
  <c r="G12049" i="6"/>
  <c r="I12048" i="6"/>
  <c r="H12048" i="6"/>
  <c r="G12048" i="6"/>
  <c r="H12047" i="6"/>
  <c r="G12047" i="6"/>
  <c r="I12047" i="6" s="1"/>
  <c r="I12046" i="6"/>
  <c r="H12046" i="6"/>
  <c r="G12046" i="6"/>
  <c r="H12045" i="6"/>
  <c r="G12045" i="6"/>
  <c r="I12045" i="6" s="1"/>
  <c r="I12044" i="6"/>
  <c r="H12044" i="6"/>
  <c r="G12044" i="6"/>
  <c r="I12043" i="6"/>
  <c r="H12043" i="6"/>
  <c r="G12043" i="6"/>
  <c r="H12042" i="6"/>
  <c r="G12042" i="6"/>
  <c r="I12042" i="6" s="1"/>
  <c r="H12041" i="6"/>
  <c r="G12041" i="6"/>
  <c r="I12041" i="6" s="1"/>
  <c r="H12040" i="6"/>
  <c r="G12040" i="6"/>
  <c r="I12040" i="6" s="1"/>
  <c r="I12039" i="6"/>
  <c r="H12039" i="6"/>
  <c r="G12039" i="6"/>
  <c r="H12038" i="6"/>
  <c r="G12038" i="6"/>
  <c r="I12038" i="6" s="1"/>
  <c r="I12037" i="6"/>
  <c r="H12037" i="6"/>
  <c r="G12037" i="6"/>
  <c r="H12036" i="6"/>
  <c r="G12036" i="6"/>
  <c r="I12036" i="6" s="1"/>
  <c r="I12035" i="6"/>
  <c r="H12035" i="6"/>
  <c r="G12035" i="6"/>
  <c r="I12034" i="6"/>
  <c r="H12034" i="6"/>
  <c r="G12034" i="6"/>
  <c r="H12033" i="6"/>
  <c r="G12033" i="6"/>
  <c r="I12033" i="6" s="1"/>
  <c r="I12032" i="6"/>
  <c r="H12032" i="6"/>
  <c r="G12032" i="6"/>
  <c r="H12031" i="6"/>
  <c r="G12031" i="6"/>
  <c r="I12031" i="6" s="1"/>
  <c r="I12030" i="6"/>
  <c r="H12030" i="6"/>
  <c r="G12030" i="6"/>
  <c r="I12029" i="6"/>
  <c r="H12029" i="6"/>
  <c r="G12029" i="6"/>
  <c r="I12028" i="6"/>
  <c r="H12028" i="6"/>
  <c r="G12028" i="6"/>
  <c r="H12027" i="6"/>
  <c r="G12027" i="6"/>
  <c r="I12027" i="6" s="1"/>
  <c r="H12026" i="6"/>
  <c r="G12026" i="6"/>
  <c r="I12026" i="6" s="1"/>
  <c r="I12025" i="6"/>
  <c r="H12025" i="6"/>
  <c r="G12025" i="6"/>
  <c r="H12024" i="6"/>
  <c r="G12024" i="6"/>
  <c r="I12024" i="6" s="1"/>
  <c r="I12023" i="6"/>
  <c r="H12023" i="6"/>
  <c r="G12023" i="6"/>
  <c r="H12022" i="6"/>
  <c r="G12022" i="6"/>
  <c r="I12022" i="6" s="1"/>
  <c r="I12021" i="6"/>
  <c r="H12021" i="6"/>
  <c r="G12021" i="6"/>
  <c r="I12020" i="6"/>
  <c r="H12020" i="6"/>
  <c r="G12020" i="6"/>
  <c r="H12019" i="6"/>
  <c r="G12019" i="6"/>
  <c r="I12019" i="6" s="1"/>
  <c r="I12018" i="6"/>
  <c r="H12018" i="6"/>
  <c r="G12018" i="6"/>
  <c r="H12017" i="6"/>
  <c r="G12017" i="6"/>
  <c r="I12017" i="6" s="1"/>
  <c r="I12016" i="6"/>
  <c r="H12016" i="6"/>
  <c r="G12016" i="6"/>
  <c r="I12015" i="6"/>
  <c r="H12015" i="6"/>
  <c r="G12015" i="6"/>
  <c r="H12014" i="6"/>
  <c r="G12014" i="6"/>
  <c r="I12014" i="6" s="1"/>
  <c r="H12013" i="6"/>
  <c r="G12013" i="6"/>
  <c r="I12013" i="6" s="1"/>
  <c r="I12012" i="6"/>
  <c r="H12012" i="6"/>
  <c r="G12012" i="6"/>
  <c r="I12011" i="6"/>
  <c r="H12011" i="6"/>
  <c r="G12011" i="6"/>
  <c r="H12010" i="6"/>
  <c r="G12010" i="6"/>
  <c r="I12010" i="6" s="1"/>
  <c r="I12009" i="6"/>
  <c r="H12009" i="6"/>
  <c r="G12009" i="6"/>
  <c r="H12008" i="6"/>
  <c r="G12008" i="6"/>
  <c r="I12008" i="6" s="1"/>
  <c r="I12007" i="6"/>
  <c r="H12007" i="6"/>
  <c r="G12007" i="6"/>
  <c r="I12006" i="6"/>
  <c r="H12006" i="6"/>
  <c r="G12006" i="6"/>
  <c r="H12005" i="6"/>
  <c r="G12005" i="6"/>
  <c r="I12005" i="6" s="1"/>
  <c r="I12004" i="6"/>
  <c r="H12004" i="6"/>
  <c r="G12004" i="6"/>
  <c r="H12003" i="6"/>
  <c r="G12003" i="6"/>
  <c r="I12003" i="6" s="1"/>
  <c r="I12002" i="6"/>
  <c r="H12002" i="6"/>
  <c r="G12002" i="6"/>
  <c r="I12001" i="6"/>
  <c r="H12001" i="6"/>
  <c r="G12001" i="6"/>
  <c r="I12000" i="6"/>
  <c r="H12000" i="6"/>
  <c r="G12000" i="6"/>
  <c r="H11999" i="6"/>
  <c r="G11999" i="6"/>
  <c r="I11999" i="6" s="1"/>
  <c r="H11998" i="6"/>
  <c r="G11998" i="6"/>
  <c r="I11998" i="6" s="1"/>
  <c r="I11997" i="6"/>
  <c r="H11997" i="6"/>
  <c r="G11997" i="6"/>
  <c r="H11996" i="6"/>
  <c r="G11996" i="6"/>
  <c r="I11996" i="6" s="1"/>
  <c r="I11995" i="6"/>
  <c r="H11995" i="6"/>
  <c r="G11995" i="6"/>
  <c r="H11994" i="6"/>
  <c r="G11994" i="6"/>
  <c r="I11994" i="6" s="1"/>
  <c r="I11993" i="6"/>
  <c r="H11993" i="6"/>
  <c r="G11993" i="6"/>
  <c r="I11992" i="6"/>
  <c r="H11992" i="6"/>
  <c r="G11992" i="6"/>
  <c r="H11991" i="6"/>
  <c r="G11991" i="6"/>
  <c r="I11991" i="6" s="1"/>
  <c r="I11990" i="6"/>
  <c r="H11990" i="6"/>
  <c r="G11990" i="6"/>
  <c r="H11989" i="6"/>
  <c r="G11989" i="6"/>
  <c r="I11989" i="6" s="1"/>
  <c r="I11988" i="6"/>
  <c r="H11988" i="6"/>
  <c r="G11988" i="6"/>
  <c r="I11987" i="6"/>
  <c r="H11987" i="6"/>
  <c r="G11987" i="6"/>
  <c r="H11986" i="6"/>
  <c r="G11986" i="6"/>
  <c r="I11986" i="6" s="1"/>
  <c r="H11985" i="6"/>
  <c r="G11985" i="6"/>
  <c r="I11985" i="6" s="1"/>
  <c r="H11984" i="6"/>
  <c r="G11984" i="6"/>
  <c r="I11984" i="6" s="1"/>
  <c r="I11983" i="6"/>
  <c r="H11983" i="6"/>
  <c r="G11983" i="6"/>
  <c r="H11982" i="6"/>
  <c r="G11982" i="6"/>
  <c r="I11982" i="6" s="1"/>
  <c r="I11981" i="6"/>
  <c r="H11981" i="6"/>
  <c r="G11981" i="6"/>
  <c r="H11980" i="6"/>
  <c r="G11980" i="6"/>
  <c r="I11980" i="6" s="1"/>
  <c r="I11979" i="6"/>
  <c r="H11979" i="6"/>
  <c r="G11979" i="6"/>
  <c r="I11978" i="6"/>
  <c r="H11978" i="6"/>
  <c r="G11978" i="6"/>
  <c r="H11977" i="6"/>
  <c r="G11977" i="6"/>
  <c r="I11977" i="6" s="1"/>
  <c r="I11976" i="6"/>
  <c r="H11976" i="6"/>
  <c r="G11976" i="6"/>
  <c r="H11975" i="6"/>
  <c r="G11975" i="6"/>
  <c r="I11975" i="6" s="1"/>
  <c r="I11974" i="6"/>
  <c r="H11974" i="6"/>
  <c r="G11974" i="6"/>
  <c r="I11973" i="6"/>
  <c r="H11973" i="6"/>
  <c r="G11973" i="6"/>
  <c r="H11972" i="6"/>
  <c r="G11972" i="6"/>
  <c r="I11972" i="6" s="1"/>
  <c r="H11971" i="6"/>
  <c r="G11971" i="6"/>
  <c r="I11971" i="6" s="1"/>
  <c r="H11970" i="6"/>
  <c r="G11970" i="6"/>
  <c r="I11970" i="6" s="1"/>
  <c r="I11969" i="6"/>
  <c r="H11969" i="6"/>
  <c r="G11969" i="6"/>
  <c r="H11968" i="6"/>
  <c r="G11968" i="6"/>
  <c r="I11968" i="6" s="1"/>
  <c r="I11967" i="6"/>
  <c r="H11967" i="6"/>
  <c r="G11967" i="6"/>
  <c r="H11966" i="6"/>
  <c r="G11966" i="6"/>
  <c r="I11966" i="6" s="1"/>
  <c r="I11965" i="6"/>
  <c r="H11965" i="6"/>
  <c r="G11965" i="6"/>
  <c r="I11964" i="6"/>
  <c r="H11964" i="6"/>
  <c r="G11964" i="6"/>
  <c r="H11963" i="6"/>
  <c r="G11963" i="6"/>
  <c r="I11963" i="6" s="1"/>
  <c r="I11962" i="6"/>
  <c r="H11962" i="6"/>
  <c r="G11962" i="6"/>
  <c r="H11961" i="6"/>
  <c r="G11961" i="6"/>
  <c r="I11961" i="6" s="1"/>
  <c r="I11960" i="6"/>
  <c r="H11960" i="6"/>
  <c r="G11960" i="6"/>
  <c r="I11959" i="6"/>
  <c r="H11959" i="6"/>
  <c r="G11959" i="6"/>
  <c r="H11958" i="6"/>
  <c r="G11958" i="6"/>
  <c r="I11958" i="6" s="1"/>
  <c r="H11957" i="6"/>
  <c r="G11957" i="6"/>
  <c r="I11957" i="6" s="1"/>
  <c r="H11956" i="6"/>
  <c r="G11956" i="6"/>
  <c r="I11956" i="6" s="1"/>
  <c r="I11955" i="6"/>
  <c r="H11955" i="6"/>
  <c r="G11955" i="6"/>
  <c r="H11954" i="6"/>
  <c r="G11954" i="6"/>
  <c r="I11954" i="6" s="1"/>
  <c r="I11953" i="6"/>
  <c r="H11953" i="6"/>
  <c r="G11953" i="6"/>
  <c r="H11952" i="6"/>
  <c r="G11952" i="6"/>
  <c r="I11952" i="6" s="1"/>
  <c r="I11951" i="6"/>
  <c r="H11951" i="6"/>
  <c r="G11951" i="6"/>
  <c r="I11950" i="6"/>
  <c r="H11950" i="6"/>
  <c r="G11950" i="6"/>
  <c r="H11949" i="6"/>
  <c r="G11949" i="6"/>
  <c r="I11949" i="6" s="1"/>
  <c r="I11948" i="6"/>
  <c r="H11948" i="6"/>
  <c r="G11948" i="6"/>
  <c r="H11947" i="6"/>
  <c r="G11947" i="6"/>
  <c r="I11947" i="6" s="1"/>
  <c r="I11946" i="6"/>
  <c r="H11946" i="6"/>
  <c r="G11946" i="6"/>
  <c r="I11945" i="6"/>
  <c r="H11945" i="6"/>
  <c r="G11945" i="6"/>
  <c r="H11944" i="6"/>
  <c r="G11944" i="6"/>
  <c r="I11944" i="6" s="1"/>
  <c r="H11943" i="6"/>
  <c r="G11943" i="6"/>
  <c r="I11943" i="6" s="1"/>
  <c r="H11942" i="6"/>
  <c r="G11942" i="6"/>
  <c r="I11942" i="6" s="1"/>
  <c r="I11941" i="6"/>
  <c r="H11941" i="6"/>
  <c r="G11941" i="6"/>
  <c r="H11940" i="6"/>
  <c r="G11940" i="6"/>
  <c r="I11940" i="6" s="1"/>
  <c r="I11939" i="6"/>
  <c r="H11939" i="6"/>
  <c r="G11939" i="6"/>
  <c r="I11938" i="6"/>
  <c r="H11938" i="6"/>
  <c r="G11938" i="6"/>
  <c r="I11937" i="6"/>
  <c r="H11937" i="6"/>
  <c r="G11937" i="6"/>
  <c r="I11936" i="6"/>
  <c r="H11936" i="6"/>
  <c r="G11936" i="6"/>
  <c r="H11935" i="6"/>
  <c r="G11935" i="6"/>
  <c r="I11935" i="6" s="1"/>
  <c r="H11934" i="6"/>
  <c r="G11934" i="6"/>
  <c r="I11934" i="6" s="1"/>
  <c r="H11933" i="6"/>
  <c r="G11933" i="6"/>
  <c r="I11933" i="6" s="1"/>
  <c r="I11932" i="6"/>
  <c r="H11932" i="6"/>
  <c r="G11932" i="6"/>
  <c r="I11931" i="6"/>
  <c r="H11931" i="6"/>
  <c r="G11931" i="6"/>
  <c r="H11930" i="6"/>
  <c r="G11930" i="6"/>
  <c r="I11930" i="6" s="1"/>
  <c r="H11929" i="6"/>
  <c r="G11929" i="6"/>
  <c r="I11929" i="6" s="1"/>
  <c r="H11928" i="6"/>
  <c r="G11928" i="6"/>
  <c r="I11928" i="6" s="1"/>
  <c r="I11927" i="6"/>
  <c r="H11927" i="6"/>
  <c r="G11927" i="6"/>
  <c r="H11926" i="6"/>
  <c r="G11926" i="6"/>
  <c r="I11926" i="6" s="1"/>
  <c r="I11925" i="6"/>
  <c r="H11925" i="6"/>
  <c r="G11925" i="6"/>
  <c r="H11924" i="6"/>
  <c r="G11924" i="6"/>
  <c r="I11924" i="6" s="1"/>
  <c r="I11923" i="6"/>
  <c r="H11923" i="6"/>
  <c r="G11923" i="6"/>
  <c r="I11922" i="6"/>
  <c r="H11922" i="6"/>
  <c r="G11922" i="6"/>
  <c r="H11921" i="6"/>
  <c r="G11921" i="6"/>
  <c r="I11921" i="6" s="1"/>
  <c r="I11920" i="6"/>
  <c r="H11920" i="6"/>
  <c r="G11920" i="6"/>
  <c r="H11919" i="6"/>
  <c r="G11919" i="6"/>
  <c r="I11919" i="6" s="1"/>
  <c r="I11918" i="6"/>
  <c r="H11918" i="6"/>
  <c r="G11918" i="6"/>
  <c r="I11917" i="6"/>
  <c r="H11917" i="6"/>
  <c r="G11917" i="6"/>
  <c r="H11916" i="6"/>
  <c r="G11916" i="6"/>
  <c r="I11916" i="6" s="1"/>
  <c r="H11915" i="6"/>
  <c r="G11915" i="6"/>
  <c r="I11915" i="6" s="1"/>
  <c r="H11914" i="6"/>
  <c r="G11914" i="6"/>
  <c r="I11914" i="6" s="1"/>
  <c r="I11913" i="6"/>
  <c r="H11913" i="6"/>
  <c r="G11913" i="6"/>
  <c r="H11912" i="6"/>
  <c r="G11912" i="6"/>
  <c r="I11912" i="6" s="1"/>
  <c r="I11911" i="6"/>
  <c r="H11911" i="6"/>
  <c r="G11911" i="6"/>
  <c r="H11910" i="6"/>
  <c r="G11910" i="6"/>
  <c r="I11910" i="6" s="1"/>
  <c r="I11909" i="6"/>
  <c r="H11909" i="6"/>
  <c r="G11909" i="6"/>
  <c r="I11908" i="6"/>
  <c r="H11908" i="6"/>
  <c r="G11908" i="6"/>
  <c r="H11907" i="6"/>
  <c r="G11907" i="6"/>
  <c r="I11907" i="6" s="1"/>
  <c r="H11906" i="6"/>
  <c r="G11906" i="6"/>
  <c r="I11906" i="6" s="1"/>
  <c r="H11905" i="6"/>
  <c r="G11905" i="6"/>
  <c r="I11905" i="6" s="1"/>
  <c r="I11904" i="6"/>
  <c r="H11904" i="6"/>
  <c r="G11904" i="6"/>
  <c r="I11903" i="6"/>
  <c r="H11903" i="6"/>
  <c r="G11903" i="6"/>
  <c r="I11902" i="6"/>
  <c r="H11902" i="6"/>
  <c r="G11902" i="6"/>
  <c r="H11901" i="6"/>
  <c r="G11901" i="6"/>
  <c r="I11901" i="6" s="1"/>
  <c r="H11900" i="6"/>
  <c r="G11900" i="6"/>
  <c r="I11900" i="6" s="1"/>
  <c r="I11899" i="6"/>
  <c r="H11899" i="6"/>
  <c r="G11899" i="6"/>
  <c r="H11898" i="6"/>
  <c r="G11898" i="6"/>
  <c r="I11898" i="6" s="1"/>
  <c r="I11897" i="6"/>
  <c r="H11897" i="6"/>
  <c r="G11897" i="6"/>
  <c r="H11896" i="6"/>
  <c r="G11896" i="6"/>
  <c r="I11896" i="6" s="1"/>
  <c r="I11895" i="6"/>
  <c r="H11895" i="6"/>
  <c r="G11895" i="6"/>
  <c r="I11894" i="6"/>
  <c r="H11894" i="6"/>
  <c r="G11894" i="6"/>
  <c r="H11893" i="6"/>
  <c r="G11893" i="6"/>
  <c r="I11893" i="6" s="1"/>
  <c r="I11892" i="6"/>
  <c r="H11892" i="6"/>
  <c r="G11892" i="6"/>
  <c r="H11891" i="6"/>
  <c r="G11891" i="6"/>
  <c r="I11891" i="6" s="1"/>
  <c r="I11890" i="6"/>
  <c r="H11890" i="6"/>
  <c r="G11890" i="6"/>
  <c r="I11889" i="6"/>
  <c r="H11889" i="6"/>
  <c r="G11889" i="6"/>
  <c r="H11888" i="6"/>
  <c r="G11888" i="6"/>
  <c r="I11888" i="6" s="1"/>
  <c r="H11887" i="6"/>
  <c r="G11887" i="6"/>
  <c r="I11887" i="6" s="1"/>
  <c r="I11886" i="6"/>
  <c r="H11886" i="6"/>
  <c r="G11886" i="6"/>
  <c r="I11885" i="6"/>
  <c r="H11885" i="6"/>
  <c r="G11885" i="6"/>
  <c r="H11884" i="6"/>
  <c r="G11884" i="6"/>
  <c r="I11884" i="6" s="1"/>
  <c r="I11883" i="6"/>
  <c r="H11883" i="6"/>
  <c r="G11883" i="6"/>
  <c r="H11882" i="6"/>
  <c r="G11882" i="6"/>
  <c r="I11882" i="6" s="1"/>
  <c r="I11881" i="6"/>
  <c r="H11881" i="6"/>
  <c r="G11881" i="6"/>
  <c r="I11880" i="6"/>
  <c r="H11880" i="6"/>
  <c r="G11880" i="6"/>
  <c r="H11879" i="6"/>
  <c r="G11879" i="6"/>
  <c r="I11879" i="6" s="1"/>
  <c r="H11878" i="6"/>
  <c r="G11878" i="6"/>
  <c r="I11878" i="6" s="1"/>
  <c r="H11877" i="6"/>
  <c r="G11877" i="6"/>
  <c r="I11877" i="6" s="1"/>
  <c r="I11876" i="6"/>
  <c r="H11876" i="6"/>
  <c r="G11876" i="6"/>
  <c r="I11875" i="6"/>
  <c r="H11875" i="6"/>
  <c r="G11875" i="6"/>
  <c r="I11874" i="6"/>
  <c r="H11874" i="6"/>
  <c r="G11874" i="6"/>
  <c r="H11873" i="6"/>
  <c r="G11873" i="6"/>
  <c r="I11873" i="6" s="1"/>
  <c r="H11872" i="6"/>
  <c r="G11872" i="6"/>
  <c r="I11872" i="6" s="1"/>
  <c r="I11871" i="6"/>
  <c r="H11871" i="6"/>
  <c r="G11871" i="6"/>
  <c r="H11870" i="6"/>
  <c r="G11870" i="6"/>
  <c r="I11870" i="6" s="1"/>
  <c r="I11869" i="6"/>
  <c r="H11869" i="6"/>
  <c r="G11869" i="6"/>
  <c r="H11868" i="6"/>
  <c r="G11868" i="6"/>
  <c r="I11868" i="6" s="1"/>
  <c r="I11867" i="6"/>
  <c r="H11867" i="6"/>
  <c r="G11867" i="6"/>
  <c r="I11866" i="6"/>
  <c r="H11866" i="6"/>
  <c r="G11866" i="6"/>
  <c r="H11865" i="6"/>
  <c r="G11865" i="6"/>
  <c r="I11865" i="6" s="1"/>
  <c r="H11864" i="6"/>
  <c r="G11864" i="6"/>
  <c r="I11864" i="6" s="1"/>
  <c r="H11863" i="6"/>
  <c r="G11863" i="6"/>
  <c r="I11863" i="6" s="1"/>
  <c r="I11862" i="6"/>
  <c r="H11862" i="6"/>
  <c r="G11862" i="6"/>
  <c r="I11861" i="6"/>
  <c r="H11861" i="6"/>
  <c r="G11861" i="6"/>
  <c r="H11860" i="6"/>
  <c r="G11860" i="6"/>
  <c r="I11860" i="6" s="1"/>
  <c r="H11859" i="6"/>
  <c r="G11859" i="6"/>
  <c r="I11859" i="6" s="1"/>
  <c r="I11858" i="6"/>
  <c r="H11858" i="6"/>
  <c r="G11858" i="6"/>
  <c r="I11857" i="6"/>
  <c r="H11857" i="6"/>
  <c r="G11857" i="6"/>
  <c r="H11856" i="6"/>
  <c r="G11856" i="6"/>
  <c r="I11856" i="6" s="1"/>
  <c r="I11855" i="6"/>
  <c r="H11855" i="6"/>
  <c r="G11855" i="6"/>
  <c r="H11854" i="6"/>
  <c r="G11854" i="6"/>
  <c r="I11854" i="6" s="1"/>
  <c r="I11853" i="6"/>
  <c r="H11853" i="6"/>
  <c r="G11853" i="6"/>
  <c r="I11852" i="6"/>
  <c r="H11852" i="6"/>
  <c r="G11852" i="6"/>
  <c r="H11851" i="6"/>
  <c r="G11851" i="6"/>
  <c r="I11851" i="6" s="1"/>
  <c r="I11850" i="6"/>
  <c r="H11850" i="6"/>
  <c r="G11850" i="6"/>
  <c r="H11849" i="6"/>
  <c r="G11849" i="6"/>
  <c r="I11849" i="6" s="1"/>
  <c r="I11848" i="6"/>
  <c r="H11848" i="6"/>
  <c r="G11848" i="6"/>
  <c r="I11847" i="6"/>
  <c r="H11847" i="6"/>
  <c r="G11847" i="6"/>
  <c r="H11846" i="6"/>
  <c r="G11846" i="6"/>
  <c r="I11846" i="6" s="1"/>
  <c r="H11845" i="6"/>
  <c r="G11845" i="6"/>
  <c r="I11845" i="6" s="1"/>
  <c r="H11844" i="6"/>
  <c r="G11844" i="6"/>
  <c r="I11844" i="6" s="1"/>
  <c r="I11843" i="6"/>
  <c r="H11843" i="6"/>
  <c r="G11843" i="6"/>
  <c r="H11842" i="6"/>
  <c r="G11842" i="6"/>
  <c r="I11842" i="6" s="1"/>
  <c r="I11841" i="6"/>
  <c r="H11841" i="6"/>
  <c r="G11841" i="6"/>
  <c r="I11840" i="6"/>
  <c r="H11840" i="6"/>
  <c r="G11840" i="6"/>
  <c r="I11839" i="6"/>
  <c r="H11839" i="6"/>
  <c r="G11839" i="6"/>
  <c r="I11838" i="6"/>
  <c r="H11838" i="6"/>
  <c r="G11838" i="6"/>
  <c r="H11837" i="6"/>
  <c r="G11837" i="6"/>
  <c r="I11837" i="6" s="1"/>
  <c r="I11836" i="6"/>
  <c r="H11836" i="6"/>
  <c r="G11836" i="6"/>
  <c r="H11835" i="6"/>
  <c r="G11835" i="6"/>
  <c r="I11835" i="6" s="1"/>
  <c r="I11834" i="6"/>
  <c r="H11834" i="6"/>
  <c r="G11834" i="6"/>
  <c r="I11833" i="6"/>
  <c r="H11833" i="6"/>
  <c r="G11833" i="6"/>
  <c r="H11832" i="6"/>
  <c r="G11832" i="6"/>
  <c r="I11832" i="6" s="1"/>
  <c r="H11831" i="6"/>
  <c r="G11831" i="6"/>
  <c r="I11831" i="6" s="1"/>
  <c r="H11830" i="6"/>
  <c r="G11830" i="6"/>
  <c r="I11830" i="6" s="1"/>
  <c r="I11829" i="6"/>
  <c r="H11829" i="6"/>
  <c r="G11829" i="6"/>
  <c r="H11828" i="6"/>
  <c r="G11828" i="6"/>
  <c r="I11828" i="6" s="1"/>
  <c r="I11827" i="6"/>
  <c r="H11827" i="6"/>
  <c r="G11827" i="6"/>
  <c r="H11826" i="6"/>
  <c r="G11826" i="6"/>
  <c r="I11826" i="6" s="1"/>
  <c r="I11825" i="6"/>
  <c r="H11825" i="6"/>
  <c r="G11825" i="6"/>
  <c r="I11824" i="6"/>
  <c r="H11824" i="6"/>
  <c r="G11824" i="6"/>
  <c r="H11823" i="6"/>
  <c r="G11823" i="6"/>
  <c r="I11823" i="6" s="1"/>
  <c r="I11822" i="6"/>
  <c r="H11822" i="6"/>
  <c r="G11822" i="6"/>
  <c r="H11821" i="6"/>
  <c r="G11821" i="6"/>
  <c r="I11821" i="6" s="1"/>
  <c r="I11820" i="6"/>
  <c r="H11820" i="6"/>
  <c r="G11820" i="6"/>
  <c r="I11819" i="6"/>
  <c r="H11819" i="6"/>
  <c r="G11819" i="6"/>
  <c r="H11818" i="6"/>
  <c r="G11818" i="6"/>
  <c r="I11818" i="6" s="1"/>
  <c r="H11817" i="6"/>
  <c r="G11817" i="6"/>
  <c r="I11817" i="6" s="1"/>
  <c r="H11816" i="6"/>
  <c r="G11816" i="6"/>
  <c r="I11816" i="6" s="1"/>
  <c r="I11815" i="6"/>
  <c r="H11815" i="6"/>
  <c r="G11815" i="6"/>
  <c r="H11814" i="6"/>
  <c r="G11814" i="6"/>
  <c r="I11814" i="6" s="1"/>
  <c r="I11813" i="6"/>
  <c r="H11813" i="6"/>
  <c r="G11813" i="6"/>
  <c r="I11812" i="6"/>
  <c r="H11812" i="6"/>
  <c r="G11812" i="6"/>
  <c r="I11811" i="6"/>
  <c r="H11811" i="6"/>
  <c r="G11811" i="6"/>
  <c r="I11810" i="6"/>
  <c r="H11810" i="6"/>
  <c r="G11810" i="6"/>
  <c r="H11809" i="6"/>
  <c r="G11809" i="6"/>
  <c r="I11809" i="6" s="1"/>
  <c r="H11808" i="6"/>
  <c r="G11808" i="6"/>
  <c r="I11808" i="6" s="1"/>
  <c r="H11807" i="6"/>
  <c r="G11807" i="6"/>
  <c r="I11807" i="6" s="1"/>
  <c r="I11806" i="6"/>
  <c r="H11806" i="6"/>
  <c r="G11806" i="6"/>
  <c r="I11805" i="6"/>
  <c r="H11805" i="6"/>
  <c r="G11805" i="6"/>
  <c r="I11804" i="6"/>
  <c r="H11804" i="6"/>
  <c r="G11804" i="6"/>
  <c r="H11803" i="6"/>
  <c r="G11803" i="6"/>
  <c r="I11803" i="6" s="1"/>
  <c r="H11802" i="6"/>
  <c r="G11802" i="6"/>
  <c r="I11802" i="6" s="1"/>
  <c r="I11801" i="6"/>
  <c r="H11801" i="6"/>
  <c r="G11801" i="6"/>
  <c r="H11800" i="6"/>
  <c r="G11800" i="6"/>
  <c r="I11800" i="6" s="1"/>
  <c r="I11799" i="6"/>
  <c r="H11799" i="6"/>
  <c r="G11799" i="6"/>
  <c r="H11798" i="6"/>
  <c r="G11798" i="6"/>
  <c r="I11798" i="6" s="1"/>
  <c r="I11797" i="6"/>
  <c r="H11797" i="6"/>
  <c r="G11797" i="6"/>
  <c r="I11796" i="6"/>
  <c r="H11796" i="6"/>
  <c r="G11796" i="6"/>
  <c r="H11795" i="6"/>
  <c r="G11795" i="6"/>
  <c r="I11795" i="6" s="1"/>
  <c r="I11794" i="6"/>
  <c r="H11794" i="6"/>
  <c r="G11794" i="6"/>
  <c r="H11793" i="6"/>
  <c r="G11793" i="6"/>
  <c r="I11793" i="6" s="1"/>
  <c r="I11792" i="6"/>
  <c r="H11792" i="6"/>
  <c r="G11792" i="6"/>
  <c r="I11791" i="6"/>
  <c r="H11791" i="6"/>
  <c r="G11791" i="6"/>
  <c r="H11790" i="6"/>
  <c r="G11790" i="6"/>
  <c r="I11790" i="6" s="1"/>
  <c r="H11789" i="6"/>
  <c r="G11789" i="6"/>
  <c r="I11789" i="6" s="1"/>
  <c r="I11788" i="6"/>
  <c r="H11788" i="6"/>
  <c r="G11788" i="6"/>
  <c r="I11787" i="6"/>
  <c r="H11787" i="6"/>
  <c r="G11787" i="6"/>
  <c r="H11786" i="6"/>
  <c r="G11786" i="6"/>
  <c r="I11786" i="6" s="1"/>
  <c r="I11785" i="6"/>
  <c r="H11785" i="6"/>
  <c r="G11785" i="6"/>
  <c r="H11784" i="6"/>
  <c r="G11784" i="6"/>
  <c r="I11784" i="6" s="1"/>
  <c r="I11783" i="6"/>
  <c r="H11783" i="6"/>
  <c r="G11783" i="6"/>
  <c r="I11782" i="6"/>
  <c r="H11782" i="6"/>
  <c r="G11782" i="6"/>
  <c r="H11781" i="6"/>
  <c r="G11781" i="6"/>
  <c r="I11781" i="6" s="1"/>
  <c r="H11780" i="6"/>
  <c r="G11780" i="6"/>
  <c r="I11780" i="6" s="1"/>
  <c r="H11779" i="6"/>
  <c r="G11779" i="6"/>
  <c r="I11779" i="6" s="1"/>
  <c r="I11778" i="6"/>
  <c r="H11778" i="6"/>
  <c r="G11778" i="6"/>
  <c r="I11777" i="6"/>
  <c r="H11777" i="6"/>
  <c r="G11777" i="6"/>
  <c r="I11776" i="6"/>
  <c r="H11776" i="6"/>
  <c r="G11776" i="6"/>
  <c r="H11775" i="6"/>
  <c r="G11775" i="6"/>
  <c r="I11775" i="6" s="1"/>
  <c r="H11774" i="6"/>
  <c r="G11774" i="6"/>
  <c r="I11774" i="6" s="1"/>
  <c r="I11773" i="6"/>
  <c r="H11773" i="6"/>
  <c r="G11773" i="6"/>
  <c r="H11772" i="6"/>
  <c r="G11772" i="6"/>
  <c r="I11772" i="6" s="1"/>
  <c r="I11771" i="6"/>
  <c r="H11771" i="6"/>
  <c r="G11771" i="6"/>
  <c r="H11770" i="6"/>
  <c r="G11770" i="6"/>
  <c r="I11770" i="6" s="1"/>
  <c r="I11769" i="6"/>
  <c r="H11769" i="6"/>
  <c r="G11769" i="6"/>
  <c r="I11768" i="6"/>
  <c r="H11768" i="6"/>
  <c r="G11768" i="6"/>
  <c r="H11767" i="6"/>
  <c r="G11767" i="6"/>
  <c r="I11767" i="6" s="1"/>
  <c r="H11766" i="6"/>
  <c r="G11766" i="6"/>
  <c r="I11766" i="6" s="1"/>
  <c r="H11765" i="6"/>
  <c r="G11765" i="6"/>
  <c r="I11765" i="6" s="1"/>
  <c r="I11764" i="6"/>
  <c r="H11764" i="6"/>
  <c r="G11764" i="6"/>
  <c r="I11763" i="6"/>
  <c r="H11763" i="6"/>
  <c r="G11763" i="6"/>
  <c r="H11762" i="6"/>
  <c r="G11762" i="6"/>
  <c r="I11762" i="6" s="1"/>
  <c r="H11761" i="6"/>
  <c r="G11761" i="6"/>
  <c r="I11761" i="6" s="1"/>
  <c r="I11760" i="6"/>
  <c r="H11760" i="6"/>
  <c r="G11760" i="6"/>
  <c r="I11759" i="6"/>
  <c r="H11759" i="6"/>
  <c r="G11759" i="6"/>
  <c r="H11758" i="6"/>
  <c r="G11758" i="6"/>
  <c r="I11758" i="6" s="1"/>
  <c r="I11757" i="6"/>
  <c r="H11757" i="6"/>
  <c r="G11757" i="6"/>
  <c r="H11756" i="6"/>
  <c r="G11756" i="6"/>
  <c r="I11756" i="6" s="1"/>
  <c r="I11755" i="6"/>
  <c r="H11755" i="6"/>
  <c r="G11755" i="6"/>
  <c r="I11754" i="6"/>
  <c r="H11754" i="6"/>
  <c r="G11754" i="6"/>
  <c r="H11753" i="6"/>
  <c r="G11753" i="6"/>
  <c r="I11753" i="6" s="1"/>
  <c r="I11752" i="6"/>
  <c r="H11752" i="6"/>
  <c r="G11752" i="6"/>
  <c r="H11751" i="6"/>
  <c r="G11751" i="6"/>
  <c r="I11751" i="6" s="1"/>
  <c r="I11750" i="6"/>
  <c r="H11750" i="6"/>
  <c r="G11750" i="6"/>
  <c r="I11749" i="6"/>
  <c r="H11749" i="6"/>
  <c r="G11749" i="6"/>
  <c r="H11748" i="6"/>
  <c r="G11748" i="6"/>
  <c r="I11748" i="6" s="1"/>
  <c r="H11747" i="6"/>
  <c r="G11747" i="6"/>
  <c r="I11747" i="6" s="1"/>
  <c r="H11746" i="6"/>
  <c r="G11746" i="6"/>
  <c r="I11746" i="6" s="1"/>
  <c r="I11745" i="6"/>
  <c r="H11745" i="6"/>
  <c r="G11745" i="6"/>
  <c r="H11744" i="6"/>
  <c r="G11744" i="6"/>
  <c r="I11744" i="6" s="1"/>
  <c r="I11743" i="6"/>
  <c r="H11743" i="6"/>
  <c r="G11743" i="6"/>
  <c r="I11742" i="6"/>
  <c r="H11742" i="6"/>
  <c r="G11742" i="6"/>
  <c r="I11741" i="6"/>
  <c r="H11741" i="6"/>
  <c r="G11741" i="6"/>
  <c r="I11740" i="6"/>
  <c r="H11740" i="6"/>
  <c r="G11740" i="6"/>
  <c r="H11739" i="6"/>
  <c r="G11739" i="6"/>
  <c r="I11739" i="6" s="1"/>
  <c r="I11738" i="6"/>
  <c r="H11738" i="6"/>
  <c r="G11738" i="6"/>
  <c r="H11737" i="6"/>
  <c r="G11737" i="6"/>
  <c r="I11737" i="6" s="1"/>
  <c r="H11736" i="6"/>
  <c r="G11736" i="6"/>
  <c r="I11736" i="6" s="1"/>
  <c r="I11735" i="6"/>
  <c r="H11735" i="6"/>
  <c r="G11735" i="6"/>
  <c r="H11734" i="6"/>
  <c r="G11734" i="6"/>
  <c r="I11734" i="6" s="1"/>
  <c r="H11733" i="6"/>
  <c r="G11733" i="6"/>
  <c r="I11733" i="6" s="1"/>
  <c r="I11732" i="6"/>
  <c r="H11732" i="6"/>
  <c r="G11732" i="6"/>
  <c r="I11731" i="6"/>
  <c r="H11731" i="6"/>
  <c r="G11731" i="6"/>
  <c r="H11730" i="6"/>
  <c r="G11730" i="6"/>
  <c r="I11730" i="6" s="1"/>
  <c r="I11729" i="6"/>
  <c r="H11729" i="6"/>
  <c r="G11729" i="6"/>
  <c r="H11728" i="6"/>
  <c r="G11728" i="6"/>
  <c r="I11728" i="6" s="1"/>
  <c r="I11727" i="6"/>
  <c r="H11727" i="6"/>
  <c r="G11727" i="6"/>
  <c r="I11726" i="6"/>
  <c r="H11726" i="6"/>
  <c r="G11726" i="6"/>
  <c r="H11725" i="6"/>
  <c r="G11725" i="6"/>
  <c r="I11725" i="6" s="1"/>
  <c r="I11724" i="6"/>
  <c r="H11724" i="6"/>
  <c r="G11724" i="6"/>
  <c r="H11723" i="6"/>
  <c r="G11723" i="6"/>
  <c r="I11723" i="6" s="1"/>
  <c r="I11722" i="6"/>
  <c r="H11722" i="6"/>
  <c r="G11722" i="6"/>
  <c r="I11721" i="6"/>
  <c r="H11721" i="6"/>
  <c r="G11721" i="6"/>
  <c r="H11720" i="6"/>
  <c r="G11720" i="6"/>
  <c r="I11720" i="6" s="1"/>
  <c r="H11719" i="6"/>
  <c r="G11719" i="6"/>
  <c r="I11719" i="6" s="1"/>
  <c r="H11718" i="6"/>
  <c r="G11718" i="6"/>
  <c r="I11718" i="6" s="1"/>
  <c r="I11717" i="6"/>
  <c r="H11717" i="6"/>
  <c r="G11717" i="6"/>
  <c r="H11716" i="6"/>
  <c r="G11716" i="6"/>
  <c r="I11716" i="6" s="1"/>
  <c r="I11715" i="6"/>
  <c r="H11715" i="6"/>
  <c r="G11715" i="6"/>
  <c r="I11714" i="6"/>
  <c r="H11714" i="6"/>
  <c r="G11714" i="6"/>
  <c r="I11713" i="6"/>
  <c r="H11713" i="6"/>
  <c r="G11713" i="6"/>
  <c r="I11712" i="6"/>
  <c r="H11712" i="6"/>
  <c r="G11712" i="6"/>
  <c r="H11711" i="6"/>
  <c r="G11711" i="6"/>
  <c r="I11711" i="6" s="1"/>
  <c r="H11710" i="6"/>
  <c r="G11710" i="6"/>
  <c r="I11710" i="6" s="1"/>
  <c r="H11709" i="6"/>
  <c r="G11709" i="6"/>
  <c r="I11709" i="6" s="1"/>
  <c r="H11708" i="6"/>
  <c r="G11708" i="6"/>
  <c r="I11708" i="6" s="1"/>
  <c r="I11707" i="6"/>
  <c r="H11707" i="6"/>
  <c r="G11707" i="6"/>
  <c r="I11706" i="6"/>
  <c r="H11706" i="6"/>
  <c r="G11706" i="6"/>
  <c r="H11705" i="6"/>
  <c r="G11705" i="6"/>
  <c r="I11705" i="6" s="1"/>
  <c r="H11704" i="6"/>
  <c r="G11704" i="6"/>
  <c r="I11704" i="6" s="1"/>
  <c r="I11703" i="6"/>
  <c r="H11703" i="6"/>
  <c r="G11703" i="6"/>
  <c r="H11702" i="6"/>
  <c r="G11702" i="6"/>
  <c r="I11702" i="6" s="1"/>
  <c r="I11701" i="6"/>
  <c r="H11701" i="6"/>
  <c r="G11701" i="6"/>
  <c r="H11700" i="6"/>
  <c r="G11700" i="6"/>
  <c r="I11700" i="6" s="1"/>
  <c r="I11699" i="6"/>
  <c r="H11699" i="6"/>
  <c r="G11699" i="6"/>
  <c r="I11698" i="6"/>
  <c r="H11698" i="6"/>
  <c r="G11698" i="6"/>
  <c r="H11697" i="6"/>
  <c r="G11697" i="6"/>
  <c r="I11697" i="6" s="1"/>
  <c r="H11696" i="6"/>
  <c r="G11696" i="6"/>
  <c r="I11696" i="6" s="1"/>
  <c r="H11695" i="6"/>
  <c r="G11695" i="6"/>
  <c r="I11695" i="6" s="1"/>
  <c r="H11694" i="6"/>
  <c r="G11694" i="6"/>
  <c r="I11694" i="6" s="1"/>
  <c r="I11693" i="6"/>
  <c r="H11693" i="6"/>
  <c r="G11693" i="6"/>
  <c r="H11692" i="6"/>
  <c r="G11692" i="6"/>
  <c r="I11692" i="6" s="1"/>
  <c r="H11691" i="6"/>
  <c r="G11691" i="6"/>
  <c r="I11691" i="6" s="1"/>
  <c r="I11690" i="6"/>
  <c r="H11690" i="6"/>
  <c r="G11690" i="6"/>
  <c r="I11689" i="6"/>
  <c r="H11689" i="6"/>
  <c r="G11689" i="6"/>
  <c r="H11688" i="6"/>
  <c r="G11688" i="6"/>
  <c r="I11688" i="6" s="1"/>
  <c r="I11687" i="6"/>
  <c r="H11687" i="6"/>
  <c r="G11687" i="6"/>
  <c r="H11686" i="6"/>
  <c r="G11686" i="6"/>
  <c r="I11686" i="6" s="1"/>
  <c r="I11685" i="6"/>
  <c r="H11685" i="6"/>
  <c r="G11685" i="6"/>
  <c r="I11684" i="6"/>
  <c r="H11684" i="6"/>
  <c r="G11684" i="6"/>
  <c r="H11683" i="6"/>
  <c r="G11683" i="6"/>
  <c r="I11683" i="6" s="1"/>
  <c r="H11682" i="6"/>
  <c r="G11682" i="6"/>
  <c r="I11682" i="6" s="1"/>
  <c r="H11681" i="6"/>
  <c r="G11681" i="6"/>
  <c r="I11681" i="6" s="1"/>
  <c r="I11680" i="6"/>
  <c r="H11680" i="6"/>
  <c r="G11680" i="6"/>
  <c r="I11679" i="6"/>
  <c r="H11679" i="6"/>
  <c r="G11679" i="6"/>
  <c r="I11678" i="6"/>
  <c r="H11678" i="6"/>
  <c r="G11678" i="6"/>
  <c r="H11677" i="6"/>
  <c r="G11677" i="6"/>
  <c r="I11677" i="6" s="1"/>
  <c r="H11676" i="6"/>
  <c r="G11676" i="6"/>
  <c r="I11676" i="6" s="1"/>
  <c r="I11675" i="6"/>
  <c r="H11675" i="6"/>
  <c r="G11675" i="6"/>
  <c r="H11674" i="6"/>
  <c r="G11674" i="6"/>
  <c r="I11674" i="6" s="1"/>
  <c r="I11673" i="6"/>
  <c r="H11673" i="6"/>
  <c r="G11673" i="6"/>
  <c r="H11672" i="6"/>
  <c r="G11672" i="6"/>
  <c r="I11672" i="6" s="1"/>
  <c r="I11671" i="6"/>
  <c r="H11671" i="6"/>
  <c r="G11671" i="6"/>
  <c r="I11670" i="6"/>
  <c r="H11670" i="6"/>
  <c r="G11670" i="6"/>
  <c r="H11669" i="6"/>
  <c r="G11669" i="6"/>
  <c r="I11669" i="6" s="1"/>
  <c r="H11668" i="6"/>
  <c r="G11668" i="6"/>
  <c r="I11668" i="6" s="1"/>
  <c r="H11667" i="6"/>
  <c r="G11667" i="6"/>
  <c r="I11667" i="6" s="1"/>
  <c r="H11666" i="6"/>
  <c r="G11666" i="6"/>
  <c r="I11666" i="6" s="1"/>
  <c r="I11665" i="6"/>
  <c r="H11665" i="6"/>
  <c r="G11665" i="6"/>
  <c r="H11664" i="6"/>
  <c r="G11664" i="6"/>
  <c r="I11664" i="6" s="1"/>
  <c r="H11663" i="6"/>
  <c r="G11663" i="6"/>
  <c r="I11663" i="6" s="1"/>
  <c r="I11662" i="6"/>
  <c r="H11662" i="6"/>
  <c r="G11662" i="6"/>
  <c r="I11661" i="6"/>
  <c r="H11661" i="6"/>
  <c r="G11661" i="6"/>
  <c r="H11660" i="6"/>
  <c r="G11660" i="6"/>
  <c r="I11660" i="6" s="1"/>
  <c r="H11659" i="6"/>
  <c r="G11659" i="6"/>
  <c r="I11659" i="6" s="1"/>
  <c r="I11658" i="6"/>
  <c r="H11658" i="6"/>
  <c r="G11658" i="6"/>
  <c r="I11657" i="6"/>
  <c r="H11657" i="6"/>
  <c r="G11657" i="6"/>
  <c r="I11656" i="6"/>
  <c r="H11656" i="6"/>
  <c r="G11656" i="6"/>
  <c r="H11655" i="6"/>
  <c r="G11655" i="6"/>
  <c r="I11655" i="6" s="1"/>
  <c r="I11654" i="6"/>
  <c r="H11654" i="6"/>
  <c r="G11654" i="6"/>
  <c r="H11653" i="6"/>
  <c r="G11653" i="6"/>
  <c r="I11653" i="6" s="1"/>
  <c r="H11652" i="6"/>
  <c r="G11652" i="6"/>
  <c r="I11652" i="6" s="1"/>
  <c r="I11651" i="6"/>
  <c r="H11651" i="6"/>
  <c r="G11651" i="6"/>
  <c r="H11650" i="6"/>
  <c r="G11650" i="6"/>
  <c r="I11650" i="6" s="1"/>
  <c r="H11649" i="6"/>
  <c r="G11649" i="6"/>
  <c r="I11649" i="6" s="1"/>
  <c r="H11648" i="6"/>
  <c r="G11648" i="6"/>
  <c r="I11648" i="6" s="1"/>
  <c r="I11647" i="6"/>
  <c r="H11647" i="6"/>
  <c r="G11647" i="6"/>
  <c r="H11646" i="6"/>
  <c r="G11646" i="6"/>
  <c r="I11646" i="6" s="1"/>
  <c r="I11645" i="6"/>
  <c r="H11645" i="6"/>
  <c r="G11645" i="6"/>
  <c r="I11644" i="6"/>
  <c r="H11644" i="6"/>
  <c r="G11644" i="6"/>
  <c r="I11643" i="6"/>
  <c r="H11643" i="6"/>
  <c r="G11643" i="6"/>
  <c r="I11642" i="6"/>
  <c r="H11642" i="6"/>
  <c r="G11642" i="6"/>
  <c r="H11641" i="6"/>
  <c r="G11641" i="6"/>
  <c r="I11641" i="6" s="1"/>
  <c r="H11640" i="6"/>
  <c r="G11640" i="6"/>
  <c r="I11640" i="6" s="1"/>
  <c r="H11639" i="6"/>
  <c r="G11639" i="6"/>
  <c r="I11639" i="6" s="1"/>
  <c r="I11638" i="6"/>
  <c r="H11638" i="6"/>
  <c r="G11638" i="6"/>
  <c r="I11637" i="6"/>
  <c r="H11637" i="6"/>
  <c r="G11637" i="6"/>
  <c r="I11636" i="6"/>
  <c r="H11636" i="6"/>
  <c r="G11636" i="6"/>
  <c r="H11635" i="6"/>
  <c r="G11635" i="6"/>
  <c r="I11635" i="6" s="1"/>
  <c r="I11634" i="6"/>
  <c r="H11634" i="6"/>
  <c r="G11634" i="6"/>
  <c r="I11633" i="6"/>
  <c r="H11633" i="6"/>
  <c r="G11633" i="6"/>
  <c r="H11632" i="6"/>
  <c r="G11632" i="6"/>
  <c r="I11632" i="6" s="1"/>
  <c r="I11631" i="6"/>
  <c r="H11631" i="6"/>
  <c r="G11631" i="6"/>
  <c r="H11630" i="6"/>
  <c r="G11630" i="6"/>
  <c r="I11630" i="6" s="1"/>
  <c r="I11629" i="6"/>
  <c r="H11629" i="6"/>
  <c r="G11629" i="6"/>
  <c r="I11628" i="6"/>
  <c r="H11628" i="6"/>
  <c r="G11628" i="6"/>
  <c r="H11627" i="6"/>
  <c r="G11627" i="6"/>
  <c r="I11627" i="6" s="1"/>
  <c r="I11626" i="6"/>
  <c r="H11626" i="6"/>
  <c r="G11626" i="6"/>
  <c r="H11625" i="6"/>
  <c r="G11625" i="6"/>
  <c r="I11625" i="6" s="1"/>
  <c r="H11624" i="6"/>
  <c r="G11624" i="6"/>
  <c r="I11624" i="6" s="1"/>
  <c r="I11623" i="6"/>
  <c r="H11623" i="6"/>
  <c r="G11623" i="6"/>
  <c r="H11622" i="6"/>
  <c r="G11622" i="6"/>
  <c r="I11622" i="6" s="1"/>
  <c r="H11621" i="6"/>
  <c r="G11621" i="6"/>
  <c r="I11621" i="6" s="1"/>
  <c r="H11620" i="6"/>
  <c r="G11620" i="6"/>
  <c r="I11620" i="6" s="1"/>
  <c r="I11619" i="6"/>
  <c r="H11619" i="6"/>
  <c r="G11619" i="6"/>
  <c r="H11618" i="6"/>
  <c r="G11618" i="6"/>
  <c r="I11618" i="6" s="1"/>
  <c r="I11617" i="6"/>
  <c r="H11617" i="6"/>
  <c r="G11617" i="6"/>
  <c r="H11616" i="6"/>
  <c r="G11616" i="6"/>
  <c r="I11616" i="6" s="1"/>
  <c r="I11615" i="6"/>
  <c r="H11615" i="6"/>
  <c r="G11615" i="6"/>
  <c r="I11614" i="6"/>
  <c r="H11614" i="6"/>
  <c r="G11614" i="6"/>
  <c r="H11613" i="6"/>
  <c r="G11613" i="6"/>
  <c r="I11613" i="6" s="1"/>
  <c r="H11612" i="6"/>
  <c r="G11612" i="6"/>
  <c r="I11612" i="6" s="1"/>
  <c r="H11611" i="6"/>
  <c r="G11611" i="6"/>
  <c r="I11611" i="6" s="1"/>
  <c r="I11610" i="6"/>
  <c r="H11610" i="6"/>
  <c r="G11610" i="6"/>
  <c r="I11609" i="6"/>
  <c r="H11609" i="6"/>
  <c r="G11609" i="6"/>
  <c r="H11608" i="6"/>
  <c r="G11608" i="6"/>
  <c r="I11608" i="6" s="1"/>
  <c r="H11607" i="6"/>
  <c r="G11607" i="6"/>
  <c r="I11607" i="6" s="1"/>
  <c r="H11606" i="6"/>
  <c r="G11606" i="6"/>
  <c r="I11606" i="6" s="1"/>
  <c r="I11605" i="6"/>
  <c r="H11605" i="6"/>
  <c r="G11605" i="6"/>
  <c r="H11604" i="6"/>
  <c r="G11604" i="6"/>
  <c r="I11604" i="6" s="1"/>
  <c r="I11603" i="6"/>
  <c r="H11603" i="6"/>
  <c r="G11603" i="6"/>
  <c r="I11602" i="6"/>
  <c r="H11602" i="6"/>
  <c r="G11602" i="6"/>
  <c r="I11601" i="6"/>
  <c r="H11601" i="6"/>
  <c r="G11601" i="6"/>
  <c r="I11600" i="6"/>
  <c r="H11600" i="6"/>
  <c r="G11600" i="6"/>
  <c r="H11599" i="6"/>
  <c r="G11599" i="6"/>
  <c r="I11599" i="6" s="1"/>
  <c r="H11598" i="6"/>
  <c r="G11598" i="6"/>
  <c r="I11598" i="6" s="1"/>
  <c r="H11597" i="6"/>
  <c r="G11597" i="6"/>
  <c r="I11597" i="6" s="1"/>
  <c r="H11596" i="6"/>
  <c r="G11596" i="6"/>
  <c r="I11596" i="6" s="1"/>
  <c r="I11595" i="6"/>
  <c r="H11595" i="6"/>
  <c r="G11595" i="6"/>
  <c r="H11594" i="6"/>
  <c r="G11594" i="6"/>
  <c r="I11594" i="6" s="1"/>
  <c r="H11593" i="6"/>
  <c r="G11593" i="6"/>
  <c r="I11593" i="6" s="1"/>
  <c r="I11592" i="6"/>
  <c r="H11592" i="6"/>
  <c r="G11592" i="6"/>
  <c r="I11591" i="6"/>
  <c r="H11591" i="6"/>
  <c r="G11591" i="6"/>
  <c r="H11590" i="6"/>
  <c r="G11590" i="6"/>
  <c r="I11590" i="6" s="1"/>
  <c r="I11589" i="6"/>
  <c r="H11589" i="6"/>
  <c r="G11589" i="6"/>
  <c r="H11588" i="6"/>
  <c r="G11588" i="6"/>
  <c r="I11588" i="6" s="1"/>
  <c r="I11587" i="6"/>
  <c r="H11587" i="6"/>
  <c r="G11587" i="6"/>
  <c r="I11586" i="6"/>
  <c r="H11586" i="6"/>
  <c r="G11586" i="6"/>
  <c r="H11585" i="6"/>
  <c r="G11585" i="6"/>
  <c r="I11585" i="6" s="1"/>
  <c r="H11584" i="6"/>
  <c r="G11584" i="6"/>
  <c r="I11584" i="6" s="1"/>
  <c r="H11583" i="6"/>
  <c r="G11583" i="6"/>
  <c r="I11583" i="6" s="1"/>
  <c r="H11582" i="6"/>
  <c r="G11582" i="6"/>
  <c r="I11582" i="6" s="1"/>
  <c r="I11581" i="6"/>
  <c r="H11581" i="6"/>
  <c r="G11581" i="6"/>
  <c r="H11580" i="6"/>
  <c r="G11580" i="6"/>
  <c r="I11580" i="6" s="1"/>
  <c r="H11579" i="6"/>
  <c r="G11579" i="6"/>
  <c r="I11579" i="6" s="1"/>
  <c r="H11578" i="6"/>
  <c r="G11578" i="6"/>
  <c r="I11578" i="6" s="1"/>
  <c r="I11577" i="6"/>
  <c r="H11577" i="6"/>
  <c r="G11577" i="6"/>
  <c r="H11576" i="6"/>
  <c r="G11576" i="6"/>
  <c r="I11576" i="6" s="1"/>
  <c r="I11575" i="6"/>
  <c r="H11575" i="6"/>
  <c r="G11575" i="6"/>
  <c r="I11574" i="6"/>
  <c r="H11574" i="6"/>
  <c r="G11574" i="6"/>
  <c r="I11573" i="6"/>
  <c r="H11573" i="6"/>
  <c r="G11573" i="6"/>
  <c r="I11572" i="6"/>
  <c r="H11572" i="6"/>
  <c r="G11572" i="6"/>
  <c r="H11571" i="6"/>
  <c r="G11571" i="6"/>
  <c r="I11571" i="6" s="1"/>
  <c r="H11570" i="6"/>
  <c r="G11570" i="6"/>
  <c r="I11570" i="6" s="1"/>
  <c r="H11569" i="6"/>
  <c r="G11569" i="6"/>
  <c r="I11569" i="6" s="1"/>
  <c r="H11568" i="6"/>
  <c r="G11568" i="6"/>
  <c r="I11568" i="6" s="1"/>
  <c r="I11567" i="6"/>
  <c r="H11567" i="6"/>
  <c r="G11567" i="6"/>
  <c r="I11566" i="6"/>
  <c r="H11566" i="6"/>
  <c r="G11566" i="6"/>
  <c r="H11565" i="6"/>
  <c r="G11565" i="6"/>
  <c r="I11565" i="6" s="1"/>
  <c r="I11564" i="6"/>
  <c r="H11564" i="6"/>
  <c r="G11564" i="6"/>
  <c r="I11563" i="6"/>
  <c r="H11563" i="6"/>
  <c r="G11563" i="6"/>
  <c r="H11562" i="6"/>
  <c r="G11562" i="6"/>
  <c r="I11562" i="6" s="1"/>
  <c r="I11561" i="6"/>
  <c r="H11561" i="6"/>
  <c r="G11561" i="6"/>
  <c r="H11560" i="6"/>
  <c r="G11560" i="6"/>
  <c r="I11560" i="6" s="1"/>
  <c r="I11559" i="6"/>
  <c r="H11559" i="6"/>
  <c r="G11559" i="6"/>
  <c r="I11558" i="6"/>
  <c r="H11558" i="6"/>
  <c r="G11558" i="6"/>
  <c r="H11557" i="6"/>
  <c r="G11557" i="6"/>
  <c r="I11557" i="6" s="1"/>
  <c r="I11556" i="6"/>
  <c r="H11556" i="6"/>
  <c r="G11556" i="6"/>
  <c r="H11555" i="6"/>
  <c r="G11555" i="6"/>
  <c r="I11555" i="6" s="1"/>
  <c r="H11554" i="6"/>
  <c r="G11554" i="6"/>
  <c r="I11554" i="6" s="1"/>
  <c r="I11553" i="6"/>
  <c r="H11553" i="6"/>
  <c r="G11553" i="6"/>
  <c r="H11552" i="6"/>
  <c r="G11552" i="6"/>
  <c r="I11552" i="6" s="1"/>
  <c r="H11551" i="6"/>
  <c r="G11551" i="6"/>
  <c r="I11551" i="6" s="1"/>
  <c r="H11550" i="6"/>
  <c r="G11550" i="6"/>
  <c r="I11550" i="6" s="1"/>
  <c r="I11549" i="6"/>
  <c r="H11549" i="6"/>
  <c r="G11549" i="6"/>
  <c r="H11548" i="6"/>
  <c r="G11548" i="6"/>
  <c r="I11548" i="6" s="1"/>
  <c r="I11547" i="6"/>
  <c r="H11547" i="6"/>
  <c r="G11547" i="6"/>
  <c r="I11546" i="6"/>
  <c r="H11546" i="6"/>
  <c r="G11546" i="6"/>
  <c r="I11545" i="6"/>
  <c r="H11545" i="6"/>
  <c r="G11545" i="6"/>
  <c r="I11544" i="6"/>
  <c r="H11544" i="6"/>
  <c r="G11544" i="6"/>
  <c r="H11543" i="6"/>
  <c r="G11543" i="6"/>
  <c r="I11543" i="6" s="1"/>
  <c r="H11542" i="6"/>
  <c r="G11542" i="6"/>
  <c r="I11542" i="6" s="1"/>
  <c r="H11541" i="6"/>
  <c r="G11541" i="6"/>
  <c r="I11541" i="6" s="1"/>
  <c r="I11540" i="6"/>
  <c r="H11540" i="6"/>
  <c r="G11540" i="6"/>
  <c r="I11539" i="6"/>
  <c r="H11539" i="6"/>
  <c r="G11539" i="6"/>
  <c r="I11538" i="6"/>
  <c r="H11538" i="6"/>
  <c r="G11538" i="6"/>
  <c r="H11537" i="6"/>
  <c r="G11537" i="6"/>
  <c r="I11537" i="6" s="1"/>
  <c r="H11536" i="6"/>
  <c r="G11536" i="6"/>
  <c r="I11536" i="6" s="1"/>
  <c r="I11535" i="6"/>
  <c r="H11535" i="6"/>
  <c r="G11535" i="6"/>
  <c r="H11534" i="6"/>
  <c r="G11534" i="6"/>
  <c r="I11534" i="6" s="1"/>
  <c r="I11533" i="6"/>
  <c r="H11533" i="6"/>
  <c r="G11533" i="6"/>
  <c r="H11532" i="6"/>
  <c r="G11532" i="6"/>
  <c r="I11532" i="6" s="1"/>
  <c r="I11531" i="6"/>
  <c r="H11531" i="6"/>
  <c r="G11531" i="6"/>
  <c r="I11530" i="6"/>
  <c r="H11530" i="6"/>
  <c r="G11530" i="6"/>
  <c r="H11529" i="6"/>
  <c r="G11529" i="6"/>
  <c r="I11529" i="6" s="1"/>
  <c r="I11528" i="6"/>
  <c r="H11528" i="6"/>
  <c r="G11528" i="6"/>
  <c r="H11527" i="6"/>
  <c r="G11527" i="6"/>
  <c r="I11527" i="6" s="1"/>
  <c r="H11526" i="6"/>
  <c r="G11526" i="6"/>
  <c r="I11526" i="6" s="1"/>
  <c r="I11525" i="6"/>
  <c r="H11525" i="6"/>
  <c r="G11525" i="6"/>
  <c r="H11524" i="6"/>
  <c r="G11524" i="6"/>
  <c r="I11524" i="6" s="1"/>
  <c r="H11523" i="6"/>
  <c r="G11523" i="6"/>
  <c r="I11523" i="6" s="1"/>
  <c r="H11522" i="6"/>
  <c r="G11522" i="6"/>
  <c r="I11522" i="6" s="1"/>
  <c r="I11521" i="6"/>
  <c r="H11521" i="6"/>
  <c r="G11521" i="6"/>
  <c r="H11520" i="6"/>
  <c r="G11520" i="6"/>
  <c r="I11520" i="6" s="1"/>
  <c r="I11519" i="6"/>
  <c r="H11519" i="6"/>
  <c r="G11519" i="6"/>
  <c r="H11518" i="6"/>
  <c r="G11518" i="6"/>
  <c r="I11518" i="6" s="1"/>
  <c r="I11517" i="6"/>
  <c r="H11517" i="6"/>
  <c r="G11517" i="6"/>
  <c r="I11516" i="6"/>
  <c r="H11516" i="6"/>
  <c r="G11516" i="6"/>
  <c r="H11515" i="6"/>
  <c r="G11515" i="6"/>
  <c r="I11515" i="6" s="1"/>
  <c r="H11514" i="6"/>
  <c r="G11514" i="6"/>
  <c r="I11514" i="6" s="1"/>
  <c r="H11513" i="6"/>
  <c r="G11513" i="6"/>
  <c r="I11513" i="6" s="1"/>
  <c r="I11512" i="6"/>
  <c r="H11512" i="6"/>
  <c r="G11512" i="6"/>
  <c r="I11511" i="6"/>
  <c r="H11511" i="6"/>
  <c r="G11511" i="6"/>
  <c r="I11510" i="6"/>
  <c r="H11510" i="6"/>
  <c r="G11510" i="6"/>
  <c r="H11509" i="6"/>
  <c r="G11509" i="6"/>
  <c r="I11509" i="6" s="1"/>
  <c r="H11508" i="6"/>
  <c r="G11508" i="6"/>
  <c r="I11508" i="6" s="1"/>
  <c r="I11507" i="6"/>
  <c r="H11507" i="6"/>
  <c r="G11507" i="6"/>
  <c r="H11506" i="6"/>
  <c r="G11506" i="6"/>
  <c r="I11506" i="6" s="1"/>
  <c r="I11505" i="6"/>
  <c r="H11505" i="6"/>
  <c r="G11505" i="6"/>
  <c r="I11504" i="6"/>
  <c r="H11504" i="6"/>
  <c r="G11504" i="6"/>
  <c r="I11503" i="6"/>
  <c r="H11503" i="6"/>
  <c r="G11503" i="6"/>
  <c r="I11502" i="6"/>
  <c r="H11502" i="6"/>
  <c r="G11502" i="6"/>
  <c r="H11501" i="6"/>
  <c r="G11501" i="6"/>
  <c r="I11501" i="6" s="1"/>
  <c r="H11500" i="6"/>
  <c r="G11500" i="6"/>
  <c r="I11500" i="6" s="1"/>
  <c r="H11499" i="6"/>
  <c r="G11499" i="6"/>
  <c r="I11499" i="6" s="1"/>
  <c r="H11498" i="6"/>
  <c r="G11498" i="6"/>
  <c r="I11498" i="6" s="1"/>
  <c r="I11497" i="6"/>
  <c r="H11497" i="6"/>
  <c r="G11497" i="6"/>
  <c r="H11496" i="6"/>
  <c r="G11496" i="6"/>
  <c r="I11496" i="6" s="1"/>
  <c r="H11495" i="6"/>
  <c r="G11495" i="6"/>
  <c r="I11495" i="6" s="1"/>
  <c r="I11494" i="6"/>
  <c r="H11494" i="6"/>
  <c r="G11494" i="6"/>
  <c r="I11493" i="6"/>
  <c r="H11493" i="6"/>
  <c r="G11493" i="6"/>
  <c r="H11492" i="6"/>
  <c r="G11492" i="6"/>
  <c r="I11492" i="6" s="1"/>
  <c r="H11491" i="6"/>
  <c r="G11491" i="6"/>
  <c r="I11491" i="6" s="1"/>
  <c r="H11490" i="6"/>
  <c r="G11490" i="6"/>
  <c r="I11490" i="6" s="1"/>
  <c r="I11489" i="6"/>
  <c r="H11489" i="6"/>
  <c r="G11489" i="6"/>
  <c r="I11488" i="6"/>
  <c r="H11488" i="6"/>
  <c r="G11488" i="6"/>
  <c r="H11487" i="6"/>
  <c r="G11487" i="6"/>
  <c r="I11487" i="6" s="1"/>
  <c r="I11486" i="6"/>
  <c r="H11486" i="6"/>
  <c r="G11486" i="6"/>
  <c r="H11485" i="6"/>
  <c r="G11485" i="6"/>
  <c r="I11485" i="6" s="1"/>
  <c r="I11484" i="6"/>
  <c r="H11484" i="6"/>
  <c r="G11484" i="6"/>
  <c r="I11483" i="6"/>
  <c r="H11483" i="6"/>
  <c r="G11483" i="6"/>
  <c r="H11482" i="6"/>
  <c r="G11482" i="6"/>
  <c r="I11482" i="6" s="1"/>
  <c r="H11481" i="6"/>
  <c r="G11481" i="6"/>
  <c r="I11481" i="6" s="1"/>
  <c r="H11480" i="6"/>
  <c r="G11480" i="6"/>
  <c r="I11480" i="6" s="1"/>
  <c r="I11479" i="6"/>
  <c r="H11479" i="6"/>
  <c r="G11479" i="6"/>
  <c r="H11478" i="6"/>
  <c r="G11478" i="6"/>
  <c r="I11478" i="6" s="1"/>
  <c r="I11477" i="6"/>
  <c r="H11477" i="6"/>
  <c r="G11477" i="6"/>
  <c r="I11476" i="6"/>
  <c r="H11476" i="6"/>
  <c r="G11476" i="6"/>
  <c r="I11475" i="6"/>
  <c r="H11475" i="6"/>
  <c r="G11475" i="6"/>
  <c r="I11474" i="6"/>
  <c r="H11474" i="6"/>
  <c r="G11474" i="6"/>
  <c r="H11473" i="6"/>
  <c r="G11473" i="6"/>
  <c r="I11473" i="6" s="1"/>
  <c r="H11472" i="6"/>
  <c r="G11472" i="6"/>
  <c r="I11472" i="6" s="1"/>
  <c r="H11471" i="6"/>
  <c r="G11471" i="6"/>
  <c r="I11471" i="6" s="1"/>
  <c r="H11470" i="6"/>
  <c r="G11470" i="6"/>
  <c r="I11470" i="6" s="1"/>
  <c r="I11469" i="6"/>
  <c r="H11469" i="6"/>
  <c r="G11469" i="6"/>
  <c r="I11468" i="6"/>
  <c r="H11468" i="6"/>
  <c r="G11468" i="6"/>
  <c r="H11467" i="6"/>
  <c r="G11467" i="6"/>
  <c r="I11467" i="6" s="1"/>
  <c r="H11466" i="6"/>
  <c r="G11466" i="6"/>
  <c r="I11466" i="6" s="1"/>
  <c r="H11465" i="6"/>
  <c r="G11465" i="6"/>
  <c r="I11465" i="6" s="1"/>
  <c r="H11464" i="6"/>
  <c r="G11464" i="6"/>
  <c r="I11464" i="6" s="1"/>
  <c r="I11463" i="6"/>
  <c r="H11463" i="6"/>
  <c r="G11463" i="6"/>
  <c r="I11462" i="6"/>
  <c r="H11462" i="6"/>
  <c r="G11462" i="6"/>
  <c r="I11461" i="6"/>
  <c r="H11461" i="6"/>
  <c r="G11461" i="6"/>
  <c r="I11460" i="6"/>
  <c r="H11460" i="6"/>
  <c r="G11460" i="6"/>
  <c r="H11459" i="6"/>
  <c r="G11459" i="6"/>
  <c r="I11459" i="6" s="1"/>
  <c r="H11458" i="6"/>
  <c r="G11458" i="6"/>
  <c r="I11458" i="6" s="1"/>
  <c r="H11457" i="6"/>
  <c r="G11457" i="6"/>
  <c r="I11457" i="6" s="1"/>
  <c r="I11456" i="6"/>
  <c r="H11456" i="6"/>
  <c r="G11456" i="6"/>
  <c r="I11455" i="6"/>
  <c r="H11455" i="6"/>
  <c r="G11455" i="6"/>
  <c r="H11454" i="6"/>
  <c r="G11454" i="6"/>
  <c r="I11454" i="6" s="1"/>
  <c r="H11453" i="6"/>
  <c r="G11453" i="6"/>
  <c r="I11453" i="6" s="1"/>
  <c r="I11452" i="6"/>
  <c r="H11452" i="6"/>
  <c r="G11452" i="6"/>
  <c r="I11451" i="6"/>
  <c r="H11451" i="6"/>
  <c r="G11451" i="6"/>
  <c r="H11450" i="6"/>
  <c r="G11450" i="6"/>
  <c r="I11450" i="6" s="1"/>
  <c r="H11449" i="6"/>
  <c r="G11449" i="6"/>
  <c r="I11449" i="6" s="1"/>
  <c r="H11448" i="6"/>
  <c r="G11448" i="6"/>
  <c r="I11448" i="6" s="1"/>
  <c r="I11447" i="6"/>
  <c r="H11447" i="6"/>
  <c r="G11447" i="6"/>
  <c r="I11446" i="6"/>
  <c r="H11446" i="6"/>
  <c r="G11446" i="6"/>
  <c r="H11445" i="6"/>
  <c r="G11445" i="6"/>
  <c r="I11445" i="6" s="1"/>
  <c r="I11444" i="6"/>
  <c r="H11444" i="6"/>
  <c r="G11444" i="6"/>
  <c r="H11443" i="6"/>
  <c r="G11443" i="6"/>
  <c r="I11443" i="6" s="1"/>
  <c r="H11442" i="6"/>
  <c r="G11442" i="6"/>
  <c r="I11442" i="6" s="1"/>
  <c r="I11441" i="6"/>
  <c r="H11441" i="6"/>
  <c r="G11441" i="6"/>
  <c r="H11440" i="6"/>
  <c r="G11440" i="6"/>
  <c r="I11440" i="6" s="1"/>
  <c r="H11439" i="6"/>
  <c r="G11439" i="6"/>
  <c r="I11439" i="6" s="1"/>
  <c r="H11438" i="6"/>
  <c r="G11438" i="6"/>
  <c r="I11438" i="6" s="1"/>
  <c r="I11437" i="6"/>
  <c r="H11437" i="6"/>
  <c r="G11437" i="6"/>
  <c r="H11436" i="6"/>
  <c r="G11436" i="6"/>
  <c r="I11436" i="6" s="1"/>
  <c r="H11435" i="6"/>
  <c r="G11435" i="6"/>
  <c r="I11435" i="6" s="1"/>
  <c r="H11434" i="6"/>
  <c r="G11434" i="6"/>
  <c r="I11434" i="6" s="1"/>
  <c r="I11433" i="6"/>
  <c r="H11433" i="6"/>
  <c r="G11433" i="6"/>
  <c r="I11432" i="6"/>
  <c r="H11432" i="6"/>
  <c r="G11432" i="6"/>
  <c r="H11431" i="6"/>
  <c r="G11431" i="6"/>
  <c r="I11431" i="6" s="1"/>
  <c r="H11430" i="6"/>
  <c r="G11430" i="6"/>
  <c r="I11430" i="6" s="1"/>
  <c r="H11429" i="6"/>
  <c r="G11429" i="6"/>
  <c r="I11429" i="6" s="1"/>
  <c r="I11428" i="6"/>
  <c r="H11428" i="6"/>
  <c r="G11428" i="6"/>
  <c r="I11427" i="6"/>
  <c r="H11427" i="6"/>
  <c r="G11427" i="6"/>
  <c r="H11426" i="6"/>
  <c r="G11426" i="6"/>
  <c r="I11426" i="6" s="1"/>
  <c r="H11425" i="6"/>
  <c r="G11425" i="6"/>
  <c r="I11425" i="6" s="1"/>
  <c r="H11424" i="6"/>
  <c r="G11424" i="6"/>
  <c r="I11424" i="6" s="1"/>
  <c r="I11423" i="6"/>
  <c r="H11423" i="6"/>
  <c r="G11423" i="6"/>
  <c r="H11422" i="6"/>
  <c r="G11422" i="6"/>
  <c r="I11422" i="6" s="1"/>
  <c r="I11421" i="6"/>
  <c r="H11421" i="6"/>
  <c r="G11421" i="6"/>
  <c r="I11420" i="6"/>
  <c r="H11420" i="6"/>
  <c r="G11420" i="6"/>
  <c r="I11419" i="6"/>
  <c r="H11419" i="6"/>
  <c r="G11419" i="6"/>
  <c r="I11418" i="6"/>
  <c r="H11418" i="6"/>
  <c r="G11418" i="6"/>
  <c r="H11417" i="6"/>
  <c r="G11417" i="6"/>
  <c r="I11417" i="6" s="1"/>
  <c r="I11416" i="6"/>
  <c r="H11416" i="6"/>
  <c r="G11416" i="6"/>
  <c r="H11415" i="6"/>
  <c r="G11415" i="6"/>
  <c r="I11415" i="6" s="1"/>
  <c r="I11414" i="6"/>
  <c r="H11414" i="6"/>
  <c r="G11414" i="6"/>
  <c r="I11413" i="6"/>
  <c r="H11413" i="6"/>
  <c r="G11413" i="6"/>
  <c r="H11412" i="6"/>
  <c r="G11412" i="6"/>
  <c r="I11412" i="6" s="1"/>
  <c r="H11411" i="6"/>
  <c r="G11411" i="6"/>
  <c r="I11411" i="6" s="1"/>
  <c r="I11410" i="6"/>
  <c r="H11410" i="6"/>
  <c r="G11410" i="6"/>
  <c r="I11409" i="6"/>
  <c r="H11409" i="6"/>
  <c r="G11409" i="6"/>
  <c r="H11408" i="6"/>
  <c r="G11408" i="6"/>
  <c r="I11408" i="6" s="1"/>
  <c r="I11407" i="6"/>
  <c r="H11407" i="6"/>
  <c r="G11407" i="6"/>
  <c r="I11406" i="6"/>
  <c r="H11406" i="6"/>
  <c r="G11406" i="6"/>
  <c r="I11405" i="6"/>
  <c r="H11405" i="6"/>
  <c r="G11405" i="6"/>
  <c r="I11404" i="6"/>
  <c r="H11404" i="6"/>
  <c r="G11404" i="6"/>
  <c r="H11403" i="6"/>
  <c r="G11403" i="6"/>
  <c r="I11403" i="6" s="1"/>
  <c r="H11402" i="6"/>
  <c r="G11402" i="6"/>
  <c r="I11402" i="6" s="1"/>
  <c r="H11401" i="6"/>
  <c r="G11401" i="6"/>
  <c r="I11401" i="6" s="1"/>
  <c r="I11400" i="6"/>
  <c r="H11400" i="6"/>
  <c r="G11400" i="6"/>
  <c r="I11399" i="6"/>
  <c r="H11399" i="6"/>
  <c r="G11399" i="6"/>
  <c r="H11398" i="6"/>
  <c r="G11398" i="6"/>
  <c r="I11398" i="6" s="1"/>
  <c r="H11397" i="6"/>
  <c r="G11397" i="6"/>
  <c r="I11397" i="6" s="1"/>
  <c r="H11396" i="6"/>
  <c r="G11396" i="6"/>
  <c r="I11396" i="6" s="1"/>
  <c r="I11395" i="6"/>
  <c r="H11395" i="6"/>
  <c r="G11395" i="6"/>
  <c r="H11394" i="6"/>
  <c r="G11394" i="6"/>
  <c r="I11394" i="6" s="1"/>
  <c r="H11393" i="6"/>
  <c r="G11393" i="6"/>
  <c r="I11393" i="6" s="1"/>
  <c r="I11392" i="6"/>
  <c r="H11392" i="6"/>
  <c r="G11392" i="6"/>
  <c r="I11391" i="6"/>
  <c r="H11391" i="6"/>
  <c r="G11391" i="6"/>
  <c r="I11390" i="6"/>
  <c r="H11390" i="6"/>
  <c r="G11390" i="6"/>
  <c r="H11389" i="6"/>
  <c r="G11389" i="6"/>
  <c r="I11389" i="6" s="1"/>
  <c r="I11388" i="6"/>
  <c r="H11388" i="6"/>
  <c r="G11388" i="6"/>
  <c r="H11387" i="6"/>
  <c r="G11387" i="6"/>
  <c r="I11387" i="6" s="1"/>
  <c r="H11386" i="6"/>
  <c r="G11386" i="6"/>
  <c r="I11386" i="6" s="1"/>
  <c r="I11385" i="6"/>
  <c r="H11385" i="6"/>
  <c r="G11385" i="6"/>
  <c r="I11384" i="6"/>
  <c r="H11384" i="6"/>
  <c r="G11384" i="6"/>
  <c r="H11383" i="6"/>
  <c r="G11383" i="6"/>
  <c r="I11383" i="6" s="1"/>
  <c r="H11382" i="6"/>
  <c r="G11382" i="6"/>
  <c r="I11382" i="6" s="1"/>
  <c r="H11381" i="6"/>
  <c r="G11381" i="6"/>
  <c r="I11381" i="6" s="1"/>
  <c r="H11380" i="6"/>
  <c r="G11380" i="6"/>
  <c r="I11380" i="6" s="1"/>
  <c r="H11379" i="6"/>
  <c r="G11379" i="6"/>
  <c r="I11379" i="6" s="1"/>
  <c r="I11378" i="6"/>
  <c r="H11378" i="6"/>
  <c r="G11378" i="6"/>
  <c r="I11377" i="6"/>
  <c r="H11377" i="6"/>
  <c r="G11377" i="6"/>
  <c r="I11376" i="6"/>
  <c r="H11376" i="6"/>
  <c r="G11376" i="6"/>
  <c r="H11375" i="6"/>
  <c r="G11375" i="6"/>
  <c r="I11375" i="6" s="1"/>
  <c r="H11374" i="6"/>
  <c r="G11374" i="6"/>
  <c r="I11374" i="6" s="1"/>
  <c r="H11373" i="6"/>
  <c r="G11373" i="6"/>
  <c r="I11373" i="6" s="1"/>
  <c r="H11372" i="6"/>
  <c r="G11372" i="6"/>
  <c r="I11372" i="6" s="1"/>
  <c r="I11371" i="6"/>
  <c r="H11371" i="6"/>
  <c r="G11371" i="6"/>
  <c r="H11370" i="6"/>
  <c r="G11370" i="6"/>
  <c r="I11370" i="6" s="1"/>
  <c r="H11369" i="6"/>
  <c r="G11369" i="6"/>
  <c r="I11369" i="6" s="1"/>
  <c r="H11368" i="6"/>
  <c r="G11368" i="6"/>
  <c r="I11368" i="6" s="1"/>
  <c r="H11367" i="6"/>
  <c r="G11367" i="6"/>
  <c r="I11367" i="6" s="1"/>
  <c r="H11366" i="6"/>
  <c r="G11366" i="6"/>
  <c r="I11366" i="6" s="1"/>
  <c r="H11365" i="6"/>
  <c r="G11365" i="6"/>
  <c r="I11365" i="6" s="1"/>
  <c r="H11364" i="6"/>
  <c r="G11364" i="6"/>
  <c r="I11364" i="6" s="1"/>
  <c r="I11363" i="6"/>
  <c r="H11363" i="6"/>
  <c r="G11363" i="6"/>
  <c r="I11362" i="6"/>
  <c r="H11362" i="6"/>
  <c r="G11362" i="6"/>
  <c r="H11361" i="6"/>
  <c r="G11361" i="6"/>
  <c r="I11361" i="6" s="1"/>
  <c r="H11360" i="6"/>
  <c r="G11360" i="6"/>
  <c r="I11360" i="6" s="1"/>
  <c r="H11359" i="6"/>
  <c r="G11359" i="6"/>
  <c r="I11359" i="6" s="1"/>
  <c r="H11358" i="6"/>
  <c r="G11358" i="6"/>
  <c r="I11358" i="6" s="1"/>
  <c r="I11357" i="6"/>
  <c r="H11357" i="6"/>
  <c r="G11357" i="6"/>
  <c r="H11356" i="6"/>
  <c r="G11356" i="6"/>
  <c r="I11356" i="6" s="1"/>
  <c r="H11355" i="6"/>
  <c r="G11355" i="6"/>
  <c r="I11355" i="6" s="1"/>
  <c r="I11354" i="6"/>
  <c r="H11354" i="6"/>
  <c r="G11354" i="6"/>
  <c r="H11353" i="6"/>
  <c r="G11353" i="6"/>
  <c r="I11353" i="6" s="1"/>
  <c r="H11352" i="6"/>
  <c r="G11352" i="6"/>
  <c r="I11352" i="6" s="1"/>
  <c r="H11351" i="6"/>
  <c r="G11351" i="6"/>
  <c r="I11351" i="6" s="1"/>
  <c r="H11350" i="6"/>
  <c r="G11350" i="6"/>
  <c r="I11350" i="6" s="1"/>
  <c r="I11349" i="6"/>
  <c r="H11349" i="6"/>
  <c r="G11349" i="6"/>
  <c r="I11348" i="6"/>
  <c r="H11348" i="6"/>
  <c r="G11348" i="6"/>
  <c r="H11347" i="6"/>
  <c r="G11347" i="6"/>
  <c r="I11347" i="6" s="1"/>
  <c r="H11346" i="6"/>
  <c r="G11346" i="6"/>
  <c r="I11346" i="6" s="1"/>
  <c r="H11345" i="6"/>
  <c r="G11345" i="6"/>
  <c r="I11345" i="6" s="1"/>
  <c r="H11344" i="6"/>
  <c r="G11344" i="6"/>
  <c r="I11344" i="6" s="1"/>
  <c r="I11343" i="6"/>
  <c r="H11343" i="6"/>
  <c r="G11343" i="6"/>
  <c r="I11342" i="6"/>
  <c r="H11342" i="6"/>
  <c r="G11342" i="6"/>
  <c r="H11341" i="6"/>
  <c r="G11341" i="6"/>
  <c r="I11341" i="6" s="1"/>
  <c r="H11340" i="6"/>
  <c r="G11340" i="6"/>
  <c r="I11340" i="6" s="1"/>
  <c r="H11339" i="6"/>
  <c r="G11339" i="6"/>
  <c r="I11339" i="6" s="1"/>
  <c r="H11338" i="6"/>
  <c r="G11338" i="6"/>
  <c r="I11338" i="6" s="1"/>
  <c r="H11337" i="6"/>
  <c r="G11337" i="6"/>
  <c r="I11337" i="6" s="1"/>
  <c r="H11336" i="6"/>
  <c r="G11336" i="6"/>
  <c r="I11336" i="6" s="1"/>
  <c r="I11335" i="6"/>
  <c r="H11335" i="6"/>
  <c r="G11335" i="6"/>
  <c r="I11334" i="6"/>
  <c r="H11334" i="6"/>
  <c r="G11334" i="6"/>
  <c r="H11333" i="6"/>
  <c r="G11333" i="6"/>
  <c r="I11333" i="6" s="1"/>
  <c r="H11332" i="6"/>
  <c r="G11332" i="6"/>
  <c r="I11332" i="6" s="1"/>
  <c r="I11331" i="6"/>
  <c r="H11331" i="6"/>
  <c r="G11331" i="6"/>
  <c r="I11330" i="6"/>
  <c r="H11330" i="6"/>
  <c r="G11330" i="6"/>
  <c r="I11329" i="6"/>
  <c r="H11329" i="6"/>
  <c r="G11329" i="6"/>
  <c r="I11328" i="6"/>
  <c r="H11328" i="6"/>
  <c r="G11328" i="6"/>
  <c r="H11327" i="6"/>
  <c r="G11327" i="6"/>
  <c r="I11327" i="6" s="1"/>
  <c r="I11326" i="6"/>
  <c r="H11326" i="6"/>
  <c r="G11326" i="6"/>
  <c r="H11325" i="6"/>
  <c r="G11325" i="6"/>
  <c r="I11325" i="6" s="1"/>
  <c r="H11324" i="6"/>
  <c r="G11324" i="6"/>
  <c r="I11324" i="6" s="1"/>
  <c r="H11323" i="6"/>
  <c r="G11323" i="6"/>
  <c r="I11323" i="6" s="1"/>
  <c r="I11322" i="6"/>
  <c r="H11322" i="6"/>
  <c r="G11322" i="6"/>
  <c r="I11321" i="6"/>
  <c r="H11321" i="6"/>
  <c r="G11321" i="6"/>
  <c r="I11320" i="6"/>
  <c r="H11320" i="6"/>
  <c r="G11320" i="6"/>
  <c r="H11319" i="6"/>
  <c r="G11319" i="6"/>
  <c r="I11319" i="6" s="1"/>
  <c r="I11318" i="6"/>
  <c r="H11318" i="6"/>
  <c r="G11318" i="6"/>
  <c r="I11317" i="6"/>
  <c r="H11317" i="6"/>
  <c r="G11317" i="6"/>
  <c r="H11316" i="6"/>
  <c r="G11316" i="6"/>
  <c r="I11316" i="6" s="1"/>
  <c r="I11315" i="6"/>
  <c r="H11315" i="6"/>
  <c r="G11315" i="6"/>
  <c r="I11314" i="6"/>
  <c r="H11314" i="6"/>
  <c r="G11314" i="6"/>
  <c r="H11313" i="6"/>
  <c r="G11313" i="6"/>
  <c r="I11313" i="6" s="1"/>
  <c r="I11312" i="6"/>
  <c r="H11312" i="6"/>
  <c r="G11312" i="6"/>
  <c r="H11311" i="6"/>
  <c r="G11311" i="6"/>
  <c r="I11311" i="6" s="1"/>
  <c r="H11310" i="6"/>
  <c r="G11310" i="6"/>
  <c r="I11310" i="6" s="1"/>
  <c r="H11309" i="6"/>
  <c r="G11309" i="6"/>
  <c r="I11309" i="6" s="1"/>
  <c r="I11308" i="6"/>
  <c r="H11308" i="6"/>
  <c r="G11308" i="6"/>
  <c r="I11307" i="6"/>
  <c r="H11307" i="6"/>
  <c r="G11307" i="6"/>
  <c r="I11306" i="6"/>
  <c r="H11306" i="6"/>
  <c r="G11306" i="6"/>
  <c r="H11305" i="6"/>
  <c r="G11305" i="6"/>
  <c r="I11305" i="6" s="1"/>
  <c r="I11304" i="6"/>
  <c r="H11304" i="6"/>
  <c r="G11304" i="6"/>
  <c r="I11303" i="6"/>
  <c r="H11303" i="6"/>
  <c r="G11303" i="6"/>
  <c r="H11302" i="6"/>
  <c r="G11302" i="6"/>
  <c r="I11302" i="6" s="1"/>
  <c r="I11301" i="6"/>
  <c r="H11301" i="6"/>
  <c r="G11301" i="6"/>
  <c r="H11300" i="6"/>
  <c r="G11300" i="6"/>
  <c r="I11300" i="6" s="1"/>
  <c r="H11299" i="6"/>
  <c r="G11299" i="6"/>
  <c r="I11299" i="6" s="1"/>
  <c r="I11298" i="6"/>
  <c r="H11298" i="6"/>
  <c r="G11298" i="6"/>
  <c r="H11297" i="6"/>
  <c r="G11297" i="6"/>
  <c r="I11297" i="6" s="1"/>
  <c r="H11296" i="6"/>
  <c r="G11296" i="6"/>
  <c r="I11296" i="6" s="1"/>
  <c r="H11295" i="6"/>
  <c r="G11295" i="6"/>
  <c r="I11295" i="6" s="1"/>
  <c r="H11294" i="6"/>
  <c r="G11294" i="6"/>
  <c r="I11294" i="6" s="1"/>
  <c r="I11293" i="6"/>
  <c r="H11293" i="6"/>
  <c r="G11293" i="6"/>
  <c r="I11292" i="6"/>
  <c r="H11292" i="6"/>
  <c r="G11292" i="6"/>
  <c r="H11291" i="6"/>
  <c r="G11291" i="6"/>
  <c r="I11291" i="6" s="1"/>
  <c r="I11290" i="6"/>
  <c r="H11290" i="6"/>
  <c r="G11290" i="6"/>
  <c r="H11289" i="6"/>
  <c r="G11289" i="6"/>
  <c r="I11289" i="6" s="1"/>
  <c r="H11288" i="6"/>
  <c r="G11288" i="6"/>
  <c r="I11288" i="6" s="1"/>
  <c r="I11287" i="6"/>
  <c r="H11287" i="6"/>
  <c r="G11287" i="6"/>
  <c r="H11286" i="6"/>
  <c r="G11286" i="6"/>
  <c r="I11286" i="6" s="1"/>
  <c r="H11285" i="6"/>
  <c r="G11285" i="6"/>
  <c r="I11285" i="6" s="1"/>
  <c r="H11284" i="6"/>
  <c r="G11284" i="6"/>
  <c r="I11284" i="6" s="1"/>
  <c r="H11283" i="6"/>
  <c r="G11283" i="6"/>
  <c r="I11283" i="6" s="1"/>
  <c r="H11282" i="6"/>
  <c r="G11282" i="6"/>
  <c r="I11282" i="6" s="1"/>
  <c r="H11281" i="6"/>
  <c r="G11281" i="6"/>
  <c r="I11281" i="6" s="1"/>
  <c r="H11280" i="6"/>
  <c r="G11280" i="6"/>
  <c r="I11280" i="6" s="1"/>
  <c r="I11279" i="6"/>
  <c r="H11279" i="6"/>
  <c r="G11279" i="6"/>
  <c r="I11278" i="6"/>
  <c r="H11278" i="6"/>
  <c r="G11278" i="6"/>
  <c r="H11277" i="6"/>
  <c r="G11277" i="6"/>
  <c r="I11277" i="6" s="1"/>
  <c r="H11276" i="6"/>
  <c r="G11276" i="6"/>
  <c r="I11276" i="6" s="1"/>
  <c r="H11275" i="6"/>
  <c r="G11275" i="6"/>
  <c r="I11275" i="6" s="1"/>
  <c r="H11274" i="6"/>
  <c r="G11274" i="6"/>
  <c r="I11274" i="6" s="1"/>
  <c r="I11273" i="6"/>
  <c r="H11273" i="6"/>
  <c r="G11273" i="6"/>
  <c r="I11272" i="6"/>
  <c r="H11272" i="6"/>
  <c r="G11272" i="6"/>
  <c r="H11271" i="6"/>
  <c r="G11271" i="6"/>
  <c r="I11271" i="6" s="1"/>
  <c r="H11270" i="6"/>
  <c r="G11270" i="6"/>
  <c r="I11270" i="6" s="1"/>
  <c r="H11269" i="6"/>
  <c r="G11269" i="6"/>
  <c r="I11269" i="6" s="1"/>
  <c r="H11268" i="6"/>
  <c r="G11268" i="6"/>
  <c r="I11268" i="6" s="1"/>
  <c r="H11267" i="6"/>
  <c r="G11267" i="6"/>
  <c r="I11267" i="6" s="1"/>
  <c r="I11266" i="6"/>
  <c r="H11266" i="6"/>
  <c r="G11266" i="6"/>
  <c r="I11265" i="6"/>
  <c r="H11265" i="6"/>
  <c r="G11265" i="6"/>
  <c r="I11264" i="6"/>
  <c r="H11264" i="6"/>
  <c r="G11264" i="6"/>
  <c r="H11263" i="6"/>
  <c r="G11263" i="6"/>
  <c r="I11263" i="6" s="1"/>
  <c r="I11262" i="6"/>
  <c r="H11262" i="6"/>
  <c r="G11262" i="6"/>
  <c r="I11261" i="6"/>
  <c r="H11261" i="6"/>
  <c r="G11261" i="6"/>
  <c r="I11260" i="6"/>
  <c r="H11260" i="6"/>
  <c r="G11260" i="6"/>
  <c r="I11259" i="6"/>
  <c r="H11259" i="6"/>
  <c r="G11259" i="6"/>
  <c r="H11258" i="6"/>
  <c r="G11258" i="6"/>
  <c r="I11258" i="6" s="1"/>
  <c r="H11257" i="6"/>
  <c r="G11257" i="6"/>
  <c r="I11257" i="6" s="1"/>
  <c r="I11256" i="6"/>
  <c r="H11256" i="6"/>
  <c r="G11256" i="6"/>
  <c r="H11255" i="6"/>
  <c r="G11255" i="6"/>
  <c r="I11255" i="6" s="1"/>
  <c r="H11254" i="6"/>
  <c r="G11254" i="6"/>
  <c r="I11254" i="6" s="1"/>
  <c r="H11253" i="6"/>
  <c r="G11253" i="6"/>
  <c r="I11253" i="6" s="1"/>
  <c r="H11252" i="6"/>
  <c r="G11252" i="6"/>
  <c r="I11252" i="6" s="1"/>
  <c r="I11251" i="6"/>
  <c r="H11251" i="6"/>
  <c r="G11251" i="6"/>
  <c r="I11250" i="6"/>
  <c r="H11250" i="6"/>
  <c r="G11250" i="6"/>
  <c r="H11249" i="6"/>
  <c r="G11249" i="6"/>
  <c r="I11249" i="6" s="1"/>
  <c r="I11248" i="6"/>
  <c r="H11248" i="6"/>
  <c r="G11248" i="6"/>
  <c r="H11247" i="6"/>
  <c r="G11247" i="6"/>
  <c r="I11247" i="6" s="1"/>
  <c r="H11246" i="6"/>
  <c r="G11246" i="6"/>
  <c r="I11246" i="6" s="1"/>
  <c r="I11245" i="6"/>
  <c r="H11245" i="6"/>
  <c r="G11245" i="6"/>
  <c r="H11244" i="6"/>
  <c r="G11244" i="6"/>
  <c r="I11244" i="6" s="1"/>
  <c r="H11243" i="6"/>
  <c r="G11243" i="6"/>
  <c r="I11243" i="6" s="1"/>
  <c r="H11242" i="6"/>
  <c r="G11242" i="6"/>
  <c r="I11242" i="6" s="1"/>
  <c r="H11241" i="6"/>
  <c r="G11241" i="6"/>
  <c r="I11241" i="6" s="1"/>
  <c r="H11240" i="6"/>
  <c r="G11240" i="6"/>
  <c r="I11240" i="6" s="1"/>
  <c r="I11239" i="6"/>
  <c r="H11239" i="6"/>
  <c r="G11239" i="6"/>
  <c r="H11238" i="6"/>
  <c r="G11238" i="6"/>
  <c r="I11238" i="6" s="1"/>
  <c r="I11237" i="6"/>
  <c r="H11237" i="6"/>
  <c r="G11237" i="6"/>
  <c r="I11236" i="6"/>
  <c r="H11236" i="6"/>
  <c r="G11236" i="6"/>
  <c r="H11235" i="6"/>
  <c r="G11235" i="6"/>
  <c r="I11235" i="6" s="1"/>
  <c r="H11234" i="6"/>
  <c r="G11234" i="6"/>
  <c r="I11234" i="6" s="1"/>
  <c r="H11233" i="6"/>
  <c r="G11233" i="6"/>
  <c r="I11233" i="6" s="1"/>
  <c r="H11232" i="6"/>
  <c r="G11232" i="6"/>
  <c r="I11232" i="6" s="1"/>
  <c r="I11231" i="6"/>
  <c r="H11231" i="6"/>
  <c r="G11231" i="6"/>
  <c r="I11230" i="6"/>
  <c r="H11230" i="6"/>
  <c r="G11230" i="6"/>
  <c r="H11229" i="6"/>
  <c r="G11229" i="6"/>
  <c r="I11229" i="6" s="1"/>
  <c r="H11228" i="6"/>
  <c r="G11228" i="6"/>
  <c r="I11228" i="6" s="1"/>
  <c r="H11227" i="6"/>
  <c r="G11227" i="6"/>
  <c r="I11227" i="6" s="1"/>
  <c r="H11226" i="6"/>
  <c r="G11226" i="6"/>
  <c r="I11226" i="6" s="1"/>
  <c r="H11225" i="6"/>
  <c r="G11225" i="6"/>
  <c r="I11225" i="6" s="1"/>
  <c r="I11224" i="6"/>
  <c r="H11224" i="6"/>
  <c r="G11224" i="6"/>
  <c r="I11223" i="6"/>
  <c r="H11223" i="6"/>
  <c r="G11223" i="6"/>
  <c r="I11222" i="6"/>
  <c r="H11222" i="6"/>
  <c r="G11222" i="6"/>
  <c r="H11221" i="6"/>
  <c r="G11221" i="6"/>
  <c r="I11221" i="6" s="1"/>
  <c r="I11220" i="6"/>
  <c r="H11220" i="6"/>
  <c r="G11220" i="6"/>
  <c r="I11219" i="6"/>
  <c r="H11219" i="6"/>
  <c r="G11219" i="6"/>
  <c r="I11218" i="6"/>
  <c r="H11218" i="6"/>
  <c r="G11218" i="6"/>
  <c r="I11217" i="6"/>
  <c r="H11217" i="6"/>
  <c r="G11217" i="6"/>
  <c r="H11216" i="6"/>
  <c r="G11216" i="6"/>
  <c r="I11216" i="6" s="1"/>
  <c r="H11215" i="6"/>
  <c r="G11215" i="6"/>
  <c r="I11215" i="6" s="1"/>
  <c r="I11214" i="6"/>
  <c r="H11214" i="6"/>
  <c r="G11214" i="6"/>
  <c r="H11213" i="6"/>
  <c r="G11213" i="6"/>
  <c r="I11213" i="6" s="1"/>
  <c r="H11212" i="6"/>
  <c r="G11212" i="6"/>
  <c r="I11212" i="6" s="1"/>
  <c r="H11211" i="6"/>
  <c r="G11211" i="6"/>
  <c r="I11211" i="6" s="1"/>
  <c r="H11210" i="6"/>
  <c r="G11210" i="6"/>
  <c r="I11210" i="6" s="1"/>
  <c r="I11209" i="6"/>
  <c r="H11209" i="6"/>
  <c r="G11209" i="6"/>
  <c r="I11208" i="6"/>
  <c r="H11208" i="6"/>
  <c r="G11208" i="6"/>
  <c r="H11207" i="6"/>
  <c r="G11207" i="6"/>
  <c r="I11207" i="6" s="1"/>
  <c r="I11206" i="6"/>
  <c r="H11206" i="6"/>
  <c r="G11206" i="6"/>
  <c r="H11205" i="6"/>
  <c r="G11205" i="6"/>
  <c r="I11205" i="6" s="1"/>
  <c r="H11204" i="6"/>
  <c r="G11204" i="6"/>
  <c r="I11204" i="6" s="1"/>
  <c r="I11203" i="6"/>
  <c r="H11203" i="6"/>
  <c r="G11203" i="6"/>
  <c r="H11202" i="6"/>
  <c r="G11202" i="6"/>
  <c r="I11202" i="6" s="1"/>
  <c r="H11201" i="6"/>
  <c r="G11201" i="6"/>
  <c r="I11201" i="6" s="1"/>
  <c r="H11200" i="6"/>
  <c r="G11200" i="6"/>
  <c r="I11200" i="6" s="1"/>
  <c r="H11199" i="6"/>
  <c r="G11199" i="6"/>
  <c r="I11199" i="6" s="1"/>
  <c r="H11198" i="6"/>
  <c r="G11198" i="6"/>
  <c r="I11198" i="6" s="1"/>
  <c r="I11197" i="6"/>
  <c r="H11197" i="6"/>
  <c r="G11197" i="6"/>
  <c r="H11196" i="6"/>
  <c r="G11196" i="6"/>
  <c r="I11196" i="6" s="1"/>
  <c r="I11195" i="6"/>
  <c r="H11195" i="6"/>
  <c r="G11195" i="6"/>
  <c r="I11194" i="6"/>
  <c r="H11194" i="6"/>
  <c r="G11194" i="6"/>
  <c r="H11193" i="6"/>
  <c r="G11193" i="6"/>
  <c r="I11193" i="6" s="1"/>
  <c r="H11192" i="6"/>
  <c r="G11192" i="6"/>
  <c r="I11192" i="6" s="1"/>
  <c r="H11191" i="6"/>
  <c r="G11191" i="6"/>
  <c r="I11191" i="6" s="1"/>
  <c r="H11190" i="6"/>
  <c r="G11190" i="6"/>
  <c r="I11190" i="6" s="1"/>
  <c r="I11189" i="6"/>
  <c r="H11189" i="6"/>
  <c r="G11189" i="6"/>
  <c r="I11188" i="6"/>
  <c r="H11188" i="6"/>
  <c r="G11188" i="6"/>
  <c r="H11187" i="6"/>
  <c r="G11187" i="6"/>
  <c r="I11187" i="6" s="1"/>
  <c r="H11186" i="6"/>
  <c r="G11186" i="6"/>
  <c r="I11186" i="6" s="1"/>
  <c r="H11185" i="6"/>
  <c r="G11185" i="6"/>
  <c r="I11185" i="6" s="1"/>
  <c r="H11184" i="6"/>
  <c r="G11184" i="6"/>
  <c r="I11184" i="6" s="1"/>
  <c r="I11183" i="6"/>
  <c r="H11183" i="6"/>
  <c r="G11183" i="6"/>
  <c r="I11182" i="6"/>
  <c r="H11182" i="6"/>
  <c r="G11182" i="6"/>
  <c r="I11181" i="6"/>
  <c r="H11181" i="6"/>
  <c r="G11181" i="6"/>
  <c r="I11180" i="6"/>
  <c r="H11180" i="6"/>
  <c r="G11180" i="6"/>
  <c r="H11179" i="6"/>
  <c r="G11179" i="6"/>
  <c r="I11179" i="6" s="1"/>
  <c r="H11178" i="6"/>
  <c r="G11178" i="6"/>
  <c r="I11178" i="6" s="1"/>
  <c r="I11177" i="6"/>
  <c r="H11177" i="6"/>
  <c r="G11177" i="6"/>
  <c r="H11176" i="6"/>
  <c r="G11176" i="6"/>
  <c r="I11176" i="6" s="1"/>
  <c r="I11175" i="6"/>
  <c r="H11175" i="6"/>
  <c r="G11175" i="6"/>
  <c r="H11174" i="6"/>
  <c r="G11174" i="6"/>
  <c r="I11174" i="6" s="1"/>
  <c r="H11173" i="6"/>
  <c r="G11173" i="6"/>
  <c r="I11173" i="6" s="1"/>
  <c r="I11172" i="6"/>
  <c r="H11172" i="6"/>
  <c r="G11172" i="6"/>
  <c r="H11171" i="6"/>
  <c r="G11171" i="6"/>
  <c r="I11171" i="6" s="1"/>
  <c r="H11170" i="6"/>
  <c r="G11170" i="6"/>
  <c r="I11170" i="6" s="1"/>
  <c r="H11169" i="6"/>
  <c r="G11169" i="6"/>
  <c r="I11169" i="6" s="1"/>
  <c r="H11168" i="6"/>
  <c r="G11168" i="6"/>
  <c r="I11168" i="6" s="1"/>
  <c r="I11167" i="6"/>
  <c r="H11167" i="6"/>
  <c r="G11167" i="6"/>
  <c r="I11166" i="6"/>
  <c r="H11166" i="6"/>
  <c r="G11166" i="6"/>
  <c r="H11165" i="6"/>
  <c r="G11165" i="6"/>
  <c r="I11165" i="6" s="1"/>
  <c r="I11164" i="6"/>
  <c r="H11164" i="6"/>
  <c r="G11164" i="6"/>
  <c r="H11163" i="6"/>
  <c r="G11163" i="6"/>
  <c r="I11163" i="6" s="1"/>
  <c r="H11162" i="6"/>
  <c r="G11162" i="6"/>
  <c r="I11162" i="6" s="1"/>
  <c r="I11161" i="6"/>
  <c r="H11161" i="6"/>
  <c r="G11161" i="6"/>
  <c r="H11160" i="6"/>
  <c r="G11160" i="6"/>
  <c r="I11160" i="6" s="1"/>
  <c r="H11159" i="6"/>
  <c r="G11159" i="6"/>
  <c r="I11159" i="6" s="1"/>
  <c r="H11158" i="6"/>
  <c r="G11158" i="6"/>
  <c r="I11158" i="6" s="1"/>
  <c r="H11157" i="6"/>
  <c r="G11157" i="6"/>
  <c r="I11157" i="6" s="1"/>
  <c r="H11156" i="6"/>
  <c r="G11156" i="6"/>
  <c r="I11156" i="6" s="1"/>
  <c r="H11155" i="6"/>
  <c r="G11155" i="6"/>
  <c r="I11155" i="6" s="1"/>
  <c r="H11154" i="6"/>
  <c r="G11154" i="6"/>
  <c r="I11154" i="6" s="1"/>
  <c r="I11153" i="6"/>
  <c r="H11153" i="6"/>
  <c r="G11153" i="6"/>
  <c r="I11152" i="6"/>
  <c r="H11152" i="6"/>
  <c r="G11152" i="6"/>
  <c r="H11151" i="6"/>
  <c r="G11151" i="6"/>
  <c r="I11151" i="6" s="1"/>
  <c r="H11150" i="6"/>
  <c r="G11150" i="6"/>
  <c r="I11150" i="6" s="1"/>
  <c r="H11149" i="6"/>
  <c r="G11149" i="6"/>
  <c r="I11149" i="6" s="1"/>
  <c r="H11148" i="6"/>
  <c r="G11148" i="6"/>
  <c r="I11148" i="6" s="1"/>
  <c r="I11147" i="6"/>
  <c r="H11147" i="6"/>
  <c r="G11147" i="6"/>
  <c r="I11146" i="6"/>
  <c r="H11146" i="6"/>
  <c r="G11146" i="6"/>
  <c r="H11145" i="6"/>
  <c r="G11145" i="6"/>
  <c r="I11145" i="6" s="1"/>
  <c r="H11144" i="6"/>
  <c r="G11144" i="6"/>
  <c r="I11144" i="6" s="1"/>
  <c r="H11143" i="6"/>
  <c r="G11143" i="6"/>
  <c r="I11143" i="6" s="1"/>
  <c r="H11142" i="6"/>
  <c r="G11142" i="6"/>
  <c r="I11142" i="6" s="1"/>
  <c r="H11141" i="6"/>
  <c r="G11141" i="6"/>
  <c r="I11141" i="6" s="1"/>
  <c r="I11140" i="6"/>
  <c r="H11140" i="6"/>
  <c r="G11140" i="6"/>
  <c r="I11139" i="6"/>
  <c r="H11139" i="6"/>
  <c r="G11139" i="6"/>
  <c r="I11138" i="6"/>
  <c r="H11138" i="6"/>
  <c r="G11138" i="6"/>
  <c r="H11137" i="6"/>
  <c r="G11137" i="6"/>
  <c r="I11137" i="6" s="1"/>
  <c r="I11136" i="6"/>
  <c r="H11136" i="6"/>
  <c r="G11136" i="6"/>
  <c r="I11135" i="6"/>
  <c r="H11135" i="6"/>
  <c r="G11135" i="6"/>
  <c r="I11134" i="6"/>
  <c r="H11134" i="6"/>
  <c r="G11134" i="6"/>
  <c r="I11133" i="6"/>
  <c r="H11133" i="6"/>
  <c r="G11133" i="6"/>
  <c r="H11132" i="6"/>
  <c r="G11132" i="6"/>
  <c r="I11132" i="6" s="1"/>
  <c r="H11131" i="6"/>
  <c r="G11131" i="6"/>
  <c r="I11131" i="6" s="1"/>
  <c r="I11130" i="6"/>
  <c r="H11130" i="6"/>
  <c r="G11130" i="6"/>
  <c r="H11129" i="6"/>
  <c r="G11129" i="6"/>
  <c r="I11129" i="6" s="1"/>
  <c r="H11128" i="6"/>
  <c r="G11128" i="6"/>
  <c r="I11128" i="6" s="1"/>
  <c r="H11127" i="6"/>
  <c r="G11127" i="6"/>
  <c r="I11127" i="6" s="1"/>
  <c r="H11126" i="6"/>
  <c r="G11126" i="6"/>
  <c r="I11126" i="6" s="1"/>
  <c r="I11125" i="6"/>
  <c r="H11125" i="6"/>
  <c r="G11125" i="6"/>
  <c r="I11124" i="6"/>
  <c r="H11124" i="6"/>
  <c r="G11124" i="6"/>
  <c r="H11123" i="6"/>
  <c r="G11123" i="6"/>
  <c r="I11123" i="6" s="1"/>
  <c r="I11122" i="6"/>
  <c r="H11122" i="6"/>
  <c r="G11122" i="6"/>
  <c r="H11121" i="6"/>
  <c r="G11121" i="6"/>
  <c r="I11121" i="6" s="1"/>
  <c r="H11120" i="6"/>
  <c r="G11120" i="6"/>
  <c r="I11120" i="6" s="1"/>
  <c r="I11119" i="6"/>
  <c r="H11119" i="6"/>
  <c r="G11119" i="6"/>
  <c r="H11118" i="6"/>
  <c r="G11118" i="6"/>
  <c r="I11118" i="6" s="1"/>
  <c r="H11117" i="6"/>
  <c r="G11117" i="6"/>
  <c r="I11117" i="6" s="1"/>
  <c r="H11116" i="6"/>
  <c r="G11116" i="6"/>
  <c r="I11116" i="6" s="1"/>
  <c r="H11115" i="6"/>
  <c r="G11115" i="6"/>
  <c r="I11115" i="6" s="1"/>
  <c r="H11114" i="6"/>
  <c r="G11114" i="6"/>
  <c r="I11114" i="6" s="1"/>
  <c r="H11113" i="6"/>
  <c r="G11113" i="6"/>
  <c r="I11113" i="6" s="1"/>
  <c r="H11112" i="6"/>
  <c r="G11112" i="6"/>
  <c r="I11112" i="6" s="1"/>
  <c r="I11111" i="6"/>
  <c r="H11111" i="6"/>
  <c r="G11111" i="6"/>
  <c r="I11110" i="6"/>
  <c r="H11110" i="6"/>
  <c r="G11110" i="6"/>
  <c r="H11109" i="6"/>
  <c r="G11109" i="6"/>
  <c r="I11109" i="6" s="1"/>
  <c r="I11108" i="6"/>
  <c r="H11108" i="6"/>
  <c r="G11108" i="6"/>
  <c r="H11107" i="6"/>
  <c r="G11107" i="6"/>
  <c r="I11107" i="6" s="1"/>
  <c r="I11106" i="6"/>
  <c r="H11106" i="6"/>
  <c r="G11106" i="6"/>
  <c r="I11105" i="6"/>
  <c r="H11105" i="6"/>
  <c r="G11105" i="6"/>
  <c r="H11104" i="6"/>
  <c r="G11104" i="6"/>
  <c r="I11104" i="6" s="1"/>
  <c r="H11103" i="6"/>
  <c r="G11103" i="6"/>
  <c r="I11103" i="6" s="1"/>
  <c r="H11102" i="6"/>
  <c r="G11102" i="6"/>
  <c r="I11102" i="6" s="1"/>
  <c r="H11101" i="6"/>
  <c r="G11101" i="6"/>
  <c r="I11101" i="6" s="1"/>
  <c r="H11100" i="6"/>
  <c r="G11100" i="6"/>
  <c r="I11100" i="6" s="1"/>
  <c r="H11099" i="6"/>
  <c r="G11099" i="6"/>
  <c r="I11099" i="6" s="1"/>
  <c r="I11098" i="6"/>
  <c r="H11098" i="6"/>
  <c r="G11098" i="6"/>
  <c r="I11097" i="6"/>
  <c r="H11097" i="6"/>
  <c r="G11097" i="6"/>
  <c r="I11096" i="6"/>
  <c r="H11096" i="6"/>
  <c r="G11096" i="6"/>
  <c r="I11095" i="6"/>
  <c r="H11095" i="6"/>
  <c r="G11095" i="6"/>
  <c r="H11094" i="6"/>
  <c r="G11094" i="6"/>
  <c r="I11094" i="6" s="1"/>
  <c r="I11093" i="6"/>
  <c r="H11093" i="6"/>
  <c r="G11093" i="6"/>
  <c r="I11092" i="6"/>
  <c r="H11092" i="6"/>
  <c r="G11092" i="6"/>
  <c r="I11091" i="6"/>
  <c r="H11091" i="6"/>
  <c r="G11091" i="6"/>
  <c r="H11090" i="6"/>
  <c r="G11090" i="6"/>
  <c r="I11090" i="6" s="1"/>
  <c r="H11089" i="6"/>
  <c r="G11089" i="6"/>
  <c r="I11089" i="6" s="1"/>
  <c r="I11088" i="6"/>
  <c r="H11088" i="6"/>
  <c r="G11088" i="6"/>
  <c r="H11087" i="6"/>
  <c r="G11087" i="6"/>
  <c r="I11087" i="6" s="1"/>
  <c r="H11086" i="6"/>
  <c r="G11086" i="6"/>
  <c r="I11086" i="6" s="1"/>
  <c r="H11085" i="6"/>
  <c r="G11085" i="6"/>
  <c r="I11085" i="6" s="1"/>
  <c r="H11084" i="6"/>
  <c r="G11084" i="6"/>
  <c r="I11084" i="6" s="1"/>
  <c r="I11083" i="6"/>
  <c r="H11083" i="6"/>
  <c r="G11083" i="6"/>
  <c r="I11082" i="6"/>
  <c r="H11082" i="6"/>
  <c r="G11082" i="6"/>
  <c r="I11081" i="6"/>
  <c r="H11081" i="6"/>
  <c r="G11081" i="6"/>
  <c r="I11080" i="6"/>
  <c r="H11080" i="6"/>
  <c r="G11080" i="6"/>
  <c r="H11079" i="6"/>
  <c r="G11079" i="6"/>
  <c r="I11079" i="6" s="1"/>
  <c r="H11078" i="6"/>
  <c r="G11078" i="6"/>
  <c r="I11078" i="6" s="1"/>
  <c r="I11077" i="6"/>
  <c r="H11077" i="6"/>
  <c r="G11077" i="6"/>
  <c r="H11076" i="6"/>
  <c r="G11076" i="6"/>
  <c r="I11076" i="6" s="1"/>
  <c r="H11075" i="6"/>
  <c r="G11075" i="6"/>
  <c r="I11075" i="6" s="1"/>
  <c r="H11074" i="6"/>
  <c r="G11074" i="6"/>
  <c r="I11074" i="6" s="1"/>
  <c r="H11073" i="6"/>
  <c r="G11073" i="6"/>
  <c r="I11073" i="6" s="1"/>
  <c r="H11072" i="6"/>
  <c r="G11072" i="6"/>
  <c r="I11072" i="6" s="1"/>
  <c r="I11071" i="6"/>
  <c r="H11071" i="6"/>
  <c r="G11071" i="6"/>
  <c r="I11070" i="6"/>
  <c r="H11070" i="6"/>
  <c r="G11070" i="6"/>
  <c r="I11069" i="6"/>
  <c r="H11069" i="6"/>
  <c r="G11069" i="6"/>
  <c r="I11068" i="6"/>
  <c r="H11068" i="6"/>
  <c r="G11068" i="6"/>
  <c r="H11067" i="6"/>
  <c r="G11067" i="6"/>
  <c r="I11067" i="6" s="1"/>
  <c r="H11066" i="6"/>
  <c r="G11066" i="6"/>
  <c r="I11066" i="6" s="1"/>
  <c r="I11065" i="6"/>
  <c r="H11065" i="6"/>
  <c r="G11065" i="6"/>
  <c r="H11064" i="6"/>
  <c r="G11064" i="6"/>
  <c r="I11064" i="6" s="1"/>
  <c r="I11063" i="6"/>
  <c r="H11063" i="6"/>
  <c r="G11063" i="6"/>
  <c r="I11062" i="6"/>
  <c r="H11062" i="6"/>
  <c r="G11062" i="6"/>
  <c r="H11061" i="6"/>
  <c r="G11061" i="6"/>
  <c r="I11061" i="6" s="1"/>
  <c r="I11060" i="6"/>
  <c r="H11060" i="6"/>
  <c r="G11060" i="6"/>
  <c r="H11059" i="6"/>
  <c r="G11059" i="6"/>
  <c r="I11059" i="6" s="1"/>
  <c r="H11058" i="6"/>
  <c r="G11058" i="6"/>
  <c r="I11058" i="6" s="1"/>
  <c r="I11057" i="6"/>
  <c r="H11057" i="6"/>
  <c r="G11057" i="6"/>
  <c r="H11056" i="6"/>
  <c r="G11056" i="6"/>
  <c r="I11056" i="6" s="1"/>
  <c r="H11055" i="6"/>
  <c r="G11055" i="6"/>
  <c r="I11055" i="6" s="1"/>
  <c r="H11054" i="6"/>
  <c r="G11054" i="6"/>
  <c r="I11054" i="6" s="1"/>
  <c r="H11053" i="6"/>
  <c r="G11053" i="6"/>
  <c r="I11053" i="6" s="1"/>
  <c r="I11052" i="6"/>
  <c r="H11052" i="6"/>
  <c r="G11052" i="6"/>
  <c r="H11051" i="6"/>
  <c r="G11051" i="6"/>
  <c r="I11051" i="6" s="1"/>
  <c r="I11050" i="6"/>
  <c r="H11050" i="6"/>
  <c r="G11050" i="6"/>
  <c r="H11049" i="6"/>
  <c r="G11049" i="6"/>
  <c r="I11049" i="6" s="1"/>
  <c r="I11048" i="6"/>
  <c r="H11048" i="6"/>
  <c r="G11048" i="6"/>
  <c r="H11047" i="6"/>
  <c r="G11047" i="6"/>
  <c r="I11047" i="6" s="1"/>
  <c r="H11046" i="6"/>
  <c r="G11046" i="6"/>
  <c r="I11046" i="6" s="1"/>
  <c r="I11045" i="6"/>
  <c r="H11045" i="6"/>
  <c r="G11045" i="6"/>
  <c r="H11044" i="6"/>
  <c r="G11044" i="6"/>
  <c r="I11044" i="6" s="1"/>
  <c r="I11043" i="6"/>
  <c r="H11043" i="6"/>
  <c r="G11043" i="6"/>
  <c r="I11042" i="6"/>
  <c r="H11042" i="6"/>
  <c r="G11042" i="6"/>
  <c r="H11041" i="6"/>
  <c r="G11041" i="6"/>
  <c r="I11041" i="6" s="1"/>
  <c r="I11040" i="6"/>
  <c r="H11040" i="6"/>
  <c r="G11040" i="6"/>
  <c r="H11039" i="6"/>
  <c r="G11039" i="6"/>
  <c r="I11039" i="6" s="1"/>
  <c r="H11038" i="6"/>
  <c r="G11038" i="6"/>
  <c r="I11038" i="6" s="1"/>
  <c r="H11037" i="6"/>
  <c r="G11037" i="6"/>
  <c r="I11037" i="6" s="1"/>
  <c r="I11036" i="6"/>
  <c r="H11036" i="6"/>
  <c r="G11036" i="6"/>
  <c r="H11035" i="6"/>
  <c r="G11035" i="6"/>
  <c r="I11035" i="6" s="1"/>
  <c r="H11034" i="6"/>
  <c r="G11034" i="6"/>
  <c r="I11034" i="6" s="1"/>
  <c r="H11033" i="6"/>
  <c r="G11033" i="6"/>
  <c r="I11033" i="6" s="1"/>
  <c r="H11032" i="6"/>
  <c r="G11032" i="6"/>
  <c r="I11032" i="6" s="1"/>
  <c r="I11031" i="6"/>
  <c r="H11031" i="6"/>
  <c r="G11031" i="6"/>
  <c r="H11030" i="6"/>
  <c r="G11030" i="6"/>
  <c r="I11030" i="6" s="1"/>
  <c r="I11029" i="6"/>
  <c r="H11029" i="6"/>
  <c r="G11029" i="6"/>
  <c r="I11028" i="6"/>
  <c r="H11028" i="6"/>
  <c r="G11028" i="6"/>
  <c r="I11027" i="6"/>
  <c r="H11027" i="6"/>
  <c r="G11027" i="6"/>
  <c r="I11026" i="6"/>
  <c r="H11026" i="6"/>
  <c r="G11026" i="6"/>
  <c r="H11025" i="6"/>
  <c r="G11025" i="6"/>
  <c r="I11025" i="6" s="1"/>
  <c r="I11024" i="6"/>
  <c r="H11024" i="6"/>
  <c r="G11024" i="6"/>
  <c r="I11023" i="6"/>
  <c r="H11023" i="6"/>
  <c r="G11023" i="6"/>
  <c r="H11022" i="6"/>
  <c r="G11022" i="6"/>
  <c r="I11022" i="6" s="1"/>
  <c r="I11021" i="6"/>
  <c r="H11021" i="6"/>
  <c r="G11021" i="6"/>
  <c r="H11020" i="6"/>
  <c r="G11020" i="6"/>
  <c r="I11020" i="6" s="1"/>
  <c r="H11019" i="6"/>
  <c r="G11019" i="6"/>
  <c r="I11019" i="6" s="1"/>
  <c r="H11018" i="6"/>
  <c r="G11018" i="6"/>
  <c r="I11018" i="6" s="1"/>
  <c r="I11017" i="6"/>
  <c r="H11017" i="6"/>
  <c r="G11017" i="6"/>
  <c r="H11016" i="6"/>
  <c r="G11016" i="6"/>
  <c r="I11016" i="6" s="1"/>
  <c r="H11015" i="6"/>
  <c r="G11015" i="6"/>
  <c r="I11015" i="6" s="1"/>
  <c r="I11014" i="6"/>
  <c r="H11014" i="6"/>
  <c r="G11014" i="6"/>
  <c r="H11013" i="6"/>
  <c r="G11013" i="6"/>
  <c r="I11013" i="6" s="1"/>
  <c r="I11012" i="6"/>
  <c r="H11012" i="6"/>
  <c r="G11012" i="6"/>
  <c r="H11011" i="6"/>
  <c r="G11011" i="6"/>
  <c r="I11011" i="6" s="1"/>
  <c r="I11010" i="6"/>
  <c r="H11010" i="6"/>
  <c r="G11010" i="6"/>
  <c r="I11009" i="6"/>
  <c r="H11009" i="6"/>
  <c r="G11009" i="6"/>
  <c r="H11008" i="6"/>
  <c r="G11008" i="6"/>
  <c r="I11008" i="6" s="1"/>
  <c r="I11007" i="6"/>
  <c r="H11007" i="6"/>
  <c r="G11007" i="6"/>
  <c r="H11006" i="6"/>
  <c r="G11006" i="6"/>
  <c r="I11006" i="6" s="1"/>
  <c r="I11005" i="6"/>
  <c r="H11005" i="6"/>
  <c r="G11005" i="6"/>
  <c r="H11004" i="6"/>
  <c r="G11004" i="6"/>
  <c r="I11004" i="6" s="1"/>
  <c r="I11003" i="6"/>
  <c r="H11003" i="6"/>
  <c r="G11003" i="6"/>
  <c r="H11002" i="6"/>
  <c r="G11002" i="6"/>
  <c r="I11002" i="6" s="1"/>
  <c r="I11001" i="6"/>
  <c r="H11001" i="6"/>
  <c r="G11001" i="6"/>
  <c r="I11000" i="6"/>
  <c r="H11000" i="6"/>
  <c r="G11000" i="6"/>
  <c r="I10999" i="6"/>
  <c r="H10999" i="6"/>
  <c r="G10999" i="6"/>
  <c r="I10998" i="6"/>
  <c r="H10998" i="6"/>
  <c r="G10998" i="6"/>
  <c r="H10997" i="6"/>
  <c r="G10997" i="6"/>
  <c r="I10997" i="6" s="1"/>
  <c r="I10996" i="6"/>
  <c r="H10996" i="6"/>
  <c r="G10996" i="6"/>
  <c r="I10995" i="6"/>
  <c r="H10995" i="6"/>
  <c r="G10995" i="6"/>
  <c r="H10994" i="6"/>
  <c r="G10994" i="6"/>
  <c r="I10994" i="6" s="1"/>
  <c r="I10993" i="6"/>
  <c r="H10993" i="6"/>
  <c r="G10993" i="6"/>
  <c r="H10992" i="6"/>
  <c r="G10992" i="6"/>
  <c r="I10992" i="6" s="1"/>
  <c r="I10991" i="6"/>
  <c r="H10991" i="6"/>
  <c r="G10991" i="6"/>
  <c r="H10990" i="6"/>
  <c r="G10990" i="6"/>
  <c r="I10990" i="6" s="1"/>
  <c r="I10989" i="6"/>
  <c r="H10989" i="6"/>
  <c r="G10989" i="6"/>
  <c r="H10988" i="6"/>
  <c r="G10988" i="6"/>
  <c r="I10988" i="6" s="1"/>
  <c r="H10987" i="6"/>
  <c r="G10987" i="6"/>
  <c r="I10987" i="6" s="1"/>
  <c r="I10986" i="6"/>
  <c r="H10986" i="6"/>
  <c r="G10986" i="6"/>
  <c r="I10985" i="6"/>
  <c r="H10985" i="6"/>
  <c r="G10985" i="6"/>
  <c r="I10984" i="6"/>
  <c r="H10984" i="6"/>
  <c r="G10984" i="6"/>
  <c r="H10983" i="6"/>
  <c r="G10983" i="6"/>
  <c r="I10983" i="6" s="1"/>
  <c r="H10982" i="6"/>
  <c r="G10982" i="6"/>
  <c r="I10982" i="6" s="1"/>
  <c r="I10981" i="6"/>
  <c r="H10981" i="6"/>
  <c r="G10981" i="6"/>
  <c r="H10980" i="6"/>
  <c r="G10980" i="6"/>
  <c r="I10980" i="6" s="1"/>
  <c r="I10979" i="6"/>
  <c r="H10979" i="6"/>
  <c r="G10979" i="6"/>
  <c r="H10978" i="6"/>
  <c r="G10978" i="6"/>
  <c r="I10978" i="6" s="1"/>
  <c r="H10977" i="6"/>
  <c r="G10977" i="6"/>
  <c r="I10977" i="6" s="1"/>
  <c r="H10976" i="6"/>
  <c r="G10976" i="6"/>
  <c r="I10976" i="6" s="1"/>
  <c r="I10975" i="6"/>
  <c r="H10975" i="6"/>
  <c r="G10975" i="6"/>
  <c r="H10974" i="6"/>
  <c r="G10974" i="6"/>
  <c r="I10974" i="6" s="1"/>
  <c r="I10973" i="6"/>
  <c r="H10973" i="6"/>
  <c r="G10973" i="6"/>
  <c r="I10972" i="6"/>
  <c r="H10972" i="6"/>
  <c r="G10972" i="6"/>
  <c r="H10971" i="6"/>
  <c r="G10971" i="6"/>
  <c r="I10971" i="6" s="1"/>
  <c r="I10970" i="6"/>
  <c r="H10970" i="6"/>
  <c r="G10970" i="6"/>
  <c r="H10969" i="6"/>
  <c r="G10969" i="6"/>
  <c r="I10969" i="6" s="1"/>
  <c r="H10968" i="6"/>
  <c r="G10968" i="6"/>
  <c r="I10968" i="6" s="1"/>
  <c r="I10967" i="6"/>
  <c r="H10967" i="6"/>
  <c r="G10967" i="6"/>
  <c r="H10966" i="6"/>
  <c r="G10966" i="6"/>
  <c r="I10966" i="6" s="1"/>
  <c r="I10965" i="6"/>
  <c r="H10965" i="6"/>
  <c r="G10965" i="6"/>
  <c r="H10964" i="6"/>
  <c r="G10964" i="6"/>
  <c r="I10964" i="6" s="1"/>
  <c r="H10963" i="6"/>
  <c r="G10963" i="6"/>
  <c r="I10963" i="6" s="1"/>
  <c r="H10962" i="6"/>
  <c r="G10962" i="6"/>
  <c r="I10962" i="6" s="1"/>
  <c r="I10961" i="6"/>
  <c r="H10961" i="6"/>
  <c r="G10961" i="6"/>
  <c r="H10960" i="6"/>
  <c r="G10960" i="6"/>
  <c r="I10960" i="6" s="1"/>
  <c r="H10959" i="6"/>
  <c r="G10959" i="6"/>
  <c r="I10959" i="6" s="1"/>
  <c r="I10958" i="6"/>
  <c r="H10958" i="6"/>
  <c r="G10958" i="6"/>
  <c r="H10957" i="6"/>
  <c r="G10957" i="6"/>
  <c r="I10957" i="6" s="1"/>
  <c r="I10956" i="6"/>
  <c r="H10956" i="6"/>
  <c r="G10956" i="6"/>
  <c r="H10955" i="6"/>
  <c r="G10955" i="6"/>
  <c r="I10955" i="6" s="1"/>
  <c r="H10954" i="6"/>
  <c r="G10954" i="6"/>
  <c r="I10954" i="6" s="1"/>
  <c r="I10953" i="6"/>
  <c r="H10953" i="6"/>
  <c r="G10953" i="6"/>
  <c r="H10952" i="6"/>
  <c r="G10952" i="6"/>
  <c r="I10952" i="6" s="1"/>
  <c r="I10951" i="6"/>
  <c r="H10951" i="6"/>
  <c r="G10951" i="6"/>
  <c r="H10950" i="6"/>
  <c r="G10950" i="6"/>
  <c r="I10950" i="6" s="1"/>
  <c r="I10949" i="6"/>
  <c r="H10949" i="6"/>
  <c r="G10949" i="6"/>
  <c r="H10948" i="6"/>
  <c r="G10948" i="6"/>
  <c r="I10948" i="6" s="1"/>
  <c r="I10947" i="6"/>
  <c r="H10947" i="6"/>
  <c r="G10947" i="6"/>
  <c r="H10946" i="6"/>
  <c r="G10946" i="6"/>
  <c r="I10946" i="6" s="1"/>
  <c r="H10945" i="6"/>
  <c r="G10945" i="6"/>
  <c r="I10945" i="6" s="1"/>
  <c r="I10944" i="6"/>
  <c r="H10944" i="6"/>
  <c r="G10944" i="6"/>
  <c r="H10943" i="6"/>
  <c r="G10943" i="6"/>
  <c r="I10943" i="6" s="1"/>
  <c r="I10942" i="6"/>
  <c r="H10942" i="6"/>
  <c r="G10942" i="6"/>
  <c r="H10941" i="6"/>
  <c r="G10941" i="6"/>
  <c r="I10941" i="6" s="1"/>
  <c r="I10940" i="6"/>
  <c r="H10940" i="6"/>
  <c r="G10940" i="6"/>
  <c r="I10939" i="6"/>
  <c r="H10939" i="6"/>
  <c r="G10939" i="6"/>
  <c r="H10938" i="6"/>
  <c r="G10938" i="6"/>
  <c r="I10938" i="6" s="1"/>
  <c r="I10937" i="6"/>
  <c r="H10937" i="6"/>
  <c r="G10937" i="6"/>
  <c r="H10936" i="6"/>
  <c r="G10936" i="6"/>
  <c r="I10936" i="6" s="1"/>
  <c r="I10935" i="6"/>
  <c r="H10935" i="6"/>
  <c r="G10935" i="6"/>
  <c r="H10934" i="6"/>
  <c r="G10934" i="6"/>
  <c r="I10934" i="6" s="1"/>
  <c r="I10933" i="6"/>
  <c r="H10933" i="6"/>
  <c r="G10933" i="6"/>
  <c r="H10932" i="6"/>
  <c r="G10932" i="6"/>
  <c r="I10932" i="6" s="1"/>
  <c r="I10931" i="6"/>
  <c r="H10931" i="6"/>
  <c r="G10931" i="6"/>
  <c r="I10930" i="6"/>
  <c r="H10930" i="6"/>
  <c r="G10930" i="6"/>
  <c r="I10929" i="6"/>
  <c r="H10929" i="6"/>
  <c r="G10929" i="6"/>
  <c r="I10928" i="6"/>
  <c r="H10928" i="6"/>
  <c r="G10928" i="6"/>
  <c r="H10927" i="6"/>
  <c r="G10927" i="6"/>
  <c r="I10927" i="6" s="1"/>
  <c r="I10926" i="6"/>
  <c r="H10926" i="6"/>
  <c r="G10926" i="6"/>
  <c r="I10925" i="6"/>
  <c r="H10925" i="6"/>
  <c r="G10925" i="6"/>
  <c r="H10924" i="6"/>
  <c r="G10924" i="6"/>
  <c r="I10924" i="6" s="1"/>
  <c r="I10923" i="6"/>
  <c r="H10923" i="6"/>
  <c r="G10923" i="6"/>
  <c r="H10922" i="6"/>
  <c r="G10922" i="6"/>
  <c r="I10922" i="6" s="1"/>
  <c r="H10921" i="6"/>
  <c r="G10921" i="6"/>
  <c r="I10921" i="6" s="1"/>
  <c r="H10920" i="6"/>
  <c r="G10920" i="6"/>
  <c r="I10920" i="6" s="1"/>
  <c r="I10919" i="6"/>
  <c r="H10919" i="6"/>
  <c r="G10919" i="6"/>
  <c r="H10918" i="6"/>
  <c r="G10918" i="6"/>
  <c r="I10918" i="6" s="1"/>
  <c r="H10917" i="6"/>
  <c r="G10917" i="6"/>
  <c r="I10917" i="6" s="1"/>
  <c r="I10916" i="6"/>
  <c r="H10916" i="6"/>
  <c r="G10916" i="6"/>
  <c r="I10915" i="6"/>
  <c r="H10915" i="6"/>
  <c r="G10915" i="6"/>
  <c r="I10914" i="6"/>
  <c r="H10914" i="6"/>
  <c r="G10914" i="6"/>
  <c r="H10913" i="6"/>
  <c r="G10913" i="6"/>
  <c r="I10913" i="6" s="1"/>
  <c r="H10912" i="6"/>
  <c r="G10912" i="6"/>
  <c r="I10912" i="6" s="1"/>
  <c r="I10911" i="6"/>
  <c r="H10911" i="6"/>
  <c r="G10911" i="6"/>
  <c r="H10910" i="6"/>
  <c r="G10910" i="6"/>
  <c r="I10910" i="6" s="1"/>
  <c r="I10909" i="6"/>
  <c r="H10909" i="6"/>
  <c r="G10909" i="6"/>
  <c r="H10908" i="6"/>
  <c r="G10908" i="6"/>
  <c r="I10908" i="6" s="1"/>
  <c r="H10907" i="6"/>
  <c r="G10907" i="6"/>
  <c r="I10907" i="6" s="1"/>
  <c r="H10906" i="6"/>
  <c r="G10906" i="6"/>
  <c r="I10906" i="6" s="1"/>
  <c r="I10905" i="6"/>
  <c r="H10905" i="6"/>
  <c r="G10905" i="6"/>
  <c r="H10904" i="6"/>
  <c r="G10904" i="6"/>
  <c r="I10904" i="6" s="1"/>
  <c r="I10903" i="6"/>
  <c r="H10903" i="6"/>
  <c r="G10903" i="6"/>
  <c r="I10902" i="6"/>
  <c r="H10902" i="6"/>
  <c r="G10902" i="6"/>
  <c r="I10901" i="6"/>
  <c r="H10901" i="6"/>
  <c r="G10901" i="6"/>
  <c r="I10900" i="6"/>
  <c r="H10900" i="6"/>
  <c r="G10900" i="6"/>
  <c r="H10899" i="6"/>
  <c r="G10899" i="6"/>
  <c r="I10899" i="6" s="1"/>
  <c r="I10898" i="6"/>
  <c r="H10898" i="6"/>
  <c r="G10898" i="6"/>
  <c r="I10897" i="6"/>
  <c r="H10897" i="6"/>
  <c r="G10897" i="6"/>
  <c r="H10896" i="6"/>
  <c r="G10896" i="6"/>
  <c r="I10896" i="6" s="1"/>
  <c r="I10895" i="6"/>
  <c r="H10895" i="6"/>
  <c r="G10895" i="6"/>
  <c r="H10894" i="6"/>
  <c r="G10894" i="6"/>
  <c r="I10894" i="6" s="1"/>
  <c r="H10893" i="6"/>
  <c r="G10893" i="6"/>
  <c r="I10893" i="6" s="1"/>
  <c r="H10892" i="6"/>
  <c r="G10892" i="6"/>
  <c r="I10892" i="6" s="1"/>
  <c r="I10891" i="6"/>
  <c r="H10891" i="6"/>
  <c r="G10891" i="6"/>
  <c r="H10890" i="6"/>
  <c r="G10890" i="6"/>
  <c r="I10890" i="6" s="1"/>
  <c r="H10889" i="6"/>
  <c r="G10889" i="6"/>
  <c r="I10889" i="6" s="1"/>
  <c r="I10888" i="6"/>
  <c r="H10888" i="6"/>
  <c r="G10888" i="6"/>
  <c r="I10887" i="6"/>
  <c r="H10887" i="6"/>
  <c r="G10887" i="6"/>
  <c r="I10886" i="6"/>
  <c r="H10886" i="6"/>
  <c r="G10886" i="6"/>
  <c r="H10885" i="6"/>
  <c r="G10885" i="6"/>
  <c r="I10885" i="6" s="1"/>
  <c r="H10884" i="6"/>
  <c r="G10884" i="6"/>
  <c r="I10884" i="6" s="1"/>
  <c r="I10883" i="6"/>
  <c r="H10883" i="6"/>
  <c r="G10883" i="6"/>
  <c r="H10882" i="6"/>
  <c r="G10882" i="6"/>
  <c r="I10882" i="6" s="1"/>
  <c r="I10881" i="6"/>
  <c r="H10881" i="6"/>
  <c r="G10881" i="6"/>
  <c r="H10880" i="6"/>
  <c r="G10880" i="6"/>
  <c r="I10880" i="6" s="1"/>
  <c r="H10879" i="6"/>
  <c r="G10879" i="6"/>
  <c r="I10879" i="6" s="1"/>
  <c r="H10878" i="6"/>
  <c r="G10878" i="6"/>
  <c r="I10878" i="6" s="1"/>
  <c r="I10877" i="6"/>
  <c r="H10877" i="6"/>
  <c r="G10877" i="6"/>
  <c r="H10876" i="6"/>
  <c r="G10876" i="6"/>
  <c r="I10876" i="6" s="1"/>
  <c r="H10875" i="6"/>
  <c r="G10875" i="6"/>
  <c r="I10875" i="6" s="1"/>
  <c r="I10874" i="6"/>
  <c r="H10874" i="6"/>
  <c r="G10874" i="6"/>
  <c r="I10873" i="6"/>
  <c r="H10873" i="6"/>
  <c r="G10873" i="6"/>
  <c r="I10872" i="6"/>
  <c r="H10872" i="6"/>
  <c r="G10872" i="6"/>
  <c r="H10871" i="6"/>
  <c r="G10871" i="6"/>
  <c r="I10871" i="6" s="1"/>
  <c r="H10870" i="6"/>
  <c r="G10870" i="6"/>
  <c r="I10870" i="6" s="1"/>
  <c r="I10869" i="6"/>
  <c r="H10869" i="6"/>
  <c r="G10869" i="6"/>
  <c r="H10868" i="6"/>
  <c r="G10868" i="6"/>
  <c r="I10868" i="6" s="1"/>
  <c r="I10867" i="6"/>
  <c r="H10867" i="6"/>
  <c r="G10867" i="6"/>
  <c r="H10866" i="6"/>
  <c r="G10866" i="6"/>
  <c r="I10866" i="6" s="1"/>
  <c r="H10865" i="6"/>
  <c r="G10865" i="6"/>
  <c r="I10865" i="6" s="1"/>
  <c r="H10864" i="6"/>
  <c r="G10864" i="6"/>
  <c r="I10864" i="6" s="1"/>
  <c r="I10863" i="6"/>
  <c r="H10863" i="6"/>
  <c r="G10863" i="6"/>
  <c r="H10862" i="6"/>
  <c r="G10862" i="6"/>
  <c r="I10862" i="6" s="1"/>
  <c r="H10861" i="6"/>
  <c r="G10861" i="6"/>
  <c r="I10861" i="6" s="1"/>
  <c r="I10860" i="6"/>
  <c r="H10860" i="6"/>
  <c r="G10860" i="6"/>
  <c r="I10859" i="6"/>
  <c r="H10859" i="6"/>
  <c r="G10859" i="6"/>
  <c r="I10858" i="6"/>
  <c r="H10858" i="6"/>
  <c r="G10858" i="6"/>
  <c r="H10857" i="6"/>
  <c r="G10857" i="6"/>
  <c r="I10857" i="6" s="1"/>
  <c r="H10856" i="6"/>
  <c r="G10856" i="6"/>
  <c r="I10856" i="6" s="1"/>
  <c r="I10855" i="6"/>
  <c r="H10855" i="6"/>
  <c r="G10855" i="6"/>
  <c r="H10854" i="6"/>
  <c r="G10854" i="6"/>
  <c r="I10854" i="6" s="1"/>
  <c r="I10853" i="6"/>
  <c r="H10853" i="6"/>
  <c r="G10853" i="6"/>
  <c r="H10852" i="6"/>
  <c r="G10852" i="6"/>
  <c r="I10852" i="6" s="1"/>
  <c r="I10851" i="6"/>
  <c r="H10851" i="6"/>
  <c r="G10851" i="6"/>
  <c r="H10850" i="6"/>
  <c r="G10850" i="6"/>
  <c r="I10850" i="6" s="1"/>
  <c r="I10849" i="6"/>
  <c r="H10849" i="6"/>
  <c r="G10849" i="6"/>
  <c r="H10848" i="6"/>
  <c r="G10848" i="6"/>
  <c r="I10848" i="6" s="1"/>
  <c r="H10847" i="6"/>
  <c r="G10847" i="6"/>
  <c r="I10847" i="6" s="1"/>
  <c r="I10846" i="6"/>
  <c r="H10846" i="6"/>
  <c r="G10846" i="6"/>
  <c r="I10845" i="6"/>
  <c r="H10845" i="6"/>
  <c r="G10845" i="6"/>
  <c r="I10844" i="6"/>
  <c r="H10844" i="6"/>
  <c r="G10844" i="6"/>
  <c r="H10843" i="6"/>
  <c r="G10843" i="6"/>
  <c r="I10843" i="6" s="1"/>
  <c r="H10842" i="6"/>
  <c r="G10842" i="6"/>
  <c r="I10842" i="6" s="1"/>
  <c r="I10841" i="6"/>
  <c r="H10841" i="6"/>
  <c r="G10841" i="6"/>
  <c r="H10840" i="6"/>
  <c r="G10840" i="6"/>
  <c r="I10840" i="6" s="1"/>
  <c r="I10839" i="6"/>
  <c r="H10839" i="6"/>
  <c r="G10839" i="6"/>
  <c r="H10838" i="6"/>
  <c r="G10838" i="6"/>
  <c r="I10838" i="6" s="1"/>
  <c r="I10837" i="6"/>
  <c r="H10837" i="6"/>
  <c r="G10837" i="6"/>
  <c r="H10836" i="6"/>
  <c r="G10836" i="6"/>
  <c r="I10836" i="6" s="1"/>
  <c r="I10835" i="6"/>
  <c r="H10835" i="6"/>
  <c r="G10835" i="6"/>
  <c r="H10834" i="6"/>
  <c r="G10834" i="6"/>
  <c r="I10834" i="6" s="1"/>
  <c r="H10833" i="6"/>
  <c r="G10833" i="6"/>
  <c r="I10833" i="6" s="1"/>
  <c r="I10832" i="6"/>
  <c r="H10832" i="6"/>
  <c r="G10832" i="6"/>
  <c r="H10831" i="6"/>
  <c r="G10831" i="6"/>
  <c r="I10831" i="6" s="1"/>
  <c r="I10830" i="6"/>
  <c r="H10830" i="6"/>
  <c r="G10830" i="6"/>
  <c r="H10829" i="6"/>
  <c r="G10829" i="6"/>
  <c r="I10829" i="6" s="1"/>
  <c r="H10828" i="6"/>
  <c r="G10828" i="6"/>
  <c r="I10828" i="6" s="1"/>
  <c r="I10827" i="6"/>
  <c r="H10827" i="6"/>
  <c r="G10827" i="6"/>
  <c r="H10826" i="6"/>
  <c r="G10826" i="6"/>
  <c r="I10826" i="6" s="1"/>
  <c r="I10825" i="6"/>
  <c r="H10825" i="6"/>
  <c r="G10825" i="6"/>
  <c r="H10824" i="6"/>
  <c r="G10824" i="6"/>
  <c r="I10824" i="6" s="1"/>
  <c r="I10823" i="6"/>
  <c r="H10823" i="6"/>
  <c r="G10823" i="6"/>
  <c r="H10822" i="6"/>
  <c r="G10822" i="6"/>
  <c r="I10822" i="6" s="1"/>
  <c r="I10821" i="6"/>
  <c r="H10821" i="6"/>
  <c r="G10821" i="6"/>
  <c r="H10820" i="6"/>
  <c r="G10820" i="6"/>
  <c r="I10820" i="6" s="1"/>
  <c r="I10819" i="6"/>
  <c r="H10819" i="6"/>
  <c r="G10819" i="6"/>
  <c r="I10818" i="6"/>
  <c r="H10818" i="6"/>
  <c r="G10818" i="6"/>
  <c r="H10817" i="6"/>
  <c r="G10817" i="6"/>
  <c r="I10817" i="6" s="1"/>
  <c r="I10816" i="6"/>
  <c r="H10816" i="6"/>
  <c r="G10816" i="6"/>
  <c r="H10815" i="6"/>
  <c r="G10815" i="6"/>
  <c r="I10815" i="6" s="1"/>
  <c r="I10814" i="6"/>
  <c r="H10814" i="6"/>
  <c r="G10814" i="6"/>
  <c r="I10813" i="6"/>
  <c r="H10813" i="6"/>
  <c r="G10813" i="6"/>
  <c r="H10812" i="6"/>
  <c r="G10812" i="6"/>
  <c r="I10812" i="6" s="1"/>
  <c r="I10811" i="6"/>
  <c r="H10811" i="6"/>
  <c r="G10811" i="6"/>
  <c r="H10810" i="6"/>
  <c r="G10810" i="6"/>
  <c r="I10810" i="6" s="1"/>
  <c r="I10809" i="6"/>
  <c r="H10809" i="6"/>
  <c r="G10809" i="6"/>
  <c r="H10808" i="6"/>
  <c r="G10808" i="6"/>
  <c r="I10808" i="6" s="1"/>
  <c r="I10807" i="6"/>
  <c r="H10807" i="6"/>
  <c r="G10807" i="6"/>
  <c r="H10806" i="6"/>
  <c r="G10806" i="6"/>
  <c r="I10806" i="6" s="1"/>
  <c r="H10805" i="6"/>
  <c r="G10805" i="6"/>
  <c r="I10805" i="6" s="1"/>
  <c r="I10804" i="6"/>
  <c r="H10804" i="6"/>
  <c r="G10804" i="6"/>
  <c r="I10803" i="6"/>
  <c r="H10803" i="6"/>
  <c r="G10803" i="6"/>
  <c r="I10802" i="6"/>
  <c r="H10802" i="6"/>
  <c r="G10802" i="6"/>
  <c r="H10801" i="6"/>
  <c r="G10801" i="6"/>
  <c r="I10801" i="6" s="1"/>
  <c r="H10800" i="6"/>
  <c r="G10800" i="6"/>
  <c r="I10800" i="6" s="1"/>
  <c r="I10799" i="6"/>
  <c r="H10799" i="6"/>
  <c r="G10799" i="6"/>
  <c r="H10798" i="6"/>
  <c r="G10798" i="6"/>
  <c r="I10798" i="6" s="1"/>
  <c r="H10797" i="6"/>
  <c r="G10797" i="6"/>
  <c r="I10797" i="6" s="1"/>
  <c r="H10796" i="6"/>
  <c r="G10796" i="6"/>
  <c r="I10796" i="6" s="1"/>
  <c r="H10795" i="6"/>
  <c r="G10795" i="6"/>
  <c r="I10795" i="6" s="1"/>
  <c r="H10794" i="6"/>
  <c r="G10794" i="6"/>
  <c r="I10794" i="6" s="1"/>
  <c r="H10793" i="6"/>
  <c r="G10793" i="6"/>
  <c r="I10793" i="6" s="1"/>
  <c r="H10792" i="6"/>
  <c r="G10792" i="6"/>
  <c r="I10792" i="6" s="1"/>
  <c r="H10791" i="6"/>
  <c r="G10791" i="6"/>
  <c r="I10791" i="6" s="1"/>
  <c r="I10790" i="6"/>
  <c r="H10790" i="6"/>
  <c r="G10790" i="6"/>
  <c r="I10789" i="6"/>
  <c r="H10789" i="6"/>
  <c r="G10789" i="6"/>
  <c r="I10788" i="6"/>
  <c r="H10788" i="6"/>
  <c r="G10788" i="6"/>
  <c r="H10787" i="6"/>
  <c r="G10787" i="6"/>
  <c r="I10787" i="6" s="1"/>
  <c r="H10786" i="6"/>
  <c r="G10786" i="6"/>
  <c r="I10786" i="6" s="1"/>
  <c r="I10785" i="6"/>
  <c r="H10785" i="6"/>
  <c r="G10785" i="6"/>
  <c r="H10784" i="6"/>
  <c r="G10784" i="6"/>
  <c r="I10784" i="6" s="1"/>
  <c r="I10783" i="6"/>
  <c r="H10783" i="6"/>
  <c r="G10783" i="6"/>
  <c r="H10782" i="6"/>
  <c r="G10782" i="6"/>
  <c r="I10782" i="6" s="1"/>
  <c r="I10781" i="6"/>
  <c r="H10781" i="6"/>
  <c r="G10781" i="6"/>
  <c r="H10780" i="6"/>
  <c r="G10780" i="6"/>
  <c r="I10780" i="6" s="1"/>
  <c r="H10779" i="6"/>
  <c r="G10779" i="6"/>
  <c r="I10779" i="6" s="1"/>
  <c r="H10778" i="6"/>
  <c r="G10778" i="6"/>
  <c r="I10778" i="6" s="1"/>
  <c r="H10777" i="6"/>
  <c r="G10777" i="6"/>
  <c r="I10777" i="6" s="1"/>
  <c r="I10776" i="6"/>
  <c r="H10776" i="6"/>
  <c r="G10776" i="6"/>
  <c r="I10775" i="6"/>
  <c r="H10775" i="6"/>
  <c r="G10775" i="6"/>
  <c r="I10774" i="6"/>
  <c r="H10774" i="6"/>
  <c r="G10774" i="6"/>
  <c r="H10773" i="6"/>
  <c r="G10773" i="6"/>
  <c r="I10773" i="6" s="1"/>
  <c r="H10772" i="6"/>
  <c r="G10772" i="6"/>
  <c r="I10772" i="6" s="1"/>
  <c r="I10771" i="6"/>
  <c r="H10771" i="6"/>
  <c r="G10771" i="6"/>
  <c r="H10770" i="6"/>
  <c r="G10770" i="6"/>
  <c r="I10770" i="6" s="1"/>
  <c r="I10769" i="6"/>
  <c r="H10769" i="6"/>
  <c r="G10769" i="6"/>
  <c r="H10768" i="6"/>
  <c r="G10768" i="6"/>
  <c r="I10768" i="6" s="1"/>
  <c r="H10767" i="6"/>
  <c r="G10767" i="6"/>
  <c r="I10767" i="6" s="1"/>
  <c r="H10766" i="6"/>
  <c r="G10766" i="6"/>
  <c r="I10766" i="6" s="1"/>
  <c r="H10765" i="6"/>
  <c r="G10765" i="6"/>
  <c r="I10765" i="6" s="1"/>
  <c r="H10764" i="6"/>
  <c r="G10764" i="6"/>
  <c r="I10764" i="6" s="1"/>
  <c r="I10763" i="6"/>
  <c r="H10763" i="6"/>
  <c r="G10763" i="6"/>
  <c r="I10762" i="6"/>
  <c r="H10762" i="6"/>
  <c r="G10762" i="6"/>
  <c r="I10761" i="6"/>
  <c r="H10761" i="6"/>
  <c r="G10761" i="6"/>
  <c r="I10760" i="6"/>
  <c r="H10760" i="6"/>
  <c r="G10760" i="6"/>
  <c r="H10759" i="6"/>
  <c r="G10759" i="6"/>
  <c r="I10759" i="6" s="1"/>
  <c r="I10758" i="6"/>
  <c r="H10758" i="6"/>
  <c r="G10758" i="6"/>
  <c r="I10757" i="6"/>
  <c r="H10757" i="6"/>
  <c r="G10757" i="6"/>
  <c r="H10756" i="6"/>
  <c r="G10756" i="6"/>
  <c r="I10756" i="6" s="1"/>
  <c r="I10755" i="6"/>
  <c r="H10755" i="6"/>
  <c r="G10755" i="6"/>
  <c r="H10754" i="6"/>
  <c r="G10754" i="6"/>
  <c r="I10754" i="6" s="1"/>
  <c r="H10753" i="6"/>
  <c r="G10753" i="6"/>
  <c r="I10753" i="6" s="1"/>
  <c r="H10752" i="6"/>
  <c r="G10752" i="6"/>
  <c r="I10752" i="6" s="1"/>
  <c r="H10751" i="6"/>
  <c r="G10751" i="6"/>
  <c r="I10751" i="6" s="1"/>
  <c r="H10750" i="6"/>
  <c r="G10750" i="6"/>
  <c r="I10750" i="6" s="1"/>
  <c r="H10749" i="6"/>
  <c r="G10749" i="6"/>
  <c r="I10749" i="6" s="1"/>
  <c r="I10748" i="6"/>
  <c r="H10748" i="6"/>
  <c r="G10748" i="6"/>
  <c r="I10747" i="6"/>
  <c r="H10747" i="6"/>
  <c r="G10747" i="6"/>
  <c r="I10746" i="6"/>
  <c r="H10746" i="6"/>
  <c r="G10746" i="6"/>
  <c r="H10745" i="6"/>
  <c r="G10745" i="6"/>
  <c r="I10745" i="6" s="1"/>
  <c r="H10744" i="6"/>
  <c r="G10744" i="6"/>
  <c r="I10744" i="6" s="1"/>
  <c r="I10743" i="6"/>
  <c r="H10743" i="6"/>
  <c r="G10743" i="6"/>
  <c r="H10742" i="6"/>
  <c r="G10742" i="6"/>
  <c r="I10742" i="6" s="1"/>
  <c r="I10741" i="6"/>
  <c r="H10741" i="6"/>
  <c r="G10741" i="6"/>
  <c r="H10740" i="6"/>
  <c r="G10740" i="6"/>
  <c r="I10740" i="6" s="1"/>
  <c r="H10739" i="6"/>
  <c r="G10739" i="6"/>
  <c r="I10739" i="6" s="1"/>
  <c r="H10738" i="6"/>
  <c r="G10738" i="6"/>
  <c r="I10738" i="6" s="1"/>
  <c r="H10737" i="6"/>
  <c r="G10737" i="6"/>
  <c r="I10737" i="6" s="1"/>
  <c r="H10736" i="6"/>
  <c r="G10736" i="6"/>
  <c r="I10736" i="6" s="1"/>
  <c r="H10735" i="6"/>
  <c r="G10735" i="6"/>
  <c r="I10735" i="6" s="1"/>
  <c r="I10734" i="6"/>
  <c r="H10734" i="6"/>
  <c r="G10734" i="6"/>
  <c r="I10733" i="6"/>
  <c r="H10733" i="6"/>
  <c r="G10733" i="6"/>
  <c r="I10732" i="6"/>
  <c r="H10732" i="6"/>
  <c r="G10732" i="6"/>
  <c r="H10731" i="6"/>
  <c r="G10731" i="6"/>
  <c r="I10731" i="6" s="1"/>
  <c r="H10730" i="6"/>
  <c r="G10730" i="6"/>
  <c r="I10730" i="6" s="1"/>
  <c r="I10729" i="6"/>
  <c r="H10729" i="6"/>
  <c r="G10729" i="6"/>
  <c r="H10728" i="6"/>
  <c r="G10728" i="6"/>
  <c r="I10728" i="6" s="1"/>
  <c r="I10727" i="6"/>
  <c r="H10727" i="6"/>
  <c r="G10727" i="6"/>
  <c r="H10726" i="6"/>
  <c r="G10726" i="6"/>
  <c r="I10726" i="6" s="1"/>
  <c r="I10725" i="6"/>
  <c r="H10725" i="6"/>
  <c r="G10725" i="6"/>
  <c r="H10724" i="6"/>
  <c r="G10724" i="6"/>
  <c r="I10724" i="6" s="1"/>
  <c r="H10723" i="6"/>
  <c r="G10723" i="6"/>
  <c r="I10723" i="6" s="1"/>
  <c r="H10722" i="6"/>
  <c r="G10722" i="6"/>
  <c r="I10722" i="6" s="1"/>
  <c r="I10721" i="6"/>
  <c r="H10721" i="6"/>
  <c r="G10721" i="6"/>
  <c r="I10720" i="6"/>
  <c r="H10720" i="6"/>
  <c r="G10720" i="6"/>
  <c r="I10719" i="6"/>
  <c r="H10719" i="6"/>
  <c r="G10719" i="6"/>
  <c r="I10718" i="6"/>
  <c r="H10718" i="6"/>
  <c r="G10718" i="6"/>
  <c r="H10717" i="6"/>
  <c r="G10717" i="6"/>
  <c r="I10717" i="6" s="1"/>
  <c r="I10716" i="6"/>
  <c r="H10716" i="6"/>
  <c r="G10716" i="6"/>
  <c r="I10715" i="6"/>
  <c r="H10715" i="6"/>
  <c r="G10715" i="6"/>
  <c r="H10714" i="6"/>
  <c r="G10714" i="6"/>
  <c r="I10714" i="6" s="1"/>
  <c r="I10713" i="6"/>
  <c r="H10713" i="6"/>
  <c r="G10713" i="6"/>
  <c r="H10712" i="6"/>
  <c r="G10712" i="6"/>
  <c r="I10712" i="6" s="1"/>
  <c r="H10711" i="6"/>
  <c r="G10711" i="6"/>
  <c r="I10711" i="6" s="1"/>
  <c r="H10710" i="6"/>
  <c r="G10710" i="6"/>
  <c r="I10710" i="6" s="1"/>
  <c r="H10709" i="6"/>
  <c r="G10709" i="6"/>
  <c r="I10709" i="6" s="1"/>
  <c r="H10708" i="6"/>
  <c r="G10708" i="6"/>
  <c r="I10708" i="6" s="1"/>
  <c r="H10707" i="6"/>
  <c r="G10707" i="6"/>
  <c r="I10707" i="6" s="1"/>
  <c r="I10706" i="6"/>
  <c r="H10706" i="6"/>
  <c r="G10706" i="6"/>
  <c r="I10705" i="6"/>
  <c r="H10705" i="6"/>
  <c r="G10705" i="6"/>
  <c r="I10704" i="6"/>
  <c r="H10704" i="6"/>
  <c r="G10704" i="6"/>
  <c r="H10703" i="6"/>
  <c r="G10703" i="6"/>
  <c r="I10703" i="6" s="1"/>
  <c r="H10702" i="6"/>
  <c r="G10702" i="6"/>
  <c r="I10702" i="6" s="1"/>
  <c r="I10701" i="6"/>
  <c r="H10701" i="6"/>
  <c r="G10701" i="6"/>
  <c r="H10700" i="6"/>
  <c r="G10700" i="6"/>
  <c r="I10700" i="6" s="1"/>
  <c r="I10699" i="6"/>
  <c r="H10699" i="6"/>
  <c r="G10699" i="6"/>
  <c r="H10698" i="6"/>
  <c r="G10698" i="6"/>
  <c r="I10698" i="6" s="1"/>
  <c r="H10697" i="6"/>
  <c r="G10697" i="6"/>
  <c r="I10697" i="6" s="1"/>
  <c r="H10696" i="6"/>
  <c r="G10696" i="6"/>
  <c r="I10696" i="6" s="1"/>
  <c r="H10695" i="6"/>
  <c r="G10695" i="6"/>
  <c r="I10695" i="6" s="1"/>
  <c r="H10694" i="6"/>
  <c r="G10694" i="6"/>
  <c r="I10694" i="6" s="1"/>
  <c r="H10693" i="6"/>
  <c r="G10693" i="6"/>
  <c r="I10693" i="6" s="1"/>
  <c r="I10692" i="6"/>
  <c r="H10692" i="6"/>
  <c r="G10692" i="6"/>
  <c r="I10691" i="6"/>
  <c r="H10691" i="6"/>
  <c r="G10691" i="6"/>
  <c r="I10690" i="6"/>
  <c r="H10690" i="6"/>
  <c r="G10690" i="6"/>
  <c r="H10689" i="6"/>
  <c r="G10689" i="6"/>
  <c r="I10689" i="6" s="1"/>
  <c r="H10688" i="6"/>
  <c r="G10688" i="6"/>
  <c r="I10688" i="6" s="1"/>
  <c r="I10687" i="6"/>
  <c r="H10687" i="6"/>
  <c r="G10687" i="6"/>
  <c r="H10686" i="6"/>
  <c r="G10686" i="6"/>
  <c r="I10686" i="6" s="1"/>
  <c r="I10685" i="6"/>
  <c r="H10685" i="6"/>
  <c r="G10685" i="6"/>
  <c r="H10684" i="6"/>
  <c r="G10684" i="6"/>
  <c r="I10684" i="6" s="1"/>
  <c r="I10683" i="6"/>
  <c r="H10683" i="6"/>
  <c r="G10683" i="6"/>
  <c r="H10682" i="6"/>
  <c r="G10682" i="6"/>
  <c r="I10682" i="6" s="1"/>
  <c r="H10681" i="6"/>
  <c r="G10681" i="6"/>
  <c r="I10681" i="6" s="1"/>
  <c r="H10680" i="6"/>
  <c r="G10680" i="6"/>
  <c r="I10680" i="6" s="1"/>
  <c r="H10679" i="6"/>
  <c r="G10679" i="6"/>
  <c r="I10679" i="6" s="1"/>
  <c r="I10678" i="6"/>
  <c r="H10678" i="6"/>
  <c r="G10678" i="6"/>
  <c r="I10677" i="6"/>
  <c r="H10677" i="6"/>
  <c r="G10677" i="6"/>
  <c r="I10676" i="6"/>
  <c r="H10676" i="6"/>
  <c r="G10676" i="6"/>
  <c r="H10675" i="6"/>
  <c r="G10675" i="6"/>
  <c r="I10675" i="6" s="1"/>
  <c r="H10674" i="6"/>
  <c r="G10674" i="6"/>
  <c r="I10674" i="6" s="1"/>
  <c r="I10673" i="6"/>
  <c r="H10673" i="6"/>
  <c r="G10673" i="6"/>
  <c r="H10672" i="6"/>
  <c r="G10672" i="6"/>
  <c r="I10672" i="6" s="1"/>
  <c r="I10671" i="6"/>
  <c r="H10671" i="6"/>
  <c r="G10671" i="6"/>
  <c r="H10670" i="6"/>
  <c r="G10670" i="6"/>
  <c r="I10670" i="6" s="1"/>
  <c r="H10669" i="6"/>
  <c r="G10669" i="6"/>
  <c r="I10669" i="6" s="1"/>
  <c r="H10668" i="6"/>
  <c r="G10668" i="6"/>
  <c r="I10668" i="6" s="1"/>
  <c r="H10667" i="6"/>
  <c r="G10667" i="6"/>
  <c r="I10667" i="6" s="1"/>
  <c r="H10666" i="6"/>
  <c r="G10666" i="6"/>
  <c r="I10666" i="6" s="1"/>
  <c r="I10665" i="6"/>
  <c r="H10665" i="6"/>
  <c r="G10665" i="6"/>
  <c r="I10664" i="6"/>
  <c r="H10664" i="6"/>
  <c r="G10664" i="6"/>
  <c r="I10663" i="6"/>
  <c r="H10663" i="6"/>
  <c r="G10663" i="6"/>
  <c r="I10662" i="6"/>
  <c r="H10662" i="6"/>
  <c r="G10662" i="6"/>
  <c r="H10661" i="6"/>
  <c r="G10661" i="6"/>
  <c r="I10661" i="6" s="1"/>
  <c r="I10660" i="6"/>
  <c r="H10660" i="6"/>
  <c r="G10660" i="6"/>
  <c r="I10659" i="6"/>
  <c r="H10659" i="6"/>
  <c r="G10659" i="6"/>
  <c r="H10658" i="6"/>
  <c r="G10658" i="6"/>
  <c r="I10658" i="6" s="1"/>
  <c r="I10657" i="6"/>
  <c r="H10657" i="6"/>
  <c r="G10657" i="6"/>
  <c r="H10656" i="6"/>
  <c r="G10656" i="6"/>
  <c r="I10656" i="6" s="1"/>
  <c r="H10655" i="6"/>
  <c r="G10655" i="6"/>
  <c r="I10655" i="6" s="1"/>
  <c r="H10654" i="6"/>
  <c r="G10654" i="6"/>
  <c r="I10654" i="6" s="1"/>
  <c r="H10653" i="6"/>
  <c r="G10653" i="6"/>
  <c r="I10653" i="6" s="1"/>
  <c r="H10652" i="6"/>
  <c r="G10652" i="6"/>
  <c r="I10652" i="6" s="1"/>
  <c r="H10651" i="6"/>
  <c r="G10651" i="6"/>
  <c r="I10651" i="6" s="1"/>
  <c r="I10650" i="6"/>
  <c r="H10650" i="6"/>
  <c r="G10650" i="6"/>
  <c r="I10649" i="6"/>
  <c r="H10649" i="6"/>
  <c r="G10649" i="6"/>
  <c r="I10648" i="6"/>
  <c r="H10648" i="6"/>
  <c r="G10648" i="6"/>
  <c r="H10647" i="6"/>
  <c r="G10647" i="6"/>
  <c r="I10647" i="6" s="1"/>
  <c r="H10646" i="6"/>
  <c r="G10646" i="6"/>
  <c r="I10646" i="6" s="1"/>
  <c r="I10645" i="6"/>
  <c r="H10645" i="6"/>
  <c r="G10645" i="6"/>
  <c r="H10644" i="6"/>
  <c r="G10644" i="6"/>
  <c r="I10644" i="6" s="1"/>
  <c r="I10643" i="6"/>
  <c r="H10643" i="6"/>
  <c r="G10643" i="6"/>
  <c r="H10642" i="6"/>
  <c r="G10642" i="6"/>
  <c r="I10642" i="6" s="1"/>
  <c r="H10641" i="6"/>
  <c r="G10641" i="6"/>
  <c r="I10641" i="6" s="1"/>
  <c r="H10640" i="6"/>
  <c r="G10640" i="6"/>
  <c r="I10640" i="6" s="1"/>
  <c r="H10639" i="6"/>
  <c r="G10639" i="6"/>
  <c r="I10639" i="6" s="1"/>
  <c r="H10638" i="6"/>
  <c r="G10638" i="6"/>
  <c r="I10638" i="6" s="1"/>
  <c r="H10637" i="6"/>
  <c r="G10637" i="6"/>
  <c r="I10637" i="6" s="1"/>
  <c r="I10636" i="6"/>
  <c r="H10636" i="6"/>
  <c r="G10636" i="6"/>
  <c r="I10635" i="6"/>
  <c r="H10635" i="6"/>
  <c r="G10635" i="6"/>
  <c r="I10634" i="6"/>
  <c r="H10634" i="6"/>
  <c r="G10634" i="6"/>
  <c r="H10633" i="6"/>
  <c r="G10633" i="6"/>
  <c r="I10633" i="6" s="1"/>
  <c r="H10632" i="6"/>
  <c r="G10632" i="6"/>
  <c r="I10632" i="6" s="1"/>
  <c r="I10631" i="6"/>
  <c r="H10631" i="6"/>
  <c r="G10631" i="6"/>
  <c r="H10630" i="6"/>
  <c r="G10630" i="6"/>
  <c r="I10630" i="6" s="1"/>
  <c r="I10629" i="6"/>
  <c r="H10629" i="6"/>
  <c r="G10629" i="6"/>
  <c r="H10628" i="6"/>
  <c r="G10628" i="6"/>
  <c r="I10628" i="6" s="1"/>
  <c r="I10627" i="6"/>
  <c r="H10627" i="6"/>
  <c r="G10627" i="6"/>
  <c r="H10626" i="6"/>
  <c r="G10626" i="6"/>
  <c r="I10626" i="6" s="1"/>
  <c r="H10625" i="6"/>
  <c r="G10625" i="6"/>
  <c r="I10625" i="6" s="1"/>
  <c r="H10624" i="6"/>
  <c r="G10624" i="6"/>
  <c r="I10624" i="6" s="1"/>
  <c r="I10623" i="6"/>
  <c r="H10623" i="6"/>
  <c r="G10623" i="6"/>
  <c r="I10622" i="6"/>
  <c r="H10622" i="6"/>
  <c r="G10622" i="6"/>
  <c r="I10621" i="6"/>
  <c r="H10621" i="6"/>
  <c r="G10621" i="6"/>
  <c r="I10620" i="6"/>
  <c r="H10620" i="6"/>
  <c r="G10620" i="6"/>
  <c r="H10619" i="6"/>
  <c r="G10619" i="6"/>
  <c r="I10619" i="6" s="1"/>
  <c r="I10618" i="6"/>
  <c r="H10618" i="6"/>
  <c r="G10618" i="6"/>
  <c r="I10617" i="6"/>
  <c r="H10617" i="6"/>
  <c r="G10617" i="6"/>
  <c r="H10616" i="6"/>
  <c r="G10616" i="6"/>
  <c r="I10616" i="6" s="1"/>
  <c r="I10615" i="6"/>
  <c r="H10615" i="6"/>
  <c r="G10615" i="6"/>
  <c r="H10614" i="6"/>
  <c r="G10614" i="6"/>
  <c r="I10614" i="6" s="1"/>
  <c r="H10613" i="6"/>
  <c r="G10613" i="6"/>
  <c r="I10613" i="6" s="1"/>
  <c r="H10612" i="6"/>
  <c r="G10612" i="6"/>
  <c r="I10612" i="6" s="1"/>
  <c r="H10611" i="6"/>
  <c r="G10611" i="6"/>
  <c r="I10611" i="6" s="1"/>
  <c r="H10610" i="6"/>
  <c r="G10610" i="6"/>
  <c r="I10610" i="6" s="1"/>
  <c r="H10609" i="6"/>
  <c r="G10609" i="6"/>
  <c r="I10609" i="6" s="1"/>
  <c r="I10608" i="6"/>
  <c r="H10608" i="6"/>
  <c r="G10608" i="6"/>
  <c r="I10607" i="6"/>
  <c r="H10607" i="6"/>
  <c r="G10607" i="6"/>
  <c r="I10606" i="6"/>
  <c r="H10606" i="6"/>
  <c r="G10606" i="6"/>
  <c r="H10605" i="6"/>
  <c r="G10605" i="6"/>
  <c r="I10605" i="6" s="1"/>
  <c r="H10604" i="6"/>
  <c r="G10604" i="6"/>
  <c r="I10604" i="6" s="1"/>
  <c r="H10603" i="6"/>
  <c r="G10603" i="6"/>
  <c r="I10603" i="6" s="1"/>
  <c r="H10602" i="6"/>
  <c r="G10602" i="6"/>
  <c r="I10602" i="6" s="1"/>
  <c r="I10601" i="6"/>
  <c r="H10601" i="6"/>
  <c r="G10601" i="6"/>
  <c r="H10600" i="6"/>
  <c r="G10600" i="6"/>
  <c r="I10600" i="6" s="1"/>
  <c r="H10599" i="6"/>
  <c r="G10599" i="6"/>
  <c r="I10599" i="6" s="1"/>
  <c r="H10598" i="6"/>
  <c r="G10598" i="6"/>
  <c r="I10598" i="6" s="1"/>
  <c r="H10597" i="6"/>
  <c r="G10597" i="6"/>
  <c r="I10597" i="6" s="1"/>
  <c r="H10596" i="6"/>
  <c r="G10596" i="6"/>
  <c r="I10596" i="6" s="1"/>
  <c r="H10595" i="6"/>
  <c r="G10595" i="6"/>
  <c r="I10595" i="6" s="1"/>
  <c r="I10594" i="6"/>
  <c r="H10594" i="6"/>
  <c r="G10594" i="6"/>
  <c r="I10593" i="6"/>
  <c r="H10593" i="6"/>
  <c r="G10593" i="6"/>
  <c r="I10592" i="6"/>
  <c r="H10592" i="6"/>
  <c r="G10592" i="6"/>
  <c r="H10591" i="6"/>
  <c r="G10591" i="6"/>
  <c r="I10591" i="6" s="1"/>
  <c r="H10590" i="6"/>
  <c r="G10590" i="6"/>
  <c r="I10590" i="6" s="1"/>
  <c r="I10589" i="6"/>
  <c r="H10589" i="6"/>
  <c r="G10589" i="6"/>
  <c r="H10588" i="6"/>
  <c r="G10588" i="6"/>
  <c r="I10588" i="6" s="1"/>
  <c r="I10587" i="6"/>
  <c r="H10587" i="6"/>
  <c r="G10587" i="6"/>
  <c r="H10586" i="6"/>
  <c r="G10586" i="6"/>
  <c r="I10586" i="6" s="1"/>
  <c r="I10585" i="6"/>
  <c r="H10585" i="6"/>
  <c r="G10585" i="6"/>
  <c r="H10584" i="6"/>
  <c r="G10584" i="6"/>
  <c r="I10584" i="6" s="1"/>
  <c r="H10583" i="6"/>
  <c r="G10583" i="6"/>
  <c r="I10583" i="6" s="1"/>
  <c r="H10582" i="6"/>
  <c r="G10582" i="6"/>
  <c r="I10582" i="6" s="1"/>
  <c r="H10581" i="6"/>
  <c r="G10581" i="6"/>
  <c r="I10581" i="6" s="1"/>
  <c r="I10580" i="6"/>
  <c r="H10580" i="6"/>
  <c r="G10580" i="6"/>
  <c r="I10579" i="6"/>
  <c r="H10579" i="6"/>
  <c r="G10579" i="6"/>
  <c r="I10578" i="6"/>
  <c r="H10578" i="6"/>
  <c r="G10578" i="6"/>
  <c r="H10577" i="6"/>
  <c r="G10577" i="6"/>
  <c r="I10577" i="6" s="1"/>
  <c r="H10576" i="6"/>
  <c r="G10576" i="6"/>
  <c r="I10576" i="6" s="1"/>
  <c r="H10575" i="6"/>
  <c r="G10575" i="6"/>
  <c r="I10575" i="6" s="1"/>
  <c r="H10574" i="6"/>
  <c r="G10574" i="6"/>
  <c r="I10574" i="6" s="1"/>
  <c r="I10573" i="6"/>
  <c r="H10573" i="6"/>
  <c r="G10573" i="6"/>
  <c r="H10572" i="6"/>
  <c r="G10572" i="6"/>
  <c r="I10572" i="6" s="1"/>
  <c r="H10571" i="6"/>
  <c r="G10571" i="6"/>
  <c r="I10571" i="6" s="1"/>
  <c r="H10570" i="6"/>
  <c r="G10570" i="6"/>
  <c r="I10570" i="6" s="1"/>
  <c r="H10569" i="6"/>
  <c r="G10569" i="6"/>
  <c r="I10569" i="6" s="1"/>
  <c r="H10568" i="6"/>
  <c r="G10568" i="6"/>
  <c r="I10568" i="6" s="1"/>
  <c r="I10567" i="6"/>
  <c r="H10567" i="6"/>
  <c r="G10567" i="6"/>
  <c r="I10566" i="6"/>
  <c r="H10566" i="6"/>
  <c r="G10566" i="6"/>
  <c r="I10565" i="6"/>
  <c r="H10565" i="6"/>
  <c r="G10565" i="6"/>
  <c r="I10564" i="6"/>
  <c r="H10564" i="6"/>
  <c r="G10564" i="6"/>
  <c r="H10563" i="6"/>
  <c r="G10563" i="6"/>
  <c r="I10563" i="6" s="1"/>
  <c r="I10562" i="6"/>
  <c r="H10562" i="6"/>
  <c r="G10562" i="6"/>
  <c r="H10561" i="6"/>
  <c r="G10561" i="6"/>
  <c r="I10561" i="6" s="1"/>
  <c r="H10560" i="6"/>
  <c r="G10560" i="6"/>
  <c r="I10560" i="6" s="1"/>
  <c r="I10559" i="6"/>
  <c r="H10559" i="6"/>
  <c r="G10559" i="6"/>
  <c r="H10558" i="6"/>
  <c r="G10558" i="6"/>
  <c r="I10558" i="6" s="1"/>
  <c r="H10557" i="6"/>
  <c r="G10557" i="6"/>
  <c r="I10557" i="6" s="1"/>
  <c r="H10556" i="6"/>
  <c r="G10556" i="6"/>
  <c r="I10556" i="6" s="1"/>
  <c r="H10555" i="6"/>
  <c r="G10555" i="6"/>
  <c r="I10555" i="6" s="1"/>
  <c r="H10554" i="6"/>
  <c r="G10554" i="6"/>
  <c r="I10554" i="6" s="1"/>
  <c r="I10553" i="6"/>
  <c r="H10553" i="6"/>
  <c r="G10553" i="6"/>
  <c r="I10552" i="6"/>
  <c r="H10552" i="6"/>
  <c r="G10552" i="6"/>
  <c r="I10551" i="6"/>
  <c r="H10551" i="6"/>
  <c r="G10551" i="6"/>
  <c r="I10550" i="6"/>
  <c r="H10550" i="6"/>
  <c r="G10550" i="6"/>
  <c r="H10549" i="6"/>
  <c r="G10549" i="6"/>
  <c r="I10549" i="6" s="1"/>
  <c r="I10548" i="6"/>
  <c r="H10548" i="6"/>
  <c r="G10548" i="6"/>
  <c r="I10547" i="6"/>
  <c r="H10547" i="6"/>
  <c r="G10547" i="6"/>
  <c r="H10546" i="6"/>
  <c r="G10546" i="6"/>
  <c r="I10546" i="6" s="1"/>
  <c r="I10545" i="6"/>
  <c r="H10545" i="6"/>
  <c r="G10545" i="6"/>
  <c r="H10544" i="6"/>
  <c r="G10544" i="6"/>
  <c r="I10544" i="6" s="1"/>
  <c r="I10543" i="6"/>
  <c r="H10543" i="6"/>
  <c r="G10543" i="6"/>
  <c r="H10542" i="6"/>
  <c r="G10542" i="6"/>
  <c r="I10542" i="6" s="1"/>
  <c r="H10541" i="6"/>
  <c r="G10541" i="6"/>
  <c r="I10541" i="6" s="1"/>
  <c r="H10540" i="6"/>
  <c r="G10540" i="6"/>
  <c r="I10540" i="6" s="1"/>
  <c r="H10539" i="6"/>
  <c r="G10539" i="6"/>
  <c r="I10539" i="6" s="1"/>
  <c r="I10538" i="6"/>
  <c r="H10538" i="6"/>
  <c r="G10538" i="6"/>
  <c r="I10537" i="6"/>
  <c r="H10537" i="6"/>
  <c r="G10537" i="6"/>
  <c r="I10536" i="6"/>
  <c r="H10536" i="6"/>
  <c r="G10536" i="6"/>
  <c r="H10535" i="6"/>
  <c r="G10535" i="6"/>
  <c r="I10535" i="6" s="1"/>
  <c r="H10534" i="6"/>
  <c r="G10534" i="6"/>
  <c r="I10534" i="6" s="1"/>
  <c r="H10533" i="6"/>
  <c r="G10533" i="6"/>
  <c r="I10533" i="6" s="1"/>
  <c r="H10532" i="6"/>
  <c r="G10532" i="6"/>
  <c r="I10532" i="6" s="1"/>
  <c r="I10531" i="6"/>
  <c r="H10531" i="6"/>
  <c r="G10531" i="6"/>
  <c r="H10530" i="6"/>
  <c r="G10530" i="6"/>
  <c r="I10530" i="6" s="1"/>
  <c r="H10529" i="6"/>
  <c r="G10529" i="6"/>
  <c r="I10529" i="6" s="1"/>
  <c r="I10528" i="6"/>
  <c r="H10528" i="6"/>
  <c r="G10528" i="6"/>
  <c r="H10527" i="6"/>
  <c r="G10527" i="6"/>
  <c r="I10527" i="6" s="1"/>
  <c r="H10526" i="6"/>
  <c r="G10526" i="6"/>
  <c r="I10526" i="6" s="1"/>
  <c r="H10525" i="6"/>
  <c r="G10525" i="6"/>
  <c r="I10525" i="6" s="1"/>
  <c r="I10524" i="6"/>
  <c r="H10524" i="6"/>
  <c r="G10524" i="6"/>
  <c r="I10523" i="6"/>
  <c r="H10523" i="6"/>
  <c r="G10523" i="6"/>
  <c r="I10522" i="6"/>
  <c r="H10522" i="6"/>
  <c r="G10522" i="6"/>
  <c r="H10521" i="6"/>
  <c r="G10521" i="6"/>
  <c r="I10521" i="6" s="1"/>
  <c r="H10520" i="6"/>
  <c r="G10520" i="6"/>
  <c r="I10520" i="6" s="1"/>
  <c r="I10519" i="6"/>
  <c r="H10519" i="6"/>
  <c r="G10519" i="6"/>
  <c r="H10518" i="6"/>
  <c r="G10518" i="6"/>
  <c r="I10518" i="6" s="1"/>
  <c r="I10517" i="6"/>
  <c r="H10517" i="6"/>
  <c r="G10517" i="6"/>
  <c r="H10516" i="6"/>
  <c r="G10516" i="6"/>
  <c r="I10516" i="6" s="1"/>
  <c r="H10515" i="6"/>
  <c r="G10515" i="6"/>
  <c r="I10515" i="6" s="1"/>
  <c r="H10514" i="6"/>
  <c r="G10514" i="6"/>
  <c r="I10514" i="6" s="1"/>
  <c r="H10513" i="6"/>
  <c r="G10513" i="6"/>
  <c r="I10513" i="6" s="1"/>
  <c r="H10512" i="6"/>
  <c r="G10512" i="6"/>
  <c r="I10512" i="6" s="1"/>
  <c r="H10511" i="6"/>
  <c r="G10511" i="6"/>
  <c r="I10511" i="6" s="1"/>
  <c r="I10510" i="6"/>
  <c r="H10510" i="6"/>
  <c r="G10510" i="6"/>
  <c r="I10509" i="6"/>
  <c r="H10509" i="6"/>
  <c r="G10509" i="6"/>
  <c r="I10508" i="6"/>
  <c r="H10508" i="6"/>
  <c r="G10508" i="6"/>
  <c r="H10507" i="6"/>
  <c r="G10507" i="6"/>
  <c r="I10507" i="6" s="1"/>
  <c r="H10506" i="6"/>
  <c r="G10506" i="6"/>
  <c r="I10506" i="6" s="1"/>
  <c r="I10505" i="6"/>
  <c r="H10505" i="6"/>
  <c r="G10505" i="6"/>
  <c r="H10504" i="6"/>
  <c r="G10504" i="6"/>
  <c r="I10504" i="6" s="1"/>
  <c r="I10503" i="6"/>
  <c r="H10503" i="6"/>
  <c r="G10503" i="6"/>
  <c r="H10502" i="6"/>
  <c r="G10502" i="6"/>
  <c r="I10502" i="6" s="1"/>
  <c r="H10501" i="6"/>
  <c r="G10501" i="6"/>
  <c r="I10501" i="6" s="1"/>
  <c r="H10500" i="6"/>
  <c r="G10500" i="6"/>
  <c r="I10500" i="6" s="1"/>
  <c r="H10499" i="6"/>
  <c r="G10499" i="6"/>
  <c r="I10499" i="6" s="1"/>
  <c r="H10498" i="6"/>
  <c r="G10498" i="6"/>
  <c r="I10498" i="6" s="1"/>
  <c r="H10497" i="6"/>
  <c r="G10497" i="6"/>
  <c r="I10497" i="6" s="1"/>
  <c r="I10496" i="6"/>
  <c r="H10496" i="6"/>
  <c r="G10496" i="6"/>
  <c r="H10495" i="6"/>
  <c r="G10495" i="6"/>
  <c r="I10495" i="6" s="1"/>
  <c r="I10494" i="6"/>
  <c r="H10494" i="6"/>
  <c r="G10494" i="6"/>
  <c r="H10493" i="6"/>
  <c r="G10493" i="6"/>
  <c r="I10493" i="6" s="1"/>
  <c r="H10492" i="6"/>
  <c r="G10492" i="6"/>
  <c r="I10492" i="6" s="1"/>
  <c r="H10491" i="6"/>
  <c r="G10491" i="6"/>
  <c r="I10491" i="6" s="1"/>
  <c r="H10490" i="6"/>
  <c r="G10490" i="6"/>
  <c r="I10490" i="6" s="1"/>
  <c r="I10489" i="6"/>
  <c r="H10489" i="6"/>
  <c r="G10489" i="6"/>
  <c r="I10488" i="6"/>
  <c r="H10488" i="6"/>
  <c r="G10488" i="6"/>
  <c r="H10487" i="6"/>
  <c r="G10487" i="6"/>
  <c r="I10487" i="6" s="1"/>
  <c r="H10486" i="6"/>
  <c r="G10486" i="6"/>
  <c r="I10486" i="6" s="1"/>
  <c r="H10485" i="6"/>
  <c r="G10485" i="6"/>
  <c r="I10485" i="6" s="1"/>
  <c r="H10484" i="6"/>
  <c r="G10484" i="6"/>
  <c r="I10484" i="6" s="1"/>
  <c r="H10483" i="6"/>
  <c r="G10483" i="6"/>
  <c r="I10483" i="6" s="1"/>
  <c r="I10482" i="6"/>
  <c r="H10482" i="6"/>
  <c r="G10482" i="6"/>
  <c r="H10481" i="6"/>
  <c r="G10481" i="6"/>
  <c r="I10481" i="6" s="1"/>
  <c r="I10480" i="6"/>
  <c r="H10480" i="6"/>
  <c r="G10480" i="6"/>
  <c r="H10479" i="6"/>
  <c r="G10479" i="6"/>
  <c r="I10479" i="6" s="1"/>
  <c r="H10478" i="6"/>
  <c r="G10478" i="6"/>
  <c r="I10478" i="6" s="1"/>
  <c r="H10477" i="6"/>
  <c r="G10477" i="6"/>
  <c r="I10477" i="6" s="1"/>
  <c r="H10476" i="6"/>
  <c r="G10476" i="6"/>
  <c r="I10476" i="6" s="1"/>
  <c r="I10475" i="6"/>
  <c r="H10475" i="6"/>
  <c r="G10475" i="6"/>
  <c r="I10474" i="6"/>
  <c r="H10474" i="6"/>
  <c r="G10474" i="6"/>
  <c r="H10473" i="6"/>
  <c r="G10473" i="6"/>
  <c r="I10473" i="6" s="1"/>
  <c r="H10472" i="6"/>
  <c r="G10472" i="6"/>
  <c r="I10472" i="6" s="1"/>
  <c r="H10471" i="6"/>
  <c r="G10471" i="6"/>
  <c r="I10471" i="6" s="1"/>
  <c r="H10470" i="6"/>
  <c r="G10470" i="6"/>
  <c r="I10470" i="6" s="1"/>
  <c r="H10469" i="6"/>
  <c r="G10469" i="6"/>
  <c r="I10469" i="6" s="1"/>
  <c r="I10468" i="6"/>
  <c r="H10468" i="6"/>
  <c r="G10468" i="6"/>
  <c r="I10467" i="6"/>
  <c r="H10467" i="6"/>
  <c r="G10467" i="6"/>
  <c r="I10466" i="6"/>
  <c r="H10466" i="6"/>
  <c r="G10466" i="6"/>
  <c r="H10465" i="6"/>
  <c r="G10465" i="6"/>
  <c r="I10465" i="6" s="1"/>
  <c r="H10464" i="6"/>
  <c r="G10464" i="6"/>
  <c r="I10464" i="6" s="1"/>
  <c r="H10463" i="6"/>
  <c r="G10463" i="6"/>
  <c r="I10463" i="6" s="1"/>
  <c r="H10462" i="6"/>
  <c r="G10462" i="6"/>
  <c r="I10462" i="6" s="1"/>
  <c r="I10461" i="6"/>
  <c r="H10461" i="6"/>
  <c r="G10461" i="6"/>
  <c r="H10460" i="6"/>
  <c r="G10460" i="6"/>
  <c r="I10460" i="6" s="1"/>
  <c r="H10459" i="6"/>
  <c r="G10459" i="6"/>
  <c r="I10459" i="6" s="1"/>
  <c r="H10458" i="6"/>
  <c r="G10458" i="6"/>
  <c r="I10458" i="6" s="1"/>
  <c r="I10457" i="6"/>
  <c r="H10457" i="6"/>
  <c r="G10457" i="6"/>
  <c r="H10456" i="6"/>
  <c r="G10456" i="6"/>
  <c r="I10456" i="6" s="1"/>
  <c r="H10455" i="6"/>
  <c r="G10455" i="6"/>
  <c r="I10455" i="6" s="1"/>
  <c r="I10454" i="6"/>
  <c r="H10454" i="6"/>
  <c r="G10454" i="6"/>
  <c r="I10453" i="6"/>
  <c r="H10453" i="6"/>
  <c r="G10453" i="6"/>
  <c r="I10452" i="6"/>
  <c r="H10452" i="6"/>
  <c r="G10452" i="6"/>
  <c r="H10451" i="6"/>
  <c r="G10451" i="6"/>
  <c r="I10451" i="6" s="1"/>
  <c r="H10450" i="6"/>
  <c r="G10450" i="6"/>
  <c r="I10450" i="6" s="1"/>
  <c r="H10449" i="6"/>
  <c r="G10449" i="6"/>
  <c r="I10449" i="6" s="1"/>
  <c r="H10448" i="6"/>
  <c r="G10448" i="6"/>
  <c r="I10448" i="6" s="1"/>
  <c r="I10447" i="6"/>
  <c r="H10447" i="6"/>
  <c r="G10447" i="6"/>
  <c r="I10446" i="6"/>
  <c r="H10446" i="6"/>
  <c r="G10446" i="6"/>
  <c r="H10445" i="6"/>
  <c r="G10445" i="6"/>
  <c r="I10445" i="6" s="1"/>
  <c r="H10444" i="6"/>
  <c r="G10444" i="6"/>
  <c r="I10444" i="6" s="1"/>
  <c r="I10443" i="6"/>
  <c r="H10443" i="6"/>
  <c r="G10443" i="6"/>
  <c r="H10442" i="6"/>
  <c r="G10442" i="6"/>
  <c r="I10442" i="6" s="1"/>
  <c r="I10441" i="6"/>
  <c r="H10441" i="6"/>
  <c r="G10441" i="6"/>
  <c r="I10440" i="6"/>
  <c r="H10440" i="6"/>
  <c r="G10440" i="6"/>
  <c r="H10439" i="6"/>
  <c r="G10439" i="6"/>
  <c r="I10439" i="6" s="1"/>
  <c r="I10438" i="6"/>
  <c r="H10438" i="6"/>
  <c r="G10438" i="6"/>
  <c r="H10437" i="6"/>
  <c r="G10437" i="6"/>
  <c r="I10437" i="6" s="1"/>
  <c r="I10436" i="6"/>
  <c r="H10436" i="6"/>
  <c r="G10436" i="6"/>
  <c r="H10435" i="6"/>
  <c r="G10435" i="6"/>
  <c r="I10435" i="6" s="1"/>
  <c r="H10434" i="6"/>
  <c r="G10434" i="6"/>
  <c r="I10434" i="6" s="1"/>
  <c r="I10433" i="6"/>
  <c r="H10433" i="6"/>
  <c r="G10433" i="6"/>
  <c r="H10432" i="6"/>
  <c r="G10432" i="6"/>
  <c r="I10432" i="6" s="1"/>
  <c r="I10431" i="6"/>
  <c r="H10431" i="6"/>
  <c r="G10431" i="6"/>
  <c r="H10430" i="6"/>
  <c r="G10430" i="6"/>
  <c r="I10430" i="6" s="1"/>
  <c r="H10429" i="6"/>
  <c r="G10429" i="6"/>
  <c r="I10429" i="6" s="1"/>
  <c r="H10428" i="6"/>
  <c r="G10428" i="6"/>
  <c r="I10428" i="6" s="1"/>
  <c r="I10427" i="6"/>
  <c r="H10427" i="6"/>
  <c r="G10427" i="6"/>
  <c r="I10426" i="6"/>
  <c r="H10426" i="6"/>
  <c r="G10426" i="6"/>
  <c r="H10425" i="6"/>
  <c r="G10425" i="6"/>
  <c r="I10425" i="6" s="1"/>
  <c r="I10424" i="6"/>
  <c r="H10424" i="6"/>
  <c r="G10424" i="6"/>
  <c r="H10423" i="6"/>
  <c r="G10423" i="6"/>
  <c r="I10423" i="6" s="1"/>
  <c r="I10422" i="6"/>
  <c r="H10422" i="6"/>
  <c r="G10422" i="6"/>
  <c r="I10421" i="6"/>
  <c r="H10421" i="6"/>
  <c r="G10421" i="6"/>
  <c r="H10420" i="6"/>
  <c r="G10420" i="6"/>
  <c r="I10420" i="6" s="1"/>
  <c r="I10419" i="6"/>
  <c r="H10419" i="6"/>
  <c r="G10419" i="6"/>
  <c r="I10418" i="6"/>
  <c r="H10418" i="6"/>
  <c r="G10418" i="6"/>
  <c r="I10417" i="6"/>
  <c r="H10417" i="6"/>
  <c r="G10417" i="6"/>
  <c r="I10416" i="6"/>
  <c r="H10416" i="6"/>
  <c r="G10416" i="6"/>
  <c r="H10415" i="6"/>
  <c r="G10415" i="6"/>
  <c r="I10415" i="6" s="1"/>
  <c r="H10414" i="6"/>
  <c r="G10414" i="6"/>
  <c r="I10414" i="6" s="1"/>
  <c r="H10413" i="6"/>
  <c r="G10413" i="6"/>
  <c r="I10413" i="6" s="1"/>
  <c r="I10412" i="6"/>
  <c r="H10412" i="6"/>
  <c r="G10412" i="6"/>
  <c r="I10411" i="6"/>
  <c r="H10411" i="6"/>
  <c r="G10411" i="6"/>
  <c r="I10410" i="6"/>
  <c r="H10410" i="6"/>
  <c r="G10410" i="6"/>
  <c r="H10409" i="6"/>
  <c r="G10409" i="6"/>
  <c r="I10409" i="6" s="1"/>
  <c r="H10408" i="6"/>
  <c r="G10408" i="6"/>
  <c r="I10408" i="6" s="1"/>
  <c r="I10407" i="6"/>
  <c r="H10407" i="6"/>
  <c r="G10407" i="6"/>
  <c r="H10406" i="6"/>
  <c r="G10406" i="6"/>
  <c r="I10406" i="6" s="1"/>
  <c r="I10405" i="6"/>
  <c r="H10405" i="6"/>
  <c r="G10405" i="6"/>
  <c r="H10404" i="6"/>
  <c r="G10404" i="6"/>
  <c r="I10404" i="6" s="1"/>
  <c r="H10403" i="6"/>
  <c r="G10403" i="6"/>
  <c r="I10403" i="6" s="1"/>
  <c r="H10402" i="6"/>
  <c r="G10402" i="6"/>
  <c r="I10402" i="6" s="1"/>
  <c r="H10401" i="6"/>
  <c r="G10401" i="6"/>
  <c r="I10401" i="6" s="1"/>
  <c r="H10400" i="6"/>
  <c r="G10400" i="6"/>
  <c r="I10400" i="6" s="1"/>
  <c r="H10399" i="6"/>
  <c r="G10399" i="6"/>
  <c r="I10399" i="6" s="1"/>
  <c r="I10398" i="6"/>
  <c r="H10398" i="6"/>
  <c r="G10398" i="6"/>
  <c r="I10397" i="6"/>
  <c r="H10397" i="6"/>
  <c r="G10397" i="6"/>
  <c r="I10396" i="6"/>
  <c r="H10396" i="6"/>
  <c r="G10396" i="6"/>
  <c r="H10395" i="6"/>
  <c r="G10395" i="6"/>
  <c r="I10395" i="6" s="1"/>
  <c r="H10394" i="6"/>
  <c r="G10394" i="6"/>
  <c r="I10394" i="6" s="1"/>
  <c r="H10393" i="6"/>
  <c r="G10393" i="6"/>
  <c r="I10393" i="6" s="1"/>
  <c r="H10392" i="6"/>
  <c r="G10392" i="6"/>
  <c r="I10392" i="6" s="1"/>
  <c r="I10391" i="6"/>
  <c r="H10391" i="6"/>
  <c r="G10391" i="6"/>
  <c r="I10390" i="6"/>
  <c r="H10390" i="6"/>
  <c r="G10390" i="6"/>
  <c r="H10389" i="6"/>
  <c r="G10389" i="6"/>
  <c r="I10389" i="6" s="1"/>
  <c r="H10388" i="6"/>
  <c r="G10388" i="6"/>
  <c r="I10388" i="6" s="1"/>
  <c r="H10387" i="6"/>
  <c r="G10387" i="6"/>
  <c r="I10387" i="6" s="1"/>
  <c r="H10386" i="6"/>
  <c r="G10386" i="6"/>
  <c r="I10386" i="6" s="1"/>
  <c r="I10385" i="6"/>
  <c r="H10385" i="6"/>
  <c r="G10385" i="6"/>
  <c r="I10384" i="6"/>
  <c r="H10384" i="6"/>
  <c r="G10384" i="6"/>
  <c r="H10383" i="6"/>
  <c r="G10383" i="6"/>
  <c r="I10383" i="6" s="1"/>
  <c r="I10382" i="6"/>
  <c r="H10382" i="6"/>
  <c r="G10382" i="6"/>
  <c r="H10381" i="6"/>
  <c r="G10381" i="6"/>
  <c r="I10381" i="6" s="1"/>
  <c r="I10380" i="6"/>
  <c r="H10380" i="6"/>
  <c r="G10380" i="6"/>
  <c r="H10379" i="6"/>
  <c r="G10379" i="6"/>
  <c r="I10379" i="6" s="1"/>
  <c r="H10378" i="6"/>
  <c r="G10378" i="6"/>
  <c r="I10378" i="6" s="1"/>
  <c r="I10377" i="6"/>
  <c r="H10377" i="6"/>
  <c r="G10377" i="6"/>
  <c r="I10376" i="6"/>
  <c r="H10376" i="6"/>
  <c r="G10376" i="6"/>
  <c r="I10375" i="6"/>
  <c r="H10375" i="6"/>
  <c r="G10375" i="6"/>
  <c r="H10374" i="6"/>
  <c r="G10374" i="6"/>
  <c r="I10374" i="6" s="1"/>
  <c r="H10373" i="6"/>
  <c r="G10373" i="6"/>
  <c r="I10373" i="6" s="1"/>
  <c r="H10372" i="6"/>
  <c r="G10372" i="6"/>
  <c r="I10372" i="6" s="1"/>
  <c r="I10371" i="6"/>
  <c r="H10371" i="6"/>
  <c r="G10371" i="6"/>
  <c r="I10370" i="6"/>
  <c r="H10370" i="6"/>
  <c r="G10370" i="6"/>
  <c r="H10369" i="6"/>
  <c r="G10369" i="6"/>
  <c r="I10369" i="6" s="1"/>
  <c r="I10368" i="6"/>
  <c r="H10368" i="6"/>
  <c r="G10368" i="6"/>
  <c r="H10367" i="6"/>
  <c r="G10367" i="6"/>
  <c r="I10367" i="6" s="1"/>
  <c r="I10366" i="6"/>
  <c r="H10366" i="6"/>
  <c r="G10366" i="6"/>
  <c r="H10365" i="6"/>
  <c r="G10365" i="6"/>
  <c r="I10365" i="6" s="1"/>
  <c r="H10364" i="6"/>
  <c r="G10364" i="6"/>
  <c r="I10364" i="6" s="1"/>
  <c r="I10363" i="6"/>
  <c r="H10363" i="6"/>
  <c r="G10363" i="6"/>
  <c r="H10362" i="6"/>
  <c r="G10362" i="6"/>
  <c r="I10362" i="6" s="1"/>
  <c r="I10361" i="6"/>
  <c r="H10361" i="6"/>
  <c r="G10361" i="6"/>
  <c r="H10360" i="6"/>
  <c r="G10360" i="6"/>
  <c r="I10360" i="6" s="1"/>
  <c r="I10359" i="6"/>
  <c r="H10359" i="6"/>
  <c r="G10359" i="6"/>
  <c r="H10358" i="6"/>
  <c r="G10358" i="6"/>
  <c r="I10358" i="6" s="1"/>
  <c r="H10357" i="6"/>
  <c r="G10357" i="6"/>
  <c r="I10357" i="6" s="1"/>
  <c r="I10356" i="6"/>
  <c r="H10356" i="6"/>
  <c r="G10356" i="6"/>
  <c r="H10355" i="6"/>
  <c r="G10355" i="6"/>
  <c r="I10355" i="6" s="1"/>
  <c r="I10354" i="6"/>
  <c r="H10354" i="6"/>
  <c r="G10354" i="6"/>
  <c r="H10353" i="6"/>
  <c r="G10353" i="6"/>
  <c r="I10353" i="6" s="1"/>
  <c r="I10352" i="6"/>
  <c r="H10352" i="6"/>
  <c r="G10352" i="6"/>
  <c r="H10351" i="6"/>
  <c r="G10351" i="6"/>
  <c r="I10351" i="6" s="1"/>
  <c r="H10350" i="6"/>
  <c r="G10350" i="6"/>
  <c r="I10350" i="6" s="1"/>
  <c r="I10349" i="6"/>
  <c r="H10349" i="6"/>
  <c r="G10349" i="6"/>
  <c r="H10348" i="6"/>
  <c r="G10348" i="6"/>
  <c r="I10348" i="6" s="1"/>
  <c r="I10347" i="6"/>
  <c r="H10347" i="6"/>
  <c r="G10347" i="6"/>
  <c r="H10346" i="6"/>
  <c r="G10346" i="6"/>
  <c r="I10346" i="6" s="1"/>
  <c r="I10345" i="6"/>
  <c r="H10345" i="6"/>
  <c r="G10345" i="6"/>
  <c r="H10344" i="6"/>
  <c r="G10344" i="6"/>
  <c r="I10344" i="6" s="1"/>
  <c r="I10343" i="6"/>
  <c r="H10343" i="6"/>
  <c r="G10343" i="6"/>
  <c r="I10342" i="6"/>
  <c r="H10342" i="6"/>
  <c r="G10342" i="6"/>
  <c r="H10341" i="6"/>
  <c r="G10341" i="6"/>
  <c r="I10341" i="6" s="1"/>
  <c r="I10340" i="6"/>
  <c r="H10340" i="6"/>
  <c r="G10340" i="6"/>
  <c r="H10339" i="6"/>
  <c r="G10339" i="6"/>
  <c r="I10339" i="6" s="1"/>
  <c r="I10338" i="6"/>
  <c r="H10338" i="6"/>
  <c r="G10338" i="6"/>
  <c r="H10337" i="6"/>
  <c r="G10337" i="6"/>
  <c r="I10337" i="6" s="1"/>
  <c r="H10336" i="6"/>
  <c r="G10336" i="6"/>
  <c r="I10336" i="6" s="1"/>
  <c r="I10335" i="6"/>
  <c r="H10335" i="6"/>
  <c r="G10335" i="6"/>
  <c r="H10334" i="6"/>
  <c r="G10334" i="6"/>
  <c r="I10334" i="6" s="1"/>
  <c r="H10333" i="6"/>
  <c r="G10333" i="6"/>
  <c r="I10333" i="6" s="1"/>
  <c r="I10332" i="6"/>
  <c r="H10332" i="6"/>
  <c r="G10332" i="6"/>
  <c r="H10331" i="6"/>
  <c r="G10331" i="6"/>
  <c r="I10331" i="6" s="1"/>
  <c r="H10330" i="6"/>
  <c r="G10330" i="6"/>
  <c r="I10330" i="6" s="1"/>
  <c r="H10329" i="6"/>
  <c r="G10329" i="6"/>
  <c r="I10329" i="6" s="1"/>
  <c r="I10328" i="6"/>
  <c r="H10328" i="6"/>
  <c r="G10328" i="6"/>
  <c r="H10327" i="6"/>
  <c r="G10327" i="6"/>
  <c r="I10327" i="6" s="1"/>
  <c r="I10326" i="6"/>
  <c r="H10326" i="6"/>
  <c r="G10326" i="6"/>
  <c r="I10325" i="6"/>
  <c r="H10325" i="6"/>
  <c r="G10325" i="6"/>
  <c r="I10324" i="6"/>
  <c r="H10324" i="6"/>
  <c r="G10324" i="6"/>
  <c r="H10323" i="6"/>
  <c r="G10323" i="6"/>
  <c r="I10323" i="6" s="1"/>
  <c r="H10322" i="6"/>
  <c r="G10322" i="6"/>
  <c r="I10322" i="6" s="1"/>
  <c r="H10321" i="6"/>
  <c r="G10321" i="6"/>
  <c r="I10321" i="6" s="1"/>
  <c r="I10320" i="6"/>
  <c r="H10320" i="6"/>
  <c r="G10320" i="6"/>
  <c r="I10319" i="6"/>
  <c r="H10319" i="6"/>
  <c r="G10319" i="6"/>
  <c r="H10318" i="6"/>
  <c r="G10318" i="6"/>
  <c r="I10318" i="6" s="1"/>
  <c r="H10317" i="6"/>
  <c r="G10317" i="6"/>
  <c r="I10317" i="6" s="1"/>
  <c r="H10316" i="6"/>
  <c r="G10316" i="6"/>
  <c r="I10316" i="6" s="1"/>
  <c r="I10315" i="6"/>
  <c r="H10315" i="6"/>
  <c r="G10315" i="6"/>
  <c r="I10314" i="6"/>
  <c r="H10314" i="6"/>
  <c r="G10314" i="6"/>
  <c r="I10313" i="6"/>
  <c r="H10313" i="6"/>
  <c r="G10313" i="6"/>
  <c r="I10312" i="6"/>
  <c r="H10312" i="6"/>
  <c r="G10312" i="6"/>
  <c r="H10311" i="6"/>
  <c r="G10311" i="6"/>
  <c r="I10311" i="6" s="1"/>
  <c r="I10310" i="6"/>
  <c r="H10310" i="6"/>
  <c r="G10310" i="6"/>
  <c r="I10309" i="6"/>
  <c r="H10309" i="6"/>
  <c r="G10309" i="6"/>
  <c r="H10308" i="6"/>
  <c r="G10308" i="6"/>
  <c r="I10308" i="6" s="1"/>
  <c r="H10307" i="6"/>
  <c r="G10307" i="6"/>
  <c r="I10307" i="6" s="1"/>
  <c r="H10306" i="6"/>
  <c r="G10306" i="6"/>
  <c r="I10306" i="6" s="1"/>
  <c r="I10305" i="6"/>
  <c r="H10305" i="6"/>
  <c r="G10305" i="6"/>
  <c r="I10304" i="6"/>
  <c r="H10304" i="6"/>
  <c r="G10304" i="6"/>
  <c r="H10303" i="6"/>
  <c r="G10303" i="6"/>
  <c r="I10303" i="6" s="1"/>
  <c r="H10302" i="6"/>
  <c r="G10302" i="6"/>
  <c r="I10302" i="6" s="1"/>
  <c r="H10301" i="6"/>
  <c r="G10301" i="6"/>
  <c r="I10301" i="6" s="1"/>
  <c r="I10300" i="6"/>
  <c r="H10300" i="6"/>
  <c r="G10300" i="6"/>
  <c r="I10299" i="6"/>
  <c r="H10299" i="6"/>
  <c r="G10299" i="6"/>
  <c r="I10298" i="6"/>
  <c r="H10298" i="6"/>
  <c r="G10298" i="6"/>
  <c r="H10297" i="6"/>
  <c r="G10297" i="6"/>
  <c r="I10297" i="6" s="1"/>
  <c r="H10296" i="6"/>
  <c r="G10296" i="6"/>
  <c r="I10296" i="6" s="1"/>
  <c r="H10295" i="6"/>
  <c r="G10295" i="6"/>
  <c r="I10295" i="6" s="1"/>
  <c r="H10294" i="6"/>
  <c r="G10294" i="6"/>
  <c r="I10294" i="6" s="1"/>
  <c r="H10293" i="6"/>
  <c r="G10293" i="6"/>
  <c r="I10293" i="6" s="1"/>
  <c r="H10292" i="6"/>
  <c r="G10292" i="6"/>
  <c r="I10292" i="6" s="1"/>
  <c r="H10291" i="6"/>
  <c r="G10291" i="6"/>
  <c r="I10291" i="6" s="1"/>
  <c r="I10290" i="6"/>
  <c r="H10290" i="6"/>
  <c r="G10290" i="6"/>
  <c r="I10289" i="6"/>
  <c r="H10289" i="6"/>
  <c r="G10289" i="6"/>
  <c r="H10288" i="6"/>
  <c r="G10288" i="6"/>
  <c r="I10288" i="6" s="1"/>
  <c r="H10287" i="6"/>
  <c r="G10287" i="6"/>
  <c r="I10287" i="6" s="1"/>
  <c r="I10286" i="6"/>
  <c r="H10286" i="6"/>
  <c r="G10286" i="6"/>
  <c r="H10285" i="6"/>
  <c r="G10285" i="6"/>
  <c r="I10285" i="6" s="1"/>
  <c r="I10284" i="6"/>
  <c r="H10284" i="6"/>
  <c r="G10284" i="6"/>
  <c r="H10283" i="6"/>
  <c r="G10283" i="6"/>
  <c r="I10283" i="6" s="1"/>
  <c r="H10282" i="6"/>
  <c r="G10282" i="6"/>
  <c r="I10282" i="6" s="1"/>
  <c r="I10281" i="6"/>
  <c r="H10281" i="6"/>
  <c r="G10281" i="6"/>
  <c r="H10280" i="6"/>
  <c r="G10280" i="6"/>
  <c r="I10280" i="6" s="1"/>
  <c r="I10279" i="6"/>
  <c r="H10279" i="6"/>
  <c r="G10279" i="6"/>
  <c r="H10278" i="6"/>
  <c r="G10278" i="6"/>
  <c r="I10278" i="6" s="1"/>
  <c r="I10277" i="6"/>
  <c r="H10277" i="6"/>
  <c r="G10277" i="6"/>
  <c r="H10276" i="6"/>
  <c r="G10276" i="6"/>
  <c r="I10276" i="6" s="1"/>
  <c r="H10275" i="6"/>
  <c r="G10275" i="6"/>
  <c r="I10275" i="6" s="1"/>
  <c r="H10274" i="6"/>
  <c r="G10274" i="6"/>
  <c r="I10274" i="6" s="1"/>
  <c r="H10273" i="6"/>
  <c r="G10273" i="6"/>
  <c r="I10273" i="6" s="1"/>
  <c r="I10272" i="6"/>
  <c r="H10272" i="6"/>
  <c r="G10272" i="6"/>
  <c r="I10271" i="6"/>
  <c r="H10271" i="6"/>
  <c r="G10271" i="6"/>
  <c r="I10270" i="6"/>
  <c r="H10270" i="6"/>
  <c r="G10270" i="6"/>
  <c r="I10269" i="6"/>
  <c r="H10269" i="6"/>
  <c r="G10269" i="6"/>
  <c r="H10268" i="6"/>
  <c r="G10268" i="6"/>
  <c r="I10268" i="6" s="1"/>
  <c r="H10267" i="6"/>
  <c r="G10267" i="6"/>
  <c r="I10267" i="6" s="1"/>
  <c r="H10266" i="6"/>
  <c r="G10266" i="6"/>
  <c r="I10266" i="6" s="1"/>
  <c r="H10265" i="6"/>
  <c r="G10265" i="6"/>
  <c r="I10265" i="6" s="1"/>
  <c r="I10264" i="6"/>
  <c r="H10264" i="6"/>
  <c r="G10264" i="6"/>
  <c r="H10263" i="6"/>
  <c r="G10263" i="6"/>
  <c r="I10263" i="6" s="1"/>
  <c r="H10262" i="6"/>
  <c r="G10262" i="6"/>
  <c r="I10262" i="6" s="1"/>
  <c r="H10261" i="6"/>
  <c r="G10261" i="6"/>
  <c r="I10261" i="6" s="1"/>
  <c r="H10260" i="6"/>
  <c r="G10260" i="6"/>
  <c r="I10260" i="6" s="1"/>
  <c r="I10259" i="6"/>
  <c r="H10259" i="6"/>
  <c r="G10259" i="6"/>
  <c r="I10258" i="6"/>
  <c r="H10258" i="6"/>
  <c r="G10258" i="6"/>
  <c r="H10257" i="6"/>
  <c r="G10257" i="6"/>
  <c r="I10257" i="6" s="1"/>
  <c r="I10256" i="6"/>
  <c r="H10256" i="6"/>
  <c r="G10256" i="6"/>
  <c r="H10255" i="6"/>
  <c r="G10255" i="6"/>
  <c r="I10255" i="6" s="1"/>
  <c r="I10254" i="6"/>
  <c r="H10254" i="6"/>
  <c r="G10254" i="6"/>
  <c r="H10253" i="6"/>
  <c r="G10253" i="6"/>
  <c r="I10253" i="6" s="1"/>
  <c r="H10252" i="6"/>
  <c r="G10252" i="6"/>
  <c r="I10252" i="6" s="1"/>
  <c r="H10251" i="6"/>
  <c r="G10251" i="6"/>
  <c r="I10251" i="6" s="1"/>
  <c r="H10250" i="6"/>
  <c r="G10250" i="6"/>
  <c r="I10250" i="6" s="1"/>
  <c r="I10249" i="6"/>
  <c r="H10249" i="6"/>
  <c r="G10249" i="6"/>
  <c r="I10248" i="6"/>
  <c r="H10248" i="6"/>
  <c r="G10248" i="6"/>
  <c r="H10247" i="6"/>
  <c r="G10247" i="6"/>
  <c r="I10247" i="6" s="1"/>
  <c r="H10246" i="6"/>
  <c r="G10246" i="6"/>
  <c r="I10246" i="6" s="1"/>
  <c r="H10245" i="6"/>
  <c r="G10245" i="6"/>
  <c r="I10245" i="6" s="1"/>
  <c r="I10244" i="6"/>
  <c r="H10244" i="6"/>
  <c r="G10244" i="6"/>
  <c r="H10243" i="6"/>
  <c r="G10243" i="6"/>
  <c r="I10243" i="6" s="1"/>
  <c r="I10242" i="6"/>
  <c r="H10242" i="6"/>
  <c r="G10242" i="6"/>
  <c r="I10241" i="6"/>
  <c r="H10241" i="6"/>
  <c r="G10241" i="6"/>
  <c r="H10240" i="6"/>
  <c r="G10240" i="6"/>
  <c r="I10240" i="6" s="1"/>
  <c r="I10239" i="6"/>
  <c r="H10239" i="6"/>
  <c r="G10239" i="6"/>
  <c r="H10238" i="6"/>
  <c r="G10238" i="6"/>
  <c r="I10238" i="6" s="1"/>
  <c r="H10237" i="6"/>
  <c r="G10237" i="6"/>
  <c r="I10237" i="6" s="1"/>
  <c r="I10236" i="6"/>
  <c r="H10236" i="6"/>
  <c r="G10236" i="6"/>
  <c r="H10235" i="6"/>
  <c r="G10235" i="6"/>
  <c r="I10235" i="6" s="1"/>
  <c r="H10234" i="6"/>
  <c r="G10234" i="6"/>
  <c r="I10234" i="6" s="1"/>
  <c r="H10233" i="6"/>
  <c r="G10233" i="6"/>
  <c r="I10233" i="6" s="1"/>
  <c r="H10232" i="6"/>
  <c r="G10232" i="6"/>
  <c r="I10232" i="6" s="1"/>
  <c r="H10231" i="6"/>
  <c r="G10231" i="6"/>
  <c r="I10231" i="6" s="1"/>
  <c r="I10230" i="6"/>
  <c r="H10230" i="6"/>
  <c r="G10230" i="6"/>
  <c r="I10229" i="6"/>
  <c r="H10229" i="6"/>
  <c r="G10229" i="6"/>
  <c r="I10228" i="6"/>
  <c r="H10228" i="6"/>
  <c r="G10228" i="6"/>
  <c r="H10227" i="6"/>
  <c r="G10227" i="6"/>
  <c r="I10227" i="6" s="1"/>
  <c r="I10226" i="6"/>
  <c r="H10226" i="6"/>
  <c r="G10226" i="6"/>
  <c r="H10225" i="6"/>
  <c r="G10225" i="6"/>
  <c r="I10225" i="6" s="1"/>
  <c r="H10224" i="6"/>
  <c r="G10224" i="6"/>
  <c r="I10224" i="6" s="1"/>
  <c r="H10223" i="6"/>
  <c r="G10223" i="6"/>
  <c r="I10223" i="6" s="1"/>
  <c r="I10222" i="6"/>
  <c r="H10222" i="6"/>
  <c r="G10222" i="6"/>
  <c r="I10221" i="6"/>
  <c r="H10221" i="6"/>
  <c r="G10221" i="6"/>
  <c r="H10220" i="6"/>
  <c r="G10220" i="6"/>
  <c r="I10220" i="6" s="1"/>
  <c r="I10219" i="6"/>
  <c r="H10219" i="6"/>
  <c r="G10219" i="6"/>
  <c r="H10218" i="6"/>
  <c r="G10218" i="6"/>
  <c r="I10218" i="6" s="1"/>
  <c r="H10217" i="6"/>
  <c r="G10217" i="6"/>
  <c r="I10217" i="6" s="1"/>
  <c r="I10216" i="6"/>
  <c r="H10216" i="6"/>
  <c r="G10216" i="6"/>
  <c r="H10215" i="6"/>
  <c r="G10215" i="6"/>
  <c r="I10215" i="6" s="1"/>
  <c r="I10214" i="6"/>
  <c r="H10214" i="6"/>
  <c r="G10214" i="6"/>
  <c r="H10213" i="6"/>
  <c r="G10213" i="6"/>
  <c r="I10213" i="6" s="1"/>
  <c r="H10212" i="6"/>
  <c r="G10212" i="6"/>
  <c r="I10212" i="6" s="1"/>
  <c r="I10211" i="6"/>
  <c r="H10211" i="6"/>
  <c r="G10211" i="6"/>
  <c r="H10210" i="6"/>
  <c r="G10210" i="6"/>
  <c r="I10210" i="6" s="1"/>
  <c r="I10209" i="6"/>
  <c r="H10209" i="6"/>
  <c r="G10209" i="6"/>
  <c r="H10208" i="6"/>
  <c r="G10208" i="6"/>
  <c r="I10208" i="6" s="1"/>
  <c r="I10207" i="6"/>
  <c r="H10207" i="6"/>
  <c r="G10207" i="6"/>
  <c r="I10206" i="6"/>
  <c r="H10206" i="6"/>
  <c r="G10206" i="6"/>
  <c r="H10205" i="6"/>
  <c r="G10205" i="6"/>
  <c r="I10205" i="6" s="1"/>
  <c r="H10204" i="6"/>
  <c r="G10204" i="6"/>
  <c r="I10204" i="6" s="1"/>
  <c r="H10203" i="6"/>
  <c r="G10203" i="6"/>
  <c r="I10203" i="6" s="1"/>
  <c r="H10202" i="6"/>
  <c r="G10202" i="6"/>
  <c r="I10202" i="6" s="1"/>
  <c r="I10201" i="6"/>
  <c r="H10201" i="6"/>
  <c r="G10201" i="6"/>
  <c r="I10200" i="6"/>
  <c r="H10200" i="6"/>
  <c r="G10200" i="6"/>
  <c r="H10199" i="6"/>
  <c r="G10199" i="6"/>
  <c r="I10199" i="6" s="1"/>
  <c r="H10198" i="6"/>
  <c r="G10198" i="6"/>
  <c r="I10198" i="6" s="1"/>
  <c r="H10197" i="6"/>
  <c r="G10197" i="6"/>
  <c r="I10197" i="6" s="1"/>
  <c r="I10196" i="6"/>
  <c r="H10196" i="6"/>
  <c r="G10196" i="6"/>
  <c r="I10195" i="6"/>
  <c r="H10195" i="6"/>
  <c r="G10195" i="6"/>
  <c r="H10194" i="6"/>
  <c r="G10194" i="6"/>
  <c r="I10194" i="6" s="1"/>
  <c r="I10193" i="6"/>
  <c r="H10193" i="6"/>
  <c r="G10193" i="6"/>
  <c r="H10192" i="6"/>
  <c r="G10192" i="6"/>
  <c r="I10192" i="6" s="1"/>
  <c r="H10191" i="6"/>
  <c r="G10191" i="6"/>
  <c r="I10191" i="6" s="1"/>
  <c r="H10190" i="6"/>
  <c r="G10190" i="6"/>
  <c r="I10190" i="6" s="1"/>
  <c r="H10189" i="6"/>
  <c r="G10189" i="6"/>
  <c r="I10189" i="6" s="1"/>
  <c r="H10188" i="6"/>
  <c r="G10188" i="6"/>
  <c r="I10188" i="6" s="1"/>
  <c r="H10187" i="6"/>
  <c r="G10187" i="6"/>
  <c r="I10187" i="6" s="1"/>
  <c r="I10186" i="6"/>
  <c r="H10186" i="6"/>
  <c r="G10186" i="6"/>
  <c r="I10185" i="6"/>
  <c r="H10185" i="6"/>
  <c r="G10185" i="6"/>
  <c r="H10184" i="6"/>
  <c r="G10184" i="6"/>
  <c r="I10184" i="6" s="1"/>
  <c r="H10183" i="6"/>
  <c r="G10183" i="6"/>
  <c r="I10183" i="6" s="1"/>
  <c r="I10182" i="6"/>
  <c r="H10182" i="6"/>
  <c r="G10182" i="6"/>
  <c r="H10181" i="6"/>
  <c r="G10181" i="6"/>
  <c r="I10181" i="6" s="1"/>
  <c r="I10180" i="6"/>
  <c r="H10180" i="6"/>
  <c r="G10180" i="6"/>
  <c r="H10179" i="6"/>
  <c r="G10179" i="6"/>
  <c r="I10179" i="6" s="1"/>
  <c r="H10178" i="6"/>
  <c r="G10178" i="6"/>
  <c r="I10178" i="6" s="1"/>
  <c r="I10177" i="6"/>
  <c r="H10177" i="6"/>
  <c r="G10177" i="6"/>
  <c r="H10176" i="6"/>
  <c r="G10176" i="6"/>
  <c r="I10176" i="6" s="1"/>
  <c r="I10175" i="6"/>
  <c r="H10175" i="6"/>
  <c r="G10175" i="6"/>
  <c r="H10174" i="6"/>
  <c r="G10174" i="6"/>
  <c r="I10174" i="6" s="1"/>
  <c r="I10173" i="6"/>
  <c r="H10173" i="6"/>
  <c r="G10173" i="6"/>
  <c r="I10172" i="6"/>
  <c r="H10172" i="6"/>
  <c r="G10172" i="6"/>
  <c r="I10171" i="6"/>
  <c r="H10171" i="6"/>
  <c r="G10171" i="6"/>
  <c r="H10170" i="6"/>
  <c r="G10170" i="6"/>
  <c r="I10170" i="6" s="1"/>
  <c r="H10169" i="6"/>
  <c r="G10169" i="6"/>
  <c r="I10169" i="6" s="1"/>
  <c r="I10168" i="6"/>
  <c r="H10168" i="6"/>
  <c r="G10168" i="6"/>
  <c r="H10167" i="6"/>
  <c r="G10167" i="6"/>
  <c r="I10167" i="6" s="1"/>
  <c r="I10166" i="6"/>
  <c r="H10166" i="6"/>
  <c r="G10166" i="6"/>
  <c r="H10165" i="6"/>
  <c r="G10165" i="6"/>
  <c r="I10165" i="6" s="1"/>
  <c r="I10164" i="6"/>
  <c r="H10164" i="6"/>
  <c r="G10164" i="6"/>
  <c r="I10163" i="6"/>
  <c r="H10163" i="6"/>
  <c r="G10163" i="6"/>
  <c r="H10162" i="6"/>
  <c r="G10162" i="6"/>
  <c r="I10162" i="6" s="1"/>
  <c r="I10161" i="6"/>
  <c r="H10161" i="6"/>
  <c r="G10161" i="6"/>
  <c r="H10160" i="6"/>
  <c r="G10160" i="6"/>
  <c r="I10160" i="6" s="1"/>
  <c r="H10159" i="6"/>
  <c r="G10159" i="6"/>
  <c r="I10159" i="6" s="1"/>
  <c r="I10158" i="6"/>
  <c r="H10158" i="6"/>
  <c r="G10158" i="6"/>
  <c r="H10157" i="6"/>
  <c r="G10157" i="6"/>
  <c r="I10157" i="6" s="1"/>
  <c r="I10156" i="6"/>
  <c r="H10156" i="6"/>
  <c r="G10156" i="6"/>
  <c r="H10155" i="6"/>
  <c r="G10155" i="6"/>
  <c r="I10155" i="6" s="1"/>
  <c r="H10154" i="6"/>
  <c r="G10154" i="6"/>
  <c r="I10154" i="6" s="1"/>
  <c r="I10153" i="6"/>
  <c r="H10153" i="6"/>
  <c r="G10153" i="6"/>
  <c r="I10152" i="6"/>
  <c r="H10152" i="6"/>
  <c r="G10152" i="6"/>
  <c r="H10151" i="6"/>
  <c r="G10151" i="6"/>
  <c r="I10151" i="6" s="1"/>
  <c r="H10150" i="6"/>
  <c r="G10150" i="6"/>
  <c r="I10150" i="6" s="1"/>
  <c r="H10149" i="6"/>
  <c r="G10149" i="6"/>
  <c r="I10149" i="6" s="1"/>
  <c r="H10148" i="6"/>
  <c r="G10148" i="6"/>
  <c r="I10148" i="6" s="1"/>
  <c r="I10147" i="6"/>
  <c r="H10147" i="6"/>
  <c r="G10147" i="6"/>
  <c r="H10146" i="6"/>
  <c r="G10146" i="6"/>
  <c r="I10146" i="6" s="1"/>
  <c r="I10145" i="6"/>
  <c r="H10145" i="6"/>
  <c r="G10145" i="6"/>
  <c r="I10144" i="6"/>
  <c r="H10144" i="6"/>
  <c r="G10144" i="6"/>
  <c r="H10143" i="6"/>
  <c r="G10143" i="6"/>
  <c r="I10143" i="6" s="1"/>
  <c r="I10142" i="6"/>
  <c r="H10142" i="6"/>
  <c r="G10142" i="6"/>
  <c r="H10141" i="6"/>
  <c r="G10141" i="6"/>
  <c r="I10141" i="6" s="1"/>
  <c r="H10140" i="6"/>
  <c r="G10140" i="6"/>
  <c r="I10140" i="6" s="1"/>
  <c r="I10139" i="6"/>
  <c r="H10139" i="6"/>
  <c r="G10139" i="6"/>
  <c r="H10138" i="6"/>
  <c r="G10138" i="6"/>
  <c r="I10138" i="6" s="1"/>
  <c r="I10137" i="6"/>
  <c r="H10137" i="6"/>
  <c r="G10137" i="6"/>
  <c r="H10136" i="6"/>
  <c r="G10136" i="6"/>
  <c r="I10136" i="6" s="1"/>
  <c r="H10135" i="6"/>
  <c r="G10135" i="6"/>
  <c r="I10135" i="6" s="1"/>
  <c r="I10134" i="6"/>
  <c r="H10134" i="6"/>
  <c r="G10134" i="6"/>
  <c r="I10133" i="6"/>
  <c r="H10133" i="6"/>
  <c r="G10133" i="6"/>
  <c r="H10132" i="6"/>
  <c r="G10132" i="6"/>
  <c r="I10132" i="6" s="1"/>
  <c r="I10131" i="6"/>
  <c r="H10131" i="6"/>
  <c r="G10131" i="6"/>
  <c r="H10130" i="6"/>
  <c r="G10130" i="6"/>
  <c r="I10130" i="6" s="1"/>
  <c r="H10129" i="6"/>
  <c r="G10129" i="6"/>
  <c r="I10129" i="6" s="1"/>
  <c r="I10128" i="6"/>
  <c r="H10128" i="6"/>
  <c r="G10128" i="6"/>
  <c r="H10127" i="6"/>
  <c r="G10127" i="6"/>
  <c r="I10127" i="6" s="1"/>
  <c r="H10126" i="6"/>
  <c r="G10126" i="6"/>
  <c r="I10126" i="6" s="1"/>
  <c r="I10125" i="6"/>
  <c r="H10125" i="6"/>
  <c r="G10125" i="6"/>
  <c r="H10124" i="6"/>
  <c r="G10124" i="6"/>
  <c r="I10124" i="6" s="1"/>
  <c r="I10123" i="6"/>
  <c r="H10123" i="6"/>
  <c r="G10123" i="6"/>
  <c r="H10122" i="6"/>
  <c r="G10122" i="6"/>
  <c r="I10122" i="6" s="1"/>
  <c r="I10121" i="6"/>
  <c r="H10121" i="6"/>
  <c r="G10121" i="6"/>
  <c r="I10120" i="6"/>
  <c r="H10120" i="6"/>
  <c r="G10120" i="6"/>
  <c r="I10119" i="6"/>
  <c r="H10119" i="6"/>
  <c r="G10119" i="6"/>
  <c r="H10118" i="6"/>
  <c r="G10118" i="6"/>
  <c r="I10118" i="6" s="1"/>
  <c r="H10117" i="6"/>
  <c r="G10117" i="6"/>
  <c r="I10117" i="6" s="1"/>
  <c r="H10116" i="6"/>
  <c r="G10116" i="6"/>
  <c r="I10116" i="6" s="1"/>
  <c r="H10115" i="6"/>
  <c r="G10115" i="6"/>
  <c r="I10115" i="6" s="1"/>
  <c r="I10114" i="6"/>
  <c r="H10114" i="6"/>
  <c r="G10114" i="6"/>
  <c r="H10113" i="6"/>
  <c r="G10113" i="6"/>
  <c r="I10113" i="6" s="1"/>
  <c r="H10112" i="6"/>
  <c r="G10112" i="6"/>
  <c r="I10112" i="6" s="1"/>
  <c r="I10111" i="6"/>
  <c r="H10111" i="6"/>
  <c r="G10111" i="6"/>
  <c r="H10110" i="6"/>
  <c r="G10110" i="6"/>
  <c r="I10110" i="6" s="1"/>
  <c r="I10109" i="6"/>
  <c r="H10109" i="6"/>
  <c r="G10109" i="6"/>
  <c r="H10108" i="6"/>
  <c r="G10108" i="6"/>
  <c r="I10108" i="6" s="1"/>
  <c r="H10107" i="6"/>
  <c r="G10107" i="6"/>
  <c r="I10107" i="6" s="1"/>
  <c r="I10106" i="6"/>
  <c r="H10106" i="6"/>
  <c r="G10106" i="6"/>
  <c r="I10105" i="6"/>
  <c r="H10105" i="6"/>
  <c r="G10105" i="6"/>
  <c r="H10104" i="6"/>
  <c r="G10104" i="6"/>
  <c r="I10104" i="6" s="1"/>
  <c r="H10103" i="6"/>
  <c r="G10103" i="6"/>
  <c r="I10103" i="6" s="1"/>
  <c r="H10102" i="6"/>
  <c r="G10102" i="6"/>
  <c r="I10102" i="6" s="1"/>
  <c r="H10101" i="6"/>
  <c r="G10101" i="6"/>
  <c r="I10101" i="6" s="1"/>
  <c r="I10100" i="6"/>
  <c r="H10100" i="6"/>
  <c r="G10100" i="6"/>
  <c r="H10099" i="6"/>
  <c r="G10099" i="6"/>
  <c r="I10099" i="6" s="1"/>
  <c r="H10098" i="6"/>
  <c r="G10098" i="6"/>
  <c r="I10098" i="6" s="1"/>
  <c r="I10097" i="6"/>
  <c r="H10097" i="6"/>
  <c r="G10097" i="6"/>
  <c r="H10096" i="6"/>
  <c r="G10096" i="6"/>
  <c r="I10096" i="6" s="1"/>
  <c r="I10095" i="6"/>
  <c r="H10095" i="6"/>
  <c r="G10095" i="6"/>
  <c r="H10094" i="6"/>
  <c r="G10094" i="6"/>
  <c r="I10094" i="6" s="1"/>
  <c r="H10093" i="6"/>
  <c r="G10093" i="6"/>
  <c r="I10093" i="6" s="1"/>
  <c r="I10092" i="6"/>
  <c r="H10092" i="6"/>
  <c r="G10092" i="6"/>
  <c r="H10091" i="6"/>
  <c r="G10091" i="6"/>
  <c r="I10091" i="6" s="1"/>
  <c r="H10090" i="6"/>
  <c r="G10090" i="6"/>
  <c r="I10090" i="6" s="1"/>
  <c r="I10089" i="6"/>
  <c r="H10089" i="6"/>
  <c r="G10089" i="6"/>
  <c r="I10088" i="6"/>
  <c r="H10088" i="6"/>
  <c r="G10088" i="6"/>
  <c r="H10087" i="6"/>
  <c r="G10087" i="6"/>
  <c r="I10087" i="6" s="1"/>
  <c r="I10086" i="6"/>
  <c r="H10086" i="6"/>
  <c r="G10086" i="6"/>
  <c r="H10085" i="6"/>
  <c r="G10085" i="6"/>
  <c r="I10085" i="6" s="1"/>
  <c r="I10084" i="6"/>
  <c r="H10084" i="6"/>
  <c r="G10084" i="6"/>
  <c r="I10083" i="6"/>
  <c r="H10083" i="6"/>
  <c r="G10083" i="6"/>
  <c r="H10082" i="6"/>
  <c r="G10082" i="6"/>
  <c r="I10082" i="6" s="1"/>
  <c r="I10081" i="6"/>
  <c r="H10081" i="6"/>
  <c r="G10081" i="6"/>
  <c r="H10080" i="6"/>
  <c r="G10080" i="6"/>
  <c r="I10080" i="6" s="1"/>
  <c r="H10079" i="6"/>
  <c r="G10079" i="6"/>
  <c r="I10079" i="6" s="1"/>
  <c r="I10078" i="6"/>
  <c r="H10078" i="6"/>
  <c r="G10078" i="6"/>
  <c r="I10077" i="6"/>
  <c r="H10077" i="6"/>
  <c r="G10077" i="6"/>
  <c r="H10076" i="6"/>
  <c r="G10076" i="6"/>
  <c r="I10076" i="6" s="1"/>
  <c r="H10075" i="6"/>
  <c r="G10075" i="6"/>
  <c r="I10075" i="6" s="1"/>
  <c r="H10074" i="6"/>
  <c r="G10074" i="6"/>
  <c r="I10074" i="6" s="1"/>
  <c r="H10073" i="6"/>
  <c r="G10073" i="6"/>
  <c r="I10073" i="6" s="1"/>
  <c r="I10072" i="6"/>
  <c r="H10072" i="6"/>
  <c r="G10072" i="6"/>
  <c r="H10071" i="6"/>
  <c r="G10071" i="6"/>
  <c r="I10071" i="6" s="1"/>
  <c r="H10070" i="6"/>
  <c r="G10070" i="6"/>
  <c r="I10070" i="6" s="1"/>
  <c r="I10069" i="6"/>
  <c r="H10069" i="6"/>
  <c r="G10069" i="6"/>
  <c r="H10068" i="6"/>
  <c r="G10068" i="6"/>
  <c r="I10068" i="6" s="1"/>
  <c r="I10067" i="6"/>
  <c r="H10067" i="6"/>
  <c r="G10067" i="6"/>
  <c r="H10066" i="6"/>
  <c r="G10066" i="6"/>
  <c r="I10066" i="6" s="1"/>
  <c r="I10065" i="6"/>
  <c r="H10065" i="6"/>
  <c r="G10065" i="6"/>
  <c r="I10064" i="6"/>
  <c r="H10064" i="6"/>
  <c r="G10064" i="6"/>
  <c r="H10063" i="6"/>
  <c r="G10063" i="6"/>
  <c r="I10063" i="6" s="1"/>
  <c r="H10062" i="6"/>
  <c r="G10062" i="6"/>
  <c r="I10062" i="6" s="1"/>
  <c r="I10061" i="6"/>
  <c r="H10061" i="6"/>
  <c r="G10061" i="6"/>
  <c r="H10060" i="6"/>
  <c r="G10060" i="6"/>
  <c r="I10060" i="6" s="1"/>
  <c r="H10059" i="6"/>
  <c r="G10059" i="6"/>
  <c r="I10059" i="6" s="1"/>
  <c r="I10058" i="6"/>
  <c r="H10058" i="6"/>
  <c r="G10058" i="6"/>
  <c r="H10057" i="6"/>
  <c r="G10057" i="6"/>
  <c r="I10057" i="6" s="1"/>
  <c r="I10056" i="6"/>
  <c r="H10056" i="6"/>
  <c r="G10056" i="6"/>
  <c r="I10055" i="6"/>
  <c r="H10055" i="6"/>
  <c r="G10055" i="6"/>
  <c r="H10054" i="6"/>
  <c r="G10054" i="6"/>
  <c r="I10054" i="6" s="1"/>
  <c r="I10053" i="6"/>
  <c r="H10053" i="6"/>
  <c r="G10053" i="6"/>
  <c r="H10052" i="6"/>
  <c r="G10052" i="6"/>
  <c r="I10052" i="6" s="1"/>
  <c r="H10051" i="6"/>
  <c r="G10051" i="6"/>
  <c r="I10051" i="6" s="1"/>
  <c r="I10050" i="6"/>
  <c r="H10050" i="6"/>
  <c r="G10050" i="6"/>
  <c r="I10049" i="6"/>
  <c r="H10049" i="6"/>
  <c r="G10049" i="6"/>
  <c r="H10048" i="6"/>
  <c r="G10048" i="6"/>
  <c r="I10048" i="6" s="1"/>
  <c r="I10047" i="6"/>
  <c r="H10047" i="6"/>
  <c r="G10047" i="6"/>
  <c r="H10046" i="6"/>
  <c r="G10046" i="6"/>
  <c r="I10046" i="6" s="1"/>
  <c r="H10045" i="6"/>
  <c r="G10045" i="6"/>
  <c r="I10045" i="6" s="1"/>
  <c r="I10044" i="6"/>
  <c r="H10044" i="6"/>
  <c r="G10044" i="6"/>
  <c r="H10043" i="6"/>
  <c r="G10043" i="6"/>
  <c r="I10043" i="6" s="1"/>
  <c r="H10042" i="6"/>
  <c r="G10042" i="6"/>
  <c r="I10042" i="6" s="1"/>
  <c r="I10041" i="6"/>
  <c r="H10041" i="6"/>
  <c r="G10041" i="6"/>
  <c r="H10040" i="6"/>
  <c r="G10040" i="6"/>
  <c r="I10040" i="6" s="1"/>
  <c r="I10039" i="6"/>
  <c r="H10039" i="6"/>
  <c r="G10039" i="6"/>
  <c r="H10038" i="6"/>
  <c r="G10038" i="6"/>
  <c r="I10038" i="6" s="1"/>
  <c r="H10037" i="6"/>
  <c r="G10037" i="6"/>
  <c r="I10037" i="6" s="1"/>
  <c r="I10036" i="6"/>
  <c r="H10036" i="6"/>
  <c r="G10036" i="6"/>
  <c r="I10035" i="6"/>
  <c r="H10035" i="6"/>
  <c r="G10035" i="6"/>
  <c r="H10034" i="6"/>
  <c r="G10034" i="6"/>
  <c r="I10034" i="6" s="1"/>
  <c r="I10033" i="6"/>
  <c r="H10033" i="6"/>
  <c r="G10033" i="6"/>
  <c r="H10032" i="6"/>
  <c r="G10032" i="6"/>
  <c r="I10032" i="6" s="1"/>
  <c r="H10031" i="6"/>
  <c r="G10031" i="6"/>
  <c r="I10031" i="6" s="1"/>
  <c r="I10030" i="6"/>
  <c r="H10030" i="6"/>
  <c r="G10030" i="6"/>
  <c r="H10029" i="6"/>
  <c r="G10029" i="6"/>
  <c r="I10029" i="6" s="1"/>
  <c r="H10028" i="6"/>
  <c r="G10028" i="6"/>
  <c r="I10028" i="6" s="1"/>
  <c r="I10027" i="6"/>
  <c r="H10027" i="6"/>
  <c r="G10027" i="6"/>
  <c r="H10026" i="6"/>
  <c r="G10026" i="6"/>
  <c r="I10026" i="6" s="1"/>
  <c r="I10025" i="6"/>
  <c r="H10025" i="6"/>
  <c r="G10025" i="6"/>
  <c r="H10024" i="6"/>
  <c r="G10024" i="6"/>
  <c r="I10024" i="6" s="1"/>
  <c r="H10023" i="6"/>
  <c r="G10023" i="6"/>
  <c r="I10023" i="6" s="1"/>
  <c r="I10022" i="6"/>
  <c r="H10022" i="6"/>
  <c r="G10022" i="6"/>
  <c r="I10021" i="6"/>
  <c r="H10021" i="6"/>
  <c r="G10021" i="6"/>
  <c r="H10020" i="6"/>
  <c r="G10020" i="6"/>
  <c r="I10020" i="6" s="1"/>
  <c r="I10019" i="6"/>
  <c r="H10019" i="6"/>
  <c r="G10019" i="6"/>
  <c r="H10018" i="6"/>
  <c r="G10018" i="6"/>
  <c r="I10018" i="6" s="1"/>
  <c r="H10017" i="6"/>
  <c r="G10017" i="6"/>
  <c r="I10017" i="6" s="1"/>
  <c r="I10016" i="6"/>
  <c r="H10016" i="6"/>
  <c r="G10016" i="6"/>
  <c r="H10015" i="6"/>
  <c r="G10015" i="6"/>
  <c r="I10015" i="6" s="1"/>
  <c r="H10014" i="6"/>
  <c r="G10014" i="6"/>
  <c r="I10014" i="6" s="1"/>
  <c r="I10013" i="6"/>
  <c r="H10013" i="6"/>
  <c r="G10013" i="6"/>
  <c r="H10012" i="6"/>
  <c r="G10012" i="6"/>
  <c r="I10012" i="6" s="1"/>
  <c r="I10011" i="6"/>
  <c r="H10011" i="6"/>
  <c r="G10011" i="6"/>
  <c r="H10010" i="6"/>
  <c r="G10010" i="6"/>
  <c r="I10010" i="6" s="1"/>
  <c r="I10009" i="6"/>
  <c r="H10009" i="6"/>
  <c r="G10009" i="6"/>
  <c r="I10008" i="6"/>
  <c r="H10008" i="6"/>
  <c r="G10008" i="6"/>
  <c r="I10007" i="6"/>
  <c r="H10007" i="6"/>
  <c r="G10007" i="6"/>
  <c r="H10006" i="6"/>
  <c r="G10006" i="6"/>
  <c r="I10006" i="6" s="1"/>
  <c r="H10005" i="6"/>
  <c r="G10005" i="6"/>
  <c r="I10005" i="6" s="1"/>
  <c r="I10004" i="6"/>
  <c r="H10004" i="6"/>
  <c r="G10004" i="6"/>
  <c r="H10003" i="6"/>
  <c r="G10003" i="6"/>
  <c r="I10003" i="6" s="1"/>
  <c r="I10002" i="6"/>
  <c r="H10002" i="6"/>
  <c r="G10002" i="6"/>
  <c r="H10001" i="6"/>
  <c r="G10001" i="6"/>
  <c r="I10001" i="6" s="1"/>
  <c r="H10000" i="6"/>
  <c r="G10000" i="6"/>
  <c r="I10000" i="6" s="1"/>
  <c r="I9999" i="6"/>
  <c r="H9999" i="6"/>
  <c r="G9999" i="6"/>
  <c r="H9998" i="6"/>
  <c r="G9998" i="6"/>
  <c r="I9998" i="6" s="1"/>
  <c r="I9997" i="6"/>
  <c r="H9997" i="6"/>
  <c r="G9997" i="6"/>
  <c r="H9996" i="6"/>
  <c r="G9996" i="6"/>
  <c r="I9996" i="6" s="1"/>
  <c r="H9995" i="6"/>
  <c r="G9995" i="6"/>
  <c r="I9995" i="6" s="1"/>
  <c r="I9994" i="6"/>
  <c r="H9994" i="6"/>
  <c r="G9994" i="6"/>
  <c r="I9993" i="6"/>
  <c r="H9993" i="6"/>
  <c r="G9993" i="6"/>
  <c r="H9992" i="6"/>
  <c r="G9992" i="6"/>
  <c r="I9992" i="6" s="1"/>
  <c r="H9991" i="6"/>
  <c r="G9991" i="6"/>
  <c r="I9991" i="6" s="1"/>
  <c r="H9990" i="6"/>
  <c r="G9990" i="6"/>
  <c r="I9990" i="6" s="1"/>
  <c r="H9989" i="6"/>
  <c r="G9989" i="6"/>
  <c r="I9989" i="6" s="1"/>
  <c r="I9988" i="6"/>
  <c r="H9988" i="6"/>
  <c r="G9988" i="6"/>
  <c r="H9987" i="6"/>
  <c r="G9987" i="6"/>
  <c r="I9987" i="6" s="1"/>
  <c r="H9986" i="6"/>
  <c r="G9986" i="6"/>
  <c r="I9986" i="6" s="1"/>
  <c r="I9985" i="6"/>
  <c r="H9985" i="6"/>
  <c r="G9985" i="6"/>
  <c r="H9984" i="6"/>
  <c r="G9984" i="6"/>
  <c r="I9984" i="6" s="1"/>
  <c r="I9983" i="6"/>
  <c r="H9983" i="6"/>
  <c r="G9983" i="6"/>
  <c r="H9982" i="6"/>
  <c r="G9982" i="6"/>
  <c r="I9982" i="6" s="1"/>
  <c r="H9981" i="6"/>
  <c r="G9981" i="6"/>
  <c r="I9981" i="6" s="1"/>
  <c r="I9980" i="6"/>
  <c r="H9980" i="6"/>
  <c r="G9980" i="6"/>
  <c r="I9979" i="6"/>
  <c r="H9979" i="6"/>
  <c r="G9979" i="6"/>
  <c r="H9978" i="6"/>
  <c r="G9978" i="6"/>
  <c r="I9978" i="6" s="1"/>
  <c r="H9977" i="6"/>
  <c r="G9977" i="6"/>
  <c r="I9977" i="6" s="1"/>
  <c r="H9976" i="6"/>
  <c r="G9976" i="6"/>
  <c r="I9976" i="6" s="1"/>
  <c r="H9975" i="6"/>
  <c r="G9975" i="6"/>
  <c r="I9975" i="6" s="1"/>
  <c r="I9974" i="6"/>
  <c r="H9974" i="6"/>
  <c r="G9974" i="6"/>
  <c r="H9973" i="6"/>
  <c r="G9973" i="6"/>
  <c r="I9973" i="6" s="1"/>
  <c r="I9972" i="6"/>
  <c r="H9972" i="6"/>
  <c r="G9972" i="6"/>
  <c r="I9971" i="6"/>
  <c r="H9971" i="6"/>
  <c r="G9971" i="6"/>
  <c r="H9970" i="6"/>
  <c r="G9970" i="6"/>
  <c r="I9970" i="6" s="1"/>
  <c r="I9969" i="6"/>
  <c r="H9969" i="6"/>
  <c r="G9969" i="6"/>
  <c r="H9968" i="6"/>
  <c r="G9968" i="6"/>
  <c r="I9968" i="6" s="1"/>
  <c r="I9967" i="6"/>
  <c r="H9967" i="6"/>
  <c r="G9967" i="6"/>
  <c r="I9966" i="6"/>
  <c r="H9966" i="6"/>
  <c r="G9966" i="6"/>
  <c r="I9965" i="6"/>
  <c r="H9965" i="6"/>
  <c r="G9965" i="6"/>
  <c r="H9964" i="6"/>
  <c r="G9964" i="6"/>
  <c r="I9964" i="6" s="1"/>
  <c r="H9963" i="6"/>
  <c r="G9963" i="6"/>
  <c r="I9963" i="6" s="1"/>
  <c r="I9962" i="6"/>
  <c r="H9962" i="6"/>
  <c r="G9962" i="6"/>
  <c r="H9961" i="6"/>
  <c r="G9961" i="6"/>
  <c r="I9961" i="6" s="1"/>
  <c r="I9960" i="6"/>
  <c r="H9960" i="6"/>
  <c r="G9960" i="6"/>
  <c r="H9959" i="6"/>
  <c r="G9959" i="6"/>
  <c r="I9959" i="6" s="1"/>
  <c r="H9958" i="6"/>
  <c r="G9958" i="6"/>
  <c r="I9958" i="6" s="1"/>
  <c r="I9957" i="6"/>
  <c r="H9957" i="6"/>
  <c r="G9957" i="6"/>
  <c r="H9956" i="6"/>
  <c r="G9956" i="6"/>
  <c r="I9956" i="6" s="1"/>
  <c r="I9955" i="6"/>
  <c r="H9955" i="6"/>
  <c r="G9955" i="6"/>
  <c r="H9954" i="6"/>
  <c r="G9954" i="6"/>
  <c r="I9954" i="6" s="1"/>
  <c r="H9953" i="6"/>
  <c r="G9953" i="6"/>
  <c r="I9953" i="6" s="1"/>
  <c r="I9952" i="6"/>
  <c r="H9952" i="6"/>
  <c r="G9952" i="6"/>
  <c r="I9951" i="6"/>
  <c r="H9951" i="6"/>
  <c r="G9951" i="6"/>
  <c r="H9950" i="6"/>
  <c r="G9950" i="6"/>
  <c r="I9950" i="6" s="1"/>
  <c r="H9949" i="6"/>
  <c r="G9949" i="6"/>
  <c r="I9949" i="6" s="1"/>
  <c r="H9948" i="6"/>
  <c r="G9948" i="6"/>
  <c r="I9948" i="6" s="1"/>
  <c r="H9947" i="6"/>
  <c r="G9947" i="6"/>
  <c r="I9947" i="6" s="1"/>
  <c r="I9946" i="6"/>
  <c r="H9946" i="6"/>
  <c r="G9946" i="6"/>
  <c r="H9945" i="6"/>
  <c r="G9945" i="6"/>
  <c r="I9945" i="6" s="1"/>
  <c r="H9944" i="6"/>
  <c r="G9944" i="6"/>
  <c r="I9944" i="6" s="1"/>
  <c r="I9943" i="6"/>
  <c r="H9943" i="6"/>
  <c r="G9943" i="6"/>
  <c r="H9942" i="6"/>
  <c r="G9942" i="6"/>
  <c r="I9942" i="6" s="1"/>
  <c r="I9941" i="6"/>
  <c r="H9941" i="6"/>
  <c r="G9941" i="6"/>
  <c r="H9940" i="6"/>
  <c r="G9940" i="6"/>
  <c r="I9940" i="6" s="1"/>
  <c r="I9939" i="6"/>
  <c r="H9939" i="6"/>
  <c r="G9939" i="6"/>
  <c r="I9938" i="6"/>
  <c r="H9938" i="6"/>
  <c r="G9938" i="6"/>
  <c r="I9937" i="6"/>
  <c r="H9937" i="6"/>
  <c r="G9937" i="6"/>
  <c r="H9936" i="6"/>
  <c r="G9936" i="6"/>
  <c r="I9936" i="6" s="1"/>
  <c r="I9935" i="6"/>
  <c r="H9935" i="6"/>
  <c r="G9935" i="6"/>
  <c r="I9934" i="6"/>
  <c r="H9934" i="6"/>
  <c r="G9934" i="6"/>
  <c r="H9933" i="6"/>
  <c r="G9933" i="6"/>
  <c r="I9933" i="6" s="1"/>
  <c r="I9932" i="6"/>
  <c r="H9932" i="6"/>
  <c r="G9932" i="6"/>
  <c r="H9931" i="6"/>
  <c r="G9931" i="6"/>
  <c r="I9931" i="6" s="1"/>
  <c r="I9930" i="6"/>
  <c r="H9930" i="6"/>
  <c r="G9930" i="6"/>
  <c r="I9929" i="6"/>
  <c r="H9929" i="6"/>
  <c r="G9929" i="6"/>
  <c r="H9928" i="6"/>
  <c r="G9928" i="6"/>
  <c r="I9928" i="6" s="1"/>
  <c r="I9927" i="6"/>
  <c r="H9927" i="6"/>
  <c r="G9927" i="6"/>
  <c r="H9926" i="6"/>
  <c r="G9926" i="6"/>
  <c r="I9926" i="6" s="1"/>
  <c r="H9925" i="6"/>
  <c r="G9925" i="6"/>
  <c r="I9925" i="6" s="1"/>
  <c r="I9924" i="6"/>
  <c r="H9924" i="6"/>
  <c r="G9924" i="6"/>
  <c r="I9923" i="6"/>
  <c r="H9923" i="6"/>
  <c r="G9923" i="6"/>
  <c r="H9922" i="6"/>
  <c r="G9922" i="6"/>
  <c r="I9922" i="6" s="1"/>
  <c r="H9921" i="6"/>
  <c r="G9921" i="6"/>
  <c r="I9921" i="6" s="1"/>
  <c r="H9920" i="6"/>
  <c r="G9920" i="6"/>
  <c r="I9920" i="6" s="1"/>
  <c r="H9919" i="6"/>
  <c r="G9919" i="6"/>
  <c r="I9919" i="6" s="1"/>
  <c r="I9918" i="6"/>
  <c r="H9918" i="6"/>
  <c r="G9918" i="6"/>
  <c r="H9917" i="6"/>
  <c r="G9917" i="6"/>
  <c r="I9917" i="6" s="1"/>
  <c r="H9916" i="6"/>
  <c r="G9916" i="6"/>
  <c r="I9916" i="6" s="1"/>
  <c r="I9915" i="6"/>
  <c r="H9915" i="6"/>
  <c r="G9915" i="6"/>
  <c r="H9914" i="6"/>
  <c r="G9914" i="6"/>
  <c r="I9914" i="6" s="1"/>
  <c r="I9913" i="6"/>
  <c r="H9913" i="6"/>
  <c r="G9913" i="6"/>
  <c r="H9912" i="6"/>
  <c r="G9912" i="6"/>
  <c r="I9912" i="6" s="1"/>
  <c r="I9911" i="6"/>
  <c r="H9911" i="6"/>
  <c r="G9911" i="6"/>
  <c r="I9910" i="6"/>
  <c r="H9910" i="6"/>
  <c r="G9910" i="6"/>
  <c r="I9909" i="6"/>
  <c r="H9909" i="6"/>
  <c r="G9909" i="6"/>
  <c r="H9908" i="6"/>
  <c r="G9908" i="6"/>
  <c r="I9908" i="6" s="1"/>
  <c r="H9907" i="6"/>
  <c r="G9907" i="6"/>
  <c r="I9907" i="6" s="1"/>
  <c r="I9906" i="6"/>
  <c r="H9906" i="6"/>
  <c r="G9906" i="6"/>
  <c r="H9905" i="6"/>
  <c r="G9905" i="6"/>
  <c r="I9905" i="6" s="1"/>
  <c r="I9904" i="6"/>
  <c r="H9904" i="6"/>
  <c r="G9904" i="6"/>
  <c r="H9903" i="6"/>
  <c r="G9903" i="6"/>
  <c r="I9903" i="6" s="1"/>
  <c r="I9902" i="6"/>
  <c r="H9902" i="6"/>
  <c r="G9902" i="6"/>
  <c r="I9901" i="6"/>
  <c r="H9901" i="6"/>
  <c r="G9901" i="6"/>
  <c r="H9900" i="6"/>
  <c r="G9900" i="6"/>
  <c r="I9900" i="6" s="1"/>
  <c r="I9899" i="6"/>
  <c r="H9899" i="6"/>
  <c r="G9899" i="6"/>
  <c r="H9898" i="6"/>
  <c r="G9898" i="6"/>
  <c r="I9898" i="6" s="1"/>
  <c r="I9897" i="6"/>
  <c r="H9897" i="6"/>
  <c r="G9897" i="6"/>
  <c r="I9896" i="6"/>
  <c r="H9896" i="6"/>
  <c r="G9896" i="6"/>
  <c r="I9895" i="6"/>
  <c r="H9895" i="6"/>
  <c r="G9895" i="6"/>
  <c r="H9894" i="6"/>
  <c r="G9894" i="6"/>
  <c r="I9894" i="6" s="1"/>
  <c r="H9893" i="6"/>
  <c r="G9893" i="6"/>
  <c r="I9893" i="6" s="1"/>
  <c r="I9892" i="6"/>
  <c r="H9892" i="6"/>
  <c r="G9892" i="6"/>
  <c r="H9891" i="6"/>
  <c r="G9891" i="6"/>
  <c r="I9891" i="6" s="1"/>
  <c r="I9890" i="6"/>
  <c r="H9890" i="6"/>
  <c r="G9890" i="6"/>
  <c r="H9889" i="6"/>
  <c r="G9889" i="6"/>
  <c r="I9889" i="6" s="1"/>
  <c r="I9888" i="6"/>
  <c r="H9888" i="6"/>
  <c r="G9888" i="6"/>
  <c r="I9887" i="6"/>
  <c r="H9887" i="6"/>
  <c r="G9887" i="6"/>
  <c r="H9886" i="6"/>
  <c r="G9886" i="6"/>
  <c r="I9886" i="6" s="1"/>
  <c r="I9885" i="6"/>
  <c r="H9885" i="6"/>
  <c r="G9885" i="6"/>
  <c r="H9884" i="6"/>
  <c r="G9884" i="6"/>
  <c r="I9884" i="6" s="1"/>
  <c r="I9883" i="6"/>
  <c r="H9883" i="6"/>
  <c r="G9883" i="6"/>
  <c r="I9882" i="6"/>
  <c r="H9882" i="6"/>
  <c r="G9882" i="6"/>
  <c r="H9881" i="6"/>
  <c r="G9881" i="6"/>
  <c r="I9881" i="6" s="1"/>
  <c r="H9880" i="6"/>
  <c r="G9880" i="6"/>
  <c r="I9880" i="6" s="1"/>
  <c r="H9879" i="6"/>
  <c r="G9879" i="6"/>
  <c r="I9879" i="6" s="1"/>
  <c r="I9878" i="6"/>
  <c r="H9878" i="6"/>
  <c r="G9878" i="6"/>
  <c r="H9877" i="6"/>
  <c r="G9877" i="6"/>
  <c r="I9877" i="6" s="1"/>
  <c r="I9876" i="6"/>
  <c r="H9876" i="6"/>
  <c r="G9876" i="6"/>
  <c r="H9875" i="6"/>
  <c r="G9875" i="6"/>
  <c r="I9875" i="6" s="1"/>
  <c r="H9874" i="6"/>
  <c r="G9874" i="6"/>
  <c r="I9874" i="6" s="1"/>
  <c r="I9873" i="6"/>
  <c r="H9873" i="6"/>
  <c r="G9873" i="6"/>
  <c r="H9872" i="6"/>
  <c r="G9872" i="6"/>
  <c r="I9872" i="6" s="1"/>
  <c r="I9871" i="6"/>
  <c r="H9871" i="6"/>
  <c r="G9871" i="6"/>
  <c r="H9870" i="6"/>
  <c r="G9870" i="6"/>
  <c r="I9870" i="6" s="1"/>
  <c r="H9869" i="6"/>
  <c r="G9869" i="6"/>
  <c r="I9869" i="6" s="1"/>
  <c r="I9868" i="6"/>
  <c r="H9868" i="6"/>
  <c r="G9868" i="6"/>
  <c r="H9867" i="6"/>
  <c r="G9867" i="6"/>
  <c r="I9867" i="6" s="1"/>
  <c r="H9866" i="6"/>
  <c r="G9866" i="6"/>
  <c r="I9866" i="6" s="1"/>
  <c r="H9865" i="6"/>
  <c r="G9865" i="6"/>
  <c r="I9865" i="6" s="1"/>
  <c r="H9864" i="6"/>
  <c r="G9864" i="6"/>
  <c r="I9864" i="6" s="1"/>
  <c r="H9863" i="6"/>
  <c r="G9863" i="6"/>
  <c r="I9863" i="6" s="1"/>
  <c r="I9862" i="6"/>
  <c r="H9862" i="6"/>
  <c r="G9862" i="6"/>
  <c r="H9861" i="6"/>
  <c r="G9861" i="6"/>
  <c r="I9861" i="6" s="1"/>
  <c r="H9860" i="6"/>
  <c r="G9860" i="6"/>
  <c r="I9860" i="6" s="1"/>
  <c r="I9859" i="6"/>
  <c r="H9859" i="6"/>
  <c r="G9859" i="6"/>
  <c r="H9858" i="6"/>
  <c r="G9858" i="6"/>
  <c r="I9858" i="6" s="1"/>
  <c r="I9857" i="6"/>
  <c r="H9857" i="6"/>
  <c r="G9857" i="6"/>
  <c r="I9856" i="6"/>
  <c r="H9856" i="6"/>
  <c r="G9856" i="6"/>
  <c r="H9855" i="6"/>
  <c r="G9855" i="6"/>
  <c r="I9855" i="6" s="1"/>
  <c r="I9854" i="6"/>
  <c r="H9854" i="6"/>
  <c r="G9854" i="6"/>
  <c r="H9853" i="6"/>
  <c r="G9853" i="6"/>
  <c r="I9853" i="6" s="1"/>
  <c r="H9852" i="6"/>
  <c r="G9852" i="6"/>
  <c r="I9852" i="6" s="1"/>
  <c r="I9851" i="6"/>
  <c r="H9851" i="6"/>
  <c r="G9851" i="6"/>
  <c r="H9850" i="6"/>
  <c r="G9850" i="6"/>
  <c r="I9850" i="6" s="1"/>
  <c r="H9849" i="6"/>
  <c r="G9849" i="6"/>
  <c r="I9849" i="6" s="1"/>
  <c r="I9848" i="6"/>
  <c r="H9848" i="6"/>
  <c r="G9848" i="6"/>
  <c r="H9847" i="6"/>
  <c r="G9847" i="6"/>
  <c r="I9847" i="6" s="1"/>
  <c r="H9846" i="6"/>
  <c r="G9846" i="6"/>
  <c r="I9846" i="6" s="1"/>
  <c r="I9845" i="6"/>
  <c r="H9845" i="6"/>
  <c r="G9845" i="6"/>
  <c r="H9844" i="6"/>
  <c r="G9844" i="6"/>
  <c r="I9844" i="6" s="1"/>
  <c r="I9843" i="6"/>
  <c r="H9843" i="6"/>
  <c r="G9843" i="6"/>
  <c r="H9842" i="6"/>
  <c r="G9842" i="6"/>
  <c r="I9842" i="6" s="1"/>
  <c r="H9841" i="6"/>
  <c r="G9841" i="6"/>
  <c r="I9841" i="6" s="1"/>
  <c r="I9840" i="6"/>
  <c r="H9840" i="6"/>
  <c r="G9840" i="6"/>
  <c r="H9839" i="6"/>
  <c r="G9839" i="6"/>
  <c r="I9839" i="6" s="1"/>
  <c r="H9838" i="6"/>
  <c r="G9838" i="6"/>
  <c r="I9838" i="6" s="1"/>
  <c r="H9837" i="6"/>
  <c r="G9837" i="6"/>
  <c r="I9837" i="6" s="1"/>
  <c r="H9836" i="6"/>
  <c r="G9836" i="6"/>
  <c r="I9836" i="6" s="1"/>
  <c r="H9835" i="6"/>
  <c r="G9835" i="6"/>
  <c r="I9835" i="6" s="1"/>
  <c r="I9834" i="6"/>
  <c r="H9834" i="6"/>
  <c r="G9834" i="6"/>
  <c r="H9833" i="6"/>
  <c r="G9833" i="6"/>
  <c r="I9833" i="6" s="1"/>
  <c r="H9832" i="6"/>
  <c r="G9832" i="6"/>
  <c r="I9832" i="6" s="1"/>
  <c r="I9831" i="6"/>
  <c r="H9831" i="6"/>
  <c r="G9831" i="6"/>
  <c r="H9830" i="6"/>
  <c r="G9830" i="6"/>
  <c r="I9830" i="6" s="1"/>
  <c r="I9829" i="6"/>
  <c r="H9829" i="6"/>
  <c r="G9829" i="6"/>
  <c r="I9828" i="6"/>
  <c r="H9828" i="6"/>
  <c r="G9828" i="6"/>
  <c r="H9827" i="6"/>
  <c r="G9827" i="6"/>
  <c r="I9827" i="6" s="1"/>
  <c r="I9826" i="6"/>
  <c r="H9826" i="6"/>
  <c r="G9826" i="6"/>
  <c r="I9825" i="6"/>
  <c r="H9825" i="6"/>
  <c r="G9825" i="6"/>
  <c r="H9824" i="6"/>
  <c r="G9824" i="6"/>
  <c r="I9824" i="6" s="1"/>
  <c r="I9823" i="6"/>
  <c r="H9823" i="6"/>
  <c r="G9823" i="6"/>
  <c r="H9822" i="6"/>
  <c r="G9822" i="6"/>
  <c r="I9822" i="6" s="1"/>
  <c r="H9821" i="6"/>
  <c r="G9821" i="6"/>
  <c r="I9821" i="6" s="1"/>
  <c r="I9820" i="6"/>
  <c r="H9820" i="6"/>
  <c r="G9820" i="6"/>
  <c r="H9819" i="6"/>
  <c r="G9819" i="6"/>
  <c r="I9819" i="6" s="1"/>
  <c r="H9818" i="6"/>
  <c r="G9818" i="6"/>
  <c r="I9818" i="6" s="1"/>
  <c r="I9817" i="6"/>
  <c r="H9817" i="6"/>
  <c r="G9817" i="6"/>
  <c r="H9816" i="6"/>
  <c r="G9816" i="6"/>
  <c r="I9816" i="6" s="1"/>
  <c r="I9815" i="6"/>
  <c r="H9815" i="6"/>
  <c r="G9815" i="6"/>
  <c r="H9814" i="6"/>
  <c r="G9814" i="6"/>
  <c r="I9814" i="6" s="1"/>
  <c r="I9813" i="6"/>
  <c r="H9813" i="6"/>
  <c r="G9813" i="6"/>
  <c r="I9812" i="6"/>
  <c r="H9812" i="6"/>
  <c r="G9812" i="6"/>
  <c r="I9811" i="6"/>
  <c r="H9811" i="6"/>
  <c r="G9811" i="6"/>
  <c r="H9810" i="6"/>
  <c r="G9810" i="6"/>
  <c r="I9810" i="6" s="1"/>
  <c r="H9809" i="6"/>
  <c r="G9809" i="6"/>
  <c r="I9809" i="6" s="1"/>
  <c r="I9808" i="6"/>
  <c r="H9808" i="6"/>
  <c r="G9808" i="6"/>
  <c r="H9807" i="6"/>
  <c r="G9807" i="6"/>
  <c r="I9807" i="6" s="1"/>
  <c r="I9806" i="6"/>
  <c r="H9806" i="6"/>
  <c r="G9806" i="6"/>
  <c r="H9805" i="6"/>
  <c r="G9805" i="6"/>
  <c r="I9805" i="6" s="1"/>
  <c r="I9804" i="6"/>
  <c r="H9804" i="6"/>
  <c r="G9804" i="6"/>
  <c r="I9803" i="6"/>
  <c r="H9803" i="6"/>
  <c r="G9803" i="6"/>
  <c r="H9802" i="6"/>
  <c r="G9802" i="6"/>
  <c r="I9802" i="6" s="1"/>
  <c r="I9801" i="6"/>
  <c r="H9801" i="6"/>
  <c r="G9801" i="6"/>
  <c r="H9800" i="6"/>
  <c r="G9800" i="6"/>
  <c r="I9800" i="6" s="1"/>
  <c r="I9799" i="6"/>
  <c r="H9799" i="6"/>
  <c r="G9799" i="6"/>
  <c r="I9798" i="6"/>
  <c r="H9798" i="6"/>
  <c r="G9798" i="6"/>
  <c r="H9797" i="6"/>
  <c r="G9797" i="6"/>
  <c r="I9797" i="6" s="1"/>
  <c r="H9796" i="6"/>
  <c r="G9796" i="6"/>
  <c r="I9796" i="6" s="1"/>
  <c r="H9795" i="6"/>
  <c r="G9795" i="6"/>
  <c r="I9795" i="6" s="1"/>
  <c r="I9794" i="6"/>
  <c r="H9794" i="6"/>
  <c r="G9794" i="6"/>
  <c r="H9793" i="6"/>
  <c r="G9793" i="6"/>
  <c r="I9793" i="6" s="1"/>
  <c r="I9792" i="6"/>
  <c r="H9792" i="6"/>
  <c r="G9792" i="6"/>
  <c r="H9791" i="6"/>
  <c r="G9791" i="6"/>
  <c r="I9791" i="6" s="1"/>
  <c r="H9790" i="6"/>
  <c r="G9790" i="6"/>
  <c r="I9790" i="6" s="1"/>
  <c r="I9789" i="6"/>
  <c r="H9789" i="6"/>
  <c r="G9789" i="6"/>
  <c r="H9788" i="6"/>
  <c r="G9788" i="6"/>
  <c r="I9788" i="6" s="1"/>
  <c r="I9787" i="6"/>
  <c r="H9787" i="6"/>
  <c r="G9787" i="6"/>
  <c r="H9786" i="6"/>
  <c r="G9786" i="6"/>
  <c r="I9786" i="6" s="1"/>
  <c r="H9785" i="6"/>
  <c r="G9785" i="6"/>
  <c r="I9785" i="6" s="1"/>
  <c r="I9784" i="6"/>
  <c r="H9784" i="6"/>
  <c r="G9784" i="6"/>
  <c r="H9783" i="6"/>
  <c r="G9783" i="6"/>
  <c r="I9783" i="6" s="1"/>
  <c r="H9782" i="6"/>
  <c r="G9782" i="6"/>
  <c r="I9782" i="6" s="1"/>
  <c r="H9781" i="6"/>
  <c r="G9781" i="6"/>
  <c r="I9781" i="6" s="1"/>
  <c r="H9780" i="6"/>
  <c r="G9780" i="6"/>
  <c r="I9780" i="6" s="1"/>
  <c r="H9779" i="6"/>
  <c r="G9779" i="6"/>
  <c r="I9779" i="6" s="1"/>
  <c r="I9778" i="6"/>
  <c r="H9778" i="6"/>
  <c r="G9778" i="6"/>
  <c r="H9777" i="6"/>
  <c r="G9777" i="6"/>
  <c r="I9777" i="6" s="1"/>
  <c r="H9776" i="6"/>
  <c r="G9776" i="6"/>
  <c r="I9776" i="6" s="1"/>
  <c r="I9775" i="6"/>
  <c r="H9775" i="6"/>
  <c r="G9775" i="6"/>
  <c r="H9774" i="6"/>
  <c r="G9774" i="6"/>
  <c r="I9774" i="6" s="1"/>
  <c r="I9773" i="6"/>
  <c r="H9773" i="6"/>
  <c r="G9773" i="6"/>
  <c r="H9772" i="6"/>
  <c r="G9772" i="6"/>
  <c r="I9772" i="6" s="1"/>
  <c r="H9771" i="6"/>
  <c r="G9771" i="6"/>
  <c r="I9771" i="6" s="1"/>
  <c r="I9770" i="6"/>
  <c r="H9770" i="6"/>
  <c r="G9770" i="6"/>
  <c r="I9769" i="6"/>
  <c r="H9769" i="6"/>
  <c r="G9769" i="6"/>
  <c r="H9768" i="6"/>
  <c r="G9768" i="6"/>
  <c r="I9768" i="6" s="1"/>
  <c r="H9767" i="6"/>
  <c r="G9767" i="6"/>
  <c r="I9767" i="6" s="1"/>
  <c r="H9766" i="6"/>
  <c r="G9766" i="6"/>
  <c r="I9766" i="6" s="1"/>
  <c r="H9765" i="6"/>
  <c r="G9765" i="6"/>
  <c r="I9765" i="6" s="1"/>
  <c r="I9764" i="6"/>
  <c r="H9764" i="6"/>
  <c r="G9764" i="6"/>
  <c r="H9763" i="6"/>
  <c r="G9763" i="6"/>
  <c r="I9763" i="6" s="1"/>
  <c r="H9762" i="6"/>
  <c r="G9762" i="6"/>
  <c r="I9762" i="6" s="1"/>
  <c r="I9761" i="6"/>
  <c r="H9761" i="6"/>
  <c r="G9761" i="6"/>
  <c r="H9760" i="6"/>
  <c r="G9760" i="6"/>
  <c r="I9760" i="6" s="1"/>
  <c r="I9759" i="6"/>
  <c r="H9759" i="6"/>
  <c r="G9759" i="6"/>
  <c r="I9758" i="6"/>
  <c r="H9758" i="6"/>
  <c r="G9758" i="6"/>
  <c r="H9757" i="6"/>
  <c r="G9757" i="6"/>
  <c r="I9757" i="6" s="1"/>
  <c r="I9756" i="6"/>
  <c r="H9756" i="6"/>
  <c r="G9756" i="6"/>
  <c r="H9755" i="6"/>
  <c r="G9755" i="6"/>
  <c r="I9755" i="6" s="1"/>
  <c r="H9754" i="6"/>
  <c r="G9754" i="6"/>
  <c r="I9754" i="6" s="1"/>
  <c r="I9753" i="6"/>
  <c r="H9753" i="6"/>
  <c r="G9753" i="6"/>
  <c r="H9752" i="6"/>
  <c r="G9752" i="6"/>
  <c r="I9752" i="6" s="1"/>
  <c r="H9751" i="6"/>
  <c r="G9751" i="6"/>
  <c r="I9751" i="6" s="1"/>
  <c r="I9750" i="6"/>
  <c r="H9750" i="6"/>
  <c r="G9750" i="6"/>
  <c r="H9749" i="6"/>
  <c r="G9749" i="6"/>
  <c r="I9749" i="6" s="1"/>
  <c r="I9748" i="6"/>
  <c r="H9748" i="6"/>
  <c r="G9748" i="6"/>
  <c r="I9747" i="6"/>
  <c r="H9747" i="6"/>
  <c r="G9747" i="6"/>
  <c r="H9746" i="6"/>
  <c r="G9746" i="6"/>
  <c r="I9746" i="6" s="1"/>
  <c r="I9745" i="6"/>
  <c r="H9745" i="6"/>
  <c r="G9745" i="6"/>
  <c r="H9744" i="6"/>
  <c r="G9744" i="6"/>
  <c r="I9744" i="6" s="1"/>
  <c r="I9743" i="6"/>
  <c r="H9743" i="6"/>
  <c r="G9743" i="6"/>
  <c r="I9742" i="6"/>
  <c r="H9742" i="6"/>
  <c r="G9742" i="6"/>
  <c r="H9741" i="6"/>
  <c r="G9741" i="6"/>
  <c r="I9741" i="6" s="1"/>
  <c r="H9740" i="6"/>
  <c r="G9740" i="6"/>
  <c r="I9740" i="6" s="1"/>
  <c r="H9739" i="6"/>
  <c r="G9739" i="6"/>
  <c r="I9739" i="6" s="1"/>
  <c r="I9738" i="6"/>
  <c r="H9738" i="6"/>
  <c r="G9738" i="6"/>
  <c r="H9737" i="6"/>
  <c r="G9737" i="6"/>
  <c r="I9737" i="6" s="1"/>
  <c r="I9736" i="6"/>
  <c r="H9736" i="6"/>
  <c r="G9736" i="6"/>
  <c r="H9735" i="6"/>
  <c r="G9735" i="6"/>
  <c r="I9735" i="6" s="1"/>
  <c r="H9734" i="6"/>
  <c r="G9734" i="6"/>
  <c r="I9734" i="6" s="1"/>
  <c r="I9733" i="6"/>
  <c r="H9733" i="6"/>
  <c r="G9733" i="6"/>
  <c r="H9732" i="6"/>
  <c r="G9732" i="6"/>
  <c r="I9732" i="6" s="1"/>
  <c r="I9731" i="6"/>
  <c r="H9731" i="6"/>
  <c r="G9731" i="6"/>
  <c r="H9730" i="6"/>
  <c r="G9730" i="6"/>
  <c r="I9730" i="6" s="1"/>
  <c r="H9729" i="6"/>
  <c r="G9729" i="6"/>
  <c r="I9729" i="6" s="1"/>
  <c r="I9728" i="6"/>
  <c r="H9728" i="6"/>
  <c r="G9728" i="6"/>
  <c r="I9727" i="6"/>
  <c r="H9727" i="6"/>
  <c r="G9727" i="6"/>
  <c r="H9726" i="6"/>
  <c r="G9726" i="6"/>
  <c r="I9726" i="6" s="1"/>
  <c r="H9725" i="6"/>
  <c r="G9725" i="6"/>
  <c r="I9725" i="6" s="1"/>
  <c r="H9724" i="6"/>
  <c r="G9724" i="6"/>
  <c r="I9724" i="6" s="1"/>
  <c r="H9723" i="6"/>
  <c r="G9723" i="6"/>
  <c r="I9723" i="6" s="1"/>
  <c r="I9722" i="6"/>
  <c r="H9722" i="6"/>
  <c r="G9722" i="6"/>
  <c r="H9721" i="6"/>
  <c r="G9721" i="6"/>
  <c r="I9721" i="6" s="1"/>
  <c r="I9720" i="6"/>
  <c r="H9720" i="6"/>
  <c r="G9720" i="6"/>
  <c r="I9719" i="6"/>
  <c r="H9719" i="6"/>
  <c r="G9719" i="6"/>
  <c r="H9718" i="6"/>
  <c r="G9718" i="6"/>
  <c r="I9718" i="6" s="1"/>
  <c r="I9717" i="6"/>
  <c r="H9717" i="6"/>
  <c r="G9717" i="6"/>
  <c r="H9716" i="6"/>
  <c r="G9716" i="6"/>
  <c r="I9716" i="6" s="1"/>
  <c r="H9715" i="6"/>
  <c r="G9715" i="6"/>
  <c r="I9715" i="6" s="1"/>
  <c r="I9714" i="6"/>
  <c r="H9714" i="6"/>
  <c r="G9714" i="6"/>
  <c r="H9713" i="6"/>
  <c r="G9713" i="6"/>
  <c r="I9713" i="6" s="1"/>
  <c r="H9712" i="6"/>
  <c r="G9712" i="6"/>
  <c r="I9712" i="6" s="1"/>
  <c r="H9711" i="6"/>
  <c r="G9711" i="6"/>
  <c r="I9711" i="6" s="1"/>
  <c r="H9710" i="6"/>
  <c r="G9710" i="6"/>
  <c r="I9710" i="6" s="1"/>
  <c r="H9709" i="6"/>
  <c r="G9709" i="6"/>
  <c r="I9709" i="6" s="1"/>
  <c r="I9708" i="6"/>
  <c r="H9708" i="6"/>
  <c r="G9708" i="6"/>
  <c r="H9707" i="6"/>
  <c r="G9707" i="6"/>
  <c r="I9707" i="6" s="1"/>
  <c r="I9706" i="6"/>
  <c r="H9706" i="6"/>
  <c r="G9706" i="6"/>
  <c r="I9705" i="6"/>
  <c r="H9705" i="6"/>
  <c r="G9705" i="6"/>
  <c r="H9704" i="6"/>
  <c r="G9704" i="6"/>
  <c r="I9704" i="6" s="1"/>
  <c r="I9703" i="6"/>
  <c r="H9703" i="6"/>
  <c r="G9703" i="6"/>
  <c r="H9702" i="6"/>
  <c r="G9702" i="6"/>
  <c r="I9702" i="6" s="1"/>
  <c r="I9701" i="6"/>
  <c r="H9701" i="6"/>
  <c r="G9701" i="6"/>
  <c r="I9700" i="6"/>
  <c r="H9700" i="6"/>
  <c r="G9700" i="6"/>
  <c r="I9699" i="6"/>
  <c r="H9699" i="6"/>
  <c r="G9699" i="6"/>
  <c r="H9698" i="6"/>
  <c r="G9698" i="6"/>
  <c r="I9698" i="6" s="1"/>
  <c r="H9697" i="6"/>
  <c r="G9697" i="6"/>
  <c r="I9697" i="6" s="1"/>
  <c r="I9696" i="6"/>
  <c r="H9696" i="6"/>
  <c r="G9696" i="6"/>
  <c r="H9695" i="6"/>
  <c r="G9695" i="6"/>
  <c r="I9695" i="6" s="1"/>
  <c r="I9694" i="6"/>
  <c r="H9694" i="6"/>
  <c r="G9694" i="6"/>
  <c r="H9693" i="6"/>
  <c r="G9693" i="6"/>
  <c r="I9693" i="6" s="1"/>
  <c r="H9692" i="6"/>
  <c r="G9692" i="6"/>
  <c r="I9692" i="6" s="1"/>
  <c r="I9691" i="6"/>
  <c r="H9691" i="6"/>
  <c r="G9691" i="6"/>
  <c r="H9690" i="6"/>
  <c r="G9690" i="6"/>
  <c r="I9690" i="6" s="1"/>
  <c r="I9689" i="6"/>
  <c r="H9689" i="6"/>
  <c r="G9689" i="6"/>
  <c r="H9688" i="6"/>
  <c r="G9688" i="6"/>
  <c r="I9688" i="6" s="1"/>
  <c r="H9687" i="6"/>
  <c r="G9687" i="6"/>
  <c r="I9687" i="6" s="1"/>
  <c r="I9686" i="6"/>
  <c r="H9686" i="6"/>
  <c r="G9686" i="6"/>
  <c r="H9685" i="6"/>
  <c r="G9685" i="6"/>
  <c r="I9685" i="6" s="1"/>
  <c r="H9684" i="6"/>
  <c r="G9684" i="6"/>
  <c r="I9684" i="6" s="1"/>
  <c r="H9683" i="6"/>
  <c r="G9683" i="6"/>
  <c r="I9683" i="6" s="1"/>
  <c r="H9682" i="6"/>
  <c r="G9682" i="6"/>
  <c r="I9682" i="6" s="1"/>
  <c r="H9681" i="6"/>
  <c r="G9681" i="6"/>
  <c r="I9681" i="6" s="1"/>
  <c r="I9680" i="6"/>
  <c r="H9680" i="6"/>
  <c r="G9680" i="6"/>
  <c r="I9679" i="6"/>
  <c r="H9679" i="6"/>
  <c r="G9679" i="6"/>
  <c r="H9678" i="6"/>
  <c r="G9678" i="6"/>
  <c r="I9678" i="6" s="1"/>
  <c r="I9677" i="6"/>
  <c r="H9677" i="6"/>
  <c r="G9677" i="6"/>
  <c r="H9676" i="6"/>
  <c r="G9676" i="6"/>
  <c r="I9676" i="6" s="1"/>
  <c r="H9675" i="6"/>
  <c r="G9675" i="6"/>
  <c r="I9675" i="6" s="1"/>
  <c r="H9674" i="6"/>
  <c r="G9674" i="6"/>
  <c r="I9674" i="6" s="1"/>
  <c r="H9673" i="6"/>
  <c r="G9673" i="6"/>
  <c r="I9673" i="6" s="1"/>
  <c r="I9672" i="6"/>
  <c r="H9672" i="6"/>
  <c r="G9672" i="6"/>
  <c r="I9671" i="6"/>
  <c r="H9671" i="6"/>
  <c r="G9671" i="6"/>
  <c r="H9670" i="6"/>
  <c r="G9670" i="6"/>
  <c r="I9670" i="6" s="1"/>
  <c r="H9669" i="6"/>
  <c r="G9669" i="6"/>
  <c r="I9669" i="6" s="1"/>
  <c r="H9668" i="6"/>
  <c r="G9668" i="6"/>
  <c r="I9668" i="6" s="1"/>
  <c r="H9667" i="6"/>
  <c r="G9667" i="6"/>
  <c r="I9667" i="6" s="1"/>
  <c r="I9666" i="6"/>
  <c r="H9666" i="6"/>
  <c r="G9666" i="6"/>
  <c r="H9665" i="6"/>
  <c r="G9665" i="6"/>
  <c r="I9665" i="6" s="1"/>
  <c r="H9664" i="6"/>
  <c r="G9664" i="6"/>
  <c r="I9664" i="6" s="1"/>
  <c r="I9663" i="6"/>
  <c r="H9663" i="6"/>
  <c r="G9663" i="6"/>
  <c r="H9662" i="6"/>
  <c r="G9662" i="6"/>
  <c r="I9662" i="6" s="1"/>
  <c r="H9661" i="6"/>
  <c r="G9661" i="6"/>
  <c r="I9661" i="6" s="1"/>
  <c r="H9660" i="6"/>
  <c r="G9660" i="6"/>
  <c r="I9660" i="6" s="1"/>
  <c r="H9659" i="6"/>
  <c r="G9659" i="6"/>
  <c r="I9659" i="6" s="1"/>
  <c r="I9658" i="6"/>
  <c r="H9658" i="6"/>
  <c r="G9658" i="6"/>
  <c r="H9657" i="6"/>
  <c r="G9657" i="6"/>
  <c r="I9657" i="6" s="1"/>
  <c r="H9656" i="6"/>
  <c r="G9656" i="6"/>
  <c r="I9656" i="6" s="1"/>
  <c r="H9655" i="6"/>
  <c r="G9655" i="6"/>
  <c r="I9655" i="6" s="1"/>
  <c r="H9654" i="6"/>
  <c r="G9654" i="6"/>
  <c r="I9654" i="6" s="1"/>
  <c r="H9653" i="6"/>
  <c r="G9653" i="6"/>
  <c r="I9653" i="6" s="1"/>
  <c r="I9652" i="6"/>
  <c r="H9652" i="6"/>
  <c r="G9652" i="6"/>
  <c r="I9651" i="6"/>
  <c r="H9651" i="6"/>
  <c r="G9651" i="6"/>
  <c r="H9650" i="6"/>
  <c r="G9650" i="6"/>
  <c r="I9650" i="6" s="1"/>
  <c r="I9649" i="6"/>
  <c r="H9649" i="6"/>
  <c r="G9649" i="6"/>
  <c r="H9648" i="6"/>
  <c r="G9648" i="6"/>
  <c r="I9648" i="6" s="1"/>
  <c r="H9647" i="6"/>
  <c r="G9647" i="6"/>
  <c r="I9647" i="6" s="1"/>
  <c r="H9646" i="6"/>
  <c r="G9646" i="6"/>
  <c r="I9646" i="6" s="1"/>
  <c r="H9645" i="6"/>
  <c r="G9645" i="6"/>
  <c r="I9645" i="6" s="1"/>
  <c r="I9644" i="6"/>
  <c r="H9644" i="6"/>
  <c r="G9644" i="6"/>
  <c r="H9643" i="6"/>
  <c r="G9643" i="6"/>
  <c r="I9643" i="6" s="1"/>
  <c r="H9642" i="6"/>
  <c r="G9642" i="6"/>
  <c r="I9642" i="6" s="1"/>
  <c r="H9641" i="6"/>
  <c r="G9641" i="6"/>
  <c r="I9641" i="6" s="1"/>
  <c r="H9640" i="6"/>
  <c r="G9640" i="6"/>
  <c r="I9640" i="6" s="1"/>
  <c r="H9639" i="6"/>
  <c r="G9639" i="6"/>
  <c r="I9639" i="6" s="1"/>
  <c r="I9638" i="6"/>
  <c r="H9638" i="6"/>
  <c r="G9638" i="6"/>
  <c r="H9637" i="6"/>
  <c r="G9637" i="6"/>
  <c r="I9637" i="6" s="1"/>
  <c r="H9636" i="6"/>
  <c r="G9636" i="6"/>
  <c r="I9636" i="6" s="1"/>
  <c r="I9635" i="6"/>
  <c r="H9635" i="6"/>
  <c r="G9635" i="6"/>
  <c r="H9634" i="6"/>
  <c r="G9634" i="6"/>
  <c r="I9634" i="6" s="1"/>
  <c r="I9633" i="6"/>
  <c r="H9633" i="6"/>
  <c r="G9633" i="6"/>
  <c r="H9632" i="6"/>
  <c r="G9632" i="6"/>
  <c r="I9632" i="6" s="1"/>
  <c r="H9631" i="6"/>
  <c r="G9631" i="6"/>
  <c r="I9631" i="6" s="1"/>
  <c r="I9630" i="6"/>
  <c r="H9630" i="6"/>
  <c r="G9630" i="6"/>
  <c r="H9629" i="6"/>
  <c r="G9629" i="6"/>
  <c r="I9629" i="6" s="1"/>
  <c r="H9628" i="6"/>
  <c r="G9628" i="6"/>
  <c r="I9628" i="6" s="1"/>
  <c r="H9627" i="6"/>
  <c r="G9627" i="6"/>
  <c r="I9627" i="6" s="1"/>
  <c r="H9626" i="6"/>
  <c r="G9626" i="6"/>
  <c r="I9626" i="6" s="1"/>
  <c r="H9625" i="6"/>
  <c r="G9625" i="6"/>
  <c r="I9625" i="6" s="1"/>
  <c r="I9624" i="6"/>
  <c r="H9624" i="6"/>
  <c r="G9624" i="6"/>
  <c r="I9623" i="6"/>
  <c r="H9623" i="6"/>
  <c r="G9623" i="6"/>
  <c r="H9622" i="6"/>
  <c r="G9622" i="6"/>
  <c r="I9622" i="6" s="1"/>
  <c r="I9621" i="6"/>
  <c r="H9621" i="6"/>
  <c r="G9621" i="6"/>
  <c r="H9620" i="6"/>
  <c r="G9620" i="6"/>
  <c r="I9620" i="6" s="1"/>
  <c r="H9619" i="6"/>
  <c r="G9619" i="6"/>
  <c r="I9619" i="6" s="1"/>
  <c r="H9618" i="6"/>
  <c r="G9618" i="6"/>
  <c r="I9618" i="6" s="1"/>
  <c r="H9617" i="6"/>
  <c r="G9617" i="6"/>
  <c r="I9617" i="6" s="1"/>
  <c r="I9616" i="6"/>
  <c r="H9616" i="6"/>
  <c r="G9616" i="6"/>
  <c r="H9615" i="6"/>
  <c r="G9615" i="6"/>
  <c r="I9615" i="6" s="1"/>
  <c r="H9614" i="6"/>
  <c r="G9614" i="6"/>
  <c r="I9614" i="6" s="1"/>
  <c r="H9613" i="6"/>
  <c r="G9613" i="6"/>
  <c r="I9613" i="6" s="1"/>
  <c r="H9612" i="6"/>
  <c r="G9612" i="6"/>
  <c r="I9612" i="6" s="1"/>
  <c r="H9611" i="6"/>
  <c r="G9611" i="6"/>
  <c r="I9611" i="6" s="1"/>
  <c r="I9610" i="6"/>
  <c r="H9610" i="6"/>
  <c r="G9610" i="6"/>
  <c r="I9609" i="6"/>
  <c r="H9609" i="6"/>
  <c r="G9609" i="6"/>
  <c r="H9608" i="6"/>
  <c r="G9608" i="6"/>
  <c r="I9608" i="6" s="1"/>
  <c r="H9607" i="6"/>
  <c r="G9607" i="6"/>
  <c r="I9607" i="6" s="1"/>
  <c r="H9606" i="6"/>
  <c r="G9606" i="6"/>
  <c r="I9606" i="6" s="1"/>
  <c r="H9605" i="6"/>
  <c r="G9605" i="6"/>
  <c r="I9605" i="6" s="1"/>
  <c r="I9604" i="6"/>
  <c r="H9604" i="6"/>
  <c r="G9604" i="6"/>
  <c r="H9603" i="6"/>
  <c r="G9603" i="6"/>
  <c r="I9603" i="6" s="1"/>
  <c r="I9602" i="6"/>
  <c r="H9602" i="6"/>
  <c r="G9602" i="6"/>
  <c r="I9601" i="6"/>
  <c r="H9601" i="6"/>
  <c r="G9601" i="6"/>
  <c r="H9600" i="6"/>
  <c r="G9600" i="6"/>
  <c r="I9600" i="6" s="1"/>
  <c r="H9599" i="6"/>
  <c r="G9599" i="6"/>
  <c r="I9599" i="6" s="1"/>
  <c r="H9598" i="6"/>
  <c r="G9598" i="6"/>
  <c r="I9598" i="6" s="1"/>
  <c r="H9597" i="6"/>
  <c r="G9597" i="6"/>
  <c r="I9597" i="6" s="1"/>
  <c r="I9596" i="6"/>
  <c r="H9596" i="6"/>
  <c r="G9596" i="6"/>
  <c r="H9595" i="6"/>
  <c r="G9595" i="6"/>
  <c r="I9595" i="6" s="1"/>
  <c r="H9594" i="6"/>
  <c r="G9594" i="6"/>
  <c r="I9594" i="6" s="1"/>
  <c r="I9593" i="6"/>
  <c r="H9593" i="6"/>
  <c r="G9593" i="6"/>
  <c r="H9592" i="6"/>
  <c r="G9592" i="6"/>
  <c r="I9592" i="6" s="1"/>
  <c r="I9591" i="6"/>
  <c r="H9591" i="6"/>
  <c r="G9591" i="6"/>
  <c r="H9590" i="6"/>
  <c r="G9590" i="6"/>
  <c r="I9590" i="6" s="1"/>
  <c r="H9589" i="6"/>
  <c r="G9589" i="6"/>
  <c r="I9589" i="6" s="1"/>
  <c r="I9588" i="6"/>
  <c r="H9588" i="6"/>
  <c r="G9588" i="6"/>
  <c r="H9587" i="6"/>
  <c r="G9587" i="6"/>
  <c r="I9587" i="6" s="1"/>
  <c r="H9586" i="6"/>
  <c r="G9586" i="6"/>
  <c r="I9586" i="6" s="1"/>
  <c r="H9585" i="6"/>
  <c r="G9585" i="6"/>
  <c r="I9585" i="6" s="1"/>
  <c r="H9584" i="6"/>
  <c r="G9584" i="6"/>
  <c r="I9584" i="6" s="1"/>
  <c r="I9583" i="6"/>
  <c r="H9583" i="6"/>
  <c r="G9583" i="6"/>
  <c r="I9582" i="6"/>
  <c r="H9582" i="6"/>
  <c r="G9582" i="6"/>
  <c r="I9581" i="6"/>
  <c r="H9581" i="6"/>
  <c r="G9581" i="6"/>
  <c r="H9580" i="6"/>
  <c r="G9580" i="6"/>
  <c r="I9580" i="6" s="1"/>
  <c r="H9579" i="6"/>
  <c r="G9579" i="6"/>
  <c r="I9579" i="6" s="1"/>
  <c r="H9578" i="6"/>
  <c r="G9578" i="6"/>
  <c r="I9578" i="6" s="1"/>
  <c r="I9577" i="6"/>
  <c r="H9577" i="6"/>
  <c r="G9577" i="6"/>
  <c r="I9576" i="6"/>
  <c r="H9576" i="6"/>
  <c r="G9576" i="6"/>
  <c r="H9575" i="6"/>
  <c r="G9575" i="6"/>
  <c r="I9575" i="6" s="1"/>
  <c r="I9574" i="6"/>
  <c r="H9574" i="6"/>
  <c r="G9574" i="6"/>
  <c r="H9573" i="6"/>
  <c r="G9573" i="6"/>
  <c r="I9573" i="6" s="1"/>
  <c r="H9572" i="6"/>
  <c r="G9572" i="6"/>
  <c r="I9572" i="6" s="1"/>
  <c r="I9571" i="6"/>
  <c r="H9571" i="6"/>
  <c r="G9571" i="6"/>
  <c r="H9570" i="6"/>
  <c r="G9570" i="6"/>
  <c r="I9570" i="6" s="1"/>
  <c r="H9569" i="6"/>
  <c r="G9569" i="6"/>
  <c r="I9569" i="6" s="1"/>
  <c r="I9568" i="6"/>
  <c r="H9568" i="6"/>
  <c r="G9568" i="6"/>
  <c r="H9567" i="6"/>
  <c r="G9567" i="6"/>
  <c r="I9567" i="6" s="1"/>
  <c r="H9566" i="6"/>
  <c r="G9566" i="6"/>
  <c r="I9566" i="6" s="1"/>
  <c r="H9565" i="6"/>
  <c r="G9565" i="6"/>
  <c r="I9565" i="6" s="1"/>
  <c r="H9564" i="6"/>
  <c r="G9564" i="6"/>
  <c r="I9564" i="6" s="1"/>
  <c r="I9563" i="6"/>
  <c r="H9563" i="6"/>
  <c r="G9563" i="6"/>
  <c r="H9562" i="6"/>
  <c r="G9562" i="6"/>
  <c r="I9562" i="6" s="1"/>
  <c r="H9561" i="6"/>
  <c r="G9561" i="6"/>
  <c r="I9561" i="6" s="1"/>
  <c r="I9560" i="6"/>
  <c r="H9560" i="6"/>
  <c r="G9560" i="6"/>
  <c r="H9559" i="6"/>
  <c r="G9559" i="6"/>
  <c r="I9559" i="6" s="1"/>
  <c r="H9558" i="6"/>
  <c r="G9558" i="6"/>
  <c r="I9558" i="6" s="1"/>
  <c r="H9557" i="6"/>
  <c r="G9557" i="6"/>
  <c r="I9557" i="6" s="1"/>
  <c r="H9556" i="6"/>
  <c r="G9556" i="6"/>
  <c r="I9556" i="6" s="1"/>
  <c r="I9555" i="6"/>
  <c r="H9555" i="6"/>
  <c r="G9555" i="6"/>
  <c r="I9554" i="6"/>
  <c r="H9554" i="6"/>
  <c r="G9554" i="6"/>
  <c r="H9553" i="6"/>
  <c r="G9553" i="6"/>
  <c r="I9553" i="6" s="1"/>
  <c r="I9552" i="6"/>
  <c r="H9552" i="6"/>
  <c r="G9552" i="6"/>
  <c r="H9551" i="6"/>
  <c r="G9551" i="6"/>
  <c r="I9551" i="6" s="1"/>
  <c r="H9550" i="6"/>
  <c r="G9550" i="6"/>
  <c r="I9550" i="6" s="1"/>
  <c r="H9549" i="6"/>
  <c r="G9549" i="6"/>
  <c r="I9549" i="6" s="1"/>
  <c r="H9548" i="6"/>
  <c r="G9548" i="6"/>
  <c r="I9548" i="6" s="1"/>
  <c r="I9547" i="6"/>
  <c r="H9547" i="6"/>
  <c r="G9547" i="6"/>
  <c r="I9546" i="6"/>
  <c r="H9546" i="6"/>
  <c r="G9546" i="6"/>
  <c r="I9545" i="6"/>
  <c r="H9545" i="6"/>
  <c r="G9545" i="6"/>
  <c r="H9544" i="6"/>
  <c r="G9544" i="6"/>
  <c r="I9544" i="6" s="1"/>
  <c r="H9543" i="6"/>
  <c r="G9543" i="6"/>
  <c r="I9543" i="6" s="1"/>
  <c r="I9542" i="6"/>
  <c r="H9542" i="6"/>
  <c r="G9542" i="6"/>
  <c r="H9541" i="6"/>
  <c r="G9541" i="6"/>
  <c r="I9541" i="6" s="1"/>
  <c r="I9540" i="6"/>
  <c r="H9540" i="6"/>
  <c r="G9540" i="6"/>
  <c r="H9539" i="6"/>
  <c r="G9539" i="6"/>
  <c r="I9539" i="6" s="1"/>
  <c r="H9538" i="6"/>
  <c r="G9538" i="6"/>
  <c r="I9538" i="6" s="1"/>
  <c r="I9537" i="6"/>
  <c r="H9537" i="6"/>
  <c r="G9537" i="6"/>
  <c r="H9536" i="6"/>
  <c r="G9536" i="6"/>
  <c r="I9536" i="6" s="1"/>
  <c r="I9535" i="6"/>
  <c r="H9535" i="6"/>
  <c r="G9535" i="6"/>
  <c r="H9534" i="6"/>
  <c r="G9534" i="6"/>
  <c r="I9534" i="6" s="1"/>
  <c r="H9533" i="6"/>
  <c r="G9533" i="6"/>
  <c r="I9533" i="6" s="1"/>
  <c r="I9532" i="6"/>
  <c r="H9532" i="6"/>
  <c r="G9532" i="6"/>
  <c r="H9531" i="6"/>
  <c r="G9531" i="6"/>
  <c r="I9531" i="6" s="1"/>
  <c r="H9530" i="6"/>
  <c r="G9530" i="6"/>
  <c r="I9530" i="6" s="1"/>
  <c r="H9529" i="6"/>
  <c r="G9529" i="6"/>
  <c r="I9529" i="6" s="1"/>
  <c r="H9528" i="6"/>
  <c r="G9528" i="6"/>
  <c r="I9528" i="6" s="1"/>
  <c r="I9527" i="6"/>
  <c r="H9527" i="6"/>
  <c r="G9527" i="6"/>
  <c r="I9526" i="6"/>
  <c r="H9526" i="6"/>
  <c r="G9526" i="6"/>
  <c r="I9525" i="6"/>
  <c r="H9525" i="6"/>
  <c r="G9525" i="6"/>
  <c r="H9524" i="6"/>
  <c r="G9524" i="6"/>
  <c r="I9524" i="6" s="1"/>
  <c r="H9523" i="6"/>
  <c r="G9523" i="6"/>
  <c r="I9523" i="6" s="1"/>
  <c r="H9522" i="6"/>
  <c r="G9522" i="6"/>
  <c r="I9522" i="6" s="1"/>
  <c r="H9521" i="6"/>
  <c r="G9521" i="6"/>
  <c r="I9521" i="6" s="1"/>
  <c r="H9520" i="6"/>
  <c r="G9520" i="6"/>
  <c r="I9520" i="6" s="1"/>
  <c r="H9519" i="6"/>
  <c r="G9519" i="6"/>
  <c r="I9519" i="6" s="1"/>
  <c r="I9518" i="6"/>
  <c r="H9518" i="6"/>
  <c r="G9518" i="6"/>
  <c r="H9517" i="6"/>
  <c r="G9517" i="6"/>
  <c r="I9517" i="6" s="1"/>
  <c r="H9516" i="6"/>
  <c r="G9516" i="6"/>
  <c r="I9516" i="6" s="1"/>
  <c r="H9515" i="6"/>
  <c r="G9515" i="6"/>
  <c r="I9515" i="6" s="1"/>
  <c r="I9514" i="6"/>
  <c r="H9514" i="6"/>
  <c r="G9514" i="6"/>
  <c r="H9513" i="6"/>
  <c r="G9513" i="6"/>
  <c r="I9513" i="6" s="1"/>
  <c r="I9512" i="6"/>
  <c r="H9512" i="6"/>
  <c r="G9512" i="6"/>
  <c r="H9511" i="6"/>
  <c r="G9511" i="6"/>
  <c r="I9511" i="6" s="1"/>
  <c r="H9510" i="6"/>
  <c r="G9510" i="6"/>
  <c r="I9510" i="6" s="1"/>
  <c r="H9509" i="6"/>
  <c r="G9509" i="6"/>
  <c r="I9509" i="6" s="1"/>
  <c r="H9508" i="6"/>
  <c r="G9508" i="6"/>
  <c r="I9508" i="6" s="1"/>
  <c r="H9507" i="6"/>
  <c r="G9507" i="6"/>
  <c r="I9507" i="6" s="1"/>
  <c r="H9506" i="6"/>
  <c r="G9506" i="6"/>
  <c r="I9506" i="6" s="1"/>
  <c r="I9505" i="6"/>
  <c r="H9505" i="6"/>
  <c r="G9505" i="6"/>
  <c r="I9504" i="6"/>
  <c r="H9504" i="6"/>
  <c r="G9504" i="6"/>
  <c r="I9503" i="6"/>
  <c r="H9503" i="6"/>
  <c r="G9503" i="6"/>
  <c r="H9502" i="6"/>
  <c r="G9502" i="6"/>
  <c r="I9502" i="6" s="1"/>
  <c r="H9501" i="6"/>
  <c r="G9501" i="6"/>
  <c r="I9501" i="6" s="1"/>
  <c r="H9500" i="6"/>
  <c r="G9500" i="6"/>
  <c r="I9500" i="6" s="1"/>
  <c r="I9499" i="6"/>
  <c r="H9499" i="6"/>
  <c r="G9499" i="6"/>
  <c r="I9498" i="6"/>
  <c r="H9498" i="6"/>
  <c r="G9498" i="6"/>
  <c r="H9497" i="6"/>
  <c r="G9497" i="6"/>
  <c r="I9497" i="6" s="1"/>
  <c r="H9496" i="6"/>
  <c r="G9496" i="6"/>
  <c r="I9496" i="6" s="1"/>
  <c r="H9495" i="6"/>
  <c r="G9495" i="6"/>
  <c r="I9495" i="6" s="1"/>
  <c r="H9494" i="6"/>
  <c r="G9494" i="6"/>
  <c r="I9494" i="6" s="1"/>
  <c r="I9493" i="6"/>
  <c r="H9493" i="6"/>
  <c r="G9493" i="6"/>
  <c r="H9492" i="6"/>
  <c r="G9492" i="6"/>
  <c r="I9492" i="6" s="1"/>
  <c r="I9491" i="6"/>
  <c r="H9491" i="6"/>
  <c r="G9491" i="6"/>
  <c r="I9490" i="6"/>
  <c r="H9490" i="6"/>
  <c r="G9490" i="6"/>
  <c r="I9489" i="6"/>
  <c r="H9489" i="6"/>
  <c r="G9489" i="6"/>
  <c r="H9488" i="6"/>
  <c r="G9488" i="6"/>
  <c r="I9488" i="6" s="1"/>
  <c r="H9487" i="6"/>
  <c r="G9487" i="6"/>
  <c r="I9487" i="6" s="1"/>
  <c r="H9486" i="6"/>
  <c r="G9486" i="6"/>
  <c r="I9486" i="6" s="1"/>
  <c r="H9485" i="6"/>
  <c r="G9485" i="6"/>
  <c r="I9485" i="6" s="1"/>
  <c r="I9484" i="6"/>
  <c r="H9484" i="6"/>
  <c r="G9484" i="6"/>
  <c r="I9483" i="6"/>
  <c r="H9483" i="6"/>
  <c r="G9483" i="6"/>
  <c r="H9482" i="6"/>
  <c r="G9482" i="6"/>
  <c r="I9482" i="6" s="1"/>
  <c r="H9481" i="6"/>
  <c r="G9481" i="6"/>
  <c r="I9481" i="6" s="1"/>
  <c r="H9480" i="6"/>
  <c r="G9480" i="6"/>
  <c r="I9480" i="6" s="1"/>
  <c r="H9479" i="6"/>
  <c r="G9479" i="6"/>
  <c r="I9479" i="6" s="1"/>
  <c r="I9478" i="6"/>
  <c r="H9478" i="6"/>
  <c r="G9478" i="6"/>
  <c r="H9477" i="6"/>
  <c r="G9477" i="6"/>
  <c r="I9477" i="6" s="1"/>
  <c r="I9476" i="6"/>
  <c r="H9476" i="6"/>
  <c r="G9476" i="6"/>
  <c r="H9475" i="6"/>
  <c r="G9475" i="6"/>
  <c r="I9475" i="6" s="1"/>
  <c r="H9474" i="6"/>
  <c r="G9474" i="6"/>
  <c r="I9474" i="6" s="1"/>
  <c r="I9473" i="6"/>
  <c r="H9473" i="6"/>
  <c r="G9473" i="6"/>
  <c r="H9472" i="6"/>
  <c r="G9472" i="6"/>
  <c r="I9472" i="6" s="1"/>
  <c r="H9471" i="6"/>
  <c r="G9471" i="6"/>
  <c r="I9471" i="6" s="1"/>
  <c r="I9470" i="6"/>
  <c r="H9470" i="6"/>
  <c r="G9470" i="6"/>
  <c r="H9469" i="6"/>
  <c r="G9469" i="6"/>
  <c r="I9469" i="6" s="1"/>
  <c r="H9468" i="6"/>
  <c r="G9468" i="6"/>
  <c r="I9468" i="6" s="1"/>
  <c r="H9467" i="6"/>
  <c r="G9467" i="6"/>
  <c r="I9467" i="6" s="1"/>
  <c r="H9466" i="6"/>
  <c r="G9466" i="6"/>
  <c r="I9466" i="6" s="1"/>
  <c r="I9465" i="6"/>
  <c r="H9465" i="6"/>
  <c r="G9465" i="6"/>
  <c r="I9464" i="6"/>
  <c r="H9464" i="6"/>
  <c r="G9464" i="6"/>
  <c r="H9463" i="6"/>
  <c r="G9463" i="6"/>
  <c r="I9463" i="6" s="1"/>
  <c r="H9462" i="6"/>
  <c r="G9462" i="6"/>
  <c r="I9462" i="6" s="1"/>
  <c r="H9461" i="6"/>
  <c r="G9461" i="6"/>
  <c r="I9461" i="6" s="1"/>
  <c r="H9460" i="6"/>
  <c r="G9460" i="6"/>
  <c r="I9460" i="6" s="1"/>
  <c r="I9459" i="6"/>
  <c r="H9459" i="6"/>
  <c r="G9459" i="6"/>
  <c r="H9458" i="6"/>
  <c r="G9458" i="6"/>
  <c r="I9458" i="6" s="1"/>
  <c r="I9457" i="6"/>
  <c r="H9457" i="6"/>
  <c r="G9457" i="6"/>
  <c r="I9456" i="6"/>
  <c r="H9456" i="6"/>
  <c r="G9456" i="6"/>
  <c r="H9455" i="6"/>
  <c r="G9455" i="6"/>
  <c r="I9455" i="6" s="1"/>
  <c r="I9454" i="6"/>
  <c r="H9454" i="6"/>
  <c r="G9454" i="6"/>
  <c r="H9453" i="6"/>
  <c r="G9453" i="6"/>
  <c r="I9453" i="6" s="1"/>
  <c r="I9452" i="6"/>
  <c r="H9452" i="6"/>
  <c r="G9452" i="6"/>
  <c r="I9451" i="6"/>
  <c r="H9451" i="6"/>
  <c r="G9451" i="6"/>
  <c r="H9450" i="6"/>
  <c r="G9450" i="6"/>
  <c r="I9450" i="6" s="1"/>
  <c r="H9449" i="6"/>
  <c r="G9449" i="6"/>
  <c r="I9449" i="6" s="1"/>
  <c r="H9448" i="6"/>
  <c r="G9448" i="6"/>
  <c r="I9448" i="6" s="1"/>
  <c r="I9447" i="6"/>
  <c r="H9447" i="6"/>
  <c r="G9447" i="6"/>
  <c r="H9446" i="6"/>
  <c r="G9446" i="6"/>
  <c r="I9446" i="6" s="1"/>
  <c r="H9445" i="6"/>
  <c r="G9445" i="6"/>
  <c r="I9445" i="6" s="1"/>
  <c r="H9444" i="6"/>
  <c r="G9444" i="6"/>
  <c r="I9444" i="6" s="1"/>
  <c r="H9443" i="6"/>
  <c r="G9443" i="6"/>
  <c r="I9443" i="6" s="1"/>
  <c r="I9442" i="6"/>
  <c r="H9442" i="6"/>
  <c r="G9442" i="6"/>
  <c r="H9441" i="6"/>
  <c r="G9441" i="6"/>
  <c r="I9441" i="6" s="1"/>
  <c r="I9440" i="6"/>
  <c r="H9440" i="6"/>
  <c r="G9440" i="6"/>
  <c r="H9439" i="6"/>
  <c r="G9439" i="6"/>
  <c r="I9439" i="6" s="1"/>
  <c r="I9438" i="6"/>
  <c r="H9438" i="6"/>
  <c r="G9438" i="6"/>
  <c r="I9437" i="6"/>
  <c r="H9437" i="6"/>
  <c r="G9437" i="6"/>
  <c r="H9436" i="6"/>
  <c r="G9436" i="6"/>
  <c r="I9436" i="6" s="1"/>
  <c r="I9435" i="6"/>
  <c r="H9435" i="6"/>
  <c r="G9435" i="6"/>
  <c r="H9434" i="6"/>
  <c r="G9434" i="6"/>
  <c r="I9434" i="6" s="1"/>
  <c r="I9433" i="6"/>
  <c r="H9433" i="6"/>
  <c r="G9433" i="6"/>
  <c r="H9432" i="6"/>
  <c r="G9432" i="6"/>
  <c r="I9432" i="6" s="1"/>
  <c r="H9431" i="6"/>
  <c r="G9431" i="6"/>
  <c r="I9431" i="6" s="1"/>
  <c r="I9430" i="6"/>
  <c r="H9430" i="6"/>
  <c r="G9430" i="6"/>
  <c r="H9429" i="6"/>
  <c r="G9429" i="6"/>
  <c r="I9429" i="6" s="1"/>
  <c r="I9428" i="6"/>
  <c r="H9428" i="6"/>
  <c r="G9428" i="6"/>
  <c r="H9427" i="6"/>
  <c r="G9427" i="6"/>
  <c r="I9427" i="6" s="1"/>
  <c r="H9426" i="6"/>
  <c r="G9426" i="6"/>
  <c r="I9426" i="6" s="1"/>
  <c r="H9425" i="6"/>
  <c r="G9425" i="6"/>
  <c r="I9425" i="6" s="1"/>
  <c r="H9424" i="6"/>
  <c r="G9424" i="6"/>
  <c r="I9424" i="6" s="1"/>
  <c r="H9423" i="6"/>
  <c r="G9423" i="6"/>
  <c r="I9423" i="6" s="1"/>
  <c r="I9422" i="6"/>
  <c r="H9422" i="6"/>
  <c r="G9422" i="6"/>
  <c r="I9421" i="6"/>
  <c r="H9421" i="6"/>
  <c r="G9421" i="6"/>
  <c r="H9420" i="6"/>
  <c r="G9420" i="6"/>
  <c r="I9420" i="6" s="1"/>
  <c r="H9419" i="6"/>
  <c r="G9419" i="6"/>
  <c r="I9419" i="6" s="1"/>
  <c r="H9418" i="6"/>
  <c r="G9418" i="6"/>
  <c r="I9418" i="6" s="1"/>
  <c r="I9417" i="6"/>
  <c r="H9417" i="6"/>
  <c r="G9417" i="6"/>
  <c r="I9416" i="6"/>
  <c r="H9416" i="6"/>
  <c r="G9416" i="6"/>
  <c r="H9415" i="6"/>
  <c r="G9415" i="6"/>
  <c r="I9415" i="6" s="1"/>
  <c r="I9414" i="6"/>
  <c r="H9414" i="6"/>
  <c r="G9414" i="6"/>
  <c r="H9413" i="6"/>
  <c r="G9413" i="6"/>
  <c r="I9413" i="6" s="1"/>
  <c r="H9412" i="6"/>
  <c r="G9412" i="6"/>
  <c r="I9412" i="6" s="1"/>
  <c r="I9411" i="6"/>
  <c r="H9411" i="6"/>
  <c r="G9411" i="6"/>
  <c r="H9410" i="6"/>
  <c r="G9410" i="6"/>
  <c r="I9410" i="6" s="1"/>
  <c r="H9409" i="6"/>
  <c r="G9409" i="6"/>
  <c r="I9409" i="6" s="1"/>
  <c r="H9408" i="6"/>
  <c r="G9408" i="6"/>
  <c r="I9408" i="6" s="1"/>
  <c r="H9407" i="6"/>
  <c r="G9407" i="6"/>
  <c r="I9407" i="6" s="1"/>
  <c r="H9406" i="6"/>
  <c r="G9406" i="6"/>
  <c r="I9406" i="6" s="1"/>
  <c r="H9405" i="6"/>
  <c r="G9405" i="6"/>
  <c r="I9405" i="6" s="1"/>
  <c r="H9404" i="6"/>
  <c r="G9404" i="6"/>
  <c r="I9404" i="6" s="1"/>
  <c r="H9403" i="6"/>
  <c r="G9403" i="6"/>
  <c r="I9403" i="6" s="1"/>
  <c r="H9402" i="6"/>
  <c r="G9402" i="6"/>
  <c r="I9402" i="6" s="1"/>
  <c r="H9401" i="6"/>
  <c r="G9401" i="6"/>
  <c r="I9401" i="6" s="1"/>
  <c r="I9400" i="6"/>
  <c r="H9400" i="6"/>
  <c r="G9400" i="6"/>
  <c r="I9399" i="6"/>
  <c r="H9399" i="6"/>
  <c r="G9399" i="6"/>
  <c r="H9398" i="6"/>
  <c r="G9398" i="6"/>
  <c r="I9398" i="6" s="1"/>
  <c r="I9397" i="6"/>
  <c r="H9397" i="6"/>
  <c r="G9397" i="6"/>
  <c r="H9396" i="6"/>
  <c r="G9396" i="6"/>
  <c r="I9396" i="6" s="1"/>
  <c r="H9395" i="6"/>
  <c r="G9395" i="6"/>
  <c r="I9395" i="6" s="1"/>
  <c r="I9394" i="6"/>
  <c r="H9394" i="6"/>
  <c r="G9394" i="6"/>
  <c r="H9393" i="6"/>
  <c r="G9393" i="6"/>
  <c r="I9393" i="6" s="1"/>
  <c r="I9392" i="6"/>
  <c r="H9392" i="6"/>
  <c r="G9392" i="6"/>
  <c r="H9391" i="6"/>
  <c r="G9391" i="6"/>
  <c r="I9391" i="6" s="1"/>
  <c r="H9390" i="6"/>
  <c r="G9390" i="6"/>
  <c r="I9390" i="6" s="1"/>
  <c r="H9389" i="6"/>
  <c r="G9389" i="6"/>
  <c r="I9389" i="6" s="1"/>
  <c r="H9388" i="6"/>
  <c r="G9388" i="6"/>
  <c r="I9388" i="6" s="1"/>
  <c r="I9387" i="6"/>
  <c r="H9387" i="6"/>
  <c r="G9387" i="6"/>
  <c r="I9386" i="6"/>
  <c r="H9386" i="6"/>
  <c r="G9386" i="6"/>
  <c r="H9385" i="6"/>
  <c r="G9385" i="6"/>
  <c r="I9385" i="6" s="1"/>
  <c r="I9384" i="6"/>
  <c r="H9384" i="6"/>
  <c r="G9384" i="6"/>
  <c r="I9383" i="6"/>
  <c r="H9383" i="6"/>
  <c r="G9383" i="6"/>
  <c r="H9382" i="6"/>
  <c r="G9382" i="6"/>
  <c r="I9382" i="6" s="1"/>
  <c r="I9381" i="6"/>
  <c r="H9381" i="6"/>
  <c r="G9381" i="6"/>
  <c r="H9380" i="6"/>
  <c r="G9380" i="6"/>
  <c r="I9380" i="6" s="1"/>
  <c r="I9379" i="6"/>
  <c r="H9379" i="6"/>
  <c r="G9379" i="6"/>
  <c r="I9378" i="6"/>
  <c r="H9378" i="6"/>
  <c r="G9378" i="6"/>
  <c r="H9377" i="6"/>
  <c r="G9377" i="6"/>
  <c r="I9377" i="6" s="1"/>
  <c r="H9376" i="6"/>
  <c r="G9376" i="6"/>
  <c r="I9376" i="6" s="1"/>
  <c r="I9375" i="6"/>
  <c r="H9375" i="6"/>
  <c r="G9375" i="6"/>
  <c r="H9374" i="6"/>
  <c r="G9374" i="6"/>
  <c r="I9374" i="6" s="1"/>
  <c r="I9373" i="6"/>
  <c r="H9373" i="6"/>
  <c r="G9373" i="6"/>
  <c r="I9372" i="6"/>
  <c r="H9372" i="6"/>
  <c r="G9372" i="6"/>
  <c r="I9371" i="6"/>
  <c r="H9371" i="6"/>
  <c r="G9371" i="6"/>
  <c r="H9370" i="6"/>
  <c r="G9370" i="6"/>
  <c r="I9370" i="6" s="1"/>
  <c r="I9369" i="6"/>
  <c r="H9369" i="6"/>
  <c r="G9369" i="6"/>
  <c r="I9368" i="6"/>
  <c r="H9368" i="6"/>
  <c r="G9368" i="6"/>
  <c r="H9367" i="6"/>
  <c r="G9367" i="6"/>
  <c r="I9367" i="6" s="1"/>
  <c r="I9366" i="6"/>
  <c r="H9366" i="6"/>
  <c r="G9366" i="6"/>
  <c r="H9365" i="6"/>
  <c r="G9365" i="6"/>
  <c r="I9365" i="6" s="1"/>
  <c r="I9364" i="6"/>
  <c r="H9364" i="6"/>
  <c r="G9364" i="6"/>
  <c r="H9363" i="6"/>
  <c r="G9363" i="6"/>
  <c r="I9363" i="6" s="1"/>
  <c r="H9362" i="6"/>
  <c r="G9362" i="6"/>
  <c r="I9362" i="6" s="1"/>
  <c r="H9361" i="6"/>
  <c r="G9361" i="6"/>
  <c r="I9361" i="6" s="1"/>
  <c r="I9360" i="6"/>
  <c r="H9360" i="6"/>
  <c r="G9360" i="6"/>
  <c r="H9359" i="6"/>
  <c r="G9359" i="6"/>
  <c r="I9359" i="6" s="1"/>
  <c r="I9358" i="6"/>
  <c r="H9358" i="6"/>
  <c r="G9358" i="6"/>
  <c r="H9357" i="6"/>
  <c r="G9357" i="6"/>
  <c r="I9357" i="6" s="1"/>
  <c r="H9356" i="6"/>
  <c r="G9356" i="6"/>
  <c r="I9356" i="6" s="1"/>
  <c r="H9355" i="6"/>
  <c r="G9355" i="6"/>
  <c r="I9355" i="6" s="1"/>
  <c r="I9354" i="6"/>
  <c r="H9354" i="6"/>
  <c r="G9354" i="6"/>
  <c r="H9353" i="6"/>
  <c r="G9353" i="6"/>
  <c r="I9353" i="6" s="1"/>
  <c r="H9352" i="6"/>
  <c r="G9352" i="6"/>
  <c r="I9352" i="6" s="1"/>
  <c r="H9351" i="6"/>
  <c r="G9351" i="6"/>
  <c r="I9351" i="6" s="1"/>
  <c r="H9350" i="6"/>
  <c r="G9350" i="6"/>
  <c r="I9350" i="6" s="1"/>
  <c r="I9349" i="6"/>
  <c r="H9349" i="6"/>
  <c r="G9349" i="6"/>
  <c r="H9348" i="6"/>
  <c r="G9348" i="6"/>
  <c r="I9348" i="6" s="1"/>
  <c r="H9347" i="6"/>
  <c r="G9347" i="6"/>
  <c r="I9347" i="6" s="1"/>
  <c r="H9346" i="6"/>
  <c r="G9346" i="6"/>
  <c r="I9346" i="6" s="1"/>
  <c r="H9345" i="6"/>
  <c r="G9345" i="6"/>
  <c r="I9345" i="6" s="1"/>
  <c r="I9344" i="6"/>
  <c r="H9344" i="6"/>
  <c r="G9344" i="6"/>
  <c r="H9343" i="6"/>
  <c r="G9343" i="6"/>
  <c r="I9343" i="6" s="1"/>
  <c r="H9342" i="6"/>
  <c r="G9342" i="6"/>
  <c r="I9342" i="6" s="1"/>
  <c r="H9341" i="6"/>
  <c r="G9341" i="6"/>
  <c r="I9341" i="6" s="1"/>
  <c r="H9340" i="6"/>
  <c r="G9340" i="6"/>
  <c r="I9340" i="6" s="1"/>
  <c r="H9339" i="6"/>
  <c r="G9339" i="6"/>
  <c r="I9339" i="6" s="1"/>
  <c r="H9338" i="6"/>
  <c r="G9338" i="6"/>
  <c r="I9338" i="6" s="1"/>
  <c r="H9337" i="6"/>
  <c r="G9337" i="6"/>
  <c r="I9337" i="6" s="1"/>
  <c r="I9336" i="6"/>
  <c r="H9336" i="6"/>
  <c r="G9336" i="6"/>
  <c r="I9335" i="6"/>
  <c r="H9335" i="6"/>
  <c r="G9335" i="6"/>
  <c r="H9334" i="6"/>
  <c r="G9334" i="6"/>
  <c r="I9334" i="6" s="1"/>
  <c r="H9333" i="6"/>
  <c r="G9333" i="6"/>
  <c r="I9333" i="6" s="1"/>
  <c r="H9332" i="6"/>
  <c r="G9332" i="6"/>
  <c r="I9332" i="6" s="1"/>
  <c r="I9331" i="6"/>
  <c r="H9331" i="6"/>
  <c r="G9331" i="6"/>
  <c r="I9330" i="6"/>
  <c r="H9330" i="6"/>
  <c r="G9330" i="6"/>
  <c r="H9329" i="6"/>
  <c r="G9329" i="6"/>
  <c r="I9329" i="6" s="1"/>
  <c r="H9328" i="6"/>
  <c r="G9328" i="6"/>
  <c r="I9328" i="6" s="1"/>
  <c r="H9327" i="6"/>
  <c r="G9327" i="6"/>
  <c r="I9327" i="6" s="1"/>
  <c r="H9326" i="6"/>
  <c r="G9326" i="6"/>
  <c r="I9326" i="6" s="1"/>
  <c r="I9325" i="6"/>
  <c r="H9325" i="6"/>
  <c r="G9325" i="6"/>
  <c r="H9324" i="6"/>
  <c r="G9324" i="6"/>
  <c r="I9324" i="6" s="1"/>
  <c r="H9323" i="6"/>
  <c r="G9323" i="6"/>
  <c r="I9323" i="6" s="1"/>
  <c r="H9322" i="6"/>
  <c r="G9322" i="6"/>
  <c r="I9322" i="6" s="1"/>
  <c r="H9321" i="6"/>
  <c r="G9321" i="6"/>
  <c r="I9321" i="6" s="1"/>
  <c r="H9320" i="6"/>
  <c r="G9320" i="6"/>
  <c r="I9320" i="6" s="1"/>
  <c r="H9319" i="6"/>
  <c r="G9319" i="6"/>
  <c r="I9319" i="6" s="1"/>
  <c r="H9318" i="6"/>
  <c r="G9318" i="6"/>
  <c r="I9318" i="6" s="1"/>
  <c r="H9317" i="6"/>
  <c r="G9317" i="6"/>
  <c r="I9317" i="6" s="1"/>
  <c r="I9316" i="6"/>
  <c r="H9316" i="6"/>
  <c r="G9316" i="6"/>
  <c r="H9315" i="6"/>
  <c r="G9315" i="6"/>
  <c r="I9315" i="6" s="1"/>
  <c r="H9314" i="6"/>
  <c r="G9314" i="6"/>
  <c r="I9314" i="6" s="1"/>
  <c r="H9313" i="6"/>
  <c r="G9313" i="6"/>
  <c r="I9313" i="6" s="1"/>
  <c r="H9312" i="6"/>
  <c r="G9312" i="6"/>
  <c r="I9312" i="6" s="1"/>
  <c r="I9311" i="6"/>
  <c r="H9311" i="6"/>
  <c r="G9311" i="6"/>
  <c r="H9310" i="6"/>
  <c r="G9310" i="6"/>
  <c r="I9310" i="6" s="1"/>
  <c r="H9309" i="6"/>
  <c r="G9309" i="6"/>
  <c r="I9309" i="6" s="1"/>
  <c r="H9308" i="6"/>
  <c r="G9308" i="6"/>
  <c r="I9308" i="6" s="1"/>
  <c r="H9307" i="6"/>
  <c r="G9307" i="6"/>
  <c r="I9307" i="6" s="1"/>
  <c r="H9306" i="6"/>
  <c r="G9306" i="6"/>
  <c r="I9306" i="6" s="1"/>
  <c r="I9305" i="6"/>
  <c r="H9305" i="6"/>
  <c r="G9305" i="6"/>
  <c r="H9304" i="6"/>
  <c r="G9304" i="6"/>
  <c r="I9304" i="6" s="1"/>
  <c r="H9303" i="6"/>
  <c r="G9303" i="6"/>
  <c r="I9303" i="6" s="1"/>
  <c r="I9302" i="6"/>
  <c r="H9302" i="6"/>
  <c r="G9302" i="6"/>
  <c r="H9301" i="6"/>
  <c r="G9301" i="6"/>
  <c r="I9301" i="6" s="1"/>
  <c r="I9300" i="6"/>
  <c r="H9300" i="6"/>
  <c r="G9300" i="6"/>
  <c r="H9299" i="6"/>
  <c r="G9299" i="6"/>
  <c r="I9299" i="6" s="1"/>
  <c r="H9298" i="6"/>
  <c r="G9298" i="6"/>
  <c r="I9298" i="6" s="1"/>
  <c r="I9297" i="6"/>
  <c r="H9297" i="6"/>
  <c r="G9297" i="6"/>
  <c r="H9296" i="6"/>
  <c r="G9296" i="6"/>
  <c r="I9296" i="6" s="1"/>
  <c r="I9295" i="6"/>
  <c r="H9295" i="6"/>
  <c r="G9295" i="6"/>
  <c r="H9294" i="6"/>
  <c r="G9294" i="6"/>
  <c r="I9294" i="6" s="1"/>
  <c r="H9293" i="6"/>
  <c r="G9293" i="6"/>
  <c r="I9293" i="6" s="1"/>
  <c r="H9292" i="6"/>
  <c r="G9292" i="6"/>
  <c r="I9292" i="6" s="1"/>
  <c r="H9291" i="6"/>
  <c r="G9291" i="6"/>
  <c r="I9291" i="6" s="1"/>
  <c r="I9290" i="6"/>
  <c r="H9290" i="6"/>
  <c r="G9290" i="6"/>
  <c r="H9289" i="6"/>
  <c r="G9289" i="6"/>
  <c r="I9289" i="6" s="1"/>
  <c r="I9288" i="6"/>
  <c r="H9288" i="6"/>
  <c r="G9288" i="6"/>
  <c r="H9287" i="6"/>
  <c r="G9287" i="6"/>
  <c r="I9287" i="6" s="1"/>
  <c r="H9286" i="6"/>
  <c r="G9286" i="6"/>
  <c r="I9286" i="6" s="1"/>
  <c r="I9285" i="6"/>
  <c r="H9285" i="6"/>
  <c r="G9285" i="6"/>
  <c r="H9284" i="6"/>
  <c r="G9284" i="6"/>
  <c r="I9284" i="6" s="1"/>
  <c r="I9283" i="6"/>
  <c r="H9283" i="6"/>
  <c r="G9283" i="6"/>
  <c r="H9282" i="6"/>
  <c r="G9282" i="6"/>
  <c r="I9282" i="6" s="1"/>
  <c r="H9281" i="6"/>
  <c r="G9281" i="6"/>
  <c r="I9281" i="6" s="1"/>
  <c r="I9280" i="6"/>
  <c r="H9280" i="6"/>
  <c r="G9280" i="6"/>
  <c r="H9279" i="6"/>
  <c r="G9279" i="6"/>
  <c r="I9279" i="6" s="1"/>
  <c r="H9278" i="6"/>
  <c r="G9278" i="6"/>
  <c r="I9278" i="6" s="1"/>
  <c r="H9277" i="6"/>
  <c r="G9277" i="6"/>
  <c r="I9277" i="6" s="1"/>
  <c r="H9276" i="6"/>
  <c r="G9276" i="6"/>
  <c r="I9276" i="6" s="1"/>
  <c r="I9275" i="6"/>
  <c r="H9275" i="6"/>
  <c r="G9275" i="6"/>
  <c r="I9274" i="6"/>
  <c r="H9274" i="6"/>
  <c r="G9274" i="6"/>
  <c r="H9273" i="6"/>
  <c r="G9273" i="6"/>
  <c r="I9273" i="6" s="1"/>
  <c r="H9272" i="6"/>
  <c r="G9272" i="6"/>
  <c r="I9272" i="6" s="1"/>
  <c r="I9271" i="6"/>
  <c r="H9271" i="6"/>
  <c r="G9271" i="6"/>
  <c r="I9270" i="6"/>
  <c r="H9270" i="6"/>
  <c r="G9270" i="6"/>
  <c r="I9269" i="6"/>
  <c r="H9269" i="6"/>
  <c r="G9269" i="6"/>
  <c r="H9268" i="6"/>
  <c r="G9268" i="6"/>
  <c r="I9268" i="6" s="1"/>
  <c r="H9267" i="6"/>
  <c r="G9267" i="6"/>
  <c r="I9267" i="6" s="1"/>
  <c r="I9266" i="6"/>
  <c r="H9266" i="6"/>
  <c r="G9266" i="6"/>
  <c r="I9265" i="6"/>
  <c r="H9265" i="6"/>
  <c r="G9265" i="6"/>
  <c r="H9264" i="6"/>
  <c r="G9264" i="6"/>
  <c r="I9264" i="6" s="1"/>
  <c r="H9263" i="6"/>
  <c r="G9263" i="6"/>
  <c r="I9263" i="6" s="1"/>
  <c r="H9262" i="6"/>
  <c r="G9262" i="6"/>
  <c r="I9262" i="6" s="1"/>
  <c r="I9261" i="6"/>
  <c r="H9261" i="6"/>
  <c r="G9261" i="6"/>
  <c r="I9260" i="6"/>
  <c r="H9260" i="6"/>
  <c r="G9260" i="6"/>
  <c r="H9259" i="6"/>
  <c r="G9259" i="6"/>
  <c r="I9259" i="6" s="1"/>
  <c r="H9258" i="6"/>
  <c r="G9258" i="6"/>
  <c r="I9258" i="6" s="1"/>
  <c r="H9257" i="6"/>
  <c r="G9257" i="6"/>
  <c r="I9257" i="6" s="1"/>
  <c r="I9256" i="6"/>
  <c r="H9256" i="6"/>
  <c r="G9256" i="6"/>
  <c r="I9255" i="6"/>
  <c r="H9255" i="6"/>
  <c r="G9255" i="6"/>
  <c r="H9254" i="6"/>
  <c r="G9254" i="6"/>
  <c r="I9254" i="6" s="1"/>
  <c r="H9253" i="6"/>
  <c r="G9253" i="6"/>
  <c r="I9253" i="6" s="1"/>
  <c r="H9252" i="6"/>
  <c r="G9252" i="6"/>
  <c r="I9252" i="6" s="1"/>
  <c r="H9251" i="6"/>
  <c r="G9251" i="6"/>
  <c r="I9251" i="6" s="1"/>
  <c r="H9250" i="6"/>
  <c r="G9250" i="6"/>
  <c r="I9250" i="6" s="1"/>
  <c r="H9249" i="6"/>
  <c r="G9249" i="6"/>
  <c r="I9249" i="6" s="1"/>
  <c r="H9248" i="6"/>
  <c r="G9248" i="6"/>
  <c r="I9248" i="6" s="1"/>
  <c r="H9247" i="6"/>
  <c r="G9247" i="6"/>
  <c r="I9247" i="6" s="1"/>
  <c r="I9246" i="6"/>
  <c r="H9246" i="6"/>
  <c r="G9246" i="6"/>
  <c r="H9245" i="6"/>
  <c r="G9245" i="6"/>
  <c r="I9245" i="6" s="1"/>
  <c r="H9244" i="6"/>
  <c r="G9244" i="6"/>
  <c r="I9244" i="6" s="1"/>
  <c r="H9243" i="6"/>
  <c r="G9243" i="6"/>
  <c r="I9243" i="6" s="1"/>
  <c r="H9242" i="6"/>
  <c r="G9242" i="6"/>
  <c r="I9242" i="6" s="1"/>
  <c r="I9241" i="6"/>
  <c r="H9241" i="6"/>
  <c r="G9241" i="6"/>
  <c r="H9240" i="6"/>
  <c r="G9240" i="6"/>
  <c r="I9240" i="6" s="1"/>
  <c r="H9239" i="6"/>
  <c r="G9239" i="6"/>
  <c r="I9239" i="6" s="1"/>
  <c r="H9238" i="6"/>
  <c r="G9238" i="6"/>
  <c r="I9238" i="6" s="1"/>
  <c r="H9237" i="6"/>
  <c r="G9237" i="6"/>
  <c r="I9237" i="6" s="1"/>
  <c r="H9236" i="6"/>
  <c r="G9236" i="6"/>
  <c r="I9236" i="6" s="1"/>
  <c r="I9235" i="6"/>
  <c r="H9235" i="6"/>
  <c r="G9235" i="6"/>
  <c r="H9234" i="6"/>
  <c r="G9234" i="6"/>
  <c r="I9234" i="6" s="1"/>
  <c r="H9233" i="6"/>
  <c r="G9233" i="6"/>
  <c r="I9233" i="6" s="1"/>
  <c r="I9232" i="6"/>
  <c r="H9232" i="6"/>
  <c r="G9232" i="6"/>
  <c r="H9231" i="6"/>
  <c r="G9231" i="6"/>
  <c r="I9231" i="6" s="1"/>
  <c r="I9230" i="6"/>
  <c r="H9230" i="6"/>
  <c r="G9230" i="6"/>
  <c r="H9229" i="6"/>
  <c r="G9229" i="6"/>
  <c r="I9229" i="6" s="1"/>
  <c r="H9228" i="6"/>
  <c r="G9228" i="6"/>
  <c r="I9228" i="6" s="1"/>
  <c r="I9227" i="6"/>
  <c r="H9227" i="6"/>
  <c r="G9227" i="6"/>
  <c r="H9226" i="6"/>
  <c r="G9226" i="6"/>
  <c r="I9226" i="6" s="1"/>
  <c r="I9225" i="6"/>
  <c r="H9225" i="6"/>
  <c r="G9225" i="6"/>
  <c r="H9224" i="6"/>
  <c r="G9224" i="6"/>
  <c r="I9224" i="6" s="1"/>
  <c r="H9223" i="6"/>
  <c r="G9223" i="6"/>
  <c r="I9223" i="6" s="1"/>
  <c r="H9222" i="6"/>
  <c r="G9222" i="6"/>
  <c r="I9222" i="6" s="1"/>
  <c r="H9221" i="6"/>
  <c r="G9221" i="6"/>
  <c r="I9221" i="6" s="1"/>
  <c r="I9220" i="6"/>
  <c r="H9220" i="6"/>
  <c r="G9220" i="6"/>
  <c r="H9219" i="6"/>
  <c r="G9219" i="6"/>
  <c r="I9219" i="6" s="1"/>
  <c r="I9218" i="6"/>
  <c r="H9218" i="6"/>
  <c r="G9218" i="6"/>
  <c r="H9217" i="6"/>
  <c r="G9217" i="6"/>
  <c r="I9217" i="6" s="1"/>
  <c r="H9216" i="6"/>
  <c r="G9216" i="6"/>
  <c r="I9216" i="6" s="1"/>
  <c r="I9215" i="6"/>
  <c r="H9215" i="6"/>
  <c r="G9215" i="6"/>
  <c r="H9214" i="6"/>
  <c r="G9214" i="6"/>
  <c r="I9214" i="6" s="1"/>
  <c r="I9213" i="6"/>
  <c r="H9213" i="6"/>
  <c r="G9213" i="6"/>
  <c r="H9212" i="6"/>
  <c r="G9212" i="6"/>
  <c r="I9212" i="6" s="1"/>
  <c r="H9211" i="6"/>
  <c r="G9211" i="6"/>
  <c r="I9211" i="6" s="1"/>
  <c r="I9210" i="6"/>
  <c r="H9210" i="6"/>
  <c r="G9210" i="6"/>
  <c r="H9209" i="6"/>
  <c r="G9209" i="6"/>
  <c r="I9209" i="6" s="1"/>
  <c r="H9208" i="6"/>
  <c r="G9208" i="6"/>
  <c r="I9208" i="6" s="1"/>
  <c r="H9207" i="6"/>
  <c r="G9207" i="6"/>
  <c r="I9207" i="6" s="1"/>
  <c r="H9206" i="6"/>
  <c r="G9206" i="6"/>
  <c r="I9206" i="6" s="1"/>
  <c r="I9205" i="6"/>
  <c r="H9205" i="6"/>
  <c r="G9205" i="6"/>
  <c r="I9204" i="6"/>
  <c r="H9204" i="6"/>
  <c r="G9204" i="6"/>
  <c r="H9203" i="6"/>
  <c r="G9203" i="6"/>
  <c r="I9203" i="6" s="1"/>
  <c r="H9202" i="6"/>
  <c r="G9202" i="6"/>
  <c r="I9202" i="6" s="1"/>
  <c r="I9201" i="6"/>
  <c r="H9201" i="6"/>
  <c r="G9201" i="6"/>
  <c r="I9200" i="6"/>
  <c r="H9200" i="6"/>
  <c r="G9200" i="6"/>
  <c r="H9199" i="6"/>
  <c r="G9199" i="6"/>
  <c r="I9199" i="6" s="1"/>
  <c r="H9198" i="6"/>
  <c r="G9198" i="6"/>
  <c r="I9198" i="6" s="1"/>
  <c r="H9197" i="6"/>
  <c r="G9197" i="6"/>
  <c r="I9197" i="6" s="1"/>
  <c r="I9196" i="6"/>
  <c r="H9196" i="6"/>
  <c r="G9196" i="6"/>
  <c r="I9195" i="6"/>
  <c r="H9195" i="6"/>
  <c r="G9195" i="6"/>
  <c r="H9194" i="6"/>
  <c r="G9194" i="6"/>
  <c r="I9194" i="6" s="1"/>
  <c r="H9193" i="6"/>
  <c r="G9193" i="6"/>
  <c r="I9193" i="6" s="1"/>
  <c r="H9192" i="6"/>
  <c r="G9192" i="6"/>
  <c r="I9192" i="6" s="1"/>
  <c r="H9191" i="6"/>
  <c r="G9191" i="6"/>
  <c r="I9191" i="6" s="1"/>
  <c r="I9190" i="6"/>
  <c r="H9190" i="6"/>
  <c r="G9190" i="6"/>
  <c r="H9189" i="6"/>
  <c r="G9189" i="6"/>
  <c r="I9189" i="6" s="1"/>
  <c r="H9188" i="6"/>
  <c r="G9188" i="6"/>
  <c r="I9188" i="6" s="1"/>
  <c r="H9187" i="6"/>
  <c r="G9187" i="6"/>
  <c r="I9187" i="6" s="1"/>
  <c r="H9186" i="6"/>
  <c r="G9186" i="6"/>
  <c r="I9186" i="6" s="1"/>
  <c r="H9185" i="6"/>
  <c r="G9185" i="6"/>
  <c r="I9185" i="6" s="1"/>
  <c r="H9184" i="6"/>
  <c r="G9184" i="6"/>
  <c r="I9184" i="6" s="1"/>
  <c r="H9183" i="6"/>
  <c r="G9183" i="6"/>
  <c r="I9183" i="6" s="1"/>
  <c r="H9182" i="6"/>
  <c r="G9182" i="6"/>
  <c r="I9182" i="6" s="1"/>
  <c r="H9181" i="6"/>
  <c r="G9181" i="6"/>
  <c r="I9181" i="6" s="1"/>
  <c r="H9180" i="6"/>
  <c r="G9180" i="6"/>
  <c r="I9180" i="6" s="1"/>
  <c r="H9179" i="6"/>
  <c r="G9179" i="6"/>
  <c r="I9179" i="6" s="1"/>
  <c r="H9178" i="6"/>
  <c r="G9178" i="6"/>
  <c r="I9178" i="6" s="1"/>
  <c r="H9177" i="6"/>
  <c r="G9177" i="6"/>
  <c r="I9177" i="6" s="1"/>
  <c r="I9176" i="6"/>
  <c r="H9176" i="6"/>
  <c r="G9176" i="6"/>
  <c r="H9175" i="6"/>
  <c r="G9175" i="6"/>
  <c r="I9175" i="6" s="1"/>
  <c r="I9174" i="6"/>
  <c r="H9174" i="6"/>
  <c r="G9174" i="6"/>
  <c r="I9173" i="6"/>
  <c r="H9173" i="6"/>
  <c r="G9173" i="6"/>
  <c r="I9172" i="6"/>
  <c r="H9172" i="6"/>
  <c r="G9172" i="6"/>
  <c r="I9171" i="6"/>
  <c r="H9171" i="6"/>
  <c r="G9171" i="6"/>
  <c r="H9170" i="6"/>
  <c r="G9170" i="6"/>
  <c r="I9170" i="6" s="1"/>
  <c r="I9169" i="6"/>
  <c r="H9169" i="6"/>
  <c r="G9169" i="6"/>
  <c r="I9168" i="6"/>
  <c r="H9168" i="6"/>
  <c r="G9168" i="6"/>
  <c r="I9167" i="6"/>
  <c r="H9167" i="6"/>
  <c r="G9167" i="6"/>
  <c r="H9166" i="6"/>
  <c r="G9166" i="6"/>
  <c r="I9166" i="6" s="1"/>
  <c r="H9165" i="6"/>
  <c r="G9165" i="6"/>
  <c r="I9165" i="6" s="1"/>
  <c r="I9164" i="6"/>
  <c r="H9164" i="6"/>
  <c r="G9164" i="6"/>
  <c r="I9163" i="6"/>
  <c r="H9163" i="6"/>
  <c r="G9163" i="6"/>
  <c r="I9162" i="6"/>
  <c r="H9162" i="6"/>
  <c r="G9162" i="6"/>
  <c r="I9161" i="6"/>
  <c r="H9161" i="6"/>
  <c r="G9161" i="6"/>
  <c r="H9160" i="6"/>
  <c r="G9160" i="6"/>
  <c r="I9160" i="6" s="1"/>
  <c r="H9159" i="6"/>
  <c r="G9159" i="6"/>
  <c r="I9159" i="6" s="1"/>
  <c r="H9158" i="6"/>
  <c r="G9158" i="6"/>
  <c r="I9158" i="6" s="1"/>
  <c r="H9157" i="6"/>
  <c r="G9157" i="6"/>
  <c r="I9157" i="6" s="1"/>
  <c r="H9156" i="6"/>
  <c r="G9156" i="6"/>
  <c r="I9156" i="6" s="1"/>
  <c r="H9155" i="6"/>
  <c r="G9155" i="6"/>
  <c r="I9155" i="6" s="1"/>
  <c r="H9154" i="6"/>
  <c r="G9154" i="6"/>
  <c r="I9154" i="6" s="1"/>
  <c r="H9153" i="6"/>
  <c r="G9153" i="6"/>
  <c r="I9153" i="6" s="1"/>
  <c r="H9152" i="6"/>
  <c r="G9152" i="6"/>
  <c r="I9152" i="6" s="1"/>
  <c r="I9151" i="6"/>
  <c r="H9151" i="6"/>
  <c r="G9151" i="6"/>
  <c r="H9150" i="6"/>
  <c r="G9150" i="6"/>
  <c r="I9150" i="6" s="1"/>
  <c r="H9149" i="6"/>
  <c r="G9149" i="6"/>
  <c r="I9149" i="6" s="1"/>
  <c r="I9148" i="6"/>
  <c r="H9148" i="6"/>
  <c r="G9148" i="6"/>
  <c r="H9147" i="6"/>
  <c r="G9147" i="6"/>
  <c r="I9147" i="6" s="1"/>
  <c r="I9146" i="6"/>
  <c r="H9146" i="6"/>
  <c r="G9146" i="6"/>
  <c r="H9145" i="6"/>
  <c r="G9145" i="6"/>
  <c r="I9145" i="6" s="1"/>
  <c r="H9144" i="6"/>
  <c r="G9144" i="6"/>
  <c r="I9144" i="6" s="1"/>
  <c r="H9143" i="6"/>
  <c r="G9143" i="6"/>
  <c r="I9143" i="6" s="1"/>
  <c r="H9142" i="6"/>
  <c r="G9142" i="6"/>
  <c r="I9142" i="6" s="1"/>
  <c r="I9141" i="6"/>
  <c r="H9141" i="6"/>
  <c r="G9141" i="6"/>
  <c r="H9140" i="6"/>
  <c r="G9140" i="6"/>
  <c r="I9140" i="6" s="1"/>
  <c r="H9139" i="6"/>
  <c r="G9139" i="6"/>
  <c r="I9139" i="6" s="1"/>
  <c r="H9138" i="6"/>
  <c r="G9138" i="6"/>
  <c r="I9138" i="6" s="1"/>
  <c r="I9137" i="6"/>
  <c r="H9137" i="6"/>
  <c r="G9137" i="6"/>
  <c r="I9136" i="6"/>
  <c r="H9136" i="6"/>
  <c r="G9136" i="6"/>
  <c r="H9135" i="6"/>
  <c r="G9135" i="6"/>
  <c r="I9135" i="6" s="1"/>
  <c r="I9134" i="6"/>
  <c r="H9134" i="6"/>
  <c r="G9134" i="6"/>
  <c r="H9133" i="6"/>
  <c r="G9133" i="6"/>
  <c r="I9133" i="6" s="1"/>
  <c r="I9132" i="6"/>
  <c r="H9132" i="6"/>
  <c r="G9132" i="6"/>
  <c r="H9131" i="6"/>
  <c r="G9131" i="6"/>
  <c r="I9131" i="6" s="1"/>
  <c r="I9130" i="6"/>
  <c r="H9130" i="6"/>
  <c r="G9130" i="6"/>
  <c r="H9129" i="6"/>
  <c r="G9129" i="6"/>
  <c r="I9129" i="6" s="1"/>
  <c r="H9128" i="6"/>
  <c r="G9128" i="6"/>
  <c r="I9128" i="6" s="1"/>
  <c r="I9127" i="6"/>
  <c r="H9127" i="6"/>
  <c r="G9127" i="6"/>
  <c r="H9126" i="6"/>
  <c r="G9126" i="6"/>
  <c r="I9126" i="6" s="1"/>
  <c r="I9125" i="6"/>
  <c r="H9125" i="6"/>
  <c r="G9125" i="6"/>
  <c r="H9124" i="6"/>
  <c r="G9124" i="6"/>
  <c r="I9124" i="6" s="1"/>
  <c r="H9123" i="6"/>
  <c r="G9123" i="6"/>
  <c r="I9123" i="6" s="1"/>
  <c r="H9122" i="6"/>
  <c r="G9122" i="6"/>
  <c r="I9122" i="6" s="1"/>
  <c r="H9121" i="6"/>
  <c r="G9121" i="6"/>
  <c r="I9121" i="6" s="1"/>
  <c r="I9120" i="6"/>
  <c r="H9120" i="6"/>
  <c r="G9120" i="6"/>
  <c r="H9119" i="6"/>
  <c r="G9119" i="6"/>
  <c r="I9119" i="6" s="1"/>
  <c r="H9118" i="6"/>
  <c r="G9118" i="6"/>
  <c r="I9118" i="6" s="1"/>
  <c r="I9117" i="6"/>
  <c r="H9117" i="6"/>
  <c r="G9117" i="6"/>
  <c r="H9116" i="6"/>
  <c r="G9116" i="6"/>
  <c r="I9116" i="6" s="1"/>
  <c r="H9115" i="6"/>
  <c r="G9115" i="6"/>
  <c r="I9115" i="6" s="1"/>
  <c r="H9114" i="6"/>
  <c r="G9114" i="6"/>
  <c r="I9114" i="6" s="1"/>
  <c r="I9113" i="6"/>
  <c r="H9113" i="6"/>
  <c r="G9113" i="6"/>
  <c r="I9112" i="6"/>
  <c r="H9112" i="6"/>
  <c r="G9112" i="6"/>
  <c r="H9111" i="6"/>
  <c r="G9111" i="6"/>
  <c r="I9111" i="6" s="1"/>
  <c r="H9110" i="6"/>
  <c r="G9110" i="6"/>
  <c r="I9110" i="6" s="1"/>
  <c r="H9109" i="6"/>
  <c r="G9109" i="6"/>
  <c r="I9109" i="6" s="1"/>
  <c r="H9108" i="6"/>
  <c r="G9108" i="6"/>
  <c r="I9108" i="6" s="1"/>
  <c r="I9107" i="6"/>
  <c r="H9107" i="6"/>
  <c r="G9107" i="6"/>
  <c r="I9106" i="6"/>
  <c r="H9106" i="6"/>
  <c r="G9106" i="6"/>
  <c r="H9105" i="6"/>
  <c r="G9105" i="6"/>
  <c r="I9105" i="6" s="1"/>
  <c r="H9104" i="6"/>
  <c r="G9104" i="6"/>
  <c r="I9104" i="6" s="1"/>
  <c r="I9103" i="6"/>
  <c r="H9103" i="6"/>
  <c r="G9103" i="6"/>
  <c r="I9102" i="6"/>
  <c r="H9102" i="6"/>
  <c r="G9102" i="6"/>
  <c r="H9101" i="6"/>
  <c r="G9101" i="6"/>
  <c r="I9101" i="6" s="1"/>
  <c r="H9100" i="6"/>
  <c r="G9100" i="6"/>
  <c r="I9100" i="6" s="1"/>
  <c r="H9099" i="6"/>
  <c r="G9099" i="6"/>
  <c r="I9099" i="6" s="1"/>
  <c r="H9098" i="6"/>
  <c r="G9098" i="6"/>
  <c r="I9098" i="6" s="1"/>
  <c r="I9097" i="6"/>
  <c r="H9097" i="6"/>
  <c r="G9097" i="6"/>
  <c r="H9096" i="6"/>
  <c r="G9096" i="6"/>
  <c r="I9096" i="6" s="1"/>
  <c r="H9095" i="6"/>
  <c r="G9095" i="6"/>
  <c r="I9095" i="6" s="1"/>
  <c r="H9094" i="6"/>
  <c r="G9094" i="6"/>
  <c r="I9094" i="6" s="1"/>
  <c r="H9093" i="6"/>
  <c r="G9093" i="6"/>
  <c r="I9093" i="6" s="1"/>
  <c r="I9092" i="6"/>
  <c r="H9092" i="6"/>
  <c r="G9092" i="6"/>
  <c r="H9091" i="6"/>
  <c r="G9091" i="6"/>
  <c r="I9091" i="6" s="1"/>
  <c r="H9090" i="6"/>
  <c r="G9090" i="6"/>
  <c r="I9090" i="6" s="1"/>
  <c r="H9089" i="6"/>
  <c r="G9089" i="6"/>
  <c r="I9089" i="6" s="1"/>
  <c r="H9088" i="6"/>
  <c r="G9088" i="6"/>
  <c r="I9088" i="6" s="1"/>
  <c r="H9087" i="6"/>
  <c r="G9087" i="6"/>
  <c r="I9087" i="6" s="1"/>
  <c r="H9086" i="6"/>
  <c r="G9086" i="6"/>
  <c r="I9086" i="6" s="1"/>
  <c r="H9085" i="6"/>
  <c r="G9085" i="6"/>
  <c r="I9085" i="6" s="1"/>
  <c r="H9084" i="6"/>
  <c r="G9084" i="6"/>
  <c r="I9084" i="6" s="1"/>
  <c r="H9083" i="6"/>
  <c r="G9083" i="6"/>
  <c r="I9083" i="6" s="1"/>
  <c r="H9082" i="6"/>
  <c r="G9082" i="6"/>
  <c r="I9082" i="6" s="1"/>
  <c r="H9081" i="6"/>
  <c r="G9081" i="6"/>
  <c r="I9081" i="6" s="1"/>
  <c r="H9080" i="6"/>
  <c r="G9080" i="6"/>
  <c r="I9080" i="6" s="1"/>
  <c r="H9079" i="6"/>
  <c r="G9079" i="6"/>
  <c r="I9079" i="6" s="1"/>
  <c r="I9078" i="6"/>
  <c r="H9078" i="6"/>
  <c r="G9078" i="6"/>
  <c r="H9077" i="6"/>
  <c r="G9077" i="6"/>
  <c r="I9077" i="6" s="1"/>
  <c r="I9076" i="6"/>
  <c r="H9076" i="6"/>
  <c r="G9076" i="6"/>
  <c r="H9075" i="6"/>
  <c r="G9075" i="6"/>
  <c r="I9075" i="6" s="1"/>
  <c r="H9074" i="6"/>
  <c r="G9074" i="6"/>
  <c r="I9074" i="6" s="1"/>
  <c r="I9073" i="6"/>
  <c r="H9073" i="6"/>
  <c r="G9073" i="6"/>
  <c r="H9072" i="6"/>
  <c r="G9072" i="6"/>
  <c r="I9072" i="6" s="1"/>
  <c r="I9071" i="6"/>
  <c r="H9071" i="6"/>
  <c r="G9071" i="6"/>
  <c r="I9070" i="6"/>
  <c r="H9070" i="6"/>
  <c r="G9070" i="6"/>
  <c r="H9069" i="6"/>
  <c r="G9069" i="6"/>
  <c r="I9069" i="6" s="1"/>
  <c r="H9068" i="6"/>
  <c r="G9068" i="6"/>
  <c r="I9068" i="6" s="1"/>
  <c r="H9067" i="6"/>
  <c r="G9067" i="6"/>
  <c r="I9067" i="6" s="1"/>
  <c r="I9066" i="6"/>
  <c r="H9066" i="6"/>
  <c r="G9066" i="6"/>
  <c r="I9065" i="6"/>
  <c r="H9065" i="6"/>
  <c r="G9065" i="6"/>
  <c r="I9064" i="6"/>
  <c r="H9064" i="6"/>
  <c r="G9064" i="6"/>
  <c r="I9063" i="6"/>
  <c r="H9063" i="6"/>
  <c r="G9063" i="6"/>
  <c r="H9062" i="6"/>
  <c r="G9062" i="6"/>
  <c r="I9062" i="6" s="1"/>
  <c r="H9061" i="6"/>
  <c r="G9061" i="6"/>
  <c r="I9061" i="6" s="1"/>
  <c r="H9060" i="6"/>
  <c r="G9060" i="6"/>
  <c r="I9060" i="6" s="1"/>
  <c r="I9059" i="6"/>
  <c r="H9059" i="6"/>
  <c r="G9059" i="6"/>
  <c r="H9058" i="6"/>
  <c r="G9058" i="6"/>
  <c r="I9058" i="6" s="1"/>
  <c r="H9057" i="6"/>
  <c r="G9057" i="6"/>
  <c r="I9057" i="6" s="1"/>
  <c r="H9056" i="6"/>
  <c r="G9056" i="6"/>
  <c r="I9056" i="6" s="1"/>
  <c r="H9055" i="6"/>
  <c r="G9055" i="6"/>
  <c r="I9055" i="6" s="1"/>
  <c r="H9054" i="6"/>
  <c r="G9054" i="6"/>
  <c r="I9054" i="6" s="1"/>
  <c r="I9053" i="6"/>
  <c r="H9053" i="6"/>
  <c r="G9053" i="6"/>
  <c r="H9052" i="6"/>
  <c r="G9052" i="6"/>
  <c r="I9052" i="6" s="1"/>
  <c r="H9051" i="6"/>
  <c r="G9051" i="6"/>
  <c r="I9051" i="6" s="1"/>
  <c r="I9050" i="6"/>
  <c r="H9050" i="6"/>
  <c r="G9050" i="6"/>
  <c r="I9049" i="6"/>
  <c r="H9049" i="6"/>
  <c r="G9049" i="6"/>
  <c r="I9048" i="6"/>
  <c r="H9048" i="6"/>
  <c r="G9048" i="6"/>
  <c r="H9047" i="6"/>
  <c r="G9047" i="6"/>
  <c r="I9047" i="6" s="1"/>
  <c r="H9046" i="6"/>
  <c r="G9046" i="6"/>
  <c r="I9046" i="6" s="1"/>
  <c r="H9045" i="6"/>
  <c r="G9045" i="6"/>
  <c r="I9045" i="6" s="1"/>
  <c r="H9044" i="6"/>
  <c r="G9044" i="6"/>
  <c r="I9044" i="6" s="1"/>
  <c r="I9043" i="6"/>
  <c r="H9043" i="6"/>
  <c r="G9043" i="6"/>
  <c r="H9042" i="6"/>
  <c r="G9042" i="6"/>
  <c r="I9042" i="6" s="1"/>
  <c r="H9041" i="6"/>
  <c r="G9041" i="6"/>
  <c r="I9041" i="6" s="1"/>
  <c r="H9040" i="6"/>
  <c r="G9040" i="6"/>
  <c r="I9040" i="6" s="1"/>
  <c r="I9039" i="6"/>
  <c r="H9039" i="6"/>
  <c r="G9039" i="6"/>
  <c r="I9038" i="6"/>
  <c r="H9038" i="6"/>
  <c r="G9038" i="6"/>
  <c r="H9037" i="6"/>
  <c r="G9037" i="6"/>
  <c r="I9037" i="6" s="1"/>
  <c r="I9036" i="6"/>
  <c r="H9036" i="6"/>
  <c r="G9036" i="6"/>
  <c r="H9035" i="6"/>
  <c r="G9035" i="6"/>
  <c r="I9035" i="6" s="1"/>
  <c r="H9034" i="6"/>
  <c r="G9034" i="6"/>
  <c r="I9034" i="6" s="1"/>
  <c r="H9033" i="6"/>
  <c r="G9033" i="6"/>
  <c r="I9033" i="6" s="1"/>
  <c r="I9032" i="6"/>
  <c r="H9032" i="6"/>
  <c r="G9032" i="6"/>
  <c r="H9031" i="6"/>
  <c r="G9031" i="6"/>
  <c r="I9031" i="6" s="1"/>
  <c r="H9030" i="6"/>
  <c r="G9030" i="6"/>
  <c r="I9030" i="6" s="1"/>
  <c r="I9029" i="6"/>
  <c r="H9029" i="6"/>
  <c r="G9029" i="6"/>
  <c r="H9028" i="6"/>
  <c r="G9028" i="6"/>
  <c r="I9028" i="6" s="1"/>
  <c r="I9027" i="6"/>
  <c r="H9027" i="6"/>
  <c r="G9027" i="6"/>
  <c r="H9026" i="6"/>
  <c r="G9026" i="6"/>
  <c r="I9026" i="6" s="1"/>
  <c r="H9025" i="6"/>
  <c r="G9025" i="6"/>
  <c r="I9025" i="6" s="1"/>
  <c r="H9024" i="6"/>
  <c r="G9024" i="6"/>
  <c r="I9024" i="6" s="1"/>
  <c r="H9023" i="6"/>
  <c r="G9023" i="6"/>
  <c r="I9023" i="6" s="1"/>
  <c r="I9022" i="6"/>
  <c r="H9022" i="6"/>
  <c r="G9022" i="6"/>
  <c r="I9021" i="6"/>
  <c r="H9021" i="6"/>
  <c r="G9021" i="6"/>
  <c r="H9020" i="6"/>
  <c r="G9020" i="6"/>
  <c r="I9020" i="6" s="1"/>
  <c r="I9019" i="6"/>
  <c r="H9019" i="6"/>
  <c r="G9019" i="6"/>
  <c r="H9018" i="6"/>
  <c r="G9018" i="6"/>
  <c r="I9018" i="6" s="1"/>
  <c r="H9017" i="6"/>
  <c r="G9017" i="6"/>
  <c r="I9017" i="6" s="1"/>
  <c r="H9016" i="6"/>
  <c r="G9016" i="6"/>
  <c r="I9016" i="6" s="1"/>
  <c r="I9015" i="6"/>
  <c r="H9015" i="6"/>
  <c r="G9015" i="6"/>
  <c r="I9014" i="6"/>
  <c r="H9014" i="6"/>
  <c r="G9014" i="6"/>
  <c r="H9013" i="6"/>
  <c r="G9013" i="6"/>
  <c r="I9013" i="6" s="1"/>
  <c r="H9012" i="6"/>
  <c r="G9012" i="6"/>
  <c r="I9012" i="6" s="1"/>
  <c r="I9011" i="6"/>
  <c r="H9011" i="6"/>
  <c r="G9011" i="6"/>
  <c r="H9010" i="6"/>
  <c r="G9010" i="6"/>
  <c r="I9010" i="6" s="1"/>
  <c r="I9009" i="6"/>
  <c r="H9009" i="6"/>
  <c r="G9009" i="6"/>
  <c r="I9008" i="6"/>
  <c r="H9008" i="6"/>
  <c r="G9008" i="6"/>
  <c r="H9007" i="6"/>
  <c r="G9007" i="6"/>
  <c r="I9007" i="6" s="1"/>
  <c r="H9006" i="6"/>
  <c r="G9006" i="6"/>
  <c r="I9006" i="6" s="1"/>
  <c r="H9005" i="6"/>
  <c r="G9005" i="6"/>
  <c r="I9005" i="6" s="1"/>
  <c r="I9004" i="6"/>
  <c r="H9004" i="6"/>
  <c r="G9004" i="6"/>
  <c r="I9003" i="6"/>
  <c r="H9003" i="6"/>
  <c r="G9003" i="6"/>
  <c r="H9002" i="6"/>
  <c r="G9002" i="6"/>
  <c r="I9002" i="6" s="1"/>
  <c r="H9001" i="6"/>
  <c r="G9001" i="6"/>
  <c r="I9001" i="6" s="1"/>
  <c r="I9000" i="6"/>
  <c r="H9000" i="6"/>
  <c r="G9000" i="6"/>
  <c r="I8999" i="6"/>
  <c r="H8999" i="6"/>
  <c r="G8999" i="6"/>
  <c r="H8998" i="6"/>
  <c r="G8998" i="6"/>
  <c r="I8998" i="6" s="1"/>
  <c r="H8997" i="6"/>
  <c r="G8997" i="6"/>
  <c r="I8997" i="6" s="1"/>
  <c r="H8996" i="6"/>
  <c r="G8996" i="6"/>
  <c r="I8996" i="6" s="1"/>
  <c r="I8995" i="6"/>
  <c r="H8995" i="6"/>
  <c r="G8995" i="6"/>
  <c r="I8994" i="6"/>
  <c r="H8994" i="6"/>
  <c r="G8994" i="6"/>
  <c r="I8993" i="6"/>
  <c r="H8993" i="6"/>
  <c r="G8993" i="6"/>
  <c r="H8992" i="6"/>
  <c r="G8992" i="6"/>
  <c r="I8992" i="6" s="1"/>
  <c r="H8991" i="6"/>
  <c r="G8991" i="6"/>
  <c r="I8991" i="6" s="1"/>
  <c r="I8990" i="6"/>
  <c r="H8990" i="6"/>
  <c r="G8990" i="6"/>
  <c r="H8989" i="6"/>
  <c r="G8989" i="6"/>
  <c r="I8989" i="6" s="1"/>
  <c r="H8988" i="6"/>
  <c r="G8988" i="6"/>
  <c r="I8988" i="6" s="1"/>
  <c r="H8987" i="6"/>
  <c r="G8987" i="6"/>
  <c r="I8987" i="6" s="1"/>
  <c r="H8986" i="6"/>
  <c r="G8986" i="6"/>
  <c r="I8986" i="6" s="1"/>
  <c r="H8985" i="6"/>
  <c r="G8985" i="6"/>
  <c r="I8985" i="6" s="1"/>
  <c r="H8984" i="6"/>
  <c r="G8984" i="6"/>
  <c r="I8984" i="6" s="1"/>
  <c r="I8983" i="6"/>
  <c r="H8983" i="6"/>
  <c r="G8983" i="6"/>
  <c r="H8982" i="6"/>
  <c r="G8982" i="6"/>
  <c r="I8982" i="6" s="1"/>
  <c r="H8981" i="6"/>
  <c r="G8981" i="6"/>
  <c r="I8981" i="6" s="1"/>
  <c r="I8980" i="6"/>
  <c r="H8980" i="6"/>
  <c r="G8980" i="6"/>
  <c r="H8979" i="6"/>
  <c r="G8979" i="6"/>
  <c r="I8979" i="6" s="1"/>
  <c r="I8978" i="6"/>
  <c r="H8978" i="6"/>
  <c r="G8978" i="6"/>
  <c r="I8977" i="6"/>
  <c r="H8977" i="6"/>
  <c r="G8977" i="6"/>
  <c r="I8976" i="6"/>
  <c r="H8976" i="6"/>
  <c r="G8976" i="6"/>
  <c r="I8975" i="6"/>
  <c r="H8975" i="6"/>
  <c r="G8975" i="6"/>
  <c r="H8974" i="6"/>
  <c r="G8974" i="6"/>
  <c r="I8974" i="6" s="1"/>
  <c r="I8973" i="6"/>
  <c r="H8973" i="6"/>
  <c r="G8973" i="6"/>
  <c r="I8972" i="6"/>
  <c r="H8972" i="6"/>
  <c r="G8972" i="6"/>
  <c r="I8971" i="6"/>
  <c r="H8971" i="6"/>
  <c r="G8971" i="6"/>
  <c r="H8970" i="6"/>
  <c r="G8970" i="6"/>
  <c r="I8970" i="6" s="1"/>
  <c r="H8969" i="6"/>
  <c r="G8969" i="6"/>
  <c r="I8969" i="6" s="1"/>
  <c r="I8968" i="6"/>
  <c r="H8968" i="6"/>
  <c r="G8968" i="6"/>
  <c r="I8967" i="6"/>
  <c r="H8967" i="6"/>
  <c r="G8967" i="6"/>
  <c r="I8966" i="6"/>
  <c r="H8966" i="6"/>
  <c r="G8966" i="6"/>
  <c r="I8965" i="6"/>
  <c r="H8965" i="6"/>
  <c r="G8965" i="6"/>
  <c r="H8964" i="6"/>
  <c r="G8964" i="6"/>
  <c r="I8964" i="6" s="1"/>
  <c r="H8963" i="6"/>
  <c r="G8963" i="6"/>
  <c r="I8963" i="6" s="1"/>
  <c r="H8962" i="6"/>
  <c r="G8962" i="6"/>
  <c r="I8962" i="6" s="1"/>
  <c r="I8961" i="6"/>
  <c r="H8961" i="6"/>
  <c r="G8961" i="6"/>
  <c r="H8960" i="6"/>
  <c r="G8960" i="6"/>
  <c r="I8960" i="6" s="1"/>
  <c r="H8959" i="6"/>
  <c r="G8959" i="6"/>
  <c r="I8959" i="6" s="1"/>
  <c r="H8958" i="6"/>
  <c r="G8958" i="6"/>
  <c r="I8958" i="6" s="1"/>
  <c r="H8957" i="6"/>
  <c r="G8957" i="6"/>
  <c r="I8957" i="6" s="1"/>
  <c r="H8956" i="6"/>
  <c r="G8956" i="6"/>
  <c r="I8956" i="6" s="1"/>
  <c r="I8955" i="6"/>
  <c r="H8955" i="6"/>
  <c r="G8955" i="6"/>
  <c r="H8954" i="6"/>
  <c r="G8954" i="6"/>
  <c r="I8954" i="6" s="1"/>
  <c r="H8953" i="6"/>
  <c r="G8953" i="6"/>
  <c r="I8953" i="6" s="1"/>
  <c r="I8952" i="6"/>
  <c r="H8952" i="6"/>
  <c r="G8952" i="6"/>
  <c r="I8951" i="6"/>
  <c r="H8951" i="6"/>
  <c r="G8951" i="6"/>
  <c r="I8950" i="6"/>
  <c r="H8950" i="6"/>
  <c r="G8950" i="6"/>
  <c r="H8949" i="6"/>
  <c r="G8949" i="6"/>
  <c r="I8949" i="6" s="1"/>
  <c r="H8948" i="6"/>
  <c r="G8948" i="6"/>
  <c r="I8948" i="6" s="1"/>
  <c r="H8947" i="6"/>
  <c r="G8947" i="6"/>
  <c r="I8947" i="6" s="1"/>
  <c r="H8946" i="6"/>
  <c r="G8946" i="6"/>
  <c r="I8946" i="6" s="1"/>
  <c r="H8945" i="6"/>
  <c r="G8945" i="6"/>
  <c r="I8945" i="6" s="1"/>
  <c r="I8944" i="6"/>
  <c r="H8944" i="6"/>
  <c r="G8944" i="6"/>
  <c r="H8943" i="6"/>
  <c r="G8943" i="6"/>
  <c r="I8943" i="6" s="1"/>
  <c r="H8942" i="6"/>
  <c r="G8942" i="6"/>
  <c r="I8942" i="6" s="1"/>
  <c r="H8941" i="6"/>
  <c r="G8941" i="6"/>
  <c r="I8941" i="6" s="1"/>
  <c r="H8940" i="6"/>
  <c r="G8940" i="6"/>
  <c r="I8940" i="6" s="1"/>
  <c r="I8939" i="6"/>
  <c r="H8939" i="6"/>
  <c r="G8939" i="6"/>
  <c r="I8938" i="6"/>
  <c r="H8938" i="6"/>
  <c r="G8938" i="6"/>
  <c r="I8937" i="6"/>
  <c r="H8937" i="6"/>
  <c r="G8937" i="6"/>
  <c r="I8936" i="6"/>
  <c r="H8936" i="6"/>
  <c r="G8936" i="6"/>
  <c r="H8935" i="6"/>
  <c r="G8935" i="6"/>
  <c r="I8935" i="6" s="1"/>
  <c r="H8934" i="6"/>
  <c r="G8934" i="6"/>
  <c r="I8934" i="6" s="1"/>
  <c r="H8933" i="6"/>
  <c r="G8933" i="6"/>
  <c r="I8933" i="6" s="1"/>
  <c r="H8932" i="6"/>
  <c r="G8932" i="6"/>
  <c r="I8932" i="6" s="1"/>
  <c r="I8931" i="6"/>
  <c r="H8931" i="6"/>
  <c r="G8931" i="6"/>
  <c r="I8930" i="6"/>
  <c r="H8930" i="6"/>
  <c r="G8930" i="6"/>
  <c r="H8929" i="6"/>
  <c r="G8929" i="6"/>
  <c r="I8929" i="6" s="1"/>
  <c r="H8928" i="6"/>
  <c r="G8928" i="6"/>
  <c r="I8928" i="6" s="1"/>
  <c r="H8927" i="6"/>
  <c r="G8927" i="6"/>
  <c r="I8927" i="6" s="1"/>
  <c r="I8926" i="6"/>
  <c r="H8926" i="6"/>
  <c r="G8926" i="6"/>
  <c r="I8925" i="6"/>
  <c r="H8925" i="6"/>
  <c r="G8925" i="6"/>
  <c r="I8924" i="6"/>
  <c r="H8924" i="6"/>
  <c r="G8924" i="6"/>
  <c r="I8923" i="6"/>
  <c r="H8923" i="6"/>
  <c r="G8923" i="6"/>
  <c r="H8922" i="6"/>
  <c r="G8922" i="6"/>
  <c r="I8922" i="6" s="1"/>
  <c r="H8921" i="6"/>
  <c r="G8921" i="6"/>
  <c r="I8921" i="6" s="1"/>
  <c r="I8920" i="6"/>
  <c r="H8920" i="6"/>
  <c r="G8920" i="6"/>
  <c r="H8919" i="6"/>
  <c r="G8919" i="6"/>
  <c r="I8919" i="6" s="1"/>
  <c r="I8918" i="6"/>
  <c r="H8918" i="6"/>
  <c r="G8918" i="6"/>
  <c r="I8917" i="6"/>
  <c r="H8917" i="6"/>
  <c r="G8917" i="6"/>
  <c r="H8916" i="6"/>
  <c r="G8916" i="6"/>
  <c r="I8916" i="6" s="1"/>
  <c r="H8915" i="6"/>
  <c r="G8915" i="6"/>
  <c r="I8915" i="6" s="1"/>
  <c r="H8914" i="6"/>
  <c r="G8914" i="6"/>
  <c r="I8914" i="6" s="1"/>
  <c r="I8913" i="6"/>
  <c r="H8913" i="6"/>
  <c r="G8913" i="6"/>
  <c r="I8912" i="6"/>
  <c r="H8912" i="6"/>
  <c r="G8912" i="6"/>
  <c r="H8911" i="6"/>
  <c r="G8911" i="6"/>
  <c r="I8911" i="6" s="1"/>
  <c r="I8910" i="6"/>
  <c r="H8910" i="6"/>
  <c r="G8910" i="6"/>
  <c r="H8909" i="6"/>
  <c r="G8909" i="6"/>
  <c r="I8909" i="6" s="1"/>
  <c r="H8908" i="6"/>
  <c r="G8908" i="6"/>
  <c r="I8908" i="6" s="1"/>
  <c r="I8907" i="6"/>
  <c r="H8907" i="6"/>
  <c r="G8907" i="6"/>
  <c r="I8906" i="6"/>
  <c r="H8906" i="6"/>
  <c r="G8906" i="6"/>
  <c r="H8905" i="6"/>
  <c r="G8905" i="6"/>
  <c r="I8905" i="6" s="1"/>
  <c r="H8904" i="6"/>
  <c r="G8904" i="6"/>
  <c r="I8904" i="6" s="1"/>
  <c r="H8903" i="6"/>
  <c r="G8903" i="6"/>
  <c r="I8903" i="6" s="1"/>
  <c r="H8902" i="6"/>
  <c r="G8902" i="6"/>
  <c r="I8902" i="6" s="1"/>
  <c r="I8901" i="6"/>
  <c r="H8901" i="6"/>
  <c r="G8901" i="6"/>
  <c r="H8900" i="6"/>
  <c r="G8900" i="6"/>
  <c r="I8900" i="6" s="1"/>
  <c r="I8899" i="6"/>
  <c r="H8899" i="6"/>
  <c r="G8899" i="6"/>
  <c r="I8898" i="6"/>
  <c r="H8898" i="6"/>
  <c r="G8898" i="6"/>
  <c r="H8897" i="6"/>
  <c r="G8897" i="6"/>
  <c r="I8897" i="6" s="1"/>
  <c r="I8896" i="6"/>
  <c r="H8896" i="6"/>
  <c r="G8896" i="6"/>
  <c r="I8895" i="6"/>
  <c r="H8895" i="6"/>
  <c r="G8895" i="6"/>
  <c r="I8894" i="6"/>
  <c r="H8894" i="6"/>
  <c r="G8894" i="6"/>
  <c r="I8893" i="6"/>
  <c r="H8893" i="6"/>
  <c r="G8893" i="6"/>
  <c r="H8892" i="6"/>
  <c r="G8892" i="6"/>
  <c r="I8892" i="6" s="1"/>
  <c r="H8891" i="6"/>
  <c r="G8891" i="6"/>
  <c r="I8891" i="6" s="1"/>
  <c r="H8890" i="6"/>
  <c r="G8890" i="6"/>
  <c r="I8890" i="6" s="1"/>
  <c r="H8889" i="6"/>
  <c r="G8889" i="6"/>
  <c r="I8889" i="6" s="1"/>
  <c r="I8888" i="6"/>
  <c r="H8888" i="6"/>
  <c r="G8888" i="6"/>
  <c r="H8887" i="6"/>
  <c r="G8887" i="6"/>
  <c r="I8887" i="6" s="1"/>
  <c r="H8886" i="6"/>
  <c r="G8886" i="6"/>
  <c r="I8886" i="6" s="1"/>
  <c r="H8885" i="6"/>
  <c r="G8885" i="6"/>
  <c r="I8885" i="6" s="1"/>
  <c r="H8884" i="6"/>
  <c r="G8884" i="6"/>
  <c r="I8884" i="6" s="1"/>
  <c r="I8883" i="6"/>
  <c r="H8883" i="6"/>
  <c r="G8883" i="6"/>
  <c r="I8882" i="6"/>
  <c r="H8882" i="6"/>
  <c r="G8882" i="6"/>
  <c r="H8881" i="6"/>
  <c r="G8881" i="6"/>
  <c r="I8881" i="6" s="1"/>
  <c r="I8880" i="6"/>
  <c r="H8880" i="6"/>
  <c r="G8880" i="6"/>
  <c r="H8879" i="6"/>
  <c r="G8879" i="6"/>
  <c r="I8879" i="6" s="1"/>
  <c r="H8878" i="6"/>
  <c r="G8878" i="6"/>
  <c r="I8878" i="6" s="1"/>
  <c r="H8877" i="6"/>
  <c r="G8877" i="6"/>
  <c r="I8877" i="6" s="1"/>
  <c r="I8876" i="6"/>
  <c r="H8876" i="6"/>
  <c r="G8876" i="6"/>
  <c r="I8875" i="6"/>
  <c r="H8875" i="6"/>
  <c r="G8875" i="6"/>
  <c r="I8874" i="6"/>
  <c r="H8874" i="6"/>
  <c r="G8874" i="6"/>
  <c r="H8873" i="6"/>
  <c r="G8873" i="6"/>
  <c r="I8873" i="6" s="1"/>
  <c r="H8872" i="6"/>
  <c r="G8872" i="6"/>
  <c r="I8872" i="6" s="1"/>
  <c r="H8871" i="6"/>
  <c r="G8871" i="6"/>
  <c r="I8871" i="6" s="1"/>
  <c r="I8870" i="6"/>
  <c r="H8870" i="6"/>
  <c r="G8870" i="6"/>
  <c r="I8869" i="6"/>
  <c r="H8869" i="6"/>
  <c r="G8869" i="6"/>
  <c r="I8868" i="6"/>
  <c r="H8868" i="6"/>
  <c r="G8868" i="6"/>
  <c r="H8867" i="6"/>
  <c r="G8867" i="6"/>
  <c r="I8867" i="6" s="1"/>
  <c r="H8866" i="6"/>
  <c r="G8866" i="6"/>
  <c r="I8866" i="6" s="1"/>
  <c r="I8865" i="6"/>
  <c r="H8865" i="6"/>
  <c r="G8865" i="6"/>
  <c r="I8864" i="6"/>
  <c r="H8864" i="6"/>
  <c r="G8864" i="6"/>
  <c r="H8863" i="6"/>
  <c r="G8863" i="6"/>
  <c r="I8863" i="6" s="1"/>
  <c r="I8862" i="6"/>
  <c r="H8862" i="6"/>
  <c r="G8862" i="6"/>
  <c r="H8861" i="6"/>
  <c r="G8861" i="6"/>
  <c r="I8861" i="6" s="1"/>
  <c r="I8860" i="6"/>
  <c r="H8860" i="6"/>
  <c r="G8860" i="6"/>
  <c r="H8859" i="6"/>
  <c r="G8859" i="6"/>
  <c r="I8859" i="6" s="1"/>
  <c r="H8858" i="6"/>
  <c r="G8858" i="6"/>
  <c r="I8858" i="6" s="1"/>
  <c r="H8857" i="6"/>
  <c r="G8857" i="6"/>
  <c r="I8857" i="6" s="1"/>
  <c r="H8856" i="6"/>
  <c r="G8856" i="6"/>
  <c r="I8856" i="6" s="1"/>
  <c r="H8855" i="6"/>
  <c r="G8855" i="6"/>
  <c r="I8855" i="6" s="1"/>
  <c r="I8854" i="6"/>
  <c r="H8854" i="6"/>
  <c r="G8854" i="6"/>
  <c r="H8853" i="6"/>
  <c r="G8853" i="6"/>
  <c r="I8853" i="6" s="1"/>
  <c r="H8852" i="6"/>
  <c r="G8852" i="6"/>
  <c r="I8852" i="6" s="1"/>
  <c r="H8851" i="6"/>
  <c r="G8851" i="6"/>
  <c r="I8851" i="6" s="1"/>
  <c r="I8850" i="6"/>
  <c r="H8850" i="6"/>
  <c r="G8850" i="6"/>
  <c r="H8849" i="6"/>
  <c r="G8849" i="6"/>
  <c r="I8849" i="6" s="1"/>
  <c r="H8848" i="6"/>
  <c r="G8848" i="6"/>
  <c r="I8848" i="6" s="1"/>
  <c r="H8847" i="6"/>
  <c r="G8847" i="6"/>
  <c r="I8847" i="6" s="1"/>
  <c r="H8846" i="6"/>
  <c r="G8846" i="6"/>
  <c r="I8846" i="6" s="1"/>
  <c r="I8845" i="6"/>
  <c r="H8845" i="6"/>
  <c r="G8845" i="6"/>
  <c r="H8844" i="6"/>
  <c r="G8844" i="6"/>
  <c r="I8844" i="6" s="1"/>
  <c r="H8843" i="6"/>
  <c r="G8843" i="6"/>
  <c r="I8843" i="6" s="1"/>
  <c r="H8842" i="6"/>
  <c r="G8842" i="6"/>
  <c r="I8842" i="6" s="1"/>
  <c r="H8841" i="6"/>
  <c r="G8841" i="6"/>
  <c r="I8841" i="6" s="1"/>
  <c r="I8840" i="6"/>
  <c r="H8840" i="6"/>
  <c r="G8840" i="6"/>
  <c r="I8839" i="6"/>
  <c r="H8839" i="6"/>
  <c r="G8839" i="6"/>
  <c r="I8838" i="6"/>
  <c r="H8838" i="6"/>
  <c r="G8838" i="6"/>
  <c r="I8837" i="6"/>
  <c r="H8837" i="6"/>
  <c r="G8837" i="6"/>
  <c r="I8836" i="6"/>
  <c r="H8836" i="6"/>
  <c r="G8836" i="6"/>
  <c r="H8835" i="6"/>
  <c r="G8835" i="6"/>
  <c r="I8835" i="6" s="1"/>
  <c r="I8834" i="6"/>
  <c r="H8834" i="6"/>
  <c r="G8834" i="6"/>
  <c r="I8833" i="6"/>
  <c r="H8833" i="6"/>
  <c r="G8833" i="6"/>
  <c r="I8832" i="6"/>
  <c r="H8832" i="6"/>
  <c r="G8832" i="6"/>
  <c r="I8831" i="6"/>
  <c r="H8831" i="6"/>
  <c r="G8831" i="6"/>
  <c r="H8830" i="6"/>
  <c r="G8830" i="6"/>
  <c r="I8830" i="6" s="1"/>
  <c r="I8829" i="6"/>
  <c r="H8829" i="6"/>
  <c r="G8829" i="6"/>
  <c r="I8828" i="6"/>
  <c r="H8828" i="6"/>
  <c r="G8828" i="6"/>
  <c r="I8827" i="6"/>
  <c r="H8827" i="6"/>
  <c r="G8827" i="6"/>
  <c r="I8826" i="6"/>
  <c r="H8826" i="6"/>
  <c r="G8826" i="6"/>
  <c r="H8825" i="6"/>
  <c r="G8825" i="6"/>
  <c r="I8825" i="6" s="1"/>
  <c r="I8824" i="6"/>
  <c r="H8824" i="6"/>
  <c r="G8824" i="6"/>
  <c r="I8823" i="6"/>
  <c r="H8823" i="6"/>
  <c r="G8823" i="6"/>
  <c r="I8822" i="6"/>
  <c r="H8822" i="6"/>
  <c r="G8822" i="6"/>
  <c r="I8821" i="6"/>
  <c r="H8821" i="6"/>
  <c r="G8821" i="6"/>
  <c r="I8820" i="6"/>
  <c r="H8820" i="6"/>
  <c r="G8820" i="6"/>
  <c r="H8819" i="6"/>
  <c r="G8819" i="6"/>
  <c r="I8819" i="6" s="1"/>
  <c r="H8818" i="6"/>
  <c r="G8818" i="6"/>
  <c r="I8818" i="6" s="1"/>
  <c r="H8817" i="6"/>
  <c r="G8817" i="6"/>
  <c r="I8817" i="6" s="1"/>
  <c r="H8816" i="6"/>
  <c r="G8816" i="6"/>
  <c r="I8816" i="6" s="1"/>
  <c r="I8815" i="6"/>
  <c r="H8815" i="6"/>
  <c r="G8815" i="6"/>
  <c r="H8814" i="6"/>
  <c r="G8814" i="6"/>
  <c r="I8814" i="6" s="1"/>
  <c r="H8813" i="6"/>
  <c r="G8813" i="6"/>
  <c r="I8813" i="6" s="1"/>
  <c r="I8812" i="6"/>
  <c r="H8812" i="6"/>
  <c r="G8812" i="6"/>
  <c r="H8811" i="6"/>
  <c r="G8811" i="6"/>
  <c r="I8811" i="6" s="1"/>
  <c r="I8810" i="6"/>
  <c r="H8810" i="6"/>
  <c r="G8810" i="6"/>
  <c r="H8809" i="6"/>
  <c r="G8809" i="6"/>
  <c r="I8809" i="6" s="1"/>
  <c r="I8808" i="6"/>
  <c r="H8808" i="6"/>
  <c r="G8808" i="6"/>
  <c r="I8807" i="6"/>
  <c r="H8807" i="6"/>
  <c r="G8807" i="6"/>
  <c r="H8806" i="6"/>
  <c r="G8806" i="6"/>
  <c r="I8806" i="6" s="1"/>
  <c r="I8805" i="6"/>
  <c r="H8805" i="6"/>
  <c r="G8805" i="6"/>
  <c r="H8804" i="6"/>
  <c r="G8804" i="6"/>
  <c r="I8804" i="6" s="1"/>
  <c r="I8803" i="6"/>
  <c r="H8803" i="6"/>
  <c r="G8803" i="6"/>
  <c r="H8802" i="6"/>
  <c r="G8802" i="6"/>
  <c r="I8802" i="6" s="1"/>
  <c r="H8801" i="6"/>
  <c r="G8801" i="6"/>
  <c r="I8801" i="6" s="1"/>
  <c r="I8800" i="6"/>
  <c r="H8800" i="6"/>
  <c r="G8800" i="6"/>
  <c r="I8799" i="6"/>
  <c r="H8799" i="6"/>
  <c r="G8799" i="6"/>
  <c r="I8798" i="6"/>
  <c r="H8798" i="6"/>
  <c r="G8798" i="6"/>
  <c r="I8797" i="6"/>
  <c r="H8797" i="6"/>
  <c r="G8797" i="6"/>
  <c r="H8796" i="6"/>
  <c r="G8796" i="6"/>
  <c r="I8796" i="6" s="1"/>
  <c r="I8795" i="6"/>
  <c r="H8795" i="6"/>
  <c r="G8795" i="6"/>
  <c r="H8794" i="6"/>
  <c r="G8794" i="6"/>
  <c r="I8794" i="6" s="1"/>
  <c r="I8793" i="6"/>
  <c r="H8793" i="6"/>
  <c r="G8793" i="6"/>
  <c r="H8792" i="6"/>
  <c r="G8792" i="6"/>
  <c r="I8792" i="6" s="1"/>
  <c r="H8791" i="6"/>
  <c r="G8791" i="6"/>
  <c r="I8791" i="6" s="1"/>
  <c r="H8790" i="6"/>
  <c r="G8790" i="6"/>
  <c r="I8790" i="6" s="1"/>
  <c r="H8789" i="6"/>
  <c r="G8789" i="6"/>
  <c r="I8789" i="6" s="1"/>
  <c r="H8788" i="6"/>
  <c r="G8788" i="6"/>
  <c r="I8788" i="6" s="1"/>
  <c r="H8787" i="6"/>
  <c r="G8787" i="6"/>
  <c r="I8787" i="6" s="1"/>
  <c r="H8786" i="6"/>
  <c r="G8786" i="6"/>
  <c r="I8786" i="6" s="1"/>
  <c r="I8785" i="6"/>
  <c r="H8785" i="6"/>
  <c r="G8785" i="6"/>
  <c r="I8784" i="6"/>
  <c r="H8784" i="6"/>
  <c r="G8784" i="6"/>
  <c r="I8783" i="6"/>
  <c r="H8783" i="6"/>
  <c r="G8783" i="6"/>
  <c r="H8782" i="6"/>
  <c r="G8782" i="6"/>
  <c r="I8782" i="6" s="1"/>
  <c r="H8781" i="6"/>
  <c r="G8781" i="6"/>
  <c r="I8781" i="6" s="1"/>
  <c r="I8780" i="6"/>
  <c r="H8780" i="6"/>
  <c r="G8780" i="6"/>
  <c r="I8779" i="6"/>
  <c r="H8779" i="6"/>
  <c r="G8779" i="6"/>
  <c r="I8778" i="6"/>
  <c r="H8778" i="6"/>
  <c r="G8778" i="6"/>
  <c r="I8777" i="6"/>
  <c r="H8777" i="6"/>
  <c r="G8777" i="6"/>
  <c r="I8776" i="6"/>
  <c r="H8776" i="6"/>
  <c r="G8776" i="6"/>
  <c r="H8775" i="6"/>
  <c r="G8775" i="6"/>
  <c r="I8775" i="6" s="1"/>
  <c r="H8774" i="6"/>
  <c r="G8774" i="6"/>
  <c r="I8774" i="6" s="1"/>
  <c r="I8773" i="6"/>
  <c r="H8773" i="6"/>
  <c r="G8773" i="6"/>
  <c r="I8772" i="6"/>
  <c r="H8772" i="6"/>
  <c r="G8772" i="6"/>
  <c r="I8771" i="6"/>
  <c r="H8771" i="6"/>
  <c r="G8771" i="6"/>
  <c r="I8770" i="6"/>
  <c r="H8770" i="6"/>
  <c r="G8770" i="6"/>
  <c r="H8769" i="6"/>
  <c r="G8769" i="6"/>
  <c r="I8769" i="6" s="1"/>
  <c r="H8768" i="6"/>
  <c r="G8768" i="6"/>
  <c r="I8768" i="6" s="1"/>
  <c r="I8767" i="6"/>
  <c r="H8767" i="6"/>
  <c r="G8767" i="6"/>
  <c r="I8766" i="6"/>
  <c r="H8766" i="6"/>
  <c r="G8766" i="6"/>
  <c r="I8765" i="6"/>
  <c r="H8765" i="6"/>
  <c r="G8765" i="6"/>
  <c r="I8764" i="6"/>
  <c r="H8764" i="6"/>
  <c r="G8764" i="6"/>
  <c r="H8763" i="6"/>
  <c r="G8763" i="6"/>
  <c r="I8763" i="6" s="1"/>
  <c r="I8762" i="6"/>
  <c r="H8762" i="6"/>
  <c r="G8762" i="6"/>
  <c r="I8761" i="6"/>
  <c r="H8761" i="6"/>
  <c r="G8761" i="6"/>
  <c r="H8760" i="6"/>
  <c r="G8760" i="6"/>
  <c r="I8760" i="6" s="1"/>
  <c r="I8759" i="6"/>
  <c r="H8759" i="6"/>
  <c r="G8759" i="6"/>
  <c r="H8758" i="6"/>
  <c r="G8758" i="6"/>
  <c r="I8758" i="6" s="1"/>
  <c r="H8757" i="6"/>
  <c r="G8757" i="6"/>
  <c r="I8757" i="6" s="1"/>
  <c r="I8756" i="6"/>
  <c r="H8756" i="6"/>
  <c r="G8756" i="6"/>
  <c r="I8755" i="6"/>
  <c r="H8755" i="6"/>
  <c r="G8755" i="6"/>
  <c r="I8754" i="6"/>
  <c r="H8754" i="6"/>
  <c r="G8754" i="6"/>
  <c r="I8753" i="6"/>
  <c r="H8753" i="6"/>
  <c r="G8753" i="6"/>
  <c r="I8752" i="6"/>
  <c r="H8752" i="6"/>
  <c r="G8752" i="6"/>
  <c r="I8751" i="6"/>
  <c r="H8751" i="6"/>
  <c r="G8751" i="6"/>
  <c r="H8750" i="6"/>
  <c r="G8750" i="6"/>
  <c r="I8750" i="6" s="1"/>
  <c r="H8749" i="6"/>
  <c r="G8749" i="6"/>
  <c r="I8749" i="6" s="1"/>
  <c r="I8748" i="6"/>
  <c r="H8748" i="6"/>
  <c r="G8748" i="6"/>
  <c r="I8747" i="6"/>
  <c r="H8747" i="6"/>
  <c r="G8747" i="6"/>
  <c r="H8746" i="6"/>
  <c r="G8746" i="6"/>
  <c r="I8746" i="6" s="1"/>
  <c r="I8745" i="6"/>
  <c r="H8745" i="6"/>
  <c r="G8745" i="6"/>
  <c r="H8744" i="6"/>
  <c r="G8744" i="6"/>
  <c r="I8744" i="6" s="1"/>
  <c r="H8743" i="6"/>
  <c r="G8743" i="6"/>
  <c r="I8743" i="6" s="1"/>
  <c r="H8742" i="6"/>
  <c r="G8742" i="6"/>
  <c r="I8742" i="6" s="1"/>
  <c r="H8741" i="6"/>
  <c r="G8741" i="6"/>
  <c r="I8741" i="6" s="1"/>
  <c r="I8740" i="6"/>
  <c r="H8740" i="6"/>
  <c r="G8740" i="6"/>
  <c r="H8739" i="6"/>
  <c r="G8739" i="6"/>
  <c r="I8739" i="6" s="1"/>
  <c r="H8738" i="6"/>
  <c r="G8738" i="6"/>
  <c r="I8738" i="6" s="1"/>
  <c r="H8737" i="6"/>
  <c r="G8737" i="6"/>
  <c r="I8737" i="6" s="1"/>
  <c r="H8736" i="6"/>
  <c r="G8736" i="6"/>
  <c r="I8736" i="6" s="1"/>
  <c r="I8735" i="6"/>
  <c r="H8735" i="6"/>
  <c r="G8735" i="6"/>
  <c r="I8734" i="6"/>
  <c r="H8734" i="6"/>
  <c r="G8734" i="6"/>
  <c r="I8733" i="6"/>
  <c r="H8733" i="6"/>
  <c r="G8733" i="6"/>
  <c r="I8732" i="6"/>
  <c r="H8732" i="6"/>
  <c r="G8732" i="6"/>
  <c r="H8731" i="6"/>
  <c r="G8731" i="6"/>
  <c r="I8731" i="6" s="1"/>
  <c r="H8730" i="6"/>
  <c r="G8730" i="6"/>
  <c r="I8730" i="6" s="1"/>
  <c r="I8729" i="6"/>
  <c r="H8729" i="6"/>
  <c r="G8729" i="6"/>
  <c r="I8728" i="6"/>
  <c r="H8728" i="6"/>
  <c r="G8728" i="6"/>
  <c r="I8727" i="6"/>
  <c r="H8727" i="6"/>
  <c r="G8727" i="6"/>
  <c r="I8726" i="6"/>
  <c r="H8726" i="6"/>
  <c r="G8726" i="6"/>
  <c r="H8725" i="6"/>
  <c r="G8725" i="6"/>
  <c r="I8725" i="6" s="1"/>
  <c r="I8724" i="6"/>
  <c r="H8724" i="6"/>
  <c r="G8724" i="6"/>
  <c r="I8723" i="6"/>
  <c r="H8723" i="6"/>
  <c r="G8723" i="6"/>
  <c r="I8722" i="6"/>
  <c r="H8722" i="6"/>
  <c r="G8722" i="6"/>
  <c r="I8721" i="6"/>
  <c r="H8721" i="6"/>
  <c r="G8721" i="6"/>
  <c r="I8720" i="6"/>
  <c r="H8720" i="6"/>
  <c r="G8720" i="6"/>
  <c r="H8719" i="6"/>
  <c r="G8719" i="6"/>
  <c r="I8719" i="6" s="1"/>
  <c r="I8718" i="6"/>
  <c r="H8718" i="6"/>
  <c r="G8718" i="6"/>
  <c r="H8717" i="6"/>
  <c r="G8717" i="6"/>
  <c r="I8717" i="6" s="1"/>
  <c r="H8716" i="6"/>
  <c r="G8716" i="6"/>
  <c r="I8716" i="6" s="1"/>
  <c r="H8715" i="6"/>
  <c r="G8715" i="6"/>
  <c r="I8715" i="6" s="1"/>
  <c r="H8714" i="6"/>
  <c r="G8714" i="6"/>
  <c r="I8714" i="6" s="1"/>
  <c r="I8713" i="6"/>
  <c r="H8713" i="6"/>
  <c r="G8713" i="6"/>
  <c r="I8712" i="6"/>
  <c r="H8712" i="6"/>
  <c r="G8712" i="6"/>
  <c r="H8711" i="6"/>
  <c r="G8711" i="6"/>
  <c r="I8711" i="6" s="1"/>
  <c r="H8710" i="6"/>
  <c r="G8710" i="6"/>
  <c r="I8710" i="6" s="1"/>
  <c r="H8709" i="6"/>
  <c r="G8709" i="6"/>
  <c r="I8709" i="6" s="1"/>
  <c r="I8708" i="6"/>
  <c r="H8708" i="6"/>
  <c r="G8708" i="6"/>
  <c r="I8707" i="6"/>
  <c r="H8707" i="6"/>
  <c r="G8707" i="6"/>
  <c r="H8706" i="6"/>
  <c r="G8706" i="6"/>
  <c r="I8706" i="6" s="1"/>
  <c r="I8705" i="6"/>
  <c r="H8705" i="6"/>
  <c r="G8705" i="6"/>
  <c r="H8704" i="6"/>
  <c r="G8704" i="6"/>
  <c r="I8704" i="6" s="1"/>
  <c r="H8703" i="6"/>
  <c r="G8703" i="6"/>
  <c r="I8703" i="6" s="1"/>
  <c r="H8702" i="6"/>
  <c r="G8702" i="6"/>
  <c r="I8702" i="6" s="1"/>
  <c r="H8701" i="6"/>
  <c r="G8701" i="6"/>
  <c r="I8701" i="6" s="1"/>
  <c r="I8700" i="6"/>
  <c r="H8700" i="6"/>
  <c r="G8700" i="6"/>
  <c r="H8699" i="6"/>
  <c r="G8699" i="6"/>
  <c r="I8699" i="6" s="1"/>
  <c r="I8698" i="6"/>
  <c r="H8698" i="6"/>
  <c r="G8698" i="6"/>
  <c r="H8697" i="6"/>
  <c r="G8697" i="6"/>
  <c r="I8697" i="6" s="1"/>
  <c r="I8696" i="6"/>
  <c r="H8696" i="6"/>
  <c r="G8696" i="6"/>
  <c r="I8695" i="6"/>
  <c r="H8695" i="6"/>
  <c r="G8695" i="6"/>
  <c r="H8694" i="6"/>
  <c r="G8694" i="6"/>
  <c r="I8694" i="6" s="1"/>
  <c r="I8693" i="6"/>
  <c r="H8693" i="6"/>
  <c r="G8693" i="6"/>
  <c r="H8692" i="6"/>
  <c r="G8692" i="6"/>
  <c r="I8692" i="6" s="1"/>
  <c r="I8691" i="6"/>
  <c r="H8691" i="6"/>
  <c r="G8691" i="6"/>
  <c r="I8690" i="6"/>
  <c r="H8690" i="6"/>
  <c r="G8690" i="6"/>
  <c r="I8689" i="6"/>
  <c r="H8689" i="6"/>
  <c r="G8689" i="6"/>
  <c r="H8688" i="6"/>
  <c r="G8688" i="6"/>
  <c r="I8688" i="6" s="1"/>
  <c r="H8687" i="6"/>
  <c r="G8687" i="6"/>
  <c r="I8687" i="6" s="1"/>
  <c r="I8686" i="6"/>
  <c r="H8686" i="6"/>
  <c r="G8686" i="6"/>
  <c r="I8685" i="6"/>
  <c r="H8685" i="6"/>
  <c r="G8685" i="6"/>
  <c r="I8684" i="6"/>
  <c r="H8684" i="6"/>
  <c r="G8684" i="6"/>
  <c r="H8683" i="6"/>
  <c r="G8683" i="6"/>
  <c r="I8683" i="6" s="1"/>
  <c r="H8682" i="6"/>
  <c r="G8682" i="6"/>
  <c r="I8682" i="6" s="1"/>
  <c r="I8681" i="6"/>
  <c r="H8681" i="6"/>
  <c r="G8681" i="6"/>
  <c r="I8680" i="6"/>
  <c r="H8680" i="6"/>
  <c r="G8680" i="6"/>
  <c r="I8679" i="6"/>
  <c r="H8679" i="6"/>
  <c r="G8679" i="6"/>
  <c r="I8678" i="6"/>
  <c r="H8678" i="6"/>
  <c r="G8678" i="6"/>
  <c r="I8677" i="6"/>
  <c r="H8677" i="6"/>
  <c r="G8677" i="6"/>
  <c r="I8676" i="6"/>
  <c r="H8676" i="6"/>
  <c r="G8676" i="6"/>
  <c r="H8675" i="6"/>
  <c r="G8675" i="6"/>
  <c r="I8675" i="6" s="1"/>
  <c r="H8674" i="6"/>
  <c r="G8674" i="6"/>
  <c r="I8674" i="6" s="1"/>
  <c r="I8673" i="6"/>
  <c r="H8673" i="6"/>
  <c r="G8673" i="6"/>
  <c r="I8672" i="6"/>
  <c r="H8672" i="6"/>
  <c r="G8672" i="6"/>
  <c r="I8671" i="6"/>
  <c r="H8671" i="6"/>
  <c r="G8671" i="6"/>
  <c r="I8670" i="6"/>
  <c r="H8670" i="6"/>
  <c r="G8670" i="6"/>
  <c r="H8669" i="6"/>
  <c r="G8669" i="6"/>
  <c r="I8669" i="6" s="1"/>
  <c r="I8668" i="6"/>
  <c r="H8668" i="6"/>
  <c r="G8668" i="6"/>
  <c r="I8667" i="6"/>
  <c r="H8667" i="6"/>
  <c r="G8667" i="6"/>
  <c r="I8666" i="6"/>
  <c r="H8666" i="6"/>
  <c r="G8666" i="6"/>
  <c r="I8665" i="6"/>
  <c r="H8665" i="6"/>
  <c r="G8665" i="6"/>
  <c r="I8664" i="6"/>
  <c r="H8664" i="6"/>
  <c r="G8664" i="6"/>
  <c r="H8663" i="6"/>
  <c r="G8663" i="6"/>
  <c r="I8663" i="6" s="1"/>
  <c r="I8662" i="6"/>
  <c r="H8662" i="6"/>
  <c r="G8662" i="6"/>
  <c r="I8661" i="6"/>
  <c r="H8661" i="6"/>
  <c r="G8661" i="6"/>
  <c r="H8660" i="6"/>
  <c r="G8660" i="6"/>
  <c r="I8660" i="6" s="1"/>
  <c r="I8659" i="6"/>
  <c r="H8659" i="6"/>
  <c r="G8659" i="6"/>
  <c r="H8658" i="6"/>
  <c r="G8658" i="6"/>
  <c r="I8658" i="6" s="1"/>
  <c r="H8657" i="6"/>
  <c r="G8657" i="6"/>
  <c r="I8657" i="6" s="1"/>
  <c r="I8656" i="6"/>
  <c r="H8656" i="6"/>
  <c r="G8656" i="6"/>
  <c r="H8655" i="6"/>
  <c r="G8655" i="6"/>
  <c r="I8655" i="6" s="1"/>
  <c r="I8654" i="6"/>
  <c r="H8654" i="6"/>
  <c r="G8654" i="6"/>
  <c r="H8653" i="6"/>
  <c r="G8653" i="6"/>
  <c r="I8653" i="6" s="1"/>
  <c r="H8652" i="6"/>
  <c r="G8652" i="6"/>
  <c r="I8652" i="6" s="1"/>
  <c r="I8651" i="6"/>
  <c r="H8651" i="6"/>
  <c r="G8651" i="6"/>
  <c r="H8650" i="6"/>
  <c r="G8650" i="6"/>
  <c r="I8650" i="6" s="1"/>
  <c r="H8649" i="6"/>
  <c r="G8649" i="6"/>
  <c r="I8649" i="6" s="1"/>
  <c r="H8648" i="6"/>
  <c r="G8648" i="6"/>
  <c r="I8648" i="6" s="1"/>
  <c r="I8647" i="6"/>
  <c r="H8647" i="6"/>
  <c r="G8647" i="6"/>
  <c r="H8646" i="6"/>
  <c r="G8646" i="6"/>
  <c r="I8646" i="6" s="1"/>
  <c r="H8645" i="6"/>
  <c r="G8645" i="6"/>
  <c r="I8645" i="6" s="1"/>
  <c r="H8644" i="6"/>
  <c r="G8644" i="6"/>
  <c r="I8644" i="6" s="1"/>
  <c r="H8643" i="6"/>
  <c r="G8643" i="6"/>
  <c r="I8643" i="6" s="1"/>
  <c r="I8642" i="6"/>
  <c r="H8642" i="6"/>
  <c r="G8642" i="6"/>
  <c r="H8641" i="6"/>
  <c r="G8641" i="6"/>
  <c r="I8641" i="6" s="1"/>
  <c r="H8640" i="6"/>
  <c r="G8640" i="6"/>
  <c r="I8640" i="6" s="1"/>
  <c r="H8639" i="6"/>
  <c r="G8639" i="6"/>
  <c r="I8639" i="6" s="1"/>
  <c r="H8638" i="6"/>
  <c r="G8638" i="6"/>
  <c r="I8638" i="6" s="1"/>
  <c r="I8637" i="6"/>
  <c r="H8637" i="6"/>
  <c r="G8637" i="6"/>
  <c r="I8636" i="6"/>
  <c r="H8636" i="6"/>
  <c r="G8636" i="6"/>
  <c r="I8635" i="6"/>
  <c r="H8635" i="6"/>
  <c r="G8635" i="6"/>
  <c r="I8634" i="6"/>
  <c r="H8634" i="6"/>
  <c r="G8634" i="6"/>
  <c r="H8633" i="6"/>
  <c r="G8633" i="6"/>
  <c r="I8633" i="6" s="1"/>
  <c r="H8632" i="6"/>
  <c r="G8632" i="6"/>
  <c r="I8632" i="6" s="1"/>
  <c r="I8631" i="6"/>
  <c r="H8631" i="6"/>
  <c r="G8631" i="6"/>
  <c r="I8630" i="6"/>
  <c r="H8630" i="6"/>
  <c r="G8630" i="6"/>
  <c r="I8629" i="6"/>
  <c r="H8629" i="6"/>
  <c r="G8629" i="6"/>
  <c r="I8628" i="6"/>
  <c r="H8628" i="6"/>
  <c r="G8628" i="6"/>
  <c r="H8627" i="6"/>
  <c r="G8627" i="6"/>
  <c r="I8627" i="6" s="1"/>
  <c r="I8626" i="6"/>
  <c r="H8626" i="6"/>
  <c r="G8626" i="6"/>
  <c r="I8625" i="6"/>
  <c r="H8625" i="6"/>
  <c r="G8625" i="6"/>
  <c r="I8624" i="6"/>
  <c r="H8624" i="6"/>
  <c r="G8624" i="6"/>
  <c r="I8623" i="6"/>
  <c r="H8623" i="6"/>
  <c r="G8623" i="6"/>
  <c r="I8622" i="6"/>
  <c r="H8622" i="6"/>
  <c r="G8622" i="6"/>
  <c r="I8621" i="6"/>
  <c r="H8621" i="6"/>
  <c r="G8621" i="6"/>
  <c r="I8620" i="6"/>
  <c r="H8620" i="6"/>
  <c r="G8620" i="6"/>
  <c r="H8619" i="6"/>
  <c r="G8619" i="6"/>
  <c r="I8619" i="6" s="1"/>
  <c r="H8618" i="6"/>
  <c r="G8618" i="6"/>
  <c r="I8618" i="6" s="1"/>
  <c r="I8617" i="6"/>
  <c r="H8617" i="6"/>
  <c r="G8617" i="6"/>
  <c r="I8616" i="6"/>
  <c r="H8616" i="6"/>
  <c r="G8616" i="6"/>
  <c r="I8615" i="6"/>
  <c r="H8615" i="6"/>
  <c r="G8615" i="6"/>
  <c r="I8614" i="6"/>
  <c r="H8614" i="6"/>
  <c r="G8614" i="6"/>
  <c r="H8613" i="6"/>
  <c r="G8613" i="6"/>
  <c r="I8613" i="6" s="1"/>
  <c r="I8612" i="6"/>
  <c r="H8612" i="6"/>
  <c r="G8612" i="6"/>
  <c r="I8611" i="6"/>
  <c r="H8611" i="6"/>
  <c r="G8611" i="6"/>
  <c r="I8610" i="6"/>
  <c r="H8610" i="6"/>
  <c r="G8610" i="6"/>
  <c r="I8609" i="6"/>
  <c r="H8609" i="6"/>
  <c r="G8609" i="6"/>
  <c r="H8608" i="6"/>
  <c r="G8608" i="6"/>
  <c r="I8608" i="6" s="1"/>
  <c r="I8607" i="6"/>
  <c r="H8607" i="6"/>
  <c r="G8607" i="6"/>
  <c r="H8606" i="6"/>
  <c r="G8606" i="6"/>
  <c r="I8606" i="6" s="1"/>
  <c r="H8605" i="6"/>
  <c r="G8605" i="6"/>
  <c r="I8605" i="6" s="1"/>
  <c r="H8604" i="6"/>
  <c r="G8604" i="6"/>
  <c r="I8604" i="6" s="1"/>
  <c r="I8603" i="6"/>
  <c r="H8603" i="6"/>
  <c r="G8603" i="6"/>
  <c r="I8602" i="6"/>
  <c r="H8602" i="6"/>
  <c r="G8602" i="6"/>
  <c r="H8601" i="6"/>
  <c r="G8601" i="6"/>
  <c r="I8601" i="6" s="1"/>
  <c r="I8600" i="6"/>
  <c r="H8600" i="6"/>
  <c r="G8600" i="6"/>
  <c r="H8599" i="6"/>
  <c r="G8599" i="6"/>
  <c r="I8599" i="6" s="1"/>
  <c r="H8598" i="6"/>
  <c r="G8598" i="6"/>
  <c r="I8598" i="6" s="1"/>
  <c r="I8597" i="6"/>
  <c r="H8597" i="6"/>
  <c r="G8597" i="6"/>
  <c r="H8596" i="6"/>
  <c r="G8596" i="6"/>
  <c r="I8596" i="6" s="1"/>
  <c r="I8595" i="6"/>
  <c r="H8595" i="6"/>
  <c r="G8595" i="6"/>
  <c r="H8594" i="6"/>
  <c r="G8594" i="6"/>
  <c r="I8594" i="6" s="1"/>
  <c r="I8593" i="6"/>
  <c r="H8593" i="6"/>
  <c r="G8593" i="6"/>
  <c r="I8592" i="6"/>
  <c r="H8592" i="6"/>
  <c r="G8592" i="6"/>
  <c r="I8591" i="6"/>
  <c r="H8591" i="6"/>
  <c r="G8591" i="6"/>
  <c r="H8590" i="6"/>
  <c r="G8590" i="6"/>
  <c r="I8590" i="6" s="1"/>
  <c r="H8589" i="6"/>
  <c r="G8589" i="6"/>
  <c r="I8589" i="6" s="1"/>
  <c r="I8588" i="6"/>
  <c r="H8588" i="6"/>
  <c r="G8588" i="6"/>
  <c r="I8587" i="6"/>
  <c r="H8587" i="6"/>
  <c r="G8587" i="6"/>
  <c r="I8586" i="6"/>
  <c r="H8586" i="6"/>
  <c r="G8586" i="6"/>
  <c r="H8585" i="6"/>
  <c r="G8585" i="6"/>
  <c r="I8585" i="6" s="1"/>
  <c r="H8584" i="6"/>
  <c r="G8584" i="6"/>
  <c r="I8584" i="6" s="1"/>
  <c r="I8583" i="6"/>
  <c r="H8583" i="6"/>
  <c r="G8583" i="6"/>
  <c r="I8582" i="6"/>
  <c r="H8582" i="6"/>
  <c r="G8582" i="6"/>
  <c r="I8581" i="6"/>
  <c r="H8581" i="6"/>
  <c r="G8581" i="6"/>
  <c r="I8580" i="6"/>
  <c r="H8580" i="6"/>
  <c r="G8580" i="6"/>
  <c r="I8579" i="6"/>
  <c r="H8579" i="6"/>
  <c r="G8579" i="6"/>
  <c r="H8578" i="6"/>
  <c r="G8578" i="6"/>
  <c r="I8578" i="6" s="1"/>
  <c r="I8577" i="6"/>
  <c r="H8577" i="6"/>
  <c r="G8577" i="6"/>
  <c r="H8576" i="6"/>
  <c r="G8576" i="6"/>
  <c r="I8576" i="6" s="1"/>
  <c r="I8575" i="6"/>
  <c r="H8575" i="6"/>
  <c r="G8575" i="6"/>
  <c r="I8574" i="6"/>
  <c r="H8574" i="6"/>
  <c r="G8574" i="6"/>
  <c r="H8573" i="6"/>
  <c r="G8573" i="6"/>
  <c r="I8573" i="6" s="1"/>
  <c r="I8572" i="6"/>
  <c r="H8572" i="6"/>
  <c r="G8572" i="6"/>
  <c r="H8571" i="6"/>
  <c r="G8571" i="6"/>
  <c r="I8571" i="6" s="1"/>
  <c r="I8570" i="6"/>
  <c r="H8570" i="6"/>
  <c r="G8570" i="6"/>
  <c r="I8569" i="6"/>
  <c r="H8569" i="6"/>
  <c r="G8569" i="6"/>
  <c r="H8568" i="6"/>
  <c r="G8568" i="6"/>
  <c r="I8568" i="6" s="1"/>
  <c r="I8567" i="6"/>
  <c r="H8567" i="6"/>
  <c r="G8567" i="6"/>
  <c r="I8566" i="6"/>
  <c r="H8566" i="6"/>
  <c r="G8566" i="6"/>
  <c r="H8565" i="6"/>
  <c r="G8565" i="6"/>
  <c r="I8565" i="6" s="1"/>
  <c r="I8564" i="6"/>
  <c r="H8564" i="6"/>
  <c r="G8564" i="6"/>
  <c r="I8563" i="6"/>
  <c r="H8563" i="6"/>
  <c r="G8563" i="6"/>
  <c r="H8562" i="6"/>
  <c r="G8562" i="6"/>
  <c r="I8562" i="6" s="1"/>
  <c r="I8561" i="6"/>
  <c r="H8561" i="6"/>
  <c r="G8561" i="6"/>
  <c r="H8560" i="6"/>
  <c r="G8560" i="6"/>
  <c r="I8560" i="6" s="1"/>
  <c r="H8559" i="6"/>
  <c r="G8559" i="6"/>
  <c r="I8559" i="6" s="1"/>
  <c r="I8558" i="6"/>
  <c r="H8558" i="6"/>
  <c r="G8558" i="6"/>
  <c r="H8557" i="6"/>
  <c r="G8557" i="6"/>
  <c r="I8557" i="6" s="1"/>
  <c r="I8556" i="6"/>
  <c r="H8556" i="6"/>
  <c r="G8556" i="6"/>
  <c r="H8555" i="6"/>
  <c r="G8555" i="6"/>
  <c r="I8555" i="6" s="1"/>
  <c r="I8554" i="6"/>
  <c r="H8554" i="6"/>
  <c r="G8554" i="6"/>
  <c r="I8553" i="6"/>
  <c r="H8553" i="6"/>
  <c r="G8553" i="6"/>
  <c r="H8552" i="6"/>
  <c r="G8552" i="6"/>
  <c r="I8552" i="6" s="1"/>
  <c r="H8551" i="6"/>
  <c r="G8551" i="6"/>
  <c r="I8551" i="6" s="1"/>
  <c r="H8550" i="6"/>
  <c r="G8550" i="6"/>
  <c r="I8550" i="6" s="1"/>
  <c r="I8549" i="6"/>
  <c r="H8549" i="6"/>
  <c r="G8549" i="6"/>
  <c r="H8548" i="6"/>
  <c r="G8548" i="6"/>
  <c r="I8548" i="6" s="1"/>
  <c r="H8547" i="6"/>
  <c r="G8547" i="6"/>
  <c r="I8547" i="6" s="1"/>
  <c r="H8546" i="6"/>
  <c r="G8546" i="6"/>
  <c r="I8546" i="6" s="1"/>
  <c r="H8545" i="6"/>
  <c r="G8545" i="6"/>
  <c r="I8545" i="6" s="1"/>
  <c r="I8544" i="6"/>
  <c r="H8544" i="6"/>
  <c r="G8544" i="6"/>
  <c r="H8543" i="6"/>
  <c r="G8543" i="6"/>
  <c r="I8543" i="6" s="1"/>
  <c r="H8542" i="6"/>
  <c r="G8542" i="6"/>
  <c r="I8542" i="6" s="1"/>
  <c r="H8541" i="6"/>
  <c r="G8541" i="6"/>
  <c r="I8541" i="6" s="1"/>
  <c r="H8540" i="6"/>
  <c r="G8540" i="6"/>
  <c r="I8540" i="6" s="1"/>
  <c r="I8539" i="6"/>
  <c r="H8539" i="6"/>
  <c r="G8539" i="6"/>
  <c r="I8538" i="6"/>
  <c r="H8538" i="6"/>
  <c r="G8538" i="6"/>
  <c r="I8537" i="6"/>
  <c r="H8537" i="6"/>
  <c r="G8537" i="6"/>
  <c r="I8536" i="6"/>
  <c r="H8536" i="6"/>
  <c r="G8536" i="6"/>
  <c r="H8535" i="6"/>
  <c r="G8535" i="6"/>
  <c r="I8535" i="6" s="1"/>
  <c r="H8534" i="6"/>
  <c r="G8534" i="6"/>
  <c r="I8534" i="6" s="1"/>
  <c r="I8533" i="6"/>
  <c r="H8533" i="6"/>
  <c r="G8533" i="6"/>
  <c r="I8532" i="6"/>
  <c r="H8532" i="6"/>
  <c r="G8532" i="6"/>
  <c r="I8531" i="6"/>
  <c r="H8531" i="6"/>
  <c r="G8531" i="6"/>
  <c r="I8530" i="6"/>
  <c r="H8530" i="6"/>
  <c r="G8530" i="6"/>
  <c r="H8529" i="6"/>
  <c r="G8529" i="6"/>
  <c r="I8529" i="6" s="1"/>
  <c r="I8528" i="6"/>
  <c r="H8528" i="6"/>
  <c r="G8528" i="6"/>
  <c r="I8527" i="6"/>
  <c r="H8527" i="6"/>
  <c r="G8527" i="6"/>
  <c r="I8526" i="6"/>
  <c r="H8526" i="6"/>
  <c r="G8526" i="6"/>
  <c r="I8525" i="6"/>
  <c r="H8525" i="6"/>
  <c r="G8525" i="6"/>
  <c r="I8524" i="6"/>
  <c r="H8524" i="6"/>
  <c r="G8524" i="6"/>
  <c r="I8523" i="6"/>
  <c r="H8523" i="6"/>
  <c r="G8523" i="6"/>
  <c r="I8522" i="6"/>
  <c r="H8522" i="6"/>
  <c r="G8522" i="6"/>
  <c r="H8521" i="6"/>
  <c r="G8521" i="6"/>
  <c r="I8521" i="6" s="1"/>
  <c r="H8520" i="6"/>
  <c r="G8520" i="6"/>
  <c r="I8520" i="6" s="1"/>
  <c r="H8519" i="6"/>
  <c r="G8519" i="6"/>
  <c r="I8519" i="6" s="1"/>
  <c r="I8518" i="6"/>
  <c r="H8518" i="6"/>
  <c r="G8518" i="6"/>
  <c r="I8517" i="6"/>
  <c r="H8517" i="6"/>
  <c r="G8517" i="6"/>
  <c r="I8516" i="6"/>
  <c r="H8516" i="6"/>
  <c r="G8516" i="6"/>
  <c r="H8515" i="6"/>
  <c r="G8515" i="6"/>
  <c r="I8515" i="6" s="1"/>
  <c r="H8514" i="6"/>
  <c r="G8514" i="6"/>
  <c r="I8514" i="6" s="1"/>
  <c r="I8513" i="6"/>
  <c r="H8513" i="6"/>
  <c r="G8513" i="6"/>
  <c r="I8512" i="6"/>
  <c r="H8512" i="6"/>
  <c r="G8512" i="6"/>
  <c r="I8511" i="6"/>
  <c r="H8511" i="6"/>
  <c r="G8511" i="6"/>
  <c r="H8510" i="6"/>
  <c r="G8510" i="6"/>
  <c r="I8510" i="6" s="1"/>
  <c r="I8509" i="6"/>
  <c r="H8509" i="6"/>
  <c r="G8509" i="6"/>
  <c r="H8508" i="6"/>
  <c r="G8508" i="6"/>
  <c r="I8508" i="6" s="1"/>
  <c r="H8507" i="6"/>
  <c r="G8507" i="6"/>
  <c r="I8507" i="6" s="1"/>
  <c r="H8506" i="6"/>
  <c r="G8506" i="6"/>
  <c r="I8506" i="6" s="1"/>
  <c r="I8505" i="6"/>
  <c r="H8505" i="6"/>
  <c r="G8505" i="6"/>
  <c r="I8504" i="6"/>
  <c r="H8504" i="6"/>
  <c r="G8504" i="6"/>
  <c r="H8503" i="6"/>
  <c r="G8503" i="6"/>
  <c r="I8503" i="6" s="1"/>
  <c r="I8502" i="6"/>
  <c r="H8502" i="6"/>
  <c r="G8502" i="6"/>
  <c r="H8501" i="6"/>
  <c r="G8501" i="6"/>
  <c r="I8501" i="6" s="1"/>
  <c r="H8500" i="6"/>
  <c r="G8500" i="6"/>
  <c r="I8500" i="6" s="1"/>
  <c r="I8499" i="6"/>
  <c r="H8499" i="6"/>
  <c r="G8499" i="6"/>
  <c r="H8498" i="6"/>
  <c r="G8498" i="6"/>
  <c r="I8498" i="6" s="1"/>
  <c r="I8497" i="6"/>
  <c r="H8497" i="6"/>
  <c r="G8497" i="6"/>
  <c r="H8496" i="6"/>
  <c r="G8496" i="6"/>
  <c r="I8496" i="6" s="1"/>
  <c r="I8495" i="6"/>
  <c r="H8495" i="6"/>
  <c r="G8495" i="6"/>
  <c r="I8494" i="6"/>
  <c r="H8494" i="6"/>
  <c r="G8494" i="6"/>
  <c r="I8493" i="6"/>
  <c r="H8493" i="6"/>
  <c r="G8493" i="6"/>
  <c r="H8492" i="6"/>
  <c r="G8492" i="6"/>
  <c r="I8492" i="6" s="1"/>
  <c r="H8491" i="6"/>
  <c r="G8491" i="6"/>
  <c r="I8491" i="6" s="1"/>
  <c r="I8490" i="6"/>
  <c r="H8490" i="6"/>
  <c r="G8490" i="6"/>
  <c r="I8489" i="6"/>
  <c r="H8489" i="6"/>
  <c r="G8489" i="6"/>
  <c r="I8488" i="6"/>
  <c r="H8488" i="6"/>
  <c r="G8488" i="6"/>
  <c r="H8487" i="6"/>
  <c r="G8487" i="6"/>
  <c r="I8487" i="6" s="1"/>
  <c r="H8486" i="6"/>
  <c r="G8486" i="6"/>
  <c r="I8486" i="6" s="1"/>
  <c r="I8485" i="6"/>
  <c r="H8485" i="6"/>
  <c r="G8485" i="6"/>
  <c r="I8484" i="6"/>
  <c r="H8484" i="6"/>
  <c r="G8484" i="6"/>
  <c r="I8483" i="6"/>
  <c r="H8483" i="6"/>
  <c r="G8483" i="6"/>
  <c r="I8482" i="6"/>
  <c r="H8482" i="6"/>
  <c r="G8482" i="6"/>
  <c r="H8481" i="6"/>
  <c r="G8481" i="6"/>
  <c r="I8481" i="6" s="1"/>
  <c r="I8480" i="6"/>
  <c r="H8480" i="6"/>
  <c r="G8480" i="6"/>
  <c r="I8479" i="6"/>
  <c r="H8479" i="6"/>
  <c r="G8479" i="6"/>
  <c r="H8478" i="6"/>
  <c r="G8478" i="6"/>
  <c r="I8478" i="6" s="1"/>
  <c r="I8477" i="6"/>
  <c r="H8477" i="6"/>
  <c r="G8477" i="6"/>
  <c r="H8476" i="6"/>
  <c r="G8476" i="6"/>
  <c r="I8476" i="6" s="1"/>
  <c r="I8475" i="6"/>
  <c r="H8475" i="6"/>
  <c r="G8475" i="6"/>
  <c r="I8474" i="6"/>
  <c r="H8474" i="6"/>
  <c r="G8474" i="6"/>
  <c r="H8473" i="6"/>
  <c r="G8473" i="6"/>
  <c r="I8473" i="6" s="1"/>
  <c r="I8472" i="6"/>
  <c r="H8472" i="6"/>
  <c r="G8472" i="6"/>
  <c r="H8471" i="6"/>
  <c r="G8471" i="6"/>
  <c r="I8471" i="6" s="1"/>
  <c r="I8470" i="6"/>
  <c r="H8470" i="6"/>
  <c r="G8470" i="6"/>
  <c r="I8469" i="6"/>
  <c r="H8469" i="6"/>
  <c r="G8469" i="6"/>
  <c r="I8468" i="6"/>
  <c r="H8468" i="6"/>
  <c r="G8468" i="6"/>
  <c r="H8467" i="6"/>
  <c r="G8467" i="6"/>
  <c r="I8467" i="6" s="1"/>
  <c r="H8466" i="6"/>
  <c r="G8466" i="6"/>
  <c r="I8466" i="6" s="1"/>
  <c r="I8465" i="6"/>
  <c r="H8465" i="6"/>
  <c r="G8465" i="6"/>
  <c r="H8464" i="6"/>
  <c r="G8464" i="6"/>
  <c r="I8464" i="6" s="1"/>
  <c r="I8463" i="6"/>
  <c r="H8463" i="6"/>
  <c r="G8463" i="6"/>
  <c r="H8462" i="6"/>
  <c r="G8462" i="6"/>
  <c r="I8462" i="6" s="1"/>
  <c r="I8461" i="6"/>
  <c r="H8461" i="6"/>
  <c r="G8461" i="6"/>
  <c r="I8460" i="6"/>
  <c r="H8460" i="6"/>
  <c r="G8460" i="6"/>
  <c r="H8459" i="6"/>
  <c r="G8459" i="6"/>
  <c r="I8459" i="6" s="1"/>
  <c r="I8458" i="6"/>
  <c r="H8458" i="6"/>
  <c r="G8458" i="6"/>
  <c r="H8457" i="6"/>
  <c r="G8457" i="6"/>
  <c r="I8457" i="6" s="1"/>
  <c r="I8456" i="6"/>
  <c r="H8456" i="6"/>
  <c r="G8456" i="6"/>
  <c r="I8455" i="6"/>
  <c r="H8455" i="6"/>
  <c r="G8455" i="6"/>
  <c r="H8454" i="6"/>
  <c r="G8454" i="6"/>
  <c r="I8454" i="6" s="1"/>
  <c r="H8453" i="6"/>
  <c r="G8453" i="6"/>
  <c r="I8453" i="6" s="1"/>
  <c r="H8452" i="6"/>
  <c r="G8452" i="6"/>
  <c r="I8452" i="6" s="1"/>
  <c r="I8451" i="6"/>
  <c r="H8451" i="6"/>
  <c r="G8451" i="6"/>
  <c r="H8450" i="6"/>
  <c r="G8450" i="6"/>
  <c r="I8450" i="6" s="1"/>
  <c r="H8449" i="6"/>
  <c r="G8449" i="6"/>
  <c r="I8449" i="6" s="1"/>
  <c r="H8448" i="6"/>
  <c r="G8448" i="6"/>
  <c r="I8448" i="6" s="1"/>
  <c r="H8447" i="6"/>
  <c r="G8447" i="6"/>
  <c r="I8447" i="6" s="1"/>
  <c r="I8446" i="6"/>
  <c r="H8446" i="6"/>
  <c r="G8446" i="6"/>
  <c r="H8445" i="6"/>
  <c r="G8445" i="6"/>
  <c r="I8445" i="6" s="1"/>
  <c r="H8444" i="6"/>
  <c r="G8444" i="6"/>
  <c r="I8444" i="6" s="1"/>
  <c r="H8443" i="6"/>
  <c r="G8443" i="6"/>
  <c r="I8443" i="6" s="1"/>
  <c r="H8442" i="6"/>
  <c r="G8442" i="6"/>
  <c r="I8442" i="6" s="1"/>
  <c r="I8441" i="6"/>
  <c r="H8441" i="6"/>
  <c r="G8441" i="6"/>
  <c r="I8440" i="6"/>
  <c r="H8440" i="6"/>
  <c r="G8440" i="6"/>
  <c r="I8439" i="6"/>
  <c r="H8439" i="6"/>
  <c r="G8439" i="6"/>
  <c r="I8438" i="6"/>
  <c r="H8438" i="6"/>
  <c r="G8438" i="6"/>
  <c r="I8437" i="6"/>
  <c r="H8437" i="6"/>
  <c r="G8437" i="6"/>
  <c r="H8436" i="6"/>
  <c r="G8436" i="6"/>
  <c r="I8436" i="6" s="1"/>
  <c r="I8435" i="6"/>
  <c r="H8435" i="6"/>
  <c r="G8435" i="6"/>
  <c r="I8434" i="6"/>
  <c r="H8434" i="6"/>
  <c r="G8434" i="6"/>
  <c r="I8433" i="6"/>
  <c r="H8433" i="6"/>
  <c r="G8433" i="6"/>
  <c r="I8432" i="6"/>
  <c r="H8432" i="6"/>
  <c r="G8432" i="6"/>
  <c r="H8431" i="6"/>
  <c r="G8431" i="6"/>
  <c r="I8431" i="6" s="1"/>
  <c r="I8430" i="6"/>
  <c r="H8430" i="6"/>
  <c r="G8430" i="6"/>
  <c r="I8429" i="6"/>
  <c r="H8429" i="6"/>
  <c r="G8429" i="6"/>
  <c r="I8428" i="6"/>
  <c r="H8428" i="6"/>
  <c r="G8428" i="6"/>
  <c r="I8427" i="6"/>
  <c r="H8427" i="6"/>
  <c r="G8427" i="6"/>
  <c r="H8426" i="6"/>
  <c r="G8426" i="6"/>
  <c r="I8426" i="6" s="1"/>
  <c r="I8425" i="6"/>
  <c r="H8425" i="6"/>
  <c r="G8425" i="6"/>
  <c r="I8424" i="6"/>
  <c r="H8424" i="6"/>
  <c r="G8424" i="6"/>
  <c r="H8423" i="6"/>
  <c r="G8423" i="6"/>
  <c r="I8423" i="6" s="1"/>
  <c r="H8422" i="6"/>
  <c r="G8422" i="6"/>
  <c r="I8422" i="6" s="1"/>
  <c r="I8421" i="6"/>
  <c r="H8421" i="6"/>
  <c r="G8421" i="6"/>
  <c r="I8420" i="6"/>
  <c r="H8420" i="6"/>
  <c r="G8420" i="6"/>
  <c r="I8419" i="6"/>
  <c r="H8419" i="6"/>
  <c r="G8419" i="6"/>
  <c r="I8418" i="6"/>
  <c r="H8418" i="6"/>
  <c r="G8418" i="6"/>
  <c r="H8417" i="6"/>
  <c r="G8417" i="6"/>
  <c r="I8417" i="6" s="1"/>
  <c r="I8416" i="6"/>
  <c r="H8416" i="6"/>
  <c r="G8416" i="6"/>
  <c r="I8415" i="6"/>
  <c r="H8415" i="6"/>
  <c r="G8415" i="6"/>
  <c r="I8414" i="6"/>
  <c r="H8414" i="6"/>
  <c r="G8414" i="6"/>
  <c r="I8413" i="6"/>
  <c r="H8413" i="6"/>
  <c r="G8413" i="6"/>
  <c r="I8412" i="6"/>
  <c r="H8412" i="6"/>
  <c r="G8412" i="6"/>
  <c r="I8411" i="6"/>
  <c r="H8411" i="6"/>
  <c r="G8411" i="6"/>
  <c r="H8410" i="6"/>
  <c r="G8410" i="6"/>
  <c r="I8410" i="6" s="1"/>
  <c r="H8409" i="6"/>
  <c r="G8409" i="6"/>
  <c r="I8409" i="6" s="1"/>
  <c r="H8408" i="6"/>
  <c r="G8408" i="6"/>
  <c r="I8408" i="6" s="1"/>
  <c r="H8407" i="6"/>
  <c r="G8407" i="6"/>
  <c r="I8407" i="6" s="1"/>
  <c r="I8406" i="6"/>
  <c r="H8406" i="6"/>
  <c r="G8406" i="6"/>
  <c r="H8405" i="6"/>
  <c r="G8405" i="6"/>
  <c r="I8405" i="6" s="1"/>
  <c r="I8404" i="6"/>
  <c r="H8404" i="6"/>
  <c r="G8404" i="6"/>
  <c r="H8403" i="6"/>
  <c r="G8403" i="6"/>
  <c r="I8403" i="6" s="1"/>
  <c r="I8402" i="6"/>
  <c r="H8402" i="6"/>
  <c r="G8402" i="6"/>
  <c r="I8401" i="6"/>
  <c r="H8401" i="6"/>
  <c r="G8401" i="6"/>
  <c r="H8400" i="6"/>
  <c r="G8400" i="6"/>
  <c r="I8400" i="6" s="1"/>
  <c r="I8399" i="6"/>
  <c r="H8399" i="6"/>
  <c r="G8399" i="6"/>
  <c r="H8398" i="6"/>
  <c r="G8398" i="6"/>
  <c r="I8398" i="6" s="1"/>
  <c r="I8397" i="6"/>
  <c r="H8397" i="6"/>
  <c r="G8397" i="6"/>
  <c r="I8396" i="6"/>
  <c r="H8396" i="6"/>
  <c r="G8396" i="6"/>
  <c r="I8395" i="6"/>
  <c r="H8395" i="6"/>
  <c r="G8395" i="6"/>
  <c r="H8394" i="6"/>
  <c r="G8394" i="6"/>
  <c r="I8394" i="6" s="1"/>
  <c r="H8393" i="6"/>
  <c r="G8393" i="6"/>
  <c r="I8393" i="6" s="1"/>
  <c r="I8392" i="6"/>
  <c r="H8392" i="6"/>
  <c r="G8392" i="6"/>
  <c r="I8391" i="6"/>
  <c r="H8391" i="6"/>
  <c r="G8391" i="6"/>
  <c r="I8390" i="6"/>
  <c r="H8390" i="6"/>
  <c r="G8390" i="6"/>
  <c r="H8389" i="6"/>
  <c r="G8389" i="6"/>
  <c r="I8389" i="6" s="1"/>
  <c r="H8388" i="6"/>
  <c r="G8388" i="6"/>
  <c r="I8388" i="6" s="1"/>
  <c r="I8387" i="6"/>
  <c r="H8387" i="6"/>
  <c r="G8387" i="6"/>
  <c r="I8386" i="6"/>
  <c r="H8386" i="6"/>
  <c r="G8386" i="6"/>
  <c r="I8385" i="6"/>
  <c r="H8385" i="6"/>
  <c r="G8385" i="6"/>
  <c r="I8384" i="6"/>
  <c r="H8384" i="6"/>
  <c r="G8384" i="6"/>
  <c r="H8383" i="6"/>
  <c r="G8383" i="6"/>
  <c r="I8383" i="6" s="1"/>
  <c r="H8382" i="6"/>
  <c r="G8382" i="6"/>
  <c r="I8382" i="6" s="1"/>
  <c r="I8381" i="6"/>
  <c r="H8381" i="6"/>
  <c r="G8381" i="6"/>
  <c r="H8380" i="6"/>
  <c r="G8380" i="6"/>
  <c r="I8380" i="6" s="1"/>
  <c r="I8379" i="6"/>
  <c r="H8379" i="6"/>
  <c r="G8379" i="6"/>
  <c r="H8378" i="6"/>
  <c r="G8378" i="6"/>
  <c r="I8378" i="6" s="1"/>
  <c r="H8377" i="6"/>
  <c r="G8377" i="6"/>
  <c r="I8377" i="6" s="1"/>
  <c r="I8376" i="6"/>
  <c r="H8376" i="6"/>
  <c r="G8376" i="6"/>
  <c r="H8375" i="6"/>
  <c r="G8375" i="6"/>
  <c r="I8375" i="6" s="1"/>
  <c r="I8374" i="6"/>
  <c r="H8374" i="6"/>
  <c r="G8374" i="6"/>
  <c r="H8373" i="6"/>
  <c r="G8373" i="6"/>
  <c r="I8373" i="6" s="1"/>
  <c r="I8372" i="6"/>
  <c r="H8372" i="6"/>
  <c r="G8372" i="6"/>
  <c r="I8371" i="6"/>
  <c r="H8371" i="6"/>
  <c r="G8371" i="6"/>
  <c r="I8370" i="6"/>
  <c r="H8370" i="6"/>
  <c r="G8370" i="6"/>
  <c r="H8369" i="6"/>
  <c r="G8369" i="6"/>
  <c r="I8369" i="6" s="1"/>
  <c r="H8368" i="6"/>
  <c r="G8368" i="6"/>
  <c r="I8368" i="6" s="1"/>
  <c r="I8367" i="6"/>
  <c r="H8367" i="6"/>
  <c r="G8367" i="6"/>
  <c r="H8366" i="6"/>
  <c r="G8366" i="6"/>
  <c r="I8366" i="6" s="1"/>
  <c r="I8365" i="6"/>
  <c r="H8365" i="6"/>
  <c r="G8365" i="6"/>
  <c r="H8364" i="6"/>
  <c r="G8364" i="6"/>
  <c r="I8364" i="6" s="1"/>
  <c r="H8363" i="6"/>
  <c r="G8363" i="6"/>
  <c r="I8363" i="6" s="1"/>
  <c r="I8362" i="6"/>
  <c r="H8362" i="6"/>
  <c r="G8362" i="6"/>
  <c r="H8361" i="6"/>
  <c r="G8361" i="6"/>
  <c r="I8361" i="6" s="1"/>
  <c r="I8360" i="6"/>
  <c r="H8360" i="6"/>
  <c r="G8360" i="6"/>
  <c r="H8359" i="6"/>
  <c r="G8359" i="6"/>
  <c r="I8359" i="6" s="1"/>
  <c r="I8358" i="6"/>
  <c r="H8358" i="6"/>
  <c r="G8358" i="6"/>
  <c r="I8357" i="6"/>
  <c r="H8357" i="6"/>
  <c r="G8357" i="6"/>
  <c r="H8356" i="6"/>
  <c r="G8356" i="6"/>
  <c r="I8356" i="6" s="1"/>
  <c r="H8355" i="6"/>
  <c r="G8355" i="6"/>
  <c r="I8355" i="6" s="1"/>
  <c r="H8354" i="6"/>
  <c r="G8354" i="6"/>
  <c r="I8354" i="6" s="1"/>
  <c r="I8353" i="6"/>
  <c r="H8353" i="6"/>
  <c r="G8353" i="6"/>
  <c r="H8352" i="6"/>
  <c r="G8352" i="6"/>
  <c r="I8352" i="6" s="1"/>
  <c r="H8351" i="6"/>
  <c r="G8351" i="6"/>
  <c r="I8351" i="6" s="1"/>
  <c r="H8350" i="6"/>
  <c r="G8350" i="6"/>
  <c r="I8350" i="6" s="1"/>
  <c r="H8349" i="6"/>
  <c r="G8349" i="6"/>
  <c r="I8349" i="6" s="1"/>
  <c r="I8348" i="6"/>
  <c r="H8348" i="6"/>
  <c r="G8348" i="6"/>
  <c r="H8347" i="6"/>
  <c r="G8347" i="6"/>
  <c r="I8347" i="6" s="1"/>
  <c r="H8346" i="6"/>
  <c r="G8346" i="6"/>
  <c r="I8346" i="6" s="1"/>
  <c r="H8345" i="6"/>
  <c r="G8345" i="6"/>
  <c r="I8345" i="6" s="1"/>
  <c r="H8344" i="6"/>
  <c r="G8344" i="6"/>
  <c r="I8344" i="6" s="1"/>
  <c r="I8343" i="6"/>
  <c r="H8343" i="6"/>
  <c r="G8343" i="6"/>
  <c r="I8342" i="6"/>
  <c r="H8342" i="6"/>
  <c r="G8342" i="6"/>
  <c r="I8341" i="6"/>
  <c r="H8341" i="6"/>
  <c r="G8341" i="6"/>
  <c r="I8340" i="6"/>
  <c r="H8340" i="6"/>
  <c r="G8340" i="6"/>
  <c r="I8339" i="6"/>
  <c r="H8339" i="6"/>
  <c r="G8339" i="6"/>
  <c r="H8338" i="6"/>
  <c r="G8338" i="6"/>
  <c r="I8338" i="6" s="1"/>
  <c r="I8337" i="6"/>
  <c r="H8337" i="6"/>
  <c r="G8337" i="6"/>
  <c r="I8336" i="6"/>
  <c r="H8336" i="6"/>
  <c r="G8336" i="6"/>
  <c r="I8335" i="6"/>
  <c r="H8335" i="6"/>
  <c r="G8335" i="6"/>
  <c r="I8334" i="6"/>
  <c r="H8334" i="6"/>
  <c r="G8334" i="6"/>
  <c r="H8333" i="6"/>
  <c r="G8333" i="6"/>
  <c r="I8333" i="6" s="1"/>
  <c r="I8332" i="6"/>
  <c r="H8332" i="6"/>
  <c r="G8332" i="6"/>
  <c r="I8331" i="6"/>
  <c r="H8331" i="6"/>
  <c r="G8331" i="6"/>
  <c r="I8330" i="6"/>
  <c r="H8330" i="6"/>
  <c r="G8330" i="6"/>
  <c r="I8329" i="6"/>
  <c r="H8329" i="6"/>
  <c r="G8329" i="6"/>
  <c r="I8328" i="6"/>
  <c r="H8328" i="6"/>
  <c r="G8328" i="6"/>
  <c r="I8327" i="6"/>
  <c r="H8327" i="6"/>
  <c r="G8327" i="6"/>
  <c r="I8326" i="6"/>
  <c r="H8326" i="6"/>
  <c r="G8326" i="6"/>
  <c r="H8325" i="6"/>
  <c r="G8325" i="6"/>
  <c r="I8325" i="6" s="1"/>
  <c r="H8324" i="6"/>
  <c r="G8324" i="6"/>
  <c r="I8324" i="6" s="1"/>
  <c r="I8323" i="6"/>
  <c r="H8323" i="6"/>
  <c r="G8323" i="6"/>
  <c r="I8322" i="6"/>
  <c r="H8322" i="6"/>
  <c r="G8322" i="6"/>
  <c r="I8321" i="6"/>
  <c r="H8321" i="6"/>
  <c r="G8321" i="6"/>
  <c r="I8320" i="6"/>
  <c r="H8320" i="6"/>
  <c r="G8320" i="6"/>
  <c r="H8319" i="6"/>
  <c r="G8319" i="6"/>
  <c r="I8319" i="6" s="1"/>
  <c r="I8318" i="6"/>
  <c r="H8318" i="6"/>
  <c r="G8318" i="6"/>
  <c r="I8317" i="6"/>
  <c r="H8317" i="6"/>
  <c r="G8317" i="6"/>
  <c r="I8316" i="6"/>
  <c r="H8316" i="6"/>
  <c r="G8316" i="6"/>
  <c r="I8315" i="6"/>
  <c r="H8315" i="6"/>
  <c r="G8315" i="6"/>
  <c r="I8314" i="6"/>
  <c r="H8314" i="6"/>
  <c r="G8314" i="6"/>
  <c r="I8313" i="6"/>
  <c r="H8313" i="6"/>
  <c r="G8313" i="6"/>
  <c r="H8312" i="6"/>
  <c r="G8312" i="6"/>
  <c r="I8312" i="6" s="1"/>
  <c r="H8311" i="6"/>
  <c r="G8311" i="6"/>
  <c r="I8311" i="6" s="1"/>
  <c r="H8310" i="6"/>
  <c r="G8310" i="6"/>
  <c r="I8310" i="6" s="1"/>
  <c r="H8309" i="6"/>
  <c r="G8309" i="6"/>
  <c r="I8309" i="6" s="1"/>
  <c r="I8308" i="6"/>
  <c r="H8308" i="6"/>
  <c r="G8308" i="6"/>
  <c r="H8307" i="6"/>
  <c r="G8307" i="6"/>
  <c r="I8307" i="6" s="1"/>
  <c r="I8306" i="6"/>
  <c r="H8306" i="6"/>
  <c r="G8306" i="6"/>
  <c r="H8305" i="6"/>
  <c r="G8305" i="6"/>
  <c r="I8305" i="6" s="1"/>
  <c r="H8304" i="6"/>
  <c r="G8304" i="6"/>
  <c r="I8304" i="6" s="1"/>
  <c r="I8303" i="6"/>
  <c r="H8303" i="6"/>
  <c r="G8303" i="6"/>
  <c r="H8302" i="6"/>
  <c r="G8302" i="6"/>
  <c r="I8302" i="6" s="1"/>
  <c r="I8301" i="6"/>
  <c r="H8301" i="6"/>
  <c r="G8301" i="6"/>
  <c r="H8300" i="6"/>
  <c r="G8300" i="6"/>
  <c r="I8300" i="6" s="1"/>
  <c r="I8299" i="6"/>
  <c r="H8299" i="6"/>
  <c r="G8299" i="6"/>
  <c r="I8298" i="6"/>
  <c r="H8298" i="6"/>
  <c r="G8298" i="6"/>
  <c r="I8297" i="6"/>
  <c r="H8297" i="6"/>
  <c r="G8297" i="6"/>
  <c r="H8296" i="6"/>
  <c r="G8296" i="6"/>
  <c r="I8296" i="6" s="1"/>
  <c r="H8295" i="6"/>
  <c r="G8295" i="6"/>
  <c r="I8295" i="6" s="1"/>
  <c r="I8294" i="6"/>
  <c r="H8294" i="6"/>
  <c r="G8294" i="6"/>
  <c r="I8293" i="6"/>
  <c r="H8293" i="6"/>
  <c r="G8293" i="6"/>
  <c r="I8292" i="6"/>
  <c r="H8292" i="6"/>
  <c r="G8292" i="6"/>
  <c r="H8291" i="6"/>
  <c r="G8291" i="6"/>
  <c r="I8291" i="6" s="1"/>
  <c r="H8290" i="6"/>
  <c r="G8290" i="6"/>
  <c r="I8290" i="6" s="1"/>
  <c r="I8289" i="6"/>
  <c r="H8289" i="6"/>
  <c r="G8289" i="6"/>
  <c r="I8288" i="6"/>
  <c r="H8288" i="6"/>
  <c r="G8288" i="6"/>
  <c r="I8287" i="6"/>
  <c r="H8287" i="6"/>
  <c r="G8287" i="6"/>
  <c r="I8286" i="6"/>
  <c r="H8286" i="6"/>
  <c r="G8286" i="6"/>
  <c r="I8285" i="6"/>
  <c r="H8285" i="6"/>
  <c r="G8285" i="6"/>
  <c r="H8284" i="6"/>
  <c r="G8284" i="6"/>
  <c r="I8284" i="6" s="1"/>
  <c r="I8283" i="6"/>
  <c r="H8283" i="6"/>
  <c r="G8283" i="6"/>
  <c r="H8282" i="6"/>
  <c r="G8282" i="6"/>
  <c r="I8282" i="6" s="1"/>
  <c r="I8281" i="6"/>
  <c r="H8281" i="6"/>
  <c r="G8281" i="6"/>
  <c r="I8280" i="6"/>
  <c r="H8280" i="6"/>
  <c r="G8280" i="6"/>
  <c r="H8279" i="6"/>
  <c r="G8279" i="6"/>
  <c r="I8279" i="6" s="1"/>
  <c r="I8278" i="6"/>
  <c r="H8278" i="6"/>
  <c r="G8278" i="6"/>
  <c r="H8277" i="6"/>
  <c r="G8277" i="6"/>
  <c r="I8277" i="6" s="1"/>
  <c r="I8276" i="6"/>
  <c r="H8276" i="6"/>
  <c r="G8276" i="6"/>
  <c r="I8275" i="6"/>
  <c r="H8275" i="6"/>
  <c r="G8275" i="6"/>
  <c r="H8274" i="6"/>
  <c r="G8274" i="6"/>
  <c r="I8274" i="6" s="1"/>
  <c r="I8273" i="6"/>
  <c r="H8273" i="6"/>
  <c r="G8273" i="6"/>
  <c r="I8272" i="6"/>
  <c r="H8272" i="6"/>
  <c r="G8272" i="6"/>
  <c r="H8271" i="6"/>
  <c r="G8271" i="6"/>
  <c r="I8271" i="6" s="1"/>
  <c r="I8270" i="6"/>
  <c r="H8270" i="6"/>
  <c r="G8270" i="6"/>
  <c r="I8269" i="6"/>
  <c r="H8269" i="6"/>
  <c r="G8269" i="6"/>
  <c r="H8268" i="6"/>
  <c r="G8268" i="6"/>
  <c r="I8268" i="6" s="1"/>
  <c r="I8267" i="6"/>
  <c r="H8267" i="6"/>
  <c r="G8267" i="6"/>
  <c r="H8266" i="6"/>
  <c r="G8266" i="6"/>
  <c r="I8266" i="6" s="1"/>
  <c r="I8265" i="6"/>
  <c r="H8265" i="6"/>
  <c r="G8265" i="6"/>
  <c r="I8264" i="6"/>
  <c r="H8264" i="6"/>
  <c r="G8264" i="6"/>
  <c r="H8263" i="6"/>
  <c r="G8263" i="6"/>
  <c r="I8263" i="6" s="1"/>
  <c r="I8262" i="6"/>
  <c r="H8262" i="6"/>
  <c r="G8262" i="6"/>
  <c r="H8261" i="6"/>
  <c r="G8261" i="6"/>
  <c r="I8261" i="6" s="1"/>
  <c r="H8260" i="6"/>
  <c r="G8260" i="6"/>
  <c r="I8260" i="6" s="1"/>
  <c r="I8259" i="6"/>
  <c r="H8259" i="6"/>
  <c r="G8259" i="6"/>
  <c r="H8258" i="6"/>
  <c r="G8258" i="6"/>
  <c r="I8258" i="6" s="1"/>
  <c r="H8257" i="6"/>
  <c r="G8257" i="6"/>
  <c r="I8257" i="6" s="1"/>
  <c r="H8256" i="6"/>
  <c r="G8256" i="6"/>
  <c r="I8256" i="6" s="1"/>
  <c r="I8255" i="6"/>
  <c r="H8255" i="6"/>
  <c r="G8255" i="6"/>
  <c r="H8254" i="6"/>
  <c r="G8254" i="6"/>
  <c r="I8254" i="6" s="1"/>
  <c r="H8253" i="6"/>
  <c r="G8253" i="6"/>
  <c r="I8253" i="6" s="1"/>
  <c r="H8252" i="6"/>
  <c r="G8252" i="6"/>
  <c r="I8252" i="6" s="1"/>
  <c r="H8251" i="6"/>
  <c r="G8251" i="6"/>
  <c r="I8251" i="6" s="1"/>
  <c r="I8250" i="6"/>
  <c r="H8250" i="6"/>
  <c r="G8250" i="6"/>
  <c r="H8249" i="6"/>
  <c r="G8249" i="6"/>
  <c r="I8249" i="6" s="1"/>
  <c r="H8248" i="6"/>
  <c r="G8248" i="6"/>
  <c r="I8248" i="6" s="1"/>
  <c r="H8247" i="6"/>
  <c r="G8247" i="6"/>
  <c r="I8247" i="6" s="1"/>
  <c r="H8246" i="6"/>
  <c r="G8246" i="6"/>
  <c r="I8246" i="6" s="1"/>
  <c r="I8245" i="6"/>
  <c r="H8245" i="6"/>
  <c r="G8245" i="6"/>
  <c r="I8244" i="6"/>
  <c r="H8244" i="6"/>
  <c r="G8244" i="6"/>
  <c r="I8243" i="6"/>
  <c r="H8243" i="6"/>
  <c r="G8243" i="6"/>
  <c r="I8242" i="6"/>
  <c r="H8242" i="6"/>
  <c r="G8242" i="6"/>
  <c r="I8241" i="6"/>
  <c r="H8241" i="6"/>
  <c r="G8241" i="6"/>
  <c r="H8240" i="6"/>
  <c r="G8240" i="6"/>
  <c r="I8240" i="6" s="1"/>
  <c r="I8239" i="6"/>
  <c r="H8239" i="6"/>
  <c r="G8239" i="6"/>
  <c r="I8238" i="6"/>
  <c r="H8238" i="6"/>
  <c r="G8238" i="6"/>
  <c r="H8237" i="6"/>
  <c r="G8237" i="6"/>
  <c r="I8237" i="6" s="1"/>
  <c r="I8236" i="6"/>
  <c r="H8236" i="6"/>
  <c r="G8236" i="6"/>
  <c r="I8235" i="6"/>
  <c r="H8235" i="6"/>
  <c r="G8235" i="6"/>
  <c r="H8234" i="6"/>
  <c r="G8234" i="6"/>
  <c r="I8234" i="6" s="1"/>
  <c r="H8233" i="6"/>
  <c r="G8233" i="6"/>
  <c r="I8233" i="6" s="1"/>
  <c r="H8232" i="6"/>
  <c r="G8232" i="6"/>
  <c r="I8232" i="6" s="1"/>
  <c r="I8231" i="6"/>
  <c r="H8231" i="6"/>
  <c r="G8231" i="6"/>
  <c r="I8230" i="6"/>
  <c r="H8230" i="6"/>
  <c r="G8230" i="6"/>
  <c r="I8229" i="6"/>
  <c r="H8229" i="6"/>
  <c r="G8229" i="6"/>
  <c r="I8228" i="6"/>
  <c r="H8228" i="6"/>
  <c r="G8228" i="6"/>
  <c r="H8227" i="6"/>
  <c r="G8227" i="6"/>
  <c r="I8227" i="6" s="1"/>
  <c r="I8226" i="6"/>
  <c r="H8226" i="6"/>
  <c r="G8226" i="6"/>
  <c r="I8225" i="6"/>
  <c r="H8225" i="6"/>
  <c r="G8225" i="6"/>
  <c r="I8224" i="6"/>
  <c r="H8224" i="6"/>
  <c r="G8224" i="6"/>
  <c r="H8223" i="6"/>
  <c r="G8223" i="6"/>
  <c r="I8223" i="6" s="1"/>
  <c r="H8222" i="6"/>
  <c r="G8222" i="6"/>
  <c r="I8222" i="6" s="1"/>
  <c r="I8221" i="6"/>
  <c r="H8221" i="6"/>
  <c r="G8221" i="6"/>
  <c r="H8220" i="6"/>
  <c r="G8220" i="6"/>
  <c r="I8220" i="6" s="1"/>
  <c r="H8219" i="6"/>
  <c r="G8219" i="6"/>
  <c r="I8219" i="6" s="1"/>
  <c r="H8218" i="6"/>
  <c r="G8218" i="6"/>
  <c r="I8218" i="6" s="1"/>
  <c r="I8217" i="6"/>
  <c r="H8217" i="6"/>
  <c r="G8217" i="6"/>
  <c r="I8216" i="6"/>
  <c r="H8216" i="6"/>
  <c r="G8216" i="6"/>
  <c r="I8215" i="6"/>
  <c r="H8215" i="6"/>
  <c r="G8215" i="6"/>
  <c r="I8214" i="6"/>
  <c r="H8214" i="6"/>
  <c r="G8214" i="6"/>
  <c r="H8213" i="6"/>
  <c r="G8213" i="6"/>
  <c r="I8213" i="6" s="1"/>
  <c r="I8212" i="6"/>
  <c r="H8212" i="6"/>
  <c r="G8212" i="6"/>
  <c r="I8211" i="6"/>
  <c r="H8211" i="6"/>
  <c r="G8211" i="6"/>
  <c r="I8210" i="6"/>
  <c r="H8210" i="6"/>
  <c r="G8210" i="6"/>
  <c r="H8209" i="6"/>
  <c r="G8209" i="6"/>
  <c r="I8209" i="6" s="1"/>
  <c r="H8208" i="6"/>
  <c r="G8208" i="6"/>
  <c r="I8208" i="6" s="1"/>
  <c r="I8207" i="6"/>
  <c r="H8207" i="6"/>
  <c r="G8207" i="6"/>
  <c r="H8206" i="6"/>
  <c r="G8206" i="6"/>
  <c r="I8206" i="6" s="1"/>
  <c r="H8205" i="6"/>
  <c r="G8205" i="6"/>
  <c r="I8205" i="6" s="1"/>
  <c r="H8204" i="6"/>
  <c r="G8204" i="6"/>
  <c r="I8204" i="6" s="1"/>
  <c r="I8203" i="6"/>
  <c r="H8203" i="6"/>
  <c r="G8203" i="6"/>
  <c r="I8202" i="6"/>
  <c r="H8202" i="6"/>
  <c r="G8202" i="6"/>
  <c r="I8201" i="6"/>
  <c r="H8201" i="6"/>
  <c r="G8201" i="6"/>
  <c r="I8200" i="6"/>
  <c r="H8200" i="6"/>
  <c r="G8200" i="6"/>
  <c r="I8199" i="6"/>
  <c r="H8199" i="6"/>
  <c r="G8199" i="6"/>
  <c r="H8198" i="6"/>
  <c r="G8198" i="6"/>
  <c r="I8198" i="6" s="1"/>
  <c r="I8197" i="6"/>
  <c r="H8197" i="6"/>
  <c r="G8197" i="6"/>
  <c r="I8196" i="6"/>
  <c r="H8196" i="6"/>
  <c r="G8196" i="6"/>
  <c r="H8195" i="6"/>
  <c r="G8195" i="6"/>
  <c r="I8195" i="6" s="1"/>
  <c r="I8194" i="6"/>
  <c r="H8194" i="6"/>
  <c r="G8194" i="6"/>
  <c r="I8193" i="6"/>
  <c r="H8193" i="6"/>
  <c r="G8193" i="6"/>
  <c r="H8192" i="6"/>
  <c r="G8192" i="6"/>
  <c r="I8192" i="6" s="1"/>
  <c r="H8191" i="6"/>
  <c r="G8191" i="6"/>
  <c r="I8191" i="6" s="1"/>
  <c r="H8190" i="6"/>
  <c r="G8190" i="6"/>
  <c r="I8190" i="6" s="1"/>
  <c r="I8189" i="6"/>
  <c r="H8189" i="6"/>
  <c r="G8189" i="6"/>
  <c r="I8188" i="6"/>
  <c r="H8188" i="6"/>
  <c r="G8188" i="6"/>
  <c r="I8187" i="6"/>
  <c r="H8187" i="6"/>
  <c r="G8187" i="6"/>
  <c r="I8186" i="6"/>
  <c r="H8186" i="6"/>
  <c r="G8186" i="6"/>
  <c r="I8185" i="6"/>
  <c r="H8185" i="6"/>
  <c r="G8185" i="6"/>
  <c r="H8184" i="6"/>
  <c r="G8184" i="6"/>
  <c r="I8184" i="6" s="1"/>
  <c r="I8183" i="6"/>
  <c r="H8183" i="6"/>
  <c r="G8183" i="6"/>
  <c r="I8182" i="6"/>
  <c r="H8182" i="6"/>
  <c r="G8182" i="6"/>
  <c r="H8181" i="6"/>
  <c r="G8181" i="6"/>
  <c r="I8181" i="6" s="1"/>
  <c r="I8180" i="6"/>
  <c r="H8180" i="6"/>
  <c r="G8180" i="6"/>
  <c r="I8179" i="6"/>
  <c r="H8179" i="6"/>
  <c r="G8179" i="6"/>
  <c r="H8178" i="6"/>
  <c r="G8178" i="6"/>
  <c r="I8178" i="6" s="1"/>
  <c r="H8177" i="6"/>
  <c r="G8177" i="6"/>
  <c r="I8177" i="6" s="1"/>
  <c r="H8176" i="6"/>
  <c r="G8176" i="6"/>
  <c r="I8176" i="6" s="1"/>
  <c r="I8175" i="6"/>
  <c r="H8175" i="6"/>
  <c r="G8175" i="6"/>
  <c r="I8174" i="6"/>
  <c r="H8174" i="6"/>
  <c r="G8174" i="6"/>
  <c r="I8173" i="6"/>
  <c r="H8173" i="6"/>
  <c r="G8173" i="6"/>
  <c r="I8172" i="6"/>
  <c r="H8172" i="6"/>
  <c r="G8172" i="6"/>
  <c r="I8171" i="6"/>
  <c r="H8171" i="6"/>
  <c r="G8171" i="6"/>
  <c r="I8170" i="6"/>
  <c r="H8170" i="6"/>
  <c r="G8170" i="6"/>
  <c r="I8169" i="6"/>
  <c r="H8169" i="6"/>
  <c r="G8169" i="6"/>
  <c r="I8168" i="6"/>
  <c r="H8168" i="6"/>
  <c r="G8168" i="6"/>
  <c r="H8167" i="6"/>
  <c r="G8167" i="6"/>
  <c r="I8167" i="6" s="1"/>
  <c r="I8166" i="6"/>
  <c r="H8166" i="6"/>
  <c r="G8166" i="6"/>
  <c r="I8165" i="6"/>
  <c r="H8165" i="6"/>
  <c r="G8165" i="6"/>
  <c r="H8164" i="6"/>
  <c r="G8164" i="6"/>
  <c r="I8164" i="6" s="1"/>
  <c r="H8163" i="6"/>
  <c r="G8163" i="6"/>
  <c r="I8163" i="6" s="1"/>
  <c r="H8162" i="6"/>
  <c r="G8162" i="6"/>
  <c r="I8162" i="6" s="1"/>
  <c r="I8161" i="6"/>
  <c r="H8161" i="6"/>
  <c r="G8161" i="6"/>
  <c r="I8160" i="6"/>
  <c r="H8160" i="6"/>
  <c r="G8160" i="6"/>
  <c r="I8159" i="6"/>
  <c r="H8159" i="6"/>
  <c r="G8159" i="6"/>
  <c r="I8158" i="6"/>
  <c r="H8158" i="6"/>
  <c r="G8158" i="6"/>
  <c r="H8157" i="6"/>
  <c r="G8157" i="6"/>
  <c r="I8157" i="6" s="1"/>
  <c r="I8156" i="6"/>
  <c r="H8156" i="6"/>
  <c r="G8156" i="6"/>
  <c r="I8155" i="6"/>
  <c r="H8155" i="6"/>
  <c r="G8155" i="6"/>
  <c r="I8154" i="6"/>
  <c r="H8154" i="6"/>
  <c r="G8154" i="6"/>
  <c r="H8153" i="6"/>
  <c r="G8153" i="6"/>
  <c r="I8153" i="6" s="1"/>
  <c r="H8152" i="6"/>
  <c r="G8152" i="6"/>
  <c r="I8152" i="6" s="1"/>
  <c r="I8151" i="6"/>
  <c r="H8151" i="6"/>
  <c r="G8151" i="6"/>
  <c r="H8150" i="6"/>
  <c r="G8150" i="6"/>
  <c r="I8150" i="6" s="1"/>
  <c r="H8149" i="6"/>
  <c r="G8149" i="6"/>
  <c r="I8149" i="6" s="1"/>
  <c r="H8148" i="6"/>
  <c r="G8148" i="6"/>
  <c r="I8148" i="6" s="1"/>
  <c r="I8147" i="6"/>
  <c r="H8147" i="6"/>
  <c r="G8147" i="6"/>
  <c r="I8146" i="6"/>
  <c r="H8146" i="6"/>
  <c r="G8146" i="6"/>
  <c r="I8145" i="6"/>
  <c r="H8145" i="6"/>
  <c r="G8145" i="6"/>
  <c r="I8144" i="6"/>
  <c r="H8144" i="6"/>
  <c r="G8144" i="6"/>
  <c r="I8143" i="6"/>
  <c r="H8143" i="6"/>
  <c r="G8143" i="6"/>
  <c r="H8142" i="6"/>
  <c r="G8142" i="6"/>
  <c r="I8142" i="6" s="1"/>
  <c r="I8141" i="6"/>
  <c r="H8141" i="6"/>
  <c r="G8141" i="6"/>
  <c r="I8140" i="6"/>
  <c r="H8140" i="6"/>
  <c r="G8140" i="6"/>
  <c r="H8139" i="6"/>
  <c r="G8139" i="6"/>
  <c r="I8139" i="6" s="1"/>
  <c r="I8138" i="6"/>
  <c r="H8138" i="6"/>
  <c r="G8138" i="6"/>
  <c r="I8137" i="6"/>
  <c r="H8137" i="6"/>
  <c r="G8137" i="6"/>
  <c r="H8136" i="6"/>
  <c r="G8136" i="6"/>
  <c r="I8136" i="6" s="1"/>
  <c r="H8135" i="6"/>
  <c r="G8135" i="6"/>
  <c r="I8135" i="6" s="1"/>
  <c r="H8134" i="6"/>
  <c r="G8134" i="6"/>
  <c r="I8134" i="6" s="1"/>
  <c r="I8133" i="6"/>
  <c r="H8133" i="6"/>
  <c r="G8133" i="6"/>
  <c r="I8132" i="6"/>
  <c r="H8132" i="6"/>
  <c r="G8132" i="6"/>
  <c r="I8131" i="6"/>
  <c r="H8131" i="6"/>
  <c r="G8131" i="6"/>
  <c r="I8130" i="6"/>
  <c r="H8130" i="6"/>
  <c r="G8130" i="6"/>
  <c r="H8129" i="6"/>
  <c r="G8129" i="6"/>
  <c r="I8129" i="6" s="1"/>
  <c r="I8128" i="6"/>
  <c r="H8128" i="6"/>
  <c r="G8128" i="6"/>
  <c r="I8127" i="6"/>
  <c r="H8127" i="6"/>
  <c r="G8127" i="6"/>
  <c r="I8126" i="6"/>
  <c r="H8126" i="6"/>
  <c r="G8126" i="6"/>
  <c r="H8125" i="6"/>
  <c r="G8125" i="6"/>
  <c r="I8125" i="6" s="1"/>
  <c r="H8124" i="6"/>
  <c r="G8124" i="6"/>
  <c r="I8124" i="6" s="1"/>
  <c r="I8123" i="6"/>
  <c r="H8123" i="6"/>
  <c r="G8123" i="6"/>
  <c r="H8122" i="6"/>
  <c r="G8122" i="6"/>
  <c r="I8122" i="6" s="1"/>
  <c r="H8121" i="6"/>
  <c r="G8121" i="6"/>
  <c r="I8121" i="6" s="1"/>
  <c r="H8120" i="6"/>
  <c r="G8120" i="6"/>
  <c r="I8120" i="6" s="1"/>
  <c r="I8119" i="6"/>
  <c r="H8119" i="6"/>
  <c r="G8119" i="6"/>
  <c r="I8118" i="6"/>
  <c r="H8118" i="6"/>
  <c r="G8118" i="6"/>
  <c r="I8117" i="6"/>
  <c r="H8117" i="6"/>
  <c r="G8117" i="6"/>
  <c r="I8116" i="6"/>
  <c r="H8116" i="6"/>
  <c r="G8116" i="6"/>
  <c r="I8115" i="6"/>
  <c r="H8115" i="6"/>
  <c r="G8115" i="6"/>
  <c r="I8114" i="6"/>
  <c r="H8114" i="6"/>
  <c r="G8114" i="6"/>
  <c r="I8113" i="6"/>
  <c r="H8113" i="6"/>
  <c r="G8113" i="6"/>
  <c r="I8112" i="6"/>
  <c r="H8112" i="6"/>
  <c r="G8112" i="6"/>
  <c r="H8111" i="6"/>
  <c r="G8111" i="6"/>
  <c r="I8111" i="6" s="1"/>
  <c r="I8110" i="6"/>
  <c r="H8110" i="6"/>
  <c r="G8110" i="6"/>
  <c r="I8109" i="6"/>
  <c r="H8109" i="6"/>
  <c r="G8109" i="6"/>
  <c r="H8108" i="6"/>
  <c r="G8108" i="6"/>
  <c r="I8108" i="6" s="1"/>
  <c r="H8107" i="6"/>
  <c r="G8107" i="6"/>
  <c r="I8107" i="6" s="1"/>
  <c r="H8106" i="6"/>
  <c r="G8106" i="6"/>
  <c r="I8106" i="6" s="1"/>
  <c r="I8105" i="6"/>
  <c r="H8105" i="6"/>
  <c r="G8105" i="6"/>
  <c r="I8104" i="6"/>
  <c r="H8104" i="6"/>
  <c r="G8104" i="6"/>
  <c r="I8103" i="6"/>
  <c r="H8103" i="6"/>
  <c r="G8103" i="6"/>
  <c r="I8102" i="6"/>
  <c r="H8102" i="6"/>
  <c r="G8102" i="6"/>
  <c r="I8101" i="6"/>
  <c r="H8101" i="6"/>
  <c r="G8101" i="6"/>
  <c r="H8100" i="6"/>
  <c r="G8100" i="6"/>
  <c r="I8100" i="6" s="1"/>
  <c r="I8099" i="6"/>
  <c r="H8099" i="6"/>
  <c r="G8099" i="6"/>
  <c r="I8098" i="6"/>
  <c r="H8098" i="6"/>
  <c r="G8098" i="6"/>
  <c r="H8097" i="6"/>
  <c r="G8097" i="6"/>
  <c r="I8097" i="6" s="1"/>
  <c r="I8096" i="6"/>
  <c r="H8096" i="6"/>
  <c r="G8096" i="6"/>
  <c r="I8095" i="6"/>
  <c r="H8095" i="6"/>
  <c r="G8095" i="6"/>
  <c r="H8094" i="6"/>
  <c r="G8094" i="6"/>
  <c r="I8094" i="6" s="1"/>
  <c r="H8093" i="6"/>
  <c r="G8093" i="6"/>
  <c r="I8093" i="6" s="1"/>
  <c r="H8092" i="6"/>
  <c r="G8092" i="6"/>
  <c r="I8092" i="6" s="1"/>
  <c r="I8091" i="6"/>
  <c r="H8091" i="6"/>
  <c r="G8091" i="6"/>
  <c r="I8090" i="6"/>
  <c r="H8090" i="6"/>
  <c r="G8090" i="6"/>
  <c r="I8089" i="6"/>
  <c r="H8089" i="6"/>
  <c r="G8089" i="6"/>
  <c r="I8088" i="6"/>
  <c r="H8088" i="6"/>
  <c r="G8088" i="6"/>
  <c r="I8087" i="6"/>
  <c r="H8087" i="6"/>
  <c r="G8087" i="6"/>
  <c r="H8086" i="6"/>
  <c r="G8086" i="6"/>
  <c r="I8086" i="6" s="1"/>
  <c r="I8085" i="6"/>
  <c r="H8085" i="6"/>
  <c r="G8085" i="6"/>
  <c r="I8084" i="6"/>
  <c r="H8084" i="6"/>
  <c r="G8084" i="6"/>
  <c r="H8083" i="6"/>
  <c r="G8083" i="6"/>
  <c r="I8083" i="6" s="1"/>
  <c r="I8082" i="6"/>
  <c r="H8082" i="6"/>
  <c r="G8082" i="6"/>
  <c r="I8081" i="6"/>
  <c r="H8081" i="6"/>
  <c r="G8081" i="6"/>
  <c r="H8080" i="6"/>
  <c r="G8080" i="6"/>
  <c r="I8080" i="6" s="1"/>
  <c r="H8079" i="6"/>
  <c r="G8079" i="6"/>
  <c r="I8079" i="6" s="1"/>
  <c r="H8078" i="6"/>
  <c r="G8078" i="6"/>
  <c r="I8078" i="6" s="1"/>
  <c r="I8077" i="6"/>
  <c r="H8077" i="6"/>
  <c r="G8077" i="6"/>
  <c r="I8076" i="6"/>
  <c r="H8076" i="6"/>
  <c r="G8076" i="6"/>
  <c r="I8075" i="6"/>
  <c r="H8075" i="6"/>
  <c r="G8075" i="6"/>
  <c r="I8074" i="6"/>
  <c r="H8074" i="6"/>
  <c r="G8074" i="6"/>
  <c r="I8073" i="6"/>
  <c r="H8073" i="6"/>
  <c r="G8073" i="6"/>
  <c r="I8072" i="6"/>
  <c r="H8072" i="6"/>
  <c r="G8072" i="6"/>
  <c r="I8071" i="6"/>
  <c r="H8071" i="6"/>
  <c r="G8071" i="6"/>
  <c r="I8070" i="6"/>
  <c r="H8070" i="6"/>
  <c r="G8070" i="6"/>
  <c r="H8069" i="6"/>
  <c r="G8069" i="6"/>
  <c r="I8069" i="6" s="1"/>
  <c r="I8068" i="6"/>
  <c r="H8068" i="6"/>
  <c r="G8068" i="6"/>
  <c r="I8067" i="6"/>
  <c r="H8067" i="6"/>
  <c r="G8067" i="6"/>
  <c r="H8066" i="6"/>
  <c r="G8066" i="6"/>
  <c r="I8066" i="6" s="1"/>
  <c r="H8065" i="6"/>
  <c r="G8065" i="6"/>
  <c r="I8065" i="6" s="1"/>
  <c r="H8064" i="6"/>
  <c r="G8064" i="6"/>
  <c r="I8064" i="6" s="1"/>
  <c r="I8063" i="6"/>
  <c r="H8063" i="6"/>
  <c r="G8063" i="6"/>
  <c r="I8062" i="6"/>
  <c r="H8062" i="6"/>
  <c r="G8062" i="6"/>
  <c r="I8061" i="6"/>
  <c r="H8061" i="6"/>
  <c r="G8061" i="6"/>
  <c r="I8060" i="6"/>
  <c r="H8060" i="6"/>
  <c r="G8060" i="6"/>
  <c r="H8059" i="6"/>
  <c r="G8059" i="6"/>
  <c r="I8059" i="6" s="1"/>
  <c r="H8058" i="6"/>
  <c r="G8058" i="6"/>
  <c r="I8058" i="6" s="1"/>
  <c r="I8057" i="6"/>
  <c r="H8057" i="6"/>
  <c r="G8057" i="6"/>
  <c r="I8056" i="6"/>
  <c r="H8056" i="6"/>
  <c r="G8056" i="6"/>
  <c r="H8055" i="6"/>
  <c r="G8055" i="6"/>
  <c r="I8055" i="6" s="1"/>
  <c r="H8054" i="6"/>
  <c r="G8054" i="6"/>
  <c r="I8054" i="6" s="1"/>
  <c r="I8053" i="6"/>
  <c r="H8053" i="6"/>
  <c r="G8053" i="6"/>
  <c r="H8052" i="6"/>
  <c r="G8052" i="6"/>
  <c r="I8052" i="6" s="1"/>
  <c r="H8051" i="6"/>
  <c r="G8051" i="6"/>
  <c r="I8051" i="6" s="1"/>
  <c r="H8050" i="6"/>
  <c r="G8050" i="6"/>
  <c r="I8050" i="6" s="1"/>
  <c r="I8049" i="6"/>
  <c r="H8049" i="6"/>
  <c r="G8049" i="6"/>
  <c r="I8048" i="6"/>
  <c r="H8048" i="6"/>
  <c r="G8048" i="6"/>
  <c r="I8047" i="6"/>
  <c r="H8047" i="6"/>
  <c r="G8047" i="6"/>
  <c r="I8046" i="6"/>
  <c r="H8046" i="6"/>
  <c r="G8046" i="6"/>
  <c r="I8045" i="6"/>
  <c r="H8045" i="6"/>
  <c r="G8045" i="6"/>
  <c r="H8044" i="6"/>
  <c r="G8044" i="6"/>
  <c r="I8044" i="6" s="1"/>
  <c r="I8043" i="6"/>
  <c r="H8043" i="6"/>
  <c r="G8043" i="6"/>
  <c r="I8042" i="6"/>
  <c r="H8042" i="6"/>
  <c r="G8042" i="6"/>
  <c r="H8041" i="6"/>
  <c r="G8041" i="6"/>
  <c r="I8041" i="6" s="1"/>
  <c r="I8040" i="6"/>
  <c r="H8040" i="6"/>
  <c r="G8040" i="6"/>
  <c r="I8039" i="6"/>
  <c r="H8039" i="6"/>
  <c r="G8039" i="6"/>
  <c r="H8038" i="6"/>
  <c r="G8038" i="6"/>
  <c r="I8038" i="6" s="1"/>
  <c r="H8037" i="6"/>
  <c r="G8037" i="6"/>
  <c r="I8037" i="6" s="1"/>
  <c r="H8036" i="6"/>
  <c r="G8036" i="6"/>
  <c r="I8036" i="6" s="1"/>
  <c r="I8035" i="6"/>
  <c r="H8035" i="6"/>
  <c r="G8035" i="6"/>
  <c r="I8034" i="6"/>
  <c r="H8034" i="6"/>
  <c r="G8034" i="6"/>
  <c r="I8033" i="6"/>
  <c r="H8033" i="6"/>
  <c r="G8033" i="6"/>
  <c r="I8032" i="6"/>
  <c r="H8032" i="6"/>
  <c r="G8032" i="6"/>
  <c r="H8031" i="6"/>
  <c r="G8031" i="6"/>
  <c r="I8031" i="6" s="1"/>
  <c r="I8030" i="6"/>
  <c r="H8030" i="6"/>
  <c r="G8030" i="6"/>
  <c r="I8029" i="6"/>
  <c r="H8029" i="6"/>
  <c r="G8029" i="6"/>
  <c r="I8028" i="6"/>
  <c r="H8028" i="6"/>
  <c r="G8028" i="6"/>
  <c r="H8027" i="6"/>
  <c r="G8027" i="6"/>
  <c r="I8027" i="6" s="1"/>
  <c r="H8026" i="6"/>
  <c r="G8026" i="6"/>
  <c r="I8026" i="6" s="1"/>
  <c r="I8025" i="6"/>
  <c r="H8025" i="6"/>
  <c r="G8025" i="6"/>
  <c r="H8024" i="6"/>
  <c r="G8024" i="6"/>
  <c r="I8024" i="6" s="1"/>
  <c r="H8023" i="6"/>
  <c r="G8023" i="6"/>
  <c r="I8023" i="6" s="1"/>
  <c r="H8022" i="6"/>
  <c r="G8022" i="6"/>
  <c r="I8022" i="6" s="1"/>
  <c r="I8021" i="6"/>
  <c r="H8021" i="6"/>
  <c r="G8021" i="6"/>
  <c r="I8020" i="6"/>
  <c r="H8020" i="6"/>
  <c r="G8020" i="6"/>
  <c r="I8019" i="6"/>
  <c r="H8019" i="6"/>
  <c r="G8019" i="6"/>
  <c r="I8018" i="6"/>
  <c r="H8018" i="6"/>
  <c r="G8018" i="6"/>
  <c r="H8017" i="6"/>
  <c r="G8017" i="6"/>
  <c r="I8017" i="6" s="1"/>
  <c r="I8016" i="6"/>
  <c r="H8016" i="6"/>
  <c r="G8016" i="6"/>
  <c r="I8015" i="6"/>
  <c r="H8015" i="6"/>
  <c r="G8015" i="6"/>
  <c r="I8014" i="6"/>
  <c r="H8014" i="6"/>
  <c r="G8014" i="6"/>
  <c r="H8013" i="6"/>
  <c r="G8013" i="6"/>
  <c r="I8013" i="6" s="1"/>
  <c r="H8012" i="6"/>
  <c r="G8012" i="6"/>
  <c r="I8012" i="6" s="1"/>
  <c r="I8011" i="6"/>
  <c r="H8011" i="6"/>
  <c r="G8011" i="6"/>
  <c r="H8010" i="6"/>
  <c r="G8010" i="6"/>
  <c r="I8010" i="6" s="1"/>
  <c r="H8009" i="6"/>
  <c r="G8009" i="6"/>
  <c r="I8009" i="6" s="1"/>
  <c r="H8008" i="6"/>
  <c r="G8008" i="6"/>
  <c r="I8008" i="6" s="1"/>
  <c r="I8007" i="6"/>
  <c r="H8007" i="6"/>
  <c r="G8007" i="6"/>
  <c r="I8006" i="6"/>
  <c r="H8006" i="6"/>
  <c r="G8006" i="6"/>
  <c r="I8005" i="6"/>
  <c r="H8005" i="6"/>
  <c r="G8005" i="6"/>
  <c r="I8004" i="6"/>
  <c r="H8004" i="6"/>
  <c r="G8004" i="6"/>
  <c r="I8003" i="6"/>
  <c r="H8003" i="6"/>
  <c r="G8003" i="6"/>
  <c r="H8002" i="6"/>
  <c r="G8002" i="6"/>
  <c r="I8002" i="6" s="1"/>
  <c r="I8001" i="6"/>
  <c r="H8001" i="6"/>
  <c r="G8001" i="6"/>
  <c r="I8000" i="6"/>
  <c r="H8000" i="6"/>
  <c r="G8000" i="6"/>
  <c r="H7999" i="6"/>
  <c r="G7999" i="6"/>
  <c r="I7999" i="6" s="1"/>
  <c r="I7998" i="6"/>
  <c r="H7998" i="6"/>
  <c r="G7998" i="6"/>
  <c r="I7997" i="6"/>
  <c r="H7997" i="6"/>
  <c r="G7997" i="6"/>
  <c r="H7996" i="6"/>
  <c r="G7996" i="6"/>
  <c r="I7996" i="6" s="1"/>
  <c r="H7995" i="6"/>
  <c r="G7995" i="6"/>
  <c r="I7995" i="6" s="1"/>
  <c r="H7994" i="6"/>
  <c r="G7994" i="6"/>
  <c r="I7994" i="6" s="1"/>
  <c r="I7993" i="6"/>
  <c r="H7993" i="6"/>
  <c r="G7993" i="6"/>
  <c r="I7992" i="6"/>
  <c r="H7992" i="6"/>
  <c r="G7992" i="6"/>
  <c r="I7991" i="6"/>
  <c r="H7991" i="6"/>
  <c r="G7991" i="6"/>
  <c r="I7990" i="6"/>
  <c r="H7990" i="6"/>
  <c r="G7990" i="6"/>
  <c r="I7989" i="6"/>
  <c r="H7989" i="6"/>
  <c r="G7989" i="6"/>
  <c r="H7988" i="6"/>
  <c r="G7988" i="6"/>
  <c r="I7988" i="6" s="1"/>
  <c r="I7987" i="6"/>
  <c r="H7987" i="6"/>
  <c r="G7987" i="6"/>
  <c r="I7986" i="6"/>
  <c r="H7986" i="6"/>
  <c r="G7986" i="6"/>
  <c r="H7985" i="6"/>
  <c r="G7985" i="6"/>
  <c r="I7985" i="6" s="1"/>
  <c r="I7984" i="6"/>
  <c r="H7984" i="6"/>
  <c r="G7984" i="6"/>
  <c r="I7983" i="6"/>
  <c r="H7983" i="6"/>
  <c r="G7983" i="6"/>
  <c r="H7982" i="6"/>
  <c r="G7982" i="6"/>
  <c r="I7982" i="6" s="1"/>
  <c r="H7981" i="6"/>
  <c r="G7981" i="6"/>
  <c r="I7981" i="6" s="1"/>
  <c r="H7980" i="6"/>
  <c r="G7980" i="6"/>
  <c r="I7980" i="6" s="1"/>
  <c r="I7979" i="6"/>
  <c r="H7979" i="6"/>
  <c r="G7979" i="6"/>
  <c r="I7978" i="6"/>
  <c r="H7978" i="6"/>
  <c r="G7978" i="6"/>
  <c r="I7977" i="6"/>
  <c r="H7977" i="6"/>
  <c r="G7977" i="6"/>
  <c r="I7976" i="6"/>
  <c r="H7976" i="6"/>
  <c r="G7976" i="6"/>
  <c r="I7975" i="6"/>
  <c r="H7975" i="6"/>
  <c r="G7975" i="6"/>
  <c r="I7974" i="6"/>
  <c r="H7974" i="6"/>
  <c r="G7974" i="6"/>
  <c r="I7973" i="6"/>
  <c r="H7973" i="6"/>
  <c r="G7973" i="6"/>
  <c r="I7972" i="6"/>
  <c r="H7972" i="6"/>
  <c r="G7972" i="6"/>
  <c r="H7971" i="6"/>
  <c r="G7971" i="6"/>
  <c r="I7971" i="6" s="1"/>
  <c r="I7970" i="6"/>
  <c r="H7970" i="6"/>
  <c r="G7970" i="6"/>
  <c r="I7969" i="6"/>
  <c r="H7969" i="6"/>
  <c r="G7969" i="6"/>
  <c r="H7968" i="6"/>
  <c r="G7968" i="6"/>
  <c r="I7968" i="6" s="1"/>
  <c r="H7967" i="6"/>
  <c r="G7967" i="6"/>
  <c r="I7967" i="6" s="1"/>
  <c r="H7966" i="6"/>
  <c r="G7966" i="6"/>
  <c r="I7966" i="6" s="1"/>
  <c r="I7965" i="6"/>
  <c r="H7965" i="6"/>
  <c r="G7965" i="6"/>
  <c r="I7964" i="6"/>
  <c r="H7964" i="6"/>
  <c r="G7964" i="6"/>
  <c r="I7963" i="6"/>
  <c r="H7963" i="6"/>
  <c r="G7963" i="6"/>
  <c r="I7962" i="6"/>
  <c r="H7962" i="6"/>
  <c r="G7962" i="6"/>
  <c r="H7961" i="6"/>
  <c r="G7961" i="6"/>
  <c r="I7961" i="6" s="1"/>
  <c r="I7960" i="6"/>
  <c r="H7960" i="6"/>
  <c r="G7960" i="6"/>
  <c r="I7959" i="6"/>
  <c r="H7959" i="6"/>
  <c r="G7959" i="6"/>
  <c r="I7958" i="6"/>
  <c r="H7958" i="6"/>
  <c r="G7958" i="6"/>
  <c r="H7957" i="6"/>
  <c r="G7957" i="6"/>
  <c r="I7957" i="6" s="1"/>
  <c r="H7956" i="6"/>
  <c r="G7956" i="6"/>
  <c r="I7956" i="6" s="1"/>
  <c r="H7955" i="6"/>
  <c r="G7955" i="6"/>
  <c r="I7955" i="6" s="1"/>
  <c r="H7954" i="6"/>
  <c r="G7954" i="6"/>
  <c r="I7954" i="6" s="1"/>
  <c r="H7953" i="6"/>
  <c r="G7953" i="6"/>
  <c r="I7953" i="6" s="1"/>
  <c r="H7952" i="6"/>
  <c r="G7952" i="6"/>
  <c r="I7952" i="6" s="1"/>
  <c r="I7951" i="6"/>
  <c r="H7951" i="6"/>
  <c r="G7951" i="6"/>
  <c r="I7950" i="6"/>
  <c r="H7950" i="6"/>
  <c r="G7950" i="6"/>
  <c r="I7949" i="6"/>
  <c r="H7949" i="6"/>
  <c r="G7949" i="6"/>
  <c r="I7948" i="6"/>
  <c r="H7948" i="6"/>
  <c r="G7948" i="6"/>
  <c r="I7947" i="6"/>
  <c r="H7947" i="6"/>
  <c r="G7947" i="6"/>
  <c r="I7946" i="6"/>
  <c r="H7946" i="6"/>
  <c r="G7946" i="6"/>
  <c r="I7945" i="6"/>
  <c r="H7945" i="6"/>
  <c r="G7945" i="6"/>
  <c r="I7944" i="6"/>
  <c r="H7944" i="6"/>
  <c r="G7944" i="6"/>
  <c r="H7943" i="6"/>
  <c r="G7943" i="6"/>
  <c r="I7943" i="6" s="1"/>
  <c r="I7942" i="6"/>
  <c r="H7942" i="6"/>
  <c r="G7942" i="6"/>
  <c r="H7941" i="6"/>
  <c r="G7941" i="6"/>
  <c r="I7941" i="6" s="1"/>
  <c r="H7940" i="6"/>
  <c r="G7940" i="6"/>
  <c r="I7940" i="6" s="1"/>
  <c r="H7939" i="6"/>
  <c r="G7939" i="6"/>
  <c r="I7939" i="6" s="1"/>
  <c r="H7938" i="6"/>
  <c r="G7938" i="6"/>
  <c r="I7938" i="6" s="1"/>
  <c r="I7937" i="6"/>
  <c r="H7937" i="6"/>
  <c r="G7937" i="6"/>
  <c r="I7936" i="6"/>
  <c r="H7936" i="6"/>
  <c r="G7936" i="6"/>
  <c r="I7935" i="6"/>
  <c r="H7935" i="6"/>
  <c r="G7935" i="6"/>
  <c r="I7934" i="6"/>
  <c r="H7934" i="6"/>
  <c r="G7934" i="6"/>
  <c r="I7933" i="6"/>
  <c r="H7933" i="6"/>
  <c r="G7933" i="6"/>
  <c r="I7932" i="6"/>
  <c r="H7932" i="6"/>
  <c r="G7932" i="6"/>
  <c r="I7931" i="6"/>
  <c r="H7931" i="6"/>
  <c r="G7931" i="6"/>
  <c r="I7930" i="6"/>
  <c r="H7930" i="6"/>
  <c r="G7930" i="6"/>
  <c r="H7929" i="6"/>
  <c r="G7929" i="6"/>
  <c r="I7929" i="6" s="1"/>
  <c r="I7928" i="6"/>
  <c r="H7928" i="6"/>
  <c r="G7928" i="6"/>
  <c r="H7927" i="6"/>
  <c r="G7927" i="6"/>
  <c r="I7927" i="6" s="1"/>
  <c r="H7926" i="6"/>
  <c r="G7926" i="6"/>
  <c r="I7926" i="6" s="1"/>
  <c r="H7925" i="6"/>
  <c r="G7925" i="6"/>
  <c r="I7925" i="6" s="1"/>
  <c r="H7924" i="6"/>
  <c r="G7924" i="6"/>
  <c r="I7924" i="6" s="1"/>
  <c r="I7923" i="6"/>
  <c r="H7923" i="6"/>
  <c r="G7923" i="6"/>
  <c r="I7922" i="6"/>
  <c r="H7922" i="6"/>
  <c r="G7922" i="6"/>
  <c r="I7921" i="6"/>
  <c r="H7921" i="6"/>
  <c r="G7921" i="6"/>
  <c r="I7920" i="6"/>
  <c r="H7920" i="6"/>
  <c r="G7920" i="6"/>
  <c r="H7919" i="6"/>
  <c r="G7919" i="6"/>
  <c r="I7919" i="6" s="1"/>
  <c r="I7918" i="6"/>
  <c r="H7918" i="6"/>
  <c r="G7918" i="6"/>
  <c r="I7917" i="6"/>
  <c r="H7917" i="6"/>
  <c r="G7917" i="6"/>
  <c r="I7916" i="6"/>
  <c r="H7916" i="6"/>
  <c r="G7916" i="6"/>
  <c r="H7915" i="6"/>
  <c r="G7915" i="6"/>
  <c r="I7915" i="6" s="1"/>
  <c r="H7914" i="6"/>
  <c r="G7914" i="6"/>
  <c r="I7914" i="6" s="1"/>
  <c r="H7913" i="6"/>
  <c r="G7913" i="6"/>
  <c r="I7913" i="6" s="1"/>
  <c r="H7912" i="6"/>
  <c r="G7912" i="6"/>
  <c r="I7912" i="6" s="1"/>
  <c r="H7911" i="6"/>
  <c r="G7911" i="6"/>
  <c r="I7911" i="6" s="1"/>
  <c r="H7910" i="6"/>
  <c r="G7910" i="6"/>
  <c r="I7910" i="6" s="1"/>
  <c r="I7909" i="6"/>
  <c r="H7909" i="6"/>
  <c r="G7909" i="6"/>
  <c r="I7908" i="6"/>
  <c r="H7908" i="6"/>
  <c r="G7908" i="6"/>
  <c r="I7907" i="6"/>
  <c r="H7907" i="6"/>
  <c r="G7907" i="6"/>
  <c r="I7906" i="6"/>
  <c r="H7906" i="6"/>
  <c r="G7906" i="6"/>
  <c r="I7905" i="6"/>
  <c r="H7905" i="6"/>
  <c r="G7905" i="6"/>
  <c r="H7904" i="6"/>
  <c r="G7904" i="6"/>
  <c r="I7904" i="6" s="1"/>
  <c r="I7903" i="6"/>
  <c r="H7903" i="6"/>
  <c r="G7903" i="6"/>
  <c r="I7902" i="6"/>
  <c r="H7902" i="6"/>
  <c r="G7902" i="6"/>
  <c r="H7901" i="6"/>
  <c r="G7901" i="6"/>
  <c r="I7901" i="6" s="1"/>
  <c r="I7900" i="6"/>
  <c r="H7900" i="6"/>
  <c r="G7900" i="6"/>
  <c r="H7899" i="6"/>
  <c r="G7899" i="6"/>
  <c r="I7899" i="6" s="1"/>
  <c r="H7898" i="6"/>
  <c r="G7898" i="6"/>
  <c r="I7898" i="6" s="1"/>
  <c r="H7897" i="6"/>
  <c r="G7897" i="6"/>
  <c r="I7897" i="6" s="1"/>
  <c r="H7896" i="6"/>
  <c r="G7896" i="6"/>
  <c r="I7896" i="6" s="1"/>
  <c r="I7895" i="6"/>
  <c r="H7895" i="6"/>
  <c r="G7895" i="6"/>
  <c r="I7894" i="6"/>
  <c r="H7894" i="6"/>
  <c r="G7894" i="6"/>
  <c r="I7893" i="6"/>
  <c r="H7893" i="6"/>
  <c r="G7893" i="6"/>
  <c r="I7892" i="6"/>
  <c r="H7892" i="6"/>
  <c r="G7892" i="6"/>
  <c r="H7891" i="6"/>
  <c r="G7891" i="6"/>
  <c r="I7891" i="6" s="1"/>
  <c r="H7890" i="6"/>
  <c r="G7890" i="6"/>
  <c r="I7890" i="6" s="1"/>
  <c r="I7889" i="6"/>
  <c r="H7889" i="6"/>
  <c r="G7889" i="6"/>
  <c r="I7888" i="6"/>
  <c r="H7888" i="6"/>
  <c r="G7888" i="6"/>
  <c r="H7887" i="6"/>
  <c r="G7887" i="6"/>
  <c r="I7887" i="6" s="1"/>
  <c r="I7886" i="6"/>
  <c r="H7886" i="6"/>
  <c r="G7886" i="6"/>
  <c r="H7885" i="6"/>
  <c r="G7885" i="6"/>
  <c r="I7885" i="6" s="1"/>
  <c r="H7884" i="6"/>
  <c r="G7884" i="6"/>
  <c r="I7884" i="6" s="1"/>
  <c r="H7883" i="6"/>
  <c r="G7883" i="6"/>
  <c r="I7883" i="6" s="1"/>
  <c r="H7882" i="6"/>
  <c r="G7882" i="6"/>
  <c r="I7882" i="6" s="1"/>
  <c r="I7881" i="6"/>
  <c r="H7881" i="6"/>
  <c r="G7881" i="6"/>
  <c r="I7880" i="6"/>
  <c r="H7880" i="6"/>
  <c r="G7880" i="6"/>
  <c r="I7879" i="6"/>
  <c r="H7879" i="6"/>
  <c r="G7879" i="6"/>
  <c r="I7878" i="6"/>
  <c r="H7878" i="6"/>
  <c r="G7878" i="6"/>
  <c r="I7877" i="6"/>
  <c r="H7877" i="6"/>
  <c r="G7877" i="6"/>
  <c r="H7876" i="6"/>
  <c r="G7876" i="6"/>
  <c r="I7876" i="6" s="1"/>
  <c r="I7875" i="6"/>
  <c r="H7875" i="6"/>
  <c r="G7875" i="6"/>
  <c r="I7874" i="6"/>
  <c r="H7874" i="6"/>
  <c r="G7874" i="6"/>
  <c r="H7873" i="6"/>
  <c r="G7873" i="6"/>
  <c r="I7873" i="6" s="1"/>
  <c r="I7872" i="6"/>
  <c r="H7872" i="6"/>
  <c r="G7872" i="6"/>
  <c r="H7871" i="6"/>
  <c r="G7871" i="6"/>
  <c r="I7871" i="6" s="1"/>
  <c r="H7870" i="6"/>
  <c r="G7870" i="6"/>
  <c r="I7870" i="6" s="1"/>
  <c r="H7869" i="6"/>
  <c r="G7869" i="6"/>
  <c r="I7869" i="6" s="1"/>
  <c r="H7868" i="6"/>
  <c r="G7868" i="6"/>
  <c r="I7868" i="6" s="1"/>
  <c r="I7867" i="6"/>
  <c r="H7867" i="6"/>
  <c r="G7867" i="6"/>
  <c r="I7866" i="6"/>
  <c r="H7866" i="6"/>
  <c r="G7866" i="6"/>
  <c r="I7865" i="6"/>
  <c r="H7865" i="6"/>
  <c r="G7865" i="6"/>
  <c r="I7864" i="6"/>
  <c r="H7864" i="6"/>
  <c r="G7864" i="6"/>
  <c r="I7863" i="6"/>
  <c r="H7863" i="6"/>
  <c r="G7863" i="6"/>
  <c r="I7862" i="6"/>
  <c r="H7862" i="6"/>
  <c r="G7862" i="6"/>
  <c r="I7861" i="6"/>
  <c r="H7861" i="6"/>
  <c r="G7861" i="6"/>
  <c r="I7860" i="6"/>
  <c r="H7860" i="6"/>
  <c r="G7860" i="6"/>
  <c r="H7859" i="6"/>
  <c r="G7859" i="6"/>
  <c r="I7859" i="6" s="1"/>
  <c r="I7858" i="6"/>
  <c r="H7858" i="6"/>
  <c r="G7858" i="6"/>
  <c r="H7857" i="6"/>
  <c r="G7857" i="6"/>
  <c r="I7857" i="6" s="1"/>
  <c r="H7856" i="6"/>
  <c r="G7856" i="6"/>
  <c r="I7856" i="6" s="1"/>
  <c r="H7855" i="6"/>
  <c r="G7855" i="6"/>
  <c r="I7855" i="6" s="1"/>
  <c r="H7854" i="6"/>
  <c r="G7854" i="6"/>
  <c r="I7854" i="6" s="1"/>
  <c r="I7853" i="6"/>
  <c r="H7853" i="6"/>
  <c r="G7853" i="6"/>
  <c r="I7852" i="6"/>
  <c r="H7852" i="6"/>
  <c r="G7852" i="6"/>
  <c r="I7851" i="6"/>
  <c r="H7851" i="6"/>
  <c r="G7851" i="6"/>
  <c r="I7850" i="6"/>
  <c r="H7850" i="6"/>
  <c r="G7850" i="6"/>
  <c r="H7849" i="6"/>
  <c r="G7849" i="6"/>
  <c r="I7849" i="6" s="1"/>
  <c r="I7848" i="6"/>
  <c r="H7848" i="6"/>
  <c r="G7848" i="6"/>
  <c r="I7847" i="6"/>
  <c r="H7847" i="6"/>
  <c r="G7847" i="6"/>
  <c r="I7846" i="6"/>
  <c r="H7846" i="6"/>
  <c r="G7846" i="6"/>
  <c r="H7845" i="6"/>
  <c r="G7845" i="6"/>
  <c r="I7845" i="6" s="1"/>
  <c r="H7844" i="6"/>
  <c r="G7844" i="6"/>
  <c r="I7844" i="6" s="1"/>
  <c r="H7843" i="6"/>
  <c r="G7843" i="6"/>
  <c r="I7843" i="6" s="1"/>
  <c r="H7842" i="6"/>
  <c r="G7842" i="6"/>
  <c r="I7842" i="6" s="1"/>
  <c r="H7841" i="6"/>
  <c r="G7841" i="6"/>
  <c r="I7841" i="6" s="1"/>
  <c r="H7840" i="6"/>
  <c r="G7840" i="6"/>
  <c r="I7840" i="6" s="1"/>
  <c r="I7839" i="6"/>
  <c r="H7839" i="6"/>
  <c r="G7839" i="6"/>
  <c r="I7838" i="6"/>
  <c r="H7838" i="6"/>
  <c r="G7838" i="6"/>
  <c r="I7837" i="6"/>
  <c r="H7837" i="6"/>
  <c r="G7837" i="6"/>
  <c r="I7836" i="6"/>
  <c r="H7836" i="6"/>
  <c r="G7836" i="6"/>
  <c r="H7835" i="6"/>
  <c r="G7835" i="6"/>
  <c r="I7835" i="6" s="1"/>
  <c r="H7834" i="6"/>
  <c r="G7834" i="6"/>
  <c r="I7834" i="6" s="1"/>
  <c r="I7833" i="6"/>
  <c r="H7833" i="6"/>
  <c r="G7833" i="6"/>
  <c r="I7832" i="6"/>
  <c r="H7832" i="6"/>
  <c r="G7832" i="6"/>
  <c r="H7831" i="6"/>
  <c r="G7831" i="6"/>
  <c r="I7831" i="6" s="1"/>
  <c r="H7830" i="6"/>
  <c r="G7830" i="6"/>
  <c r="I7830" i="6" s="1"/>
  <c r="H7829" i="6"/>
  <c r="G7829" i="6"/>
  <c r="I7829" i="6" s="1"/>
  <c r="H7828" i="6"/>
  <c r="G7828" i="6"/>
  <c r="I7828" i="6" s="1"/>
  <c r="H7827" i="6"/>
  <c r="G7827" i="6"/>
  <c r="I7827" i="6" s="1"/>
  <c r="H7826" i="6"/>
  <c r="G7826" i="6"/>
  <c r="I7826" i="6" s="1"/>
  <c r="I7825" i="6"/>
  <c r="H7825" i="6"/>
  <c r="G7825" i="6"/>
  <c r="I7824" i="6"/>
  <c r="H7824" i="6"/>
  <c r="G7824" i="6"/>
  <c r="I7823" i="6"/>
  <c r="H7823" i="6"/>
  <c r="G7823" i="6"/>
  <c r="I7822" i="6"/>
  <c r="H7822" i="6"/>
  <c r="G7822" i="6"/>
  <c r="H7821" i="6"/>
  <c r="G7821" i="6"/>
  <c r="I7821" i="6" s="1"/>
  <c r="I7820" i="6"/>
  <c r="H7820" i="6"/>
  <c r="G7820" i="6"/>
  <c r="I7819" i="6"/>
  <c r="H7819" i="6"/>
  <c r="G7819" i="6"/>
  <c r="I7818" i="6"/>
  <c r="H7818" i="6"/>
  <c r="G7818" i="6"/>
  <c r="H7817" i="6"/>
  <c r="G7817" i="6"/>
  <c r="I7817" i="6" s="1"/>
  <c r="H7816" i="6"/>
  <c r="G7816" i="6"/>
  <c r="I7816" i="6" s="1"/>
  <c r="H7815" i="6"/>
  <c r="G7815" i="6"/>
  <c r="I7815" i="6" s="1"/>
  <c r="H7814" i="6"/>
  <c r="G7814" i="6"/>
  <c r="I7814" i="6" s="1"/>
  <c r="H7813" i="6"/>
  <c r="G7813" i="6"/>
  <c r="I7813" i="6" s="1"/>
  <c r="H7812" i="6"/>
  <c r="G7812" i="6"/>
  <c r="I7812" i="6" s="1"/>
  <c r="I7811" i="6"/>
  <c r="H7811" i="6"/>
  <c r="G7811" i="6"/>
  <c r="I7810" i="6"/>
  <c r="H7810" i="6"/>
  <c r="G7810" i="6"/>
  <c r="I7809" i="6"/>
  <c r="H7809" i="6"/>
  <c r="G7809" i="6"/>
  <c r="I7808" i="6"/>
  <c r="H7808" i="6"/>
  <c r="G7808" i="6"/>
  <c r="H7807" i="6"/>
  <c r="G7807" i="6"/>
  <c r="I7807" i="6" s="1"/>
  <c r="I7806" i="6"/>
  <c r="H7806" i="6"/>
  <c r="G7806" i="6"/>
  <c r="I7805" i="6"/>
  <c r="H7805" i="6"/>
  <c r="G7805" i="6"/>
  <c r="I7804" i="6"/>
  <c r="H7804" i="6"/>
  <c r="G7804" i="6"/>
  <c r="H7803" i="6"/>
  <c r="G7803" i="6"/>
  <c r="I7803" i="6" s="1"/>
  <c r="H7802" i="6"/>
  <c r="G7802" i="6"/>
  <c r="I7802" i="6" s="1"/>
  <c r="H7801" i="6"/>
  <c r="G7801" i="6"/>
  <c r="I7801" i="6" s="1"/>
  <c r="H7800" i="6"/>
  <c r="G7800" i="6"/>
  <c r="I7800" i="6" s="1"/>
  <c r="H7799" i="6"/>
  <c r="G7799" i="6"/>
  <c r="I7799" i="6" s="1"/>
  <c r="H7798" i="6"/>
  <c r="G7798" i="6"/>
  <c r="I7798" i="6" s="1"/>
  <c r="I7797" i="6"/>
  <c r="H7797" i="6"/>
  <c r="G7797" i="6"/>
  <c r="I7796" i="6"/>
  <c r="H7796" i="6"/>
  <c r="G7796" i="6"/>
  <c r="I7795" i="6"/>
  <c r="H7795" i="6"/>
  <c r="G7795" i="6"/>
  <c r="I7794" i="6"/>
  <c r="H7794" i="6"/>
  <c r="G7794" i="6"/>
  <c r="I7793" i="6"/>
  <c r="H7793" i="6"/>
  <c r="G7793" i="6"/>
  <c r="H7792" i="6"/>
  <c r="G7792" i="6"/>
  <c r="I7792" i="6" s="1"/>
  <c r="I7791" i="6"/>
  <c r="H7791" i="6"/>
  <c r="G7791" i="6"/>
  <c r="I7790" i="6"/>
  <c r="H7790" i="6"/>
  <c r="G7790" i="6"/>
  <c r="H7789" i="6"/>
  <c r="G7789" i="6"/>
  <c r="I7789" i="6" s="1"/>
  <c r="I7788" i="6"/>
  <c r="H7788" i="6"/>
  <c r="G7788" i="6"/>
  <c r="H7787" i="6"/>
  <c r="G7787" i="6"/>
  <c r="I7787" i="6" s="1"/>
  <c r="H7786" i="6"/>
  <c r="G7786" i="6"/>
  <c r="I7786" i="6" s="1"/>
  <c r="H7785" i="6"/>
  <c r="G7785" i="6"/>
  <c r="I7785" i="6" s="1"/>
  <c r="H7784" i="6"/>
  <c r="G7784" i="6"/>
  <c r="I7784" i="6" s="1"/>
  <c r="I7783" i="6"/>
  <c r="H7783" i="6"/>
  <c r="G7783" i="6"/>
  <c r="I7782" i="6"/>
  <c r="H7782" i="6"/>
  <c r="G7782" i="6"/>
  <c r="I7781" i="6"/>
  <c r="H7781" i="6"/>
  <c r="G7781" i="6"/>
  <c r="I7780" i="6"/>
  <c r="H7780" i="6"/>
  <c r="G7780" i="6"/>
  <c r="I7779" i="6"/>
  <c r="H7779" i="6"/>
  <c r="G7779" i="6"/>
  <c r="I7778" i="6"/>
  <c r="H7778" i="6"/>
  <c r="G7778" i="6"/>
  <c r="I7777" i="6"/>
  <c r="H7777" i="6"/>
  <c r="G7777" i="6"/>
  <c r="I7776" i="6"/>
  <c r="H7776" i="6"/>
  <c r="G7776" i="6"/>
  <c r="H7775" i="6"/>
  <c r="G7775" i="6"/>
  <c r="I7775" i="6" s="1"/>
  <c r="I7774" i="6"/>
  <c r="H7774" i="6"/>
  <c r="G7774" i="6"/>
  <c r="H7773" i="6"/>
  <c r="G7773" i="6"/>
  <c r="I7773" i="6" s="1"/>
  <c r="H7772" i="6"/>
  <c r="G7772" i="6"/>
  <c r="I7772" i="6" s="1"/>
  <c r="H7771" i="6"/>
  <c r="G7771" i="6"/>
  <c r="I7771" i="6" s="1"/>
  <c r="H7770" i="6"/>
  <c r="G7770" i="6"/>
  <c r="I7770" i="6" s="1"/>
  <c r="I7769" i="6"/>
  <c r="H7769" i="6"/>
  <c r="G7769" i="6"/>
  <c r="I7768" i="6"/>
  <c r="H7768" i="6"/>
  <c r="G7768" i="6"/>
  <c r="I7767" i="6"/>
  <c r="H7767" i="6"/>
  <c r="G7767" i="6"/>
  <c r="I7766" i="6"/>
  <c r="H7766" i="6"/>
  <c r="G7766" i="6"/>
  <c r="H7765" i="6"/>
  <c r="G7765" i="6"/>
  <c r="I7765" i="6" s="1"/>
  <c r="I7764" i="6"/>
  <c r="H7764" i="6"/>
  <c r="G7764" i="6"/>
  <c r="I7763" i="6"/>
  <c r="H7763" i="6"/>
  <c r="G7763" i="6"/>
  <c r="I7762" i="6"/>
  <c r="H7762" i="6"/>
  <c r="G7762" i="6"/>
  <c r="H7761" i="6"/>
  <c r="G7761" i="6"/>
  <c r="I7761" i="6" s="1"/>
  <c r="H7760" i="6"/>
  <c r="G7760" i="6"/>
  <c r="I7760" i="6" s="1"/>
  <c r="H7759" i="6"/>
  <c r="G7759" i="6"/>
  <c r="I7759" i="6" s="1"/>
  <c r="H7758" i="6"/>
  <c r="G7758" i="6"/>
  <c r="I7758" i="6" s="1"/>
  <c r="H7757" i="6"/>
  <c r="G7757" i="6"/>
  <c r="I7757" i="6" s="1"/>
  <c r="H7756" i="6"/>
  <c r="G7756" i="6"/>
  <c r="I7756" i="6" s="1"/>
  <c r="I7755" i="6"/>
  <c r="H7755" i="6"/>
  <c r="G7755" i="6"/>
  <c r="I7754" i="6"/>
  <c r="H7754" i="6"/>
  <c r="G7754" i="6"/>
  <c r="I7753" i="6"/>
  <c r="H7753" i="6"/>
  <c r="G7753" i="6"/>
  <c r="I7752" i="6"/>
  <c r="H7752" i="6"/>
  <c r="G7752" i="6"/>
  <c r="I7751" i="6"/>
  <c r="H7751" i="6"/>
  <c r="G7751" i="6"/>
  <c r="I7750" i="6"/>
  <c r="H7750" i="6"/>
  <c r="G7750" i="6"/>
  <c r="I7749" i="6"/>
  <c r="H7749" i="6"/>
  <c r="G7749" i="6"/>
  <c r="I7748" i="6"/>
  <c r="H7748" i="6"/>
  <c r="G7748" i="6"/>
  <c r="H7747" i="6"/>
  <c r="G7747" i="6"/>
  <c r="I7747" i="6" s="1"/>
  <c r="I7746" i="6"/>
  <c r="H7746" i="6"/>
  <c r="G7746" i="6"/>
  <c r="H7745" i="6"/>
  <c r="G7745" i="6"/>
  <c r="I7745" i="6" s="1"/>
  <c r="H7744" i="6"/>
  <c r="G7744" i="6"/>
  <c r="I7744" i="6" s="1"/>
  <c r="H7743" i="6"/>
  <c r="G7743" i="6"/>
  <c r="I7743" i="6" s="1"/>
  <c r="H7742" i="6"/>
  <c r="G7742" i="6"/>
  <c r="I7742" i="6" s="1"/>
  <c r="I7741" i="6"/>
  <c r="H7741" i="6"/>
  <c r="G7741" i="6"/>
  <c r="I7740" i="6"/>
  <c r="H7740" i="6"/>
  <c r="G7740" i="6"/>
  <c r="I7739" i="6"/>
  <c r="H7739" i="6"/>
  <c r="G7739" i="6"/>
  <c r="I7738" i="6"/>
  <c r="H7738" i="6"/>
  <c r="G7738" i="6"/>
  <c r="I7737" i="6"/>
  <c r="H7737" i="6"/>
  <c r="G7737" i="6"/>
  <c r="I7736" i="6"/>
  <c r="H7736" i="6"/>
  <c r="G7736" i="6"/>
  <c r="I7735" i="6"/>
  <c r="H7735" i="6"/>
  <c r="G7735" i="6"/>
  <c r="I7734" i="6"/>
  <c r="H7734" i="6"/>
  <c r="G7734" i="6"/>
  <c r="H7733" i="6"/>
  <c r="G7733" i="6"/>
  <c r="I7733" i="6" s="1"/>
  <c r="I7732" i="6"/>
  <c r="H7732" i="6"/>
  <c r="G7732" i="6"/>
  <c r="H7731" i="6"/>
  <c r="G7731" i="6"/>
  <c r="I7731" i="6" s="1"/>
  <c r="H7730" i="6"/>
  <c r="G7730" i="6"/>
  <c r="I7730" i="6" s="1"/>
  <c r="H7729" i="6"/>
  <c r="G7729" i="6"/>
  <c r="I7729" i="6" s="1"/>
  <c r="H7728" i="6"/>
  <c r="G7728" i="6"/>
  <c r="I7728" i="6" s="1"/>
  <c r="I7727" i="6"/>
  <c r="H7727" i="6"/>
  <c r="G7727" i="6"/>
  <c r="I7726" i="6"/>
  <c r="H7726" i="6"/>
  <c r="G7726" i="6"/>
  <c r="I7725" i="6"/>
  <c r="H7725" i="6"/>
  <c r="G7725" i="6"/>
  <c r="I7724" i="6"/>
  <c r="H7724" i="6"/>
  <c r="G7724" i="6"/>
  <c r="H7723" i="6"/>
  <c r="G7723" i="6"/>
  <c r="I7723" i="6" s="1"/>
  <c r="H7722" i="6"/>
  <c r="G7722" i="6"/>
  <c r="I7722" i="6" s="1"/>
  <c r="I7721" i="6"/>
  <c r="H7721" i="6"/>
  <c r="G7721" i="6"/>
  <c r="I7720" i="6"/>
  <c r="H7720" i="6"/>
  <c r="G7720" i="6"/>
  <c r="H7719" i="6"/>
  <c r="G7719" i="6"/>
  <c r="I7719" i="6" s="1"/>
  <c r="H7718" i="6"/>
  <c r="G7718" i="6"/>
  <c r="I7718" i="6" s="1"/>
  <c r="H7717" i="6"/>
  <c r="G7717" i="6"/>
  <c r="I7717" i="6" s="1"/>
  <c r="H7716" i="6"/>
  <c r="G7716" i="6"/>
  <c r="I7716" i="6" s="1"/>
  <c r="H7715" i="6"/>
  <c r="G7715" i="6"/>
  <c r="I7715" i="6" s="1"/>
  <c r="H7714" i="6"/>
  <c r="G7714" i="6"/>
  <c r="I7714" i="6" s="1"/>
  <c r="I7713" i="6"/>
  <c r="H7713" i="6"/>
  <c r="G7713" i="6"/>
  <c r="I7712" i="6"/>
  <c r="H7712" i="6"/>
  <c r="G7712" i="6"/>
  <c r="I7711" i="6"/>
  <c r="H7711" i="6"/>
  <c r="G7711" i="6"/>
  <c r="I7710" i="6"/>
  <c r="H7710" i="6"/>
  <c r="G7710" i="6"/>
  <c r="I7709" i="6"/>
  <c r="H7709" i="6"/>
  <c r="G7709" i="6"/>
  <c r="H7708" i="6"/>
  <c r="G7708" i="6"/>
  <c r="I7708" i="6" s="1"/>
  <c r="I7707" i="6"/>
  <c r="H7707" i="6"/>
  <c r="G7707" i="6"/>
  <c r="I7706" i="6"/>
  <c r="H7706" i="6"/>
  <c r="G7706" i="6"/>
  <c r="H7705" i="6"/>
  <c r="G7705" i="6"/>
  <c r="I7705" i="6" s="1"/>
  <c r="I7704" i="6"/>
  <c r="H7704" i="6"/>
  <c r="G7704" i="6"/>
  <c r="H7703" i="6"/>
  <c r="G7703" i="6"/>
  <c r="I7703" i="6" s="1"/>
  <c r="H7702" i="6"/>
  <c r="G7702" i="6"/>
  <c r="I7702" i="6" s="1"/>
  <c r="H7701" i="6"/>
  <c r="G7701" i="6"/>
  <c r="I7701" i="6" s="1"/>
  <c r="H7700" i="6"/>
  <c r="G7700" i="6"/>
  <c r="I7700" i="6" s="1"/>
  <c r="I7699" i="6"/>
  <c r="H7699" i="6"/>
  <c r="G7699" i="6"/>
  <c r="I7698" i="6"/>
  <c r="H7698" i="6"/>
  <c r="G7698" i="6"/>
  <c r="I7697" i="6"/>
  <c r="H7697" i="6"/>
  <c r="G7697" i="6"/>
  <c r="I7696" i="6"/>
  <c r="H7696" i="6"/>
  <c r="G7696" i="6"/>
  <c r="I7695" i="6"/>
  <c r="H7695" i="6"/>
  <c r="G7695" i="6"/>
  <c r="I7694" i="6"/>
  <c r="H7694" i="6"/>
  <c r="G7694" i="6"/>
  <c r="I7693" i="6"/>
  <c r="H7693" i="6"/>
  <c r="G7693" i="6"/>
  <c r="H7692" i="6"/>
  <c r="G7692" i="6"/>
  <c r="I7692" i="6" s="1"/>
  <c r="H7691" i="6"/>
  <c r="G7691" i="6"/>
  <c r="I7691" i="6" s="1"/>
  <c r="I7690" i="6"/>
  <c r="H7690" i="6"/>
  <c r="G7690" i="6"/>
  <c r="H7689" i="6"/>
  <c r="G7689" i="6"/>
  <c r="I7689" i="6" s="1"/>
  <c r="H7688" i="6"/>
  <c r="G7688" i="6"/>
  <c r="I7688" i="6" s="1"/>
  <c r="H7687" i="6"/>
  <c r="G7687" i="6"/>
  <c r="I7687" i="6" s="1"/>
  <c r="H7686" i="6"/>
  <c r="G7686" i="6"/>
  <c r="I7686" i="6" s="1"/>
  <c r="I7685" i="6"/>
  <c r="H7685" i="6"/>
  <c r="G7685" i="6"/>
  <c r="I7684" i="6"/>
  <c r="H7684" i="6"/>
  <c r="G7684" i="6"/>
  <c r="I7683" i="6"/>
  <c r="H7683" i="6"/>
  <c r="G7683" i="6"/>
  <c r="I7682" i="6"/>
  <c r="H7682" i="6"/>
  <c r="G7682" i="6"/>
  <c r="H7681" i="6"/>
  <c r="G7681" i="6"/>
  <c r="I7681" i="6" s="1"/>
  <c r="H7680" i="6"/>
  <c r="G7680" i="6"/>
  <c r="I7680" i="6" s="1"/>
  <c r="I7679" i="6"/>
  <c r="H7679" i="6"/>
  <c r="G7679" i="6"/>
  <c r="I7678" i="6"/>
  <c r="H7678" i="6"/>
  <c r="G7678" i="6"/>
  <c r="I7677" i="6"/>
  <c r="H7677" i="6"/>
  <c r="G7677" i="6"/>
  <c r="H7676" i="6"/>
  <c r="G7676" i="6"/>
  <c r="I7676" i="6" s="1"/>
  <c r="H7675" i="6"/>
  <c r="G7675" i="6"/>
  <c r="I7675" i="6" s="1"/>
  <c r="H7674" i="6"/>
  <c r="G7674" i="6"/>
  <c r="I7674" i="6" s="1"/>
  <c r="H7673" i="6"/>
  <c r="G7673" i="6"/>
  <c r="I7673" i="6" s="1"/>
  <c r="H7672" i="6"/>
  <c r="G7672" i="6"/>
  <c r="I7672" i="6" s="1"/>
  <c r="I7671" i="6"/>
  <c r="H7671" i="6"/>
  <c r="G7671" i="6"/>
  <c r="I7670" i="6"/>
  <c r="H7670" i="6"/>
  <c r="G7670" i="6"/>
  <c r="H7669" i="6"/>
  <c r="G7669" i="6"/>
  <c r="I7669" i="6" s="1"/>
  <c r="I7668" i="6"/>
  <c r="H7668" i="6"/>
  <c r="G7668" i="6"/>
  <c r="I7667" i="6"/>
  <c r="H7667" i="6"/>
  <c r="G7667" i="6"/>
  <c r="I7666" i="6"/>
  <c r="H7666" i="6"/>
  <c r="G7666" i="6"/>
  <c r="I7665" i="6"/>
  <c r="H7665" i="6"/>
  <c r="G7665" i="6"/>
  <c r="I7664" i="6"/>
  <c r="H7664" i="6"/>
  <c r="G7664" i="6"/>
  <c r="I7663" i="6"/>
  <c r="H7663" i="6"/>
  <c r="G7663" i="6"/>
  <c r="I7662" i="6"/>
  <c r="H7662" i="6"/>
  <c r="G7662" i="6"/>
  <c r="H7661" i="6"/>
  <c r="G7661" i="6"/>
  <c r="I7661" i="6" s="1"/>
  <c r="H7660" i="6"/>
  <c r="G7660" i="6"/>
  <c r="I7660" i="6" s="1"/>
  <c r="H7659" i="6"/>
  <c r="G7659" i="6"/>
  <c r="I7659" i="6" s="1"/>
  <c r="H7658" i="6"/>
  <c r="G7658" i="6"/>
  <c r="I7658" i="6" s="1"/>
  <c r="I7657" i="6"/>
  <c r="H7657" i="6"/>
  <c r="G7657" i="6"/>
  <c r="I7656" i="6"/>
  <c r="H7656" i="6"/>
  <c r="G7656" i="6"/>
  <c r="H7655" i="6"/>
  <c r="G7655" i="6"/>
  <c r="I7655" i="6" s="1"/>
  <c r="I7654" i="6"/>
  <c r="H7654" i="6"/>
  <c r="G7654" i="6"/>
  <c r="I7653" i="6"/>
  <c r="H7653" i="6"/>
  <c r="G7653" i="6"/>
  <c r="I7652" i="6"/>
  <c r="H7652" i="6"/>
  <c r="G7652" i="6"/>
  <c r="I7651" i="6"/>
  <c r="H7651" i="6"/>
  <c r="G7651" i="6"/>
  <c r="H7650" i="6"/>
  <c r="G7650" i="6"/>
  <c r="I7650" i="6" s="1"/>
  <c r="H7649" i="6"/>
  <c r="G7649" i="6"/>
  <c r="I7649" i="6" s="1"/>
  <c r="I7648" i="6"/>
  <c r="H7648" i="6"/>
  <c r="G7648" i="6"/>
  <c r="H7647" i="6"/>
  <c r="G7647" i="6"/>
  <c r="I7647" i="6" s="1"/>
  <c r="H7646" i="6"/>
  <c r="G7646" i="6"/>
  <c r="I7646" i="6" s="1"/>
  <c r="H7645" i="6"/>
  <c r="G7645" i="6"/>
  <c r="I7645" i="6" s="1"/>
  <c r="H7644" i="6"/>
  <c r="G7644" i="6"/>
  <c r="I7644" i="6" s="1"/>
  <c r="H7643" i="6"/>
  <c r="G7643" i="6"/>
  <c r="I7643" i="6" s="1"/>
  <c r="I7642" i="6"/>
  <c r="H7642" i="6"/>
  <c r="G7642" i="6"/>
  <c r="H7641" i="6"/>
  <c r="G7641" i="6"/>
  <c r="I7641" i="6" s="1"/>
  <c r="I7640" i="6"/>
  <c r="H7640" i="6"/>
  <c r="G7640" i="6"/>
  <c r="H7639" i="6"/>
  <c r="G7639" i="6"/>
  <c r="I7639" i="6" s="1"/>
  <c r="H7638" i="6"/>
  <c r="G7638" i="6"/>
  <c r="I7638" i="6" s="1"/>
  <c r="I7637" i="6"/>
  <c r="H7637" i="6"/>
  <c r="G7637" i="6"/>
  <c r="I7636" i="6"/>
  <c r="H7636" i="6"/>
  <c r="G7636" i="6"/>
  <c r="H7635" i="6"/>
  <c r="G7635" i="6"/>
  <c r="I7635" i="6" s="1"/>
  <c r="H7634" i="6"/>
  <c r="G7634" i="6"/>
  <c r="I7634" i="6" s="1"/>
  <c r="H7633" i="6"/>
  <c r="G7633" i="6"/>
  <c r="I7633" i="6" s="1"/>
  <c r="H7632" i="6"/>
  <c r="G7632" i="6"/>
  <c r="I7632" i="6" s="1"/>
  <c r="H7631" i="6"/>
  <c r="G7631" i="6"/>
  <c r="I7631" i="6" s="1"/>
  <c r="H7630" i="6"/>
  <c r="G7630" i="6"/>
  <c r="I7630" i="6" s="1"/>
  <c r="I7629" i="6"/>
  <c r="H7629" i="6"/>
  <c r="G7629" i="6"/>
  <c r="I7628" i="6"/>
  <c r="H7628" i="6"/>
  <c r="G7628" i="6"/>
  <c r="H7627" i="6"/>
  <c r="G7627" i="6"/>
  <c r="I7627" i="6" s="1"/>
  <c r="I7626" i="6"/>
  <c r="H7626" i="6"/>
  <c r="G7626" i="6"/>
  <c r="I7625" i="6"/>
  <c r="H7625" i="6"/>
  <c r="G7625" i="6"/>
  <c r="I7624" i="6"/>
  <c r="H7624" i="6"/>
  <c r="G7624" i="6"/>
  <c r="I7623" i="6"/>
  <c r="H7623" i="6"/>
  <c r="G7623" i="6"/>
  <c r="I7622" i="6"/>
  <c r="H7622" i="6"/>
  <c r="G7622" i="6"/>
  <c r="I7621" i="6"/>
  <c r="H7621" i="6"/>
  <c r="G7621" i="6"/>
  <c r="I7620" i="6"/>
  <c r="H7620" i="6"/>
  <c r="G7620" i="6"/>
  <c r="H7619" i="6"/>
  <c r="G7619" i="6"/>
  <c r="I7619" i="6" s="1"/>
  <c r="H7618" i="6"/>
  <c r="G7618" i="6"/>
  <c r="I7618" i="6" s="1"/>
  <c r="H7617" i="6"/>
  <c r="G7617" i="6"/>
  <c r="I7617" i="6" s="1"/>
  <c r="H7616" i="6"/>
  <c r="G7616" i="6"/>
  <c r="I7616" i="6" s="1"/>
  <c r="I7615" i="6"/>
  <c r="H7615" i="6"/>
  <c r="G7615" i="6"/>
  <c r="I7614" i="6"/>
  <c r="H7614" i="6"/>
  <c r="G7614" i="6"/>
  <c r="H7613" i="6"/>
  <c r="G7613" i="6"/>
  <c r="I7613" i="6" s="1"/>
  <c r="I7612" i="6"/>
  <c r="H7612" i="6"/>
  <c r="G7612" i="6"/>
  <c r="I7611" i="6"/>
  <c r="H7611" i="6"/>
  <c r="G7611" i="6"/>
  <c r="I7610" i="6"/>
  <c r="H7610" i="6"/>
  <c r="G7610" i="6"/>
  <c r="I7609" i="6"/>
  <c r="H7609" i="6"/>
  <c r="G7609" i="6"/>
  <c r="H7608" i="6"/>
  <c r="G7608" i="6"/>
  <c r="I7608" i="6" s="1"/>
  <c r="I7607" i="6"/>
  <c r="H7607" i="6"/>
  <c r="G7607" i="6"/>
  <c r="H7606" i="6"/>
  <c r="G7606" i="6"/>
  <c r="I7606" i="6" s="1"/>
  <c r="I7605" i="6"/>
  <c r="H7605" i="6"/>
  <c r="G7605" i="6"/>
  <c r="H7604" i="6"/>
  <c r="G7604" i="6"/>
  <c r="I7604" i="6" s="1"/>
  <c r="H7603" i="6"/>
  <c r="G7603" i="6"/>
  <c r="I7603" i="6" s="1"/>
  <c r="H7602" i="6"/>
  <c r="G7602" i="6"/>
  <c r="I7602" i="6" s="1"/>
  <c r="I7601" i="6"/>
  <c r="H7601" i="6"/>
  <c r="G7601" i="6"/>
  <c r="I7600" i="6"/>
  <c r="H7600" i="6"/>
  <c r="G7600" i="6"/>
  <c r="H7599" i="6"/>
  <c r="G7599" i="6"/>
  <c r="I7599" i="6" s="1"/>
  <c r="I7598" i="6"/>
  <c r="H7598" i="6"/>
  <c r="G7598" i="6"/>
  <c r="H7597" i="6"/>
  <c r="G7597" i="6"/>
  <c r="I7597" i="6" s="1"/>
  <c r="I7596" i="6"/>
  <c r="H7596" i="6"/>
  <c r="G7596" i="6"/>
  <c r="I7595" i="6"/>
  <c r="H7595" i="6"/>
  <c r="G7595" i="6"/>
  <c r="I7594" i="6"/>
  <c r="H7594" i="6"/>
  <c r="G7594" i="6"/>
  <c r="H7593" i="6"/>
  <c r="G7593" i="6"/>
  <c r="I7593" i="6" s="1"/>
  <c r="I7592" i="6"/>
  <c r="H7592" i="6"/>
  <c r="G7592" i="6"/>
  <c r="I7591" i="6"/>
  <c r="H7591" i="6"/>
  <c r="G7591" i="6"/>
  <c r="H7590" i="6"/>
  <c r="G7590" i="6"/>
  <c r="I7590" i="6" s="1"/>
  <c r="H7589" i="6"/>
  <c r="G7589" i="6"/>
  <c r="I7589" i="6" s="1"/>
  <c r="H7588" i="6"/>
  <c r="G7588" i="6"/>
  <c r="I7588" i="6" s="1"/>
  <c r="H7587" i="6"/>
  <c r="G7587" i="6"/>
  <c r="I7587" i="6" s="1"/>
  <c r="I7586" i="6"/>
  <c r="H7586" i="6"/>
  <c r="G7586" i="6"/>
  <c r="H7585" i="6"/>
  <c r="G7585" i="6"/>
  <c r="I7585" i="6" s="1"/>
  <c r="I7584" i="6"/>
  <c r="H7584" i="6"/>
  <c r="G7584" i="6"/>
  <c r="H7583" i="6"/>
  <c r="G7583" i="6"/>
  <c r="I7583" i="6" s="1"/>
  <c r="H7582" i="6"/>
  <c r="G7582" i="6"/>
  <c r="I7582" i="6" s="1"/>
  <c r="I7581" i="6"/>
  <c r="H7581" i="6"/>
  <c r="G7581" i="6"/>
  <c r="H7580" i="6"/>
  <c r="G7580" i="6"/>
  <c r="I7580" i="6" s="1"/>
  <c r="I7579" i="6"/>
  <c r="H7579" i="6"/>
  <c r="G7579" i="6"/>
  <c r="I7578" i="6"/>
  <c r="H7578" i="6"/>
  <c r="G7578" i="6"/>
  <c r="H7577" i="6"/>
  <c r="G7577" i="6"/>
  <c r="I7577" i="6" s="1"/>
  <c r="H7576" i="6"/>
  <c r="G7576" i="6"/>
  <c r="I7576" i="6" s="1"/>
  <c r="H7575" i="6"/>
  <c r="G7575" i="6"/>
  <c r="I7575" i="6" s="1"/>
  <c r="H7574" i="6"/>
  <c r="G7574" i="6"/>
  <c r="I7574" i="6" s="1"/>
  <c r="I7573" i="6"/>
  <c r="H7573" i="6"/>
  <c r="G7573" i="6"/>
  <c r="I7572" i="6"/>
  <c r="H7572" i="6"/>
  <c r="G7572" i="6"/>
  <c r="H7571" i="6"/>
  <c r="G7571" i="6"/>
  <c r="I7571" i="6" s="1"/>
  <c r="I7570" i="6"/>
  <c r="H7570" i="6"/>
  <c r="G7570" i="6"/>
  <c r="I7569" i="6"/>
  <c r="H7569" i="6"/>
  <c r="G7569" i="6"/>
  <c r="I7568" i="6"/>
  <c r="H7568" i="6"/>
  <c r="G7568" i="6"/>
  <c r="I7567" i="6"/>
  <c r="H7567" i="6"/>
  <c r="G7567" i="6"/>
  <c r="H7566" i="6"/>
  <c r="G7566" i="6"/>
  <c r="I7566" i="6" s="1"/>
  <c r="I7565" i="6"/>
  <c r="H7565" i="6"/>
  <c r="G7565" i="6"/>
  <c r="I7564" i="6"/>
  <c r="H7564" i="6"/>
  <c r="G7564" i="6"/>
  <c r="H7563" i="6"/>
  <c r="G7563" i="6"/>
  <c r="I7563" i="6" s="1"/>
  <c r="H7562" i="6"/>
  <c r="G7562" i="6"/>
  <c r="I7562" i="6" s="1"/>
  <c r="H7561" i="6"/>
  <c r="G7561" i="6"/>
  <c r="I7561" i="6" s="1"/>
  <c r="H7560" i="6"/>
  <c r="G7560" i="6"/>
  <c r="I7560" i="6" s="1"/>
  <c r="H7559" i="6"/>
  <c r="G7559" i="6"/>
  <c r="I7559" i="6" s="1"/>
  <c r="I7558" i="6"/>
  <c r="H7558" i="6"/>
  <c r="G7558" i="6"/>
  <c r="H7557" i="6"/>
  <c r="G7557" i="6"/>
  <c r="I7557" i="6" s="1"/>
  <c r="I7556" i="6"/>
  <c r="H7556" i="6"/>
  <c r="G7556" i="6"/>
  <c r="H7555" i="6"/>
  <c r="G7555" i="6"/>
  <c r="I7555" i="6" s="1"/>
  <c r="H7554" i="6"/>
  <c r="G7554" i="6"/>
  <c r="I7554" i="6" s="1"/>
  <c r="I7553" i="6"/>
  <c r="H7553" i="6"/>
  <c r="G7553" i="6"/>
  <c r="I7552" i="6"/>
  <c r="H7552" i="6"/>
  <c r="G7552" i="6"/>
  <c r="H7551" i="6"/>
  <c r="G7551" i="6"/>
  <c r="I7551" i="6" s="1"/>
  <c r="I7550" i="6"/>
  <c r="H7550" i="6"/>
  <c r="G7550" i="6"/>
  <c r="I7549" i="6"/>
  <c r="H7549" i="6"/>
  <c r="G7549" i="6"/>
  <c r="H7548" i="6"/>
  <c r="G7548" i="6"/>
  <c r="I7548" i="6" s="1"/>
  <c r="H7547" i="6"/>
  <c r="G7547" i="6"/>
  <c r="I7547" i="6" s="1"/>
  <c r="H7546" i="6"/>
  <c r="G7546" i="6"/>
  <c r="I7546" i="6" s="1"/>
  <c r="I7545" i="6"/>
  <c r="H7545" i="6"/>
  <c r="G7545" i="6"/>
  <c r="I7544" i="6"/>
  <c r="H7544" i="6"/>
  <c r="G7544" i="6"/>
  <c r="H7543" i="6"/>
  <c r="G7543" i="6"/>
  <c r="I7543" i="6" s="1"/>
  <c r="I7542" i="6"/>
  <c r="H7542" i="6"/>
  <c r="G7542" i="6"/>
  <c r="H7541" i="6"/>
  <c r="G7541" i="6"/>
  <c r="I7541" i="6" s="1"/>
  <c r="I7540" i="6"/>
  <c r="H7540" i="6"/>
  <c r="G7540" i="6"/>
  <c r="I7539" i="6"/>
  <c r="H7539" i="6"/>
  <c r="G7539" i="6"/>
  <c r="I7538" i="6"/>
  <c r="H7538" i="6"/>
  <c r="G7538" i="6"/>
  <c r="H7537" i="6"/>
  <c r="G7537" i="6"/>
  <c r="I7537" i="6" s="1"/>
  <c r="H7536" i="6"/>
  <c r="G7536" i="6"/>
  <c r="I7536" i="6" s="1"/>
  <c r="I7535" i="6"/>
  <c r="H7535" i="6"/>
  <c r="G7535" i="6"/>
  <c r="H7534" i="6"/>
  <c r="G7534" i="6"/>
  <c r="I7534" i="6" s="1"/>
  <c r="I7533" i="6"/>
  <c r="H7533" i="6"/>
  <c r="G7533" i="6"/>
  <c r="H7532" i="6"/>
  <c r="G7532" i="6"/>
  <c r="I7532" i="6" s="1"/>
  <c r="H7531" i="6"/>
  <c r="G7531" i="6"/>
  <c r="I7531" i="6" s="1"/>
  <c r="I7530" i="6"/>
  <c r="H7530" i="6"/>
  <c r="G7530" i="6"/>
  <c r="H7529" i="6"/>
  <c r="G7529" i="6"/>
  <c r="I7529" i="6" s="1"/>
  <c r="I7528" i="6"/>
  <c r="H7528" i="6"/>
  <c r="G7528" i="6"/>
  <c r="H7527" i="6"/>
  <c r="G7527" i="6"/>
  <c r="I7527" i="6" s="1"/>
  <c r="H7526" i="6"/>
  <c r="G7526" i="6"/>
  <c r="I7526" i="6" s="1"/>
  <c r="I7525" i="6"/>
  <c r="H7525" i="6"/>
  <c r="G7525" i="6"/>
  <c r="H7524" i="6"/>
  <c r="G7524" i="6"/>
  <c r="I7524" i="6" s="1"/>
  <c r="I7523" i="6"/>
  <c r="H7523" i="6"/>
  <c r="G7523" i="6"/>
  <c r="I7522" i="6"/>
  <c r="H7522" i="6"/>
  <c r="G7522" i="6"/>
  <c r="H7521" i="6"/>
  <c r="G7521" i="6"/>
  <c r="I7521" i="6" s="1"/>
  <c r="H7520" i="6"/>
  <c r="G7520" i="6"/>
  <c r="I7520" i="6" s="1"/>
  <c r="H7519" i="6"/>
  <c r="G7519" i="6"/>
  <c r="I7519" i="6" s="1"/>
  <c r="I7518" i="6"/>
  <c r="H7518" i="6"/>
  <c r="G7518" i="6"/>
  <c r="I7517" i="6"/>
  <c r="H7517" i="6"/>
  <c r="G7517" i="6"/>
  <c r="I7516" i="6"/>
  <c r="H7516" i="6"/>
  <c r="G7516" i="6"/>
  <c r="H7515" i="6"/>
  <c r="G7515" i="6"/>
  <c r="I7515" i="6" s="1"/>
  <c r="H7514" i="6"/>
  <c r="G7514" i="6"/>
  <c r="I7514" i="6" s="1"/>
  <c r="I7513" i="6"/>
  <c r="H7513" i="6"/>
  <c r="G7513" i="6"/>
  <c r="I7512" i="6"/>
  <c r="H7512" i="6"/>
  <c r="G7512" i="6"/>
  <c r="I7511" i="6"/>
  <c r="H7511" i="6"/>
  <c r="G7511" i="6"/>
  <c r="I7510" i="6"/>
  <c r="H7510" i="6"/>
  <c r="G7510" i="6"/>
  <c r="I7509" i="6"/>
  <c r="H7509" i="6"/>
  <c r="G7509" i="6"/>
  <c r="I7508" i="6"/>
  <c r="H7508" i="6"/>
  <c r="G7508" i="6"/>
  <c r="H7507" i="6"/>
  <c r="G7507" i="6"/>
  <c r="I7507" i="6" s="1"/>
  <c r="H7506" i="6"/>
  <c r="G7506" i="6"/>
  <c r="I7506" i="6" s="1"/>
  <c r="I7505" i="6"/>
  <c r="H7505" i="6"/>
  <c r="G7505" i="6"/>
  <c r="I7504" i="6"/>
  <c r="H7504" i="6"/>
  <c r="G7504" i="6"/>
  <c r="I7503" i="6"/>
  <c r="H7503" i="6"/>
  <c r="G7503" i="6"/>
  <c r="I7502" i="6"/>
  <c r="H7502" i="6"/>
  <c r="G7502" i="6"/>
  <c r="H7501" i="6"/>
  <c r="G7501" i="6"/>
  <c r="I7501" i="6" s="1"/>
  <c r="I7500" i="6"/>
  <c r="H7500" i="6"/>
  <c r="G7500" i="6"/>
  <c r="I7499" i="6"/>
  <c r="H7499" i="6"/>
  <c r="G7499" i="6"/>
  <c r="I7498" i="6"/>
  <c r="H7498" i="6"/>
  <c r="G7498" i="6"/>
  <c r="I7497" i="6"/>
  <c r="H7497" i="6"/>
  <c r="G7497" i="6"/>
  <c r="H7496" i="6"/>
  <c r="G7496" i="6"/>
  <c r="I7496" i="6" s="1"/>
  <c r="I7495" i="6"/>
  <c r="H7495" i="6"/>
  <c r="G7495" i="6"/>
  <c r="I7494" i="6"/>
  <c r="H7494" i="6"/>
  <c r="G7494" i="6"/>
  <c r="H7493" i="6"/>
  <c r="G7493" i="6"/>
  <c r="I7493" i="6" s="1"/>
  <c r="H7492" i="6"/>
  <c r="G7492" i="6"/>
  <c r="I7492" i="6" s="1"/>
  <c r="H7491" i="6"/>
  <c r="G7491" i="6"/>
  <c r="I7491" i="6" s="1"/>
  <c r="I7490" i="6"/>
  <c r="H7490" i="6"/>
  <c r="G7490" i="6"/>
  <c r="I7489" i="6"/>
  <c r="H7489" i="6"/>
  <c r="G7489" i="6"/>
  <c r="I7488" i="6"/>
  <c r="H7488" i="6"/>
  <c r="G7488" i="6"/>
  <c r="H7487" i="6"/>
  <c r="G7487" i="6"/>
  <c r="I7487" i="6" s="1"/>
  <c r="H7486" i="6"/>
  <c r="G7486" i="6"/>
  <c r="I7486" i="6" s="1"/>
  <c r="I7485" i="6"/>
  <c r="H7485" i="6"/>
  <c r="G7485" i="6"/>
  <c r="I7484" i="6"/>
  <c r="H7484" i="6"/>
  <c r="G7484" i="6"/>
  <c r="I7483" i="6"/>
  <c r="H7483" i="6"/>
  <c r="G7483" i="6"/>
  <c r="H7482" i="6"/>
  <c r="G7482" i="6"/>
  <c r="I7482" i="6" s="1"/>
  <c r="H7481" i="6"/>
  <c r="G7481" i="6"/>
  <c r="I7481" i="6" s="1"/>
  <c r="H7480" i="6"/>
  <c r="G7480" i="6"/>
  <c r="I7480" i="6" s="1"/>
  <c r="I7479" i="6"/>
  <c r="H7479" i="6"/>
  <c r="G7479" i="6"/>
  <c r="H7478" i="6"/>
  <c r="G7478" i="6"/>
  <c r="I7478" i="6" s="1"/>
  <c r="H7477" i="6"/>
  <c r="G7477" i="6"/>
  <c r="I7477" i="6" s="1"/>
  <c r="I7476" i="6"/>
  <c r="H7476" i="6"/>
  <c r="G7476" i="6"/>
  <c r="H7475" i="6"/>
  <c r="G7475" i="6"/>
  <c r="I7475" i="6" s="1"/>
  <c r="I7474" i="6"/>
  <c r="H7474" i="6"/>
  <c r="G7474" i="6"/>
  <c r="H7473" i="6"/>
  <c r="G7473" i="6"/>
  <c r="I7473" i="6" s="1"/>
  <c r="H7472" i="6"/>
  <c r="G7472" i="6"/>
  <c r="I7472" i="6" s="1"/>
  <c r="I7471" i="6"/>
  <c r="H7471" i="6"/>
  <c r="G7471" i="6"/>
  <c r="H7470" i="6"/>
  <c r="G7470" i="6"/>
  <c r="I7470" i="6" s="1"/>
  <c r="I7469" i="6"/>
  <c r="H7469" i="6"/>
  <c r="G7469" i="6"/>
  <c r="I7468" i="6"/>
  <c r="H7468" i="6"/>
  <c r="G7468" i="6"/>
  <c r="H7467" i="6"/>
  <c r="G7467" i="6"/>
  <c r="I7467" i="6" s="1"/>
  <c r="I7466" i="6"/>
  <c r="H7466" i="6"/>
  <c r="G7466" i="6"/>
  <c r="I7465" i="6"/>
  <c r="H7465" i="6"/>
  <c r="G7465" i="6"/>
  <c r="H7464" i="6"/>
  <c r="G7464" i="6"/>
  <c r="I7464" i="6" s="1"/>
  <c r="I7463" i="6"/>
  <c r="H7463" i="6"/>
  <c r="G7463" i="6"/>
  <c r="H7462" i="6"/>
  <c r="G7462" i="6"/>
  <c r="I7462" i="6" s="1"/>
  <c r="I7461" i="6"/>
  <c r="H7461" i="6"/>
  <c r="G7461" i="6"/>
  <c r="I7460" i="6"/>
  <c r="H7460" i="6"/>
  <c r="G7460" i="6"/>
  <c r="I7459" i="6"/>
  <c r="H7459" i="6"/>
  <c r="G7459" i="6"/>
  <c r="H7458" i="6"/>
  <c r="G7458" i="6"/>
  <c r="I7458" i="6" s="1"/>
  <c r="H7457" i="6"/>
  <c r="G7457" i="6"/>
  <c r="I7457" i="6" s="1"/>
  <c r="I7456" i="6"/>
  <c r="H7456" i="6"/>
  <c r="G7456" i="6"/>
  <c r="I7455" i="6"/>
  <c r="H7455" i="6"/>
  <c r="G7455" i="6"/>
  <c r="H7454" i="6"/>
  <c r="G7454" i="6"/>
  <c r="I7454" i="6" s="1"/>
  <c r="H7453" i="6"/>
  <c r="G7453" i="6"/>
  <c r="I7453" i="6" s="1"/>
  <c r="H7452" i="6"/>
  <c r="G7452" i="6"/>
  <c r="I7452" i="6" s="1"/>
  <c r="H7451" i="6"/>
  <c r="G7451" i="6"/>
  <c r="I7451" i="6" s="1"/>
  <c r="H7450" i="6"/>
  <c r="G7450" i="6"/>
  <c r="I7450" i="6" s="1"/>
  <c r="H7449" i="6"/>
  <c r="G7449" i="6"/>
  <c r="I7449" i="6" s="1"/>
  <c r="H7448" i="6"/>
  <c r="G7448" i="6"/>
  <c r="I7448" i="6" s="1"/>
  <c r="H7447" i="6"/>
  <c r="G7447" i="6"/>
  <c r="I7447" i="6" s="1"/>
  <c r="I7446" i="6"/>
  <c r="H7446" i="6"/>
  <c r="G7446" i="6"/>
  <c r="H7445" i="6"/>
  <c r="G7445" i="6"/>
  <c r="I7445" i="6" s="1"/>
  <c r="I7444" i="6"/>
  <c r="H7444" i="6"/>
  <c r="G7444" i="6"/>
  <c r="H7443" i="6"/>
  <c r="G7443" i="6"/>
  <c r="I7443" i="6" s="1"/>
  <c r="I7442" i="6"/>
  <c r="H7442" i="6"/>
  <c r="G7442" i="6"/>
  <c r="I7441" i="6"/>
  <c r="H7441" i="6"/>
  <c r="G7441" i="6"/>
  <c r="I7440" i="6"/>
  <c r="H7440" i="6"/>
  <c r="G7440" i="6"/>
  <c r="H7439" i="6"/>
  <c r="G7439" i="6"/>
  <c r="I7439" i="6" s="1"/>
  <c r="I7438" i="6"/>
  <c r="H7438" i="6"/>
  <c r="G7438" i="6"/>
  <c r="I7437" i="6"/>
  <c r="H7437" i="6"/>
  <c r="G7437" i="6"/>
  <c r="H7436" i="6"/>
  <c r="G7436" i="6"/>
  <c r="I7436" i="6" s="1"/>
  <c r="I7435" i="6"/>
  <c r="H7435" i="6"/>
  <c r="G7435" i="6"/>
  <c r="H7434" i="6"/>
  <c r="G7434" i="6"/>
  <c r="I7434" i="6" s="1"/>
  <c r="I7433" i="6"/>
  <c r="H7433" i="6"/>
  <c r="G7433" i="6"/>
  <c r="I7432" i="6"/>
  <c r="H7432" i="6"/>
  <c r="G7432" i="6"/>
  <c r="I7431" i="6"/>
  <c r="H7431" i="6"/>
  <c r="G7431" i="6"/>
  <c r="H7430" i="6"/>
  <c r="G7430" i="6"/>
  <c r="I7430" i="6" s="1"/>
  <c r="H7429" i="6"/>
  <c r="G7429" i="6"/>
  <c r="I7429" i="6" s="1"/>
  <c r="H7428" i="6"/>
  <c r="G7428" i="6"/>
  <c r="I7428" i="6" s="1"/>
  <c r="H7427" i="6"/>
  <c r="G7427" i="6"/>
  <c r="I7427" i="6" s="1"/>
  <c r="H7426" i="6"/>
  <c r="G7426" i="6"/>
  <c r="I7426" i="6" s="1"/>
  <c r="I7425" i="6"/>
  <c r="H7425" i="6"/>
  <c r="G7425" i="6"/>
  <c r="H7424" i="6"/>
  <c r="G7424" i="6"/>
  <c r="I7424" i="6" s="1"/>
  <c r="I7423" i="6"/>
  <c r="H7423" i="6"/>
  <c r="G7423" i="6"/>
  <c r="H7422" i="6"/>
  <c r="G7422" i="6"/>
  <c r="I7422" i="6" s="1"/>
  <c r="I7421" i="6"/>
  <c r="H7421" i="6"/>
  <c r="G7421" i="6"/>
  <c r="I7420" i="6"/>
  <c r="H7420" i="6"/>
  <c r="G7420" i="6"/>
  <c r="H7419" i="6"/>
  <c r="G7419" i="6"/>
  <c r="I7419" i="6" s="1"/>
  <c r="I7418" i="6"/>
  <c r="H7418" i="6"/>
  <c r="G7418" i="6"/>
  <c r="I7417" i="6"/>
  <c r="H7417" i="6"/>
  <c r="G7417" i="6"/>
  <c r="I7416" i="6"/>
  <c r="H7416" i="6"/>
  <c r="G7416" i="6"/>
  <c r="H7415" i="6"/>
  <c r="G7415" i="6"/>
  <c r="I7415" i="6" s="1"/>
  <c r="H7414" i="6"/>
  <c r="G7414" i="6"/>
  <c r="I7414" i="6" s="1"/>
  <c r="I7413" i="6"/>
  <c r="H7413" i="6"/>
  <c r="G7413" i="6"/>
  <c r="I7412" i="6"/>
  <c r="H7412" i="6"/>
  <c r="G7412" i="6"/>
  <c r="H7411" i="6"/>
  <c r="G7411" i="6"/>
  <c r="I7411" i="6" s="1"/>
  <c r="H7410" i="6"/>
  <c r="G7410" i="6"/>
  <c r="I7410" i="6" s="1"/>
  <c r="H7409" i="6"/>
  <c r="G7409" i="6"/>
  <c r="I7409" i="6" s="1"/>
  <c r="H7408" i="6"/>
  <c r="G7408" i="6"/>
  <c r="I7408" i="6" s="1"/>
  <c r="I7407" i="6"/>
  <c r="H7407" i="6"/>
  <c r="G7407" i="6"/>
  <c r="H7406" i="6"/>
  <c r="G7406" i="6"/>
  <c r="I7406" i="6" s="1"/>
  <c r="H7405" i="6"/>
  <c r="G7405" i="6"/>
  <c r="I7405" i="6" s="1"/>
  <c r="I7404" i="6"/>
  <c r="H7404" i="6"/>
  <c r="G7404" i="6"/>
  <c r="H7403" i="6"/>
  <c r="G7403" i="6"/>
  <c r="I7403" i="6" s="1"/>
  <c r="H7402" i="6"/>
  <c r="G7402" i="6"/>
  <c r="I7402" i="6" s="1"/>
  <c r="I7401" i="6"/>
  <c r="H7401" i="6"/>
  <c r="G7401" i="6"/>
  <c r="H7400" i="6"/>
  <c r="G7400" i="6"/>
  <c r="I7400" i="6" s="1"/>
  <c r="I7399" i="6"/>
  <c r="H7399" i="6"/>
  <c r="G7399" i="6"/>
  <c r="I7398" i="6"/>
  <c r="H7398" i="6"/>
  <c r="G7398" i="6"/>
  <c r="I7397" i="6"/>
  <c r="H7397" i="6"/>
  <c r="G7397" i="6"/>
  <c r="H7396" i="6"/>
  <c r="G7396" i="6"/>
  <c r="I7396" i="6" s="1"/>
  <c r="H7395" i="6"/>
  <c r="G7395" i="6"/>
  <c r="I7395" i="6" s="1"/>
  <c r="H7394" i="6"/>
  <c r="G7394" i="6"/>
  <c r="I7394" i="6" s="1"/>
  <c r="I7393" i="6"/>
  <c r="H7393" i="6"/>
  <c r="G7393" i="6"/>
  <c r="I7392" i="6"/>
  <c r="H7392" i="6"/>
  <c r="G7392" i="6"/>
  <c r="H7391" i="6"/>
  <c r="G7391" i="6"/>
  <c r="I7391" i="6" s="1"/>
  <c r="I7390" i="6"/>
  <c r="H7390" i="6"/>
  <c r="G7390" i="6"/>
  <c r="I7389" i="6"/>
  <c r="H7389" i="6"/>
  <c r="G7389" i="6"/>
  <c r="I7388" i="6"/>
  <c r="H7388" i="6"/>
  <c r="G7388" i="6"/>
  <c r="H7387" i="6"/>
  <c r="G7387" i="6"/>
  <c r="I7387" i="6" s="1"/>
  <c r="H7386" i="6"/>
  <c r="G7386" i="6"/>
  <c r="I7386" i="6" s="1"/>
  <c r="H7385" i="6"/>
  <c r="G7385" i="6"/>
  <c r="I7385" i="6" s="1"/>
  <c r="H7384" i="6"/>
  <c r="G7384" i="6"/>
  <c r="I7384" i="6" s="1"/>
  <c r="H7383" i="6"/>
  <c r="G7383" i="6"/>
  <c r="I7383" i="6" s="1"/>
  <c r="I7382" i="6"/>
  <c r="H7382" i="6"/>
  <c r="G7382" i="6"/>
  <c r="H7381" i="6"/>
  <c r="G7381" i="6"/>
  <c r="I7381" i="6" s="1"/>
  <c r="H7380" i="6"/>
  <c r="G7380" i="6"/>
  <c r="I7380" i="6" s="1"/>
  <c r="H7379" i="6"/>
  <c r="G7379" i="6"/>
  <c r="I7379" i="6" s="1"/>
  <c r="H7378" i="6"/>
  <c r="G7378" i="6"/>
  <c r="I7378" i="6" s="1"/>
  <c r="I7377" i="6"/>
  <c r="H7377" i="6"/>
  <c r="G7377" i="6"/>
  <c r="I7376" i="6"/>
  <c r="H7376" i="6"/>
  <c r="G7376" i="6"/>
  <c r="I7375" i="6"/>
  <c r="H7375" i="6"/>
  <c r="G7375" i="6"/>
  <c r="I7374" i="6"/>
  <c r="H7374" i="6"/>
  <c r="G7374" i="6"/>
  <c r="I7373" i="6"/>
  <c r="H7373" i="6"/>
  <c r="G7373" i="6"/>
  <c r="H7372" i="6"/>
  <c r="G7372" i="6"/>
  <c r="I7372" i="6" s="1"/>
  <c r="H7371" i="6"/>
  <c r="G7371" i="6"/>
  <c r="I7371" i="6" s="1"/>
  <c r="I7370" i="6"/>
  <c r="H7370" i="6"/>
  <c r="G7370" i="6"/>
  <c r="I7369" i="6"/>
  <c r="H7369" i="6"/>
  <c r="G7369" i="6"/>
  <c r="H7368" i="6"/>
  <c r="G7368" i="6"/>
  <c r="I7368" i="6" s="1"/>
  <c r="H7367" i="6"/>
  <c r="G7367" i="6"/>
  <c r="I7367" i="6" s="1"/>
  <c r="H7366" i="6"/>
  <c r="G7366" i="6"/>
  <c r="I7366" i="6" s="1"/>
  <c r="I7365" i="6"/>
  <c r="H7365" i="6"/>
  <c r="G7365" i="6"/>
  <c r="I7364" i="6"/>
  <c r="H7364" i="6"/>
  <c r="G7364" i="6"/>
  <c r="H7363" i="6"/>
  <c r="G7363" i="6"/>
  <c r="I7363" i="6" s="1"/>
  <c r="I7362" i="6"/>
  <c r="H7362" i="6"/>
  <c r="G7362" i="6"/>
  <c r="I7361" i="6"/>
  <c r="H7361" i="6"/>
  <c r="G7361" i="6"/>
  <c r="H7360" i="6"/>
  <c r="G7360" i="6"/>
  <c r="I7360" i="6" s="1"/>
  <c r="I7359" i="6"/>
  <c r="H7359" i="6"/>
  <c r="G7359" i="6"/>
  <c r="I7358" i="6"/>
  <c r="H7358" i="6"/>
  <c r="G7358" i="6"/>
  <c r="H7357" i="6"/>
  <c r="G7357" i="6"/>
  <c r="I7357" i="6" s="1"/>
  <c r="I7356" i="6"/>
  <c r="H7356" i="6"/>
  <c r="G7356" i="6"/>
  <c r="I7355" i="6"/>
  <c r="H7355" i="6"/>
  <c r="G7355" i="6"/>
  <c r="I7354" i="6"/>
  <c r="H7354" i="6"/>
  <c r="G7354" i="6"/>
  <c r="H7353" i="6"/>
  <c r="G7353" i="6"/>
  <c r="I7353" i="6" s="1"/>
  <c r="H7352" i="6"/>
  <c r="G7352" i="6"/>
  <c r="I7352" i="6" s="1"/>
  <c r="I7351" i="6"/>
  <c r="H7351" i="6"/>
  <c r="G7351" i="6"/>
  <c r="I7350" i="6"/>
  <c r="H7350" i="6"/>
  <c r="G7350" i="6"/>
  <c r="I7349" i="6"/>
  <c r="H7349" i="6"/>
  <c r="G7349" i="6"/>
  <c r="I7348" i="6"/>
  <c r="H7348" i="6"/>
  <c r="G7348" i="6"/>
  <c r="I7347" i="6"/>
  <c r="H7347" i="6"/>
  <c r="G7347" i="6"/>
  <c r="I7346" i="6"/>
  <c r="H7346" i="6"/>
  <c r="G7346" i="6"/>
  <c r="I7345" i="6"/>
  <c r="H7345" i="6"/>
  <c r="G7345" i="6"/>
  <c r="I7344" i="6"/>
  <c r="H7344" i="6"/>
  <c r="G7344" i="6"/>
  <c r="H7343" i="6"/>
  <c r="G7343" i="6"/>
  <c r="I7343" i="6" s="1"/>
  <c r="I7342" i="6"/>
  <c r="H7342" i="6"/>
  <c r="G7342" i="6"/>
  <c r="H7341" i="6"/>
  <c r="G7341" i="6"/>
  <c r="I7341" i="6" s="1"/>
  <c r="I7340" i="6"/>
  <c r="H7340" i="6"/>
  <c r="G7340" i="6"/>
  <c r="I7339" i="6"/>
  <c r="H7339" i="6"/>
  <c r="G7339" i="6"/>
  <c r="H7338" i="6"/>
  <c r="G7338" i="6"/>
  <c r="I7338" i="6" s="1"/>
  <c r="H7337" i="6"/>
  <c r="G7337" i="6"/>
  <c r="I7337" i="6" s="1"/>
  <c r="H7336" i="6"/>
  <c r="G7336" i="6"/>
  <c r="I7336" i="6" s="1"/>
  <c r="I7335" i="6"/>
  <c r="H7335" i="6"/>
  <c r="G7335" i="6"/>
  <c r="I7334" i="6"/>
  <c r="H7334" i="6"/>
  <c r="G7334" i="6"/>
  <c r="H7333" i="6"/>
  <c r="G7333" i="6"/>
  <c r="I7333" i="6" s="1"/>
  <c r="I7332" i="6"/>
  <c r="H7332" i="6"/>
  <c r="G7332" i="6"/>
  <c r="I7331" i="6"/>
  <c r="H7331" i="6"/>
  <c r="G7331" i="6"/>
  <c r="I7330" i="6"/>
  <c r="H7330" i="6"/>
  <c r="G7330" i="6"/>
  <c r="H7329" i="6"/>
  <c r="G7329" i="6"/>
  <c r="I7329" i="6" s="1"/>
  <c r="H7328" i="6"/>
  <c r="G7328" i="6"/>
  <c r="I7328" i="6" s="1"/>
  <c r="I7327" i="6"/>
  <c r="H7327" i="6"/>
  <c r="G7327" i="6"/>
  <c r="I7326" i="6"/>
  <c r="H7326" i="6"/>
  <c r="G7326" i="6"/>
  <c r="H7325" i="6"/>
  <c r="G7325" i="6"/>
  <c r="I7325" i="6" s="1"/>
  <c r="H7324" i="6"/>
  <c r="G7324" i="6"/>
  <c r="I7324" i="6" s="1"/>
  <c r="H7323" i="6"/>
  <c r="G7323" i="6"/>
  <c r="I7323" i="6" s="1"/>
  <c r="I7322" i="6"/>
  <c r="H7322" i="6"/>
  <c r="G7322" i="6"/>
  <c r="I7321" i="6"/>
  <c r="H7321" i="6"/>
  <c r="G7321" i="6"/>
  <c r="I7320" i="6"/>
  <c r="H7320" i="6"/>
  <c r="G7320" i="6"/>
  <c r="H7319" i="6"/>
  <c r="G7319" i="6"/>
  <c r="I7319" i="6" s="1"/>
  <c r="H7318" i="6"/>
  <c r="G7318" i="6"/>
  <c r="I7318" i="6" s="1"/>
  <c r="H7317" i="6"/>
  <c r="G7317" i="6"/>
  <c r="I7317" i="6" s="1"/>
  <c r="I7316" i="6"/>
  <c r="H7316" i="6"/>
  <c r="G7316" i="6"/>
  <c r="I7315" i="6"/>
  <c r="H7315" i="6"/>
  <c r="G7315" i="6"/>
  <c r="H7314" i="6"/>
  <c r="G7314" i="6"/>
  <c r="I7314" i="6" s="1"/>
  <c r="I7313" i="6"/>
  <c r="H7313" i="6"/>
  <c r="G7313" i="6"/>
  <c r="I7312" i="6"/>
  <c r="H7312" i="6"/>
  <c r="G7312" i="6"/>
  <c r="I7311" i="6"/>
  <c r="H7311" i="6"/>
  <c r="G7311" i="6"/>
  <c r="H7310" i="6"/>
  <c r="G7310" i="6"/>
  <c r="I7310" i="6" s="1"/>
  <c r="H7309" i="6"/>
  <c r="G7309" i="6"/>
  <c r="I7309" i="6" s="1"/>
  <c r="I7308" i="6"/>
  <c r="H7308" i="6"/>
  <c r="G7308" i="6"/>
  <c r="I7307" i="6"/>
  <c r="H7307" i="6"/>
  <c r="G7307" i="6"/>
  <c r="I7306" i="6"/>
  <c r="H7306" i="6"/>
  <c r="G7306" i="6"/>
  <c r="H7305" i="6"/>
  <c r="G7305" i="6"/>
  <c r="I7305" i="6" s="1"/>
  <c r="I7304" i="6"/>
  <c r="H7304" i="6"/>
  <c r="G7304" i="6"/>
  <c r="I7303" i="6"/>
  <c r="H7303" i="6"/>
  <c r="G7303" i="6"/>
  <c r="I7302" i="6"/>
  <c r="H7302" i="6"/>
  <c r="G7302" i="6"/>
  <c r="I7301" i="6"/>
  <c r="H7301" i="6"/>
  <c r="G7301" i="6"/>
  <c r="H7300" i="6"/>
  <c r="G7300" i="6"/>
  <c r="I7300" i="6" s="1"/>
  <c r="I7299" i="6"/>
  <c r="H7299" i="6"/>
  <c r="G7299" i="6"/>
  <c r="H7298" i="6"/>
  <c r="G7298" i="6"/>
  <c r="I7298" i="6" s="1"/>
  <c r="H7297" i="6"/>
  <c r="G7297" i="6"/>
  <c r="I7297" i="6" s="1"/>
  <c r="H7296" i="6"/>
  <c r="G7296" i="6"/>
  <c r="I7296" i="6" s="1"/>
  <c r="H7295" i="6"/>
  <c r="G7295" i="6"/>
  <c r="I7295" i="6" s="1"/>
  <c r="I7294" i="6"/>
  <c r="H7294" i="6"/>
  <c r="G7294" i="6"/>
  <c r="H7293" i="6"/>
  <c r="G7293" i="6"/>
  <c r="I7293" i="6" s="1"/>
  <c r="I7292" i="6"/>
  <c r="H7292" i="6"/>
  <c r="G7292" i="6"/>
  <c r="I7291" i="6"/>
  <c r="H7291" i="6"/>
  <c r="G7291" i="6"/>
  <c r="H7290" i="6"/>
  <c r="G7290" i="6"/>
  <c r="I7290" i="6" s="1"/>
  <c r="I7289" i="6"/>
  <c r="H7289" i="6"/>
  <c r="G7289" i="6"/>
  <c r="I7288" i="6"/>
  <c r="H7288" i="6"/>
  <c r="G7288" i="6"/>
  <c r="I7287" i="6"/>
  <c r="H7287" i="6"/>
  <c r="G7287" i="6"/>
  <c r="H7286" i="6"/>
  <c r="G7286" i="6"/>
  <c r="I7286" i="6" s="1"/>
  <c r="H7285" i="6"/>
  <c r="G7285" i="6"/>
  <c r="I7285" i="6" s="1"/>
  <c r="I7284" i="6"/>
  <c r="H7284" i="6"/>
  <c r="G7284" i="6"/>
  <c r="I7283" i="6"/>
  <c r="H7283" i="6"/>
  <c r="G7283" i="6"/>
  <c r="H7282" i="6"/>
  <c r="G7282" i="6"/>
  <c r="I7282" i="6" s="1"/>
  <c r="H7281" i="6"/>
  <c r="G7281" i="6"/>
  <c r="I7281" i="6" s="1"/>
  <c r="H7280" i="6"/>
  <c r="G7280" i="6"/>
  <c r="I7280" i="6" s="1"/>
  <c r="I7279" i="6"/>
  <c r="H7279" i="6"/>
  <c r="G7279" i="6"/>
  <c r="I7278" i="6"/>
  <c r="H7278" i="6"/>
  <c r="G7278" i="6"/>
  <c r="H7277" i="6"/>
  <c r="G7277" i="6"/>
  <c r="I7277" i="6" s="1"/>
  <c r="H7276" i="6"/>
  <c r="G7276" i="6"/>
  <c r="I7276" i="6" s="1"/>
  <c r="H7275" i="6"/>
  <c r="G7275" i="6"/>
  <c r="I7275" i="6" s="1"/>
  <c r="H7274" i="6"/>
  <c r="G7274" i="6"/>
  <c r="I7274" i="6" s="1"/>
  <c r="I7273" i="6"/>
  <c r="H7273" i="6"/>
  <c r="G7273" i="6"/>
  <c r="H7272" i="6"/>
  <c r="G7272" i="6"/>
  <c r="I7272" i="6" s="1"/>
  <c r="H7271" i="6"/>
  <c r="G7271" i="6"/>
  <c r="I7271" i="6" s="1"/>
  <c r="I7270" i="6"/>
  <c r="H7270" i="6"/>
  <c r="G7270" i="6"/>
  <c r="I7269" i="6"/>
  <c r="H7269" i="6"/>
  <c r="G7269" i="6"/>
  <c r="H7268" i="6"/>
  <c r="G7268" i="6"/>
  <c r="I7268" i="6" s="1"/>
  <c r="H7267" i="6"/>
  <c r="G7267" i="6"/>
  <c r="I7267" i="6" s="1"/>
  <c r="H7266" i="6"/>
  <c r="G7266" i="6"/>
  <c r="I7266" i="6" s="1"/>
  <c r="I7265" i="6"/>
  <c r="H7265" i="6"/>
  <c r="G7265" i="6"/>
  <c r="I7264" i="6"/>
  <c r="H7264" i="6"/>
  <c r="G7264" i="6"/>
  <c r="I7263" i="6"/>
  <c r="H7263" i="6"/>
  <c r="G7263" i="6"/>
  <c r="I7262" i="6"/>
  <c r="H7262" i="6"/>
  <c r="G7262" i="6"/>
  <c r="I7261" i="6"/>
  <c r="H7261" i="6"/>
  <c r="G7261" i="6"/>
  <c r="I7260" i="6"/>
  <c r="H7260" i="6"/>
  <c r="G7260" i="6"/>
  <c r="I7259" i="6"/>
  <c r="H7259" i="6"/>
  <c r="G7259" i="6"/>
  <c r="H7258" i="6"/>
  <c r="G7258" i="6"/>
  <c r="I7258" i="6" s="1"/>
  <c r="H7257" i="6"/>
  <c r="G7257" i="6"/>
  <c r="I7257" i="6" s="1"/>
  <c r="H7256" i="6"/>
  <c r="G7256" i="6"/>
  <c r="I7256" i="6" s="1"/>
  <c r="H7255" i="6"/>
  <c r="G7255" i="6"/>
  <c r="I7255" i="6" s="1"/>
  <c r="H7254" i="6"/>
  <c r="G7254" i="6"/>
  <c r="I7254" i="6" s="1"/>
  <c r="H7253" i="6"/>
  <c r="G7253" i="6"/>
  <c r="I7253" i="6" s="1"/>
  <c r="H7252" i="6"/>
  <c r="G7252" i="6"/>
  <c r="I7252" i="6" s="1"/>
  <c r="I7251" i="6"/>
  <c r="H7251" i="6"/>
  <c r="G7251" i="6"/>
  <c r="I7250" i="6"/>
  <c r="H7250" i="6"/>
  <c r="G7250" i="6"/>
  <c r="H7249" i="6"/>
  <c r="G7249" i="6"/>
  <c r="I7249" i="6" s="1"/>
  <c r="H7248" i="6"/>
  <c r="G7248" i="6"/>
  <c r="I7248" i="6" s="1"/>
  <c r="H7247" i="6"/>
  <c r="G7247" i="6"/>
  <c r="I7247" i="6" s="1"/>
  <c r="I7246" i="6"/>
  <c r="H7246" i="6"/>
  <c r="G7246" i="6"/>
  <c r="I7245" i="6"/>
  <c r="H7245" i="6"/>
  <c r="G7245" i="6"/>
  <c r="H7244" i="6"/>
  <c r="G7244" i="6"/>
  <c r="I7244" i="6" s="1"/>
  <c r="H7243" i="6"/>
  <c r="G7243" i="6"/>
  <c r="I7243" i="6" s="1"/>
  <c r="H7242" i="6"/>
  <c r="G7242" i="6"/>
  <c r="I7242" i="6" s="1"/>
  <c r="I7241" i="6"/>
  <c r="H7241" i="6"/>
  <c r="G7241" i="6"/>
  <c r="H7240" i="6"/>
  <c r="G7240" i="6"/>
  <c r="I7240" i="6" s="1"/>
  <c r="H7239" i="6"/>
  <c r="G7239" i="6"/>
  <c r="I7239" i="6" s="1"/>
  <c r="H7238" i="6"/>
  <c r="G7238" i="6"/>
  <c r="I7238" i="6" s="1"/>
  <c r="I7237" i="6"/>
  <c r="H7237" i="6"/>
  <c r="G7237" i="6"/>
  <c r="I7236" i="6"/>
  <c r="H7236" i="6"/>
  <c r="G7236" i="6"/>
  <c r="I7235" i="6"/>
  <c r="H7235" i="6"/>
  <c r="G7235" i="6"/>
  <c r="H7234" i="6"/>
  <c r="G7234" i="6"/>
  <c r="I7234" i="6" s="1"/>
  <c r="H7233" i="6"/>
  <c r="G7233" i="6"/>
  <c r="I7233" i="6" s="1"/>
  <c r="I7232" i="6"/>
  <c r="H7232" i="6"/>
  <c r="G7232" i="6"/>
  <c r="H7231" i="6"/>
  <c r="G7231" i="6"/>
  <c r="I7231" i="6" s="1"/>
  <c r="H7230" i="6"/>
  <c r="G7230" i="6"/>
  <c r="I7230" i="6" s="1"/>
  <c r="H7229" i="6"/>
  <c r="G7229" i="6"/>
  <c r="I7229" i="6" s="1"/>
  <c r="H7228" i="6"/>
  <c r="G7228" i="6"/>
  <c r="I7228" i="6" s="1"/>
  <c r="I7227" i="6"/>
  <c r="H7227" i="6"/>
  <c r="G7227" i="6"/>
  <c r="H7226" i="6"/>
  <c r="G7226" i="6"/>
  <c r="I7226" i="6" s="1"/>
  <c r="H7225" i="6"/>
  <c r="G7225" i="6"/>
  <c r="I7225" i="6" s="1"/>
  <c r="I7224" i="6"/>
  <c r="H7224" i="6"/>
  <c r="G7224" i="6"/>
  <c r="H7223" i="6"/>
  <c r="G7223" i="6"/>
  <c r="I7223" i="6" s="1"/>
  <c r="I7222" i="6"/>
  <c r="H7222" i="6"/>
  <c r="G7222" i="6"/>
  <c r="I7221" i="6"/>
  <c r="H7221" i="6"/>
  <c r="G7221" i="6"/>
  <c r="H7220" i="6"/>
  <c r="G7220" i="6"/>
  <c r="I7220" i="6" s="1"/>
  <c r="I7219" i="6"/>
  <c r="H7219" i="6"/>
  <c r="G7219" i="6"/>
  <c r="H7218" i="6"/>
  <c r="G7218" i="6"/>
  <c r="I7218" i="6" s="1"/>
  <c r="I7217" i="6"/>
  <c r="H7217" i="6"/>
  <c r="G7217" i="6"/>
  <c r="I7216" i="6"/>
  <c r="H7216" i="6"/>
  <c r="G7216" i="6"/>
  <c r="H7215" i="6"/>
  <c r="G7215" i="6"/>
  <c r="I7215" i="6" s="1"/>
  <c r="H7214" i="6"/>
  <c r="G7214" i="6"/>
  <c r="I7214" i="6" s="1"/>
  <c r="H7213" i="6"/>
  <c r="G7213" i="6"/>
  <c r="I7213" i="6" s="1"/>
  <c r="H7212" i="6"/>
  <c r="G7212" i="6"/>
  <c r="I7212" i="6" s="1"/>
  <c r="I7211" i="6"/>
  <c r="H7211" i="6"/>
  <c r="G7211" i="6"/>
  <c r="H7210" i="6"/>
  <c r="G7210" i="6"/>
  <c r="I7210" i="6" s="1"/>
  <c r="H7209" i="6"/>
  <c r="G7209" i="6"/>
  <c r="I7209" i="6" s="1"/>
  <c r="I7208" i="6"/>
  <c r="H7208" i="6"/>
  <c r="G7208" i="6"/>
  <c r="H7207" i="6"/>
  <c r="G7207" i="6"/>
  <c r="I7207" i="6" s="1"/>
  <c r="H7206" i="6"/>
  <c r="G7206" i="6"/>
  <c r="I7206" i="6" s="1"/>
  <c r="H7205" i="6"/>
  <c r="G7205" i="6"/>
  <c r="I7205" i="6" s="1"/>
  <c r="H7204" i="6"/>
  <c r="G7204" i="6"/>
  <c r="I7204" i="6" s="1"/>
  <c r="I7203" i="6"/>
  <c r="H7203" i="6"/>
  <c r="G7203" i="6"/>
  <c r="I7202" i="6"/>
  <c r="H7202" i="6"/>
  <c r="G7202" i="6"/>
  <c r="H7201" i="6"/>
  <c r="G7201" i="6"/>
  <c r="I7201" i="6" s="1"/>
  <c r="H7200" i="6"/>
  <c r="G7200" i="6"/>
  <c r="I7200" i="6" s="1"/>
  <c r="H7199" i="6"/>
  <c r="G7199" i="6"/>
  <c r="I7199" i="6" s="1"/>
  <c r="H7198" i="6"/>
  <c r="G7198" i="6"/>
  <c r="I7198" i="6" s="1"/>
  <c r="I7197" i="6"/>
  <c r="H7197" i="6"/>
  <c r="G7197" i="6"/>
  <c r="H7196" i="6"/>
  <c r="G7196" i="6"/>
  <c r="I7196" i="6" s="1"/>
  <c r="I7195" i="6"/>
  <c r="H7195" i="6"/>
  <c r="G7195" i="6"/>
  <c r="I7194" i="6"/>
  <c r="H7194" i="6"/>
  <c r="G7194" i="6"/>
  <c r="I7193" i="6"/>
  <c r="H7193" i="6"/>
  <c r="G7193" i="6"/>
  <c r="I7192" i="6"/>
  <c r="H7192" i="6"/>
  <c r="G7192" i="6"/>
  <c r="H7191" i="6"/>
  <c r="G7191" i="6"/>
  <c r="I7191" i="6" s="1"/>
  <c r="H7190" i="6"/>
  <c r="G7190" i="6"/>
  <c r="I7190" i="6" s="1"/>
  <c r="H7189" i="6"/>
  <c r="G7189" i="6"/>
  <c r="I7189" i="6" s="1"/>
  <c r="H7188" i="6"/>
  <c r="G7188" i="6"/>
  <c r="I7188" i="6" s="1"/>
  <c r="H7187" i="6"/>
  <c r="G7187" i="6"/>
  <c r="I7187" i="6" s="1"/>
  <c r="H7186" i="6"/>
  <c r="G7186" i="6"/>
  <c r="I7186" i="6" s="1"/>
  <c r="H7185" i="6"/>
  <c r="G7185" i="6"/>
  <c r="I7185" i="6" s="1"/>
  <c r="I7184" i="6"/>
  <c r="H7184" i="6"/>
  <c r="G7184" i="6"/>
  <c r="I7183" i="6"/>
  <c r="H7183" i="6"/>
  <c r="G7183" i="6"/>
  <c r="H7182" i="6"/>
  <c r="G7182" i="6"/>
  <c r="I7182" i="6" s="1"/>
  <c r="I7181" i="6"/>
  <c r="H7181" i="6"/>
  <c r="G7181" i="6"/>
  <c r="I7180" i="6"/>
  <c r="H7180" i="6"/>
  <c r="G7180" i="6"/>
  <c r="I7179" i="6"/>
  <c r="H7179" i="6"/>
  <c r="G7179" i="6"/>
  <c r="I7178" i="6"/>
  <c r="H7178" i="6"/>
  <c r="G7178" i="6"/>
  <c r="H7177" i="6"/>
  <c r="G7177" i="6"/>
  <c r="I7177" i="6" s="1"/>
  <c r="H7176" i="6"/>
  <c r="G7176" i="6"/>
  <c r="I7176" i="6" s="1"/>
  <c r="I7175" i="6"/>
  <c r="H7175" i="6"/>
  <c r="G7175" i="6"/>
  <c r="H7174" i="6"/>
  <c r="G7174" i="6"/>
  <c r="I7174" i="6" s="1"/>
  <c r="H7173" i="6"/>
  <c r="G7173" i="6"/>
  <c r="I7173" i="6" s="1"/>
  <c r="H7172" i="6"/>
  <c r="G7172" i="6"/>
  <c r="I7172" i="6" s="1"/>
  <c r="H7171" i="6"/>
  <c r="G7171" i="6"/>
  <c r="I7171" i="6" s="1"/>
  <c r="I7170" i="6"/>
  <c r="H7170" i="6"/>
  <c r="G7170" i="6"/>
  <c r="I7169" i="6"/>
  <c r="H7169" i="6"/>
  <c r="G7169" i="6"/>
  <c r="H7168" i="6"/>
  <c r="G7168" i="6"/>
  <c r="I7168" i="6" s="1"/>
  <c r="I7167" i="6"/>
  <c r="H7167" i="6"/>
  <c r="G7167" i="6"/>
  <c r="H7166" i="6"/>
  <c r="G7166" i="6"/>
  <c r="I7166" i="6" s="1"/>
  <c r="I7165" i="6"/>
  <c r="H7165" i="6"/>
  <c r="G7165" i="6"/>
  <c r="I7164" i="6"/>
  <c r="H7164" i="6"/>
  <c r="G7164" i="6"/>
  <c r="I7163" i="6"/>
  <c r="H7163" i="6"/>
  <c r="G7163" i="6"/>
  <c r="H7162" i="6"/>
  <c r="G7162" i="6"/>
  <c r="I7162" i="6" s="1"/>
  <c r="H7161" i="6"/>
  <c r="G7161" i="6"/>
  <c r="I7161" i="6" s="1"/>
  <c r="H7160" i="6"/>
  <c r="G7160" i="6"/>
  <c r="I7160" i="6" s="1"/>
  <c r="H7159" i="6"/>
  <c r="G7159" i="6"/>
  <c r="I7159" i="6" s="1"/>
  <c r="H7158" i="6"/>
  <c r="G7158" i="6"/>
  <c r="I7158" i="6" s="1"/>
  <c r="H7157" i="6"/>
  <c r="G7157" i="6"/>
  <c r="I7157" i="6" s="1"/>
  <c r="I7156" i="6"/>
  <c r="H7156" i="6"/>
  <c r="G7156" i="6"/>
  <c r="I7155" i="6"/>
  <c r="H7155" i="6"/>
  <c r="G7155" i="6"/>
  <c r="H7154" i="6"/>
  <c r="G7154" i="6"/>
  <c r="I7154" i="6" s="1"/>
  <c r="H7153" i="6"/>
  <c r="G7153" i="6"/>
  <c r="I7153" i="6" s="1"/>
  <c r="I7152" i="6"/>
  <c r="H7152" i="6"/>
  <c r="G7152" i="6"/>
  <c r="I7151" i="6"/>
  <c r="H7151" i="6"/>
  <c r="G7151" i="6"/>
  <c r="I7150" i="6"/>
  <c r="H7150" i="6"/>
  <c r="G7150" i="6"/>
  <c r="H7149" i="6"/>
  <c r="G7149" i="6"/>
  <c r="I7149" i="6" s="1"/>
  <c r="H7148" i="6"/>
  <c r="G7148" i="6"/>
  <c r="I7148" i="6" s="1"/>
  <c r="I7147" i="6"/>
  <c r="H7147" i="6"/>
  <c r="G7147" i="6"/>
  <c r="H7146" i="6"/>
  <c r="G7146" i="6"/>
  <c r="I7146" i="6" s="1"/>
  <c r="H7145" i="6"/>
  <c r="G7145" i="6"/>
  <c r="I7145" i="6" s="1"/>
  <c r="I7144" i="6"/>
  <c r="H7144" i="6"/>
  <c r="G7144" i="6"/>
  <c r="H7143" i="6"/>
  <c r="G7143" i="6"/>
  <c r="I7143" i="6" s="1"/>
  <c r="I7142" i="6"/>
  <c r="H7142" i="6"/>
  <c r="G7142" i="6"/>
  <c r="I7141" i="6"/>
  <c r="H7141" i="6"/>
  <c r="G7141" i="6"/>
  <c r="H7140" i="6"/>
  <c r="G7140" i="6"/>
  <c r="I7140" i="6" s="1"/>
  <c r="I7139" i="6"/>
  <c r="H7139" i="6"/>
  <c r="G7139" i="6"/>
  <c r="H7138" i="6"/>
  <c r="G7138" i="6"/>
  <c r="I7138" i="6" s="1"/>
  <c r="I7137" i="6"/>
  <c r="H7137" i="6"/>
  <c r="G7137" i="6"/>
  <c r="I7136" i="6"/>
  <c r="H7136" i="6"/>
  <c r="G7136" i="6"/>
  <c r="H7135" i="6"/>
  <c r="G7135" i="6"/>
  <c r="I7135" i="6" s="1"/>
  <c r="H7134" i="6"/>
  <c r="G7134" i="6"/>
  <c r="I7134" i="6" s="1"/>
  <c r="H7133" i="6"/>
  <c r="G7133" i="6"/>
  <c r="I7133" i="6" s="1"/>
  <c r="H7132" i="6"/>
  <c r="G7132" i="6"/>
  <c r="I7132" i="6" s="1"/>
  <c r="H7131" i="6"/>
  <c r="G7131" i="6"/>
  <c r="I7131" i="6" s="1"/>
  <c r="I7130" i="6"/>
  <c r="H7130" i="6"/>
  <c r="G7130" i="6"/>
  <c r="H7129" i="6"/>
  <c r="G7129" i="6"/>
  <c r="I7129" i="6" s="1"/>
  <c r="I7128" i="6"/>
  <c r="H7128" i="6"/>
  <c r="G7128" i="6"/>
  <c r="I7127" i="6"/>
  <c r="H7127" i="6"/>
  <c r="G7127" i="6"/>
  <c r="H7126" i="6"/>
  <c r="G7126" i="6"/>
  <c r="I7126" i="6" s="1"/>
  <c r="I7125" i="6"/>
  <c r="H7125" i="6"/>
  <c r="G7125" i="6"/>
  <c r="H7124" i="6"/>
  <c r="G7124" i="6"/>
  <c r="I7124" i="6" s="1"/>
  <c r="I7123" i="6"/>
  <c r="H7123" i="6"/>
  <c r="G7123" i="6"/>
  <c r="I7122" i="6"/>
  <c r="H7122" i="6"/>
  <c r="G7122" i="6"/>
  <c r="H7121" i="6"/>
  <c r="G7121" i="6"/>
  <c r="I7121" i="6" s="1"/>
  <c r="H7120" i="6"/>
  <c r="G7120" i="6"/>
  <c r="I7120" i="6" s="1"/>
  <c r="H7119" i="6"/>
  <c r="G7119" i="6"/>
  <c r="I7119" i="6" s="1"/>
  <c r="H7118" i="6"/>
  <c r="G7118" i="6"/>
  <c r="I7118" i="6" s="1"/>
  <c r="H7117" i="6"/>
  <c r="G7117" i="6"/>
  <c r="I7117" i="6" s="1"/>
  <c r="H7116" i="6"/>
  <c r="G7116" i="6"/>
  <c r="I7116" i="6" s="1"/>
  <c r="H7115" i="6"/>
  <c r="G7115" i="6"/>
  <c r="I7115" i="6" s="1"/>
  <c r="I7114" i="6"/>
  <c r="H7114" i="6"/>
  <c r="G7114" i="6"/>
  <c r="I7113" i="6"/>
  <c r="H7113" i="6"/>
  <c r="G7113" i="6"/>
  <c r="H7112" i="6"/>
  <c r="G7112" i="6"/>
  <c r="I7112" i="6" s="1"/>
  <c r="H7111" i="6"/>
  <c r="G7111" i="6"/>
  <c r="I7111" i="6" s="1"/>
  <c r="H7110" i="6"/>
  <c r="G7110" i="6"/>
  <c r="I7110" i="6" s="1"/>
  <c r="I7109" i="6"/>
  <c r="H7109" i="6"/>
  <c r="G7109" i="6"/>
  <c r="I7108" i="6"/>
  <c r="H7108" i="6"/>
  <c r="G7108" i="6"/>
  <c r="H7107" i="6"/>
  <c r="G7107" i="6"/>
  <c r="I7107" i="6" s="1"/>
  <c r="H7106" i="6"/>
  <c r="G7106" i="6"/>
  <c r="I7106" i="6" s="1"/>
  <c r="H7105" i="6"/>
  <c r="G7105" i="6"/>
  <c r="I7105" i="6" s="1"/>
  <c r="H7104" i="6"/>
  <c r="G7104" i="6"/>
  <c r="I7104" i="6" s="1"/>
  <c r="H7103" i="6"/>
  <c r="G7103" i="6"/>
  <c r="I7103" i="6" s="1"/>
  <c r="H7102" i="6"/>
  <c r="G7102" i="6"/>
  <c r="I7102" i="6" s="1"/>
  <c r="H7101" i="6"/>
  <c r="G7101" i="6"/>
  <c r="I7101" i="6" s="1"/>
  <c r="I7100" i="6"/>
  <c r="H7100" i="6"/>
  <c r="G7100" i="6"/>
  <c r="I7099" i="6"/>
  <c r="H7099" i="6"/>
  <c r="G7099" i="6"/>
  <c r="H7098" i="6"/>
  <c r="G7098" i="6"/>
  <c r="I7098" i="6" s="1"/>
  <c r="H7097" i="6"/>
  <c r="G7097" i="6"/>
  <c r="I7097" i="6" s="1"/>
  <c r="I7096" i="6"/>
  <c r="H7096" i="6"/>
  <c r="G7096" i="6"/>
  <c r="I7095" i="6"/>
  <c r="H7095" i="6"/>
  <c r="G7095" i="6"/>
  <c r="I7094" i="6"/>
  <c r="H7094" i="6"/>
  <c r="G7094" i="6"/>
  <c r="H7093" i="6"/>
  <c r="G7093" i="6"/>
  <c r="I7093" i="6" s="1"/>
  <c r="H7092" i="6"/>
  <c r="G7092" i="6"/>
  <c r="I7092" i="6" s="1"/>
  <c r="I7091" i="6"/>
  <c r="H7091" i="6"/>
  <c r="G7091" i="6"/>
  <c r="H7090" i="6"/>
  <c r="G7090" i="6"/>
  <c r="I7090" i="6" s="1"/>
  <c r="H7089" i="6"/>
  <c r="G7089" i="6"/>
  <c r="I7089" i="6" s="1"/>
  <c r="I7088" i="6"/>
  <c r="H7088" i="6"/>
  <c r="G7088" i="6"/>
  <c r="H7087" i="6"/>
  <c r="G7087" i="6"/>
  <c r="I7087" i="6" s="1"/>
  <c r="I7086" i="6"/>
  <c r="H7086" i="6"/>
  <c r="G7086" i="6"/>
  <c r="I7085" i="6"/>
  <c r="H7085" i="6"/>
  <c r="G7085" i="6"/>
  <c r="H7084" i="6"/>
  <c r="G7084" i="6"/>
  <c r="I7084" i="6" s="1"/>
  <c r="H7083" i="6"/>
  <c r="G7083" i="6"/>
  <c r="I7083" i="6" s="1"/>
  <c r="H7082" i="6"/>
  <c r="G7082" i="6"/>
  <c r="I7082" i="6" s="1"/>
  <c r="I7081" i="6"/>
  <c r="H7081" i="6"/>
  <c r="G7081" i="6"/>
  <c r="I7080" i="6"/>
  <c r="H7080" i="6"/>
  <c r="G7080" i="6"/>
  <c r="H7079" i="6"/>
  <c r="G7079" i="6"/>
  <c r="I7079" i="6" s="1"/>
  <c r="H7078" i="6"/>
  <c r="G7078" i="6"/>
  <c r="I7078" i="6" s="1"/>
  <c r="H7077" i="6"/>
  <c r="G7077" i="6"/>
  <c r="I7077" i="6" s="1"/>
  <c r="H7076" i="6"/>
  <c r="G7076" i="6"/>
  <c r="I7076" i="6" s="1"/>
  <c r="H7075" i="6"/>
  <c r="G7075" i="6"/>
  <c r="I7075" i="6" s="1"/>
  <c r="H7074" i="6"/>
  <c r="G7074" i="6"/>
  <c r="I7074" i="6" s="1"/>
  <c r="H7073" i="6"/>
  <c r="G7073" i="6"/>
  <c r="I7073" i="6" s="1"/>
  <c r="I7072" i="6"/>
  <c r="H7072" i="6"/>
  <c r="G7072" i="6"/>
  <c r="I7071" i="6"/>
  <c r="H7071" i="6"/>
  <c r="G7071" i="6"/>
  <c r="H7070" i="6"/>
  <c r="G7070" i="6"/>
  <c r="I7070" i="6" s="1"/>
  <c r="H7069" i="6"/>
  <c r="G7069" i="6"/>
  <c r="I7069" i="6" s="1"/>
  <c r="I7068" i="6"/>
  <c r="H7068" i="6"/>
  <c r="G7068" i="6"/>
  <c r="I7067" i="6"/>
  <c r="H7067" i="6"/>
  <c r="G7067" i="6"/>
  <c r="I7066" i="6"/>
  <c r="H7066" i="6"/>
  <c r="G7066" i="6"/>
  <c r="H7065" i="6"/>
  <c r="G7065" i="6"/>
  <c r="I7065" i="6" s="1"/>
  <c r="H7064" i="6"/>
  <c r="G7064" i="6"/>
  <c r="I7064" i="6" s="1"/>
  <c r="I7063" i="6"/>
  <c r="H7063" i="6"/>
  <c r="G7063" i="6"/>
  <c r="H7062" i="6"/>
  <c r="G7062" i="6"/>
  <c r="I7062" i="6" s="1"/>
  <c r="H7061" i="6"/>
  <c r="G7061" i="6"/>
  <c r="I7061" i="6" s="1"/>
  <c r="H7060" i="6"/>
  <c r="G7060" i="6"/>
  <c r="I7060" i="6" s="1"/>
  <c r="H7059" i="6"/>
  <c r="G7059" i="6"/>
  <c r="I7059" i="6" s="1"/>
  <c r="I7058" i="6"/>
  <c r="H7058" i="6"/>
  <c r="G7058" i="6"/>
  <c r="I7057" i="6"/>
  <c r="H7057" i="6"/>
  <c r="G7057" i="6"/>
  <c r="H7056" i="6"/>
  <c r="G7056" i="6"/>
  <c r="I7056" i="6" s="1"/>
  <c r="I7055" i="6"/>
  <c r="H7055" i="6"/>
  <c r="G7055" i="6"/>
  <c r="H7054" i="6"/>
  <c r="G7054" i="6"/>
  <c r="I7054" i="6" s="1"/>
  <c r="I7053" i="6"/>
  <c r="H7053" i="6"/>
  <c r="G7053" i="6"/>
  <c r="I7052" i="6"/>
  <c r="H7052" i="6"/>
  <c r="G7052" i="6"/>
  <c r="H7051" i="6"/>
  <c r="G7051" i="6"/>
  <c r="I7051" i="6" s="1"/>
  <c r="H7050" i="6"/>
  <c r="G7050" i="6"/>
  <c r="I7050" i="6" s="1"/>
  <c r="H7049" i="6"/>
  <c r="G7049" i="6"/>
  <c r="I7049" i="6" s="1"/>
  <c r="H7048" i="6"/>
  <c r="G7048" i="6"/>
  <c r="I7048" i="6" s="1"/>
  <c r="H7047" i="6"/>
  <c r="G7047" i="6"/>
  <c r="I7047" i="6" s="1"/>
  <c r="H7046" i="6"/>
  <c r="G7046" i="6"/>
  <c r="I7046" i="6" s="1"/>
  <c r="H7045" i="6"/>
  <c r="G7045" i="6"/>
  <c r="I7045" i="6" s="1"/>
  <c r="I7044" i="6"/>
  <c r="H7044" i="6"/>
  <c r="G7044" i="6"/>
  <c r="I7043" i="6"/>
  <c r="H7043" i="6"/>
  <c r="G7043" i="6"/>
  <c r="H7042" i="6"/>
  <c r="G7042" i="6"/>
  <c r="I7042" i="6" s="1"/>
  <c r="H7041" i="6"/>
  <c r="G7041" i="6"/>
  <c r="I7041" i="6" s="1"/>
  <c r="I7040" i="6"/>
  <c r="H7040" i="6"/>
  <c r="G7040" i="6"/>
  <c r="I7039" i="6"/>
  <c r="H7039" i="6"/>
  <c r="G7039" i="6"/>
  <c r="I7038" i="6"/>
  <c r="H7038" i="6"/>
  <c r="G7038" i="6"/>
  <c r="I7037" i="6"/>
  <c r="H7037" i="6"/>
  <c r="G7037" i="6"/>
  <c r="H7036" i="6"/>
  <c r="G7036" i="6"/>
  <c r="I7036" i="6" s="1"/>
  <c r="I7035" i="6"/>
  <c r="H7035" i="6"/>
  <c r="G7035" i="6"/>
  <c r="H7034" i="6"/>
  <c r="G7034" i="6"/>
  <c r="I7034" i="6" s="1"/>
  <c r="H7033" i="6"/>
  <c r="G7033" i="6"/>
  <c r="I7033" i="6" s="1"/>
  <c r="H7032" i="6"/>
  <c r="G7032" i="6"/>
  <c r="I7032" i="6" s="1"/>
  <c r="H7031" i="6"/>
  <c r="G7031" i="6"/>
  <c r="I7031" i="6" s="1"/>
  <c r="I7030" i="6"/>
  <c r="H7030" i="6"/>
  <c r="G7030" i="6"/>
  <c r="I7029" i="6"/>
  <c r="H7029" i="6"/>
  <c r="G7029" i="6"/>
  <c r="H7028" i="6"/>
  <c r="G7028" i="6"/>
  <c r="I7028" i="6" s="1"/>
  <c r="H7027" i="6"/>
  <c r="G7027" i="6"/>
  <c r="I7027" i="6" s="1"/>
  <c r="H7026" i="6"/>
  <c r="G7026" i="6"/>
  <c r="I7026" i="6" s="1"/>
  <c r="I7025" i="6"/>
  <c r="H7025" i="6"/>
  <c r="G7025" i="6"/>
  <c r="I7024" i="6"/>
  <c r="H7024" i="6"/>
  <c r="G7024" i="6"/>
  <c r="H7023" i="6"/>
  <c r="G7023" i="6"/>
  <c r="I7023" i="6" s="1"/>
  <c r="H7022" i="6"/>
  <c r="G7022" i="6"/>
  <c r="I7022" i="6" s="1"/>
  <c r="H7021" i="6"/>
  <c r="G7021" i="6"/>
  <c r="I7021" i="6" s="1"/>
  <c r="H7020" i="6"/>
  <c r="G7020" i="6"/>
  <c r="I7020" i="6" s="1"/>
  <c r="H7019" i="6"/>
  <c r="G7019" i="6"/>
  <c r="I7019" i="6" s="1"/>
  <c r="H7018" i="6"/>
  <c r="G7018" i="6"/>
  <c r="I7018" i="6" s="1"/>
  <c r="H7017" i="6"/>
  <c r="G7017" i="6"/>
  <c r="I7017" i="6" s="1"/>
  <c r="I7016" i="6"/>
  <c r="H7016" i="6"/>
  <c r="G7016" i="6"/>
  <c r="I7015" i="6"/>
  <c r="H7015" i="6"/>
  <c r="G7015" i="6"/>
  <c r="H7014" i="6"/>
  <c r="G7014" i="6"/>
  <c r="I7014" i="6" s="1"/>
  <c r="I7013" i="6"/>
  <c r="H7013" i="6"/>
  <c r="G7013" i="6"/>
  <c r="I7012" i="6"/>
  <c r="H7012" i="6"/>
  <c r="G7012" i="6"/>
  <c r="I7011" i="6"/>
  <c r="H7011" i="6"/>
  <c r="G7011" i="6"/>
  <c r="I7010" i="6"/>
  <c r="H7010" i="6"/>
  <c r="G7010" i="6"/>
  <c r="H7009" i="6"/>
  <c r="G7009" i="6"/>
  <c r="I7009" i="6" s="1"/>
  <c r="H7008" i="6"/>
  <c r="G7008" i="6"/>
  <c r="I7008" i="6" s="1"/>
  <c r="I7007" i="6"/>
  <c r="H7007" i="6"/>
  <c r="G7007" i="6"/>
  <c r="H7006" i="6"/>
  <c r="G7006" i="6"/>
  <c r="I7006" i="6" s="1"/>
  <c r="H7005" i="6"/>
  <c r="G7005" i="6"/>
  <c r="I7005" i="6" s="1"/>
  <c r="H7004" i="6"/>
  <c r="G7004" i="6"/>
  <c r="I7004" i="6" s="1"/>
  <c r="H7003" i="6"/>
  <c r="G7003" i="6"/>
  <c r="I7003" i="6" s="1"/>
  <c r="I7002" i="6"/>
  <c r="H7002" i="6"/>
  <c r="G7002" i="6"/>
  <c r="I7001" i="6"/>
  <c r="H7001" i="6"/>
  <c r="G7001" i="6"/>
  <c r="H7000" i="6"/>
  <c r="G7000" i="6"/>
  <c r="I7000" i="6" s="1"/>
  <c r="H6999" i="6"/>
  <c r="G6999" i="6"/>
  <c r="I6999" i="6" s="1"/>
  <c r="H6998" i="6"/>
  <c r="G6998" i="6"/>
  <c r="I6998" i="6" s="1"/>
  <c r="I6997" i="6"/>
  <c r="H6997" i="6"/>
  <c r="G6997" i="6"/>
  <c r="I6996" i="6"/>
  <c r="H6996" i="6"/>
  <c r="G6996" i="6"/>
  <c r="H6995" i="6"/>
  <c r="G6995" i="6"/>
  <c r="I6995" i="6" s="1"/>
  <c r="H6994" i="6"/>
  <c r="G6994" i="6"/>
  <c r="I6994" i="6" s="1"/>
  <c r="H6993" i="6"/>
  <c r="G6993" i="6"/>
  <c r="I6993" i="6" s="1"/>
  <c r="H6992" i="6"/>
  <c r="G6992" i="6"/>
  <c r="I6992" i="6" s="1"/>
  <c r="H6991" i="6"/>
  <c r="G6991" i="6"/>
  <c r="I6991" i="6" s="1"/>
  <c r="H6990" i="6"/>
  <c r="G6990" i="6"/>
  <c r="I6990" i="6" s="1"/>
  <c r="H6989" i="6"/>
  <c r="G6989" i="6"/>
  <c r="I6989" i="6" s="1"/>
  <c r="I6988" i="6"/>
  <c r="H6988" i="6"/>
  <c r="G6988" i="6"/>
  <c r="I6987" i="6"/>
  <c r="H6987" i="6"/>
  <c r="G6987" i="6"/>
  <c r="H6986" i="6"/>
  <c r="G6986" i="6"/>
  <c r="I6986" i="6" s="1"/>
  <c r="I6985" i="6"/>
  <c r="H6985" i="6"/>
  <c r="G6985" i="6"/>
  <c r="I6984" i="6"/>
  <c r="H6984" i="6"/>
  <c r="G6984" i="6"/>
  <c r="I6983" i="6"/>
  <c r="H6983" i="6"/>
  <c r="G6983" i="6"/>
  <c r="I6982" i="6"/>
  <c r="H6982" i="6"/>
  <c r="G6982" i="6"/>
  <c r="I6981" i="6"/>
  <c r="H6981" i="6"/>
  <c r="G6981" i="6"/>
  <c r="H6980" i="6"/>
  <c r="G6980" i="6"/>
  <c r="I6980" i="6" s="1"/>
  <c r="I6979" i="6"/>
  <c r="H6979" i="6"/>
  <c r="G6979" i="6"/>
  <c r="H6978" i="6"/>
  <c r="G6978" i="6"/>
  <c r="I6978" i="6" s="1"/>
  <c r="H6977" i="6"/>
  <c r="G6977" i="6"/>
  <c r="I6977" i="6" s="1"/>
  <c r="I6976" i="6"/>
  <c r="H6976" i="6"/>
  <c r="G6976" i="6"/>
  <c r="H6975" i="6"/>
  <c r="G6975" i="6"/>
  <c r="I6975" i="6" s="1"/>
  <c r="I6974" i="6"/>
  <c r="H6974" i="6"/>
  <c r="G6974" i="6"/>
  <c r="I6973" i="6"/>
  <c r="H6973" i="6"/>
  <c r="G6973" i="6"/>
  <c r="H6972" i="6"/>
  <c r="G6972" i="6"/>
  <c r="I6972" i="6" s="1"/>
  <c r="I6971" i="6"/>
  <c r="H6971" i="6"/>
  <c r="G6971" i="6"/>
  <c r="H6970" i="6"/>
  <c r="G6970" i="6"/>
  <c r="I6970" i="6" s="1"/>
  <c r="I6969" i="6"/>
  <c r="H6969" i="6"/>
  <c r="G6969" i="6"/>
  <c r="I6968" i="6"/>
  <c r="H6968" i="6"/>
  <c r="G6968" i="6"/>
  <c r="H6967" i="6"/>
  <c r="G6967" i="6"/>
  <c r="I6967" i="6" s="1"/>
  <c r="H6966" i="6"/>
  <c r="G6966" i="6"/>
  <c r="I6966" i="6" s="1"/>
  <c r="H6965" i="6"/>
  <c r="G6965" i="6"/>
  <c r="I6965" i="6" s="1"/>
  <c r="H6964" i="6"/>
  <c r="G6964" i="6"/>
  <c r="I6964" i="6" s="1"/>
  <c r="H6963" i="6"/>
  <c r="G6963" i="6"/>
  <c r="I6963" i="6" s="1"/>
  <c r="H6962" i="6"/>
  <c r="G6962" i="6"/>
  <c r="I6962" i="6" s="1"/>
  <c r="H6961" i="6"/>
  <c r="G6961" i="6"/>
  <c r="I6961" i="6" s="1"/>
  <c r="I6960" i="6"/>
  <c r="H6960" i="6"/>
  <c r="G6960" i="6"/>
  <c r="I6959" i="6"/>
  <c r="H6959" i="6"/>
  <c r="G6959" i="6"/>
  <c r="H6958" i="6"/>
  <c r="G6958" i="6"/>
  <c r="I6958" i="6" s="1"/>
  <c r="H6957" i="6"/>
  <c r="G6957" i="6"/>
  <c r="I6957" i="6" s="1"/>
  <c r="I6956" i="6"/>
  <c r="H6956" i="6"/>
  <c r="G6956" i="6"/>
  <c r="I6955" i="6"/>
  <c r="H6955" i="6"/>
  <c r="G6955" i="6"/>
  <c r="I6954" i="6"/>
  <c r="H6954" i="6"/>
  <c r="G6954" i="6"/>
  <c r="H6953" i="6"/>
  <c r="G6953" i="6"/>
  <c r="I6953" i="6" s="1"/>
  <c r="H6952" i="6"/>
  <c r="G6952" i="6"/>
  <c r="I6952" i="6" s="1"/>
  <c r="I6951" i="6"/>
  <c r="H6951" i="6"/>
  <c r="G6951" i="6"/>
  <c r="H6950" i="6"/>
  <c r="G6950" i="6"/>
  <c r="I6950" i="6" s="1"/>
  <c r="H6949" i="6"/>
  <c r="G6949" i="6"/>
  <c r="I6949" i="6" s="1"/>
  <c r="H6948" i="6"/>
  <c r="G6948" i="6"/>
  <c r="I6948" i="6" s="1"/>
  <c r="H6947" i="6"/>
  <c r="G6947" i="6"/>
  <c r="I6947" i="6" s="1"/>
  <c r="I6946" i="6"/>
  <c r="H6946" i="6"/>
  <c r="G6946" i="6"/>
  <c r="I6945" i="6"/>
  <c r="H6945" i="6"/>
  <c r="G6945" i="6"/>
  <c r="H6944" i="6"/>
  <c r="G6944" i="6"/>
  <c r="I6944" i="6" s="1"/>
  <c r="H6943" i="6"/>
  <c r="G6943" i="6"/>
  <c r="I6943" i="6" s="1"/>
  <c r="H6942" i="6"/>
  <c r="G6942" i="6"/>
  <c r="I6942" i="6" s="1"/>
  <c r="I6941" i="6"/>
  <c r="H6941" i="6"/>
  <c r="G6941" i="6"/>
  <c r="I6940" i="6"/>
  <c r="H6940" i="6"/>
  <c r="G6940" i="6"/>
  <c r="I6939" i="6"/>
  <c r="H6939" i="6"/>
  <c r="G6939" i="6"/>
  <c r="H6938" i="6"/>
  <c r="G6938" i="6"/>
  <c r="I6938" i="6" s="1"/>
  <c r="H6937" i="6"/>
  <c r="G6937" i="6"/>
  <c r="I6937" i="6" s="1"/>
  <c r="H6936" i="6"/>
  <c r="G6936" i="6"/>
  <c r="I6936" i="6" s="1"/>
  <c r="H6935" i="6"/>
  <c r="G6935" i="6"/>
  <c r="I6935" i="6" s="1"/>
  <c r="H6934" i="6"/>
  <c r="G6934" i="6"/>
  <c r="I6934" i="6" s="1"/>
  <c r="H6933" i="6"/>
  <c r="G6933" i="6"/>
  <c r="I6933" i="6" s="1"/>
  <c r="I6932" i="6"/>
  <c r="H6932" i="6"/>
  <c r="G6932" i="6"/>
  <c r="I6931" i="6"/>
  <c r="H6931" i="6"/>
  <c r="G6931" i="6"/>
  <c r="H6930" i="6"/>
  <c r="G6930" i="6"/>
  <c r="I6930" i="6" s="1"/>
  <c r="H6929" i="6"/>
  <c r="G6929" i="6"/>
  <c r="I6929" i="6" s="1"/>
  <c r="I6928" i="6"/>
  <c r="H6928" i="6"/>
  <c r="G6928" i="6"/>
  <c r="I6927" i="6"/>
  <c r="H6927" i="6"/>
  <c r="G6927" i="6"/>
  <c r="I6926" i="6"/>
  <c r="H6926" i="6"/>
  <c r="G6926" i="6"/>
  <c r="H6925" i="6"/>
  <c r="G6925" i="6"/>
  <c r="I6925" i="6" s="1"/>
  <c r="H6924" i="6"/>
  <c r="G6924" i="6"/>
  <c r="I6924" i="6" s="1"/>
  <c r="H6923" i="6"/>
  <c r="G6923" i="6"/>
  <c r="I6923" i="6" s="1"/>
  <c r="H6922" i="6"/>
  <c r="G6922" i="6"/>
  <c r="I6922" i="6" s="1"/>
  <c r="H6921" i="6"/>
  <c r="G6921" i="6"/>
  <c r="I6921" i="6" s="1"/>
  <c r="H6920" i="6"/>
  <c r="G6920" i="6"/>
  <c r="I6920" i="6" s="1"/>
  <c r="H6919" i="6"/>
  <c r="G6919" i="6"/>
  <c r="I6919" i="6" s="1"/>
  <c r="I6918" i="6"/>
  <c r="H6918" i="6"/>
  <c r="G6918" i="6"/>
  <c r="I6917" i="6"/>
  <c r="H6917" i="6"/>
  <c r="G6917" i="6"/>
  <c r="H6916" i="6"/>
  <c r="G6916" i="6"/>
  <c r="I6916" i="6" s="1"/>
  <c r="H6915" i="6"/>
  <c r="G6915" i="6"/>
  <c r="I6915" i="6" s="1"/>
  <c r="H6914" i="6"/>
  <c r="G6914" i="6"/>
  <c r="I6914" i="6" s="1"/>
  <c r="I6913" i="6"/>
  <c r="H6913" i="6"/>
  <c r="G6913" i="6"/>
  <c r="I6912" i="6"/>
  <c r="H6912" i="6"/>
  <c r="G6912" i="6"/>
  <c r="I6911" i="6"/>
  <c r="H6911" i="6"/>
  <c r="G6911" i="6"/>
  <c r="H6910" i="6"/>
  <c r="G6910" i="6"/>
  <c r="I6910" i="6" s="1"/>
  <c r="H6909" i="6"/>
  <c r="G6909" i="6"/>
  <c r="I6909" i="6" s="1"/>
  <c r="H6908" i="6"/>
  <c r="G6908" i="6"/>
  <c r="I6908" i="6" s="1"/>
  <c r="H6907" i="6"/>
  <c r="G6907" i="6"/>
  <c r="I6907" i="6" s="1"/>
  <c r="H6906" i="6"/>
  <c r="G6906" i="6"/>
  <c r="I6906" i="6" s="1"/>
  <c r="H6905" i="6"/>
  <c r="G6905" i="6"/>
  <c r="I6905" i="6" s="1"/>
  <c r="I6904" i="6"/>
  <c r="H6904" i="6"/>
  <c r="G6904" i="6"/>
  <c r="I6903" i="6"/>
  <c r="H6903" i="6"/>
  <c r="G6903" i="6"/>
  <c r="H6902" i="6"/>
  <c r="G6902" i="6"/>
  <c r="I6902" i="6" s="1"/>
  <c r="H6901" i="6"/>
  <c r="G6901" i="6"/>
  <c r="I6901" i="6" s="1"/>
  <c r="H6900" i="6"/>
  <c r="G6900" i="6"/>
  <c r="I6900" i="6" s="1"/>
  <c r="I6899" i="6"/>
  <c r="H6899" i="6"/>
  <c r="G6899" i="6"/>
  <c r="I6898" i="6"/>
  <c r="H6898" i="6"/>
  <c r="G6898" i="6"/>
  <c r="H6897" i="6"/>
  <c r="G6897" i="6"/>
  <c r="I6897" i="6" s="1"/>
  <c r="H6896" i="6"/>
  <c r="G6896" i="6"/>
  <c r="I6896" i="6" s="1"/>
  <c r="I6895" i="6"/>
  <c r="H6895" i="6"/>
  <c r="G6895" i="6"/>
  <c r="H6894" i="6"/>
  <c r="G6894" i="6"/>
  <c r="I6894" i="6" s="1"/>
  <c r="H6893" i="6"/>
  <c r="G6893" i="6"/>
  <c r="I6893" i="6" s="1"/>
  <c r="H6892" i="6"/>
  <c r="G6892" i="6"/>
  <c r="I6892" i="6" s="1"/>
  <c r="H6891" i="6"/>
  <c r="G6891" i="6"/>
  <c r="I6891" i="6" s="1"/>
  <c r="I6890" i="6"/>
  <c r="H6890" i="6"/>
  <c r="G6890" i="6"/>
  <c r="I6889" i="6"/>
  <c r="H6889" i="6"/>
  <c r="G6889" i="6"/>
  <c r="H6888" i="6"/>
  <c r="G6888" i="6"/>
  <c r="I6888" i="6" s="1"/>
  <c r="H6887" i="6"/>
  <c r="G6887" i="6"/>
  <c r="I6887" i="6" s="1"/>
  <c r="H6886" i="6"/>
  <c r="G6886" i="6"/>
  <c r="I6886" i="6" s="1"/>
  <c r="I6885" i="6"/>
  <c r="H6885" i="6"/>
  <c r="G6885" i="6"/>
  <c r="I6884" i="6"/>
  <c r="H6884" i="6"/>
  <c r="G6884" i="6"/>
  <c r="I6883" i="6"/>
  <c r="H6883" i="6"/>
  <c r="G6883" i="6"/>
  <c r="H6882" i="6"/>
  <c r="G6882" i="6"/>
  <c r="I6882" i="6" s="1"/>
  <c r="H6881" i="6"/>
  <c r="G6881" i="6"/>
  <c r="I6881" i="6" s="1"/>
  <c r="H6880" i="6"/>
  <c r="G6880" i="6"/>
  <c r="I6880" i="6" s="1"/>
  <c r="H6879" i="6"/>
  <c r="G6879" i="6"/>
  <c r="I6879" i="6" s="1"/>
  <c r="I6878" i="6"/>
  <c r="H6878" i="6"/>
  <c r="G6878" i="6"/>
  <c r="H6877" i="6"/>
  <c r="G6877" i="6"/>
  <c r="I6877" i="6" s="1"/>
  <c r="I6876" i="6"/>
  <c r="H6876" i="6"/>
  <c r="G6876" i="6"/>
  <c r="I6875" i="6"/>
  <c r="H6875" i="6"/>
  <c r="G6875" i="6"/>
  <c r="H6874" i="6"/>
  <c r="G6874" i="6"/>
  <c r="I6874" i="6" s="1"/>
  <c r="H6873" i="6"/>
  <c r="G6873" i="6"/>
  <c r="I6873" i="6" s="1"/>
  <c r="H6872" i="6"/>
  <c r="G6872" i="6"/>
  <c r="I6872" i="6" s="1"/>
  <c r="I6871" i="6"/>
  <c r="H6871" i="6"/>
  <c r="G6871" i="6"/>
  <c r="I6870" i="6"/>
  <c r="H6870" i="6"/>
  <c r="G6870" i="6"/>
  <c r="H6869" i="6"/>
  <c r="G6869" i="6"/>
  <c r="I6869" i="6" s="1"/>
  <c r="H6868" i="6"/>
  <c r="G6868" i="6"/>
  <c r="I6868" i="6" s="1"/>
  <c r="I6867" i="6"/>
  <c r="H6867" i="6"/>
  <c r="G6867" i="6"/>
  <c r="H6866" i="6"/>
  <c r="G6866" i="6"/>
  <c r="I6866" i="6" s="1"/>
  <c r="H6865" i="6"/>
  <c r="G6865" i="6"/>
  <c r="I6865" i="6" s="1"/>
  <c r="H6864" i="6"/>
  <c r="G6864" i="6"/>
  <c r="I6864" i="6" s="1"/>
  <c r="I6863" i="6"/>
  <c r="H6863" i="6"/>
  <c r="G6863" i="6"/>
  <c r="I6862" i="6"/>
  <c r="H6862" i="6"/>
  <c r="G6862" i="6"/>
  <c r="I6861" i="6"/>
  <c r="H6861" i="6"/>
  <c r="G6861" i="6"/>
  <c r="H6860" i="6"/>
  <c r="G6860" i="6"/>
  <c r="I6860" i="6" s="1"/>
  <c r="H6859" i="6"/>
  <c r="G6859" i="6"/>
  <c r="I6859" i="6" s="1"/>
  <c r="I6858" i="6"/>
  <c r="H6858" i="6"/>
  <c r="G6858" i="6"/>
  <c r="H6857" i="6"/>
  <c r="G6857" i="6"/>
  <c r="I6857" i="6" s="1"/>
  <c r="I6856" i="6"/>
  <c r="H6856" i="6"/>
  <c r="G6856" i="6"/>
  <c r="H6855" i="6"/>
  <c r="G6855" i="6"/>
  <c r="I6855" i="6" s="1"/>
  <c r="H6854" i="6"/>
  <c r="G6854" i="6"/>
  <c r="I6854" i="6" s="1"/>
  <c r="H6853" i="6"/>
  <c r="G6853" i="6"/>
  <c r="I6853" i="6" s="1"/>
  <c r="H6852" i="6"/>
  <c r="G6852" i="6"/>
  <c r="I6852" i="6" s="1"/>
  <c r="H6851" i="6"/>
  <c r="G6851" i="6"/>
  <c r="I6851" i="6" s="1"/>
  <c r="H6850" i="6"/>
  <c r="G6850" i="6"/>
  <c r="I6850" i="6" s="1"/>
  <c r="H6849" i="6"/>
  <c r="G6849" i="6"/>
  <c r="I6849" i="6" s="1"/>
  <c r="I6848" i="6"/>
  <c r="H6848" i="6"/>
  <c r="G6848" i="6"/>
  <c r="I6847" i="6"/>
  <c r="H6847" i="6"/>
  <c r="G6847" i="6"/>
  <c r="H6846" i="6"/>
  <c r="G6846" i="6"/>
  <c r="I6846" i="6" s="1"/>
  <c r="H6845" i="6"/>
  <c r="G6845" i="6"/>
  <c r="I6845" i="6" s="1"/>
  <c r="H6844" i="6"/>
  <c r="G6844" i="6"/>
  <c r="I6844" i="6" s="1"/>
  <c r="H6843" i="6"/>
  <c r="G6843" i="6"/>
  <c r="I6843" i="6" s="1"/>
  <c r="I6842" i="6"/>
  <c r="H6842" i="6"/>
  <c r="G6842" i="6"/>
  <c r="I6841" i="6"/>
  <c r="H6841" i="6"/>
  <c r="G6841" i="6"/>
  <c r="H6840" i="6"/>
  <c r="G6840" i="6"/>
  <c r="I6840" i="6" s="1"/>
  <c r="H6839" i="6"/>
  <c r="G6839" i="6"/>
  <c r="I6839" i="6" s="1"/>
  <c r="H6838" i="6"/>
  <c r="G6838" i="6"/>
  <c r="I6838" i="6" s="1"/>
  <c r="H6837" i="6"/>
  <c r="G6837" i="6"/>
  <c r="I6837" i="6" s="1"/>
  <c r="I6836" i="6"/>
  <c r="H6836" i="6"/>
  <c r="G6836" i="6"/>
  <c r="H6835" i="6"/>
  <c r="G6835" i="6"/>
  <c r="I6835" i="6" s="1"/>
  <c r="I6834" i="6"/>
  <c r="H6834" i="6"/>
  <c r="G6834" i="6"/>
  <c r="I6833" i="6"/>
  <c r="H6833" i="6"/>
  <c r="G6833" i="6"/>
  <c r="H6832" i="6"/>
  <c r="G6832" i="6"/>
  <c r="I6832" i="6" s="1"/>
  <c r="I6831" i="6"/>
  <c r="H6831" i="6"/>
  <c r="G6831" i="6"/>
  <c r="H6830" i="6"/>
  <c r="G6830" i="6"/>
  <c r="I6830" i="6" s="1"/>
  <c r="H6829" i="6"/>
  <c r="G6829" i="6"/>
  <c r="I6829" i="6" s="1"/>
  <c r="I6828" i="6"/>
  <c r="H6828" i="6"/>
  <c r="G6828" i="6"/>
  <c r="H6827" i="6"/>
  <c r="G6827" i="6"/>
  <c r="I6827" i="6" s="1"/>
  <c r="I6826" i="6"/>
  <c r="H6826" i="6"/>
  <c r="G6826" i="6"/>
  <c r="H6825" i="6"/>
  <c r="G6825" i="6"/>
  <c r="I6825" i="6" s="1"/>
  <c r="H6824" i="6"/>
  <c r="G6824" i="6"/>
  <c r="I6824" i="6" s="1"/>
  <c r="H6823" i="6"/>
  <c r="G6823" i="6"/>
  <c r="I6823" i="6" s="1"/>
  <c r="I6822" i="6"/>
  <c r="H6822" i="6"/>
  <c r="G6822" i="6"/>
  <c r="I6821" i="6"/>
  <c r="H6821" i="6"/>
  <c r="G6821" i="6"/>
  <c r="I6820" i="6"/>
  <c r="H6820" i="6"/>
  <c r="G6820" i="6"/>
  <c r="I6819" i="6"/>
  <c r="H6819" i="6"/>
  <c r="G6819" i="6"/>
  <c r="H6818" i="6"/>
  <c r="G6818" i="6"/>
  <c r="I6818" i="6" s="1"/>
  <c r="I6817" i="6"/>
  <c r="H6817" i="6"/>
  <c r="G6817" i="6"/>
  <c r="I6816" i="6"/>
  <c r="H6816" i="6"/>
  <c r="G6816" i="6"/>
  <c r="H6815" i="6"/>
  <c r="G6815" i="6"/>
  <c r="I6815" i="6" s="1"/>
  <c r="I6814" i="6"/>
  <c r="H6814" i="6"/>
  <c r="G6814" i="6"/>
  <c r="I6813" i="6"/>
  <c r="H6813" i="6"/>
  <c r="G6813" i="6"/>
  <c r="H6812" i="6"/>
  <c r="G6812" i="6"/>
  <c r="I6812" i="6" s="1"/>
  <c r="I6811" i="6"/>
  <c r="H6811" i="6"/>
  <c r="G6811" i="6"/>
  <c r="H6810" i="6"/>
  <c r="G6810" i="6"/>
  <c r="I6810" i="6" s="1"/>
  <c r="H6809" i="6"/>
  <c r="G6809" i="6"/>
  <c r="I6809" i="6" s="1"/>
  <c r="H6808" i="6"/>
  <c r="G6808" i="6"/>
  <c r="I6808" i="6" s="1"/>
  <c r="I6807" i="6"/>
  <c r="H6807" i="6"/>
  <c r="G6807" i="6"/>
  <c r="I6806" i="6"/>
  <c r="H6806" i="6"/>
  <c r="G6806" i="6"/>
  <c r="I6805" i="6"/>
  <c r="H6805" i="6"/>
  <c r="G6805" i="6"/>
  <c r="H6804" i="6"/>
  <c r="G6804" i="6"/>
  <c r="I6804" i="6" s="1"/>
  <c r="H6803" i="6"/>
  <c r="G6803" i="6"/>
  <c r="I6803" i="6" s="1"/>
  <c r="I6802" i="6"/>
  <c r="H6802" i="6"/>
  <c r="G6802" i="6"/>
  <c r="I6801" i="6"/>
  <c r="H6801" i="6"/>
  <c r="G6801" i="6"/>
  <c r="I6800" i="6"/>
  <c r="H6800" i="6"/>
  <c r="G6800" i="6"/>
  <c r="H6799" i="6"/>
  <c r="G6799" i="6"/>
  <c r="I6799" i="6" s="1"/>
  <c r="I6798" i="6"/>
  <c r="H6798" i="6"/>
  <c r="G6798" i="6"/>
  <c r="I6797" i="6"/>
  <c r="H6797" i="6"/>
  <c r="G6797" i="6"/>
  <c r="H6796" i="6"/>
  <c r="G6796" i="6"/>
  <c r="I6796" i="6" s="1"/>
  <c r="H6795" i="6"/>
  <c r="G6795" i="6"/>
  <c r="I6795" i="6" s="1"/>
  <c r="H6794" i="6"/>
  <c r="G6794" i="6"/>
  <c r="I6794" i="6" s="1"/>
  <c r="H6793" i="6"/>
  <c r="G6793" i="6"/>
  <c r="I6793" i="6" s="1"/>
  <c r="I6792" i="6"/>
  <c r="H6792" i="6"/>
  <c r="G6792" i="6"/>
  <c r="I6791" i="6"/>
  <c r="H6791" i="6"/>
  <c r="G6791" i="6"/>
  <c r="H6790" i="6"/>
  <c r="G6790" i="6"/>
  <c r="I6790" i="6" s="1"/>
  <c r="H6789" i="6"/>
  <c r="G6789" i="6"/>
  <c r="I6789" i="6" s="1"/>
  <c r="H6788" i="6"/>
  <c r="G6788" i="6"/>
  <c r="I6788" i="6" s="1"/>
  <c r="I6787" i="6"/>
  <c r="H6787" i="6"/>
  <c r="G6787" i="6"/>
  <c r="I6786" i="6"/>
  <c r="H6786" i="6"/>
  <c r="G6786" i="6"/>
  <c r="H6785" i="6"/>
  <c r="G6785" i="6"/>
  <c r="I6785" i="6" s="1"/>
  <c r="H6784" i="6"/>
  <c r="G6784" i="6"/>
  <c r="I6784" i="6" s="1"/>
  <c r="H6783" i="6"/>
  <c r="G6783" i="6"/>
  <c r="I6783" i="6" s="1"/>
  <c r="H6782" i="6"/>
  <c r="G6782" i="6"/>
  <c r="I6782" i="6" s="1"/>
  <c r="H6781" i="6"/>
  <c r="G6781" i="6"/>
  <c r="I6781" i="6" s="1"/>
  <c r="I6780" i="6"/>
  <c r="H6780" i="6"/>
  <c r="G6780" i="6"/>
  <c r="H6779" i="6"/>
  <c r="G6779" i="6"/>
  <c r="I6779" i="6" s="1"/>
  <c r="I6778" i="6"/>
  <c r="H6778" i="6"/>
  <c r="G6778" i="6"/>
  <c r="I6777" i="6"/>
  <c r="H6777" i="6"/>
  <c r="G6777" i="6"/>
  <c r="H6776" i="6"/>
  <c r="G6776" i="6"/>
  <c r="I6776" i="6" s="1"/>
  <c r="I6775" i="6"/>
  <c r="H6775" i="6"/>
  <c r="G6775" i="6"/>
  <c r="H6774" i="6"/>
  <c r="G6774" i="6"/>
  <c r="I6774" i="6" s="1"/>
  <c r="H6773" i="6"/>
  <c r="G6773" i="6"/>
  <c r="I6773" i="6" s="1"/>
  <c r="I6772" i="6"/>
  <c r="H6772" i="6"/>
  <c r="G6772" i="6"/>
  <c r="I6771" i="6"/>
  <c r="H6771" i="6"/>
  <c r="G6771" i="6"/>
  <c r="H6770" i="6"/>
  <c r="G6770" i="6"/>
  <c r="I6770" i="6" s="1"/>
  <c r="H6769" i="6"/>
  <c r="G6769" i="6"/>
  <c r="I6769" i="6" s="1"/>
  <c r="H6768" i="6"/>
  <c r="G6768" i="6"/>
  <c r="I6768" i="6" s="1"/>
  <c r="H6767" i="6"/>
  <c r="G6767" i="6"/>
  <c r="I6767" i="6" s="1"/>
  <c r="I6766" i="6"/>
  <c r="H6766" i="6"/>
  <c r="G6766" i="6"/>
  <c r="I6765" i="6"/>
  <c r="H6765" i="6"/>
  <c r="G6765" i="6"/>
  <c r="I6764" i="6"/>
  <c r="H6764" i="6"/>
  <c r="G6764" i="6"/>
  <c r="I6763" i="6"/>
  <c r="H6763" i="6"/>
  <c r="G6763" i="6"/>
  <c r="H6762" i="6"/>
  <c r="G6762" i="6"/>
  <c r="I6762" i="6" s="1"/>
  <c r="I6761" i="6"/>
  <c r="H6761" i="6"/>
  <c r="G6761" i="6"/>
  <c r="I6760" i="6"/>
  <c r="H6760" i="6"/>
  <c r="G6760" i="6"/>
  <c r="H6759" i="6"/>
  <c r="G6759" i="6"/>
  <c r="I6759" i="6" s="1"/>
  <c r="I6758" i="6"/>
  <c r="H6758" i="6"/>
  <c r="G6758" i="6"/>
  <c r="I6757" i="6"/>
  <c r="H6757" i="6"/>
  <c r="G6757" i="6"/>
  <c r="I6756" i="6"/>
  <c r="H6756" i="6"/>
  <c r="G6756" i="6"/>
  <c r="H6755" i="6"/>
  <c r="G6755" i="6"/>
  <c r="I6755" i="6" s="1"/>
  <c r="H6754" i="6"/>
  <c r="G6754" i="6"/>
  <c r="I6754" i="6" s="1"/>
  <c r="H6753" i="6"/>
  <c r="G6753" i="6"/>
  <c r="I6753" i="6" s="1"/>
  <c r="I6752" i="6"/>
  <c r="H6752" i="6"/>
  <c r="G6752" i="6"/>
  <c r="I6751" i="6"/>
  <c r="H6751" i="6"/>
  <c r="G6751" i="6"/>
  <c r="I6750" i="6"/>
  <c r="H6750" i="6"/>
  <c r="G6750" i="6"/>
  <c r="I6749" i="6"/>
  <c r="H6749" i="6"/>
  <c r="G6749" i="6"/>
  <c r="H6748" i="6"/>
  <c r="G6748" i="6"/>
  <c r="I6748" i="6" s="1"/>
  <c r="I6747" i="6"/>
  <c r="H6747" i="6"/>
  <c r="G6747" i="6"/>
  <c r="I6746" i="6"/>
  <c r="H6746" i="6"/>
  <c r="G6746" i="6"/>
  <c r="I6745" i="6"/>
  <c r="H6745" i="6"/>
  <c r="G6745" i="6"/>
  <c r="I6744" i="6"/>
  <c r="H6744" i="6"/>
  <c r="G6744" i="6"/>
  <c r="H6743" i="6"/>
  <c r="G6743" i="6"/>
  <c r="I6743" i="6" s="1"/>
  <c r="I6742" i="6"/>
  <c r="H6742" i="6"/>
  <c r="G6742" i="6"/>
  <c r="I6741" i="6"/>
  <c r="H6741" i="6"/>
  <c r="G6741" i="6"/>
  <c r="H6740" i="6"/>
  <c r="G6740" i="6"/>
  <c r="I6740" i="6" s="1"/>
  <c r="H6739" i="6"/>
  <c r="G6739" i="6"/>
  <c r="I6739" i="6" s="1"/>
  <c r="H6738" i="6"/>
  <c r="G6738" i="6"/>
  <c r="I6738" i="6" s="1"/>
  <c r="I6737" i="6"/>
  <c r="H6737" i="6"/>
  <c r="G6737" i="6"/>
  <c r="I6736" i="6"/>
  <c r="H6736" i="6"/>
  <c r="G6736" i="6"/>
  <c r="I6735" i="6"/>
  <c r="H6735" i="6"/>
  <c r="G6735" i="6"/>
  <c r="H6734" i="6"/>
  <c r="G6734" i="6"/>
  <c r="I6734" i="6" s="1"/>
  <c r="H6733" i="6"/>
  <c r="G6733" i="6"/>
  <c r="I6733" i="6" s="1"/>
  <c r="I6732" i="6"/>
  <c r="H6732" i="6"/>
  <c r="G6732" i="6"/>
  <c r="I6731" i="6"/>
  <c r="H6731" i="6"/>
  <c r="G6731" i="6"/>
  <c r="I6730" i="6"/>
  <c r="H6730" i="6"/>
  <c r="G6730" i="6"/>
  <c r="H6729" i="6"/>
  <c r="G6729" i="6"/>
  <c r="I6729" i="6" s="1"/>
  <c r="H6728" i="6"/>
  <c r="G6728" i="6"/>
  <c r="I6728" i="6" s="1"/>
  <c r="I6727" i="6"/>
  <c r="H6727" i="6"/>
  <c r="G6727" i="6"/>
  <c r="H6726" i="6"/>
  <c r="G6726" i="6"/>
  <c r="I6726" i="6" s="1"/>
  <c r="H6725" i="6"/>
  <c r="G6725" i="6"/>
  <c r="I6725" i="6" s="1"/>
  <c r="H6724" i="6"/>
  <c r="G6724" i="6"/>
  <c r="I6724" i="6" s="1"/>
  <c r="H6723" i="6"/>
  <c r="G6723" i="6"/>
  <c r="I6723" i="6" s="1"/>
  <c r="I6722" i="6"/>
  <c r="H6722" i="6"/>
  <c r="G6722" i="6"/>
  <c r="I6721" i="6"/>
  <c r="H6721" i="6"/>
  <c r="G6721" i="6"/>
  <c r="H6720" i="6"/>
  <c r="G6720" i="6"/>
  <c r="I6720" i="6" s="1"/>
  <c r="H6719" i="6"/>
  <c r="G6719" i="6"/>
  <c r="I6719" i="6" s="1"/>
  <c r="H6718" i="6"/>
  <c r="G6718" i="6"/>
  <c r="I6718" i="6" s="1"/>
  <c r="I6717" i="6"/>
  <c r="H6717" i="6"/>
  <c r="G6717" i="6"/>
  <c r="I6716" i="6"/>
  <c r="H6716" i="6"/>
  <c r="G6716" i="6"/>
  <c r="I6715" i="6"/>
  <c r="H6715" i="6"/>
  <c r="G6715" i="6"/>
  <c r="H6714" i="6"/>
  <c r="G6714" i="6"/>
  <c r="I6714" i="6" s="1"/>
  <c r="H6713" i="6"/>
  <c r="G6713" i="6"/>
  <c r="I6713" i="6" s="1"/>
  <c r="H6712" i="6"/>
  <c r="G6712" i="6"/>
  <c r="I6712" i="6" s="1"/>
  <c r="H6711" i="6"/>
  <c r="G6711" i="6"/>
  <c r="I6711" i="6" s="1"/>
  <c r="I6710" i="6"/>
  <c r="H6710" i="6"/>
  <c r="G6710" i="6"/>
  <c r="H6709" i="6"/>
  <c r="G6709" i="6"/>
  <c r="I6709" i="6" s="1"/>
  <c r="I6708" i="6"/>
  <c r="H6708" i="6"/>
  <c r="G6708" i="6"/>
  <c r="I6707" i="6"/>
  <c r="H6707" i="6"/>
  <c r="G6707" i="6"/>
  <c r="H6706" i="6"/>
  <c r="G6706" i="6"/>
  <c r="I6706" i="6" s="1"/>
  <c r="I6705" i="6"/>
  <c r="H6705" i="6"/>
  <c r="G6705" i="6"/>
  <c r="H6704" i="6"/>
  <c r="G6704" i="6"/>
  <c r="I6704" i="6" s="1"/>
  <c r="H6703" i="6"/>
  <c r="G6703" i="6"/>
  <c r="I6703" i="6" s="1"/>
  <c r="I6702" i="6"/>
  <c r="H6702" i="6"/>
  <c r="G6702" i="6"/>
  <c r="I6701" i="6"/>
  <c r="H6701" i="6"/>
  <c r="G6701" i="6"/>
  <c r="I6700" i="6"/>
  <c r="H6700" i="6"/>
  <c r="G6700" i="6"/>
  <c r="H6699" i="6"/>
  <c r="G6699" i="6"/>
  <c r="I6699" i="6" s="1"/>
  <c r="H6698" i="6"/>
  <c r="G6698" i="6"/>
  <c r="I6698" i="6" s="1"/>
  <c r="H6697" i="6"/>
  <c r="G6697" i="6"/>
  <c r="I6697" i="6" s="1"/>
  <c r="I6696" i="6"/>
  <c r="H6696" i="6"/>
  <c r="G6696" i="6"/>
  <c r="I6695" i="6"/>
  <c r="H6695" i="6"/>
  <c r="G6695" i="6"/>
  <c r="I6694" i="6"/>
  <c r="H6694" i="6"/>
  <c r="G6694" i="6"/>
  <c r="I6693" i="6"/>
  <c r="H6693" i="6"/>
  <c r="G6693" i="6"/>
  <c r="H6692" i="6"/>
  <c r="G6692" i="6"/>
  <c r="I6692" i="6" s="1"/>
  <c r="I6691" i="6"/>
  <c r="H6691" i="6"/>
  <c r="G6691" i="6"/>
  <c r="I6690" i="6"/>
  <c r="H6690" i="6"/>
  <c r="G6690" i="6"/>
  <c r="H6689" i="6"/>
  <c r="G6689" i="6"/>
  <c r="I6689" i="6" s="1"/>
  <c r="I6688" i="6"/>
  <c r="H6688" i="6"/>
  <c r="G6688" i="6"/>
  <c r="I6687" i="6"/>
  <c r="H6687" i="6"/>
  <c r="G6687" i="6"/>
  <c r="I6686" i="6"/>
  <c r="H6686" i="6"/>
  <c r="G6686" i="6"/>
  <c r="I6685" i="6"/>
  <c r="H6685" i="6"/>
  <c r="G6685" i="6"/>
  <c r="H6684" i="6"/>
  <c r="G6684" i="6"/>
  <c r="I6684" i="6" s="1"/>
  <c r="H6683" i="6"/>
  <c r="G6683" i="6"/>
  <c r="I6683" i="6" s="1"/>
  <c r="I6682" i="6"/>
  <c r="H6682" i="6"/>
  <c r="G6682" i="6"/>
  <c r="I6681" i="6"/>
  <c r="H6681" i="6"/>
  <c r="G6681" i="6"/>
  <c r="I6680" i="6"/>
  <c r="H6680" i="6"/>
  <c r="G6680" i="6"/>
  <c r="I6679" i="6"/>
  <c r="H6679" i="6"/>
  <c r="G6679" i="6"/>
  <c r="H6678" i="6"/>
  <c r="G6678" i="6"/>
  <c r="I6678" i="6" s="1"/>
  <c r="I6677" i="6"/>
  <c r="H6677" i="6"/>
  <c r="G6677" i="6"/>
  <c r="I6676" i="6"/>
  <c r="H6676" i="6"/>
  <c r="G6676" i="6"/>
  <c r="I6675" i="6"/>
  <c r="H6675" i="6"/>
  <c r="G6675" i="6"/>
  <c r="I6674" i="6"/>
  <c r="H6674" i="6"/>
  <c r="G6674" i="6"/>
  <c r="H6673" i="6"/>
  <c r="G6673" i="6"/>
  <c r="I6673" i="6" s="1"/>
  <c r="I6672" i="6"/>
  <c r="H6672" i="6"/>
  <c r="G6672" i="6"/>
  <c r="I6671" i="6"/>
  <c r="H6671" i="6"/>
  <c r="G6671" i="6"/>
  <c r="H6670" i="6"/>
  <c r="G6670" i="6"/>
  <c r="I6670" i="6" s="1"/>
  <c r="H6669" i="6"/>
  <c r="G6669" i="6"/>
  <c r="I6669" i="6" s="1"/>
  <c r="H6668" i="6"/>
  <c r="G6668" i="6"/>
  <c r="I6668" i="6" s="1"/>
  <c r="H6667" i="6"/>
  <c r="G6667" i="6"/>
  <c r="I6667" i="6" s="1"/>
  <c r="I6666" i="6"/>
  <c r="H6666" i="6"/>
  <c r="G6666" i="6"/>
  <c r="I6665" i="6"/>
  <c r="H6665" i="6"/>
  <c r="G6665" i="6"/>
  <c r="H6664" i="6"/>
  <c r="G6664" i="6"/>
  <c r="I6664" i="6" s="1"/>
  <c r="H6663" i="6"/>
  <c r="G6663" i="6"/>
  <c r="I6663" i="6" s="1"/>
  <c r="H6662" i="6"/>
  <c r="G6662" i="6"/>
  <c r="I6662" i="6" s="1"/>
  <c r="I6661" i="6"/>
  <c r="H6661" i="6"/>
  <c r="G6661" i="6"/>
  <c r="I6660" i="6"/>
  <c r="H6660" i="6"/>
  <c r="G6660" i="6"/>
  <c r="H6659" i="6"/>
  <c r="G6659" i="6"/>
  <c r="I6659" i="6" s="1"/>
  <c r="H6658" i="6"/>
  <c r="G6658" i="6"/>
  <c r="I6658" i="6" s="1"/>
  <c r="H6657" i="6"/>
  <c r="G6657" i="6"/>
  <c r="I6657" i="6" s="1"/>
  <c r="H6656" i="6"/>
  <c r="G6656" i="6"/>
  <c r="I6656" i="6" s="1"/>
  <c r="H6655" i="6"/>
  <c r="G6655" i="6"/>
  <c r="I6655" i="6" s="1"/>
  <c r="H6654" i="6"/>
  <c r="G6654" i="6"/>
  <c r="I6654" i="6" s="1"/>
  <c r="H6653" i="6"/>
  <c r="G6653" i="6"/>
  <c r="I6653" i="6" s="1"/>
  <c r="I6652" i="6"/>
  <c r="H6652" i="6"/>
  <c r="G6652" i="6"/>
  <c r="I6651" i="6"/>
  <c r="H6651" i="6"/>
  <c r="G6651" i="6"/>
  <c r="H6650" i="6"/>
  <c r="G6650" i="6"/>
  <c r="I6650" i="6" s="1"/>
  <c r="H6649" i="6"/>
  <c r="G6649" i="6"/>
  <c r="I6649" i="6" s="1"/>
  <c r="H6648" i="6"/>
  <c r="G6648" i="6"/>
  <c r="I6648" i="6" s="1"/>
  <c r="I6647" i="6"/>
  <c r="H6647" i="6"/>
  <c r="G6647" i="6"/>
  <c r="I6646" i="6"/>
  <c r="H6646" i="6"/>
  <c r="G6646" i="6"/>
  <c r="I6645" i="6"/>
  <c r="H6645" i="6"/>
  <c r="G6645" i="6"/>
  <c r="H6644" i="6"/>
  <c r="G6644" i="6"/>
  <c r="I6644" i="6" s="1"/>
  <c r="H6643" i="6"/>
  <c r="G6643" i="6"/>
  <c r="I6643" i="6" s="1"/>
  <c r="H6642" i="6"/>
  <c r="G6642" i="6"/>
  <c r="I6642" i="6" s="1"/>
  <c r="H6641" i="6"/>
  <c r="G6641" i="6"/>
  <c r="I6641" i="6" s="1"/>
  <c r="I6640" i="6"/>
  <c r="H6640" i="6"/>
  <c r="G6640" i="6"/>
  <c r="H6639" i="6"/>
  <c r="G6639" i="6"/>
  <c r="I6639" i="6" s="1"/>
  <c r="I6638" i="6"/>
  <c r="H6638" i="6"/>
  <c r="G6638" i="6"/>
  <c r="I6637" i="6"/>
  <c r="H6637" i="6"/>
  <c r="G6637" i="6"/>
  <c r="H6636" i="6"/>
  <c r="G6636" i="6"/>
  <c r="I6636" i="6" s="1"/>
  <c r="I6635" i="6"/>
  <c r="H6635" i="6"/>
  <c r="G6635" i="6"/>
  <c r="H6634" i="6"/>
  <c r="G6634" i="6"/>
  <c r="I6634" i="6" s="1"/>
  <c r="I6633" i="6"/>
  <c r="H6633" i="6"/>
  <c r="G6633" i="6"/>
  <c r="I6632" i="6"/>
  <c r="H6632" i="6"/>
  <c r="G6632" i="6"/>
  <c r="I6631" i="6"/>
  <c r="H6631" i="6"/>
  <c r="G6631" i="6"/>
  <c r="I6630" i="6"/>
  <c r="H6630" i="6"/>
  <c r="G6630" i="6"/>
  <c r="H6629" i="6"/>
  <c r="G6629" i="6"/>
  <c r="I6629" i="6" s="1"/>
  <c r="H6628" i="6"/>
  <c r="G6628" i="6"/>
  <c r="I6628" i="6" s="1"/>
  <c r="H6627" i="6"/>
  <c r="G6627" i="6"/>
  <c r="I6627" i="6" s="1"/>
  <c r="I6626" i="6"/>
  <c r="H6626" i="6"/>
  <c r="G6626" i="6"/>
  <c r="I6625" i="6"/>
  <c r="H6625" i="6"/>
  <c r="G6625" i="6"/>
  <c r="I6624" i="6"/>
  <c r="H6624" i="6"/>
  <c r="G6624" i="6"/>
  <c r="I6623" i="6"/>
  <c r="H6623" i="6"/>
  <c r="G6623" i="6"/>
  <c r="H6622" i="6"/>
  <c r="G6622" i="6"/>
  <c r="I6622" i="6" s="1"/>
  <c r="I6621" i="6"/>
  <c r="H6621" i="6"/>
  <c r="G6621" i="6"/>
  <c r="I6620" i="6"/>
  <c r="H6620" i="6"/>
  <c r="G6620" i="6"/>
  <c r="H6619" i="6"/>
  <c r="G6619" i="6"/>
  <c r="I6619" i="6" s="1"/>
  <c r="I6618" i="6"/>
  <c r="H6618" i="6"/>
  <c r="G6618" i="6"/>
  <c r="H6617" i="6"/>
  <c r="G6617" i="6"/>
  <c r="I6617" i="6" s="1"/>
  <c r="H6616" i="6"/>
  <c r="G6616" i="6"/>
  <c r="I6616" i="6" s="1"/>
  <c r="I6615" i="6"/>
  <c r="H6615" i="6"/>
  <c r="G6615" i="6"/>
  <c r="H6614" i="6"/>
  <c r="G6614" i="6"/>
  <c r="I6614" i="6" s="1"/>
  <c r="H6613" i="6"/>
  <c r="G6613" i="6"/>
  <c r="I6613" i="6" s="1"/>
  <c r="H6612" i="6"/>
  <c r="G6612" i="6"/>
  <c r="I6612" i="6" s="1"/>
  <c r="I6611" i="6"/>
  <c r="H6611" i="6"/>
  <c r="G6611" i="6"/>
  <c r="I6610" i="6"/>
  <c r="H6610" i="6"/>
  <c r="G6610" i="6"/>
  <c r="I6609" i="6"/>
  <c r="H6609" i="6"/>
  <c r="G6609" i="6"/>
  <c r="I6608" i="6"/>
  <c r="H6608" i="6"/>
  <c r="G6608" i="6"/>
  <c r="I6607" i="6"/>
  <c r="H6607" i="6"/>
  <c r="G6607" i="6"/>
  <c r="I6606" i="6"/>
  <c r="H6606" i="6"/>
  <c r="G6606" i="6"/>
  <c r="I6605" i="6"/>
  <c r="H6605" i="6"/>
  <c r="G6605" i="6"/>
  <c r="H6604" i="6"/>
  <c r="G6604" i="6"/>
  <c r="I6604" i="6" s="1"/>
  <c r="H6603" i="6"/>
  <c r="G6603" i="6"/>
  <c r="I6603" i="6" s="1"/>
  <c r="I6602" i="6"/>
  <c r="H6602" i="6"/>
  <c r="G6602" i="6"/>
  <c r="I6601" i="6"/>
  <c r="H6601" i="6"/>
  <c r="G6601" i="6"/>
  <c r="I6600" i="6"/>
  <c r="H6600" i="6"/>
  <c r="G6600" i="6"/>
  <c r="H6599" i="6"/>
  <c r="G6599" i="6"/>
  <c r="I6599" i="6" s="1"/>
  <c r="H6598" i="6"/>
  <c r="G6598" i="6"/>
  <c r="I6598" i="6" s="1"/>
  <c r="I6597" i="6"/>
  <c r="H6597" i="6"/>
  <c r="G6597" i="6"/>
  <c r="I6596" i="6"/>
  <c r="H6596" i="6"/>
  <c r="G6596" i="6"/>
  <c r="H6595" i="6"/>
  <c r="G6595" i="6"/>
  <c r="I6595" i="6" s="1"/>
  <c r="I6594" i="6"/>
  <c r="H6594" i="6"/>
  <c r="G6594" i="6"/>
  <c r="H6593" i="6"/>
  <c r="G6593" i="6"/>
  <c r="I6593" i="6" s="1"/>
  <c r="H6592" i="6"/>
  <c r="G6592" i="6"/>
  <c r="I6592" i="6" s="1"/>
  <c r="I6591" i="6"/>
  <c r="H6591" i="6"/>
  <c r="G6591" i="6"/>
  <c r="H6590" i="6"/>
  <c r="G6590" i="6"/>
  <c r="I6590" i="6" s="1"/>
  <c r="H6589" i="6"/>
  <c r="G6589" i="6"/>
  <c r="I6589" i="6" s="1"/>
  <c r="H6588" i="6"/>
  <c r="G6588" i="6"/>
  <c r="I6588" i="6" s="1"/>
  <c r="I6587" i="6"/>
  <c r="H6587" i="6"/>
  <c r="G6587" i="6"/>
  <c r="I6586" i="6"/>
  <c r="H6586" i="6"/>
  <c r="G6586" i="6"/>
  <c r="H6585" i="6"/>
  <c r="G6585" i="6"/>
  <c r="I6585" i="6" s="1"/>
  <c r="H6584" i="6"/>
  <c r="G6584" i="6"/>
  <c r="I6584" i="6" s="1"/>
  <c r="I6583" i="6"/>
  <c r="H6583" i="6"/>
  <c r="G6583" i="6"/>
  <c r="I6582" i="6"/>
  <c r="H6582" i="6"/>
  <c r="G6582" i="6"/>
  <c r="H6581" i="6"/>
  <c r="G6581" i="6"/>
  <c r="I6581" i="6" s="1"/>
  <c r="I6580" i="6"/>
  <c r="H6580" i="6"/>
  <c r="G6580" i="6"/>
  <c r="H6579" i="6"/>
  <c r="G6579" i="6"/>
  <c r="I6579" i="6" s="1"/>
  <c r="I6578" i="6"/>
  <c r="H6578" i="6"/>
  <c r="G6578" i="6"/>
  <c r="I6577" i="6"/>
  <c r="H6577" i="6"/>
  <c r="G6577" i="6"/>
  <c r="H6576" i="6"/>
  <c r="G6576" i="6"/>
  <c r="I6576" i="6" s="1"/>
  <c r="H6575" i="6"/>
  <c r="G6575" i="6"/>
  <c r="I6575" i="6" s="1"/>
  <c r="I6574" i="6"/>
  <c r="H6574" i="6"/>
  <c r="G6574" i="6"/>
  <c r="I6573" i="6"/>
  <c r="H6573" i="6"/>
  <c r="G6573" i="6"/>
  <c r="I6572" i="6"/>
  <c r="H6572" i="6"/>
  <c r="G6572" i="6"/>
  <c r="H6571" i="6"/>
  <c r="G6571" i="6"/>
  <c r="I6571" i="6" s="1"/>
  <c r="H6570" i="6"/>
  <c r="G6570" i="6"/>
  <c r="I6570" i="6" s="1"/>
  <c r="I6569" i="6"/>
  <c r="H6569" i="6"/>
  <c r="G6569" i="6"/>
  <c r="I6568" i="6"/>
  <c r="H6568" i="6"/>
  <c r="G6568" i="6"/>
  <c r="H6567" i="6"/>
  <c r="G6567" i="6"/>
  <c r="I6567" i="6" s="1"/>
  <c r="I6566" i="6"/>
  <c r="H6566" i="6"/>
  <c r="G6566" i="6"/>
  <c r="H6565" i="6"/>
  <c r="G6565" i="6"/>
  <c r="I6565" i="6" s="1"/>
  <c r="I6564" i="6"/>
  <c r="H6564" i="6"/>
  <c r="G6564" i="6"/>
  <c r="I6563" i="6"/>
  <c r="H6563" i="6"/>
  <c r="G6563" i="6"/>
  <c r="H6562" i="6"/>
  <c r="G6562" i="6"/>
  <c r="I6562" i="6" s="1"/>
  <c r="H6561" i="6"/>
  <c r="G6561" i="6"/>
  <c r="I6561" i="6" s="1"/>
  <c r="H6560" i="6"/>
  <c r="G6560" i="6"/>
  <c r="I6560" i="6" s="1"/>
  <c r="I6559" i="6"/>
  <c r="H6559" i="6"/>
  <c r="G6559" i="6"/>
  <c r="I6558" i="6"/>
  <c r="H6558" i="6"/>
  <c r="G6558" i="6"/>
  <c r="H6557" i="6"/>
  <c r="G6557" i="6"/>
  <c r="I6557" i="6" s="1"/>
  <c r="H6556" i="6"/>
  <c r="G6556" i="6"/>
  <c r="I6556" i="6" s="1"/>
  <c r="I6555" i="6"/>
  <c r="H6555" i="6"/>
  <c r="G6555" i="6"/>
  <c r="I6554" i="6"/>
  <c r="H6554" i="6"/>
  <c r="G6554" i="6"/>
  <c r="H6553" i="6"/>
  <c r="G6553" i="6"/>
  <c r="I6553" i="6" s="1"/>
  <c r="I6552" i="6"/>
  <c r="H6552" i="6"/>
  <c r="G6552" i="6"/>
  <c r="H6551" i="6"/>
  <c r="G6551" i="6"/>
  <c r="I6551" i="6" s="1"/>
  <c r="H6550" i="6"/>
  <c r="G6550" i="6"/>
  <c r="I6550" i="6" s="1"/>
  <c r="I6549" i="6"/>
  <c r="H6549" i="6"/>
  <c r="G6549" i="6"/>
  <c r="H6548" i="6"/>
  <c r="G6548" i="6"/>
  <c r="I6548" i="6" s="1"/>
  <c r="H6547" i="6"/>
  <c r="G6547" i="6"/>
  <c r="I6547" i="6" s="1"/>
  <c r="I6546" i="6"/>
  <c r="H6546" i="6"/>
  <c r="G6546" i="6"/>
  <c r="I6545" i="6"/>
  <c r="H6545" i="6"/>
  <c r="G6545" i="6"/>
  <c r="I6544" i="6"/>
  <c r="H6544" i="6"/>
  <c r="G6544" i="6"/>
  <c r="H6543" i="6"/>
  <c r="G6543" i="6"/>
  <c r="I6543" i="6" s="1"/>
  <c r="H6542" i="6"/>
  <c r="G6542" i="6"/>
  <c r="I6542" i="6" s="1"/>
  <c r="I6541" i="6"/>
  <c r="H6541" i="6"/>
  <c r="G6541" i="6"/>
  <c r="I6540" i="6"/>
  <c r="H6540" i="6"/>
  <c r="G6540" i="6"/>
  <c r="H6539" i="6"/>
  <c r="G6539" i="6"/>
  <c r="I6539" i="6" s="1"/>
  <c r="I6538" i="6"/>
  <c r="H6538" i="6"/>
  <c r="G6538" i="6"/>
  <c r="I6537" i="6"/>
  <c r="H6537" i="6"/>
  <c r="G6537" i="6"/>
  <c r="I6536" i="6"/>
  <c r="H6536" i="6"/>
  <c r="G6536" i="6"/>
  <c r="I6535" i="6"/>
  <c r="H6535" i="6"/>
  <c r="G6535" i="6"/>
  <c r="H6534" i="6"/>
  <c r="G6534" i="6"/>
  <c r="I6534" i="6" s="1"/>
  <c r="H6533" i="6"/>
  <c r="G6533" i="6"/>
  <c r="I6533" i="6" s="1"/>
  <c r="I6532" i="6"/>
  <c r="H6532" i="6"/>
  <c r="G6532" i="6"/>
  <c r="I6531" i="6"/>
  <c r="H6531" i="6"/>
  <c r="G6531" i="6"/>
  <c r="I6530" i="6"/>
  <c r="H6530" i="6"/>
  <c r="G6530" i="6"/>
  <c r="H6529" i="6"/>
  <c r="G6529" i="6"/>
  <c r="I6529" i="6" s="1"/>
  <c r="H6528" i="6"/>
  <c r="G6528" i="6"/>
  <c r="I6528" i="6" s="1"/>
  <c r="I6527" i="6"/>
  <c r="H6527" i="6"/>
  <c r="G6527" i="6"/>
  <c r="I6526" i="6"/>
  <c r="H6526" i="6"/>
  <c r="G6526" i="6"/>
  <c r="H6525" i="6"/>
  <c r="G6525" i="6"/>
  <c r="I6525" i="6" s="1"/>
  <c r="I6524" i="6"/>
  <c r="H6524" i="6"/>
  <c r="G6524" i="6"/>
  <c r="H6523" i="6"/>
  <c r="G6523" i="6"/>
  <c r="I6523" i="6" s="1"/>
  <c r="H6522" i="6"/>
  <c r="G6522" i="6"/>
  <c r="I6522" i="6" s="1"/>
  <c r="I6521" i="6"/>
  <c r="H6521" i="6"/>
  <c r="G6521" i="6"/>
  <c r="H6520" i="6"/>
  <c r="G6520" i="6"/>
  <c r="I6520" i="6" s="1"/>
  <c r="H6519" i="6"/>
  <c r="G6519" i="6"/>
  <c r="I6519" i="6" s="1"/>
  <c r="H6518" i="6"/>
  <c r="G6518" i="6"/>
  <c r="I6518" i="6" s="1"/>
  <c r="I6517" i="6"/>
  <c r="H6517" i="6"/>
  <c r="G6517" i="6"/>
  <c r="I6516" i="6"/>
  <c r="H6516" i="6"/>
  <c r="G6516" i="6"/>
  <c r="H6515" i="6"/>
  <c r="G6515" i="6"/>
  <c r="I6515" i="6" s="1"/>
  <c r="H6514" i="6"/>
  <c r="G6514" i="6"/>
  <c r="I6514" i="6" s="1"/>
  <c r="I6513" i="6"/>
  <c r="H6513" i="6"/>
  <c r="G6513" i="6"/>
  <c r="I6512" i="6"/>
  <c r="H6512" i="6"/>
  <c r="G6512" i="6"/>
  <c r="H6511" i="6"/>
  <c r="G6511" i="6"/>
  <c r="I6511" i="6" s="1"/>
  <c r="I6510" i="6"/>
  <c r="H6510" i="6"/>
  <c r="G6510" i="6"/>
  <c r="I6509" i="6"/>
  <c r="H6509" i="6"/>
  <c r="G6509" i="6"/>
  <c r="I6508" i="6"/>
  <c r="H6508" i="6"/>
  <c r="G6508" i="6"/>
  <c r="I6507" i="6"/>
  <c r="H6507" i="6"/>
  <c r="G6507" i="6"/>
  <c r="H6506" i="6"/>
  <c r="G6506" i="6"/>
  <c r="I6506" i="6" s="1"/>
  <c r="H6505" i="6"/>
  <c r="G6505" i="6"/>
  <c r="I6505" i="6" s="1"/>
  <c r="I6504" i="6"/>
  <c r="H6504" i="6"/>
  <c r="G6504" i="6"/>
  <c r="I6503" i="6"/>
  <c r="H6503" i="6"/>
  <c r="G6503" i="6"/>
  <c r="I6502" i="6"/>
  <c r="H6502" i="6"/>
  <c r="G6502" i="6"/>
  <c r="H6501" i="6"/>
  <c r="G6501" i="6"/>
  <c r="I6501" i="6" s="1"/>
  <c r="H6500" i="6"/>
  <c r="G6500" i="6"/>
  <c r="I6500" i="6" s="1"/>
  <c r="I6499" i="6"/>
  <c r="H6499" i="6"/>
  <c r="G6499" i="6"/>
  <c r="I6498" i="6"/>
  <c r="H6498" i="6"/>
  <c r="G6498" i="6"/>
  <c r="H6497" i="6"/>
  <c r="G6497" i="6"/>
  <c r="I6497" i="6" s="1"/>
  <c r="I6496" i="6"/>
  <c r="H6496" i="6"/>
  <c r="G6496" i="6"/>
  <c r="I6495" i="6"/>
  <c r="H6495" i="6"/>
  <c r="G6495" i="6"/>
  <c r="I6494" i="6"/>
  <c r="H6494" i="6"/>
  <c r="G6494" i="6"/>
  <c r="I6493" i="6"/>
  <c r="H6493" i="6"/>
  <c r="G6493" i="6"/>
  <c r="H6492" i="6"/>
  <c r="G6492" i="6"/>
  <c r="I6492" i="6" s="1"/>
  <c r="H6491" i="6"/>
  <c r="G6491" i="6"/>
  <c r="I6491" i="6" s="1"/>
  <c r="H6490" i="6"/>
  <c r="G6490" i="6"/>
  <c r="I6490" i="6" s="1"/>
  <c r="I6489" i="6"/>
  <c r="H6489" i="6"/>
  <c r="G6489" i="6"/>
  <c r="I6488" i="6"/>
  <c r="H6488" i="6"/>
  <c r="G6488" i="6"/>
  <c r="H6487" i="6"/>
  <c r="G6487" i="6"/>
  <c r="I6487" i="6" s="1"/>
  <c r="H6486" i="6"/>
  <c r="G6486" i="6"/>
  <c r="I6486" i="6" s="1"/>
  <c r="I6485" i="6"/>
  <c r="H6485" i="6"/>
  <c r="G6485" i="6"/>
  <c r="I6484" i="6"/>
  <c r="H6484" i="6"/>
  <c r="G6484" i="6"/>
  <c r="H6483" i="6"/>
  <c r="G6483" i="6"/>
  <c r="I6483" i="6" s="1"/>
  <c r="I6482" i="6"/>
  <c r="H6482" i="6"/>
  <c r="G6482" i="6"/>
  <c r="H6481" i="6"/>
  <c r="G6481" i="6"/>
  <c r="I6481" i="6" s="1"/>
  <c r="I6480" i="6"/>
  <c r="H6480" i="6"/>
  <c r="G6480" i="6"/>
  <c r="I6479" i="6"/>
  <c r="H6479" i="6"/>
  <c r="G6479" i="6"/>
  <c r="H6478" i="6"/>
  <c r="G6478" i="6"/>
  <c r="I6478" i="6" s="1"/>
  <c r="H6477" i="6"/>
  <c r="G6477" i="6"/>
  <c r="I6477" i="6" s="1"/>
  <c r="I6476" i="6"/>
  <c r="H6476" i="6"/>
  <c r="G6476" i="6"/>
  <c r="I6475" i="6"/>
  <c r="H6475" i="6"/>
  <c r="G6475" i="6"/>
  <c r="I6474" i="6"/>
  <c r="H6474" i="6"/>
  <c r="G6474" i="6"/>
  <c r="H6473" i="6"/>
  <c r="G6473" i="6"/>
  <c r="I6473" i="6" s="1"/>
  <c r="H6472" i="6"/>
  <c r="G6472" i="6"/>
  <c r="I6472" i="6" s="1"/>
  <c r="I6471" i="6"/>
  <c r="H6471" i="6"/>
  <c r="G6471" i="6"/>
  <c r="I6470" i="6"/>
  <c r="H6470" i="6"/>
  <c r="G6470" i="6"/>
  <c r="H6469" i="6"/>
  <c r="G6469" i="6"/>
  <c r="I6469" i="6" s="1"/>
  <c r="I6468" i="6"/>
  <c r="H6468" i="6"/>
  <c r="G6468" i="6"/>
  <c r="I6467" i="6"/>
  <c r="H6467" i="6"/>
  <c r="G6467" i="6"/>
  <c r="H6466" i="6"/>
  <c r="G6466" i="6"/>
  <c r="I6466" i="6" s="1"/>
  <c r="I6465" i="6"/>
  <c r="H6465" i="6"/>
  <c r="G6465" i="6"/>
  <c r="H6464" i="6"/>
  <c r="G6464" i="6"/>
  <c r="I6464" i="6" s="1"/>
  <c r="H6463" i="6"/>
  <c r="G6463" i="6"/>
  <c r="I6463" i="6" s="1"/>
  <c r="I6462" i="6"/>
  <c r="H6462" i="6"/>
  <c r="G6462" i="6"/>
  <c r="I6461" i="6"/>
  <c r="H6461" i="6"/>
  <c r="G6461" i="6"/>
  <c r="I6460" i="6"/>
  <c r="H6460" i="6"/>
  <c r="G6460" i="6"/>
  <c r="H6459" i="6"/>
  <c r="G6459" i="6"/>
  <c r="I6459" i="6" s="1"/>
  <c r="H6458" i="6"/>
  <c r="G6458" i="6"/>
  <c r="I6458" i="6" s="1"/>
  <c r="I6457" i="6"/>
  <c r="H6457" i="6"/>
  <c r="G6457" i="6"/>
  <c r="I6456" i="6"/>
  <c r="H6456" i="6"/>
  <c r="G6456" i="6"/>
  <c r="H6455" i="6"/>
  <c r="G6455" i="6"/>
  <c r="I6455" i="6" s="1"/>
  <c r="I6454" i="6"/>
  <c r="H6454" i="6"/>
  <c r="G6454" i="6"/>
  <c r="H6453" i="6"/>
  <c r="G6453" i="6"/>
  <c r="I6453" i="6" s="1"/>
  <c r="H6452" i="6"/>
  <c r="G6452" i="6"/>
  <c r="I6452" i="6" s="1"/>
  <c r="I6451" i="6"/>
  <c r="H6451" i="6"/>
  <c r="G6451" i="6"/>
  <c r="H6450" i="6"/>
  <c r="G6450" i="6"/>
  <c r="I6450" i="6" s="1"/>
  <c r="H6449" i="6"/>
  <c r="G6449" i="6"/>
  <c r="I6449" i="6" s="1"/>
  <c r="H6448" i="6"/>
  <c r="G6448" i="6"/>
  <c r="I6448" i="6" s="1"/>
  <c r="I6447" i="6"/>
  <c r="H6447" i="6"/>
  <c r="G6447" i="6"/>
  <c r="I6446" i="6"/>
  <c r="H6446" i="6"/>
  <c r="G6446" i="6"/>
  <c r="H6445" i="6"/>
  <c r="G6445" i="6"/>
  <c r="I6445" i="6" s="1"/>
  <c r="H6444" i="6"/>
  <c r="G6444" i="6"/>
  <c r="I6444" i="6" s="1"/>
  <c r="I6443" i="6"/>
  <c r="H6443" i="6"/>
  <c r="G6443" i="6"/>
  <c r="I6442" i="6"/>
  <c r="H6442" i="6"/>
  <c r="G6442" i="6"/>
  <c r="H6441" i="6"/>
  <c r="G6441" i="6"/>
  <c r="I6441" i="6" s="1"/>
  <c r="I6440" i="6"/>
  <c r="H6440" i="6"/>
  <c r="G6440" i="6"/>
  <c r="I6439" i="6"/>
  <c r="H6439" i="6"/>
  <c r="G6439" i="6"/>
  <c r="H6438" i="6"/>
  <c r="G6438" i="6"/>
  <c r="I6438" i="6" s="1"/>
  <c r="I6437" i="6"/>
  <c r="H6437" i="6"/>
  <c r="G6437" i="6"/>
  <c r="H6436" i="6"/>
  <c r="G6436" i="6"/>
  <c r="I6436" i="6" s="1"/>
  <c r="H6435" i="6"/>
  <c r="G6435" i="6"/>
  <c r="I6435" i="6" s="1"/>
  <c r="H6434" i="6"/>
  <c r="G6434" i="6"/>
  <c r="I6434" i="6" s="1"/>
  <c r="I6433" i="6"/>
  <c r="H6433" i="6"/>
  <c r="G6433" i="6"/>
  <c r="I6432" i="6"/>
  <c r="H6432" i="6"/>
  <c r="G6432" i="6"/>
  <c r="H6431" i="6"/>
  <c r="G6431" i="6"/>
  <c r="I6431" i="6" s="1"/>
  <c r="H6430" i="6"/>
  <c r="G6430" i="6"/>
  <c r="I6430" i="6" s="1"/>
  <c r="I6429" i="6"/>
  <c r="H6429" i="6"/>
  <c r="G6429" i="6"/>
  <c r="I6428" i="6"/>
  <c r="H6428" i="6"/>
  <c r="G6428" i="6"/>
  <c r="H6427" i="6"/>
  <c r="G6427" i="6"/>
  <c r="I6427" i="6" s="1"/>
  <c r="I6426" i="6"/>
  <c r="H6426" i="6"/>
  <c r="G6426" i="6"/>
  <c r="I6425" i="6"/>
  <c r="H6425" i="6"/>
  <c r="G6425" i="6"/>
  <c r="H6424" i="6"/>
  <c r="G6424" i="6"/>
  <c r="I6424" i="6" s="1"/>
  <c r="I6423" i="6"/>
  <c r="H6423" i="6"/>
  <c r="G6423" i="6"/>
  <c r="H6422" i="6"/>
  <c r="G6422" i="6"/>
  <c r="I6422" i="6" s="1"/>
  <c r="H6421" i="6"/>
  <c r="G6421" i="6"/>
  <c r="I6421" i="6" s="1"/>
  <c r="H6420" i="6"/>
  <c r="G6420" i="6"/>
  <c r="I6420" i="6" s="1"/>
  <c r="I6419" i="6"/>
  <c r="H6419" i="6"/>
  <c r="G6419" i="6"/>
  <c r="I6418" i="6"/>
  <c r="H6418" i="6"/>
  <c r="G6418" i="6"/>
  <c r="H6417" i="6"/>
  <c r="G6417" i="6"/>
  <c r="I6417" i="6" s="1"/>
  <c r="H6416" i="6"/>
  <c r="G6416" i="6"/>
  <c r="I6416" i="6" s="1"/>
  <c r="I6415" i="6"/>
  <c r="H6415" i="6"/>
  <c r="G6415" i="6"/>
  <c r="I6414" i="6"/>
  <c r="H6414" i="6"/>
  <c r="G6414" i="6"/>
  <c r="H6413" i="6"/>
  <c r="G6413" i="6"/>
  <c r="I6413" i="6" s="1"/>
  <c r="I6412" i="6"/>
  <c r="H6412" i="6"/>
  <c r="G6412" i="6"/>
  <c r="I6411" i="6"/>
  <c r="H6411" i="6"/>
  <c r="G6411" i="6"/>
  <c r="I6410" i="6"/>
  <c r="H6410" i="6"/>
  <c r="G6410" i="6"/>
  <c r="I6409" i="6"/>
  <c r="H6409" i="6"/>
  <c r="G6409" i="6"/>
  <c r="H6408" i="6"/>
  <c r="G6408" i="6"/>
  <c r="I6408" i="6" s="1"/>
  <c r="H6407" i="6"/>
  <c r="G6407" i="6"/>
  <c r="I6407" i="6" s="1"/>
  <c r="H6406" i="6"/>
  <c r="G6406" i="6"/>
  <c r="I6406" i="6" s="1"/>
  <c r="I6405" i="6"/>
  <c r="H6405" i="6"/>
  <c r="G6405" i="6"/>
  <c r="I6404" i="6"/>
  <c r="H6404" i="6"/>
  <c r="G6404" i="6"/>
  <c r="H6403" i="6"/>
  <c r="G6403" i="6"/>
  <c r="I6403" i="6" s="1"/>
  <c r="H6402" i="6"/>
  <c r="G6402" i="6"/>
  <c r="I6402" i="6" s="1"/>
  <c r="I6401" i="6"/>
  <c r="H6401" i="6"/>
  <c r="G6401" i="6"/>
  <c r="I6400" i="6"/>
  <c r="H6400" i="6"/>
  <c r="G6400" i="6"/>
  <c r="H6399" i="6"/>
  <c r="G6399" i="6"/>
  <c r="I6399" i="6" s="1"/>
  <c r="I6398" i="6"/>
  <c r="H6398" i="6"/>
  <c r="G6398" i="6"/>
  <c r="H6397" i="6"/>
  <c r="G6397" i="6"/>
  <c r="I6397" i="6" s="1"/>
  <c r="H6396" i="6"/>
  <c r="G6396" i="6"/>
  <c r="I6396" i="6" s="1"/>
  <c r="I6395" i="6"/>
  <c r="H6395" i="6"/>
  <c r="G6395" i="6"/>
  <c r="H6394" i="6"/>
  <c r="G6394" i="6"/>
  <c r="I6394" i="6" s="1"/>
  <c r="H6393" i="6"/>
  <c r="G6393" i="6"/>
  <c r="I6393" i="6" s="1"/>
  <c r="H6392" i="6"/>
  <c r="G6392" i="6"/>
  <c r="I6392" i="6" s="1"/>
  <c r="I6391" i="6"/>
  <c r="H6391" i="6"/>
  <c r="G6391" i="6"/>
  <c r="I6390" i="6"/>
  <c r="H6390" i="6"/>
  <c r="G6390" i="6"/>
  <c r="H6389" i="6"/>
  <c r="G6389" i="6"/>
  <c r="I6389" i="6" s="1"/>
  <c r="H6388" i="6"/>
  <c r="G6388" i="6"/>
  <c r="I6388" i="6" s="1"/>
  <c r="I6387" i="6"/>
  <c r="H6387" i="6"/>
  <c r="G6387" i="6"/>
  <c r="I6386" i="6"/>
  <c r="H6386" i="6"/>
  <c r="G6386" i="6"/>
  <c r="H6385" i="6"/>
  <c r="G6385" i="6"/>
  <c r="I6385" i="6" s="1"/>
  <c r="I6384" i="6"/>
  <c r="H6384" i="6"/>
  <c r="G6384" i="6"/>
  <c r="H6383" i="6"/>
  <c r="G6383" i="6"/>
  <c r="I6383" i="6" s="1"/>
  <c r="I6382" i="6"/>
  <c r="H6382" i="6"/>
  <c r="G6382" i="6"/>
  <c r="I6381" i="6"/>
  <c r="H6381" i="6"/>
  <c r="G6381" i="6"/>
  <c r="H6380" i="6"/>
  <c r="G6380" i="6"/>
  <c r="I6380" i="6" s="1"/>
  <c r="H6379" i="6"/>
  <c r="G6379" i="6"/>
  <c r="I6379" i="6" s="1"/>
  <c r="I6378" i="6"/>
  <c r="H6378" i="6"/>
  <c r="G6378" i="6"/>
  <c r="I6377" i="6"/>
  <c r="H6377" i="6"/>
  <c r="G6377" i="6"/>
  <c r="I6376" i="6"/>
  <c r="H6376" i="6"/>
  <c r="G6376" i="6"/>
  <c r="H6375" i="6"/>
  <c r="G6375" i="6"/>
  <c r="I6375" i="6" s="1"/>
  <c r="H6374" i="6"/>
  <c r="G6374" i="6"/>
  <c r="I6374" i="6" s="1"/>
  <c r="I6373" i="6"/>
  <c r="H6373" i="6"/>
  <c r="G6373" i="6"/>
  <c r="I6372" i="6"/>
  <c r="H6372" i="6"/>
  <c r="G6372" i="6"/>
  <c r="H6371" i="6"/>
  <c r="G6371" i="6"/>
  <c r="I6371" i="6" s="1"/>
  <c r="I6370" i="6"/>
  <c r="H6370" i="6"/>
  <c r="G6370" i="6"/>
  <c r="I6369" i="6"/>
  <c r="H6369" i="6"/>
  <c r="G6369" i="6"/>
  <c r="I6368" i="6"/>
  <c r="H6368" i="6"/>
  <c r="G6368" i="6"/>
  <c r="I6367" i="6"/>
  <c r="H6367" i="6"/>
  <c r="G6367" i="6"/>
  <c r="H6366" i="6"/>
  <c r="G6366" i="6"/>
  <c r="I6366" i="6" s="1"/>
  <c r="H6365" i="6"/>
  <c r="G6365" i="6"/>
  <c r="I6365" i="6" s="1"/>
  <c r="H6364" i="6"/>
  <c r="G6364" i="6"/>
  <c r="I6364" i="6" s="1"/>
  <c r="I6363" i="6"/>
  <c r="H6363" i="6"/>
  <c r="G6363" i="6"/>
  <c r="I6362" i="6"/>
  <c r="H6362" i="6"/>
  <c r="G6362" i="6"/>
  <c r="H6361" i="6"/>
  <c r="G6361" i="6"/>
  <c r="I6361" i="6" s="1"/>
  <c r="H6360" i="6"/>
  <c r="G6360" i="6"/>
  <c r="I6360" i="6" s="1"/>
  <c r="I6359" i="6"/>
  <c r="H6359" i="6"/>
  <c r="G6359" i="6"/>
  <c r="I6358" i="6"/>
  <c r="H6358" i="6"/>
  <c r="G6358" i="6"/>
  <c r="H6357" i="6"/>
  <c r="G6357" i="6"/>
  <c r="I6357" i="6" s="1"/>
  <c r="I6356" i="6"/>
  <c r="H6356" i="6"/>
  <c r="G6356" i="6"/>
  <c r="H6355" i="6"/>
  <c r="G6355" i="6"/>
  <c r="I6355" i="6" s="1"/>
  <c r="H6354" i="6"/>
  <c r="G6354" i="6"/>
  <c r="I6354" i="6" s="1"/>
  <c r="I6353" i="6"/>
  <c r="H6353" i="6"/>
  <c r="G6353" i="6"/>
  <c r="H6352" i="6"/>
  <c r="G6352" i="6"/>
  <c r="I6352" i="6" s="1"/>
  <c r="H6351" i="6"/>
  <c r="G6351" i="6"/>
  <c r="I6351" i="6" s="1"/>
  <c r="I6350" i="6"/>
  <c r="H6350" i="6"/>
  <c r="G6350" i="6"/>
  <c r="I6349" i="6"/>
  <c r="H6349" i="6"/>
  <c r="G6349" i="6"/>
  <c r="I6348" i="6"/>
  <c r="H6348" i="6"/>
  <c r="G6348" i="6"/>
  <c r="H6347" i="6"/>
  <c r="G6347" i="6"/>
  <c r="I6347" i="6" s="1"/>
  <c r="H6346" i="6"/>
  <c r="G6346" i="6"/>
  <c r="I6346" i="6" s="1"/>
  <c r="I6345" i="6"/>
  <c r="H6345" i="6"/>
  <c r="G6345" i="6"/>
  <c r="I6344" i="6"/>
  <c r="H6344" i="6"/>
  <c r="G6344" i="6"/>
  <c r="H6343" i="6"/>
  <c r="G6343" i="6"/>
  <c r="I6343" i="6" s="1"/>
  <c r="I6342" i="6"/>
  <c r="H6342" i="6"/>
  <c r="G6342" i="6"/>
  <c r="I6341" i="6"/>
  <c r="H6341" i="6"/>
  <c r="G6341" i="6"/>
  <c r="I6340" i="6"/>
  <c r="H6340" i="6"/>
  <c r="G6340" i="6"/>
  <c r="I6339" i="6"/>
  <c r="H6339" i="6"/>
  <c r="G6339" i="6"/>
  <c r="H6338" i="6"/>
  <c r="G6338" i="6"/>
  <c r="I6338" i="6" s="1"/>
  <c r="H6337" i="6"/>
  <c r="G6337" i="6"/>
  <c r="I6337" i="6" s="1"/>
  <c r="I6336" i="6"/>
  <c r="H6336" i="6"/>
  <c r="G6336" i="6"/>
  <c r="I6335" i="6"/>
  <c r="H6335" i="6"/>
  <c r="G6335" i="6"/>
  <c r="I6334" i="6"/>
  <c r="H6334" i="6"/>
  <c r="G6334" i="6"/>
  <c r="H6333" i="6"/>
  <c r="G6333" i="6"/>
  <c r="I6333" i="6" s="1"/>
  <c r="H6332" i="6"/>
  <c r="G6332" i="6"/>
  <c r="I6332" i="6" s="1"/>
  <c r="I6331" i="6"/>
  <c r="H6331" i="6"/>
  <c r="G6331" i="6"/>
  <c r="I6330" i="6"/>
  <c r="H6330" i="6"/>
  <c r="G6330" i="6"/>
  <c r="H6329" i="6"/>
  <c r="G6329" i="6"/>
  <c r="I6329" i="6" s="1"/>
  <c r="I6328" i="6"/>
  <c r="H6328" i="6"/>
  <c r="G6328" i="6"/>
  <c r="H6327" i="6"/>
  <c r="G6327" i="6"/>
  <c r="I6327" i="6" s="1"/>
  <c r="H6326" i="6"/>
  <c r="G6326" i="6"/>
  <c r="I6326" i="6" s="1"/>
  <c r="I6325" i="6"/>
  <c r="H6325" i="6"/>
  <c r="G6325" i="6"/>
  <c r="H6324" i="6"/>
  <c r="G6324" i="6"/>
  <c r="I6324" i="6" s="1"/>
  <c r="H6323" i="6"/>
  <c r="G6323" i="6"/>
  <c r="I6323" i="6" s="1"/>
  <c r="H6322" i="6"/>
  <c r="G6322" i="6"/>
  <c r="I6322" i="6" s="1"/>
  <c r="I6321" i="6"/>
  <c r="H6321" i="6"/>
  <c r="G6321" i="6"/>
  <c r="I6320" i="6"/>
  <c r="H6320" i="6"/>
  <c r="G6320" i="6"/>
  <c r="H6319" i="6"/>
  <c r="G6319" i="6"/>
  <c r="I6319" i="6" s="1"/>
  <c r="H6318" i="6"/>
  <c r="G6318" i="6"/>
  <c r="I6318" i="6" s="1"/>
  <c r="I6317" i="6"/>
  <c r="H6317" i="6"/>
  <c r="G6317" i="6"/>
  <c r="I6316" i="6"/>
  <c r="H6316" i="6"/>
  <c r="G6316" i="6"/>
  <c r="H6315" i="6"/>
  <c r="G6315" i="6"/>
  <c r="I6315" i="6" s="1"/>
  <c r="I6314" i="6"/>
  <c r="H6314" i="6"/>
  <c r="G6314" i="6"/>
  <c r="I6313" i="6"/>
  <c r="H6313" i="6"/>
  <c r="G6313" i="6"/>
  <c r="I6312" i="6"/>
  <c r="H6312" i="6"/>
  <c r="G6312" i="6"/>
  <c r="I6311" i="6"/>
  <c r="H6311" i="6"/>
  <c r="G6311" i="6"/>
  <c r="H6310" i="6"/>
  <c r="G6310" i="6"/>
  <c r="I6310" i="6" s="1"/>
  <c r="H6309" i="6"/>
  <c r="G6309" i="6"/>
  <c r="I6309" i="6" s="1"/>
  <c r="I6308" i="6"/>
  <c r="H6308" i="6"/>
  <c r="G6308" i="6"/>
  <c r="I6307" i="6"/>
  <c r="H6307" i="6"/>
  <c r="G6307" i="6"/>
  <c r="I6306" i="6"/>
  <c r="H6306" i="6"/>
  <c r="G6306" i="6"/>
  <c r="H6305" i="6"/>
  <c r="G6305" i="6"/>
  <c r="I6305" i="6" s="1"/>
  <c r="H6304" i="6"/>
  <c r="G6304" i="6"/>
  <c r="I6304" i="6" s="1"/>
  <c r="I6303" i="6"/>
  <c r="H6303" i="6"/>
  <c r="G6303" i="6"/>
  <c r="I6302" i="6"/>
  <c r="H6302" i="6"/>
  <c r="G6302" i="6"/>
  <c r="H6301" i="6"/>
  <c r="G6301" i="6"/>
  <c r="I6301" i="6" s="1"/>
  <c r="I6300" i="6"/>
  <c r="H6300" i="6"/>
  <c r="G6300" i="6"/>
  <c r="I6299" i="6"/>
  <c r="H6299" i="6"/>
  <c r="G6299" i="6"/>
  <c r="I6298" i="6"/>
  <c r="H6298" i="6"/>
  <c r="G6298" i="6"/>
  <c r="I6297" i="6"/>
  <c r="H6297" i="6"/>
  <c r="G6297" i="6"/>
  <c r="H6296" i="6"/>
  <c r="G6296" i="6"/>
  <c r="I6296" i="6" s="1"/>
  <c r="H6295" i="6"/>
  <c r="G6295" i="6"/>
  <c r="I6295" i="6" s="1"/>
  <c r="H6294" i="6"/>
  <c r="G6294" i="6"/>
  <c r="I6294" i="6" s="1"/>
  <c r="I6293" i="6"/>
  <c r="H6293" i="6"/>
  <c r="G6293" i="6"/>
  <c r="I6292" i="6"/>
  <c r="H6292" i="6"/>
  <c r="G6292" i="6"/>
  <c r="H6291" i="6"/>
  <c r="G6291" i="6"/>
  <c r="I6291" i="6" s="1"/>
  <c r="H6290" i="6"/>
  <c r="G6290" i="6"/>
  <c r="I6290" i="6" s="1"/>
  <c r="I6289" i="6"/>
  <c r="H6289" i="6"/>
  <c r="G6289" i="6"/>
  <c r="I6288" i="6"/>
  <c r="H6288" i="6"/>
  <c r="G6288" i="6"/>
  <c r="H6287" i="6"/>
  <c r="G6287" i="6"/>
  <c r="I6287" i="6" s="1"/>
  <c r="I6286" i="6"/>
  <c r="H6286" i="6"/>
  <c r="G6286" i="6"/>
  <c r="H6285" i="6"/>
  <c r="G6285" i="6"/>
  <c r="I6285" i="6" s="1"/>
  <c r="I6284" i="6"/>
  <c r="H6284" i="6"/>
  <c r="G6284" i="6"/>
  <c r="I6283" i="6"/>
  <c r="H6283" i="6"/>
  <c r="G6283" i="6"/>
  <c r="H6282" i="6"/>
  <c r="G6282" i="6"/>
  <c r="I6282" i="6" s="1"/>
  <c r="H6281" i="6"/>
  <c r="G6281" i="6"/>
  <c r="I6281" i="6" s="1"/>
  <c r="I6280" i="6"/>
  <c r="H6280" i="6"/>
  <c r="G6280" i="6"/>
  <c r="I6279" i="6"/>
  <c r="H6279" i="6"/>
  <c r="G6279" i="6"/>
  <c r="I6278" i="6"/>
  <c r="H6278" i="6"/>
  <c r="G6278" i="6"/>
  <c r="H6277" i="6"/>
  <c r="G6277" i="6"/>
  <c r="I6277" i="6" s="1"/>
  <c r="H6276" i="6"/>
  <c r="G6276" i="6"/>
  <c r="I6276" i="6" s="1"/>
  <c r="I6275" i="6"/>
  <c r="H6275" i="6"/>
  <c r="G6275" i="6"/>
  <c r="I6274" i="6"/>
  <c r="H6274" i="6"/>
  <c r="G6274" i="6"/>
  <c r="H6273" i="6"/>
  <c r="G6273" i="6"/>
  <c r="I6273" i="6" s="1"/>
  <c r="I6272" i="6"/>
  <c r="H6272" i="6"/>
  <c r="G6272" i="6"/>
  <c r="I6271" i="6"/>
  <c r="H6271" i="6"/>
  <c r="G6271" i="6"/>
  <c r="H6270" i="6"/>
  <c r="G6270" i="6"/>
  <c r="I6270" i="6" s="1"/>
  <c r="I6269" i="6"/>
  <c r="H6269" i="6"/>
  <c r="G6269" i="6"/>
  <c r="H6268" i="6"/>
  <c r="G6268" i="6"/>
  <c r="I6268" i="6" s="1"/>
  <c r="H6267" i="6"/>
  <c r="G6267" i="6"/>
  <c r="I6267" i="6" s="1"/>
  <c r="I6266" i="6"/>
  <c r="H6266" i="6"/>
  <c r="G6266" i="6"/>
  <c r="I6265" i="6"/>
  <c r="H6265" i="6"/>
  <c r="G6265" i="6"/>
  <c r="I6264" i="6"/>
  <c r="H6264" i="6"/>
  <c r="G6264" i="6"/>
  <c r="H6263" i="6"/>
  <c r="G6263" i="6"/>
  <c r="I6263" i="6" s="1"/>
  <c r="H6262" i="6"/>
  <c r="G6262" i="6"/>
  <c r="I6262" i="6" s="1"/>
  <c r="I6261" i="6"/>
  <c r="H6261" i="6"/>
  <c r="G6261" i="6"/>
  <c r="I6260" i="6"/>
  <c r="H6260" i="6"/>
  <c r="G6260" i="6"/>
  <c r="H6259" i="6"/>
  <c r="G6259" i="6"/>
  <c r="I6259" i="6" s="1"/>
  <c r="I6258" i="6"/>
  <c r="H6258" i="6"/>
  <c r="G6258" i="6"/>
  <c r="I6257" i="6"/>
  <c r="H6257" i="6"/>
  <c r="G6257" i="6"/>
  <c r="H6256" i="6"/>
  <c r="G6256" i="6"/>
  <c r="I6256" i="6" s="1"/>
  <c r="I6255" i="6"/>
  <c r="H6255" i="6"/>
  <c r="G6255" i="6"/>
  <c r="I6254" i="6"/>
  <c r="H6254" i="6"/>
  <c r="G6254" i="6"/>
  <c r="H6253" i="6"/>
  <c r="G6253" i="6"/>
  <c r="I6253" i="6" s="1"/>
  <c r="H6252" i="6"/>
  <c r="G6252" i="6"/>
  <c r="I6252" i="6" s="1"/>
  <c r="I6251" i="6"/>
  <c r="H6251" i="6"/>
  <c r="G6251" i="6"/>
  <c r="I6250" i="6"/>
  <c r="H6250" i="6"/>
  <c r="G6250" i="6"/>
  <c r="H6249" i="6"/>
  <c r="G6249" i="6"/>
  <c r="I6249" i="6" s="1"/>
  <c r="H6248" i="6"/>
  <c r="G6248" i="6"/>
  <c r="I6248" i="6" s="1"/>
  <c r="I6247" i="6"/>
  <c r="H6247" i="6"/>
  <c r="G6247" i="6"/>
  <c r="I6246" i="6"/>
  <c r="H6246" i="6"/>
  <c r="G6246" i="6"/>
  <c r="H6245" i="6"/>
  <c r="G6245" i="6"/>
  <c r="I6245" i="6" s="1"/>
  <c r="I6244" i="6"/>
  <c r="H6244" i="6"/>
  <c r="G6244" i="6"/>
  <c r="H6243" i="6"/>
  <c r="G6243" i="6"/>
  <c r="I6243" i="6" s="1"/>
  <c r="I6242" i="6"/>
  <c r="H6242" i="6"/>
  <c r="G6242" i="6"/>
  <c r="I6241" i="6"/>
  <c r="H6241" i="6"/>
  <c r="G6241" i="6"/>
  <c r="I6240" i="6"/>
  <c r="H6240" i="6"/>
  <c r="G6240" i="6"/>
  <c r="H6239" i="6"/>
  <c r="G6239" i="6"/>
  <c r="I6239" i="6" s="1"/>
  <c r="H6238" i="6"/>
  <c r="G6238" i="6"/>
  <c r="I6238" i="6" s="1"/>
  <c r="I6237" i="6"/>
  <c r="H6237" i="6"/>
  <c r="G6237" i="6"/>
  <c r="I6236" i="6"/>
  <c r="H6236" i="6"/>
  <c r="G6236" i="6"/>
  <c r="H6235" i="6"/>
  <c r="G6235" i="6"/>
  <c r="I6235" i="6" s="1"/>
  <c r="H6234" i="6"/>
  <c r="G6234" i="6"/>
  <c r="I6234" i="6" s="1"/>
  <c r="I6233" i="6"/>
  <c r="H6233" i="6"/>
  <c r="G6233" i="6"/>
  <c r="I6232" i="6"/>
  <c r="H6232" i="6"/>
  <c r="G6232" i="6"/>
  <c r="H6231" i="6"/>
  <c r="G6231" i="6"/>
  <c r="I6231" i="6" s="1"/>
  <c r="I6230" i="6"/>
  <c r="H6230" i="6"/>
  <c r="G6230" i="6"/>
  <c r="I6229" i="6"/>
  <c r="H6229" i="6"/>
  <c r="G6229" i="6"/>
  <c r="I6228" i="6"/>
  <c r="H6228" i="6"/>
  <c r="G6228" i="6"/>
  <c r="I6227" i="6"/>
  <c r="H6227" i="6"/>
  <c r="G6227" i="6"/>
  <c r="I6226" i="6"/>
  <c r="H6226" i="6"/>
  <c r="G6226" i="6"/>
  <c r="H6225" i="6"/>
  <c r="G6225" i="6"/>
  <c r="I6225" i="6" s="1"/>
  <c r="I6224" i="6"/>
  <c r="H6224" i="6"/>
  <c r="G6224" i="6"/>
  <c r="I6223" i="6"/>
  <c r="H6223" i="6"/>
  <c r="G6223" i="6"/>
  <c r="H6222" i="6"/>
  <c r="G6222" i="6"/>
  <c r="I6222" i="6" s="1"/>
  <c r="H6221" i="6"/>
  <c r="G6221" i="6"/>
  <c r="I6221" i="6" s="1"/>
  <c r="H6220" i="6"/>
  <c r="G6220" i="6"/>
  <c r="I6220" i="6" s="1"/>
  <c r="I6219" i="6"/>
  <c r="H6219" i="6"/>
  <c r="G6219" i="6"/>
  <c r="I6218" i="6"/>
  <c r="H6218" i="6"/>
  <c r="G6218" i="6"/>
  <c r="H6217" i="6"/>
  <c r="G6217" i="6"/>
  <c r="I6217" i="6" s="1"/>
  <c r="I6216" i="6"/>
  <c r="H6216" i="6"/>
  <c r="G6216" i="6"/>
  <c r="I6215" i="6"/>
  <c r="H6215" i="6"/>
  <c r="G6215" i="6"/>
  <c r="I6214" i="6"/>
  <c r="H6214" i="6"/>
  <c r="G6214" i="6"/>
  <c r="I6213" i="6"/>
  <c r="H6213" i="6"/>
  <c r="G6213" i="6"/>
  <c r="I6212" i="6"/>
  <c r="H6212" i="6"/>
  <c r="G6212" i="6"/>
  <c r="H6211" i="6"/>
  <c r="G6211" i="6"/>
  <c r="I6211" i="6" s="1"/>
  <c r="I6210" i="6"/>
  <c r="H6210" i="6"/>
  <c r="G6210" i="6"/>
  <c r="I6209" i="6"/>
  <c r="H6209" i="6"/>
  <c r="G6209" i="6"/>
  <c r="I6208" i="6"/>
  <c r="H6208" i="6"/>
  <c r="G6208" i="6"/>
  <c r="H6207" i="6"/>
  <c r="G6207" i="6"/>
  <c r="I6207" i="6" s="1"/>
  <c r="H6206" i="6"/>
  <c r="G6206" i="6"/>
  <c r="I6206" i="6" s="1"/>
  <c r="I6205" i="6"/>
  <c r="H6205" i="6"/>
  <c r="G6205" i="6"/>
  <c r="I6204" i="6"/>
  <c r="H6204" i="6"/>
  <c r="G6204" i="6"/>
  <c r="H6203" i="6"/>
  <c r="G6203" i="6"/>
  <c r="I6203" i="6" s="1"/>
  <c r="I6202" i="6"/>
  <c r="H6202" i="6"/>
  <c r="G6202" i="6"/>
  <c r="H6201" i="6"/>
  <c r="G6201" i="6"/>
  <c r="I6201" i="6" s="1"/>
  <c r="I6200" i="6"/>
  <c r="H6200" i="6"/>
  <c r="G6200" i="6"/>
  <c r="I6199" i="6"/>
  <c r="H6199" i="6"/>
  <c r="G6199" i="6"/>
  <c r="H6198" i="6"/>
  <c r="G6198" i="6"/>
  <c r="I6198" i="6" s="1"/>
  <c r="H6197" i="6"/>
  <c r="G6197" i="6"/>
  <c r="I6197" i="6" s="1"/>
  <c r="H6196" i="6"/>
  <c r="G6196" i="6"/>
  <c r="I6196" i="6" s="1"/>
  <c r="I6195" i="6"/>
  <c r="H6195" i="6"/>
  <c r="G6195" i="6"/>
  <c r="I6194" i="6"/>
  <c r="H6194" i="6"/>
  <c r="G6194" i="6"/>
  <c r="H6193" i="6"/>
  <c r="G6193" i="6"/>
  <c r="I6193" i="6" s="1"/>
  <c r="H6192" i="6"/>
  <c r="G6192" i="6"/>
  <c r="I6192" i="6" s="1"/>
  <c r="I6191" i="6"/>
  <c r="H6191" i="6"/>
  <c r="G6191" i="6"/>
  <c r="I6190" i="6"/>
  <c r="H6190" i="6"/>
  <c r="G6190" i="6"/>
  <c r="H6189" i="6"/>
  <c r="G6189" i="6"/>
  <c r="I6189" i="6" s="1"/>
  <c r="I6188" i="6"/>
  <c r="H6188" i="6"/>
  <c r="G6188" i="6"/>
  <c r="I6187" i="6"/>
  <c r="H6187" i="6"/>
  <c r="G6187" i="6"/>
  <c r="I6186" i="6"/>
  <c r="H6186" i="6"/>
  <c r="G6186" i="6"/>
  <c r="I6185" i="6"/>
  <c r="H6185" i="6"/>
  <c r="G6185" i="6"/>
  <c r="H6184" i="6"/>
  <c r="G6184" i="6"/>
  <c r="I6184" i="6" s="1"/>
  <c r="H6183" i="6"/>
  <c r="G6183" i="6"/>
  <c r="I6183" i="6" s="1"/>
  <c r="I6182" i="6"/>
  <c r="H6182" i="6"/>
  <c r="G6182" i="6"/>
  <c r="I6181" i="6"/>
  <c r="H6181" i="6"/>
  <c r="G6181" i="6"/>
  <c r="I6180" i="6"/>
  <c r="H6180" i="6"/>
  <c r="G6180" i="6"/>
  <c r="H6179" i="6"/>
  <c r="G6179" i="6"/>
  <c r="I6179" i="6" s="1"/>
  <c r="H6178" i="6"/>
  <c r="G6178" i="6"/>
  <c r="I6178" i="6" s="1"/>
  <c r="I6177" i="6"/>
  <c r="H6177" i="6"/>
  <c r="G6177" i="6"/>
  <c r="I6176" i="6"/>
  <c r="H6176" i="6"/>
  <c r="G6176" i="6"/>
  <c r="H6175" i="6"/>
  <c r="G6175" i="6"/>
  <c r="I6175" i="6" s="1"/>
  <c r="I6174" i="6"/>
  <c r="H6174" i="6"/>
  <c r="G6174" i="6"/>
  <c r="I6173" i="6"/>
  <c r="H6173" i="6"/>
  <c r="G6173" i="6"/>
  <c r="I6172" i="6"/>
  <c r="H6172" i="6"/>
  <c r="G6172" i="6"/>
  <c r="I6171" i="6"/>
  <c r="H6171" i="6"/>
  <c r="G6171" i="6"/>
  <c r="H6170" i="6"/>
  <c r="G6170" i="6"/>
  <c r="I6170" i="6" s="1"/>
  <c r="H6169" i="6"/>
  <c r="G6169" i="6"/>
  <c r="I6169" i="6" s="1"/>
  <c r="H6168" i="6"/>
  <c r="G6168" i="6"/>
  <c r="I6168" i="6" s="1"/>
  <c r="I6167" i="6"/>
  <c r="H6167" i="6"/>
  <c r="G6167" i="6"/>
  <c r="I6166" i="6"/>
  <c r="H6166" i="6"/>
  <c r="G6166" i="6"/>
  <c r="H6165" i="6"/>
  <c r="G6165" i="6"/>
  <c r="I6165" i="6" s="1"/>
  <c r="H6164" i="6"/>
  <c r="G6164" i="6"/>
  <c r="I6164" i="6" s="1"/>
  <c r="I6163" i="6"/>
  <c r="H6163" i="6"/>
  <c r="G6163" i="6"/>
  <c r="I6162" i="6"/>
  <c r="H6162" i="6"/>
  <c r="G6162" i="6"/>
  <c r="I6161" i="6"/>
  <c r="H6161" i="6"/>
  <c r="G6161" i="6"/>
  <c r="I6160" i="6"/>
  <c r="H6160" i="6"/>
  <c r="G6160" i="6"/>
  <c r="H6159" i="6"/>
  <c r="G6159" i="6"/>
  <c r="I6159" i="6" s="1"/>
  <c r="H6158" i="6"/>
  <c r="G6158" i="6"/>
  <c r="I6158" i="6" s="1"/>
  <c r="I6157" i="6"/>
  <c r="H6157" i="6"/>
  <c r="G6157" i="6"/>
  <c r="I6156" i="6"/>
  <c r="H6156" i="6"/>
  <c r="G6156" i="6"/>
  <c r="H6155" i="6"/>
  <c r="G6155" i="6"/>
  <c r="I6155" i="6" s="1"/>
  <c r="H6154" i="6"/>
  <c r="G6154" i="6"/>
  <c r="I6154" i="6" s="1"/>
  <c r="I6153" i="6"/>
  <c r="H6153" i="6"/>
  <c r="G6153" i="6"/>
  <c r="I6152" i="6"/>
  <c r="H6152" i="6"/>
  <c r="G6152" i="6"/>
  <c r="H6151" i="6"/>
  <c r="G6151" i="6"/>
  <c r="I6151" i="6" s="1"/>
  <c r="H6150" i="6"/>
  <c r="G6150" i="6"/>
  <c r="I6150" i="6" s="1"/>
  <c r="I6149" i="6"/>
  <c r="H6149" i="6"/>
  <c r="G6149" i="6"/>
  <c r="I6148" i="6"/>
  <c r="H6148" i="6"/>
  <c r="G6148" i="6"/>
  <c r="I6147" i="6"/>
  <c r="H6147" i="6"/>
  <c r="G6147" i="6"/>
  <c r="I6146" i="6"/>
  <c r="H6146" i="6"/>
  <c r="G6146" i="6"/>
  <c r="H6145" i="6"/>
  <c r="G6145" i="6"/>
  <c r="I6145" i="6" s="1"/>
  <c r="H6144" i="6"/>
  <c r="G6144" i="6"/>
  <c r="I6144" i="6" s="1"/>
  <c r="I6143" i="6"/>
  <c r="H6143" i="6"/>
  <c r="G6143" i="6"/>
  <c r="H6142" i="6"/>
  <c r="G6142" i="6"/>
  <c r="I6142" i="6" s="1"/>
  <c r="H6141" i="6"/>
  <c r="G6141" i="6"/>
  <c r="I6141" i="6" s="1"/>
  <c r="H6140" i="6"/>
  <c r="G6140" i="6"/>
  <c r="I6140" i="6" s="1"/>
  <c r="I6139" i="6"/>
  <c r="H6139" i="6"/>
  <c r="G6139" i="6"/>
  <c r="H6138" i="6"/>
  <c r="G6138" i="6"/>
  <c r="I6138" i="6" s="1"/>
  <c r="H6137" i="6"/>
  <c r="G6137" i="6"/>
  <c r="I6137" i="6" s="1"/>
  <c r="H6136" i="6"/>
  <c r="G6136" i="6"/>
  <c r="I6136" i="6" s="1"/>
  <c r="I6135" i="6"/>
  <c r="H6135" i="6"/>
  <c r="G6135" i="6"/>
  <c r="I6134" i="6"/>
  <c r="H6134" i="6"/>
  <c r="G6134" i="6"/>
  <c r="I6133" i="6"/>
  <c r="H6133" i="6"/>
  <c r="G6133" i="6"/>
  <c r="I6132" i="6"/>
  <c r="H6132" i="6"/>
  <c r="G6132" i="6"/>
  <c r="H6131" i="6"/>
  <c r="G6131" i="6"/>
  <c r="I6131" i="6" s="1"/>
  <c r="I6130" i="6"/>
  <c r="H6130" i="6"/>
  <c r="G6130" i="6"/>
  <c r="I6129" i="6"/>
  <c r="H6129" i="6"/>
  <c r="G6129" i="6"/>
  <c r="H6128" i="6"/>
  <c r="G6128" i="6"/>
  <c r="I6128" i="6" s="1"/>
  <c r="H6127" i="6"/>
  <c r="G6127" i="6"/>
  <c r="I6127" i="6" s="1"/>
  <c r="I6126" i="6"/>
  <c r="H6126" i="6"/>
  <c r="G6126" i="6"/>
  <c r="I6125" i="6"/>
  <c r="H6125" i="6"/>
  <c r="G6125" i="6"/>
  <c r="H6124" i="6"/>
  <c r="G6124" i="6"/>
  <c r="I6124" i="6" s="1"/>
  <c r="H6123" i="6"/>
  <c r="G6123" i="6"/>
  <c r="I6123" i="6" s="1"/>
  <c r="H6122" i="6"/>
  <c r="G6122" i="6"/>
  <c r="I6122" i="6" s="1"/>
  <c r="I6121" i="6"/>
  <c r="H6121" i="6"/>
  <c r="G6121" i="6"/>
  <c r="I6120" i="6"/>
  <c r="H6120" i="6"/>
  <c r="G6120" i="6"/>
  <c r="H6119" i="6"/>
  <c r="G6119" i="6"/>
  <c r="I6119" i="6" s="1"/>
  <c r="I6118" i="6"/>
  <c r="H6118" i="6"/>
  <c r="G6118" i="6"/>
  <c r="H6117" i="6"/>
  <c r="G6117" i="6"/>
  <c r="I6117" i="6" s="1"/>
  <c r="H6116" i="6"/>
  <c r="G6116" i="6"/>
  <c r="I6116" i="6" s="1"/>
  <c r="I6115" i="6"/>
  <c r="H6115" i="6"/>
  <c r="G6115" i="6"/>
  <c r="H6114" i="6"/>
  <c r="G6114" i="6"/>
  <c r="I6114" i="6" s="1"/>
  <c r="H6113" i="6"/>
  <c r="G6113" i="6"/>
  <c r="I6113" i="6" s="1"/>
  <c r="H6112" i="6"/>
  <c r="G6112" i="6"/>
  <c r="I6112" i="6" s="1"/>
  <c r="I6111" i="6"/>
  <c r="H6111" i="6"/>
  <c r="G6111" i="6"/>
  <c r="I6110" i="6"/>
  <c r="H6110" i="6"/>
  <c r="G6110" i="6"/>
  <c r="H6109" i="6"/>
  <c r="G6109" i="6"/>
  <c r="I6109" i="6" s="1"/>
  <c r="H6108" i="6"/>
  <c r="G6108" i="6"/>
  <c r="I6108" i="6" s="1"/>
  <c r="I6107" i="6"/>
  <c r="H6107" i="6"/>
  <c r="G6107" i="6"/>
  <c r="I6106" i="6"/>
  <c r="H6106" i="6"/>
  <c r="G6106" i="6"/>
  <c r="H6105" i="6"/>
  <c r="G6105" i="6"/>
  <c r="I6105" i="6" s="1"/>
  <c r="I6104" i="6"/>
  <c r="H6104" i="6"/>
  <c r="G6104" i="6"/>
  <c r="I6103" i="6"/>
  <c r="H6103" i="6"/>
  <c r="G6103" i="6"/>
  <c r="I6102" i="6"/>
  <c r="H6102" i="6"/>
  <c r="G6102" i="6"/>
  <c r="I6101" i="6"/>
  <c r="H6101" i="6"/>
  <c r="G6101" i="6"/>
  <c r="H6100" i="6"/>
  <c r="G6100" i="6"/>
  <c r="I6100" i="6" s="1"/>
  <c r="H6099" i="6"/>
  <c r="G6099" i="6"/>
  <c r="I6099" i="6" s="1"/>
  <c r="I6098" i="6"/>
  <c r="H6098" i="6"/>
  <c r="G6098" i="6"/>
  <c r="I6097" i="6"/>
  <c r="H6097" i="6"/>
  <c r="G6097" i="6"/>
  <c r="I6096" i="6"/>
  <c r="H6096" i="6"/>
  <c r="G6096" i="6"/>
  <c r="H6095" i="6"/>
  <c r="G6095" i="6"/>
  <c r="I6095" i="6" s="1"/>
  <c r="H6094" i="6"/>
  <c r="G6094" i="6"/>
  <c r="I6094" i="6" s="1"/>
  <c r="I6093" i="6"/>
  <c r="H6093" i="6"/>
  <c r="G6093" i="6"/>
  <c r="I6092" i="6"/>
  <c r="H6092" i="6"/>
  <c r="G6092" i="6"/>
  <c r="I6091" i="6"/>
  <c r="H6091" i="6"/>
  <c r="G6091" i="6"/>
  <c r="I6090" i="6"/>
  <c r="H6090" i="6"/>
  <c r="G6090" i="6"/>
  <c r="I6089" i="6"/>
  <c r="H6089" i="6"/>
  <c r="G6089" i="6"/>
  <c r="I6088" i="6"/>
  <c r="H6088" i="6"/>
  <c r="G6088" i="6"/>
  <c r="I6087" i="6"/>
  <c r="H6087" i="6"/>
  <c r="G6087" i="6"/>
  <c r="I6086" i="6"/>
  <c r="H6086" i="6"/>
  <c r="G6086" i="6"/>
  <c r="H6085" i="6"/>
  <c r="G6085" i="6"/>
  <c r="I6085" i="6" s="1"/>
  <c r="I6084" i="6"/>
  <c r="H6084" i="6"/>
  <c r="G6084" i="6"/>
  <c r="I6083" i="6"/>
  <c r="H6083" i="6"/>
  <c r="G6083" i="6"/>
  <c r="I6082" i="6"/>
  <c r="H6082" i="6"/>
  <c r="G6082" i="6"/>
  <c r="H6081" i="6"/>
  <c r="G6081" i="6"/>
  <c r="I6081" i="6" s="1"/>
  <c r="H6080" i="6"/>
  <c r="G6080" i="6"/>
  <c r="I6080" i="6" s="1"/>
  <c r="I6079" i="6"/>
  <c r="H6079" i="6"/>
  <c r="G6079" i="6"/>
  <c r="I6078" i="6"/>
  <c r="H6078" i="6"/>
  <c r="G6078" i="6"/>
  <c r="I6077" i="6"/>
  <c r="H6077" i="6"/>
  <c r="G6077" i="6"/>
  <c r="I6076" i="6"/>
  <c r="H6076" i="6"/>
  <c r="G6076" i="6"/>
  <c r="I6075" i="6"/>
  <c r="H6075" i="6"/>
  <c r="G6075" i="6"/>
  <c r="I6074" i="6"/>
  <c r="H6074" i="6"/>
  <c r="G6074" i="6"/>
  <c r="I6073" i="6"/>
  <c r="H6073" i="6"/>
  <c r="G6073" i="6"/>
  <c r="I6072" i="6"/>
  <c r="H6072" i="6"/>
  <c r="G6072" i="6"/>
  <c r="H6071" i="6"/>
  <c r="G6071" i="6"/>
  <c r="I6071" i="6" s="1"/>
  <c r="I6070" i="6"/>
  <c r="H6070" i="6"/>
  <c r="G6070" i="6"/>
  <c r="I6069" i="6"/>
  <c r="H6069" i="6"/>
  <c r="G6069" i="6"/>
  <c r="H6068" i="6"/>
  <c r="G6068" i="6"/>
  <c r="I6068" i="6" s="1"/>
  <c r="H6067" i="6"/>
  <c r="G6067" i="6"/>
  <c r="I6067" i="6" s="1"/>
  <c r="H6066" i="6"/>
  <c r="G6066" i="6"/>
  <c r="I6066" i="6" s="1"/>
  <c r="I6065" i="6"/>
  <c r="H6065" i="6"/>
  <c r="G6065" i="6"/>
  <c r="I6064" i="6"/>
  <c r="H6064" i="6"/>
  <c r="G6064" i="6"/>
  <c r="I6063" i="6"/>
  <c r="H6063" i="6"/>
  <c r="G6063" i="6"/>
  <c r="I6062" i="6"/>
  <c r="H6062" i="6"/>
  <c r="G6062" i="6"/>
  <c r="I6061" i="6"/>
  <c r="H6061" i="6"/>
  <c r="G6061" i="6"/>
  <c r="H6060" i="6"/>
  <c r="G6060" i="6"/>
  <c r="I6060" i="6" s="1"/>
  <c r="I6059" i="6"/>
  <c r="H6059" i="6"/>
  <c r="G6059" i="6"/>
  <c r="I6058" i="6"/>
  <c r="H6058" i="6"/>
  <c r="G6058" i="6"/>
  <c r="H6057" i="6"/>
  <c r="G6057" i="6"/>
  <c r="I6057" i="6" s="1"/>
  <c r="I6056" i="6"/>
  <c r="H6056" i="6"/>
  <c r="G6056" i="6"/>
  <c r="I6055" i="6"/>
  <c r="H6055" i="6"/>
  <c r="G6055" i="6"/>
  <c r="H6054" i="6"/>
  <c r="G6054" i="6"/>
  <c r="I6054" i="6" s="1"/>
  <c r="H6053" i="6"/>
  <c r="G6053" i="6"/>
  <c r="I6053" i="6" s="1"/>
  <c r="H6052" i="6"/>
  <c r="G6052" i="6"/>
  <c r="I6052" i="6" s="1"/>
  <c r="I6051" i="6"/>
  <c r="H6051" i="6"/>
  <c r="G6051" i="6"/>
  <c r="I6050" i="6"/>
  <c r="H6050" i="6"/>
  <c r="G6050" i="6"/>
  <c r="I6049" i="6"/>
  <c r="H6049" i="6"/>
  <c r="G6049" i="6"/>
  <c r="I6048" i="6"/>
  <c r="H6048" i="6"/>
  <c r="G6048" i="6"/>
  <c r="I6047" i="6"/>
  <c r="H6047" i="6"/>
  <c r="G6047" i="6"/>
  <c r="H6046" i="6"/>
  <c r="G6046" i="6"/>
  <c r="I6046" i="6" s="1"/>
  <c r="I6045" i="6"/>
  <c r="H6045" i="6"/>
  <c r="G6045" i="6"/>
  <c r="I6044" i="6"/>
  <c r="H6044" i="6"/>
  <c r="G6044" i="6"/>
  <c r="H6043" i="6"/>
  <c r="G6043" i="6"/>
  <c r="I6043" i="6" s="1"/>
  <c r="I6042" i="6"/>
  <c r="H6042" i="6"/>
  <c r="G6042" i="6"/>
  <c r="I6041" i="6"/>
  <c r="H6041" i="6"/>
  <c r="G6041" i="6"/>
  <c r="H6040" i="6"/>
  <c r="G6040" i="6"/>
  <c r="I6040" i="6" s="1"/>
  <c r="H6039" i="6"/>
  <c r="G6039" i="6"/>
  <c r="I6039" i="6" s="1"/>
  <c r="H6038" i="6"/>
  <c r="G6038" i="6"/>
  <c r="I6038" i="6" s="1"/>
  <c r="I6037" i="6"/>
  <c r="H6037" i="6"/>
  <c r="G6037" i="6"/>
  <c r="I6036" i="6"/>
  <c r="H6036" i="6"/>
  <c r="G6036" i="6"/>
  <c r="I6035" i="6"/>
  <c r="H6035" i="6"/>
  <c r="G6035" i="6"/>
  <c r="I6034" i="6"/>
  <c r="H6034" i="6"/>
  <c r="G6034" i="6"/>
  <c r="I6033" i="6"/>
  <c r="H6033" i="6"/>
  <c r="G6033" i="6"/>
  <c r="I6032" i="6"/>
  <c r="H6032" i="6"/>
  <c r="G6032" i="6"/>
  <c r="I6031" i="6"/>
  <c r="H6031" i="6"/>
  <c r="G6031" i="6"/>
  <c r="I6030" i="6"/>
  <c r="H6030" i="6"/>
  <c r="G6030" i="6"/>
  <c r="H6029" i="6"/>
  <c r="G6029" i="6"/>
  <c r="I6029" i="6" s="1"/>
  <c r="I6028" i="6"/>
  <c r="H6028" i="6"/>
  <c r="G6028" i="6"/>
  <c r="I6027" i="6"/>
  <c r="H6027" i="6"/>
  <c r="G6027" i="6"/>
  <c r="H6026" i="6"/>
  <c r="G6026" i="6"/>
  <c r="I6026" i="6" s="1"/>
  <c r="H6025" i="6"/>
  <c r="G6025" i="6"/>
  <c r="I6025" i="6" s="1"/>
  <c r="H6024" i="6"/>
  <c r="G6024" i="6"/>
  <c r="I6024" i="6" s="1"/>
  <c r="I6023" i="6"/>
  <c r="H6023" i="6"/>
  <c r="G6023" i="6"/>
  <c r="I6022" i="6"/>
  <c r="H6022" i="6"/>
  <c r="G6022" i="6"/>
  <c r="H6021" i="6"/>
  <c r="G6021" i="6"/>
  <c r="I6021" i="6" s="1"/>
  <c r="I6020" i="6"/>
  <c r="H6020" i="6"/>
  <c r="G6020" i="6"/>
  <c r="H6019" i="6"/>
  <c r="G6019" i="6"/>
  <c r="I6019" i="6" s="1"/>
  <c r="H6018" i="6"/>
  <c r="G6018" i="6"/>
  <c r="I6018" i="6" s="1"/>
  <c r="I6017" i="6"/>
  <c r="H6017" i="6"/>
  <c r="G6017" i="6"/>
  <c r="I6016" i="6"/>
  <c r="H6016" i="6"/>
  <c r="G6016" i="6"/>
  <c r="H6015" i="6"/>
  <c r="G6015" i="6"/>
  <c r="I6015" i="6" s="1"/>
  <c r="H6014" i="6"/>
  <c r="G6014" i="6"/>
  <c r="I6014" i="6" s="1"/>
  <c r="I6013" i="6"/>
  <c r="H6013" i="6"/>
  <c r="G6013" i="6"/>
  <c r="H6012" i="6"/>
  <c r="G6012" i="6"/>
  <c r="I6012" i="6" s="1"/>
  <c r="H6011" i="6"/>
  <c r="G6011" i="6"/>
  <c r="I6011" i="6" s="1"/>
  <c r="H6010" i="6"/>
  <c r="G6010" i="6"/>
  <c r="I6010" i="6" s="1"/>
  <c r="I6009" i="6"/>
  <c r="H6009" i="6"/>
  <c r="G6009" i="6"/>
  <c r="I6008" i="6"/>
  <c r="H6008" i="6"/>
  <c r="G6008" i="6"/>
  <c r="H6007" i="6"/>
  <c r="G6007" i="6"/>
  <c r="I6007" i="6" s="1"/>
  <c r="I6006" i="6"/>
  <c r="H6006" i="6"/>
  <c r="G6006" i="6"/>
  <c r="I6005" i="6"/>
  <c r="H6005" i="6"/>
  <c r="G6005" i="6"/>
  <c r="H6004" i="6"/>
  <c r="G6004" i="6"/>
  <c r="I6004" i="6" s="1"/>
  <c r="I6003" i="6"/>
  <c r="H6003" i="6"/>
  <c r="G6003" i="6"/>
  <c r="I6002" i="6"/>
  <c r="H6002" i="6"/>
  <c r="G6002" i="6"/>
  <c r="H6001" i="6"/>
  <c r="G6001" i="6"/>
  <c r="I6001" i="6" s="1"/>
  <c r="I6000" i="6"/>
  <c r="H6000" i="6"/>
  <c r="G6000" i="6"/>
  <c r="I5999" i="6"/>
  <c r="H5999" i="6"/>
  <c r="G5999" i="6"/>
  <c r="H5998" i="6"/>
  <c r="G5998" i="6"/>
  <c r="I5998" i="6" s="1"/>
  <c r="H5997" i="6"/>
  <c r="G5997" i="6"/>
  <c r="I5997" i="6" s="1"/>
  <c r="H5996" i="6"/>
  <c r="G5996" i="6"/>
  <c r="I5996" i="6" s="1"/>
  <c r="I5995" i="6"/>
  <c r="H5995" i="6"/>
  <c r="G5995" i="6"/>
  <c r="I5994" i="6"/>
  <c r="H5994" i="6"/>
  <c r="G5994" i="6"/>
  <c r="H5993" i="6"/>
  <c r="G5993" i="6"/>
  <c r="I5993" i="6" s="1"/>
  <c r="I5992" i="6"/>
  <c r="H5992" i="6"/>
  <c r="G5992" i="6"/>
  <c r="I5991" i="6"/>
  <c r="H5991" i="6"/>
  <c r="G5991" i="6"/>
  <c r="H5990" i="6"/>
  <c r="G5990" i="6"/>
  <c r="I5990" i="6" s="1"/>
  <c r="I5989" i="6"/>
  <c r="H5989" i="6"/>
  <c r="G5989" i="6"/>
  <c r="I5988" i="6"/>
  <c r="H5988" i="6"/>
  <c r="G5988" i="6"/>
  <c r="H5987" i="6"/>
  <c r="G5987" i="6"/>
  <c r="I5987" i="6" s="1"/>
  <c r="I5986" i="6"/>
  <c r="H5986" i="6"/>
  <c r="G5986" i="6"/>
  <c r="I5985" i="6"/>
  <c r="H5985" i="6"/>
  <c r="G5985" i="6"/>
  <c r="H5984" i="6"/>
  <c r="G5984" i="6"/>
  <c r="I5984" i="6" s="1"/>
  <c r="H5983" i="6"/>
  <c r="G5983" i="6"/>
  <c r="I5983" i="6" s="1"/>
  <c r="H5982" i="6"/>
  <c r="G5982" i="6"/>
  <c r="I5982" i="6" s="1"/>
  <c r="I5981" i="6"/>
  <c r="H5981" i="6"/>
  <c r="G5981" i="6"/>
  <c r="I5980" i="6"/>
  <c r="H5980" i="6"/>
  <c r="G5980" i="6"/>
  <c r="H5979" i="6"/>
  <c r="G5979" i="6"/>
  <c r="I5979" i="6" s="1"/>
  <c r="I5978" i="6"/>
  <c r="H5978" i="6"/>
  <c r="G5978" i="6"/>
  <c r="I5977" i="6"/>
  <c r="H5977" i="6"/>
  <c r="G5977" i="6"/>
  <c r="H5976" i="6"/>
  <c r="G5976" i="6"/>
  <c r="I5976" i="6" s="1"/>
  <c r="I5975" i="6"/>
  <c r="H5975" i="6"/>
  <c r="G5975" i="6"/>
  <c r="I5974" i="6"/>
  <c r="H5974" i="6"/>
  <c r="G5974" i="6"/>
  <c r="H5973" i="6"/>
  <c r="G5973" i="6"/>
  <c r="I5973" i="6" s="1"/>
  <c r="I5972" i="6"/>
  <c r="H5972" i="6"/>
  <c r="G5972" i="6"/>
  <c r="I5971" i="6"/>
  <c r="H5971" i="6"/>
  <c r="G5971" i="6"/>
  <c r="H5970" i="6"/>
  <c r="G5970" i="6"/>
  <c r="I5970" i="6" s="1"/>
  <c r="H5969" i="6"/>
  <c r="G5969" i="6"/>
  <c r="I5969" i="6" s="1"/>
  <c r="H5968" i="6"/>
  <c r="G5968" i="6"/>
  <c r="I5968" i="6" s="1"/>
  <c r="I5967" i="6"/>
  <c r="H5967" i="6"/>
  <c r="G5967" i="6"/>
  <c r="I5966" i="6"/>
  <c r="H5966" i="6"/>
  <c r="G5966" i="6"/>
  <c r="H5965" i="6"/>
  <c r="G5965" i="6"/>
  <c r="I5965" i="6" s="1"/>
  <c r="I5964" i="6"/>
  <c r="H5964" i="6"/>
  <c r="G5964" i="6"/>
  <c r="I5963" i="6"/>
  <c r="H5963" i="6"/>
  <c r="G5963" i="6"/>
  <c r="H5962" i="6"/>
  <c r="G5962" i="6"/>
  <c r="I5962" i="6" s="1"/>
  <c r="I5961" i="6"/>
  <c r="H5961" i="6"/>
  <c r="G5961" i="6"/>
  <c r="I5960" i="6"/>
  <c r="H5960" i="6"/>
  <c r="G5960" i="6"/>
  <c r="H5959" i="6"/>
  <c r="G5959" i="6"/>
  <c r="I5959" i="6" s="1"/>
  <c r="I5958" i="6"/>
  <c r="H5958" i="6"/>
  <c r="G5958" i="6"/>
  <c r="I5957" i="6"/>
  <c r="H5957" i="6"/>
  <c r="G5957" i="6"/>
  <c r="H5956" i="6"/>
  <c r="G5956" i="6"/>
  <c r="I5956" i="6" s="1"/>
  <c r="H5955" i="6"/>
  <c r="G5955" i="6"/>
  <c r="I5955" i="6" s="1"/>
  <c r="H5954" i="6"/>
  <c r="G5954" i="6"/>
  <c r="I5954" i="6" s="1"/>
  <c r="I5953" i="6"/>
  <c r="H5953" i="6"/>
  <c r="G5953" i="6"/>
  <c r="I5952" i="6"/>
  <c r="H5952" i="6"/>
  <c r="G5952" i="6"/>
  <c r="H5951" i="6"/>
  <c r="G5951" i="6"/>
  <c r="I5951" i="6" s="1"/>
  <c r="I5950" i="6"/>
  <c r="H5950" i="6"/>
  <c r="G5950" i="6"/>
  <c r="H5949" i="6"/>
  <c r="G5949" i="6"/>
  <c r="I5949" i="6" s="1"/>
  <c r="I5948" i="6"/>
  <c r="H5948" i="6"/>
  <c r="G5948" i="6"/>
  <c r="I5947" i="6"/>
  <c r="H5947" i="6"/>
  <c r="G5947" i="6"/>
  <c r="I5946" i="6"/>
  <c r="H5946" i="6"/>
  <c r="G5946" i="6"/>
  <c r="H5945" i="6"/>
  <c r="G5945" i="6"/>
  <c r="I5945" i="6" s="1"/>
  <c r="H5944" i="6"/>
  <c r="G5944" i="6"/>
  <c r="I5944" i="6" s="1"/>
  <c r="I5943" i="6"/>
  <c r="H5943" i="6"/>
  <c r="G5943" i="6"/>
  <c r="H5942" i="6"/>
  <c r="G5942" i="6"/>
  <c r="I5942" i="6" s="1"/>
  <c r="H5941" i="6"/>
  <c r="G5941" i="6"/>
  <c r="I5941" i="6" s="1"/>
  <c r="H5940" i="6"/>
  <c r="G5940" i="6"/>
  <c r="I5940" i="6" s="1"/>
  <c r="I5939" i="6"/>
  <c r="H5939" i="6"/>
  <c r="G5939" i="6"/>
  <c r="I5938" i="6"/>
  <c r="H5938" i="6"/>
  <c r="G5938" i="6"/>
  <c r="I5937" i="6"/>
  <c r="H5937" i="6"/>
  <c r="G5937" i="6"/>
  <c r="I5936" i="6"/>
  <c r="H5936" i="6"/>
  <c r="G5936" i="6"/>
  <c r="I5935" i="6"/>
  <c r="H5935" i="6"/>
  <c r="G5935" i="6"/>
  <c r="H5934" i="6"/>
  <c r="G5934" i="6"/>
  <c r="I5934" i="6" s="1"/>
  <c r="I5933" i="6"/>
  <c r="H5933" i="6"/>
  <c r="G5933" i="6"/>
  <c r="I5932" i="6"/>
  <c r="H5932" i="6"/>
  <c r="G5932" i="6"/>
  <c r="H5931" i="6"/>
  <c r="G5931" i="6"/>
  <c r="I5931" i="6" s="1"/>
  <c r="I5930" i="6"/>
  <c r="H5930" i="6"/>
  <c r="G5930" i="6"/>
  <c r="I5929" i="6"/>
  <c r="H5929" i="6"/>
  <c r="G5929" i="6"/>
  <c r="H5928" i="6"/>
  <c r="G5928" i="6"/>
  <c r="I5928" i="6" s="1"/>
  <c r="H5927" i="6"/>
  <c r="G5927" i="6"/>
  <c r="I5927" i="6" s="1"/>
  <c r="H5926" i="6"/>
  <c r="G5926" i="6"/>
  <c r="I5926" i="6" s="1"/>
  <c r="I5925" i="6"/>
  <c r="H5925" i="6"/>
  <c r="G5925" i="6"/>
  <c r="I5924" i="6"/>
  <c r="H5924" i="6"/>
  <c r="G5924" i="6"/>
  <c r="I5923" i="6"/>
  <c r="H5923" i="6"/>
  <c r="G5923" i="6"/>
  <c r="I5922" i="6"/>
  <c r="H5922" i="6"/>
  <c r="G5922" i="6"/>
  <c r="I5921" i="6"/>
  <c r="H5921" i="6"/>
  <c r="G5921" i="6"/>
  <c r="H5920" i="6"/>
  <c r="G5920" i="6"/>
  <c r="I5920" i="6" s="1"/>
  <c r="I5919" i="6"/>
  <c r="H5919" i="6"/>
  <c r="G5919" i="6"/>
  <c r="I5918" i="6"/>
  <c r="H5918" i="6"/>
  <c r="G5918" i="6"/>
  <c r="H5917" i="6"/>
  <c r="G5917" i="6"/>
  <c r="I5917" i="6" s="1"/>
  <c r="I5916" i="6"/>
  <c r="H5916" i="6"/>
  <c r="G5916" i="6"/>
  <c r="I5915" i="6"/>
  <c r="H5915" i="6"/>
  <c r="G5915" i="6"/>
  <c r="H5914" i="6"/>
  <c r="G5914" i="6"/>
  <c r="I5914" i="6" s="1"/>
  <c r="H5913" i="6"/>
  <c r="G5913" i="6"/>
  <c r="I5913" i="6" s="1"/>
  <c r="H5912" i="6"/>
  <c r="G5912" i="6"/>
  <c r="I5912" i="6" s="1"/>
  <c r="I5911" i="6"/>
  <c r="H5911" i="6"/>
  <c r="G5911" i="6"/>
  <c r="I5910" i="6"/>
  <c r="H5910" i="6"/>
  <c r="G5910" i="6"/>
  <c r="H5909" i="6"/>
  <c r="G5909" i="6"/>
  <c r="I5909" i="6" s="1"/>
  <c r="I5908" i="6"/>
  <c r="H5908" i="6"/>
  <c r="G5908" i="6"/>
  <c r="I5907" i="6"/>
  <c r="H5907" i="6"/>
  <c r="G5907" i="6"/>
  <c r="H5906" i="6"/>
  <c r="G5906" i="6"/>
  <c r="I5906" i="6" s="1"/>
  <c r="I5905" i="6"/>
  <c r="H5905" i="6"/>
  <c r="G5905" i="6"/>
  <c r="I5904" i="6"/>
  <c r="H5904" i="6"/>
  <c r="G5904" i="6"/>
  <c r="H5903" i="6"/>
  <c r="G5903" i="6"/>
  <c r="I5903" i="6" s="1"/>
  <c r="H5902" i="6"/>
  <c r="G5902" i="6"/>
  <c r="I5902" i="6" s="1"/>
  <c r="I5901" i="6"/>
  <c r="H5901" i="6"/>
  <c r="G5901" i="6"/>
  <c r="H5900" i="6"/>
  <c r="G5900" i="6"/>
  <c r="I5900" i="6" s="1"/>
  <c r="H5899" i="6"/>
  <c r="G5899" i="6"/>
  <c r="I5899" i="6" s="1"/>
  <c r="H5898" i="6"/>
  <c r="G5898" i="6"/>
  <c r="I5898" i="6" s="1"/>
  <c r="I5897" i="6"/>
  <c r="H5897" i="6"/>
  <c r="G5897" i="6"/>
  <c r="I5896" i="6"/>
  <c r="H5896" i="6"/>
  <c r="G5896" i="6"/>
  <c r="H5895" i="6"/>
  <c r="G5895" i="6"/>
  <c r="I5895" i="6" s="1"/>
  <c r="I5894" i="6"/>
  <c r="H5894" i="6"/>
  <c r="G5894" i="6"/>
  <c r="I5893" i="6"/>
  <c r="H5893" i="6"/>
  <c r="G5893" i="6"/>
  <c r="H5892" i="6"/>
  <c r="G5892" i="6"/>
  <c r="I5892" i="6" s="1"/>
  <c r="I5891" i="6"/>
  <c r="H5891" i="6"/>
  <c r="G5891" i="6"/>
  <c r="I5890" i="6"/>
  <c r="H5890" i="6"/>
  <c r="G5890" i="6"/>
  <c r="H5889" i="6"/>
  <c r="G5889" i="6"/>
  <c r="I5889" i="6" s="1"/>
  <c r="I5888" i="6"/>
  <c r="H5888" i="6"/>
  <c r="G5888" i="6"/>
  <c r="I5887" i="6"/>
  <c r="H5887" i="6"/>
  <c r="G5887" i="6"/>
  <c r="H5886" i="6"/>
  <c r="G5886" i="6"/>
  <c r="I5886" i="6" s="1"/>
  <c r="H5885" i="6"/>
  <c r="G5885" i="6"/>
  <c r="I5885" i="6" s="1"/>
  <c r="H5884" i="6"/>
  <c r="G5884" i="6"/>
  <c r="I5884" i="6" s="1"/>
  <c r="I5883" i="6"/>
  <c r="H5883" i="6"/>
  <c r="G5883" i="6"/>
  <c r="I5882" i="6"/>
  <c r="H5882" i="6"/>
  <c r="G5882" i="6"/>
  <c r="H5881" i="6"/>
  <c r="G5881" i="6"/>
  <c r="I5881" i="6" s="1"/>
  <c r="I5880" i="6"/>
  <c r="H5880" i="6"/>
  <c r="G5880" i="6"/>
  <c r="I5879" i="6"/>
  <c r="H5879" i="6"/>
  <c r="G5879" i="6"/>
  <c r="H5878" i="6"/>
  <c r="G5878" i="6"/>
  <c r="I5878" i="6" s="1"/>
  <c r="I5877" i="6"/>
  <c r="H5877" i="6"/>
  <c r="G5877" i="6"/>
  <c r="I5876" i="6"/>
  <c r="H5876" i="6"/>
  <c r="G5876" i="6"/>
  <c r="H5875" i="6"/>
  <c r="G5875" i="6"/>
  <c r="I5875" i="6" s="1"/>
  <c r="I5874" i="6"/>
  <c r="H5874" i="6"/>
  <c r="G5874" i="6"/>
  <c r="I5873" i="6"/>
  <c r="H5873" i="6"/>
  <c r="G5873" i="6"/>
  <c r="H5872" i="6"/>
  <c r="G5872" i="6"/>
  <c r="I5872" i="6" s="1"/>
  <c r="H5871" i="6"/>
  <c r="G5871" i="6"/>
  <c r="I5871" i="6" s="1"/>
  <c r="H5870" i="6"/>
  <c r="G5870" i="6"/>
  <c r="I5870" i="6" s="1"/>
  <c r="I5869" i="6"/>
  <c r="H5869" i="6"/>
  <c r="G5869" i="6"/>
  <c r="I5868" i="6"/>
  <c r="H5868" i="6"/>
  <c r="G5868" i="6"/>
  <c r="H5867" i="6"/>
  <c r="G5867" i="6"/>
  <c r="I5867" i="6" s="1"/>
  <c r="I5866" i="6"/>
  <c r="H5866" i="6"/>
  <c r="G5866" i="6"/>
  <c r="H5865" i="6"/>
  <c r="G5865" i="6"/>
  <c r="I5865" i="6" s="1"/>
  <c r="I5864" i="6"/>
  <c r="H5864" i="6"/>
  <c r="G5864" i="6"/>
  <c r="I5863" i="6"/>
  <c r="H5863" i="6"/>
  <c r="G5863" i="6"/>
  <c r="I5862" i="6"/>
  <c r="H5862" i="6"/>
  <c r="G5862" i="6"/>
  <c r="H5861" i="6"/>
  <c r="G5861" i="6"/>
  <c r="I5861" i="6" s="1"/>
  <c r="H5860" i="6"/>
  <c r="G5860" i="6"/>
  <c r="I5860" i="6" s="1"/>
  <c r="I5859" i="6"/>
  <c r="H5859" i="6"/>
  <c r="G5859" i="6"/>
  <c r="H5858" i="6"/>
  <c r="G5858" i="6"/>
  <c r="I5858" i="6" s="1"/>
  <c r="H5857" i="6"/>
  <c r="G5857" i="6"/>
  <c r="I5857" i="6" s="1"/>
  <c r="H5856" i="6"/>
  <c r="G5856" i="6"/>
  <c r="I5856" i="6" s="1"/>
  <c r="I5855" i="6"/>
  <c r="H5855" i="6"/>
  <c r="G5855" i="6"/>
  <c r="I5854" i="6"/>
  <c r="H5854" i="6"/>
  <c r="G5854" i="6"/>
  <c r="H5853" i="6"/>
  <c r="G5853" i="6"/>
  <c r="I5853" i="6" s="1"/>
  <c r="I5852" i="6"/>
  <c r="H5852" i="6"/>
  <c r="G5852" i="6"/>
  <c r="H5851" i="6"/>
  <c r="G5851" i="6"/>
  <c r="I5851" i="6" s="1"/>
  <c r="H5850" i="6"/>
  <c r="G5850" i="6"/>
  <c r="I5850" i="6" s="1"/>
  <c r="I5849" i="6"/>
  <c r="H5849" i="6"/>
  <c r="G5849" i="6"/>
  <c r="I5848" i="6"/>
  <c r="H5848" i="6"/>
  <c r="G5848" i="6"/>
  <c r="H5847" i="6"/>
  <c r="G5847" i="6"/>
  <c r="I5847" i="6" s="1"/>
  <c r="H5846" i="6"/>
  <c r="G5846" i="6"/>
  <c r="I5846" i="6" s="1"/>
  <c r="I5845" i="6"/>
  <c r="H5845" i="6"/>
  <c r="G5845" i="6"/>
  <c r="H5844" i="6"/>
  <c r="G5844" i="6"/>
  <c r="I5844" i="6" s="1"/>
  <c r="H5843" i="6"/>
  <c r="G5843" i="6"/>
  <c r="I5843" i="6" s="1"/>
  <c r="H5842" i="6"/>
  <c r="G5842" i="6"/>
  <c r="I5842" i="6" s="1"/>
  <c r="I5841" i="6"/>
  <c r="H5841" i="6"/>
  <c r="G5841" i="6"/>
  <c r="I5840" i="6"/>
  <c r="H5840" i="6"/>
  <c r="G5840" i="6"/>
  <c r="H5839" i="6"/>
  <c r="G5839" i="6"/>
  <c r="I5839" i="6" s="1"/>
  <c r="I5838" i="6"/>
  <c r="H5838" i="6"/>
  <c r="G5838" i="6"/>
  <c r="H5837" i="6"/>
  <c r="G5837" i="6"/>
  <c r="I5837" i="6" s="1"/>
  <c r="I5836" i="6"/>
  <c r="H5836" i="6"/>
  <c r="G5836" i="6"/>
  <c r="I5835" i="6"/>
  <c r="H5835" i="6"/>
  <c r="G5835" i="6"/>
  <c r="I5834" i="6"/>
  <c r="H5834" i="6"/>
  <c r="G5834" i="6"/>
  <c r="H5833" i="6"/>
  <c r="G5833" i="6"/>
  <c r="I5833" i="6" s="1"/>
  <c r="H5832" i="6"/>
  <c r="G5832" i="6"/>
  <c r="I5832" i="6" s="1"/>
  <c r="I5831" i="6"/>
  <c r="H5831" i="6"/>
  <c r="G5831" i="6"/>
  <c r="H5830" i="6"/>
  <c r="G5830" i="6"/>
  <c r="I5830" i="6" s="1"/>
  <c r="H5829" i="6"/>
  <c r="G5829" i="6"/>
  <c r="I5829" i="6" s="1"/>
  <c r="H5828" i="6"/>
  <c r="G5828" i="6"/>
  <c r="I5828" i="6" s="1"/>
  <c r="I5827" i="6"/>
  <c r="H5827" i="6"/>
  <c r="G5827" i="6"/>
  <c r="I5826" i="6"/>
  <c r="H5826" i="6"/>
  <c r="G5826" i="6"/>
  <c r="H5825" i="6"/>
  <c r="G5825" i="6"/>
  <c r="I5825" i="6" s="1"/>
  <c r="I5824" i="6"/>
  <c r="H5824" i="6"/>
  <c r="G5824" i="6"/>
  <c r="H5823" i="6"/>
  <c r="G5823" i="6"/>
  <c r="I5823" i="6" s="1"/>
  <c r="I5822" i="6"/>
  <c r="H5822" i="6"/>
  <c r="G5822" i="6"/>
  <c r="I5821" i="6"/>
  <c r="H5821" i="6"/>
  <c r="G5821" i="6"/>
  <c r="I5820" i="6"/>
  <c r="H5820" i="6"/>
  <c r="G5820" i="6"/>
  <c r="H5819" i="6"/>
  <c r="G5819" i="6"/>
  <c r="I5819" i="6" s="1"/>
  <c r="H5818" i="6"/>
  <c r="G5818" i="6"/>
  <c r="I5818" i="6" s="1"/>
  <c r="H5817" i="6"/>
  <c r="G5817" i="6"/>
  <c r="I5817" i="6" s="1"/>
  <c r="I5816" i="6"/>
  <c r="H5816" i="6"/>
  <c r="G5816" i="6"/>
  <c r="H5815" i="6"/>
  <c r="G5815" i="6"/>
  <c r="I5815" i="6" s="1"/>
  <c r="H5814" i="6"/>
  <c r="G5814" i="6"/>
  <c r="I5814" i="6" s="1"/>
  <c r="I5813" i="6"/>
  <c r="H5813" i="6"/>
  <c r="G5813" i="6"/>
  <c r="I5812" i="6"/>
  <c r="H5812" i="6"/>
  <c r="G5812" i="6"/>
  <c r="H5811" i="6"/>
  <c r="G5811" i="6"/>
  <c r="I5811" i="6" s="1"/>
  <c r="I5810" i="6"/>
  <c r="H5810" i="6"/>
  <c r="G5810" i="6"/>
  <c r="H5809" i="6"/>
  <c r="G5809" i="6"/>
  <c r="I5809" i="6" s="1"/>
  <c r="H5808" i="6"/>
  <c r="G5808" i="6"/>
  <c r="I5808" i="6" s="1"/>
  <c r="I5807" i="6"/>
  <c r="H5807" i="6"/>
  <c r="G5807" i="6"/>
  <c r="I5806" i="6"/>
  <c r="H5806" i="6"/>
  <c r="G5806" i="6"/>
  <c r="H5805" i="6"/>
  <c r="G5805" i="6"/>
  <c r="I5805" i="6" s="1"/>
  <c r="H5804" i="6"/>
  <c r="G5804" i="6"/>
  <c r="I5804" i="6" s="1"/>
  <c r="I5803" i="6"/>
  <c r="H5803" i="6"/>
  <c r="G5803" i="6"/>
  <c r="I5802" i="6"/>
  <c r="H5802" i="6"/>
  <c r="G5802" i="6"/>
  <c r="H5801" i="6"/>
  <c r="G5801" i="6"/>
  <c r="I5801" i="6" s="1"/>
  <c r="H5800" i="6"/>
  <c r="G5800" i="6"/>
  <c r="I5800" i="6" s="1"/>
  <c r="I5799" i="6"/>
  <c r="H5799" i="6"/>
  <c r="G5799" i="6"/>
  <c r="I5798" i="6"/>
  <c r="H5798" i="6"/>
  <c r="G5798" i="6"/>
  <c r="I5797" i="6"/>
  <c r="H5797" i="6"/>
  <c r="G5797" i="6"/>
  <c r="I5796" i="6"/>
  <c r="H5796" i="6"/>
  <c r="G5796" i="6"/>
  <c r="I5795" i="6"/>
  <c r="H5795" i="6"/>
  <c r="G5795" i="6"/>
  <c r="H5794" i="6"/>
  <c r="G5794" i="6"/>
  <c r="I5794" i="6" s="1"/>
  <c r="I5793" i="6"/>
  <c r="H5793" i="6"/>
  <c r="G5793" i="6"/>
  <c r="I5792" i="6"/>
  <c r="H5792" i="6"/>
  <c r="G5792" i="6"/>
  <c r="H5791" i="6"/>
  <c r="G5791" i="6"/>
  <c r="I5791" i="6" s="1"/>
  <c r="I5790" i="6"/>
  <c r="H5790" i="6"/>
  <c r="G5790" i="6"/>
  <c r="H5789" i="6"/>
  <c r="G5789" i="6"/>
  <c r="I5789" i="6" s="1"/>
  <c r="H5788" i="6"/>
  <c r="G5788" i="6"/>
  <c r="I5788" i="6" s="1"/>
  <c r="H5787" i="6"/>
  <c r="G5787" i="6"/>
  <c r="I5787" i="6" s="1"/>
  <c r="H5786" i="6"/>
  <c r="G5786" i="6"/>
  <c r="I5786" i="6" s="1"/>
  <c r="I5785" i="6"/>
  <c r="H5785" i="6"/>
  <c r="G5785" i="6"/>
  <c r="I5784" i="6"/>
  <c r="H5784" i="6"/>
  <c r="G5784" i="6"/>
  <c r="I5783" i="6"/>
  <c r="H5783" i="6"/>
  <c r="G5783" i="6"/>
  <c r="I5782" i="6"/>
  <c r="H5782" i="6"/>
  <c r="G5782" i="6"/>
  <c r="I5781" i="6"/>
  <c r="H5781" i="6"/>
  <c r="G5781" i="6"/>
  <c r="I5780" i="6"/>
  <c r="H5780" i="6"/>
  <c r="G5780" i="6"/>
  <c r="I5779" i="6"/>
  <c r="H5779" i="6"/>
  <c r="G5779" i="6"/>
  <c r="I5778" i="6"/>
  <c r="H5778" i="6"/>
  <c r="G5778" i="6"/>
  <c r="H5777" i="6"/>
  <c r="G5777" i="6"/>
  <c r="I5777" i="6" s="1"/>
  <c r="I5776" i="6"/>
  <c r="H5776" i="6"/>
  <c r="G5776" i="6"/>
  <c r="H5775" i="6"/>
  <c r="G5775" i="6"/>
  <c r="I5775" i="6" s="1"/>
  <c r="H5774" i="6"/>
  <c r="G5774" i="6"/>
  <c r="I5774" i="6" s="1"/>
  <c r="H5773" i="6"/>
  <c r="G5773" i="6"/>
  <c r="I5773" i="6" s="1"/>
  <c r="H5772" i="6"/>
  <c r="G5772" i="6"/>
  <c r="I5772" i="6" s="1"/>
  <c r="I5771" i="6"/>
  <c r="H5771" i="6"/>
  <c r="G5771" i="6"/>
  <c r="I5770" i="6"/>
  <c r="H5770" i="6"/>
  <c r="G5770" i="6"/>
  <c r="I5769" i="6"/>
  <c r="H5769" i="6"/>
  <c r="G5769" i="6"/>
  <c r="I5768" i="6"/>
  <c r="H5768" i="6"/>
  <c r="G5768" i="6"/>
  <c r="H5767" i="6"/>
  <c r="G5767" i="6"/>
  <c r="I5767" i="6" s="1"/>
  <c r="H5766" i="6"/>
  <c r="G5766" i="6"/>
  <c r="I5766" i="6" s="1"/>
  <c r="I5765" i="6"/>
  <c r="H5765" i="6"/>
  <c r="G5765" i="6"/>
  <c r="I5764" i="6"/>
  <c r="H5764" i="6"/>
  <c r="G5764" i="6"/>
  <c r="H5763" i="6"/>
  <c r="G5763" i="6"/>
  <c r="I5763" i="6" s="1"/>
  <c r="H5762" i="6"/>
  <c r="G5762" i="6"/>
  <c r="I5762" i="6" s="1"/>
  <c r="I5761" i="6"/>
  <c r="H5761" i="6"/>
  <c r="G5761" i="6"/>
  <c r="I5760" i="6"/>
  <c r="H5760" i="6"/>
  <c r="G5760" i="6"/>
  <c r="H5759" i="6"/>
  <c r="G5759" i="6"/>
  <c r="I5759" i="6" s="1"/>
  <c r="H5758" i="6"/>
  <c r="G5758" i="6"/>
  <c r="I5758" i="6" s="1"/>
  <c r="I5757" i="6"/>
  <c r="H5757" i="6"/>
  <c r="G5757" i="6"/>
  <c r="I5756" i="6"/>
  <c r="H5756" i="6"/>
  <c r="G5756" i="6"/>
  <c r="I5755" i="6"/>
  <c r="H5755" i="6"/>
  <c r="G5755" i="6"/>
  <c r="I5754" i="6"/>
  <c r="H5754" i="6"/>
  <c r="G5754" i="6"/>
  <c r="I5753" i="6"/>
  <c r="H5753" i="6"/>
  <c r="G5753" i="6"/>
  <c r="H5752" i="6"/>
  <c r="G5752" i="6"/>
  <c r="I5752" i="6" s="1"/>
  <c r="I5751" i="6"/>
  <c r="H5751" i="6"/>
  <c r="G5751" i="6"/>
  <c r="I5750" i="6"/>
  <c r="H5750" i="6"/>
  <c r="G5750" i="6"/>
  <c r="H5749" i="6"/>
  <c r="G5749" i="6"/>
  <c r="I5749" i="6" s="1"/>
  <c r="I5748" i="6"/>
  <c r="H5748" i="6"/>
  <c r="G5748" i="6"/>
  <c r="H5747" i="6"/>
  <c r="G5747" i="6"/>
  <c r="I5747" i="6" s="1"/>
  <c r="H5746" i="6"/>
  <c r="G5746" i="6"/>
  <c r="I5746" i="6" s="1"/>
  <c r="H5745" i="6"/>
  <c r="G5745" i="6"/>
  <c r="I5745" i="6" s="1"/>
  <c r="H5744" i="6"/>
  <c r="G5744" i="6"/>
  <c r="I5744" i="6" s="1"/>
  <c r="I5743" i="6"/>
  <c r="H5743" i="6"/>
  <c r="G5743" i="6"/>
  <c r="I5742" i="6"/>
  <c r="H5742" i="6"/>
  <c r="G5742" i="6"/>
  <c r="I5741" i="6"/>
  <c r="H5741" i="6"/>
  <c r="G5741" i="6"/>
  <c r="I5740" i="6"/>
  <c r="H5740" i="6"/>
  <c r="G5740" i="6"/>
  <c r="H5739" i="6"/>
  <c r="G5739" i="6"/>
  <c r="I5739" i="6" s="1"/>
  <c r="H5738" i="6"/>
  <c r="G5738" i="6"/>
  <c r="I5738" i="6" s="1"/>
  <c r="I5737" i="6"/>
  <c r="H5737" i="6"/>
  <c r="G5737" i="6"/>
  <c r="I5736" i="6"/>
  <c r="H5736" i="6"/>
  <c r="G5736" i="6"/>
  <c r="H5735" i="6"/>
  <c r="G5735" i="6"/>
  <c r="I5735" i="6" s="1"/>
  <c r="H5734" i="6"/>
  <c r="G5734" i="6"/>
  <c r="I5734" i="6" s="1"/>
  <c r="H5733" i="6"/>
  <c r="G5733" i="6"/>
  <c r="I5733" i="6" s="1"/>
  <c r="H5732" i="6"/>
  <c r="G5732" i="6"/>
  <c r="I5732" i="6" s="1"/>
  <c r="H5731" i="6"/>
  <c r="G5731" i="6"/>
  <c r="I5731" i="6" s="1"/>
  <c r="H5730" i="6"/>
  <c r="G5730" i="6"/>
  <c r="I5730" i="6" s="1"/>
  <c r="I5729" i="6"/>
  <c r="H5729" i="6"/>
  <c r="G5729" i="6"/>
  <c r="I5728" i="6"/>
  <c r="H5728" i="6"/>
  <c r="G5728" i="6"/>
  <c r="H5727" i="6"/>
  <c r="G5727" i="6"/>
  <c r="I5727" i="6" s="1"/>
  <c r="I5726" i="6"/>
  <c r="H5726" i="6"/>
  <c r="G5726" i="6"/>
  <c r="H5725" i="6"/>
  <c r="G5725" i="6"/>
  <c r="I5725" i="6" s="1"/>
  <c r="H5724" i="6"/>
  <c r="G5724" i="6"/>
  <c r="I5724" i="6" s="1"/>
  <c r="I5723" i="6"/>
  <c r="H5723" i="6"/>
  <c r="G5723" i="6"/>
  <c r="I5722" i="6"/>
  <c r="H5722" i="6"/>
  <c r="G5722" i="6"/>
  <c r="H5721" i="6"/>
  <c r="G5721" i="6"/>
  <c r="I5721" i="6" s="1"/>
  <c r="H5720" i="6"/>
  <c r="G5720" i="6"/>
  <c r="I5720" i="6" s="1"/>
  <c r="I5719" i="6"/>
  <c r="H5719" i="6"/>
  <c r="G5719" i="6"/>
  <c r="H5718" i="6"/>
  <c r="G5718" i="6"/>
  <c r="I5718" i="6" s="1"/>
  <c r="H5717" i="6"/>
  <c r="G5717" i="6"/>
  <c r="I5717" i="6" s="1"/>
  <c r="H5716" i="6"/>
  <c r="G5716" i="6"/>
  <c r="I5716" i="6" s="1"/>
  <c r="I5715" i="6"/>
  <c r="H5715" i="6"/>
  <c r="G5715" i="6"/>
  <c r="I5714" i="6"/>
  <c r="H5714" i="6"/>
  <c r="G5714" i="6"/>
  <c r="I5713" i="6"/>
  <c r="H5713" i="6"/>
  <c r="G5713" i="6"/>
  <c r="I5712" i="6"/>
  <c r="H5712" i="6"/>
  <c r="G5712" i="6"/>
  <c r="I5711" i="6"/>
  <c r="H5711" i="6"/>
  <c r="G5711" i="6"/>
  <c r="H5710" i="6"/>
  <c r="G5710" i="6"/>
  <c r="I5710" i="6" s="1"/>
  <c r="I5709" i="6"/>
  <c r="H5709" i="6"/>
  <c r="G5709" i="6"/>
  <c r="I5708" i="6"/>
  <c r="H5708" i="6"/>
  <c r="G5708" i="6"/>
  <c r="H5707" i="6"/>
  <c r="G5707" i="6"/>
  <c r="I5707" i="6" s="1"/>
  <c r="I5706" i="6"/>
  <c r="H5706" i="6"/>
  <c r="G5706" i="6"/>
  <c r="I5705" i="6"/>
  <c r="H5705" i="6"/>
  <c r="G5705" i="6"/>
  <c r="H5704" i="6"/>
  <c r="G5704" i="6"/>
  <c r="I5704" i="6" s="1"/>
  <c r="H5703" i="6"/>
  <c r="G5703" i="6"/>
  <c r="I5703" i="6" s="1"/>
  <c r="H5702" i="6"/>
  <c r="G5702" i="6"/>
  <c r="I5702" i="6" s="1"/>
  <c r="I5701" i="6"/>
  <c r="H5701" i="6"/>
  <c r="G5701" i="6"/>
  <c r="I5700" i="6"/>
  <c r="H5700" i="6"/>
  <c r="G5700" i="6"/>
  <c r="I5699" i="6"/>
  <c r="H5699" i="6"/>
  <c r="G5699" i="6"/>
  <c r="I5698" i="6"/>
  <c r="H5698" i="6"/>
  <c r="G5698" i="6"/>
  <c r="H5697" i="6"/>
  <c r="G5697" i="6"/>
  <c r="I5697" i="6" s="1"/>
  <c r="H5696" i="6"/>
  <c r="G5696" i="6"/>
  <c r="I5696" i="6" s="1"/>
  <c r="I5695" i="6"/>
  <c r="H5695" i="6"/>
  <c r="G5695" i="6"/>
  <c r="I5694" i="6"/>
  <c r="H5694" i="6"/>
  <c r="G5694" i="6"/>
  <c r="H5693" i="6"/>
  <c r="G5693" i="6"/>
  <c r="I5693" i="6" s="1"/>
  <c r="H5692" i="6"/>
  <c r="G5692" i="6"/>
  <c r="I5692" i="6" s="1"/>
  <c r="I5691" i="6"/>
  <c r="H5691" i="6"/>
  <c r="G5691" i="6"/>
  <c r="H5690" i="6"/>
  <c r="G5690" i="6"/>
  <c r="I5690" i="6" s="1"/>
  <c r="H5689" i="6"/>
  <c r="G5689" i="6"/>
  <c r="I5689" i="6" s="1"/>
  <c r="H5688" i="6"/>
  <c r="G5688" i="6"/>
  <c r="I5688" i="6" s="1"/>
  <c r="I5687" i="6"/>
  <c r="H5687" i="6"/>
  <c r="G5687" i="6"/>
  <c r="I5686" i="6"/>
  <c r="H5686" i="6"/>
  <c r="G5686" i="6"/>
  <c r="I5685" i="6"/>
  <c r="H5685" i="6"/>
  <c r="G5685" i="6"/>
  <c r="I5684" i="6"/>
  <c r="H5684" i="6"/>
  <c r="G5684" i="6"/>
  <c r="H5683" i="6"/>
  <c r="G5683" i="6"/>
  <c r="I5683" i="6" s="1"/>
  <c r="H5682" i="6"/>
  <c r="G5682" i="6"/>
  <c r="I5682" i="6" s="1"/>
  <c r="I5681" i="6"/>
  <c r="H5681" i="6"/>
  <c r="G5681" i="6"/>
  <c r="I5680" i="6"/>
  <c r="H5680" i="6"/>
  <c r="G5680" i="6"/>
  <c r="H5679" i="6"/>
  <c r="G5679" i="6"/>
  <c r="I5679" i="6" s="1"/>
  <c r="H5678" i="6"/>
  <c r="G5678" i="6"/>
  <c r="I5678" i="6" s="1"/>
  <c r="I5677" i="6"/>
  <c r="H5677" i="6"/>
  <c r="G5677" i="6"/>
  <c r="H5676" i="6"/>
  <c r="G5676" i="6"/>
  <c r="I5676" i="6" s="1"/>
  <c r="H5675" i="6"/>
  <c r="G5675" i="6"/>
  <c r="I5675" i="6" s="1"/>
  <c r="H5674" i="6"/>
  <c r="G5674" i="6"/>
  <c r="I5674" i="6" s="1"/>
  <c r="I5673" i="6"/>
  <c r="H5673" i="6"/>
  <c r="G5673" i="6"/>
  <c r="I5672" i="6"/>
  <c r="H5672" i="6"/>
  <c r="G5672" i="6"/>
  <c r="I5671" i="6"/>
  <c r="H5671" i="6"/>
  <c r="G5671" i="6"/>
  <c r="I5670" i="6"/>
  <c r="H5670" i="6"/>
  <c r="G5670" i="6"/>
  <c r="I5669" i="6"/>
  <c r="H5669" i="6"/>
  <c r="G5669" i="6"/>
  <c r="I5668" i="6"/>
  <c r="H5668" i="6"/>
  <c r="G5668" i="6"/>
  <c r="H5667" i="6"/>
  <c r="G5667" i="6"/>
  <c r="I5667" i="6" s="1"/>
  <c r="I5666" i="6"/>
  <c r="H5666" i="6"/>
  <c r="G5666" i="6"/>
  <c r="H5665" i="6"/>
  <c r="G5665" i="6"/>
  <c r="I5665" i="6" s="1"/>
  <c r="I5664" i="6"/>
  <c r="H5664" i="6"/>
  <c r="G5664" i="6"/>
  <c r="I5663" i="6"/>
  <c r="H5663" i="6"/>
  <c r="G5663" i="6"/>
  <c r="H5662" i="6"/>
  <c r="G5662" i="6"/>
  <c r="I5662" i="6" s="1"/>
  <c r="H5661" i="6"/>
  <c r="G5661" i="6"/>
  <c r="I5661" i="6" s="1"/>
  <c r="H5660" i="6"/>
  <c r="G5660" i="6"/>
  <c r="I5660" i="6" s="1"/>
  <c r="I5659" i="6"/>
  <c r="H5659" i="6"/>
  <c r="G5659" i="6"/>
  <c r="I5658" i="6"/>
  <c r="H5658" i="6"/>
  <c r="G5658" i="6"/>
  <c r="I5657" i="6"/>
  <c r="H5657" i="6"/>
  <c r="G5657" i="6"/>
  <c r="I5656" i="6"/>
  <c r="H5656" i="6"/>
  <c r="G5656" i="6"/>
  <c r="I5655" i="6"/>
  <c r="H5655" i="6"/>
  <c r="G5655" i="6"/>
  <c r="I5654" i="6"/>
  <c r="H5654" i="6"/>
  <c r="G5654" i="6"/>
  <c r="H5653" i="6"/>
  <c r="G5653" i="6"/>
  <c r="I5653" i="6" s="1"/>
  <c r="I5652" i="6"/>
  <c r="H5652" i="6"/>
  <c r="G5652" i="6"/>
  <c r="H5651" i="6"/>
  <c r="G5651" i="6"/>
  <c r="I5651" i="6" s="1"/>
  <c r="H5650" i="6"/>
  <c r="G5650" i="6"/>
  <c r="I5650" i="6" s="1"/>
  <c r="H5649" i="6"/>
  <c r="G5649" i="6"/>
  <c r="I5649" i="6" s="1"/>
  <c r="H5648" i="6"/>
  <c r="G5648" i="6"/>
  <c r="I5648" i="6" s="1"/>
  <c r="H5647" i="6"/>
  <c r="G5647" i="6"/>
  <c r="I5647" i="6" s="1"/>
  <c r="H5646" i="6"/>
  <c r="G5646" i="6"/>
  <c r="I5646" i="6" s="1"/>
  <c r="I5645" i="6"/>
  <c r="H5645" i="6"/>
  <c r="G5645" i="6"/>
  <c r="I5644" i="6"/>
  <c r="H5644" i="6"/>
  <c r="G5644" i="6"/>
  <c r="I5643" i="6"/>
  <c r="H5643" i="6"/>
  <c r="G5643" i="6"/>
  <c r="I5642" i="6"/>
  <c r="H5642" i="6"/>
  <c r="G5642" i="6"/>
  <c r="I5641" i="6"/>
  <c r="H5641" i="6"/>
  <c r="G5641" i="6"/>
  <c r="I5640" i="6"/>
  <c r="H5640" i="6"/>
  <c r="G5640" i="6"/>
  <c r="H5639" i="6"/>
  <c r="G5639" i="6"/>
  <c r="I5639" i="6" s="1"/>
  <c r="I5638" i="6"/>
  <c r="H5638" i="6"/>
  <c r="G5638" i="6"/>
  <c r="H5637" i="6"/>
  <c r="G5637" i="6"/>
  <c r="I5637" i="6" s="1"/>
  <c r="H5636" i="6"/>
  <c r="G5636" i="6"/>
  <c r="I5636" i="6" s="1"/>
  <c r="H5635" i="6"/>
  <c r="G5635" i="6"/>
  <c r="I5635" i="6" s="1"/>
  <c r="I5634" i="6"/>
  <c r="H5634" i="6"/>
  <c r="G5634" i="6"/>
  <c r="H5633" i="6"/>
  <c r="G5633" i="6"/>
  <c r="I5633" i="6" s="1"/>
  <c r="H5632" i="6"/>
  <c r="G5632" i="6"/>
  <c r="I5632" i="6" s="1"/>
  <c r="I5631" i="6"/>
  <c r="H5631" i="6"/>
  <c r="G5631" i="6"/>
  <c r="I5630" i="6"/>
  <c r="H5630" i="6"/>
  <c r="G5630" i="6"/>
  <c r="I5629" i="6"/>
  <c r="H5629" i="6"/>
  <c r="G5629" i="6"/>
  <c r="I5628" i="6"/>
  <c r="H5628" i="6"/>
  <c r="G5628" i="6"/>
  <c r="I5627" i="6"/>
  <c r="H5627" i="6"/>
  <c r="G5627" i="6"/>
  <c r="H5626" i="6"/>
  <c r="G5626" i="6"/>
  <c r="I5626" i="6" s="1"/>
  <c r="H5625" i="6"/>
  <c r="G5625" i="6"/>
  <c r="I5625" i="6" s="1"/>
  <c r="I5624" i="6"/>
  <c r="H5624" i="6"/>
  <c r="G5624" i="6"/>
  <c r="H5623" i="6"/>
  <c r="G5623" i="6"/>
  <c r="I5623" i="6" s="1"/>
  <c r="H5622" i="6"/>
  <c r="G5622" i="6"/>
  <c r="I5622" i="6" s="1"/>
  <c r="H5621" i="6"/>
  <c r="G5621" i="6"/>
  <c r="I5621" i="6" s="1"/>
  <c r="I5620" i="6"/>
  <c r="H5620" i="6"/>
  <c r="G5620" i="6"/>
  <c r="H5619" i="6"/>
  <c r="G5619" i="6"/>
  <c r="I5619" i="6" s="1"/>
  <c r="H5618" i="6"/>
  <c r="G5618" i="6"/>
  <c r="I5618" i="6" s="1"/>
  <c r="I5617" i="6"/>
  <c r="H5617" i="6"/>
  <c r="G5617" i="6"/>
  <c r="I5616" i="6"/>
  <c r="H5616" i="6"/>
  <c r="G5616" i="6"/>
  <c r="H5615" i="6"/>
  <c r="G5615" i="6"/>
  <c r="I5615" i="6" s="1"/>
  <c r="I5614" i="6"/>
  <c r="H5614" i="6"/>
  <c r="G5614" i="6"/>
  <c r="I5613" i="6"/>
  <c r="H5613" i="6"/>
  <c r="G5613" i="6"/>
  <c r="I5612" i="6"/>
  <c r="H5612" i="6"/>
  <c r="G5612" i="6"/>
  <c r="H5611" i="6"/>
  <c r="G5611" i="6"/>
  <c r="I5611" i="6" s="1"/>
  <c r="I5610" i="6"/>
  <c r="H5610" i="6"/>
  <c r="G5610" i="6"/>
  <c r="H5609" i="6"/>
  <c r="G5609" i="6"/>
  <c r="I5609" i="6" s="1"/>
  <c r="H5608" i="6"/>
  <c r="G5608" i="6"/>
  <c r="I5608" i="6" s="1"/>
  <c r="H5607" i="6"/>
  <c r="G5607" i="6"/>
  <c r="I5607" i="6" s="1"/>
  <c r="I5606" i="6"/>
  <c r="H5606" i="6"/>
  <c r="G5606" i="6"/>
  <c r="H5605" i="6"/>
  <c r="G5605" i="6"/>
  <c r="I5605" i="6" s="1"/>
  <c r="H5604" i="6"/>
  <c r="G5604" i="6"/>
  <c r="I5604" i="6" s="1"/>
  <c r="I5603" i="6"/>
  <c r="H5603" i="6"/>
  <c r="G5603" i="6"/>
  <c r="I5602" i="6"/>
  <c r="H5602" i="6"/>
  <c r="G5602" i="6"/>
  <c r="H5601" i="6"/>
  <c r="G5601" i="6"/>
  <c r="I5601" i="6" s="1"/>
  <c r="I5600" i="6"/>
  <c r="H5600" i="6"/>
  <c r="G5600" i="6"/>
  <c r="I5599" i="6"/>
  <c r="H5599" i="6"/>
  <c r="G5599" i="6"/>
  <c r="I5598" i="6"/>
  <c r="H5598" i="6"/>
  <c r="G5598" i="6"/>
  <c r="H5597" i="6"/>
  <c r="G5597" i="6"/>
  <c r="I5597" i="6" s="1"/>
  <c r="I5596" i="6"/>
  <c r="H5596" i="6"/>
  <c r="G5596" i="6"/>
  <c r="H5595" i="6"/>
  <c r="G5595" i="6"/>
  <c r="I5595" i="6" s="1"/>
  <c r="I5594" i="6"/>
  <c r="H5594" i="6"/>
  <c r="G5594" i="6"/>
  <c r="H5593" i="6"/>
  <c r="G5593" i="6"/>
  <c r="I5593" i="6" s="1"/>
  <c r="I5592" i="6"/>
  <c r="H5592" i="6"/>
  <c r="G5592" i="6"/>
  <c r="H5591" i="6"/>
  <c r="G5591" i="6"/>
  <c r="I5591" i="6" s="1"/>
  <c r="H5590" i="6"/>
  <c r="G5590" i="6"/>
  <c r="I5590" i="6" s="1"/>
  <c r="I5589" i="6"/>
  <c r="H5589" i="6"/>
  <c r="G5589" i="6"/>
  <c r="I5588" i="6"/>
  <c r="H5588" i="6"/>
  <c r="G5588" i="6"/>
  <c r="I5587" i="6"/>
  <c r="H5587" i="6"/>
  <c r="G5587" i="6"/>
  <c r="H5586" i="6"/>
  <c r="G5586" i="6"/>
  <c r="I5586" i="6" s="1"/>
  <c r="H5585" i="6"/>
  <c r="G5585" i="6"/>
  <c r="I5585" i="6" s="1"/>
  <c r="H5584" i="6"/>
  <c r="G5584" i="6"/>
  <c r="I5584" i="6" s="1"/>
  <c r="H5583" i="6"/>
  <c r="G5583" i="6"/>
  <c r="I5583" i="6" s="1"/>
  <c r="I5582" i="6"/>
  <c r="H5582" i="6"/>
  <c r="G5582" i="6"/>
  <c r="H5581" i="6"/>
  <c r="G5581" i="6"/>
  <c r="I5581" i="6" s="1"/>
  <c r="H5580" i="6"/>
  <c r="G5580" i="6"/>
  <c r="I5580" i="6" s="1"/>
  <c r="H5579" i="6"/>
  <c r="G5579" i="6"/>
  <c r="I5579" i="6" s="1"/>
  <c r="I5578" i="6"/>
  <c r="H5578" i="6"/>
  <c r="G5578" i="6"/>
  <c r="H5577" i="6"/>
  <c r="G5577" i="6"/>
  <c r="I5577" i="6" s="1"/>
  <c r="H5576" i="6"/>
  <c r="G5576" i="6"/>
  <c r="I5576" i="6" s="1"/>
  <c r="I5575" i="6"/>
  <c r="H5575" i="6"/>
  <c r="G5575" i="6"/>
  <c r="I5574" i="6"/>
  <c r="H5574" i="6"/>
  <c r="G5574" i="6"/>
  <c r="I5573" i="6"/>
  <c r="H5573" i="6"/>
  <c r="G5573" i="6"/>
  <c r="H5572" i="6"/>
  <c r="G5572" i="6"/>
  <c r="I5572" i="6" s="1"/>
  <c r="H5571" i="6"/>
  <c r="G5571" i="6"/>
  <c r="I5571" i="6" s="1"/>
  <c r="H5570" i="6"/>
  <c r="G5570" i="6"/>
  <c r="I5570" i="6" s="1"/>
  <c r="H5569" i="6"/>
  <c r="G5569" i="6"/>
  <c r="I5569" i="6" s="1"/>
  <c r="I5568" i="6"/>
  <c r="H5568" i="6"/>
  <c r="G5568" i="6"/>
  <c r="H5567" i="6"/>
  <c r="G5567" i="6"/>
  <c r="I5567" i="6" s="1"/>
  <c r="H5566" i="6"/>
  <c r="G5566" i="6"/>
  <c r="I5566" i="6" s="1"/>
  <c r="H5565" i="6"/>
  <c r="G5565" i="6"/>
  <c r="I5565" i="6" s="1"/>
  <c r="H5564" i="6"/>
  <c r="G5564" i="6"/>
  <c r="I5564" i="6" s="1"/>
  <c r="H5563" i="6"/>
  <c r="G5563" i="6"/>
  <c r="I5563" i="6" s="1"/>
  <c r="H5562" i="6"/>
  <c r="G5562" i="6"/>
  <c r="I5562" i="6" s="1"/>
  <c r="I5561" i="6"/>
  <c r="H5561" i="6"/>
  <c r="G5561" i="6"/>
  <c r="I5560" i="6"/>
  <c r="H5560" i="6"/>
  <c r="G5560" i="6"/>
  <c r="I5559" i="6"/>
  <c r="H5559" i="6"/>
  <c r="G5559" i="6"/>
  <c r="H5558" i="6"/>
  <c r="G5558" i="6"/>
  <c r="I5558" i="6" s="1"/>
  <c r="I5557" i="6"/>
  <c r="H5557" i="6"/>
  <c r="G5557" i="6"/>
  <c r="I5556" i="6"/>
  <c r="H5556" i="6"/>
  <c r="G5556" i="6"/>
  <c r="H5555" i="6"/>
  <c r="G5555" i="6"/>
  <c r="I5555" i="6" s="1"/>
  <c r="I5554" i="6"/>
  <c r="H5554" i="6"/>
  <c r="G5554" i="6"/>
  <c r="H5553" i="6"/>
  <c r="G5553" i="6"/>
  <c r="I5553" i="6" s="1"/>
  <c r="I5552" i="6"/>
  <c r="H5552" i="6"/>
  <c r="G5552" i="6"/>
  <c r="H5551" i="6"/>
  <c r="G5551" i="6"/>
  <c r="I5551" i="6" s="1"/>
  <c r="H5550" i="6"/>
  <c r="G5550" i="6"/>
  <c r="I5550" i="6" s="1"/>
  <c r="H5549" i="6"/>
  <c r="G5549" i="6"/>
  <c r="I5549" i="6" s="1"/>
  <c r="H5548" i="6"/>
  <c r="G5548" i="6"/>
  <c r="I5548" i="6" s="1"/>
  <c r="I5547" i="6"/>
  <c r="H5547" i="6"/>
  <c r="G5547" i="6"/>
  <c r="I5546" i="6"/>
  <c r="H5546" i="6"/>
  <c r="G5546" i="6"/>
  <c r="H5545" i="6"/>
  <c r="G5545" i="6"/>
  <c r="I5545" i="6" s="1"/>
  <c r="H5544" i="6"/>
  <c r="G5544" i="6"/>
  <c r="I5544" i="6" s="1"/>
  <c r="H5543" i="6"/>
  <c r="G5543" i="6"/>
  <c r="I5543" i="6" s="1"/>
  <c r="H5542" i="6"/>
  <c r="G5542" i="6"/>
  <c r="I5542" i="6" s="1"/>
  <c r="H5541" i="6"/>
  <c r="G5541" i="6"/>
  <c r="I5541" i="6" s="1"/>
  <c r="I5540" i="6"/>
  <c r="H5540" i="6"/>
  <c r="G5540" i="6"/>
  <c r="H5539" i="6"/>
  <c r="G5539" i="6"/>
  <c r="I5539" i="6" s="1"/>
  <c r="I5538" i="6"/>
  <c r="H5538" i="6"/>
  <c r="G5538" i="6"/>
  <c r="H5537" i="6"/>
  <c r="G5537" i="6"/>
  <c r="I5537" i="6" s="1"/>
  <c r="H5536" i="6"/>
  <c r="G5536" i="6"/>
  <c r="I5536" i="6" s="1"/>
  <c r="H5535" i="6"/>
  <c r="G5535" i="6"/>
  <c r="I5535" i="6" s="1"/>
  <c r="H5534" i="6"/>
  <c r="G5534" i="6"/>
  <c r="I5534" i="6" s="1"/>
  <c r="I5533" i="6"/>
  <c r="H5533" i="6"/>
  <c r="G5533" i="6"/>
  <c r="I5532" i="6"/>
  <c r="H5532" i="6"/>
  <c r="G5532" i="6"/>
  <c r="H5531" i="6"/>
  <c r="G5531" i="6"/>
  <c r="I5531" i="6" s="1"/>
  <c r="H5530" i="6"/>
  <c r="G5530" i="6"/>
  <c r="I5530" i="6" s="1"/>
  <c r="H5529" i="6"/>
  <c r="G5529" i="6"/>
  <c r="I5529" i="6" s="1"/>
  <c r="I5528" i="6"/>
  <c r="H5528" i="6"/>
  <c r="G5528" i="6"/>
  <c r="H5527" i="6"/>
  <c r="G5527" i="6"/>
  <c r="I5527" i="6" s="1"/>
  <c r="I5526" i="6"/>
  <c r="H5526" i="6"/>
  <c r="G5526" i="6"/>
  <c r="H5525" i="6"/>
  <c r="G5525" i="6"/>
  <c r="I5525" i="6" s="1"/>
  <c r="I5524" i="6"/>
  <c r="H5524" i="6"/>
  <c r="G5524" i="6"/>
  <c r="H5523" i="6"/>
  <c r="G5523" i="6"/>
  <c r="I5523" i="6" s="1"/>
  <c r="H5522" i="6"/>
  <c r="G5522" i="6"/>
  <c r="I5522" i="6" s="1"/>
  <c r="H5521" i="6"/>
  <c r="G5521" i="6"/>
  <c r="I5521" i="6" s="1"/>
  <c r="H5520" i="6"/>
  <c r="G5520" i="6"/>
  <c r="I5520" i="6" s="1"/>
  <c r="I5519" i="6"/>
  <c r="H5519" i="6"/>
  <c r="G5519" i="6"/>
  <c r="I5518" i="6"/>
  <c r="H5518" i="6"/>
  <c r="G5518" i="6"/>
  <c r="H5517" i="6"/>
  <c r="G5517" i="6"/>
  <c r="I5517" i="6" s="1"/>
  <c r="H5516" i="6"/>
  <c r="G5516" i="6"/>
  <c r="I5516" i="6" s="1"/>
  <c r="I5515" i="6"/>
  <c r="H5515" i="6"/>
  <c r="G5515" i="6"/>
  <c r="H5514" i="6"/>
  <c r="G5514" i="6"/>
  <c r="I5514" i="6" s="1"/>
  <c r="H5513" i="6"/>
  <c r="G5513" i="6"/>
  <c r="I5513" i="6" s="1"/>
  <c r="I5512" i="6"/>
  <c r="H5512" i="6"/>
  <c r="G5512" i="6"/>
  <c r="H5511" i="6"/>
  <c r="G5511" i="6"/>
  <c r="I5511" i="6" s="1"/>
  <c r="I5510" i="6"/>
  <c r="H5510" i="6"/>
  <c r="G5510" i="6"/>
  <c r="H5509" i="6"/>
  <c r="G5509" i="6"/>
  <c r="I5509" i="6" s="1"/>
  <c r="H5508" i="6"/>
  <c r="G5508" i="6"/>
  <c r="I5508" i="6" s="1"/>
  <c r="H5507" i="6"/>
  <c r="G5507" i="6"/>
  <c r="I5507" i="6" s="1"/>
  <c r="H5506" i="6"/>
  <c r="G5506" i="6"/>
  <c r="I5506" i="6" s="1"/>
  <c r="I5505" i="6"/>
  <c r="H5505" i="6"/>
  <c r="G5505" i="6"/>
  <c r="I5504" i="6"/>
  <c r="H5504" i="6"/>
  <c r="G5504" i="6"/>
  <c r="H5503" i="6"/>
  <c r="G5503" i="6"/>
  <c r="I5503" i="6" s="1"/>
  <c r="H5502" i="6"/>
  <c r="G5502" i="6"/>
  <c r="I5502" i="6" s="1"/>
  <c r="H5501" i="6"/>
  <c r="G5501" i="6"/>
  <c r="I5501" i="6" s="1"/>
  <c r="I5500" i="6"/>
  <c r="H5500" i="6"/>
  <c r="G5500" i="6"/>
  <c r="I5499" i="6"/>
  <c r="H5499" i="6"/>
  <c r="G5499" i="6"/>
  <c r="I5498" i="6"/>
  <c r="H5498" i="6"/>
  <c r="G5498" i="6"/>
  <c r="H5497" i="6"/>
  <c r="G5497" i="6"/>
  <c r="I5497" i="6" s="1"/>
  <c r="H5496" i="6"/>
  <c r="G5496" i="6"/>
  <c r="I5496" i="6" s="1"/>
  <c r="I5495" i="6"/>
  <c r="H5495" i="6"/>
  <c r="G5495" i="6"/>
  <c r="H5494" i="6"/>
  <c r="G5494" i="6"/>
  <c r="I5494" i="6" s="1"/>
  <c r="H5493" i="6"/>
  <c r="G5493" i="6"/>
  <c r="I5493" i="6" s="1"/>
  <c r="H5492" i="6"/>
  <c r="G5492" i="6"/>
  <c r="I5492" i="6" s="1"/>
  <c r="I5491" i="6"/>
  <c r="H5491" i="6"/>
  <c r="G5491" i="6"/>
  <c r="I5490" i="6"/>
  <c r="H5490" i="6"/>
  <c r="G5490" i="6"/>
  <c r="H5489" i="6"/>
  <c r="G5489" i="6"/>
  <c r="I5489" i="6" s="1"/>
  <c r="H5488" i="6"/>
  <c r="G5488" i="6"/>
  <c r="I5488" i="6" s="1"/>
  <c r="I5487" i="6"/>
  <c r="H5487" i="6"/>
  <c r="G5487" i="6"/>
  <c r="H5486" i="6"/>
  <c r="G5486" i="6"/>
  <c r="I5486" i="6" s="1"/>
  <c r="I5485" i="6"/>
  <c r="H5485" i="6"/>
  <c r="G5485" i="6"/>
  <c r="I5484" i="6"/>
  <c r="H5484" i="6"/>
  <c r="G5484" i="6"/>
  <c r="H5483" i="6"/>
  <c r="G5483" i="6"/>
  <c r="I5483" i="6" s="1"/>
  <c r="I5482" i="6"/>
  <c r="H5482" i="6"/>
  <c r="G5482" i="6"/>
  <c r="H5481" i="6"/>
  <c r="G5481" i="6"/>
  <c r="I5481" i="6" s="1"/>
  <c r="H5480" i="6"/>
  <c r="G5480" i="6"/>
  <c r="I5480" i="6" s="1"/>
  <c r="H5479" i="6"/>
  <c r="G5479" i="6"/>
  <c r="I5479" i="6" s="1"/>
  <c r="H5478" i="6"/>
  <c r="G5478" i="6"/>
  <c r="I5478" i="6" s="1"/>
  <c r="I5477" i="6"/>
  <c r="H5477" i="6"/>
  <c r="G5477" i="6"/>
  <c r="I5476" i="6"/>
  <c r="H5476" i="6"/>
  <c r="G5476" i="6"/>
  <c r="I5475" i="6"/>
  <c r="H5475" i="6"/>
  <c r="G5475" i="6"/>
  <c r="H5474" i="6"/>
  <c r="G5474" i="6"/>
  <c r="I5474" i="6" s="1"/>
  <c r="H5473" i="6"/>
  <c r="G5473" i="6"/>
  <c r="I5473" i="6" s="1"/>
  <c r="I5472" i="6"/>
  <c r="H5472" i="6"/>
  <c r="G5472" i="6"/>
  <c r="I5471" i="6"/>
  <c r="H5471" i="6"/>
  <c r="G5471" i="6"/>
  <c r="I5470" i="6"/>
  <c r="H5470" i="6"/>
  <c r="G5470" i="6"/>
  <c r="H5469" i="6"/>
  <c r="G5469" i="6"/>
  <c r="I5469" i="6" s="1"/>
  <c r="H5468" i="6"/>
  <c r="G5468" i="6"/>
  <c r="I5468" i="6" s="1"/>
  <c r="I5467" i="6"/>
  <c r="H5467" i="6"/>
  <c r="G5467" i="6"/>
  <c r="H5466" i="6"/>
  <c r="G5466" i="6"/>
  <c r="I5466" i="6" s="1"/>
  <c r="H5465" i="6"/>
  <c r="G5465" i="6"/>
  <c r="I5465" i="6" s="1"/>
  <c r="H5464" i="6"/>
  <c r="G5464" i="6"/>
  <c r="I5464" i="6" s="1"/>
  <c r="I5463" i="6"/>
  <c r="H5463" i="6"/>
  <c r="G5463" i="6"/>
  <c r="I5462" i="6"/>
  <c r="H5462" i="6"/>
  <c r="G5462" i="6"/>
  <c r="I5461" i="6"/>
  <c r="H5461" i="6"/>
  <c r="G5461" i="6"/>
  <c r="H5460" i="6"/>
  <c r="G5460" i="6"/>
  <c r="I5460" i="6" s="1"/>
  <c r="H5459" i="6"/>
  <c r="G5459" i="6"/>
  <c r="I5459" i="6" s="1"/>
  <c r="H5458" i="6"/>
  <c r="G5458" i="6"/>
  <c r="I5458" i="6" s="1"/>
  <c r="I5457" i="6"/>
  <c r="H5457" i="6"/>
  <c r="G5457" i="6"/>
  <c r="I5456" i="6"/>
  <c r="H5456" i="6"/>
  <c r="G5456" i="6"/>
  <c r="H5455" i="6"/>
  <c r="G5455" i="6"/>
  <c r="I5455" i="6" s="1"/>
  <c r="H5454" i="6"/>
  <c r="G5454" i="6"/>
  <c r="I5454" i="6" s="1"/>
  <c r="H5453" i="6"/>
  <c r="G5453" i="6"/>
  <c r="I5453" i="6" s="1"/>
  <c r="H5452" i="6"/>
  <c r="G5452" i="6"/>
  <c r="I5452" i="6" s="1"/>
  <c r="H5451" i="6"/>
  <c r="G5451" i="6"/>
  <c r="I5451" i="6" s="1"/>
  <c r="H5450" i="6"/>
  <c r="G5450" i="6"/>
  <c r="I5450" i="6" s="1"/>
  <c r="I5449" i="6"/>
  <c r="H5449" i="6"/>
  <c r="G5449" i="6"/>
  <c r="I5448" i="6"/>
  <c r="H5448" i="6"/>
  <c r="G5448" i="6"/>
  <c r="I5447" i="6"/>
  <c r="H5447" i="6"/>
  <c r="G5447" i="6"/>
  <c r="H5446" i="6"/>
  <c r="G5446" i="6"/>
  <c r="I5446" i="6" s="1"/>
  <c r="I5445" i="6"/>
  <c r="H5445" i="6"/>
  <c r="G5445" i="6"/>
  <c r="I5444" i="6"/>
  <c r="H5444" i="6"/>
  <c r="G5444" i="6"/>
  <c r="I5443" i="6"/>
  <c r="H5443" i="6"/>
  <c r="G5443" i="6"/>
  <c r="I5442" i="6"/>
  <c r="H5442" i="6"/>
  <c r="G5442" i="6"/>
  <c r="H5441" i="6"/>
  <c r="G5441" i="6"/>
  <c r="I5441" i="6" s="1"/>
  <c r="I5440" i="6"/>
  <c r="H5440" i="6"/>
  <c r="G5440" i="6"/>
  <c r="H5439" i="6"/>
  <c r="G5439" i="6"/>
  <c r="I5439" i="6" s="1"/>
  <c r="I5438" i="6"/>
  <c r="H5438" i="6"/>
  <c r="G5438" i="6"/>
  <c r="H5437" i="6"/>
  <c r="G5437" i="6"/>
  <c r="I5437" i="6" s="1"/>
  <c r="H5436" i="6"/>
  <c r="G5436" i="6"/>
  <c r="I5436" i="6" s="1"/>
  <c r="I5435" i="6"/>
  <c r="H5435" i="6"/>
  <c r="G5435" i="6"/>
  <c r="I5434" i="6"/>
  <c r="H5434" i="6"/>
  <c r="G5434" i="6"/>
  <c r="I5433" i="6"/>
  <c r="H5433" i="6"/>
  <c r="G5433" i="6"/>
  <c r="H5432" i="6"/>
  <c r="G5432" i="6"/>
  <c r="I5432" i="6" s="1"/>
  <c r="H5431" i="6"/>
  <c r="G5431" i="6"/>
  <c r="I5431" i="6" s="1"/>
  <c r="I5430" i="6"/>
  <c r="H5430" i="6"/>
  <c r="G5430" i="6"/>
  <c r="H5429" i="6"/>
  <c r="G5429" i="6"/>
  <c r="I5429" i="6" s="1"/>
  <c r="I5428" i="6"/>
  <c r="H5428" i="6"/>
  <c r="G5428" i="6"/>
  <c r="H5427" i="6"/>
  <c r="G5427" i="6"/>
  <c r="I5427" i="6" s="1"/>
  <c r="H5426" i="6"/>
  <c r="G5426" i="6"/>
  <c r="I5426" i="6" s="1"/>
  <c r="H5425" i="6"/>
  <c r="G5425" i="6"/>
  <c r="I5425" i="6" s="1"/>
  <c r="I5424" i="6"/>
  <c r="H5424" i="6"/>
  <c r="G5424" i="6"/>
  <c r="H5423" i="6"/>
  <c r="G5423" i="6"/>
  <c r="I5423" i="6" s="1"/>
  <c r="H5422" i="6"/>
  <c r="G5422" i="6"/>
  <c r="I5422" i="6" s="1"/>
  <c r="I5421" i="6"/>
  <c r="H5421" i="6"/>
  <c r="G5421" i="6"/>
  <c r="I5420" i="6"/>
  <c r="H5420" i="6"/>
  <c r="G5420" i="6"/>
  <c r="I5419" i="6"/>
  <c r="H5419" i="6"/>
  <c r="G5419" i="6"/>
  <c r="H5418" i="6"/>
  <c r="G5418" i="6"/>
  <c r="I5418" i="6" s="1"/>
  <c r="I5417" i="6"/>
  <c r="H5417" i="6"/>
  <c r="G5417" i="6"/>
  <c r="H5416" i="6"/>
  <c r="G5416" i="6"/>
  <c r="I5416" i="6" s="1"/>
  <c r="H5415" i="6"/>
  <c r="G5415" i="6"/>
  <c r="I5415" i="6" s="1"/>
  <c r="I5414" i="6"/>
  <c r="H5414" i="6"/>
  <c r="G5414" i="6"/>
  <c r="H5413" i="6"/>
  <c r="G5413" i="6"/>
  <c r="I5413" i="6" s="1"/>
  <c r="I5412" i="6"/>
  <c r="H5412" i="6"/>
  <c r="G5412" i="6"/>
  <c r="I5411" i="6"/>
  <c r="H5411" i="6"/>
  <c r="G5411" i="6"/>
  <c r="I5410" i="6"/>
  <c r="H5410" i="6"/>
  <c r="G5410" i="6"/>
  <c r="H5409" i="6"/>
  <c r="G5409" i="6"/>
  <c r="I5409" i="6" s="1"/>
  <c r="H5408" i="6"/>
  <c r="G5408" i="6"/>
  <c r="I5408" i="6" s="1"/>
  <c r="I5407" i="6"/>
  <c r="H5407" i="6"/>
  <c r="G5407" i="6"/>
  <c r="I5406" i="6"/>
  <c r="H5406" i="6"/>
  <c r="G5406" i="6"/>
  <c r="I5405" i="6"/>
  <c r="H5405" i="6"/>
  <c r="G5405" i="6"/>
  <c r="H5404" i="6"/>
  <c r="G5404" i="6"/>
  <c r="I5404" i="6" s="1"/>
  <c r="H5403" i="6"/>
  <c r="G5403" i="6"/>
  <c r="I5403" i="6" s="1"/>
  <c r="H5402" i="6"/>
  <c r="G5402" i="6"/>
  <c r="I5402" i="6" s="1"/>
  <c r="H5401" i="6"/>
  <c r="G5401" i="6"/>
  <c r="I5401" i="6" s="1"/>
  <c r="I5400" i="6"/>
  <c r="H5400" i="6"/>
  <c r="G5400" i="6"/>
  <c r="H5399" i="6"/>
  <c r="G5399" i="6"/>
  <c r="I5399" i="6" s="1"/>
  <c r="I5398" i="6"/>
  <c r="H5398" i="6"/>
  <c r="G5398" i="6"/>
  <c r="H5397" i="6"/>
  <c r="G5397" i="6"/>
  <c r="I5397" i="6" s="1"/>
  <c r="I5396" i="6"/>
  <c r="H5396" i="6"/>
  <c r="G5396" i="6"/>
  <c r="I5395" i="6"/>
  <c r="H5395" i="6"/>
  <c r="G5395" i="6"/>
  <c r="H5394" i="6"/>
  <c r="G5394" i="6"/>
  <c r="I5394" i="6" s="1"/>
  <c r="I5393" i="6"/>
  <c r="H5393" i="6"/>
  <c r="G5393" i="6"/>
  <c r="I5392" i="6"/>
  <c r="H5392" i="6"/>
  <c r="G5392" i="6"/>
  <c r="I5391" i="6"/>
  <c r="H5391" i="6"/>
  <c r="G5391" i="6"/>
  <c r="H5390" i="6"/>
  <c r="G5390" i="6"/>
  <c r="I5390" i="6" s="1"/>
  <c r="I5389" i="6"/>
  <c r="H5389" i="6"/>
  <c r="G5389" i="6"/>
  <c r="H5388" i="6"/>
  <c r="G5388" i="6"/>
  <c r="I5388" i="6" s="1"/>
  <c r="H5387" i="6"/>
  <c r="G5387" i="6"/>
  <c r="I5387" i="6" s="1"/>
  <c r="I5386" i="6"/>
  <c r="H5386" i="6"/>
  <c r="G5386" i="6"/>
  <c r="H5385" i="6"/>
  <c r="G5385" i="6"/>
  <c r="I5385" i="6" s="1"/>
  <c r="H5384" i="6"/>
  <c r="G5384" i="6"/>
  <c r="I5384" i="6" s="1"/>
  <c r="H5383" i="6"/>
  <c r="G5383" i="6"/>
  <c r="I5383" i="6" s="1"/>
  <c r="I5382" i="6"/>
  <c r="H5382" i="6"/>
  <c r="G5382" i="6"/>
  <c r="H5381" i="6"/>
  <c r="G5381" i="6"/>
  <c r="I5381" i="6" s="1"/>
  <c r="H5380" i="6"/>
  <c r="G5380" i="6"/>
  <c r="I5380" i="6" s="1"/>
  <c r="I5379" i="6"/>
  <c r="H5379" i="6"/>
  <c r="G5379" i="6"/>
  <c r="I5378" i="6"/>
  <c r="H5378" i="6"/>
  <c r="G5378" i="6"/>
  <c r="I5377" i="6"/>
  <c r="H5377" i="6"/>
  <c r="G5377" i="6"/>
  <c r="H5376" i="6"/>
  <c r="G5376" i="6"/>
  <c r="I5376" i="6" s="1"/>
  <c r="H5375" i="6"/>
  <c r="G5375" i="6"/>
  <c r="I5375" i="6" s="1"/>
  <c r="I5374" i="6"/>
  <c r="H5374" i="6"/>
  <c r="G5374" i="6"/>
  <c r="I5373" i="6"/>
  <c r="H5373" i="6"/>
  <c r="G5373" i="6"/>
  <c r="I5372" i="6"/>
  <c r="H5372" i="6"/>
  <c r="G5372" i="6"/>
  <c r="H5371" i="6"/>
  <c r="G5371" i="6"/>
  <c r="I5371" i="6" s="1"/>
  <c r="H5370" i="6"/>
  <c r="G5370" i="6"/>
  <c r="I5370" i="6" s="1"/>
  <c r="H5369" i="6"/>
  <c r="G5369" i="6"/>
  <c r="I5369" i="6" s="1"/>
  <c r="I5368" i="6"/>
  <c r="H5368" i="6"/>
  <c r="G5368" i="6"/>
  <c r="H5367" i="6"/>
  <c r="G5367" i="6"/>
  <c r="I5367" i="6" s="1"/>
  <c r="H5366" i="6"/>
  <c r="G5366" i="6"/>
  <c r="I5366" i="6" s="1"/>
  <c r="I5365" i="6"/>
  <c r="H5365" i="6"/>
  <c r="G5365" i="6"/>
  <c r="I5364" i="6"/>
  <c r="H5364" i="6"/>
  <c r="G5364" i="6"/>
  <c r="I5363" i="6"/>
  <c r="H5363" i="6"/>
  <c r="G5363" i="6"/>
  <c r="H5362" i="6"/>
  <c r="G5362" i="6"/>
  <c r="I5362" i="6" s="1"/>
  <c r="I5361" i="6"/>
  <c r="H5361" i="6"/>
  <c r="G5361" i="6"/>
  <c r="I5360" i="6"/>
  <c r="H5360" i="6"/>
  <c r="G5360" i="6"/>
  <c r="H5359" i="6"/>
  <c r="G5359" i="6"/>
  <c r="I5359" i="6" s="1"/>
  <c r="I5358" i="6"/>
  <c r="H5358" i="6"/>
  <c r="G5358" i="6"/>
  <c r="H5357" i="6"/>
  <c r="G5357" i="6"/>
  <c r="I5357" i="6" s="1"/>
  <c r="H5356" i="6"/>
  <c r="G5356" i="6"/>
  <c r="I5356" i="6" s="1"/>
  <c r="H5355" i="6"/>
  <c r="G5355" i="6"/>
  <c r="I5355" i="6" s="1"/>
  <c r="I5354" i="6"/>
  <c r="H5354" i="6"/>
  <c r="G5354" i="6"/>
  <c r="H5353" i="6"/>
  <c r="G5353" i="6"/>
  <c r="I5353" i="6" s="1"/>
  <c r="H5352" i="6"/>
  <c r="G5352" i="6"/>
  <c r="I5352" i="6" s="1"/>
  <c r="I5351" i="6"/>
  <c r="H5351" i="6"/>
  <c r="G5351" i="6"/>
  <c r="I5350" i="6"/>
  <c r="H5350" i="6"/>
  <c r="G5350" i="6"/>
  <c r="I5349" i="6"/>
  <c r="H5349" i="6"/>
  <c r="G5349" i="6"/>
  <c r="H5348" i="6"/>
  <c r="G5348" i="6"/>
  <c r="I5348" i="6" s="1"/>
  <c r="I5347" i="6"/>
  <c r="H5347" i="6"/>
  <c r="G5347" i="6"/>
  <c r="I5346" i="6"/>
  <c r="H5346" i="6"/>
  <c r="G5346" i="6"/>
  <c r="H5345" i="6"/>
  <c r="G5345" i="6"/>
  <c r="I5345" i="6" s="1"/>
  <c r="I5344" i="6"/>
  <c r="H5344" i="6"/>
  <c r="G5344" i="6"/>
  <c r="H5343" i="6"/>
  <c r="G5343" i="6"/>
  <c r="I5343" i="6" s="1"/>
  <c r="I5342" i="6"/>
  <c r="H5342" i="6"/>
  <c r="G5342" i="6"/>
  <c r="I5341" i="6"/>
  <c r="H5341" i="6"/>
  <c r="G5341" i="6"/>
  <c r="I5340" i="6"/>
  <c r="H5340" i="6"/>
  <c r="G5340" i="6"/>
  <c r="H5339" i="6"/>
  <c r="G5339" i="6"/>
  <c r="I5339" i="6" s="1"/>
  <c r="H5338" i="6"/>
  <c r="G5338" i="6"/>
  <c r="I5338" i="6" s="1"/>
  <c r="I5337" i="6"/>
  <c r="H5337" i="6"/>
  <c r="G5337" i="6"/>
  <c r="I5336" i="6"/>
  <c r="H5336" i="6"/>
  <c r="G5336" i="6"/>
  <c r="I5335" i="6"/>
  <c r="H5335" i="6"/>
  <c r="G5335" i="6"/>
  <c r="H5334" i="6"/>
  <c r="G5334" i="6"/>
  <c r="I5334" i="6" s="1"/>
  <c r="I5333" i="6"/>
  <c r="H5333" i="6"/>
  <c r="G5333" i="6"/>
  <c r="I5332" i="6"/>
  <c r="H5332" i="6"/>
  <c r="G5332" i="6"/>
  <c r="H5331" i="6"/>
  <c r="G5331" i="6"/>
  <c r="I5331" i="6" s="1"/>
  <c r="I5330" i="6"/>
  <c r="H5330" i="6"/>
  <c r="G5330" i="6"/>
  <c r="H5329" i="6"/>
  <c r="G5329" i="6"/>
  <c r="I5329" i="6" s="1"/>
  <c r="H5328" i="6"/>
  <c r="G5328" i="6"/>
  <c r="I5328" i="6" s="1"/>
  <c r="H5327" i="6"/>
  <c r="G5327" i="6"/>
  <c r="I5327" i="6" s="1"/>
  <c r="I5326" i="6"/>
  <c r="H5326" i="6"/>
  <c r="G5326" i="6"/>
  <c r="H5325" i="6"/>
  <c r="G5325" i="6"/>
  <c r="I5325" i="6" s="1"/>
  <c r="H5324" i="6"/>
  <c r="G5324" i="6"/>
  <c r="I5324" i="6" s="1"/>
  <c r="I5323" i="6"/>
  <c r="H5323" i="6"/>
  <c r="G5323" i="6"/>
  <c r="I5322" i="6"/>
  <c r="H5322" i="6"/>
  <c r="G5322" i="6"/>
  <c r="I5321" i="6"/>
  <c r="H5321" i="6"/>
  <c r="G5321" i="6"/>
  <c r="H5320" i="6"/>
  <c r="G5320" i="6"/>
  <c r="I5320" i="6" s="1"/>
  <c r="I5319" i="6"/>
  <c r="H5319" i="6"/>
  <c r="G5319" i="6"/>
  <c r="I5318" i="6"/>
  <c r="H5318" i="6"/>
  <c r="G5318" i="6"/>
  <c r="H5317" i="6"/>
  <c r="G5317" i="6"/>
  <c r="I5317" i="6" s="1"/>
  <c r="I5316" i="6"/>
  <c r="H5316" i="6"/>
  <c r="G5316" i="6"/>
  <c r="H5315" i="6"/>
  <c r="G5315" i="6"/>
  <c r="I5315" i="6" s="1"/>
  <c r="H5314" i="6"/>
  <c r="G5314" i="6"/>
  <c r="I5314" i="6" s="1"/>
  <c r="H5313" i="6"/>
  <c r="G5313" i="6"/>
  <c r="I5313" i="6" s="1"/>
  <c r="I5312" i="6"/>
  <c r="H5312" i="6"/>
  <c r="G5312" i="6"/>
  <c r="H5311" i="6"/>
  <c r="G5311" i="6"/>
  <c r="I5311" i="6" s="1"/>
  <c r="H5310" i="6"/>
  <c r="G5310" i="6"/>
  <c r="I5310" i="6" s="1"/>
  <c r="I5309" i="6"/>
  <c r="H5309" i="6"/>
  <c r="G5309" i="6"/>
  <c r="I5308" i="6"/>
  <c r="H5308" i="6"/>
  <c r="G5308" i="6"/>
  <c r="I5307" i="6"/>
  <c r="H5307" i="6"/>
  <c r="G5307" i="6"/>
  <c r="H5306" i="6"/>
  <c r="G5306" i="6"/>
  <c r="I5306" i="6" s="1"/>
  <c r="H5305" i="6"/>
  <c r="G5305" i="6"/>
  <c r="I5305" i="6" s="1"/>
  <c r="I5304" i="6"/>
  <c r="H5304" i="6"/>
  <c r="G5304" i="6"/>
  <c r="H5303" i="6"/>
  <c r="G5303" i="6"/>
  <c r="I5303" i="6" s="1"/>
  <c r="I5302" i="6"/>
  <c r="H5302" i="6"/>
  <c r="G5302" i="6"/>
  <c r="H5301" i="6"/>
  <c r="G5301" i="6"/>
  <c r="I5301" i="6" s="1"/>
  <c r="I5300" i="6"/>
  <c r="H5300" i="6"/>
  <c r="G5300" i="6"/>
  <c r="H5299" i="6"/>
  <c r="G5299" i="6"/>
  <c r="I5299" i="6" s="1"/>
  <c r="I5298" i="6"/>
  <c r="H5298" i="6"/>
  <c r="G5298" i="6"/>
  <c r="H5297" i="6"/>
  <c r="G5297" i="6"/>
  <c r="I5297" i="6" s="1"/>
  <c r="H5296" i="6"/>
  <c r="G5296" i="6"/>
  <c r="I5296" i="6" s="1"/>
  <c r="I5295" i="6"/>
  <c r="H5295" i="6"/>
  <c r="G5295" i="6"/>
  <c r="I5294" i="6"/>
  <c r="H5294" i="6"/>
  <c r="G5294" i="6"/>
  <c r="I5293" i="6"/>
  <c r="H5293" i="6"/>
  <c r="G5293" i="6"/>
  <c r="H5292" i="6"/>
  <c r="G5292" i="6"/>
  <c r="I5292" i="6" s="1"/>
  <c r="H5291" i="6"/>
  <c r="G5291" i="6"/>
  <c r="I5291" i="6" s="1"/>
  <c r="H5290" i="6"/>
  <c r="G5290" i="6"/>
  <c r="I5290" i="6" s="1"/>
  <c r="H5289" i="6"/>
  <c r="G5289" i="6"/>
  <c r="I5289" i="6" s="1"/>
  <c r="I5288" i="6"/>
  <c r="H5288" i="6"/>
  <c r="G5288" i="6"/>
  <c r="H5287" i="6"/>
  <c r="G5287" i="6"/>
  <c r="I5287" i="6" s="1"/>
  <c r="H5286" i="6"/>
  <c r="G5286" i="6"/>
  <c r="I5286" i="6" s="1"/>
  <c r="I5285" i="6"/>
  <c r="H5285" i="6"/>
  <c r="G5285" i="6"/>
  <c r="I5284" i="6"/>
  <c r="H5284" i="6"/>
  <c r="G5284" i="6"/>
  <c r="H5283" i="6"/>
  <c r="G5283" i="6"/>
  <c r="I5283" i="6" s="1"/>
  <c r="H5282" i="6"/>
  <c r="G5282" i="6"/>
  <c r="I5282" i="6" s="1"/>
  <c r="I5281" i="6"/>
  <c r="H5281" i="6"/>
  <c r="G5281" i="6"/>
  <c r="I5280" i="6"/>
  <c r="H5280" i="6"/>
  <c r="G5280" i="6"/>
  <c r="I5279" i="6"/>
  <c r="H5279" i="6"/>
  <c r="G5279" i="6"/>
  <c r="H5278" i="6"/>
  <c r="G5278" i="6"/>
  <c r="I5278" i="6" s="1"/>
  <c r="I5277" i="6"/>
  <c r="H5277" i="6"/>
  <c r="G5277" i="6"/>
  <c r="I5276" i="6"/>
  <c r="H5276" i="6"/>
  <c r="G5276" i="6"/>
  <c r="H5275" i="6"/>
  <c r="G5275" i="6"/>
  <c r="I5275" i="6" s="1"/>
  <c r="I5274" i="6"/>
  <c r="H5274" i="6"/>
  <c r="G5274" i="6"/>
  <c r="H5273" i="6"/>
  <c r="G5273" i="6"/>
  <c r="I5273" i="6" s="1"/>
  <c r="I5272" i="6"/>
  <c r="H5272" i="6"/>
  <c r="G5272" i="6"/>
  <c r="H5271" i="6"/>
  <c r="G5271" i="6"/>
  <c r="I5271" i="6" s="1"/>
  <c r="I5270" i="6"/>
  <c r="H5270" i="6"/>
  <c r="G5270" i="6"/>
  <c r="H5269" i="6"/>
  <c r="G5269" i="6"/>
  <c r="I5269" i="6" s="1"/>
  <c r="H5268" i="6"/>
  <c r="G5268" i="6"/>
  <c r="I5268" i="6" s="1"/>
  <c r="I5267" i="6"/>
  <c r="H5267" i="6"/>
  <c r="G5267" i="6"/>
  <c r="I5266" i="6"/>
  <c r="H5266" i="6"/>
  <c r="G5266" i="6"/>
  <c r="I5265" i="6"/>
  <c r="H5265" i="6"/>
  <c r="G5265" i="6"/>
  <c r="H5264" i="6"/>
  <c r="G5264" i="6"/>
  <c r="I5264" i="6" s="1"/>
  <c r="H5263" i="6"/>
  <c r="G5263" i="6"/>
  <c r="I5263" i="6" s="1"/>
  <c r="H5262" i="6"/>
  <c r="G5262" i="6"/>
  <c r="I5262" i="6" s="1"/>
  <c r="H5261" i="6"/>
  <c r="G5261" i="6"/>
  <c r="I5261" i="6" s="1"/>
  <c r="I5260" i="6"/>
  <c r="H5260" i="6"/>
  <c r="G5260" i="6"/>
  <c r="H5259" i="6"/>
  <c r="G5259" i="6"/>
  <c r="I5259" i="6" s="1"/>
  <c r="I5258" i="6"/>
  <c r="H5258" i="6"/>
  <c r="G5258" i="6"/>
  <c r="H5257" i="6"/>
  <c r="G5257" i="6"/>
  <c r="I5257" i="6" s="1"/>
  <c r="I5256" i="6"/>
  <c r="H5256" i="6"/>
  <c r="G5256" i="6"/>
  <c r="H5255" i="6"/>
  <c r="G5255" i="6"/>
  <c r="I5255" i="6" s="1"/>
  <c r="H5254" i="6"/>
  <c r="G5254" i="6"/>
  <c r="I5254" i="6" s="1"/>
  <c r="I5253" i="6"/>
  <c r="H5253" i="6"/>
  <c r="G5253" i="6"/>
  <c r="I5252" i="6"/>
  <c r="H5252" i="6"/>
  <c r="G5252" i="6"/>
  <c r="I5251" i="6"/>
  <c r="H5251" i="6"/>
  <c r="G5251" i="6"/>
  <c r="H5250" i="6"/>
  <c r="G5250" i="6"/>
  <c r="I5250" i="6" s="1"/>
  <c r="H5249" i="6"/>
  <c r="G5249" i="6"/>
  <c r="I5249" i="6" s="1"/>
  <c r="H5248" i="6"/>
  <c r="G5248" i="6"/>
  <c r="I5248" i="6" s="1"/>
  <c r="H5247" i="6"/>
  <c r="G5247" i="6"/>
  <c r="I5247" i="6" s="1"/>
  <c r="I5246" i="6"/>
  <c r="H5246" i="6"/>
  <c r="G5246" i="6"/>
  <c r="H5245" i="6"/>
  <c r="G5245" i="6"/>
  <c r="I5245" i="6" s="1"/>
  <c r="H5244" i="6"/>
  <c r="G5244" i="6"/>
  <c r="I5244" i="6" s="1"/>
  <c r="H5243" i="6"/>
  <c r="G5243" i="6"/>
  <c r="I5243" i="6" s="1"/>
  <c r="I5242" i="6"/>
  <c r="H5242" i="6"/>
  <c r="G5242" i="6"/>
  <c r="I5241" i="6"/>
  <c r="H5241" i="6"/>
  <c r="G5241" i="6"/>
  <c r="H5240" i="6"/>
  <c r="G5240" i="6"/>
  <c r="I5240" i="6" s="1"/>
  <c r="I5239" i="6"/>
  <c r="H5239" i="6"/>
  <c r="G5239" i="6"/>
  <c r="I5238" i="6"/>
  <c r="H5238" i="6"/>
  <c r="G5238" i="6"/>
  <c r="I5237" i="6"/>
  <c r="H5237" i="6"/>
  <c r="G5237" i="6"/>
  <c r="H5236" i="6"/>
  <c r="G5236" i="6"/>
  <c r="I5236" i="6" s="1"/>
  <c r="H5235" i="6"/>
  <c r="G5235" i="6"/>
  <c r="I5235" i="6" s="1"/>
  <c r="I5234" i="6"/>
  <c r="H5234" i="6"/>
  <c r="G5234" i="6"/>
  <c r="H5233" i="6"/>
  <c r="G5233" i="6"/>
  <c r="I5233" i="6" s="1"/>
  <c r="I5232" i="6"/>
  <c r="H5232" i="6"/>
  <c r="G5232" i="6"/>
  <c r="H5231" i="6"/>
  <c r="G5231" i="6"/>
  <c r="I5231" i="6" s="1"/>
  <c r="I5230" i="6"/>
  <c r="H5230" i="6"/>
  <c r="G5230" i="6"/>
  <c r="H5229" i="6"/>
  <c r="G5229" i="6"/>
  <c r="I5229" i="6" s="1"/>
  <c r="I5228" i="6"/>
  <c r="H5228" i="6"/>
  <c r="G5228" i="6"/>
  <c r="I5227" i="6"/>
  <c r="H5227" i="6"/>
  <c r="G5227" i="6"/>
  <c r="H5226" i="6"/>
  <c r="G5226" i="6"/>
  <c r="I5226" i="6" s="1"/>
  <c r="I5225" i="6"/>
  <c r="H5225" i="6"/>
  <c r="G5225" i="6"/>
  <c r="I5224" i="6"/>
  <c r="H5224" i="6"/>
  <c r="G5224" i="6"/>
  <c r="I5223" i="6"/>
  <c r="H5223" i="6"/>
  <c r="G5223" i="6"/>
  <c r="H5222" i="6"/>
  <c r="G5222" i="6"/>
  <c r="I5222" i="6" s="1"/>
  <c r="H5221" i="6"/>
  <c r="G5221" i="6"/>
  <c r="I5221" i="6" s="1"/>
  <c r="I5220" i="6"/>
  <c r="H5220" i="6"/>
  <c r="G5220" i="6"/>
  <c r="H5219" i="6"/>
  <c r="G5219" i="6"/>
  <c r="I5219" i="6" s="1"/>
  <c r="I5218" i="6"/>
  <c r="H5218" i="6"/>
  <c r="G5218" i="6"/>
  <c r="H5217" i="6"/>
  <c r="G5217" i="6"/>
  <c r="I5217" i="6" s="1"/>
  <c r="H5216" i="6"/>
  <c r="G5216" i="6"/>
  <c r="I5216" i="6" s="1"/>
  <c r="H5215" i="6"/>
  <c r="G5215" i="6"/>
  <c r="I5215" i="6" s="1"/>
  <c r="H5214" i="6"/>
  <c r="G5214" i="6"/>
  <c r="I5214" i="6" s="1"/>
  <c r="I5213" i="6"/>
  <c r="H5213" i="6"/>
  <c r="G5213" i="6"/>
  <c r="H5212" i="6"/>
  <c r="G5212" i="6"/>
  <c r="I5212" i="6" s="1"/>
  <c r="I5211" i="6"/>
  <c r="H5211" i="6"/>
  <c r="G5211" i="6"/>
  <c r="I5210" i="6"/>
  <c r="H5210" i="6"/>
  <c r="G5210" i="6"/>
  <c r="I5209" i="6"/>
  <c r="H5209" i="6"/>
  <c r="G5209" i="6"/>
  <c r="H5208" i="6"/>
  <c r="G5208" i="6"/>
  <c r="I5208" i="6" s="1"/>
  <c r="I5207" i="6"/>
  <c r="H5207" i="6"/>
  <c r="G5207" i="6"/>
  <c r="I5206" i="6"/>
  <c r="H5206" i="6"/>
  <c r="G5206" i="6"/>
  <c r="H5205" i="6"/>
  <c r="G5205" i="6"/>
  <c r="I5205" i="6" s="1"/>
  <c r="I5204" i="6"/>
  <c r="H5204" i="6"/>
  <c r="G5204" i="6"/>
  <c r="H5203" i="6"/>
  <c r="G5203" i="6"/>
  <c r="I5203" i="6" s="1"/>
  <c r="I5202" i="6"/>
  <c r="H5202" i="6"/>
  <c r="G5202" i="6"/>
  <c r="H5201" i="6"/>
  <c r="G5201" i="6"/>
  <c r="I5201" i="6" s="1"/>
  <c r="H5200" i="6"/>
  <c r="G5200" i="6"/>
  <c r="I5200" i="6" s="1"/>
  <c r="I5199" i="6"/>
  <c r="H5199" i="6"/>
  <c r="G5199" i="6"/>
  <c r="H5198" i="6"/>
  <c r="G5198" i="6"/>
  <c r="I5198" i="6" s="1"/>
  <c r="I5197" i="6"/>
  <c r="H5197" i="6"/>
  <c r="G5197" i="6"/>
  <c r="I5196" i="6"/>
  <c r="H5196" i="6"/>
  <c r="G5196" i="6"/>
  <c r="I5195" i="6"/>
  <c r="H5195" i="6"/>
  <c r="G5195" i="6"/>
  <c r="H5194" i="6"/>
  <c r="G5194" i="6"/>
  <c r="I5194" i="6" s="1"/>
  <c r="H5193" i="6"/>
  <c r="G5193" i="6"/>
  <c r="I5193" i="6" s="1"/>
  <c r="H5192" i="6"/>
  <c r="G5192" i="6"/>
  <c r="I5192" i="6" s="1"/>
  <c r="H5191" i="6"/>
  <c r="G5191" i="6"/>
  <c r="I5191" i="6" s="1"/>
  <c r="I5190" i="6"/>
  <c r="H5190" i="6"/>
  <c r="G5190" i="6"/>
  <c r="H5189" i="6"/>
  <c r="G5189" i="6"/>
  <c r="I5189" i="6" s="1"/>
  <c r="H5188" i="6"/>
  <c r="G5188" i="6"/>
  <c r="I5188" i="6" s="1"/>
  <c r="H5187" i="6"/>
  <c r="G5187" i="6"/>
  <c r="I5187" i="6" s="1"/>
  <c r="I5186" i="6"/>
  <c r="H5186" i="6"/>
  <c r="G5186" i="6"/>
  <c r="I5185" i="6"/>
  <c r="H5185" i="6"/>
  <c r="G5185" i="6"/>
  <c r="H5184" i="6"/>
  <c r="G5184" i="6"/>
  <c r="I5184" i="6" s="1"/>
  <c r="I5183" i="6"/>
  <c r="H5183" i="6"/>
  <c r="G5183" i="6"/>
  <c r="I5182" i="6"/>
  <c r="H5182" i="6"/>
  <c r="G5182" i="6"/>
  <c r="I5181" i="6"/>
  <c r="H5181" i="6"/>
  <c r="G5181" i="6"/>
  <c r="H5180" i="6"/>
  <c r="G5180" i="6"/>
  <c r="I5180" i="6" s="1"/>
  <c r="I5179" i="6"/>
  <c r="H5179" i="6"/>
  <c r="G5179" i="6"/>
  <c r="H5178" i="6"/>
  <c r="G5178" i="6"/>
  <c r="I5178" i="6" s="1"/>
  <c r="H5177" i="6"/>
  <c r="G5177" i="6"/>
  <c r="I5177" i="6" s="1"/>
  <c r="I5176" i="6"/>
  <c r="H5176" i="6"/>
  <c r="G5176" i="6"/>
  <c r="H5175" i="6"/>
  <c r="G5175" i="6"/>
  <c r="I5175" i="6" s="1"/>
  <c r="H5174" i="6"/>
  <c r="G5174" i="6"/>
  <c r="I5174" i="6" s="1"/>
  <c r="H5173" i="6"/>
  <c r="G5173" i="6"/>
  <c r="I5173" i="6" s="1"/>
  <c r="H5172" i="6"/>
  <c r="G5172" i="6"/>
  <c r="I5172" i="6" s="1"/>
  <c r="I5171" i="6"/>
  <c r="H5171" i="6"/>
  <c r="G5171" i="6"/>
  <c r="H5170" i="6"/>
  <c r="G5170" i="6"/>
  <c r="I5170" i="6" s="1"/>
  <c r="I5169" i="6"/>
  <c r="H5169" i="6"/>
  <c r="G5169" i="6"/>
  <c r="I5168" i="6"/>
  <c r="H5168" i="6"/>
  <c r="G5168" i="6"/>
  <c r="I5167" i="6"/>
  <c r="H5167" i="6"/>
  <c r="G5167" i="6"/>
  <c r="H5166" i="6"/>
  <c r="G5166" i="6"/>
  <c r="I5166" i="6" s="1"/>
  <c r="H5165" i="6"/>
  <c r="G5165" i="6"/>
  <c r="I5165" i="6" s="1"/>
  <c r="I5164" i="6"/>
  <c r="H5164" i="6"/>
  <c r="G5164" i="6"/>
  <c r="H5163" i="6"/>
  <c r="G5163" i="6"/>
  <c r="I5163" i="6" s="1"/>
  <c r="I5162" i="6"/>
  <c r="H5162" i="6"/>
  <c r="G5162" i="6"/>
  <c r="H5161" i="6"/>
  <c r="G5161" i="6"/>
  <c r="I5161" i="6" s="1"/>
  <c r="I5160" i="6"/>
  <c r="H5160" i="6"/>
  <c r="G5160" i="6"/>
  <c r="I5159" i="6"/>
  <c r="H5159" i="6"/>
  <c r="G5159" i="6"/>
  <c r="H5158" i="6"/>
  <c r="G5158" i="6"/>
  <c r="I5158" i="6" s="1"/>
  <c r="I5157" i="6"/>
  <c r="H5157" i="6"/>
  <c r="G5157" i="6"/>
  <c r="H5156" i="6"/>
  <c r="G5156" i="6"/>
  <c r="I5156" i="6" s="1"/>
  <c r="I5155" i="6"/>
  <c r="H5155" i="6"/>
  <c r="G5155" i="6"/>
  <c r="I5154" i="6"/>
  <c r="H5154" i="6"/>
  <c r="G5154" i="6"/>
  <c r="I5153" i="6"/>
  <c r="H5153" i="6"/>
  <c r="G5153" i="6"/>
  <c r="H5152" i="6"/>
  <c r="G5152" i="6"/>
  <c r="I5152" i="6" s="1"/>
  <c r="H5151" i="6"/>
  <c r="G5151" i="6"/>
  <c r="I5151" i="6" s="1"/>
  <c r="I5150" i="6"/>
  <c r="H5150" i="6"/>
  <c r="G5150" i="6"/>
  <c r="H5149" i="6"/>
  <c r="G5149" i="6"/>
  <c r="I5149" i="6" s="1"/>
  <c r="I5148" i="6"/>
  <c r="H5148" i="6"/>
  <c r="G5148" i="6"/>
  <c r="H5147" i="6"/>
  <c r="G5147" i="6"/>
  <c r="I5147" i="6" s="1"/>
  <c r="H5146" i="6"/>
  <c r="G5146" i="6"/>
  <c r="I5146" i="6" s="1"/>
  <c r="H5145" i="6"/>
  <c r="G5145" i="6"/>
  <c r="I5145" i="6" s="1"/>
  <c r="I5144" i="6"/>
  <c r="H5144" i="6"/>
  <c r="G5144" i="6"/>
  <c r="I5143" i="6"/>
  <c r="H5143" i="6"/>
  <c r="G5143" i="6"/>
  <c r="H5142" i="6"/>
  <c r="G5142" i="6"/>
  <c r="I5142" i="6" s="1"/>
  <c r="I5141" i="6"/>
  <c r="H5141" i="6"/>
  <c r="G5141" i="6"/>
  <c r="I5140" i="6"/>
  <c r="H5140" i="6"/>
  <c r="G5140" i="6"/>
  <c r="I5139" i="6"/>
  <c r="H5139" i="6"/>
  <c r="G5139" i="6"/>
  <c r="H5138" i="6"/>
  <c r="G5138" i="6"/>
  <c r="I5138" i="6" s="1"/>
  <c r="H5137" i="6"/>
  <c r="G5137" i="6"/>
  <c r="I5137" i="6" s="1"/>
  <c r="H5136" i="6"/>
  <c r="G5136" i="6"/>
  <c r="I5136" i="6" s="1"/>
  <c r="I5135" i="6"/>
  <c r="H5135" i="6"/>
  <c r="G5135" i="6"/>
  <c r="I5134" i="6"/>
  <c r="H5134" i="6"/>
  <c r="G5134" i="6"/>
  <c r="H5133" i="6"/>
  <c r="G5133" i="6"/>
  <c r="I5133" i="6" s="1"/>
  <c r="H5132" i="6"/>
  <c r="G5132" i="6"/>
  <c r="I5132" i="6" s="1"/>
  <c r="H5131" i="6"/>
  <c r="G5131" i="6"/>
  <c r="I5131" i="6" s="1"/>
  <c r="H5130" i="6"/>
  <c r="G5130" i="6"/>
  <c r="I5130" i="6" s="1"/>
  <c r="I5129" i="6"/>
  <c r="H5129" i="6"/>
  <c r="G5129" i="6"/>
  <c r="H5128" i="6"/>
  <c r="G5128" i="6"/>
  <c r="I5128" i="6" s="1"/>
  <c r="I5127" i="6"/>
  <c r="H5127" i="6"/>
  <c r="G5127" i="6"/>
  <c r="I5126" i="6"/>
  <c r="H5126" i="6"/>
  <c r="G5126" i="6"/>
  <c r="I5125" i="6"/>
  <c r="H5125" i="6"/>
  <c r="G5125" i="6"/>
  <c r="H5124" i="6"/>
  <c r="G5124" i="6"/>
  <c r="I5124" i="6" s="1"/>
  <c r="I5123" i="6"/>
  <c r="H5123" i="6"/>
  <c r="G5123" i="6"/>
  <c r="I5122" i="6"/>
  <c r="H5122" i="6"/>
  <c r="G5122" i="6"/>
  <c r="H5121" i="6"/>
  <c r="G5121" i="6"/>
  <c r="I5121" i="6" s="1"/>
  <c r="I5120" i="6"/>
  <c r="H5120" i="6"/>
  <c r="G5120" i="6"/>
  <c r="H5119" i="6"/>
  <c r="G5119" i="6"/>
  <c r="I5119" i="6" s="1"/>
  <c r="I5118" i="6"/>
  <c r="H5118" i="6"/>
  <c r="G5118" i="6"/>
  <c r="I5117" i="6"/>
  <c r="H5117" i="6"/>
  <c r="G5117" i="6"/>
  <c r="H5116" i="6"/>
  <c r="G5116" i="6"/>
  <c r="I5116" i="6" s="1"/>
  <c r="H5115" i="6"/>
  <c r="G5115" i="6"/>
  <c r="I5115" i="6" s="1"/>
  <c r="H5114" i="6"/>
  <c r="G5114" i="6"/>
  <c r="I5114" i="6" s="1"/>
  <c r="I5113" i="6"/>
  <c r="H5113" i="6"/>
  <c r="G5113" i="6"/>
  <c r="I5112" i="6"/>
  <c r="H5112" i="6"/>
  <c r="G5112" i="6"/>
  <c r="I5111" i="6"/>
  <c r="H5111" i="6"/>
  <c r="G5111" i="6"/>
  <c r="H5110" i="6"/>
  <c r="G5110" i="6"/>
  <c r="I5110" i="6" s="1"/>
  <c r="H5109" i="6"/>
  <c r="G5109" i="6"/>
  <c r="I5109" i="6" s="1"/>
  <c r="I5108" i="6"/>
  <c r="H5108" i="6"/>
  <c r="G5108" i="6"/>
  <c r="H5107" i="6"/>
  <c r="G5107" i="6"/>
  <c r="I5107" i="6" s="1"/>
  <c r="I5106" i="6"/>
  <c r="H5106" i="6"/>
  <c r="G5106" i="6"/>
  <c r="H5105" i="6"/>
  <c r="G5105" i="6"/>
  <c r="I5105" i="6" s="1"/>
  <c r="I5104" i="6"/>
  <c r="H5104" i="6"/>
  <c r="G5104" i="6"/>
  <c r="H5103" i="6"/>
  <c r="G5103" i="6"/>
  <c r="I5103" i="6" s="1"/>
  <c r="I5102" i="6"/>
  <c r="H5102" i="6"/>
  <c r="G5102" i="6"/>
  <c r="I5101" i="6"/>
  <c r="H5101" i="6"/>
  <c r="G5101" i="6"/>
  <c r="H5100" i="6"/>
  <c r="G5100" i="6"/>
  <c r="I5100" i="6" s="1"/>
  <c r="I5099" i="6"/>
  <c r="H5099" i="6"/>
  <c r="G5099" i="6"/>
  <c r="I5098" i="6"/>
  <c r="H5098" i="6"/>
  <c r="G5098" i="6"/>
  <c r="I5097" i="6"/>
  <c r="H5097" i="6"/>
  <c r="G5097" i="6"/>
  <c r="H5096" i="6"/>
  <c r="G5096" i="6"/>
  <c r="I5096" i="6" s="1"/>
  <c r="I5095" i="6"/>
  <c r="H5095" i="6"/>
  <c r="G5095" i="6"/>
  <c r="H5094" i="6"/>
  <c r="G5094" i="6"/>
  <c r="I5094" i="6" s="1"/>
  <c r="I5093" i="6"/>
  <c r="H5093" i="6"/>
  <c r="G5093" i="6"/>
  <c r="I5092" i="6"/>
  <c r="H5092" i="6"/>
  <c r="G5092" i="6"/>
  <c r="H5091" i="6"/>
  <c r="G5091" i="6"/>
  <c r="I5091" i="6" s="1"/>
  <c r="I5090" i="6"/>
  <c r="H5090" i="6"/>
  <c r="G5090" i="6"/>
  <c r="H5089" i="6"/>
  <c r="G5089" i="6"/>
  <c r="I5089" i="6" s="1"/>
  <c r="I5088" i="6"/>
  <c r="H5088" i="6"/>
  <c r="G5088" i="6"/>
  <c r="I5087" i="6"/>
  <c r="H5087" i="6"/>
  <c r="G5087" i="6"/>
  <c r="H5086" i="6"/>
  <c r="G5086" i="6"/>
  <c r="I5086" i="6" s="1"/>
  <c r="I5085" i="6"/>
  <c r="H5085" i="6"/>
  <c r="G5085" i="6"/>
  <c r="I5084" i="6"/>
  <c r="H5084" i="6"/>
  <c r="G5084" i="6"/>
  <c r="I5083" i="6"/>
  <c r="H5083" i="6"/>
  <c r="G5083" i="6"/>
  <c r="H5082" i="6"/>
  <c r="G5082" i="6"/>
  <c r="I5082" i="6" s="1"/>
  <c r="I5081" i="6"/>
  <c r="H5081" i="6"/>
  <c r="G5081" i="6"/>
  <c r="I5080" i="6"/>
  <c r="H5080" i="6"/>
  <c r="G5080" i="6"/>
  <c r="H5079" i="6"/>
  <c r="G5079" i="6"/>
  <c r="I5079" i="6" s="1"/>
  <c r="I5078" i="6"/>
  <c r="H5078" i="6"/>
  <c r="G5078" i="6"/>
  <c r="H5077" i="6"/>
  <c r="G5077" i="6"/>
  <c r="I5077" i="6" s="1"/>
  <c r="I5076" i="6"/>
  <c r="H5076" i="6"/>
  <c r="G5076" i="6"/>
  <c r="H5075" i="6"/>
  <c r="G5075" i="6"/>
  <c r="I5075" i="6" s="1"/>
  <c r="I5074" i="6"/>
  <c r="H5074" i="6"/>
  <c r="G5074" i="6"/>
  <c r="I5073" i="6"/>
  <c r="H5073" i="6"/>
  <c r="G5073" i="6"/>
  <c r="H5072" i="6"/>
  <c r="G5072" i="6"/>
  <c r="I5072" i="6" s="1"/>
  <c r="I5071" i="6"/>
  <c r="H5071" i="6"/>
  <c r="G5071" i="6"/>
  <c r="I5070" i="6"/>
  <c r="H5070" i="6"/>
  <c r="G5070" i="6"/>
  <c r="I5069" i="6"/>
  <c r="H5069" i="6"/>
  <c r="G5069" i="6"/>
  <c r="H5068" i="6"/>
  <c r="G5068" i="6"/>
  <c r="I5068" i="6" s="1"/>
  <c r="H5067" i="6"/>
  <c r="G5067" i="6"/>
  <c r="I5067" i="6" s="1"/>
  <c r="H5066" i="6"/>
  <c r="G5066" i="6"/>
  <c r="I5066" i="6" s="1"/>
  <c r="H5065" i="6"/>
  <c r="G5065" i="6"/>
  <c r="I5065" i="6" s="1"/>
  <c r="I5064" i="6"/>
  <c r="H5064" i="6"/>
  <c r="G5064" i="6"/>
  <c r="H5063" i="6"/>
  <c r="G5063" i="6"/>
  <c r="I5063" i="6" s="1"/>
  <c r="I5062" i="6"/>
  <c r="H5062" i="6"/>
  <c r="G5062" i="6"/>
  <c r="H5061" i="6"/>
  <c r="G5061" i="6"/>
  <c r="I5061" i="6" s="1"/>
  <c r="I5060" i="6"/>
  <c r="H5060" i="6"/>
  <c r="G5060" i="6"/>
  <c r="I5059" i="6"/>
  <c r="H5059" i="6"/>
  <c r="G5059" i="6"/>
  <c r="H5058" i="6"/>
  <c r="G5058" i="6"/>
  <c r="I5058" i="6" s="1"/>
  <c r="I5057" i="6"/>
  <c r="H5057" i="6"/>
  <c r="G5057" i="6"/>
  <c r="I5056" i="6"/>
  <c r="H5056" i="6"/>
  <c r="G5056" i="6"/>
  <c r="I5055" i="6"/>
  <c r="H5055" i="6"/>
  <c r="G5055" i="6"/>
  <c r="H5054" i="6"/>
  <c r="G5054" i="6"/>
  <c r="I5054" i="6" s="1"/>
  <c r="I5053" i="6"/>
  <c r="H5053" i="6"/>
  <c r="G5053" i="6"/>
  <c r="H5052" i="6"/>
  <c r="G5052" i="6"/>
  <c r="I5052" i="6" s="1"/>
  <c r="H5051" i="6"/>
  <c r="G5051" i="6"/>
  <c r="I5051" i="6" s="1"/>
  <c r="I5050" i="6"/>
  <c r="H5050" i="6"/>
  <c r="G5050" i="6"/>
  <c r="H5049" i="6"/>
  <c r="G5049" i="6"/>
  <c r="I5049" i="6" s="1"/>
  <c r="I5048" i="6"/>
  <c r="H5048" i="6"/>
  <c r="G5048" i="6"/>
  <c r="H5047" i="6"/>
  <c r="G5047" i="6"/>
  <c r="I5047" i="6" s="1"/>
  <c r="I5046" i="6"/>
  <c r="H5046" i="6"/>
  <c r="G5046" i="6"/>
  <c r="I5045" i="6"/>
  <c r="H5045" i="6"/>
  <c r="G5045" i="6"/>
  <c r="H5044" i="6"/>
  <c r="G5044" i="6"/>
  <c r="I5044" i="6" s="1"/>
  <c r="I5043" i="6"/>
  <c r="H5043" i="6"/>
  <c r="G5043" i="6"/>
  <c r="I5042" i="6"/>
  <c r="H5042" i="6"/>
  <c r="G5042" i="6"/>
  <c r="I5041" i="6"/>
  <c r="H5041" i="6"/>
  <c r="G5041" i="6"/>
  <c r="H5040" i="6"/>
  <c r="G5040" i="6"/>
  <c r="I5040" i="6" s="1"/>
  <c r="H5039" i="6"/>
  <c r="G5039" i="6"/>
  <c r="I5039" i="6" s="1"/>
  <c r="H5038" i="6"/>
  <c r="G5038" i="6"/>
  <c r="I5038" i="6" s="1"/>
  <c r="H5037" i="6"/>
  <c r="G5037" i="6"/>
  <c r="I5037" i="6" s="1"/>
  <c r="I5036" i="6"/>
  <c r="H5036" i="6"/>
  <c r="G5036" i="6"/>
  <c r="H5035" i="6"/>
  <c r="G5035" i="6"/>
  <c r="I5035" i="6" s="1"/>
  <c r="H5034" i="6"/>
  <c r="G5034" i="6"/>
  <c r="I5034" i="6" s="1"/>
  <c r="H5033" i="6"/>
  <c r="G5033" i="6"/>
  <c r="I5033" i="6" s="1"/>
  <c r="I5032" i="6"/>
  <c r="H5032" i="6"/>
  <c r="G5032" i="6"/>
  <c r="I5031" i="6"/>
  <c r="H5031" i="6"/>
  <c r="G5031" i="6"/>
  <c r="H5030" i="6"/>
  <c r="G5030" i="6"/>
  <c r="I5030" i="6" s="1"/>
  <c r="I5029" i="6"/>
  <c r="H5029" i="6"/>
  <c r="G5029" i="6"/>
  <c r="I5028" i="6"/>
  <c r="H5028" i="6"/>
  <c r="G5028" i="6"/>
  <c r="I5027" i="6"/>
  <c r="H5027" i="6"/>
  <c r="G5027" i="6"/>
  <c r="H5026" i="6"/>
  <c r="G5026" i="6"/>
  <c r="I5026" i="6" s="1"/>
  <c r="I5025" i="6"/>
  <c r="H5025" i="6"/>
  <c r="G5025" i="6"/>
  <c r="H5024" i="6"/>
  <c r="G5024" i="6"/>
  <c r="I5024" i="6" s="1"/>
  <c r="H5023" i="6"/>
  <c r="G5023" i="6"/>
  <c r="I5023" i="6" s="1"/>
  <c r="I5022" i="6"/>
  <c r="H5022" i="6"/>
  <c r="G5022" i="6"/>
  <c r="H5021" i="6"/>
  <c r="G5021" i="6"/>
  <c r="I5021" i="6" s="1"/>
  <c r="H5020" i="6"/>
  <c r="G5020" i="6"/>
  <c r="I5020" i="6" s="1"/>
  <c r="H5019" i="6"/>
  <c r="G5019" i="6"/>
  <c r="I5019" i="6" s="1"/>
  <c r="I5018" i="6"/>
  <c r="H5018" i="6"/>
  <c r="G5018" i="6"/>
  <c r="H5017" i="6"/>
  <c r="G5017" i="6"/>
  <c r="I5017" i="6" s="1"/>
  <c r="H5016" i="6"/>
  <c r="G5016" i="6"/>
  <c r="I5016" i="6" s="1"/>
  <c r="I5015" i="6"/>
  <c r="H5015" i="6"/>
  <c r="G5015" i="6"/>
  <c r="I5014" i="6"/>
  <c r="H5014" i="6"/>
  <c r="G5014" i="6"/>
  <c r="I5013" i="6"/>
  <c r="H5013" i="6"/>
  <c r="G5013" i="6"/>
  <c r="H5012" i="6"/>
  <c r="G5012" i="6"/>
  <c r="I5012" i="6" s="1"/>
  <c r="H5011" i="6"/>
  <c r="G5011" i="6"/>
  <c r="I5011" i="6" s="1"/>
  <c r="I5010" i="6"/>
  <c r="H5010" i="6"/>
  <c r="G5010" i="6"/>
  <c r="I5009" i="6"/>
  <c r="H5009" i="6"/>
  <c r="G5009" i="6"/>
  <c r="I5008" i="6"/>
  <c r="H5008" i="6"/>
  <c r="G5008" i="6"/>
  <c r="H5007" i="6"/>
  <c r="G5007" i="6"/>
  <c r="I5007" i="6" s="1"/>
  <c r="H5006" i="6"/>
  <c r="G5006" i="6"/>
  <c r="I5006" i="6" s="1"/>
  <c r="H5005" i="6"/>
  <c r="G5005" i="6"/>
  <c r="I5005" i="6" s="1"/>
  <c r="I5004" i="6"/>
  <c r="H5004" i="6"/>
  <c r="G5004" i="6"/>
  <c r="H5003" i="6"/>
  <c r="G5003" i="6"/>
  <c r="I5003" i="6" s="1"/>
  <c r="H5002" i="6"/>
  <c r="G5002" i="6"/>
  <c r="I5002" i="6" s="1"/>
  <c r="I5001" i="6"/>
  <c r="H5001" i="6"/>
  <c r="G5001" i="6"/>
  <c r="I5000" i="6"/>
  <c r="H5000" i="6"/>
  <c r="G5000" i="6"/>
  <c r="I4999" i="6"/>
  <c r="H4999" i="6"/>
  <c r="G4999" i="6"/>
  <c r="H4998" i="6"/>
  <c r="G4998" i="6"/>
  <c r="I4998" i="6" s="1"/>
  <c r="H4997" i="6"/>
  <c r="G4997" i="6"/>
  <c r="I4997" i="6" s="1"/>
  <c r="I4996" i="6"/>
  <c r="H4996" i="6"/>
  <c r="G4996" i="6"/>
  <c r="H4995" i="6"/>
  <c r="G4995" i="6"/>
  <c r="I4995" i="6" s="1"/>
  <c r="I4994" i="6"/>
  <c r="H4994" i="6"/>
  <c r="G4994" i="6"/>
  <c r="H4993" i="6"/>
  <c r="G4993" i="6"/>
  <c r="I4993" i="6" s="1"/>
  <c r="H4992" i="6"/>
  <c r="G4992" i="6"/>
  <c r="I4992" i="6" s="1"/>
  <c r="H4991" i="6"/>
  <c r="G4991" i="6"/>
  <c r="I4991" i="6" s="1"/>
  <c r="I4990" i="6"/>
  <c r="H4990" i="6"/>
  <c r="G4990" i="6"/>
  <c r="H4989" i="6"/>
  <c r="G4989" i="6"/>
  <c r="I4989" i="6" s="1"/>
  <c r="H4988" i="6"/>
  <c r="G4988" i="6"/>
  <c r="I4988" i="6" s="1"/>
  <c r="I4987" i="6"/>
  <c r="H4987" i="6"/>
  <c r="G4987" i="6"/>
  <c r="I4986" i="6"/>
  <c r="H4986" i="6"/>
  <c r="G4986" i="6"/>
  <c r="I4985" i="6"/>
  <c r="H4985" i="6"/>
  <c r="G4985" i="6"/>
  <c r="H4984" i="6"/>
  <c r="G4984" i="6"/>
  <c r="I4984" i="6" s="1"/>
  <c r="I4983" i="6"/>
  <c r="H4983" i="6"/>
  <c r="G4983" i="6"/>
  <c r="I4982" i="6"/>
  <c r="H4982" i="6"/>
  <c r="G4982" i="6"/>
  <c r="H4981" i="6"/>
  <c r="G4981" i="6"/>
  <c r="I4981" i="6" s="1"/>
  <c r="I4980" i="6"/>
  <c r="H4980" i="6"/>
  <c r="G4980" i="6"/>
  <c r="H4979" i="6"/>
  <c r="G4979" i="6"/>
  <c r="I4979" i="6" s="1"/>
  <c r="I4978" i="6"/>
  <c r="H4978" i="6"/>
  <c r="G4978" i="6"/>
  <c r="H4977" i="6"/>
  <c r="G4977" i="6"/>
  <c r="I4977" i="6" s="1"/>
  <c r="I4976" i="6"/>
  <c r="H4976" i="6"/>
  <c r="G4976" i="6"/>
  <c r="H4975" i="6"/>
  <c r="G4975" i="6"/>
  <c r="I4975" i="6" s="1"/>
  <c r="H4974" i="6"/>
  <c r="G4974" i="6"/>
  <c r="I4974" i="6" s="1"/>
  <c r="I4973" i="6"/>
  <c r="H4973" i="6"/>
  <c r="G4973" i="6"/>
  <c r="I4972" i="6"/>
  <c r="H4972" i="6"/>
  <c r="G4972" i="6"/>
  <c r="I4971" i="6"/>
  <c r="H4971" i="6"/>
  <c r="G4971" i="6"/>
  <c r="H4970" i="6"/>
  <c r="G4970" i="6"/>
  <c r="I4970" i="6" s="1"/>
  <c r="H4969" i="6"/>
  <c r="G4969" i="6"/>
  <c r="I4969" i="6" s="1"/>
  <c r="H4968" i="6"/>
  <c r="G4968" i="6"/>
  <c r="I4968" i="6" s="1"/>
  <c r="H4967" i="6"/>
  <c r="G4967" i="6"/>
  <c r="I4967" i="6" s="1"/>
  <c r="I4966" i="6"/>
  <c r="H4966" i="6"/>
  <c r="G4966" i="6"/>
  <c r="H4965" i="6"/>
  <c r="G4965" i="6"/>
  <c r="I4965" i="6" s="1"/>
  <c r="H4964" i="6"/>
  <c r="G4964" i="6"/>
  <c r="I4964" i="6" s="1"/>
  <c r="I4963" i="6"/>
  <c r="H4963" i="6"/>
  <c r="G4963" i="6"/>
  <c r="I4962" i="6"/>
  <c r="H4962" i="6"/>
  <c r="G4962" i="6"/>
  <c r="I4961" i="6"/>
  <c r="H4961" i="6"/>
  <c r="G4961" i="6"/>
  <c r="H4960" i="6"/>
  <c r="G4960" i="6"/>
  <c r="I4960" i="6" s="1"/>
  <c r="I4959" i="6"/>
  <c r="H4959" i="6"/>
  <c r="G4959" i="6"/>
  <c r="I4958" i="6"/>
  <c r="H4958" i="6"/>
  <c r="G4958" i="6"/>
  <c r="I4957" i="6"/>
  <c r="H4957" i="6"/>
  <c r="G4957" i="6"/>
  <c r="H4956" i="6"/>
  <c r="G4956" i="6"/>
  <c r="I4956" i="6" s="1"/>
  <c r="H4955" i="6"/>
  <c r="G4955" i="6"/>
  <c r="I4955" i="6" s="1"/>
  <c r="H4954" i="6"/>
  <c r="G4954" i="6"/>
  <c r="I4954" i="6" s="1"/>
  <c r="H4953" i="6"/>
  <c r="G4953" i="6"/>
  <c r="I4953" i="6" s="1"/>
  <c r="I4952" i="6"/>
  <c r="H4952" i="6"/>
  <c r="G4952" i="6"/>
  <c r="H4951" i="6"/>
  <c r="G4951" i="6"/>
  <c r="I4951" i="6" s="1"/>
  <c r="I4950" i="6"/>
  <c r="H4950" i="6"/>
  <c r="G4950" i="6"/>
  <c r="H4949" i="6"/>
  <c r="G4949" i="6"/>
  <c r="I4949" i="6" s="1"/>
  <c r="I4948" i="6"/>
  <c r="H4948" i="6"/>
  <c r="G4948" i="6"/>
  <c r="I4947" i="6"/>
  <c r="H4947" i="6"/>
  <c r="G4947" i="6"/>
  <c r="H4946" i="6"/>
  <c r="G4946" i="6"/>
  <c r="I4946" i="6" s="1"/>
  <c r="I4945" i="6"/>
  <c r="H4945" i="6"/>
  <c r="G4945" i="6"/>
  <c r="I4944" i="6"/>
  <c r="H4944" i="6"/>
  <c r="G4944" i="6"/>
  <c r="I4943" i="6"/>
  <c r="H4943" i="6"/>
  <c r="G4943" i="6"/>
  <c r="H4942" i="6"/>
  <c r="G4942" i="6"/>
  <c r="I4942" i="6" s="1"/>
  <c r="I4941" i="6"/>
  <c r="H4941" i="6"/>
  <c r="G4941" i="6"/>
  <c r="H4940" i="6"/>
  <c r="G4940" i="6"/>
  <c r="I4940" i="6" s="1"/>
  <c r="H4939" i="6"/>
  <c r="G4939" i="6"/>
  <c r="I4939" i="6" s="1"/>
  <c r="I4938" i="6"/>
  <c r="H4938" i="6"/>
  <c r="G4938" i="6"/>
  <c r="H4937" i="6"/>
  <c r="G4937" i="6"/>
  <c r="I4937" i="6" s="1"/>
  <c r="I4936" i="6"/>
  <c r="H4936" i="6"/>
  <c r="G4936" i="6"/>
  <c r="H4935" i="6"/>
  <c r="G4935" i="6"/>
  <c r="I4935" i="6" s="1"/>
  <c r="I4934" i="6"/>
  <c r="H4934" i="6"/>
  <c r="G4934" i="6"/>
  <c r="H4933" i="6"/>
  <c r="G4933" i="6"/>
  <c r="I4933" i="6" s="1"/>
  <c r="H4932" i="6"/>
  <c r="G4932" i="6"/>
  <c r="I4932" i="6" s="1"/>
  <c r="I4931" i="6"/>
  <c r="H4931" i="6"/>
  <c r="G4931" i="6"/>
  <c r="I4930" i="6"/>
  <c r="H4930" i="6"/>
  <c r="G4930" i="6"/>
  <c r="I4929" i="6"/>
  <c r="H4929" i="6"/>
  <c r="G4929" i="6"/>
  <c r="H4928" i="6"/>
  <c r="G4928" i="6"/>
  <c r="I4928" i="6" s="1"/>
  <c r="I4927" i="6"/>
  <c r="H4927" i="6"/>
  <c r="G4927" i="6"/>
  <c r="I4926" i="6"/>
  <c r="H4926" i="6"/>
  <c r="G4926" i="6"/>
  <c r="I4925" i="6"/>
  <c r="H4925" i="6"/>
  <c r="G4925" i="6"/>
  <c r="I4924" i="6"/>
  <c r="H4924" i="6"/>
  <c r="G4924" i="6"/>
  <c r="H4923" i="6"/>
  <c r="G4923" i="6"/>
  <c r="I4923" i="6" s="1"/>
  <c r="I4922" i="6"/>
  <c r="H4922" i="6"/>
  <c r="G4922" i="6"/>
  <c r="H4921" i="6"/>
  <c r="G4921" i="6"/>
  <c r="I4921" i="6" s="1"/>
  <c r="I4920" i="6"/>
  <c r="H4920" i="6"/>
  <c r="G4920" i="6"/>
  <c r="H4919" i="6"/>
  <c r="G4919" i="6"/>
  <c r="I4919" i="6" s="1"/>
  <c r="H4918" i="6"/>
  <c r="G4918" i="6"/>
  <c r="I4918" i="6" s="1"/>
  <c r="I4917" i="6"/>
  <c r="H4917" i="6"/>
  <c r="G4917" i="6"/>
  <c r="I4916" i="6"/>
  <c r="H4916" i="6"/>
  <c r="G4916" i="6"/>
  <c r="I4915" i="6"/>
  <c r="H4915" i="6"/>
  <c r="G4915" i="6"/>
  <c r="H4914" i="6"/>
  <c r="G4914" i="6"/>
  <c r="I4914" i="6" s="1"/>
  <c r="H4913" i="6"/>
  <c r="G4913" i="6"/>
  <c r="I4913" i="6" s="1"/>
  <c r="H4912" i="6"/>
  <c r="G4912" i="6"/>
  <c r="I4912" i="6" s="1"/>
  <c r="H4911" i="6"/>
  <c r="G4911" i="6"/>
  <c r="I4911" i="6" s="1"/>
  <c r="I4910" i="6"/>
  <c r="H4910" i="6"/>
  <c r="G4910" i="6"/>
  <c r="H4909" i="6"/>
  <c r="G4909" i="6"/>
  <c r="I4909" i="6" s="1"/>
  <c r="H4908" i="6"/>
  <c r="G4908" i="6"/>
  <c r="I4908" i="6" s="1"/>
  <c r="I4907" i="6"/>
  <c r="H4907" i="6"/>
  <c r="G4907" i="6"/>
  <c r="I4906" i="6"/>
  <c r="H4906" i="6"/>
  <c r="G4906" i="6"/>
  <c r="H4905" i="6"/>
  <c r="G4905" i="6"/>
  <c r="I4905" i="6" s="1"/>
  <c r="H4904" i="6"/>
  <c r="G4904" i="6"/>
  <c r="I4904" i="6" s="1"/>
  <c r="I4903" i="6"/>
  <c r="H4903" i="6"/>
  <c r="G4903" i="6"/>
  <c r="I4902" i="6"/>
  <c r="H4902" i="6"/>
  <c r="G4902" i="6"/>
  <c r="I4901" i="6"/>
  <c r="H4901" i="6"/>
  <c r="G4901" i="6"/>
  <c r="H4900" i="6"/>
  <c r="G4900" i="6"/>
  <c r="I4900" i="6" s="1"/>
  <c r="H4899" i="6"/>
  <c r="G4899" i="6"/>
  <c r="I4899" i="6" s="1"/>
  <c r="I4898" i="6"/>
  <c r="H4898" i="6"/>
  <c r="G4898" i="6"/>
  <c r="H4897" i="6"/>
  <c r="G4897" i="6"/>
  <c r="I4897" i="6" s="1"/>
  <c r="I4896" i="6"/>
  <c r="H4896" i="6"/>
  <c r="G4896" i="6"/>
  <c r="H4895" i="6"/>
  <c r="G4895" i="6"/>
  <c r="I4895" i="6" s="1"/>
  <c r="I4894" i="6"/>
  <c r="H4894" i="6"/>
  <c r="G4894" i="6"/>
  <c r="I4893" i="6"/>
  <c r="H4893" i="6"/>
  <c r="G4893" i="6"/>
  <c r="I4892" i="6"/>
  <c r="H4892" i="6"/>
  <c r="G4892" i="6"/>
  <c r="H4891" i="6"/>
  <c r="G4891" i="6"/>
  <c r="I4891" i="6" s="1"/>
  <c r="H4890" i="6"/>
  <c r="G4890" i="6"/>
  <c r="I4890" i="6" s="1"/>
  <c r="I4889" i="6"/>
  <c r="H4889" i="6"/>
  <c r="G4889" i="6"/>
  <c r="I4888" i="6"/>
  <c r="H4888" i="6"/>
  <c r="G4888" i="6"/>
  <c r="I4887" i="6"/>
  <c r="H4887" i="6"/>
  <c r="G4887" i="6"/>
  <c r="H4886" i="6"/>
  <c r="G4886" i="6"/>
  <c r="I4886" i="6" s="1"/>
  <c r="I4885" i="6"/>
  <c r="H4885" i="6"/>
  <c r="G4885" i="6"/>
  <c r="I4884" i="6"/>
  <c r="H4884" i="6"/>
  <c r="G4884" i="6"/>
  <c r="H4883" i="6"/>
  <c r="G4883" i="6"/>
  <c r="I4883" i="6" s="1"/>
  <c r="I4882" i="6"/>
  <c r="H4882" i="6"/>
  <c r="G4882" i="6"/>
  <c r="H4881" i="6"/>
  <c r="G4881" i="6"/>
  <c r="I4881" i="6" s="1"/>
  <c r="H4880" i="6"/>
  <c r="G4880" i="6"/>
  <c r="I4880" i="6" s="1"/>
  <c r="H4879" i="6"/>
  <c r="G4879" i="6"/>
  <c r="I4879" i="6" s="1"/>
  <c r="I4878" i="6"/>
  <c r="H4878" i="6"/>
  <c r="G4878" i="6"/>
  <c r="H4877" i="6"/>
  <c r="G4877" i="6"/>
  <c r="I4877" i="6" s="1"/>
  <c r="H4876" i="6"/>
  <c r="G4876" i="6"/>
  <c r="I4876" i="6" s="1"/>
  <c r="I4875" i="6"/>
  <c r="H4875" i="6"/>
  <c r="G4875" i="6"/>
  <c r="I4874" i="6"/>
  <c r="H4874" i="6"/>
  <c r="G4874" i="6"/>
  <c r="I4873" i="6"/>
  <c r="H4873" i="6"/>
  <c r="G4873" i="6"/>
  <c r="H4872" i="6"/>
  <c r="G4872" i="6"/>
  <c r="I4872" i="6" s="1"/>
  <c r="I4871" i="6"/>
  <c r="H4871" i="6"/>
  <c r="G4871" i="6"/>
  <c r="I4870" i="6"/>
  <c r="H4870" i="6"/>
  <c r="G4870" i="6"/>
  <c r="H4869" i="6"/>
  <c r="G4869" i="6"/>
  <c r="I4869" i="6" s="1"/>
  <c r="I4868" i="6"/>
  <c r="H4868" i="6"/>
  <c r="G4868" i="6"/>
  <c r="H4867" i="6"/>
  <c r="G4867" i="6"/>
  <c r="I4867" i="6" s="1"/>
  <c r="I4866" i="6"/>
  <c r="H4866" i="6"/>
  <c r="G4866" i="6"/>
  <c r="H4865" i="6"/>
  <c r="G4865" i="6"/>
  <c r="I4865" i="6" s="1"/>
  <c r="I4864" i="6"/>
  <c r="H4864" i="6"/>
  <c r="G4864" i="6"/>
  <c r="H4863" i="6"/>
  <c r="G4863" i="6"/>
  <c r="I4863" i="6" s="1"/>
  <c r="H4862" i="6"/>
  <c r="G4862" i="6"/>
  <c r="I4862" i="6" s="1"/>
  <c r="I4861" i="6"/>
  <c r="H4861" i="6"/>
  <c r="G4861" i="6"/>
  <c r="H4860" i="6"/>
  <c r="G4860" i="6"/>
  <c r="I4860" i="6" s="1"/>
  <c r="I4859" i="6"/>
  <c r="H4859" i="6"/>
  <c r="G4859" i="6"/>
  <c r="H4858" i="6"/>
  <c r="G4858" i="6"/>
  <c r="I4858" i="6" s="1"/>
  <c r="I4857" i="6"/>
  <c r="H4857" i="6"/>
  <c r="G4857" i="6"/>
  <c r="I4856" i="6"/>
  <c r="H4856" i="6"/>
  <c r="G4856" i="6"/>
  <c r="H4855" i="6"/>
  <c r="G4855" i="6"/>
  <c r="I4855" i="6" s="1"/>
  <c r="I4854" i="6"/>
  <c r="H4854" i="6"/>
  <c r="G4854" i="6"/>
  <c r="H4853" i="6"/>
  <c r="G4853" i="6"/>
  <c r="I4853" i="6" s="1"/>
  <c r="I4852" i="6"/>
  <c r="H4852" i="6"/>
  <c r="G4852" i="6"/>
  <c r="I4851" i="6"/>
  <c r="H4851" i="6"/>
  <c r="G4851" i="6"/>
  <c r="I4850" i="6"/>
  <c r="H4850" i="6"/>
  <c r="G4850" i="6"/>
  <c r="H4849" i="6"/>
  <c r="G4849" i="6"/>
  <c r="I4849" i="6" s="1"/>
  <c r="H4848" i="6"/>
  <c r="G4848" i="6"/>
  <c r="I4848" i="6" s="1"/>
  <c r="H4847" i="6"/>
  <c r="G4847" i="6"/>
  <c r="I4847" i="6" s="1"/>
  <c r="H4846" i="6"/>
  <c r="G4846" i="6"/>
  <c r="I4846" i="6" s="1"/>
  <c r="I4845" i="6"/>
  <c r="H4845" i="6"/>
  <c r="G4845" i="6"/>
  <c r="H4844" i="6"/>
  <c r="G4844" i="6"/>
  <c r="I4844" i="6" s="1"/>
  <c r="H4843" i="6"/>
  <c r="G4843" i="6"/>
  <c r="I4843" i="6" s="1"/>
  <c r="I4842" i="6"/>
  <c r="H4842" i="6"/>
  <c r="G4842" i="6"/>
  <c r="H4841" i="6"/>
  <c r="G4841" i="6"/>
  <c r="I4841" i="6" s="1"/>
  <c r="I4840" i="6"/>
  <c r="H4840" i="6"/>
  <c r="G4840" i="6"/>
  <c r="H4839" i="6"/>
  <c r="G4839" i="6"/>
  <c r="I4839" i="6" s="1"/>
  <c r="H4838" i="6"/>
  <c r="G4838" i="6"/>
  <c r="I4838" i="6" s="1"/>
  <c r="H4837" i="6"/>
  <c r="G4837" i="6"/>
  <c r="I4837" i="6" s="1"/>
  <c r="I4836" i="6"/>
  <c r="H4836" i="6"/>
  <c r="G4836" i="6"/>
  <c r="H4835" i="6"/>
  <c r="G4835" i="6"/>
  <c r="I4835" i="6" s="1"/>
  <c r="H4834" i="6"/>
  <c r="G4834" i="6"/>
  <c r="I4834" i="6" s="1"/>
  <c r="H4833" i="6"/>
  <c r="G4833" i="6"/>
  <c r="I4833" i="6" s="1"/>
  <c r="H4832" i="6"/>
  <c r="G4832" i="6"/>
  <c r="I4832" i="6" s="1"/>
  <c r="I4831" i="6"/>
  <c r="H4831" i="6"/>
  <c r="G4831" i="6"/>
  <c r="H4830" i="6"/>
  <c r="G4830" i="6"/>
  <c r="I4830" i="6" s="1"/>
  <c r="H4829" i="6"/>
  <c r="G4829" i="6"/>
  <c r="I4829" i="6" s="1"/>
  <c r="H4828" i="6"/>
  <c r="G4828" i="6"/>
  <c r="I4828" i="6" s="1"/>
  <c r="H4827" i="6"/>
  <c r="G4827" i="6"/>
  <c r="I4827" i="6" s="1"/>
  <c r="I4826" i="6"/>
  <c r="H4826" i="6"/>
  <c r="G4826" i="6"/>
  <c r="H4825" i="6"/>
  <c r="G4825" i="6"/>
  <c r="I4825" i="6" s="1"/>
  <c r="H4824" i="6"/>
  <c r="G4824" i="6"/>
  <c r="I4824" i="6" s="1"/>
  <c r="H4823" i="6"/>
  <c r="G4823" i="6"/>
  <c r="I4823" i="6" s="1"/>
  <c r="I4822" i="6"/>
  <c r="H4822" i="6"/>
  <c r="G4822" i="6"/>
  <c r="H4821" i="6"/>
  <c r="G4821" i="6"/>
  <c r="I4821" i="6" s="1"/>
  <c r="H4820" i="6"/>
  <c r="G4820" i="6"/>
  <c r="I4820" i="6" s="1"/>
  <c r="I4819" i="6"/>
  <c r="H4819" i="6"/>
  <c r="G4819" i="6"/>
  <c r="I4818" i="6"/>
  <c r="H4818" i="6"/>
  <c r="G4818" i="6"/>
  <c r="I4817" i="6"/>
  <c r="H4817" i="6"/>
  <c r="G4817" i="6"/>
  <c r="H4816" i="6"/>
  <c r="G4816" i="6"/>
  <c r="I4816" i="6" s="1"/>
  <c r="H4815" i="6"/>
  <c r="G4815" i="6"/>
  <c r="I4815" i="6" s="1"/>
  <c r="I4814" i="6"/>
  <c r="H4814" i="6"/>
  <c r="G4814" i="6"/>
  <c r="I4813" i="6"/>
  <c r="H4813" i="6"/>
  <c r="G4813" i="6"/>
  <c r="I4812" i="6"/>
  <c r="H4812" i="6"/>
  <c r="G4812" i="6"/>
  <c r="H4811" i="6"/>
  <c r="G4811" i="6"/>
  <c r="I4811" i="6" s="1"/>
  <c r="H4810" i="6"/>
  <c r="G4810" i="6"/>
  <c r="I4810" i="6" s="1"/>
  <c r="I4809" i="6"/>
  <c r="H4809" i="6"/>
  <c r="G4809" i="6"/>
  <c r="I4808" i="6"/>
  <c r="H4808" i="6"/>
  <c r="G4808" i="6"/>
  <c r="H4807" i="6"/>
  <c r="G4807" i="6"/>
  <c r="I4807" i="6" s="1"/>
  <c r="H4806" i="6"/>
  <c r="G4806" i="6"/>
  <c r="I4806" i="6" s="1"/>
  <c r="I4805" i="6"/>
  <c r="H4805" i="6"/>
  <c r="G4805" i="6"/>
  <c r="I4804" i="6"/>
  <c r="H4804" i="6"/>
  <c r="G4804" i="6"/>
  <c r="I4803" i="6"/>
  <c r="H4803" i="6"/>
  <c r="G4803" i="6"/>
  <c r="H4802" i="6"/>
  <c r="G4802" i="6"/>
  <c r="I4802" i="6" s="1"/>
  <c r="I4801" i="6"/>
  <c r="H4801" i="6"/>
  <c r="G4801" i="6"/>
  <c r="I4800" i="6"/>
  <c r="H4800" i="6"/>
  <c r="G4800" i="6"/>
  <c r="I4799" i="6"/>
  <c r="H4799" i="6"/>
  <c r="G4799" i="6"/>
  <c r="I4798" i="6"/>
  <c r="H4798" i="6"/>
  <c r="G4798" i="6"/>
  <c r="H4797" i="6"/>
  <c r="G4797" i="6"/>
  <c r="I4797" i="6" s="1"/>
  <c r="I4796" i="6"/>
  <c r="H4796" i="6"/>
  <c r="G4796" i="6"/>
  <c r="I4795" i="6"/>
  <c r="H4795" i="6"/>
  <c r="G4795" i="6"/>
  <c r="I4794" i="6"/>
  <c r="H4794" i="6"/>
  <c r="G4794" i="6"/>
  <c r="I4793" i="6"/>
  <c r="H4793" i="6"/>
  <c r="G4793" i="6"/>
  <c r="H4792" i="6"/>
  <c r="G4792" i="6"/>
  <c r="I4792" i="6" s="1"/>
  <c r="I4791" i="6"/>
  <c r="H4791" i="6"/>
  <c r="G4791" i="6"/>
  <c r="I4790" i="6"/>
  <c r="H4790" i="6"/>
  <c r="G4790" i="6"/>
  <c r="I4789" i="6"/>
  <c r="H4789" i="6"/>
  <c r="G4789" i="6"/>
  <c r="H4788" i="6"/>
  <c r="G4788" i="6"/>
  <c r="I4788" i="6" s="1"/>
  <c r="H4787" i="6"/>
  <c r="G4787" i="6"/>
  <c r="I4787" i="6" s="1"/>
  <c r="I4786" i="6"/>
  <c r="H4786" i="6"/>
  <c r="G4786" i="6"/>
  <c r="I4785" i="6"/>
  <c r="H4785" i="6"/>
  <c r="G4785" i="6"/>
  <c r="I4784" i="6"/>
  <c r="H4784" i="6"/>
  <c r="G4784" i="6"/>
  <c r="H4783" i="6"/>
  <c r="G4783" i="6"/>
  <c r="I4783" i="6" s="1"/>
  <c r="H4782" i="6"/>
  <c r="G4782" i="6"/>
  <c r="I4782" i="6" s="1"/>
  <c r="H4781" i="6"/>
  <c r="G4781" i="6"/>
  <c r="I4781" i="6" s="1"/>
  <c r="I4780" i="6"/>
  <c r="H4780" i="6"/>
  <c r="G4780" i="6"/>
  <c r="H4779" i="6"/>
  <c r="G4779" i="6"/>
  <c r="I4779" i="6" s="1"/>
  <c r="H4778" i="6"/>
  <c r="G4778" i="6"/>
  <c r="I4778" i="6" s="1"/>
  <c r="I4777" i="6"/>
  <c r="H4777" i="6"/>
  <c r="G4777" i="6"/>
  <c r="H4776" i="6"/>
  <c r="G4776" i="6"/>
  <c r="I4776" i="6" s="1"/>
  <c r="I4775" i="6"/>
  <c r="H4775" i="6"/>
  <c r="G4775" i="6"/>
  <c r="H4774" i="6"/>
  <c r="G4774" i="6"/>
  <c r="I4774" i="6" s="1"/>
  <c r="I4773" i="6"/>
  <c r="H4773" i="6"/>
  <c r="G4773" i="6"/>
  <c r="I4772" i="6"/>
  <c r="H4772" i="6"/>
  <c r="G4772" i="6"/>
  <c r="H4771" i="6"/>
  <c r="G4771" i="6"/>
  <c r="I4771" i="6" s="1"/>
  <c r="I4770" i="6"/>
  <c r="H4770" i="6"/>
  <c r="G4770" i="6"/>
  <c r="H4769" i="6"/>
  <c r="G4769" i="6"/>
  <c r="I4769" i="6" s="1"/>
  <c r="I4768" i="6"/>
  <c r="H4768" i="6"/>
  <c r="G4768" i="6"/>
  <c r="I4767" i="6"/>
  <c r="H4767" i="6"/>
  <c r="G4767" i="6"/>
  <c r="I4766" i="6"/>
  <c r="H4766" i="6"/>
  <c r="G4766" i="6"/>
  <c r="I4765" i="6"/>
  <c r="H4765" i="6"/>
  <c r="G4765" i="6"/>
  <c r="H4764" i="6"/>
  <c r="G4764" i="6"/>
  <c r="I4764" i="6" s="1"/>
  <c r="I4763" i="6"/>
  <c r="H4763" i="6"/>
  <c r="G4763" i="6"/>
  <c r="I4762" i="6"/>
  <c r="H4762" i="6"/>
  <c r="G4762" i="6"/>
  <c r="I4761" i="6"/>
  <c r="H4761" i="6"/>
  <c r="G4761" i="6"/>
  <c r="H4760" i="6"/>
  <c r="G4760" i="6"/>
  <c r="I4760" i="6" s="1"/>
  <c r="H4759" i="6"/>
  <c r="G4759" i="6"/>
  <c r="I4759" i="6" s="1"/>
  <c r="I4758" i="6"/>
  <c r="H4758" i="6"/>
  <c r="G4758" i="6"/>
  <c r="I4757" i="6"/>
  <c r="H4757" i="6"/>
  <c r="G4757" i="6"/>
  <c r="I4756" i="6"/>
  <c r="H4756" i="6"/>
  <c r="G4756" i="6"/>
  <c r="H4755" i="6"/>
  <c r="G4755" i="6"/>
  <c r="I4755" i="6" s="1"/>
  <c r="H4754" i="6"/>
  <c r="G4754" i="6"/>
  <c r="I4754" i="6" s="1"/>
  <c r="I4753" i="6"/>
  <c r="H4753" i="6"/>
  <c r="G4753" i="6"/>
  <c r="I4752" i="6"/>
  <c r="H4752" i="6"/>
  <c r="G4752" i="6"/>
  <c r="H4751" i="6"/>
  <c r="G4751" i="6"/>
  <c r="I4751" i="6" s="1"/>
  <c r="H4750" i="6"/>
  <c r="G4750" i="6"/>
  <c r="I4750" i="6" s="1"/>
  <c r="I4749" i="6"/>
  <c r="H4749" i="6"/>
  <c r="G4749" i="6"/>
  <c r="I4748" i="6"/>
  <c r="H4748" i="6"/>
  <c r="G4748" i="6"/>
  <c r="I4747" i="6"/>
  <c r="H4747" i="6"/>
  <c r="G4747" i="6"/>
  <c r="H4746" i="6"/>
  <c r="G4746" i="6"/>
  <c r="I4746" i="6" s="1"/>
  <c r="I4745" i="6"/>
  <c r="H4745" i="6"/>
  <c r="G4745" i="6"/>
  <c r="I4744" i="6"/>
  <c r="H4744" i="6"/>
  <c r="G4744" i="6"/>
  <c r="I4743" i="6"/>
  <c r="H4743" i="6"/>
  <c r="G4743" i="6"/>
  <c r="I4742" i="6"/>
  <c r="H4742" i="6"/>
  <c r="G4742" i="6"/>
  <c r="H4741" i="6"/>
  <c r="G4741" i="6"/>
  <c r="I4741" i="6" s="1"/>
  <c r="I4740" i="6"/>
  <c r="H4740" i="6"/>
  <c r="G4740" i="6"/>
  <c r="I4739" i="6"/>
  <c r="H4739" i="6"/>
  <c r="G4739" i="6"/>
  <c r="I4738" i="6"/>
  <c r="H4738" i="6"/>
  <c r="G4738" i="6"/>
  <c r="H4737" i="6"/>
  <c r="G4737" i="6"/>
  <c r="I4737" i="6" s="1"/>
  <c r="H4736" i="6"/>
  <c r="G4736" i="6"/>
  <c r="I4736" i="6" s="1"/>
  <c r="H4735" i="6"/>
  <c r="G4735" i="6"/>
  <c r="I4735" i="6" s="1"/>
  <c r="I4734" i="6"/>
  <c r="H4734" i="6"/>
  <c r="G4734" i="6"/>
  <c r="I4733" i="6"/>
  <c r="H4733" i="6"/>
  <c r="G4733" i="6"/>
  <c r="H4732" i="6"/>
  <c r="G4732" i="6"/>
  <c r="I4732" i="6" s="1"/>
  <c r="I4731" i="6"/>
  <c r="H4731" i="6"/>
  <c r="G4731" i="6"/>
  <c r="H4730" i="6"/>
  <c r="G4730" i="6"/>
  <c r="I4730" i="6" s="1"/>
  <c r="I4729" i="6"/>
  <c r="H4729" i="6"/>
  <c r="G4729" i="6"/>
  <c r="I4728" i="6"/>
  <c r="H4728" i="6"/>
  <c r="G4728" i="6"/>
  <c r="H4727" i="6"/>
  <c r="G4727" i="6"/>
  <c r="I4727" i="6" s="1"/>
  <c r="I4726" i="6"/>
  <c r="H4726" i="6"/>
  <c r="G4726" i="6"/>
  <c r="H4725" i="6"/>
  <c r="G4725" i="6"/>
  <c r="I4725" i="6" s="1"/>
  <c r="I4724" i="6"/>
  <c r="H4724" i="6"/>
  <c r="G4724" i="6"/>
  <c r="H4723" i="6"/>
  <c r="G4723" i="6"/>
  <c r="I4723" i="6" s="1"/>
  <c r="H4722" i="6"/>
  <c r="G4722" i="6"/>
  <c r="I4722" i="6" s="1"/>
  <c r="H4721" i="6"/>
  <c r="G4721" i="6"/>
  <c r="I4721" i="6" s="1"/>
  <c r="H4720" i="6"/>
  <c r="G4720" i="6"/>
  <c r="I4720" i="6" s="1"/>
  <c r="I4719" i="6"/>
  <c r="H4719" i="6"/>
  <c r="G4719" i="6"/>
  <c r="H4718" i="6"/>
  <c r="G4718" i="6"/>
  <c r="I4718" i="6" s="1"/>
  <c r="I4717" i="6"/>
  <c r="H4717" i="6"/>
  <c r="G4717" i="6"/>
  <c r="H4716" i="6"/>
  <c r="G4716" i="6"/>
  <c r="I4716" i="6" s="1"/>
  <c r="H4715" i="6"/>
  <c r="G4715" i="6"/>
  <c r="I4715" i="6" s="1"/>
  <c r="I4714" i="6"/>
  <c r="H4714" i="6"/>
  <c r="G4714" i="6"/>
  <c r="H4713" i="6"/>
  <c r="G4713" i="6"/>
  <c r="I4713" i="6" s="1"/>
  <c r="I4712" i="6"/>
  <c r="H4712" i="6"/>
  <c r="G4712" i="6"/>
  <c r="H4711" i="6"/>
  <c r="G4711" i="6"/>
  <c r="I4711" i="6" s="1"/>
  <c r="I4710" i="6"/>
  <c r="H4710" i="6"/>
  <c r="G4710" i="6"/>
  <c r="H4709" i="6"/>
  <c r="G4709" i="6"/>
  <c r="I4709" i="6" s="1"/>
  <c r="H4708" i="6"/>
  <c r="G4708" i="6"/>
  <c r="I4708" i="6" s="1"/>
  <c r="H4707" i="6"/>
  <c r="G4707" i="6"/>
  <c r="I4707" i="6" s="1"/>
  <c r="H4706" i="6"/>
  <c r="G4706" i="6"/>
  <c r="I4706" i="6" s="1"/>
  <c r="I4705" i="6"/>
  <c r="H4705" i="6"/>
  <c r="G4705" i="6"/>
  <c r="H4704" i="6"/>
  <c r="G4704" i="6"/>
  <c r="I4704" i="6" s="1"/>
  <c r="I4703" i="6"/>
  <c r="H4703" i="6"/>
  <c r="G4703" i="6"/>
  <c r="H4702" i="6"/>
  <c r="G4702" i="6"/>
  <c r="I4702" i="6" s="1"/>
  <c r="H4701" i="6"/>
  <c r="G4701" i="6"/>
  <c r="I4701" i="6" s="1"/>
  <c r="I4700" i="6"/>
  <c r="H4700" i="6"/>
  <c r="G4700" i="6"/>
  <c r="H4699" i="6"/>
  <c r="G4699" i="6"/>
  <c r="I4699" i="6" s="1"/>
  <c r="I4698" i="6"/>
  <c r="H4698" i="6"/>
  <c r="G4698" i="6"/>
  <c r="H4697" i="6"/>
  <c r="G4697" i="6"/>
  <c r="I4697" i="6" s="1"/>
  <c r="I4696" i="6"/>
  <c r="H4696" i="6"/>
  <c r="G4696" i="6"/>
  <c r="H4695" i="6"/>
  <c r="G4695" i="6"/>
  <c r="I4695" i="6" s="1"/>
  <c r="H4694" i="6"/>
  <c r="G4694" i="6"/>
  <c r="I4694" i="6" s="1"/>
  <c r="I4693" i="6"/>
  <c r="H4693" i="6"/>
  <c r="G4693" i="6"/>
  <c r="H4692" i="6"/>
  <c r="G4692" i="6"/>
  <c r="I4692" i="6" s="1"/>
  <c r="I4691" i="6"/>
  <c r="H4691" i="6"/>
  <c r="G4691" i="6"/>
  <c r="H4690" i="6"/>
  <c r="G4690" i="6"/>
  <c r="I4690" i="6" s="1"/>
  <c r="H4689" i="6"/>
  <c r="G4689" i="6"/>
  <c r="I4689" i="6" s="1"/>
  <c r="H4688" i="6"/>
  <c r="G4688" i="6"/>
  <c r="I4688" i="6" s="1"/>
  <c r="H4687" i="6"/>
  <c r="G4687" i="6"/>
  <c r="I4687" i="6" s="1"/>
  <c r="I4686" i="6"/>
  <c r="H4686" i="6"/>
  <c r="G4686" i="6"/>
  <c r="H4685" i="6"/>
  <c r="G4685" i="6"/>
  <c r="I4685" i="6" s="1"/>
  <c r="H4684" i="6"/>
  <c r="G4684" i="6"/>
  <c r="I4684" i="6" s="1"/>
  <c r="I4683" i="6"/>
  <c r="H4683" i="6"/>
  <c r="G4683" i="6"/>
  <c r="I4682" i="6"/>
  <c r="H4682" i="6"/>
  <c r="G4682" i="6"/>
  <c r="H4681" i="6"/>
  <c r="G4681" i="6"/>
  <c r="I4681" i="6" s="1"/>
  <c r="H4680" i="6"/>
  <c r="G4680" i="6"/>
  <c r="I4680" i="6" s="1"/>
  <c r="H4679" i="6"/>
  <c r="G4679" i="6"/>
  <c r="I4679" i="6" s="1"/>
  <c r="H4678" i="6"/>
  <c r="G4678" i="6"/>
  <c r="I4678" i="6" s="1"/>
  <c r="I4677" i="6"/>
  <c r="H4677" i="6"/>
  <c r="G4677" i="6"/>
  <c r="H4676" i="6"/>
  <c r="G4676" i="6"/>
  <c r="I4676" i="6" s="1"/>
  <c r="H4675" i="6"/>
  <c r="G4675" i="6"/>
  <c r="I4675" i="6" s="1"/>
  <c r="H4674" i="6"/>
  <c r="G4674" i="6"/>
  <c r="I4674" i="6" s="1"/>
  <c r="H4673" i="6"/>
  <c r="G4673" i="6"/>
  <c r="I4673" i="6" s="1"/>
  <c r="I4672" i="6"/>
  <c r="H4672" i="6"/>
  <c r="G4672" i="6"/>
  <c r="H4671" i="6"/>
  <c r="G4671" i="6"/>
  <c r="I4671" i="6" s="1"/>
  <c r="H4670" i="6"/>
  <c r="G4670" i="6"/>
  <c r="I4670" i="6" s="1"/>
  <c r="H4669" i="6"/>
  <c r="G4669" i="6"/>
  <c r="I4669" i="6" s="1"/>
  <c r="I4668" i="6"/>
  <c r="H4668" i="6"/>
  <c r="G4668" i="6"/>
  <c r="H4667" i="6"/>
  <c r="G4667" i="6"/>
  <c r="I4667" i="6" s="1"/>
  <c r="H4666" i="6"/>
  <c r="G4666" i="6"/>
  <c r="I4666" i="6" s="1"/>
  <c r="I4665" i="6"/>
  <c r="H4665" i="6"/>
  <c r="G4665" i="6"/>
  <c r="I4664" i="6"/>
  <c r="H4664" i="6"/>
  <c r="G4664" i="6"/>
  <c r="I4663" i="6"/>
  <c r="H4663" i="6"/>
  <c r="G4663" i="6"/>
  <c r="H4662" i="6"/>
  <c r="G4662" i="6"/>
  <c r="I4662" i="6" s="1"/>
  <c r="H4661" i="6"/>
  <c r="G4661" i="6"/>
  <c r="I4661" i="6" s="1"/>
  <c r="I4660" i="6"/>
  <c r="H4660" i="6"/>
  <c r="G4660" i="6"/>
  <c r="I4659" i="6"/>
  <c r="H4659" i="6"/>
  <c r="G4659" i="6"/>
  <c r="I4658" i="6"/>
  <c r="H4658" i="6"/>
  <c r="G4658" i="6"/>
  <c r="H4657" i="6"/>
  <c r="G4657" i="6"/>
  <c r="I4657" i="6" s="1"/>
  <c r="H4656" i="6"/>
  <c r="G4656" i="6"/>
  <c r="I4656" i="6" s="1"/>
  <c r="I4655" i="6"/>
  <c r="H4655" i="6"/>
  <c r="G4655" i="6"/>
  <c r="I4654" i="6"/>
  <c r="H4654" i="6"/>
  <c r="G4654" i="6"/>
  <c r="I4653" i="6"/>
  <c r="H4653" i="6"/>
  <c r="G4653" i="6"/>
  <c r="H4652" i="6"/>
  <c r="G4652" i="6"/>
  <c r="I4652" i="6" s="1"/>
  <c r="H4651" i="6"/>
  <c r="G4651" i="6"/>
  <c r="I4651" i="6" s="1"/>
  <c r="I4650" i="6"/>
  <c r="H4650" i="6"/>
  <c r="G4650" i="6"/>
  <c r="I4649" i="6"/>
  <c r="H4649" i="6"/>
  <c r="G4649" i="6"/>
  <c r="H4648" i="6"/>
  <c r="G4648" i="6"/>
  <c r="I4648" i="6" s="1"/>
  <c r="H4647" i="6"/>
  <c r="G4647" i="6"/>
  <c r="I4647" i="6" s="1"/>
  <c r="H4646" i="6"/>
  <c r="G4646" i="6"/>
  <c r="I4646" i="6" s="1"/>
  <c r="I4645" i="6"/>
  <c r="H4645" i="6"/>
  <c r="G4645" i="6"/>
  <c r="I4644" i="6"/>
  <c r="H4644" i="6"/>
  <c r="G4644" i="6"/>
  <c r="H4643" i="6"/>
  <c r="G4643" i="6"/>
  <c r="I4643" i="6" s="1"/>
  <c r="I4642" i="6"/>
  <c r="H4642" i="6"/>
  <c r="G4642" i="6"/>
  <c r="H4641" i="6"/>
  <c r="G4641" i="6"/>
  <c r="I4641" i="6" s="1"/>
  <c r="I4640" i="6"/>
  <c r="H4640" i="6"/>
  <c r="G4640" i="6"/>
  <c r="I4639" i="6"/>
  <c r="H4639" i="6"/>
  <c r="G4639" i="6"/>
  <c r="H4638" i="6"/>
  <c r="G4638" i="6"/>
  <c r="I4638" i="6" s="1"/>
  <c r="I4637" i="6"/>
  <c r="H4637" i="6"/>
  <c r="G4637" i="6"/>
  <c r="H4636" i="6"/>
  <c r="G4636" i="6"/>
  <c r="I4636" i="6" s="1"/>
  <c r="I4635" i="6"/>
  <c r="H4635" i="6"/>
  <c r="G4635" i="6"/>
  <c r="H4634" i="6"/>
  <c r="G4634" i="6"/>
  <c r="I4634" i="6" s="1"/>
  <c r="H4633" i="6"/>
  <c r="G4633" i="6"/>
  <c r="I4633" i="6" s="1"/>
  <c r="H4632" i="6"/>
  <c r="G4632" i="6"/>
  <c r="I4632" i="6" s="1"/>
  <c r="H4631" i="6"/>
  <c r="G4631" i="6"/>
  <c r="I4631" i="6" s="1"/>
  <c r="I4630" i="6"/>
  <c r="H4630" i="6"/>
  <c r="G4630" i="6"/>
  <c r="H4629" i="6"/>
  <c r="G4629" i="6"/>
  <c r="I4629" i="6" s="1"/>
  <c r="H4628" i="6"/>
  <c r="G4628" i="6"/>
  <c r="I4628" i="6" s="1"/>
  <c r="I4627" i="6"/>
  <c r="H4627" i="6"/>
  <c r="G4627" i="6"/>
  <c r="I4626" i="6"/>
  <c r="H4626" i="6"/>
  <c r="G4626" i="6"/>
  <c r="H4625" i="6"/>
  <c r="G4625" i="6"/>
  <c r="I4625" i="6" s="1"/>
  <c r="H4624" i="6"/>
  <c r="G4624" i="6"/>
  <c r="I4624" i="6" s="1"/>
  <c r="H4623" i="6"/>
  <c r="G4623" i="6"/>
  <c r="I4623" i="6" s="1"/>
  <c r="H4622" i="6"/>
  <c r="G4622" i="6"/>
  <c r="I4622" i="6" s="1"/>
  <c r="I4621" i="6"/>
  <c r="H4621" i="6"/>
  <c r="G4621" i="6"/>
  <c r="H4620" i="6"/>
  <c r="G4620" i="6"/>
  <c r="I4620" i="6" s="1"/>
  <c r="H4619" i="6"/>
  <c r="G4619" i="6"/>
  <c r="I4619" i="6" s="1"/>
  <c r="H4618" i="6"/>
  <c r="G4618" i="6"/>
  <c r="I4618" i="6" s="1"/>
  <c r="H4617" i="6"/>
  <c r="G4617" i="6"/>
  <c r="I4617" i="6" s="1"/>
  <c r="I4616" i="6"/>
  <c r="H4616" i="6"/>
  <c r="G4616" i="6"/>
  <c r="H4615" i="6"/>
  <c r="G4615" i="6"/>
  <c r="I4615" i="6" s="1"/>
  <c r="H4614" i="6"/>
  <c r="G4614" i="6"/>
  <c r="I4614" i="6" s="1"/>
  <c r="H4613" i="6"/>
  <c r="G4613" i="6"/>
  <c r="I4613" i="6" s="1"/>
  <c r="I4612" i="6"/>
  <c r="H4612" i="6"/>
  <c r="G4612" i="6"/>
  <c r="H4611" i="6"/>
  <c r="G4611" i="6"/>
  <c r="I4611" i="6" s="1"/>
  <c r="H4610" i="6"/>
  <c r="G4610" i="6"/>
  <c r="I4610" i="6" s="1"/>
  <c r="I4609" i="6"/>
  <c r="H4609" i="6"/>
  <c r="G4609" i="6"/>
  <c r="I4608" i="6"/>
  <c r="H4608" i="6"/>
  <c r="G4608" i="6"/>
  <c r="I4607" i="6"/>
  <c r="H4607" i="6"/>
  <c r="G4607" i="6"/>
  <c r="H4606" i="6"/>
  <c r="G4606" i="6"/>
  <c r="I4606" i="6" s="1"/>
  <c r="H4605" i="6"/>
  <c r="G4605" i="6"/>
  <c r="I4605" i="6" s="1"/>
  <c r="I4604" i="6"/>
  <c r="H4604" i="6"/>
  <c r="G4604" i="6"/>
  <c r="I4603" i="6"/>
  <c r="H4603" i="6"/>
  <c r="G4603" i="6"/>
  <c r="I4602" i="6"/>
  <c r="H4602" i="6"/>
  <c r="G4602" i="6"/>
  <c r="H4601" i="6"/>
  <c r="G4601" i="6"/>
  <c r="I4601" i="6" s="1"/>
  <c r="H4600" i="6"/>
  <c r="G4600" i="6"/>
  <c r="I4600" i="6" s="1"/>
  <c r="I4599" i="6"/>
  <c r="H4599" i="6"/>
  <c r="G4599" i="6"/>
  <c r="I4598" i="6"/>
  <c r="H4598" i="6"/>
  <c r="G4598" i="6"/>
  <c r="H4597" i="6"/>
  <c r="G4597" i="6"/>
  <c r="I4597" i="6" s="1"/>
  <c r="H4596" i="6"/>
  <c r="G4596" i="6"/>
  <c r="I4596" i="6" s="1"/>
  <c r="I4595" i="6"/>
  <c r="H4595" i="6"/>
  <c r="G4595" i="6"/>
  <c r="I4594" i="6"/>
  <c r="H4594" i="6"/>
  <c r="G4594" i="6"/>
  <c r="I4593" i="6"/>
  <c r="H4593" i="6"/>
  <c r="G4593" i="6"/>
  <c r="H4592" i="6"/>
  <c r="G4592" i="6"/>
  <c r="I4592" i="6" s="1"/>
  <c r="H4591" i="6"/>
  <c r="G4591" i="6"/>
  <c r="I4591" i="6" s="1"/>
  <c r="I4590" i="6"/>
  <c r="H4590" i="6"/>
  <c r="G4590" i="6"/>
  <c r="I4589" i="6"/>
  <c r="H4589" i="6"/>
  <c r="G4589" i="6"/>
  <c r="I4588" i="6"/>
  <c r="H4588" i="6"/>
  <c r="G4588" i="6"/>
  <c r="H4587" i="6"/>
  <c r="G4587" i="6"/>
  <c r="I4587" i="6" s="1"/>
  <c r="H4586" i="6"/>
  <c r="G4586" i="6"/>
  <c r="I4586" i="6" s="1"/>
  <c r="I4585" i="6"/>
  <c r="H4585" i="6"/>
  <c r="G4585" i="6"/>
  <c r="I4584" i="6"/>
  <c r="H4584" i="6"/>
  <c r="G4584" i="6"/>
  <c r="I4583" i="6"/>
  <c r="H4583" i="6"/>
  <c r="G4583" i="6"/>
  <c r="H4582" i="6"/>
  <c r="G4582" i="6"/>
  <c r="I4582" i="6" s="1"/>
  <c r="H4581" i="6"/>
  <c r="G4581" i="6"/>
  <c r="I4581" i="6" s="1"/>
  <c r="I4580" i="6"/>
  <c r="H4580" i="6"/>
  <c r="G4580" i="6"/>
  <c r="I4579" i="6"/>
  <c r="H4579" i="6"/>
  <c r="G4579" i="6"/>
  <c r="H4578" i="6"/>
  <c r="G4578" i="6"/>
  <c r="I4578" i="6" s="1"/>
  <c r="H4577" i="6"/>
  <c r="G4577" i="6"/>
  <c r="I4577" i="6" s="1"/>
  <c r="I4576" i="6"/>
  <c r="H4576" i="6"/>
  <c r="G4576" i="6"/>
  <c r="I4575" i="6"/>
  <c r="H4575" i="6"/>
  <c r="G4575" i="6"/>
  <c r="I4574" i="6"/>
  <c r="H4574" i="6"/>
  <c r="G4574" i="6"/>
  <c r="H4573" i="6"/>
  <c r="G4573" i="6"/>
  <c r="I4573" i="6" s="1"/>
  <c r="H4572" i="6"/>
  <c r="G4572" i="6"/>
  <c r="I4572" i="6" s="1"/>
  <c r="I4571" i="6"/>
  <c r="H4571" i="6"/>
  <c r="G4571" i="6"/>
  <c r="I4570" i="6"/>
  <c r="H4570" i="6"/>
  <c r="G4570" i="6"/>
  <c r="H4569" i="6"/>
  <c r="G4569" i="6"/>
  <c r="I4569" i="6" s="1"/>
  <c r="H4568" i="6"/>
  <c r="G4568" i="6"/>
  <c r="I4568" i="6" s="1"/>
  <c r="I4567" i="6"/>
  <c r="H4567" i="6"/>
  <c r="G4567" i="6"/>
  <c r="I4566" i="6"/>
  <c r="H4566" i="6"/>
  <c r="G4566" i="6"/>
  <c r="I4565" i="6"/>
  <c r="H4565" i="6"/>
  <c r="G4565" i="6"/>
  <c r="H4564" i="6"/>
  <c r="G4564" i="6"/>
  <c r="I4564" i="6" s="1"/>
  <c r="I4563" i="6"/>
  <c r="H4563" i="6"/>
  <c r="G4563" i="6"/>
  <c r="I4562" i="6"/>
  <c r="H4562" i="6"/>
  <c r="G4562" i="6"/>
  <c r="I4561" i="6"/>
  <c r="H4561" i="6"/>
  <c r="G4561" i="6"/>
  <c r="I4560" i="6"/>
  <c r="H4560" i="6"/>
  <c r="G4560" i="6"/>
  <c r="H4559" i="6"/>
  <c r="G4559" i="6"/>
  <c r="I4559" i="6" s="1"/>
  <c r="I4558" i="6"/>
  <c r="H4558" i="6"/>
  <c r="G4558" i="6"/>
  <c r="I4557" i="6"/>
  <c r="H4557" i="6"/>
  <c r="G4557" i="6"/>
  <c r="I4556" i="6"/>
  <c r="H4556" i="6"/>
  <c r="G4556" i="6"/>
  <c r="H4555" i="6"/>
  <c r="G4555" i="6"/>
  <c r="I4555" i="6" s="1"/>
  <c r="H4554" i="6"/>
  <c r="G4554" i="6"/>
  <c r="I4554" i="6" s="1"/>
  <c r="I4553" i="6"/>
  <c r="H4553" i="6"/>
  <c r="G4553" i="6"/>
  <c r="H4552" i="6"/>
  <c r="G4552" i="6"/>
  <c r="I4552" i="6" s="1"/>
  <c r="I4551" i="6"/>
  <c r="H4551" i="6"/>
  <c r="G4551" i="6"/>
  <c r="H4550" i="6"/>
  <c r="G4550" i="6"/>
  <c r="I4550" i="6" s="1"/>
  <c r="I4549" i="6"/>
  <c r="H4549" i="6"/>
  <c r="G4549" i="6"/>
  <c r="I4548" i="6"/>
  <c r="H4548" i="6"/>
  <c r="G4548" i="6"/>
  <c r="H4547" i="6"/>
  <c r="G4547" i="6"/>
  <c r="I4547" i="6" s="1"/>
  <c r="I4546" i="6"/>
  <c r="H4546" i="6"/>
  <c r="G4546" i="6"/>
  <c r="H4545" i="6"/>
  <c r="G4545" i="6"/>
  <c r="I4545" i="6" s="1"/>
  <c r="I4544" i="6"/>
  <c r="H4544" i="6"/>
  <c r="G4544" i="6"/>
  <c r="I4543" i="6"/>
  <c r="H4543" i="6"/>
  <c r="G4543" i="6"/>
  <c r="H4542" i="6"/>
  <c r="G4542" i="6"/>
  <c r="I4542" i="6" s="1"/>
  <c r="H4541" i="6"/>
  <c r="G4541" i="6"/>
  <c r="I4541" i="6" s="1"/>
  <c r="H4540" i="6"/>
  <c r="G4540" i="6"/>
  <c r="I4540" i="6" s="1"/>
  <c r="I4539" i="6"/>
  <c r="H4539" i="6"/>
  <c r="G4539" i="6"/>
  <c r="H4538" i="6"/>
  <c r="G4538" i="6"/>
  <c r="I4538" i="6" s="1"/>
  <c r="I4537" i="6"/>
  <c r="H4537" i="6"/>
  <c r="G4537" i="6"/>
  <c r="H4536" i="6"/>
  <c r="G4536" i="6"/>
  <c r="I4536" i="6" s="1"/>
  <c r="I4535" i="6"/>
  <c r="H4535" i="6"/>
  <c r="G4535" i="6"/>
  <c r="I4534" i="6"/>
  <c r="H4534" i="6"/>
  <c r="G4534" i="6"/>
  <c r="H4533" i="6"/>
  <c r="G4533" i="6"/>
  <c r="I4533" i="6" s="1"/>
  <c r="I4532" i="6"/>
  <c r="H4532" i="6"/>
  <c r="G4532" i="6"/>
  <c r="H4531" i="6"/>
  <c r="G4531" i="6"/>
  <c r="I4531" i="6" s="1"/>
  <c r="H4530" i="6"/>
  <c r="G4530" i="6"/>
  <c r="I4530" i="6" s="1"/>
  <c r="I4529" i="6"/>
  <c r="H4529" i="6"/>
  <c r="G4529" i="6"/>
  <c r="H4528" i="6"/>
  <c r="G4528" i="6"/>
  <c r="I4528" i="6" s="1"/>
  <c r="I4527" i="6"/>
  <c r="H4527" i="6"/>
  <c r="G4527" i="6"/>
  <c r="H4526" i="6"/>
  <c r="G4526" i="6"/>
  <c r="I4526" i="6" s="1"/>
  <c r="H4525" i="6"/>
  <c r="G4525" i="6"/>
  <c r="I4525" i="6" s="1"/>
  <c r="I4524" i="6"/>
  <c r="H4524" i="6"/>
  <c r="G4524" i="6"/>
  <c r="I4523" i="6"/>
  <c r="H4523" i="6"/>
  <c r="G4523" i="6"/>
  <c r="H4522" i="6"/>
  <c r="G4522" i="6"/>
  <c r="I4522" i="6" s="1"/>
  <c r="I4521" i="6"/>
  <c r="H4521" i="6"/>
  <c r="G4521" i="6"/>
  <c r="H4520" i="6"/>
  <c r="G4520" i="6"/>
  <c r="I4520" i="6" s="1"/>
  <c r="I4519" i="6"/>
  <c r="H4519" i="6"/>
  <c r="G4519" i="6"/>
  <c r="I4518" i="6"/>
  <c r="H4518" i="6"/>
  <c r="G4518" i="6"/>
  <c r="H4517" i="6"/>
  <c r="G4517" i="6"/>
  <c r="I4517" i="6" s="1"/>
  <c r="I4516" i="6"/>
  <c r="H4516" i="6"/>
  <c r="G4516" i="6"/>
  <c r="H4515" i="6"/>
  <c r="G4515" i="6"/>
  <c r="I4515" i="6" s="1"/>
  <c r="I4514" i="6"/>
  <c r="H4514" i="6"/>
  <c r="G4514" i="6"/>
  <c r="H4513" i="6"/>
  <c r="G4513" i="6"/>
  <c r="I4513" i="6" s="1"/>
  <c r="H4512" i="6"/>
  <c r="G4512" i="6"/>
  <c r="I4512" i="6" s="1"/>
  <c r="H4511" i="6"/>
  <c r="G4511" i="6"/>
  <c r="I4511" i="6" s="1"/>
  <c r="H4510" i="6"/>
  <c r="G4510" i="6"/>
  <c r="I4510" i="6" s="1"/>
  <c r="I4509" i="6"/>
  <c r="H4509" i="6"/>
  <c r="G4509" i="6"/>
  <c r="H4508" i="6"/>
  <c r="G4508" i="6"/>
  <c r="I4508" i="6" s="1"/>
  <c r="I4507" i="6"/>
  <c r="H4507" i="6"/>
  <c r="G4507" i="6"/>
  <c r="H4506" i="6"/>
  <c r="G4506" i="6"/>
  <c r="I4506" i="6" s="1"/>
  <c r="H4505" i="6"/>
  <c r="G4505" i="6"/>
  <c r="I4505" i="6" s="1"/>
  <c r="I4504" i="6"/>
  <c r="H4504" i="6"/>
  <c r="G4504" i="6"/>
  <c r="H4503" i="6"/>
  <c r="G4503" i="6"/>
  <c r="I4503" i="6" s="1"/>
  <c r="I4502" i="6"/>
  <c r="H4502" i="6"/>
  <c r="G4502" i="6"/>
  <c r="H4501" i="6"/>
  <c r="G4501" i="6"/>
  <c r="I4501" i="6" s="1"/>
  <c r="H4500" i="6"/>
  <c r="G4500" i="6"/>
  <c r="I4500" i="6" s="1"/>
  <c r="H4499" i="6"/>
  <c r="G4499" i="6"/>
  <c r="I4499" i="6" s="1"/>
  <c r="H4498" i="6"/>
  <c r="G4498" i="6"/>
  <c r="I4498" i="6" s="1"/>
  <c r="H4497" i="6"/>
  <c r="G4497" i="6"/>
  <c r="I4497" i="6" s="1"/>
  <c r="H4496" i="6"/>
  <c r="G4496" i="6"/>
  <c r="I4496" i="6" s="1"/>
  <c r="I4495" i="6"/>
  <c r="H4495" i="6"/>
  <c r="G4495" i="6"/>
  <c r="H4494" i="6"/>
  <c r="G4494" i="6"/>
  <c r="I4494" i="6" s="1"/>
  <c r="I4493" i="6"/>
  <c r="H4493" i="6"/>
  <c r="G4493" i="6"/>
  <c r="H4492" i="6"/>
  <c r="G4492" i="6"/>
  <c r="I4492" i="6" s="1"/>
  <c r="H4491" i="6"/>
  <c r="G4491" i="6"/>
  <c r="I4491" i="6" s="1"/>
  <c r="I4490" i="6"/>
  <c r="H4490" i="6"/>
  <c r="G4490" i="6"/>
  <c r="H4489" i="6"/>
  <c r="G4489" i="6"/>
  <c r="I4489" i="6" s="1"/>
  <c r="I4488" i="6"/>
  <c r="H4488" i="6"/>
  <c r="G4488" i="6"/>
  <c r="I4487" i="6"/>
  <c r="H4487" i="6"/>
  <c r="G4487" i="6"/>
  <c r="H4486" i="6"/>
  <c r="G4486" i="6"/>
  <c r="I4486" i="6" s="1"/>
  <c r="H4485" i="6"/>
  <c r="G4485" i="6"/>
  <c r="I4485" i="6" s="1"/>
  <c r="H4484" i="6"/>
  <c r="G4484" i="6"/>
  <c r="I4484" i="6" s="1"/>
  <c r="H4483" i="6"/>
  <c r="G4483" i="6"/>
  <c r="I4483" i="6" s="1"/>
  <c r="H4482" i="6"/>
  <c r="G4482" i="6"/>
  <c r="I4482" i="6" s="1"/>
  <c r="I4481" i="6"/>
  <c r="H4481" i="6"/>
  <c r="G4481" i="6"/>
  <c r="H4480" i="6"/>
  <c r="G4480" i="6"/>
  <c r="I4480" i="6" s="1"/>
  <c r="H4479" i="6"/>
  <c r="G4479" i="6"/>
  <c r="I4479" i="6" s="1"/>
  <c r="H4478" i="6"/>
  <c r="G4478" i="6"/>
  <c r="I4478" i="6" s="1"/>
  <c r="H4477" i="6"/>
  <c r="G4477" i="6"/>
  <c r="I4477" i="6" s="1"/>
  <c r="I4476" i="6"/>
  <c r="H4476" i="6"/>
  <c r="G4476" i="6"/>
  <c r="I4475" i="6"/>
  <c r="H4475" i="6"/>
  <c r="G4475" i="6"/>
  <c r="H4474" i="6"/>
  <c r="G4474" i="6"/>
  <c r="I4474" i="6" s="1"/>
  <c r="I4473" i="6"/>
  <c r="H4473" i="6"/>
  <c r="G4473" i="6"/>
  <c r="I4472" i="6"/>
  <c r="H4472" i="6"/>
  <c r="G4472" i="6"/>
  <c r="H4471" i="6"/>
  <c r="G4471" i="6"/>
  <c r="I4471" i="6" s="1"/>
  <c r="H4470" i="6"/>
  <c r="G4470" i="6"/>
  <c r="I4470" i="6" s="1"/>
  <c r="H4469" i="6"/>
  <c r="G4469" i="6"/>
  <c r="I4469" i="6" s="1"/>
  <c r="I4468" i="6"/>
  <c r="H4468" i="6"/>
  <c r="G4468" i="6"/>
  <c r="I4467" i="6"/>
  <c r="H4467" i="6"/>
  <c r="G4467" i="6"/>
  <c r="H4466" i="6"/>
  <c r="G4466" i="6"/>
  <c r="I4466" i="6" s="1"/>
  <c r="H4465" i="6"/>
  <c r="G4465" i="6"/>
  <c r="I4465" i="6" s="1"/>
  <c r="I4464" i="6"/>
  <c r="H4464" i="6"/>
  <c r="G4464" i="6"/>
  <c r="I4463" i="6"/>
  <c r="H4463" i="6"/>
  <c r="G4463" i="6"/>
  <c r="I4462" i="6"/>
  <c r="H4462" i="6"/>
  <c r="G4462" i="6"/>
  <c r="H4461" i="6"/>
  <c r="G4461" i="6"/>
  <c r="I4461" i="6" s="1"/>
  <c r="H4460" i="6"/>
  <c r="G4460" i="6"/>
  <c r="I4460" i="6" s="1"/>
  <c r="I4459" i="6"/>
  <c r="H4459" i="6"/>
  <c r="G4459" i="6"/>
  <c r="H4458" i="6"/>
  <c r="G4458" i="6"/>
  <c r="I4458" i="6" s="1"/>
  <c r="I4457" i="6"/>
  <c r="H4457" i="6"/>
  <c r="G4457" i="6"/>
  <c r="I4456" i="6"/>
  <c r="H4456" i="6"/>
  <c r="G4456" i="6"/>
  <c r="I4455" i="6"/>
  <c r="H4455" i="6"/>
  <c r="G4455" i="6"/>
  <c r="I4454" i="6"/>
  <c r="H4454" i="6"/>
  <c r="G4454" i="6"/>
  <c r="I4453" i="6"/>
  <c r="H4453" i="6"/>
  <c r="G4453" i="6"/>
  <c r="H4452" i="6"/>
  <c r="G4452" i="6"/>
  <c r="I4452" i="6" s="1"/>
  <c r="I4451" i="6"/>
  <c r="H4451" i="6"/>
  <c r="G4451" i="6"/>
  <c r="I4450" i="6"/>
  <c r="H4450" i="6"/>
  <c r="G4450" i="6"/>
  <c r="I4449" i="6"/>
  <c r="H4449" i="6"/>
  <c r="G4449" i="6"/>
  <c r="I4448" i="6"/>
  <c r="H4448" i="6"/>
  <c r="G4448" i="6"/>
  <c r="H4447" i="6"/>
  <c r="G4447" i="6"/>
  <c r="I4447" i="6" s="1"/>
  <c r="H4446" i="6"/>
  <c r="G4446" i="6"/>
  <c r="I4446" i="6" s="1"/>
  <c r="I4445" i="6"/>
  <c r="H4445" i="6"/>
  <c r="G4445" i="6"/>
  <c r="I4444" i="6"/>
  <c r="H4444" i="6"/>
  <c r="G4444" i="6"/>
  <c r="I4443" i="6"/>
  <c r="H4443" i="6"/>
  <c r="G4443" i="6"/>
  <c r="H4442" i="6"/>
  <c r="G4442" i="6"/>
  <c r="I4442" i="6" s="1"/>
  <c r="H4441" i="6"/>
  <c r="G4441" i="6"/>
  <c r="I4441" i="6" s="1"/>
  <c r="I4440" i="6"/>
  <c r="H4440" i="6"/>
  <c r="G4440" i="6"/>
  <c r="H4439" i="6"/>
  <c r="G4439" i="6"/>
  <c r="I4439" i="6" s="1"/>
  <c r="H4438" i="6"/>
  <c r="G4438" i="6"/>
  <c r="I4438" i="6" s="1"/>
  <c r="H4437" i="6"/>
  <c r="G4437" i="6"/>
  <c r="I4437" i="6" s="1"/>
  <c r="H4436" i="6"/>
  <c r="G4436" i="6"/>
  <c r="I4436" i="6" s="1"/>
  <c r="I4435" i="6"/>
  <c r="H4435" i="6"/>
  <c r="G4435" i="6"/>
  <c r="I4434" i="6"/>
  <c r="H4434" i="6"/>
  <c r="G4434" i="6"/>
  <c r="I4433" i="6"/>
  <c r="H4433" i="6"/>
  <c r="G4433" i="6"/>
  <c r="I4432" i="6"/>
  <c r="H4432" i="6"/>
  <c r="G4432" i="6"/>
  <c r="H4431" i="6"/>
  <c r="G4431" i="6"/>
  <c r="I4431" i="6" s="1"/>
  <c r="I4430" i="6"/>
  <c r="H4430" i="6"/>
  <c r="G4430" i="6"/>
  <c r="I4429" i="6"/>
  <c r="H4429" i="6"/>
  <c r="G4429" i="6"/>
  <c r="H4428" i="6"/>
  <c r="G4428" i="6"/>
  <c r="I4428" i="6" s="1"/>
  <c r="H4427" i="6"/>
  <c r="G4427" i="6"/>
  <c r="I4427" i="6" s="1"/>
  <c r="H4426" i="6"/>
  <c r="G4426" i="6"/>
  <c r="I4426" i="6" s="1"/>
  <c r="I4425" i="6"/>
  <c r="H4425" i="6"/>
  <c r="G4425" i="6"/>
  <c r="H4424" i="6"/>
  <c r="G4424" i="6"/>
  <c r="I4424" i="6" s="1"/>
  <c r="H4423" i="6"/>
  <c r="G4423" i="6"/>
  <c r="I4423" i="6" s="1"/>
  <c r="H4422" i="6"/>
  <c r="G4422" i="6"/>
  <c r="I4422" i="6" s="1"/>
  <c r="I4421" i="6"/>
  <c r="H4421" i="6"/>
  <c r="G4421" i="6"/>
  <c r="I4420" i="6"/>
  <c r="H4420" i="6"/>
  <c r="G4420" i="6"/>
  <c r="I4419" i="6"/>
  <c r="H4419" i="6"/>
  <c r="G4419" i="6"/>
  <c r="H4418" i="6"/>
  <c r="G4418" i="6"/>
  <c r="I4418" i="6" s="1"/>
  <c r="H4417" i="6"/>
  <c r="G4417" i="6"/>
  <c r="I4417" i="6" s="1"/>
  <c r="I4416" i="6"/>
  <c r="H4416" i="6"/>
  <c r="G4416" i="6"/>
  <c r="H4415" i="6"/>
  <c r="G4415" i="6"/>
  <c r="I4415" i="6" s="1"/>
  <c r="I4414" i="6"/>
  <c r="H4414" i="6"/>
  <c r="G4414" i="6"/>
  <c r="I4413" i="6"/>
  <c r="H4413" i="6"/>
  <c r="G4413" i="6"/>
  <c r="I4412" i="6"/>
  <c r="H4412" i="6"/>
  <c r="G4412" i="6"/>
  <c r="I4411" i="6"/>
  <c r="H4411" i="6"/>
  <c r="G4411" i="6"/>
  <c r="H4410" i="6"/>
  <c r="G4410" i="6"/>
  <c r="I4410" i="6" s="1"/>
  <c r="I4409" i="6"/>
  <c r="H4409" i="6"/>
  <c r="G4409" i="6"/>
  <c r="I4408" i="6"/>
  <c r="H4408" i="6"/>
  <c r="G4408" i="6"/>
  <c r="I4407" i="6"/>
  <c r="H4407" i="6"/>
  <c r="G4407" i="6"/>
  <c r="I4406" i="6"/>
  <c r="H4406" i="6"/>
  <c r="G4406" i="6"/>
  <c r="I4405" i="6"/>
  <c r="H4405" i="6"/>
  <c r="G4405" i="6"/>
  <c r="H4404" i="6"/>
  <c r="G4404" i="6"/>
  <c r="I4404" i="6" s="1"/>
  <c r="H4403" i="6"/>
  <c r="G4403" i="6"/>
  <c r="I4403" i="6" s="1"/>
  <c r="I4402" i="6"/>
  <c r="H4402" i="6"/>
  <c r="G4402" i="6"/>
  <c r="I4401" i="6"/>
  <c r="H4401" i="6"/>
  <c r="G4401" i="6"/>
  <c r="I4400" i="6"/>
  <c r="H4400" i="6"/>
  <c r="G4400" i="6"/>
  <c r="H4399" i="6"/>
  <c r="G4399" i="6"/>
  <c r="I4399" i="6" s="1"/>
  <c r="H4398" i="6"/>
  <c r="G4398" i="6"/>
  <c r="I4398" i="6" s="1"/>
  <c r="H4397" i="6"/>
  <c r="G4397" i="6"/>
  <c r="I4397" i="6" s="1"/>
  <c r="H4396" i="6"/>
  <c r="G4396" i="6"/>
  <c r="I4396" i="6" s="1"/>
  <c r="I4395" i="6"/>
  <c r="H4395" i="6"/>
  <c r="G4395" i="6"/>
  <c r="H4394" i="6"/>
  <c r="G4394" i="6"/>
  <c r="I4394" i="6" s="1"/>
  <c r="H4393" i="6"/>
  <c r="G4393" i="6"/>
  <c r="I4393" i="6" s="1"/>
  <c r="I4392" i="6"/>
  <c r="H4392" i="6"/>
  <c r="G4392" i="6"/>
  <c r="H4391" i="6"/>
  <c r="G4391" i="6"/>
  <c r="I4391" i="6" s="1"/>
  <c r="I4390" i="6"/>
  <c r="H4390" i="6"/>
  <c r="G4390" i="6"/>
  <c r="I4389" i="6"/>
  <c r="H4389" i="6"/>
  <c r="G4389" i="6"/>
  <c r="H4388" i="6"/>
  <c r="G4388" i="6"/>
  <c r="I4388" i="6" s="1"/>
  <c r="I4387" i="6"/>
  <c r="H4387" i="6"/>
  <c r="G4387" i="6"/>
  <c r="I4386" i="6"/>
  <c r="H4386" i="6"/>
  <c r="G4386" i="6"/>
  <c r="H4385" i="6"/>
  <c r="G4385" i="6"/>
  <c r="I4385" i="6" s="1"/>
  <c r="H4384" i="6"/>
  <c r="G4384" i="6"/>
  <c r="I4384" i="6" s="1"/>
  <c r="H4383" i="6"/>
  <c r="G4383" i="6"/>
  <c r="I4383" i="6" s="1"/>
  <c r="H4382" i="6"/>
  <c r="G4382" i="6"/>
  <c r="I4382" i="6" s="1"/>
  <c r="I4381" i="6"/>
  <c r="H4381" i="6"/>
  <c r="G4381" i="6"/>
  <c r="H4380" i="6"/>
  <c r="G4380" i="6"/>
  <c r="I4380" i="6" s="1"/>
  <c r="H4379" i="6"/>
  <c r="G4379" i="6"/>
  <c r="I4379" i="6" s="1"/>
  <c r="I4378" i="6"/>
  <c r="H4378" i="6"/>
  <c r="G4378" i="6"/>
  <c r="I4377" i="6"/>
  <c r="H4377" i="6"/>
  <c r="G4377" i="6"/>
  <c r="I4376" i="6"/>
  <c r="H4376" i="6"/>
  <c r="G4376" i="6"/>
  <c r="H4375" i="6"/>
  <c r="G4375" i="6"/>
  <c r="I4375" i="6" s="1"/>
  <c r="H4374" i="6"/>
  <c r="G4374" i="6"/>
  <c r="I4374" i="6" s="1"/>
  <c r="I4373" i="6"/>
  <c r="H4373" i="6"/>
  <c r="G4373" i="6"/>
  <c r="H4372" i="6"/>
  <c r="G4372" i="6"/>
  <c r="I4372" i="6" s="1"/>
  <c r="I4371" i="6"/>
  <c r="H4371" i="6"/>
  <c r="G4371" i="6"/>
  <c r="I4370" i="6"/>
  <c r="H4370" i="6"/>
  <c r="G4370" i="6"/>
  <c r="I4369" i="6"/>
  <c r="H4369" i="6"/>
  <c r="G4369" i="6"/>
  <c r="H4368" i="6"/>
  <c r="G4368" i="6"/>
  <c r="I4368" i="6" s="1"/>
  <c r="H4367" i="6"/>
  <c r="G4367" i="6"/>
  <c r="I4367" i="6" s="1"/>
  <c r="I4366" i="6"/>
  <c r="H4366" i="6"/>
  <c r="G4366" i="6"/>
  <c r="I4365" i="6"/>
  <c r="H4365" i="6"/>
  <c r="G4365" i="6"/>
  <c r="I4364" i="6"/>
  <c r="H4364" i="6"/>
  <c r="G4364" i="6"/>
  <c r="I4363" i="6"/>
  <c r="H4363" i="6"/>
  <c r="G4363" i="6"/>
  <c r="I4362" i="6"/>
  <c r="H4362" i="6"/>
  <c r="G4362" i="6"/>
  <c r="H4361" i="6"/>
  <c r="G4361" i="6"/>
  <c r="I4361" i="6" s="1"/>
  <c r="H4360" i="6"/>
  <c r="G4360" i="6"/>
  <c r="I4360" i="6" s="1"/>
  <c r="H4359" i="6"/>
  <c r="G4359" i="6"/>
  <c r="I4359" i="6" s="1"/>
  <c r="I4358" i="6"/>
  <c r="H4358" i="6"/>
  <c r="G4358" i="6"/>
  <c r="I4357" i="6"/>
  <c r="H4357" i="6"/>
  <c r="G4357" i="6"/>
  <c r="H4356" i="6"/>
  <c r="G4356" i="6"/>
  <c r="I4356" i="6" s="1"/>
  <c r="H4355" i="6"/>
  <c r="G4355" i="6"/>
  <c r="I4355" i="6" s="1"/>
  <c r="H4354" i="6"/>
  <c r="G4354" i="6"/>
  <c r="I4354" i="6" s="1"/>
  <c r="I4353" i="6"/>
  <c r="H4353" i="6"/>
  <c r="G4353" i="6"/>
  <c r="I4352" i="6"/>
  <c r="H4352" i="6"/>
  <c r="G4352" i="6"/>
  <c r="H4351" i="6"/>
  <c r="G4351" i="6"/>
  <c r="I4351" i="6" s="1"/>
  <c r="I4350" i="6"/>
  <c r="H4350" i="6"/>
  <c r="G4350" i="6"/>
  <c r="H4349" i="6"/>
  <c r="G4349" i="6"/>
  <c r="I4349" i="6" s="1"/>
  <c r="H4348" i="6"/>
  <c r="G4348" i="6"/>
  <c r="I4348" i="6" s="1"/>
  <c r="I4347" i="6"/>
  <c r="H4347" i="6"/>
  <c r="G4347" i="6"/>
  <c r="I4346" i="6"/>
  <c r="H4346" i="6"/>
  <c r="G4346" i="6"/>
  <c r="H4345" i="6"/>
  <c r="G4345" i="6"/>
  <c r="I4345" i="6" s="1"/>
  <c r="I4344" i="6"/>
  <c r="H4344" i="6"/>
  <c r="G4344" i="6"/>
  <c r="I4343" i="6"/>
  <c r="H4343" i="6"/>
  <c r="G4343" i="6"/>
  <c r="H4342" i="6"/>
  <c r="G4342" i="6"/>
  <c r="I4342" i="6" s="1"/>
  <c r="H4341" i="6"/>
  <c r="G4341" i="6"/>
  <c r="I4341" i="6" s="1"/>
  <c r="H4340" i="6"/>
  <c r="G4340" i="6"/>
  <c r="I4340" i="6" s="1"/>
  <c r="I4339" i="6"/>
  <c r="H4339" i="6"/>
  <c r="G4339" i="6"/>
  <c r="I4338" i="6"/>
  <c r="H4338" i="6"/>
  <c r="G4338" i="6"/>
  <c r="H4337" i="6"/>
  <c r="G4337" i="6"/>
  <c r="I4337" i="6" s="1"/>
  <c r="I4336" i="6"/>
  <c r="H4336" i="6"/>
  <c r="G4336" i="6"/>
  <c r="H4335" i="6"/>
  <c r="G4335" i="6"/>
  <c r="I4335" i="6" s="1"/>
  <c r="I4334" i="6"/>
  <c r="H4334" i="6"/>
  <c r="G4334" i="6"/>
  <c r="I4333" i="6"/>
  <c r="H4333" i="6"/>
  <c r="G4333" i="6"/>
  <c r="H4332" i="6"/>
  <c r="G4332" i="6"/>
  <c r="I4332" i="6" s="1"/>
  <c r="H4331" i="6"/>
  <c r="G4331" i="6"/>
  <c r="I4331" i="6" s="1"/>
  <c r="I4330" i="6"/>
  <c r="H4330" i="6"/>
  <c r="G4330" i="6"/>
  <c r="H4329" i="6"/>
  <c r="G4329" i="6"/>
  <c r="I4329" i="6" s="1"/>
  <c r="I4328" i="6"/>
  <c r="H4328" i="6"/>
  <c r="G4328" i="6"/>
  <c r="I4327" i="6"/>
  <c r="H4327" i="6"/>
  <c r="G4327" i="6"/>
  <c r="H4326" i="6"/>
  <c r="G4326" i="6"/>
  <c r="I4326" i="6" s="1"/>
  <c r="I4325" i="6"/>
  <c r="H4325" i="6"/>
  <c r="G4325" i="6"/>
  <c r="H4324" i="6"/>
  <c r="G4324" i="6"/>
  <c r="I4324" i="6" s="1"/>
  <c r="I4323" i="6"/>
  <c r="H4323" i="6"/>
  <c r="G4323" i="6"/>
  <c r="I4322" i="6"/>
  <c r="H4322" i="6"/>
  <c r="G4322" i="6"/>
  <c r="I4321" i="6"/>
  <c r="H4321" i="6"/>
  <c r="G4321" i="6"/>
  <c r="I4320" i="6"/>
  <c r="H4320" i="6"/>
  <c r="G4320" i="6"/>
  <c r="I4319" i="6"/>
  <c r="H4319" i="6"/>
  <c r="G4319" i="6"/>
  <c r="H4318" i="6"/>
  <c r="G4318" i="6"/>
  <c r="I4318" i="6" s="1"/>
  <c r="H4317" i="6"/>
  <c r="G4317" i="6"/>
  <c r="I4317" i="6" s="1"/>
  <c r="I4316" i="6"/>
  <c r="H4316" i="6"/>
  <c r="G4316" i="6"/>
  <c r="I4315" i="6"/>
  <c r="H4315" i="6"/>
  <c r="G4315" i="6"/>
  <c r="I4314" i="6"/>
  <c r="H4314" i="6"/>
  <c r="G4314" i="6"/>
  <c r="H4313" i="6"/>
  <c r="G4313" i="6"/>
  <c r="I4313" i="6" s="1"/>
  <c r="H4312" i="6"/>
  <c r="G4312" i="6"/>
  <c r="I4312" i="6" s="1"/>
  <c r="H4311" i="6"/>
  <c r="G4311" i="6"/>
  <c r="I4311" i="6" s="1"/>
  <c r="I4310" i="6"/>
  <c r="H4310" i="6"/>
  <c r="G4310" i="6"/>
  <c r="I4309" i="6"/>
  <c r="H4309" i="6"/>
  <c r="G4309" i="6"/>
  <c r="I4308" i="6"/>
  <c r="H4308" i="6"/>
  <c r="G4308" i="6"/>
  <c r="H4307" i="6"/>
  <c r="G4307" i="6"/>
  <c r="I4307" i="6" s="1"/>
  <c r="I4306" i="6"/>
  <c r="H4306" i="6"/>
  <c r="G4306" i="6"/>
  <c r="H4305" i="6"/>
  <c r="G4305" i="6"/>
  <c r="I4305" i="6" s="1"/>
  <c r="I4304" i="6"/>
  <c r="H4304" i="6"/>
  <c r="G4304" i="6"/>
  <c r="I4303" i="6"/>
  <c r="H4303" i="6"/>
  <c r="G4303" i="6"/>
  <c r="H4302" i="6"/>
  <c r="G4302" i="6"/>
  <c r="I4302" i="6" s="1"/>
  <c r="I4301" i="6"/>
  <c r="H4301" i="6"/>
  <c r="G4301" i="6"/>
  <c r="I4300" i="6"/>
  <c r="H4300" i="6"/>
  <c r="G4300" i="6"/>
  <c r="H4299" i="6"/>
  <c r="G4299" i="6"/>
  <c r="I4299" i="6" s="1"/>
  <c r="H4298" i="6"/>
  <c r="G4298" i="6"/>
  <c r="I4298" i="6" s="1"/>
  <c r="I4297" i="6"/>
  <c r="H4297" i="6"/>
  <c r="G4297" i="6"/>
  <c r="I4296" i="6"/>
  <c r="H4296" i="6"/>
  <c r="G4296" i="6"/>
  <c r="I4295" i="6"/>
  <c r="H4295" i="6"/>
  <c r="G4295" i="6"/>
  <c r="H4294" i="6"/>
  <c r="G4294" i="6"/>
  <c r="I4294" i="6" s="1"/>
  <c r="H4293" i="6"/>
  <c r="G4293" i="6"/>
  <c r="I4293" i="6" s="1"/>
  <c r="H4292" i="6"/>
  <c r="G4292" i="6"/>
  <c r="I4292" i="6" s="1"/>
  <c r="H4291" i="6"/>
  <c r="G4291" i="6"/>
  <c r="I4291" i="6" s="1"/>
  <c r="I4290" i="6"/>
  <c r="H4290" i="6"/>
  <c r="G4290" i="6"/>
  <c r="I4289" i="6"/>
  <c r="H4289" i="6"/>
  <c r="G4289" i="6"/>
  <c r="I4288" i="6"/>
  <c r="H4288" i="6"/>
  <c r="G4288" i="6"/>
  <c r="I4287" i="6"/>
  <c r="H4287" i="6"/>
  <c r="G4287" i="6"/>
  <c r="I4286" i="6"/>
  <c r="H4286" i="6"/>
  <c r="G4286" i="6"/>
  <c r="H4285" i="6"/>
  <c r="G4285" i="6"/>
  <c r="I4285" i="6" s="1"/>
  <c r="H4284" i="6"/>
  <c r="G4284" i="6"/>
  <c r="I4284" i="6" s="1"/>
  <c r="I4283" i="6"/>
  <c r="H4283" i="6"/>
  <c r="G4283" i="6"/>
  <c r="I4282" i="6"/>
  <c r="H4282" i="6"/>
  <c r="G4282" i="6"/>
  <c r="I4281" i="6"/>
  <c r="H4281" i="6"/>
  <c r="G4281" i="6"/>
  <c r="H4280" i="6"/>
  <c r="G4280" i="6"/>
  <c r="I4280" i="6" s="1"/>
  <c r="H4279" i="6"/>
  <c r="G4279" i="6"/>
  <c r="I4279" i="6" s="1"/>
  <c r="H4278" i="6"/>
  <c r="G4278" i="6"/>
  <c r="I4278" i="6" s="1"/>
  <c r="H4277" i="6"/>
  <c r="G4277" i="6"/>
  <c r="I4277" i="6" s="1"/>
  <c r="I4276" i="6"/>
  <c r="H4276" i="6"/>
  <c r="G4276" i="6"/>
  <c r="I4275" i="6"/>
  <c r="H4275" i="6"/>
  <c r="G4275" i="6"/>
  <c r="I4274" i="6"/>
  <c r="H4274" i="6"/>
  <c r="G4274" i="6"/>
  <c r="I4273" i="6"/>
  <c r="H4273" i="6"/>
  <c r="G4273" i="6"/>
  <c r="I4272" i="6"/>
  <c r="H4272" i="6"/>
  <c r="G4272" i="6"/>
  <c r="H4271" i="6"/>
  <c r="G4271" i="6"/>
  <c r="I4271" i="6" s="1"/>
  <c r="H4270" i="6"/>
  <c r="G4270" i="6"/>
  <c r="I4270" i="6" s="1"/>
  <c r="I4269" i="6"/>
  <c r="H4269" i="6"/>
  <c r="G4269" i="6"/>
  <c r="I4268" i="6"/>
  <c r="H4268" i="6"/>
  <c r="G4268" i="6"/>
  <c r="I4267" i="6"/>
  <c r="H4267" i="6"/>
  <c r="G4267" i="6"/>
  <c r="H4266" i="6"/>
  <c r="G4266" i="6"/>
  <c r="I4266" i="6" s="1"/>
  <c r="H4265" i="6"/>
  <c r="G4265" i="6"/>
  <c r="I4265" i="6" s="1"/>
  <c r="H4264" i="6"/>
  <c r="G4264" i="6"/>
  <c r="I4264" i="6" s="1"/>
  <c r="H4263" i="6"/>
  <c r="G4263" i="6"/>
  <c r="I4263" i="6" s="1"/>
  <c r="I4262" i="6"/>
  <c r="H4262" i="6"/>
  <c r="G4262" i="6"/>
  <c r="I4261" i="6"/>
  <c r="H4261" i="6"/>
  <c r="G4261" i="6"/>
  <c r="I4260" i="6"/>
  <c r="H4260" i="6"/>
  <c r="G4260" i="6"/>
  <c r="I4259" i="6"/>
  <c r="H4259" i="6"/>
  <c r="G4259" i="6"/>
  <c r="I4258" i="6"/>
  <c r="H4258" i="6"/>
  <c r="G4258" i="6"/>
  <c r="H4257" i="6"/>
  <c r="G4257" i="6"/>
  <c r="I4257" i="6" s="1"/>
  <c r="H4256" i="6"/>
  <c r="G4256" i="6"/>
  <c r="I4256" i="6" s="1"/>
  <c r="H4255" i="6"/>
  <c r="G4255" i="6"/>
  <c r="I4255" i="6" s="1"/>
  <c r="I4254" i="6"/>
  <c r="H4254" i="6"/>
  <c r="G4254" i="6"/>
  <c r="I4253" i="6"/>
  <c r="H4253" i="6"/>
  <c r="G4253" i="6"/>
  <c r="H4252" i="6"/>
  <c r="G4252" i="6"/>
  <c r="I4252" i="6" s="1"/>
  <c r="H4251" i="6"/>
  <c r="G4251" i="6"/>
  <c r="I4251" i="6" s="1"/>
  <c r="H4250" i="6"/>
  <c r="G4250" i="6"/>
  <c r="I4250" i="6" s="1"/>
  <c r="H4249" i="6"/>
  <c r="G4249" i="6"/>
  <c r="I4249" i="6" s="1"/>
  <c r="I4248" i="6"/>
  <c r="H4248" i="6"/>
  <c r="G4248" i="6"/>
  <c r="I4247" i="6"/>
  <c r="H4247" i="6"/>
  <c r="G4247" i="6"/>
  <c r="I4246" i="6"/>
  <c r="H4246" i="6"/>
  <c r="G4246" i="6"/>
  <c r="I4245" i="6"/>
  <c r="H4245" i="6"/>
  <c r="G4245" i="6"/>
  <c r="I4244" i="6"/>
  <c r="H4244" i="6"/>
  <c r="G4244" i="6"/>
  <c r="H4243" i="6"/>
  <c r="G4243" i="6"/>
  <c r="I4243" i="6" s="1"/>
  <c r="H4242" i="6"/>
  <c r="G4242" i="6"/>
  <c r="I4242" i="6" s="1"/>
  <c r="H4241" i="6"/>
  <c r="G4241" i="6"/>
  <c r="I4241" i="6" s="1"/>
  <c r="H4240" i="6"/>
  <c r="G4240" i="6"/>
  <c r="I4240" i="6" s="1"/>
  <c r="I4239" i="6"/>
  <c r="H4239" i="6"/>
  <c r="G4239" i="6"/>
  <c r="H4238" i="6"/>
  <c r="G4238" i="6"/>
  <c r="I4238" i="6" s="1"/>
  <c r="H4237" i="6"/>
  <c r="G4237" i="6"/>
  <c r="I4237" i="6" s="1"/>
  <c r="H4236" i="6"/>
  <c r="G4236" i="6"/>
  <c r="I4236" i="6" s="1"/>
  <c r="H4235" i="6"/>
  <c r="G4235" i="6"/>
  <c r="I4235" i="6" s="1"/>
  <c r="I4234" i="6"/>
  <c r="H4234" i="6"/>
  <c r="G4234" i="6"/>
  <c r="I4233" i="6"/>
  <c r="H4233" i="6"/>
  <c r="G4233" i="6"/>
  <c r="I4232" i="6"/>
  <c r="H4232" i="6"/>
  <c r="G4232" i="6"/>
  <c r="I4231" i="6"/>
  <c r="H4231" i="6"/>
  <c r="G4231" i="6"/>
  <c r="I4230" i="6"/>
  <c r="H4230" i="6"/>
  <c r="G4230" i="6"/>
  <c r="H4229" i="6"/>
  <c r="G4229" i="6"/>
  <c r="I4229" i="6" s="1"/>
  <c r="H4228" i="6"/>
  <c r="G4228" i="6"/>
  <c r="I4228" i="6" s="1"/>
  <c r="H4227" i="6"/>
  <c r="G4227" i="6"/>
  <c r="I4227" i="6" s="1"/>
  <c r="I4226" i="6"/>
  <c r="H4226" i="6"/>
  <c r="G4226" i="6"/>
  <c r="I4225" i="6"/>
  <c r="H4225" i="6"/>
  <c r="G4225" i="6"/>
  <c r="H4224" i="6"/>
  <c r="G4224" i="6"/>
  <c r="I4224" i="6" s="1"/>
  <c r="H4223" i="6"/>
  <c r="G4223" i="6"/>
  <c r="I4223" i="6" s="1"/>
  <c r="H4222" i="6"/>
  <c r="G4222" i="6"/>
  <c r="I4222" i="6" s="1"/>
  <c r="H4221" i="6"/>
  <c r="G4221" i="6"/>
  <c r="I4221" i="6" s="1"/>
  <c r="I4220" i="6"/>
  <c r="H4220" i="6"/>
  <c r="G4220" i="6"/>
  <c r="I4219" i="6"/>
  <c r="H4219" i="6"/>
  <c r="G4219" i="6"/>
  <c r="H4218" i="6"/>
  <c r="G4218" i="6"/>
  <c r="I4218" i="6" s="1"/>
  <c r="I4217" i="6"/>
  <c r="H4217" i="6"/>
  <c r="G4217" i="6"/>
  <c r="I4216" i="6"/>
  <c r="H4216" i="6"/>
  <c r="G4216" i="6"/>
  <c r="H4215" i="6"/>
  <c r="G4215" i="6"/>
  <c r="I4215" i="6" s="1"/>
  <c r="H4214" i="6"/>
  <c r="G4214" i="6"/>
  <c r="I4214" i="6" s="1"/>
  <c r="H4213" i="6"/>
  <c r="G4213" i="6"/>
  <c r="I4213" i="6" s="1"/>
  <c r="I4212" i="6"/>
  <c r="H4212" i="6"/>
  <c r="G4212" i="6"/>
  <c r="I4211" i="6"/>
  <c r="H4211" i="6"/>
  <c r="G4211" i="6"/>
  <c r="H4210" i="6"/>
  <c r="G4210" i="6"/>
  <c r="I4210" i="6" s="1"/>
  <c r="H4209" i="6"/>
  <c r="G4209" i="6"/>
  <c r="I4209" i="6" s="1"/>
  <c r="H4208" i="6"/>
  <c r="G4208" i="6"/>
  <c r="I4208" i="6" s="1"/>
  <c r="H4207" i="6"/>
  <c r="G4207" i="6"/>
  <c r="I4207" i="6" s="1"/>
  <c r="I4206" i="6"/>
  <c r="H4206" i="6"/>
  <c r="G4206" i="6"/>
  <c r="I4205" i="6"/>
  <c r="H4205" i="6"/>
  <c r="G4205" i="6"/>
  <c r="H4204" i="6"/>
  <c r="G4204" i="6"/>
  <c r="I4204" i="6" s="1"/>
  <c r="I4203" i="6"/>
  <c r="H4203" i="6"/>
  <c r="G4203" i="6"/>
  <c r="I4202" i="6"/>
  <c r="H4202" i="6"/>
  <c r="G4202" i="6"/>
  <c r="H4201" i="6"/>
  <c r="G4201" i="6"/>
  <c r="I4201" i="6" s="1"/>
  <c r="H4200" i="6"/>
  <c r="G4200" i="6"/>
  <c r="I4200" i="6" s="1"/>
  <c r="H4199" i="6"/>
  <c r="G4199" i="6"/>
  <c r="I4199" i="6" s="1"/>
  <c r="I4198" i="6"/>
  <c r="H4198" i="6"/>
  <c r="G4198" i="6"/>
  <c r="I4197" i="6"/>
  <c r="H4197" i="6"/>
  <c r="G4197" i="6"/>
  <c r="H4196" i="6"/>
  <c r="G4196" i="6"/>
  <c r="I4196" i="6" s="1"/>
  <c r="H4195" i="6"/>
  <c r="G4195" i="6"/>
  <c r="I4195" i="6" s="1"/>
  <c r="I4194" i="6"/>
  <c r="H4194" i="6"/>
  <c r="G4194" i="6"/>
  <c r="H4193" i="6"/>
  <c r="G4193" i="6"/>
  <c r="I4193" i="6" s="1"/>
  <c r="I4192" i="6"/>
  <c r="H4192" i="6"/>
  <c r="G4192" i="6"/>
  <c r="I4191" i="6"/>
  <c r="H4191" i="6"/>
  <c r="G4191" i="6"/>
  <c r="I4190" i="6"/>
  <c r="H4190" i="6"/>
  <c r="G4190" i="6"/>
  <c r="I4189" i="6"/>
  <c r="H4189" i="6"/>
  <c r="G4189" i="6"/>
  <c r="I4188" i="6"/>
  <c r="H4188" i="6"/>
  <c r="G4188" i="6"/>
  <c r="H4187" i="6"/>
  <c r="G4187" i="6"/>
  <c r="I4187" i="6" s="1"/>
  <c r="H4186" i="6"/>
  <c r="G4186" i="6"/>
  <c r="I4186" i="6" s="1"/>
  <c r="H4185" i="6"/>
  <c r="G4185" i="6"/>
  <c r="I4185" i="6" s="1"/>
  <c r="I4184" i="6"/>
  <c r="H4184" i="6"/>
  <c r="G4184" i="6"/>
  <c r="I4183" i="6"/>
  <c r="H4183" i="6"/>
  <c r="G4183" i="6"/>
  <c r="H4182" i="6"/>
  <c r="G4182" i="6"/>
  <c r="I4182" i="6" s="1"/>
  <c r="H4181" i="6"/>
  <c r="G4181" i="6"/>
  <c r="I4181" i="6" s="1"/>
  <c r="H4180" i="6"/>
  <c r="G4180" i="6"/>
  <c r="I4180" i="6" s="1"/>
  <c r="H4179" i="6"/>
  <c r="G4179" i="6"/>
  <c r="I4179" i="6" s="1"/>
  <c r="I4178" i="6"/>
  <c r="H4178" i="6"/>
  <c r="G4178" i="6"/>
  <c r="I4177" i="6"/>
  <c r="H4177" i="6"/>
  <c r="G4177" i="6"/>
  <c r="H4176" i="6"/>
  <c r="G4176" i="6"/>
  <c r="I4176" i="6" s="1"/>
  <c r="I4175" i="6"/>
  <c r="H4175" i="6"/>
  <c r="G4175" i="6"/>
  <c r="I4174" i="6"/>
  <c r="H4174" i="6"/>
  <c r="G4174" i="6"/>
  <c r="H4173" i="6"/>
  <c r="G4173" i="6"/>
  <c r="I4173" i="6" s="1"/>
  <c r="H4172" i="6"/>
  <c r="G4172" i="6"/>
  <c r="I4172" i="6" s="1"/>
  <c r="H4171" i="6"/>
  <c r="G4171" i="6"/>
  <c r="I4171" i="6" s="1"/>
  <c r="I4170" i="6"/>
  <c r="H4170" i="6"/>
  <c r="G4170" i="6"/>
  <c r="I4169" i="6"/>
  <c r="H4169" i="6"/>
  <c r="G4169" i="6"/>
  <c r="H4168" i="6"/>
  <c r="G4168" i="6"/>
  <c r="I4168" i="6" s="1"/>
  <c r="H4167" i="6"/>
  <c r="G4167" i="6"/>
  <c r="I4167" i="6" s="1"/>
  <c r="I4166" i="6"/>
  <c r="H4166" i="6"/>
  <c r="G4166" i="6"/>
  <c r="H4165" i="6"/>
  <c r="G4165" i="6"/>
  <c r="I4165" i="6" s="1"/>
  <c r="I4164" i="6"/>
  <c r="H4164" i="6"/>
  <c r="G4164" i="6"/>
  <c r="I4163" i="6"/>
  <c r="H4163" i="6"/>
  <c r="G4163" i="6"/>
  <c r="H4162" i="6"/>
  <c r="G4162" i="6"/>
  <c r="I4162" i="6" s="1"/>
  <c r="I4161" i="6"/>
  <c r="H4161" i="6"/>
  <c r="G4161" i="6"/>
  <c r="H4160" i="6"/>
  <c r="G4160" i="6"/>
  <c r="I4160" i="6" s="1"/>
  <c r="H4159" i="6"/>
  <c r="G4159" i="6"/>
  <c r="I4159" i="6" s="1"/>
  <c r="H4158" i="6"/>
  <c r="G4158" i="6"/>
  <c r="I4158" i="6" s="1"/>
  <c r="I4157" i="6"/>
  <c r="H4157" i="6"/>
  <c r="G4157" i="6"/>
  <c r="I4156" i="6"/>
  <c r="H4156" i="6"/>
  <c r="G4156" i="6"/>
  <c r="I4155" i="6"/>
  <c r="H4155" i="6"/>
  <c r="G4155" i="6"/>
  <c r="H4154" i="6"/>
  <c r="G4154" i="6"/>
  <c r="I4154" i="6" s="1"/>
  <c r="H4153" i="6"/>
  <c r="G4153" i="6"/>
  <c r="I4153" i="6" s="1"/>
  <c r="I4152" i="6"/>
  <c r="H4152" i="6"/>
  <c r="G4152" i="6"/>
  <c r="H4151" i="6"/>
  <c r="G4151" i="6"/>
  <c r="I4151" i="6" s="1"/>
  <c r="I4150" i="6"/>
  <c r="H4150" i="6"/>
  <c r="G4150" i="6"/>
  <c r="I4149" i="6"/>
  <c r="H4149" i="6"/>
  <c r="G4149" i="6"/>
  <c r="H4148" i="6"/>
  <c r="G4148" i="6"/>
  <c r="I4148" i="6" s="1"/>
  <c r="I4147" i="6"/>
  <c r="H4147" i="6"/>
  <c r="G4147" i="6"/>
  <c r="H4146" i="6"/>
  <c r="G4146" i="6"/>
  <c r="I4146" i="6" s="1"/>
  <c r="H4145" i="6"/>
  <c r="G4145" i="6"/>
  <c r="I4145" i="6" s="1"/>
  <c r="H4144" i="6"/>
  <c r="G4144" i="6"/>
  <c r="I4144" i="6" s="1"/>
  <c r="H4143" i="6"/>
  <c r="G4143" i="6"/>
  <c r="I4143" i="6" s="1"/>
  <c r="H4142" i="6"/>
  <c r="G4142" i="6"/>
  <c r="I4142" i="6" s="1"/>
  <c r="I4141" i="6"/>
  <c r="H4141" i="6"/>
  <c r="G4141" i="6"/>
  <c r="H4140" i="6"/>
  <c r="G4140" i="6"/>
  <c r="I4140" i="6" s="1"/>
  <c r="H4139" i="6"/>
  <c r="G4139" i="6"/>
  <c r="I4139" i="6" s="1"/>
  <c r="I4138" i="6"/>
  <c r="H4138" i="6"/>
  <c r="G4138" i="6"/>
  <c r="H4137" i="6"/>
  <c r="G4137" i="6"/>
  <c r="I4137" i="6" s="1"/>
  <c r="I4136" i="6"/>
  <c r="H4136" i="6"/>
  <c r="G4136" i="6"/>
  <c r="I4135" i="6"/>
  <c r="H4135" i="6"/>
  <c r="G4135" i="6"/>
  <c r="H4134" i="6"/>
  <c r="G4134" i="6"/>
  <c r="I4134" i="6" s="1"/>
  <c r="I4133" i="6"/>
  <c r="H4133" i="6"/>
  <c r="G4133" i="6"/>
  <c r="H4132" i="6"/>
  <c r="G4132" i="6"/>
  <c r="I4132" i="6" s="1"/>
  <c r="H4131" i="6"/>
  <c r="G4131" i="6"/>
  <c r="I4131" i="6" s="1"/>
  <c r="H4130" i="6"/>
  <c r="G4130" i="6"/>
  <c r="I4130" i="6" s="1"/>
  <c r="I4129" i="6"/>
  <c r="H4129" i="6"/>
  <c r="G4129" i="6"/>
  <c r="H4128" i="6"/>
  <c r="G4128" i="6"/>
  <c r="I4128" i="6" s="1"/>
  <c r="I4127" i="6"/>
  <c r="H4127" i="6"/>
  <c r="G4127" i="6"/>
  <c r="H4126" i="6"/>
  <c r="G4126" i="6"/>
  <c r="I4126" i="6" s="1"/>
  <c r="H4125" i="6"/>
  <c r="G4125" i="6"/>
  <c r="I4125" i="6" s="1"/>
  <c r="I4124" i="6"/>
  <c r="H4124" i="6"/>
  <c r="G4124" i="6"/>
  <c r="H4123" i="6"/>
  <c r="G4123" i="6"/>
  <c r="I4123" i="6" s="1"/>
  <c r="I4122" i="6"/>
  <c r="H4122" i="6"/>
  <c r="G4122" i="6"/>
  <c r="I4121" i="6"/>
  <c r="H4121" i="6"/>
  <c r="G4121" i="6"/>
  <c r="I4120" i="6"/>
  <c r="H4120" i="6"/>
  <c r="G4120" i="6"/>
  <c r="I4119" i="6"/>
  <c r="H4119" i="6"/>
  <c r="G4119" i="6"/>
  <c r="H4118" i="6"/>
  <c r="G4118" i="6"/>
  <c r="I4118" i="6" s="1"/>
  <c r="H4117" i="6"/>
  <c r="G4117" i="6"/>
  <c r="I4117" i="6" s="1"/>
  <c r="H4116" i="6"/>
  <c r="G4116" i="6"/>
  <c r="I4116" i="6" s="1"/>
  <c r="I4115" i="6"/>
  <c r="H4115" i="6"/>
  <c r="G4115" i="6"/>
  <c r="H4114" i="6"/>
  <c r="G4114" i="6"/>
  <c r="I4114" i="6" s="1"/>
  <c r="I4113" i="6"/>
  <c r="H4113" i="6"/>
  <c r="G4113" i="6"/>
  <c r="H4112" i="6"/>
  <c r="G4112" i="6"/>
  <c r="I4112" i="6" s="1"/>
  <c r="H4111" i="6"/>
  <c r="G4111" i="6"/>
  <c r="I4111" i="6" s="1"/>
  <c r="I4110" i="6"/>
  <c r="H4110" i="6"/>
  <c r="G4110" i="6"/>
  <c r="H4109" i="6"/>
  <c r="G4109" i="6"/>
  <c r="I4109" i="6" s="1"/>
  <c r="I4108" i="6"/>
  <c r="H4108" i="6"/>
  <c r="G4108" i="6"/>
  <c r="I4107" i="6"/>
  <c r="H4107" i="6"/>
  <c r="G4107" i="6"/>
  <c r="I4106" i="6"/>
  <c r="H4106" i="6"/>
  <c r="G4106" i="6"/>
  <c r="I4105" i="6"/>
  <c r="H4105" i="6"/>
  <c r="G4105" i="6"/>
  <c r="H4104" i="6"/>
  <c r="G4104" i="6"/>
  <c r="I4104" i="6" s="1"/>
  <c r="H4103" i="6"/>
  <c r="G4103" i="6"/>
  <c r="I4103" i="6" s="1"/>
  <c r="H4102" i="6"/>
  <c r="G4102" i="6"/>
  <c r="I4102" i="6" s="1"/>
  <c r="I4101" i="6"/>
  <c r="H4101" i="6"/>
  <c r="G4101" i="6"/>
  <c r="H4100" i="6"/>
  <c r="G4100" i="6"/>
  <c r="I4100" i="6" s="1"/>
  <c r="I4099" i="6"/>
  <c r="H4099" i="6"/>
  <c r="G4099" i="6"/>
  <c r="H4098" i="6"/>
  <c r="G4098" i="6"/>
  <c r="I4098" i="6" s="1"/>
  <c r="H4097" i="6"/>
  <c r="G4097" i="6"/>
  <c r="I4097" i="6" s="1"/>
  <c r="H4096" i="6"/>
  <c r="G4096" i="6"/>
  <c r="I4096" i="6" s="1"/>
  <c r="H4095" i="6"/>
  <c r="G4095" i="6"/>
  <c r="I4095" i="6" s="1"/>
  <c r="I4094" i="6"/>
  <c r="H4094" i="6"/>
  <c r="G4094" i="6"/>
  <c r="I4093" i="6"/>
  <c r="H4093" i="6"/>
  <c r="G4093" i="6"/>
  <c r="I4092" i="6"/>
  <c r="H4092" i="6"/>
  <c r="G4092" i="6"/>
  <c r="I4091" i="6"/>
  <c r="H4091" i="6"/>
  <c r="G4091" i="6"/>
  <c r="H4090" i="6"/>
  <c r="G4090" i="6"/>
  <c r="I4090" i="6" s="1"/>
  <c r="H4089" i="6"/>
  <c r="G4089" i="6"/>
  <c r="I4089" i="6" s="1"/>
  <c r="H4088" i="6"/>
  <c r="G4088" i="6"/>
  <c r="I4088" i="6" s="1"/>
  <c r="I4087" i="6"/>
  <c r="H4087" i="6"/>
  <c r="G4087" i="6"/>
  <c r="H4086" i="6"/>
  <c r="G4086" i="6"/>
  <c r="I4086" i="6" s="1"/>
  <c r="I4085" i="6"/>
  <c r="H4085" i="6"/>
  <c r="G4085" i="6"/>
  <c r="H4084" i="6"/>
  <c r="G4084" i="6"/>
  <c r="I4084" i="6" s="1"/>
  <c r="H4083" i="6"/>
  <c r="G4083" i="6"/>
  <c r="I4083" i="6" s="1"/>
  <c r="H4082" i="6"/>
  <c r="G4082" i="6"/>
  <c r="I4082" i="6" s="1"/>
  <c r="H4081" i="6"/>
  <c r="G4081" i="6"/>
  <c r="I4081" i="6" s="1"/>
  <c r="I4080" i="6"/>
  <c r="H4080" i="6"/>
  <c r="G4080" i="6"/>
  <c r="I4079" i="6"/>
  <c r="H4079" i="6"/>
  <c r="G4079" i="6"/>
  <c r="I4078" i="6"/>
  <c r="H4078" i="6"/>
  <c r="G4078" i="6"/>
  <c r="I4077" i="6"/>
  <c r="H4077" i="6"/>
  <c r="G4077" i="6"/>
  <c r="H4076" i="6"/>
  <c r="G4076" i="6"/>
  <c r="I4076" i="6" s="1"/>
  <c r="H4075" i="6"/>
  <c r="G4075" i="6"/>
  <c r="I4075" i="6" s="1"/>
  <c r="H4074" i="6"/>
  <c r="G4074" i="6"/>
  <c r="I4074" i="6" s="1"/>
  <c r="I4073" i="6"/>
  <c r="H4073" i="6"/>
  <c r="G4073" i="6"/>
  <c r="H4072" i="6"/>
  <c r="G4072" i="6"/>
  <c r="I4072" i="6" s="1"/>
  <c r="I4071" i="6"/>
  <c r="H4071" i="6"/>
  <c r="G4071" i="6"/>
  <c r="H4070" i="6"/>
  <c r="G4070" i="6"/>
  <c r="I4070" i="6" s="1"/>
  <c r="H4069" i="6"/>
  <c r="G4069" i="6"/>
  <c r="I4069" i="6" s="1"/>
  <c r="I4068" i="6"/>
  <c r="H4068" i="6"/>
  <c r="G4068" i="6"/>
  <c r="H4067" i="6"/>
  <c r="G4067" i="6"/>
  <c r="I4067" i="6" s="1"/>
  <c r="I4066" i="6"/>
  <c r="H4066" i="6"/>
  <c r="G4066" i="6"/>
  <c r="I4065" i="6"/>
  <c r="H4065" i="6"/>
  <c r="G4065" i="6"/>
  <c r="I4064" i="6"/>
  <c r="H4064" i="6"/>
  <c r="G4064" i="6"/>
  <c r="I4063" i="6"/>
  <c r="H4063" i="6"/>
  <c r="G4063" i="6"/>
  <c r="I4062" i="6"/>
  <c r="H4062" i="6"/>
  <c r="G4062" i="6"/>
  <c r="H4061" i="6"/>
  <c r="G4061" i="6"/>
  <c r="I4061" i="6" s="1"/>
  <c r="H4060" i="6"/>
  <c r="G4060" i="6"/>
  <c r="I4060" i="6" s="1"/>
  <c r="H4059" i="6"/>
  <c r="G4059" i="6"/>
  <c r="I4059" i="6" s="1"/>
  <c r="H4058" i="6"/>
  <c r="G4058" i="6"/>
  <c r="I4058" i="6" s="1"/>
  <c r="I4057" i="6"/>
  <c r="H4057" i="6"/>
  <c r="G4057" i="6"/>
  <c r="H4056" i="6"/>
  <c r="G4056" i="6"/>
  <c r="I4056" i="6" s="1"/>
  <c r="H4055" i="6"/>
  <c r="G4055" i="6"/>
  <c r="I4055" i="6" s="1"/>
  <c r="H4054" i="6"/>
  <c r="G4054" i="6"/>
  <c r="I4054" i="6" s="1"/>
  <c r="H4053" i="6"/>
  <c r="G4053" i="6"/>
  <c r="I4053" i="6" s="1"/>
  <c r="I4052" i="6"/>
  <c r="H4052" i="6"/>
  <c r="G4052" i="6"/>
  <c r="I4051" i="6"/>
  <c r="H4051" i="6"/>
  <c r="G4051" i="6"/>
  <c r="I4050" i="6"/>
  <c r="H4050" i="6"/>
  <c r="G4050" i="6"/>
  <c r="I4049" i="6"/>
  <c r="H4049" i="6"/>
  <c r="G4049" i="6"/>
  <c r="H4048" i="6"/>
  <c r="G4048" i="6"/>
  <c r="I4048" i="6" s="1"/>
  <c r="H4047" i="6"/>
  <c r="G4047" i="6"/>
  <c r="I4047" i="6" s="1"/>
  <c r="H4046" i="6"/>
  <c r="G4046" i="6"/>
  <c r="I4046" i="6" s="1"/>
  <c r="H4045" i="6"/>
  <c r="G4045" i="6"/>
  <c r="I4045" i="6" s="1"/>
  <c r="H4044" i="6"/>
  <c r="G4044" i="6"/>
  <c r="I4044" i="6" s="1"/>
  <c r="I4043" i="6"/>
  <c r="H4043" i="6"/>
  <c r="G4043" i="6"/>
  <c r="H4042" i="6"/>
  <c r="G4042" i="6"/>
  <c r="I4042" i="6" s="1"/>
  <c r="H4041" i="6"/>
  <c r="G4041" i="6"/>
  <c r="I4041" i="6" s="1"/>
  <c r="H4040" i="6"/>
  <c r="G4040" i="6"/>
  <c r="I4040" i="6" s="1"/>
  <c r="H4039" i="6"/>
  <c r="G4039" i="6"/>
  <c r="I4039" i="6" s="1"/>
  <c r="I4038" i="6"/>
  <c r="H4038" i="6"/>
  <c r="G4038" i="6"/>
  <c r="I4037" i="6"/>
  <c r="H4037" i="6"/>
  <c r="G4037" i="6"/>
  <c r="H4036" i="6"/>
  <c r="G4036" i="6"/>
  <c r="I4036" i="6" s="1"/>
  <c r="I4035" i="6"/>
  <c r="H4035" i="6"/>
  <c r="G4035" i="6"/>
  <c r="I4034" i="6"/>
  <c r="H4034" i="6"/>
  <c r="G4034" i="6"/>
  <c r="H4033" i="6"/>
  <c r="G4033" i="6"/>
  <c r="I4033" i="6" s="1"/>
  <c r="H4032" i="6"/>
  <c r="G4032" i="6"/>
  <c r="I4032" i="6" s="1"/>
  <c r="I4031" i="6"/>
  <c r="H4031" i="6"/>
  <c r="G4031" i="6"/>
  <c r="I4030" i="6"/>
  <c r="H4030" i="6"/>
  <c r="G4030" i="6"/>
  <c r="I4029" i="6"/>
  <c r="H4029" i="6"/>
  <c r="G4029" i="6"/>
  <c r="H4028" i="6"/>
  <c r="G4028" i="6"/>
  <c r="I4028" i="6" s="1"/>
  <c r="H4027" i="6"/>
  <c r="G4027" i="6"/>
  <c r="I4027" i="6" s="1"/>
  <c r="H4026" i="6"/>
  <c r="G4026" i="6"/>
  <c r="I4026" i="6" s="1"/>
  <c r="H4025" i="6"/>
  <c r="G4025" i="6"/>
  <c r="I4025" i="6" s="1"/>
  <c r="I4024" i="6"/>
  <c r="H4024" i="6"/>
  <c r="G4024" i="6"/>
  <c r="I4023" i="6"/>
  <c r="H4023" i="6"/>
  <c r="G4023" i="6"/>
  <c r="H4022" i="6"/>
  <c r="G4022" i="6"/>
  <c r="I4022" i="6" s="1"/>
  <c r="I4021" i="6"/>
  <c r="H4021" i="6"/>
  <c r="G4021" i="6"/>
  <c r="I4020" i="6"/>
  <c r="H4020" i="6"/>
  <c r="G4020" i="6"/>
  <c r="H4019" i="6"/>
  <c r="G4019" i="6"/>
  <c r="I4019" i="6" s="1"/>
  <c r="H4018" i="6"/>
  <c r="G4018" i="6"/>
  <c r="I4018" i="6" s="1"/>
  <c r="H4017" i="6"/>
  <c r="G4017" i="6"/>
  <c r="I4017" i="6" s="1"/>
  <c r="I4016" i="6"/>
  <c r="H4016" i="6"/>
  <c r="G4016" i="6"/>
  <c r="I4015" i="6"/>
  <c r="H4015" i="6"/>
  <c r="G4015" i="6"/>
  <c r="H4014" i="6"/>
  <c r="G4014" i="6"/>
  <c r="I4014" i="6" s="1"/>
  <c r="H4013" i="6"/>
  <c r="G4013" i="6"/>
  <c r="I4013" i="6" s="1"/>
  <c r="H4012" i="6"/>
  <c r="G4012" i="6"/>
  <c r="I4012" i="6" s="1"/>
  <c r="H4011" i="6"/>
  <c r="G4011" i="6"/>
  <c r="I4011" i="6" s="1"/>
  <c r="I4010" i="6"/>
  <c r="H4010" i="6"/>
  <c r="G4010" i="6"/>
  <c r="I4009" i="6"/>
  <c r="H4009" i="6"/>
  <c r="G4009" i="6"/>
  <c r="H4008" i="6"/>
  <c r="G4008" i="6"/>
  <c r="I4008" i="6" s="1"/>
  <c r="I4007" i="6"/>
  <c r="H4007" i="6"/>
  <c r="G4007" i="6"/>
  <c r="I4006" i="6"/>
  <c r="H4006" i="6"/>
  <c r="G4006" i="6"/>
  <c r="H4005" i="6"/>
  <c r="G4005" i="6"/>
  <c r="I4005" i="6" s="1"/>
  <c r="H4004" i="6"/>
  <c r="G4004" i="6"/>
  <c r="I4004" i="6" s="1"/>
  <c r="H4003" i="6"/>
  <c r="G4003" i="6"/>
  <c r="I4003" i="6" s="1"/>
  <c r="I4002" i="6"/>
  <c r="H4002" i="6"/>
  <c r="G4002" i="6"/>
  <c r="I4001" i="6"/>
  <c r="H4001" i="6"/>
  <c r="G4001" i="6"/>
  <c r="H4000" i="6"/>
  <c r="G4000" i="6"/>
  <c r="I4000" i="6" s="1"/>
  <c r="H3999" i="6"/>
  <c r="G3999" i="6"/>
  <c r="I3999" i="6" s="1"/>
  <c r="I3998" i="6"/>
  <c r="H3998" i="6"/>
  <c r="G3998" i="6"/>
  <c r="H3997" i="6"/>
  <c r="G3997" i="6"/>
  <c r="I3997" i="6" s="1"/>
  <c r="I3996" i="6"/>
  <c r="H3996" i="6"/>
  <c r="G3996" i="6"/>
  <c r="I3995" i="6"/>
  <c r="H3995" i="6"/>
  <c r="G3995" i="6"/>
  <c r="I3994" i="6"/>
  <c r="H3994" i="6"/>
  <c r="G3994" i="6"/>
  <c r="I3993" i="6"/>
  <c r="H3993" i="6"/>
  <c r="G3993" i="6"/>
  <c r="I3992" i="6"/>
  <c r="H3992" i="6"/>
  <c r="G3992" i="6"/>
  <c r="H3991" i="6"/>
  <c r="G3991" i="6"/>
  <c r="I3991" i="6" s="1"/>
  <c r="H3990" i="6"/>
  <c r="G3990" i="6"/>
  <c r="I3990" i="6" s="1"/>
  <c r="H3989" i="6"/>
  <c r="G3989" i="6"/>
  <c r="I3989" i="6" s="1"/>
  <c r="I3988" i="6"/>
  <c r="H3988" i="6"/>
  <c r="G3988" i="6"/>
  <c r="I3987" i="6"/>
  <c r="H3987" i="6"/>
  <c r="G3987" i="6"/>
  <c r="H3986" i="6"/>
  <c r="G3986" i="6"/>
  <c r="I3986" i="6" s="1"/>
  <c r="H3985" i="6"/>
  <c r="G3985" i="6"/>
  <c r="I3985" i="6" s="1"/>
  <c r="H3984" i="6"/>
  <c r="G3984" i="6"/>
  <c r="I3984" i="6" s="1"/>
  <c r="H3983" i="6"/>
  <c r="G3983" i="6"/>
  <c r="I3983" i="6" s="1"/>
  <c r="I3982" i="6"/>
  <c r="H3982" i="6"/>
  <c r="G3982" i="6"/>
  <c r="I3981" i="6"/>
  <c r="H3981" i="6"/>
  <c r="G3981" i="6"/>
  <c r="H3980" i="6"/>
  <c r="G3980" i="6"/>
  <c r="I3980" i="6" s="1"/>
  <c r="I3979" i="6"/>
  <c r="H3979" i="6"/>
  <c r="G3979" i="6"/>
  <c r="H3978" i="6"/>
  <c r="G3978" i="6"/>
  <c r="I3978" i="6" s="1"/>
  <c r="H3977" i="6"/>
  <c r="G3977" i="6"/>
  <c r="I3977" i="6" s="1"/>
  <c r="H3976" i="6"/>
  <c r="G3976" i="6"/>
  <c r="I3976" i="6" s="1"/>
  <c r="H3975" i="6"/>
  <c r="G3975" i="6"/>
  <c r="I3975" i="6" s="1"/>
  <c r="I3974" i="6"/>
  <c r="H3974" i="6"/>
  <c r="G3974" i="6"/>
  <c r="I3973" i="6"/>
  <c r="H3973" i="6"/>
  <c r="G3973" i="6"/>
  <c r="H3972" i="6"/>
  <c r="G3972" i="6"/>
  <c r="I3972" i="6" s="1"/>
  <c r="H3971" i="6"/>
  <c r="G3971" i="6"/>
  <c r="I3971" i="6" s="1"/>
  <c r="I3970" i="6"/>
  <c r="H3970" i="6"/>
  <c r="G3970" i="6"/>
  <c r="H3969" i="6"/>
  <c r="G3969" i="6"/>
  <c r="I3969" i="6" s="1"/>
  <c r="I3968" i="6"/>
  <c r="H3968" i="6"/>
  <c r="G3968" i="6"/>
  <c r="I3967" i="6"/>
  <c r="H3967" i="6"/>
  <c r="G3967" i="6"/>
  <c r="H3966" i="6"/>
  <c r="G3966" i="6"/>
  <c r="I3966" i="6" s="1"/>
  <c r="I3965" i="6"/>
  <c r="H3965" i="6"/>
  <c r="G3965" i="6"/>
  <c r="H3964" i="6"/>
  <c r="G3964" i="6"/>
  <c r="I3964" i="6" s="1"/>
  <c r="H3963" i="6"/>
  <c r="G3963" i="6"/>
  <c r="I3963" i="6" s="1"/>
  <c r="H3962" i="6"/>
  <c r="G3962" i="6"/>
  <c r="I3962" i="6" s="1"/>
  <c r="H3961" i="6"/>
  <c r="G3961" i="6"/>
  <c r="I3961" i="6" s="1"/>
  <c r="I3960" i="6"/>
  <c r="H3960" i="6"/>
  <c r="G3960" i="6"/>
  <c r="I3959" i="6"/>
  <c r="H3959" i="6"/>
  <c r="G3959" i="6"/>
  <c r="H3958" i="6"/>
  <c r="G3958" i="6"/>
  <c r="I3958" i="6" s="1"/>
  <c r="H3957" i="6"/>
  <c r="G3957" i="6"/>
  <c r="I3957" i="6" s="1"/>
  <c r="I3956" i="6"/>
  <c r="H3956" i="6"/>
  <c r="G3956" i="6"/>
  <c r="H3955" i="6"/>
  <c r="G3955" i="6"/>
  <c r="I3955" i="6" s="1"/>
  <c r="I3954" i="6"/>
  <c r="H3954" i="6"/>
  <c r="G3954" i="6"/>
  <c r="I3953" i="6"/>
  <c r="H3953" i="6"/>
  <c r="G3953" i="6"/>
  <c r="H3952" i="6"/>
  <c r="G3952" i="6"/>
  <c r="I3952" i="6" s="1"/>
  <c r="I3951" i="6"/>
  <c r="H3951" i="6"/>
  <c r="G3951" i="6"/>
  <c r="I3950" i="6"/>
  <c r="H3950" i="6"/>
  <c r="G3950" i="6"/>
  <c r="H3949" i="6"/>
  <c r="G3949" i="6"/>
  <c r="I3949" i="6" s="1"/>
  <c r="I3948" i="6"/>
  <c r="H3948" i="6"/>
  <c r="G3948" i="6"/>
  <c r="H3947" i="6"/>
  <c r="G3947" i="6"/>
  <c r="I3947" i="6" s="1"/>
  <c r="I3946" i="6"/>
  <c r="H3946" i="6"/>
  <c r="G3946" i="6"/>
  <c r="I3945" i="6"/>
  <c r="H3945" i="6"/>
  <c r="G3945" i="6"/>
  <c r="H3944" i="6"/>
  <c r="G3944" i="6"/>
  <c r="I3944" i="6" s="1"/>
  <c r="H3943" i="6"/>
  <c r="G3943" i="6"/>
  <c r="I3943" i="6" s="1"/>
  <c r="H3942" i="6"/>
  <c r="G3942" i="6"/>
  <c r="I3942" i="6" s="1"/>
  <c r="H3941" i="6"/>
  <c r="G3941" i="6"/>
  <c r="I3941" i="6" s="1"/>
  <c r="I3940" i="6"/>
  <c r="H3940" i="6"/>
  <c r="G3940" i="6"/>
  <c r="I3939" i="6"/>
  <c r="H3939" i="6"/>
  <c r="G3939" i="6"/>
  <c r="H3938" i="6"/>
  <c r="G3938" i="6"/>
  <c r="I3938" i="6" s="1"/>
  <c r="I3937" i="6"/>
  <c r="H3937" i="6"/>
  <c r="G3937" i="6"/>
  <c r="I3936" i="6"/>
  <c r="H3936" i="6"/>
  <c r="G3936" i="6"/>
  <c r="H3935" i="6"/>
  <c r="G3935" i="6"/>
  <c r="I3935" i="6" s="1"/>
  <c r="I3934" i="6"/>
  <c r="H3934" i="6"/>
  <c r="G3934" i="6"/>
  <c r="H3933" i="6"/>
  <c r="G3933" i="6"/>
  <c r="I3933" i="6" s="1"/>
  <c r="H3932" i="6"/>
  <c r="G3932" i="6"/>
  <c r="I3932" i="6" s="1"/>
  <c r="I3931" i="6"/>
  <c r="H3931" i="6"/>
  <c r="G3931" i="6"/>
  <c r="H3930" i="6"/>
  <c r="G3930" i="6"/>
  <c r="I3930" i="6" s="1"/>
  <c r="H3929" i="6"/>
  <c r="G3929" i="6"/>
  <c r="I3929" i="6" s="1"/>
  <c r="H3928" i="6"/>
  <c r="G3928" i="6"/>
  <c r="I3928" i="6" s="1"/>
  <c r="H3927" i="6"/>
  <c r="G3927" i="6"/>
  <c r="I3927" i="6" s="1"/>
  <c r="I3926" i="6"/>
  <c r="H3926" i="6"/>
  <c r="G3926" i="6"/>
  <c r="I3925" i="6"/>
  <c r="H3925" i="6"/>
  <c r="G3925" i="6"/>
  <c r="I3924" i="6"/>
  <c r="H3924" i="6"/>
  <c r="G3924" i="6"/>
  <c r="I3923" i="6"/>
  <c r="H3923" i="6"/>
  <c r="G3923" i="6"/>
  <c r="I3922" i="6"/>
  <c r="H3922" i="6"/>
  <c r="G3922" i="6"/>
  <c r="H3921" i="6"/>
  <c r="G3921" i="6"/>
  <c r="I3921" i="6" s="1"/>
  <c r="I3920" i="6"/>
  <c r="H3920" i="6"/>
  <c r="G3920" i="6"/>
  <c r="I3919" i="6"/>
  <c r="H3919" i="6"/>
  <c r="G3919" i="6"/>
  <c r="H3918" i="6"/>
  <c r="G3918" i="6"/>
  <c r="I3918" i="6" s="1"/>
  <c r="I3917" i="6"/>
  <c r="H3917" i="6"/>
  <c r="G3917" i="6"/>
  <c r="H3916" i="6"/>
  <c r="G3916" i="6"/>
  <c r="I3916" i="6" s="1"/>
  <c r="H3915" i="6"/>
  <c r="G3915" i="6"/>
  <c r="I3915" i="6" s="1"/>
  <c r="H3914" i="6"/>
  <c r="G3914" i="6"/>
  <c r="I3914" i="6" s="1"/>
  <c r="H3913" i="6"/>
  <c r="G3913" i="6"/>
  <c r="I3913" i="6" s="1"/>
  <c r="I3912" i="6"/>
  <c r="H3912" i="6"/>
  <c r="G3912" i="6"/>
  <c r="I3911" i="6"/>
  <c r="H3911" i="6"/>
  <c r="G3911" i="6"/>
  <c r="I3910" i="6"/>
  <c r="H3910" i="6"/>
  <c r="G3910" i="6"/>
  <c r="I3909" i="6"/>
  <c r="H3909" i="6"/>
  <c r="G3909" i="6"/>
  <c r="H3908" i="6"/>
  <c r="G3908" i="6"/>
  <c r="I3908" i="6" s="1"/>
  <c r="H3907" i="6"/>
  <c r="G3907" i="6"/>
  <c r="I3907" i="6" s="1"/>
  <c r="H3906" i="6"/>
  <c r="G3906" i="6"/>
  <c r="I3906" i="6" s="1"/>
  <c r="I3905" i="6"/>
  <c r="H3905" i="6"/>
  <c r="G3905" i="6"/>
  <c r="H3904" i="6"/>
  <c r="G3904" i="6"/>
  <c r="I3904" i="6" s="1"/>
  <c r="I3903" i="6"/>
  <c r="H3903" i="6"/>
  <c r="G3903" i="6"/>
  <c r="H3902" i="6"/>
  <c r="G3902" i="6"/>
  <c r="I3902" i="6" s="1"/>
  <c r="H3901" i="6"/>
  <c r="G3901" i="6"/>
  <c r="I3901" i="6" s="1"/>
  <c r="H3900" i="6"/>
  <c r="G3900" i="6"/>
  <c r="I3900" i="6" s="1"/>
  <c r="H3899" i="6"/>
  <c r="G3899" i="6"/>
  <c r="I3899" i="6" s="1"/>
  <c r="I3898" i="6"/>
  <c r="H3898" i="6"/>
  <c r="G3898" i="6"/>
  <c r="I3897" i="6"/>
  <c r="H3897" i="6"/>
  <c r="G3897" i="6"/>
  <c r="H3896" i="6"/>
  <c r="G3896" i="6"/>
  <c r="I3896" i="6" s="1"/>
  <c r="I3895" i="6"/>
  <c r="H3895" i="6"/>
  <c r="G3895" i="6"/>
  <c r="H3894" i="6"/>
  <c r="G3894" i="6"/>
  <c r="I3894" i="6" s="1"/>
  <c r="H3893" i="6"/>
  <c r="G3893" i="6"/>
  <c r="I3893" i="6" s="1"/>
  <c r="H3892" i="6"/>
  <c r="G3892" i="6"/>
  <c r="I3892" i="6" s="1"/>
  <c r="H3891" i="6"/>
  <c r="G3891" i="6"/>
  <c r="I3891" i="6" s="1"/>
  <c r="H3890" i="6"/>
  <c r="G3890" i="6"/>
  <c r="I3890" i="6" s="1"/>
  <c r="I3889" i="6"/>
  <c r="H3889" i="6"/>
  <c r="G3889" i="6"/>
  <c r="H3888" i="6"/>
  <c r="G3888" i="6"/>
  <c r="I3888" i="6" s="1"/>
  <c r="H3887" i="6"/>
  <c r="G3887" i="6"/>
  <c r="I3887" i="6" s="1"/>
  <c r="I3886" i="6"/>
  <c r="H3886" i="6"/>
  <c r="G3886" i="6"/>
  <c r="H3885" i="6"/>
  <c r="G3885" i="6"/>
  <c r="I3885" i="6" s="1"/>
  <c r="I3884" i="6"/>
  <c r="H3884" i="6"/>
  <c r="G3884" i="6"/>
  <c r="I3883" i="6"/>
  <c r="H3883" i="6"/>
  <c r="G3883" i="6"/>
  <c r="H3882" i="6"/>
  <c r="G3882" i="6"/>
  <c r="I3882" i="6" s="1"/>
  <c r="I3881" i="6"/>
  <c r="H3881" i="6"/>
  <c r="G3881" i="6"/>
  <c r="H3880" i="6"/>
  <c r="G3880" i="6"/>
  <c r="I3880" i="6" s="1"/>
  <c r="H3879" i="6"/>
  <c r="G3879" i="6"/>
  <c r="I3879" i="6" s="1"/>
  <c r="H3878" i="6"/>
  <c r="G3878" i="6"/>
  <c r="I3878" i="6" s="1"/>
  <c r="H3877" i="6"/>
  <c r="G3877" i="6"/>
  <c r="I3877" i="6" s="1"/>
  <c r="I3876" i="6"/>
  <c r="H3876" i="6"/>
  <c r="G3876" i="6"/>
  <c r="I3875" i="6"/>
  <c r="H3875" i="6"/>
  <c r="G3875" i="6"/>
  <c r="H3874" i="6"/>
  <c r="G3874" i="6"/>
  <c r="I3874" i="6" s="1"/>
  <c r="H3873" i="6"/>
  <c r="G3873" i="6"/>
  <c r="I3873" i="6" s="1"/>
  <c r="I3872" i="6"/>
  <c r="H3872" i="6"/>
  <c r="G3872" i="6"/>
  <c r="H3871" i="6"/>
  <c r="G3871" i="6"/>
  <c r="I3871" i="6" s="1"/>
  <c r="I3870" i="6"/>
  <c r="H3870" i="6"/>
  <c r="G3870" i="6"/>
  <c r="I3869" i="6"/>
  <c r="H3869" i="6"/>
  <c r="G3869" i="6"/>
  <c r="H3868" i="6"/>
  <c r="G3868" i="6"/>
  <c r="I3868" i="6" s="1"/>
  <c r="I3867" i="6"/>
  <c r="H3867" i="6"/>
  <c r="G3867" i="6"/>
  <c r="H3866" i="6"/>
  <c r="G3866" i="6"/>
  <c r="I3866" i="6" s="1"/>
  <c r="H3865" i="6"/>
  <c r="G3865" i="6"/>
  <c r="I3865" i="6" s="1"/>
  <c r="I3864" i="6"/>
  <c r="H3864" i="6"/>
  <c r="G3864" i="6"/>
  <c r="H3863" i="6"/>
  <c r="G3863" i="6"/>
  <c r="I3863" i="6" s="1"/>
  <c r="I3862" i="6"/>
  <c r="H3862" i="6"/>
  <c r="G3862" i="6"/>
  <c r="I3861" i="6"/>
  <c r="H3861" i="6"/>
  <c r="G3861" i="6"/>
  <c r="H3860" i="6"/>
  <c r="G3860" i="6"/>
  <c r="I3860" i="6" s="1"/>
  <c r="H3859" i="6"/>
  <c r="G3859" i="6"/>
  <c r="I3859" i="6" s="1"/>
  <c r="I3858" i="6"/>
  <c r="H3858" i="6"/>
  <c r="G3858" i="6"/>
  <c r="H3857" i="6"/>
  <c r="G3857" i="6"/>
  <c r="I3857" i="6" s="1"/>
  <c r="I3856" i="6"/>
  <c r="H3856" i="6"/>
  <c r="G3856" i="6"/>
  <c r="I3855" i="6"/>
  <c r="H3855" i="6"/>
  <c r="G3855" i="6"/>
  <c r="H3854" i="6"/>
  <c r="G3854" i="6"/>
  <c r="I3854" i="6" s="1"/>
  <c r="I3853" i="6"/>
  <c r="H3853" i="6"/>
  <c r="G3853" i="6"/>
  <c r="I3852" i="6"/>
  <c r="H3852" i="6"/>
  <c r="G3852" i="6"/>
  <c r="H3851" i="6"/>
  <c r="G3851" i="6"/>
  <c r="I3851" i="6" s="1"/>
  <c r="I3850" i="6"/>
  <c r="H3850" i="6"/>
  <c r="G3850" i="6"/>
  <c r="H3849" i="6"/>
  <c r="G3849" i="6"/>
  <c r="I3849" i="6" s="1"/>
  <c r="I3848" i="6"/>
  <c r="H3848" i="6"/>
  <c r="G3848" i="6"/>
  <c r="I3847" i="6"/>
  <c r="H3847" i="6"/>
  <c r="G3847" i="6"/>
  <c r="H3846" i="6"/>
  <c r="G3846" i="6"/>
  <c r="I3846" i="6" s="1"/>
  <c r="H3845" i="6"/>
  <c r="G3845" i="6"/>
  <c r="I3845" i="6" s="1"/>
  <c r="H3844" i="6"/>
  <c r="G3844" i="6"/>
  <c r="I3844" i="6" s="1"/>
  <c r="H3843" i="6"/>
  <c r="G3843" i="6"/>
  <c r="I3843" i="6" s="1"/>
  <c r="I3842" i="6"/>
  <c r="H3842" i="6"/>
  <c r="G3842" i="6"/>
  <c r="I3841" i="6"/>
  <c r="H3841" i="6"/>
  <c r="G3841" i="6"/>
  <c r="H3840" i="6"/>
  <c r="G3840" i="6"/>
  <c r="I3840" i="6" s="1"/>
  <c r="I3839" i="6"/>
  <c r="H3839" i="6"/>
  <c r="G3839" i="6"/>
  <c r="I3838" i="6"/>
  <c r="H3838" i="6"/>
  <c r="G3838" i="6"/>
  <c r="H3837" i="6"/>
  <c r="G3837" i="6"/>
  <c r="I3837" i="6" s="1"/>
  <c r="I3836" i="6"/>
  <c r="H3836" i="6"/>
  <c r="G3836" i="6"/>
  <c r="H3835" i="6"/>
  <c r="G3835" i="6"/>
  <c r="I3835" i="6" s="1"/>
  <c r="H3834" i="6"/>
  <c r="G3834" i="6"/>
  <c r="I3834" i="6" s="1"/>
  <c r="I3833" i="6"/>
  <c r="H3833" i="6"/>
  <c r="G3833" i="6"/>
  <c r="H3832" i="6"/>
  <c r="G3832" i="6"/>
  <c r="I3832" i="6" s="1"/>
  <c r="I3831" i="6"/>
  <c r="H3831" i="6"/>
  <c r="G3831" i="6"/>
  <c r="H3830" i="6"/>
  <c r="G3830" i="6"/>
  <c r="I3830" i="6" s="1"/>
  <c r="H3829" i="6"/>
  <c r="G3829" i="6"/>
  <c r="I3829" i="6" s="1"/>
  <c r="I3828" i="6"/>
  <c r="H3828" i="6"/>
  <c r="G3828" i="6"/>
  <c r="H3827" i="6"/>
  <c r="G3827" i="6"/>
  <c r="I3827" i="6" s="1"/>
  <c r="I3826" i="6"/>
  <c r="H3826" i="6"/>
  <c r="G3826" i="6"/>
  <c r="I3825" i="6"/>
  <c r="H3825" i="6"/>
  <c r="G3825" i="6"/>
  <c r="H3824" i="6"/>
  <c r="G3824" i="6"/>
  <c r="I3824" i="6" s="1"/>
  <c r="H3823" i="6"/>
  <c r="G3823" i="6"/>
  <c r="I3823" i="6" s="1"/>
  <c r="H3822" i="6"/>
  <c r="G3822" i="6"/>
  <c r="I3822" i="6" s="1"/>
  <c r="I3821" i="6"/>
  <c r="H3821" i="6"/>
  <c r="G3821" i="6"/>
  <c r="H3820" i="6"/>
  <c r="G3820" i="6"/>
  <c r="I3820" i="6" s="1"/>
  <c r="I3819" i="6"/>
  <c r="H3819" i="6"/>
  <c r="G3819" i="6"/>
  <c r="H3818" i="6"/>
  <c r="G3818" i="6"/>
  <c r="I3818" i="6" s="1"/>
  <c r="H3817" i="6"/>
  <c r="G3817" i="6"/>
  <c r="I3817" i="6" s="1"/>
  <c r="I3816" i="6"/>
  <c r="H3816" i="6"/>
  <c r="G3816" i="6"/>
  <c r="H3815" i="6"/>
  <c r="G3815" i="6"/>
  <c r="I3815" i="6" s="1"/>
  <c r="I3814" i="6"/>
  <c r="H3814" i="6"/>
  <c r="G3814" i="6"/>
  <c r="H3813" i="6"/>
  <c r="G3813" i="6"/>
  <c r="I3813" i="6" s="1"/>
  <c r="I3812" i="6"/>
  <c r="H3812" i="6"/>
  <c r="G3812" i="6"/>
  <c r="I3811" i="6"/>
  <c r="H3811" i="6"/>
  <c r="G3811" i="6"/>
  <c r="H3810" i="6"/>
  <c r="G3810" i="6"/>
  <c r="I3810" i="6" s="1"/>
  <c r="H3809" i="6"/>
  <c r="G3809" i="6"/>
  <c r="I3809" i="6" s="1"/>
  <c r="H3808" i="6"/>
  <c r="G3808" i="6"/>
  <c r="I3808" i="6" s="1"/>
  <c r="I3807" i="6"/>
  <c r="H3807" i="6"/>
  <c r="G3807" i="6"/>
  <c r="I3806" i="6"/>
  <c r="H3806" i="6"/>
  <c r="G3806" i="6"/>
  <c r="I3805" i="6"/>
  <c r="H3805" i="6"/>
  <c r="G3805" i="6"/>
  <c r="H3804" i="6"/>
  <c r="G3804" i="6"/>
  <c r="I3804" i="6" s="1"/>
  <c r="H3803" i="6"/>
  <c r="G3803" i="6"/>
  <c r="I3803" i="6" s="1"/>
  <c r="I3802" i="6"/>
  <c r="H3802" i="6"/>
  <c r="G3802" i="6"/>
  <c r="H3801" i="6"/>
  <c r="G3801" i="6"/>
  <c r="I3801" i="6" s="1"/>
  <c r="I3800" i="6"/>
  <c r="H3800" i="6"/>
  <c r="G3800" i="6"/>
  <c r="H3799" i="6"/>
  <c r="G3799" i="6"/>
  <c r="I3799" i="6" s="1"/>
  <c r="H3798" i="6"/>
  <c r="G3798" i="6"/>
  <c r="I3798" i="6" s="1"/>
  <c r="I3797" i="6"/>
  <c r="H3797" i="6"/>
  <c r="G3797" i="6"/>
  <c r="I3796" i="6"/>
  <c r="H3796" i="6"/>
  <c r="G3796" i="6"/>
  <c r="H3795" i="6"/>
  <c r="G3795" i="6"/>
  <c r="I3795" i="6" s="1"/>
  <c r="H3794" i="6"/>
  <c r="G3794" i="6"/>
  <c r="I3794" i="6" s="1"/>
  <c r="H3793" i="6"/>
  <c r="G3793" i="6"/>
  <c r="I3793" i="6" s="1"/>
  <c r="I3792" i="6"/>
  <c r="H3792" i="6"/>
  <c r="G3792" i="6"/>
  <c r="I3791" i="6"/>
  <c r="H3791" i="6"/>
  <c r="G3791" i="6"/>
  <c r="H3790" i="6"/>
  <c r="G3790" i="6"/>
  <c r="I3790" i="6" s="1"/>
  <c r="H3789" i="6"/>
  <c r="G3789" i="6"/>
  <c r="I3789" i="6" s="1"/>
  <c r="H3788" i="6"/>
  <c r="G3788" i="6"/>
  <c r="I3788" i="6" s="1"/>
  <c r="H3787" i="6"/>
  <c r="G3787" i="6"/>
  <c r="I3787" i="6" s="1"/>
  <c r="I3786" i="6"/>
  <c r="H3786" i="6"/>
  <c r="G3786" i="6"/>
  <c r="H3785" i="6"/>
  <c r="G3785" i="6"/>
  <c r="I3785" i="6" s="1"/>
  <c r="H3784" i="6"/>
  <c r="G3784" i="6"/>
  <c r="I3784" i="6" s="1"/>
  <c r="I3783" i="6"/>
  <c r="H3783" i="6"/>
  <c r="G3783" i="6"/>
  <c r="I3782" i="6"/>
  <c r="H3782" i="6"/>
  <c r="G3782" i="6"/>
  <c r="H3781" i="6"/>
  <c r="G3781" i="6"/>
  <c r="I3781" i="6" s="1"/>
  <c r="H3780" i="6"/>
  <c r="G3780" i="6"/>
  <c r="I3780" i="6" s="1"/>
  <c r="I3779" i="6"/>
  <c r="H3779" i="6"/>
  <c r="G3779" i="6"/>
  <c r="I3778" i="6"/>
  <c r="H3778" i="6"/>
  <c r="G3778" i="6"/>
  <c r="I3777" i="6"/>
  <c r="H3777" i="6"/>
  <c r="G3777" i="6"/>
  <c r="H3776" i="6"/>
  <c r="G3776" i="6"/>
  <c r="I3776" i="6" s="1"/>
  <c r="H3775" i="6"/>
  <c r="G3775" i="6"/>
  <c r="I3775" i="6" s="1"/>
  <c r="H3774" i="6"/>
  <c r="G3774" i="6"/>
  <c r="I3774" i="6" s="1"/>
  <c r="H3773" i="6"/>
  <c r="G3773" i="6"/>
  <c r="I3773" i="6" s="1"/>
  <c r="I3772" i="6"/>
  <c r="H3772" i="6"/>
  <c r="G3772" i="6"/>
  <c r="H3771" i="6"/>
  <c r="G3771" i="6"/>
  <c r="I3771" i="6" s="1"/>
  <c r="H3770" i="6"/>
  <c r="G3770" i="6"/>
  <c r="I3770" i="6" s="1"/>
  <c r="I3769" i="6"/>
  <c r="H3769" i="6"/>
  <c r="G3769" i="6"/>
  <c r="I3768" i="6"/>
  <c r="H3768" i="6"/>
  <c r="G3768" i="6"/>
  <c r="H3767" i="6"/>
  <c r="G3767" i="6"/>
  <c r="I3767" i="6" s="1"/>
  <c r="H3766" i="6"/>
  <c r="G3766" i="6"/>
  <c r="I3766" i="6" s="1"/>
  <c r="H3765" i="6"/>
  <c r="G3765" i="6"/>
  <c r="I3765" i="6" s="1"/>
  <c r="I3764" i="6"/>
  <c r="H3764" i="6"/>
  <c r="G3764" i="6"/>
  <c r="I3763" i="6"/>
  <c r="H3763" i="6"/>
  <c r="G3763" i="6"/>
  <c r="H3762" i="6"/>
  <c r="G3762" i="6"/>
  <c r="I3762" i="6" s="1"/>
  <c r="H3761" i="6"/>
  <c r="G3761" i="6"/>
  <c r="I3761" i="6" s="1"/>
  <c r="H3760" i="6"/>
  <c r="G3760" i="6"/>
  <c r="I3760" i="6" s="1"/>
  <c r="H3759" i="6"/>
  <c r="G3759" i="6"/>
  <c r="I3759" i="6" s="1"/>
  <c r="I3758" i="6"/>
  <c r="H3758" i="6"/>
  <c r="G3758" i="6"/>
  <c r="I3757" i="6"/>
  <c r="H3757" i="6"/>
  <c r="G3757" i="6"/>
  <c r="I3756" i="6"/>
  <c r="H3756" i="6"/>
  <c r="G3756" i="6"/>
  <c r="I3755" i="6"/>
  <c r="H3755" i="6"/>
  <c r="G3755" i="6"/>
  <c r="H3754" i="6"/>
  <c r="G3754" i="6"/>
  <c r="I3754" i="6" s="1"/>
  <c r="H3753" i="6"/>
  <c r="G3753" i="6"/>
  <c r="I3753" i="6" s="1"/>
  <c r="I3752" i="6"/>
  <c r="H3752" i="6"/>
  <c r="G3752" i="6"/>
  <c r="I3751" i="6"/>
  <c r="H3751" i="6"/>
  <c r="G3751" i="6"/>
  <c r="H3750" i="6"/>
  <c r="G3750" i="6"/>
  <c r="I3750" i="6" s="1"/>
  <c r="I3749" i="6"/>
  <c r="H3749" i="6"/>
  <c r="G3749" i="6"/>
  <c r="H3748" i="6"/>
  <c r="G3748" i="6"/>
  <c r="I3748" i="6" s="1"/>
  <c r="I3747" i="6"/>
  <c r="H3747" i="6"/>
  <c r="G3747" i="6"/>
  <c r="I3746" i="6"/>
  <c r="H3746" i="6"/>
  <c r="G3746" i="6"/>
  <c r="H3745" i="6"/>
  <c r="G3745" i="6"/>
  <c r="I3745" i="6" s="1"/>
  <c r="I3744" i="6"/>
  <c r="H3744" i="6"/>
  <c r="G3744" i="6"/>
  <c r="H3743" i="6"/>
  <c r="G3743" i="6"/>
  <c r="I3743" i="6" s="1"/>
  <c r="I3742" i="6"/>
  <c r="H3742" i="6"/>
  <c r="G3742" i="6"/>
  <c r="I3741" i="6"/>
  <c r="H3741" i="6"/>
  <c r="G3741" i="6"/>
  <c r="H3740" i="6"/>
  <c r="G3740" i="6"/>
  <c r="I3740" i="6" s="1"/>
  <c r="H3739" i="6"/>
  <c r="G3739" i="6"/>
  <c r="I3739" i="6" s="1"/>
  <c r="H3738" i="6"/>
  <c r="G3738" i="6"/>
  <c r="I3738" i="6" s="1"/>
  <c r="I3737" i="6"/>
  <c r="H3737" i="6"/>
  <c r="G3737" i="6"/>
  <c r="I3736" i="6"/>
  <c r="H3736" i="6"/>
  <c r="G3736" i="6"/>
  <c r="I3735" i="6"/>
  <c r="H3735" i="6"/>
  <c r="G3735" i="6"/>
  <c r="H3734" i="6"/>
  <c r="G3734" i="6"/>
  <c r="I3734" i="6" s="1"/>
  <c r="H3733" i="6"/>
  <c r="G3733" i="6"/>
  <c r="I3733" i="6" s="1"/>
  <c r="I3732" i="6"/>
  <c r="H3732" i="6"/>
  <c r="G3732" i="6"/>
  <c r="H3731" i="6"/>
  <c r="G3731" i="6"/>
  <c r="I3731" i="6" s="1"/>
  <c r="I3730" i="6"/>
  <c r="H3730" i="6"/>
  <c r="G3730" i="6"/>
  <c r="I3729" i="6"/>
  <c r="H3729" i="6"/>
  <c r="G3729" i="6"/>
  <c r="H3728" i="6"/>
  <c r="G3728" i="6"/>
  <c r="I3728" i="6" s="1"/>
  <c r="I3727" i="6"/>
  <c r="H3727" i="6"/>
  <c r="G3727" i="6"/>
  <c r="I3726" i="6"/>
  <c r="H3726" i="6"/>
  <c r="G3726" i="6"/>
  <c r="H3725" i="6"/>
  <c r="G3725" i="6"/>
  <c r="I3725" i="6" s="1"/>
  <c r="I3724" i="6"/>
  <c r="H3724" i="6"/>
  <c r="G3724" i="6"/>
  <c r="H3723" i="6"/>
  <c r="G3723" i="6"/>
  <c r="I3723" i="6" s="1"/>
  <c r="I3722" i="6"/>
  <c r="H3722" i="6"/>
  <c r="G3722" i="6"/>
  <c r="I3721" i="6"/>
  <c r="H3721" i="6"/>
  <c r="G3721" i="6"/>
  <c r="H3720" i="6"/>
  <c r="G3720" i="6"/>
  <c r="I3720" i="6" s="1"/>
  <c r="I3719" i="6"/>
  <c r="H3719" i="6"/>
  <c r="G3719" i="6"/>
  <c r="H3718" i="6"/>
  <c r="G3718" i="6"/>
  <c r="I3718" i="6" s="1"/>
  <c r="H3717" i="6"/>
  <c r="G3717" i="6"/>
  <c r="I3717" i="6" s="1"/>
  <c r="I3716" i="6"/>
  <c r="H3716" i="6"/>
  <c r="G3716" i="6"/>
  <c r="H3715" i="6"/>
  <c r="G3715" i="6"/>
  <c r="I3715" i="6" s="1"/>
  <c r="I3714" i="6"/>
  <c r="H3714" i="6"/>
  <c r="G3714" i="6"/>
  <c r="I3713" i="6"/>
  <c r="H3713" i="6"/>
  <c r="G3713" i="6"/>
  <c r="I3712" i="6"/>
  <c r="H3712" i="6"/>
  <c r="G3712" i="6"/>
  <c r="H3711" i="6"/>
  <c r="G3711" i="6"/>
  <c r="I3711" i="6" s="1"/>
  <c r="H3710" i="6"/>
  <c r="G3710" i="6"/>
  <c r="I3710" i="6" s="1"/>
  <c r="I3709" i="6"/>
  <c r="H3709" i="6"/>
  <c r="G3709" i="6"/>
  <c r="H3708" i="6"/>
  <c r="G3708" i="6"/>
  <c r="I3708" i="6" s="1"/>
  <c r="I3707" i="6"/>
  <c r="H3707" i="6"/>
  <c r="G3707" i="6"/>
  <c r="H3706" i="6"/>
  <c r="G3706" i="6"/>
  <c r="I3706" i="6" s="1"/>
  <c r="H3705" i="6"/>
  <c r="G3705" i="6"/>
  <c r="I3705" i="6" s="1"/>
  <c r="I3704" i="6"/>
  <c r="H3704" i="6"/>
  <c r="G3704" i="6"/>
  <c r="H3703" i="6"/>
  <c r="G3703" i="6"/>
  <c r="I3703" i="6" s="1"/>
  <c r="I3702" i="6"/>
  <c r="H3702" i="6"/>
  <c r="G3702" i="6"/>
  <c r="H3701" i="6"/>
  <c r="G3701" i="6"/>
  <c r="I3701" i="6" s="1"/>
  <c r="H3700" i="6"/>
  <c r="G3700" i="6"/>
  <c r="I3700" i="6" s="1"/>
  <c r="I3699" i="6"/>
  <c r="H3699" i="6"/>
  <c r="G3699" i="6"/>
  <c r="H3698" i="6"/>
  <c r="G3698" i="6"/>
  <c r="I3698" i="6" s="1"/>
  <c r="H3697" i="6"/>
  <c r="G3697" i="6"/>
  <c r="I3697" i="6" s="1"/>
  <c r="H3696" i="6"/>
  <c r="G3696" i="6"/>
  <c r="I3696" i="6" s="1"/>
  <c r="H3695" i="6"/>
  <c r="G3695" i="6"/>
  <c r="I3695" i="6" s="1"/>
  <c r="I3694" i="6"/>
  <c r="H3694" i="6"/>
  <c r="G3694" i="6"/>
  <c r="I3693" i="6"/>
  <c r="H3693" i="6"/>
  <c r="G3693" i="6"/>
  <c r="H3692" i="6"/>
  <c r="G3692" i="6"/>
  <c r="I3692" i="6" s="1"/>
  <c r="H3691" i="6"/>
  <c r="G3691" i="6"/>
  <c r="I3691" i="6" s="1"/>
  <c r="H3690" i="6"/>
  <c r="G3690" i="6"/>
  <c r="I3690" i="6" s="1"/>
  <c r="H3689" i="6"/>
  <c r="G3689" i="6"/>
  <c r="I3689" i="6" s="1"/>
  <c r="I3688" i="6"/>
  <c r="H3688" i="6"/>
  <c r="G3688" i="6"/>
  <c r="I3687" i="6"/>
  <c r="H3687" i="6"/>
  <c r="G3687" i="6"/>
  <c r="H3686" i="6"/>
  <c r="G3686" i="6"/>
  <c r="I3686" i="6" s="1"/>
  <c r="I3685" i="6"/>
  <c r="H3685" i="6"/>
  <c r="G3685" i="6"/>
  <c r="I3684" i="6"/>
  <c r="H3684" i="6"/>
  <c r="G3684" i="6"/>
  <c r="H3683" i="6"/>
  <c r="G3683" i="6"/>
  <c r="I3683" i="6" s="1"/>
  <c r="I3682" i="6"/>
  <c r="H3682" i="6"/>
  <c r="G3682" i="6"/>
  <c r="H3681" i="6"/>
  <c r="G3681" i="6"/>
  <c r="I3681" i="6" s="1"/>
  <c r="H3680" i="6"/>
  <c r="G3680" i="6"/>
  <c r="I3680" i="6" s="1"/>
  <c r="I3679" i="6"/>
  <c r="H3679" i="6"/>
  <c r="G3679" i="6"/>
  <c r="H3678" i="6"/>
  <c r="G3678" i="6"/>
  <c r="I3678" i="6" s="1"/>
  <c r="I3677" i="6"/>
  <c r="H3677" i="6"/>
  <c r="G3677" i="6"/>
  <c r="H3676" i="6"/>
  <c r="G3676" i="6"/>
  <c r="I3676" i="6" s="1"/>
  <c r="H3675" i="6"/>
  <c r="G3675" i="6"/>
  <c r="I3675" i="6" s="1"/>
  <c r="I3674" i="6"/>
  <c r="H3674" i="6"/>
  <c r="G3674" i="6"/>
  <c r="H3673" i="6"/>
  <c r="G3673" i="6"/>
  <c r="I3673" i="6" s="1"/>
  <c r="I3672" i="6"/>
  <c r="H3672" i="6"/>
  <c r="G3672" i="6"/>
  <c r="I3671" i="6"/>
  <c r="H3671" i="6"/>
  <c r="G3671" i="6"/>
  <c r="H3670" i="6"/>
  <c r="G3670" i="6"/>
  <c r="I3670" i="6" s="1"/>
  <c r="H3669" i="6"/>
  <c r="G3669" i="6"/>
  <c r="I3669" i="6" s="1"/>
  <c r="H3668" i="6"/>
  <c r="G3668" i="6"/>
  <c r="I3668" i="6" s="1"/>
  <c r="I3667" i="6"/>
  <c r="H3667" i="6"/>
  <c r="G3667" i="6"/>
  <c r="H3666" i="6"/>
  <c r="G3666" i="6"/>
  <c r="I3666" i="6" s="1"/>
  <c r="I3665" i="6"/>
  <c r="H3665" i="6"/>
  <c r="G3665" i="6"/>
  <c r="H3664" i="6"/>
  <c r="G3664" i="6"/>
  <c r="I3664" i="6" s="1"/>
  <c r="H3663" i="6"/>
  <c r="G3663" i="6"/>
  <c r="I3663" i="6" s="1"/>
  <c r="I3662" i="6"/>
  <c r="H3662" i="6"/>
  <c r="G3662" i="6"/>
  <c r="H3661" i="6"/>
  <c r="G3661" i="6"/>
  <c r="I3661" i="6" s="1"/>
  <c r="I3660" i="6"/>
  <c r="H3660" i="6"/>
  <c r="G3660" i="6"/>
  <c r="H3659" i="6"/>
  <c r="G3659" i="6"/>
  <c r="I3659" i="6" s="1"/>
  <c r="H3658" i="6"/>
  <c r="G3658" i="6"/>
  <c r="I3658" i="6" s="1"/>
  <c r="I3657" i="6"/>
  <c r="H3657" i="6"/>
  <c r="G3657" i="6"/>
  <c r="H3656" i="6"/>
  <c r="G3656" i="6"/>
  <c r="I3656" i="6" s="1"/>
  <c r="H3655" i="6"/>
  <c r="G3655" i="6"/>
  <c r="I3655" i="6" s="1"/>
  <c r="H3654" i="6"/>
  <c r="G3654" i="6"/>
  <c r="I3654" i="6" s="1"/>
  <c r="H3653" i="6"/>
  <c r="G3653" i="6"/>
  <c r="I3653" i="6" s="1"/>
  <c r="I3652" i="6"/>
  <c r="H3652" i="6"/>
  <c r="G3652" i="6"/>
  <c r="I3651" i="6"/>
  <c r="H3651" i="6"/>
  <c r="G3651" i="6"/>
  <c r="H3650" i="6"/>
  <c r="G3650" i="6"/>
  <c r="I3650" i="6" s="1"/>
  <c r="H3649" i="6"/>
  <c r="G3649" i="6"/>
  <c r="I3649" i="6" s="1"/>
  <c r="H3648" i="6"/>
  <c r="G3648" i="6"/>
  <c r="I3648" i="6" s="1"/>
  <c r="H3647" i="6"/>
  <c r="G3647" i="6"/>
  <c r="I3647" i="6" s="1"/>
  <c r="I3646" i="6"/>
  <c r="H3646" i="6"/>
  <c r="G3646" i="6"/>
  <c r="I3645" i="6"/>
  <c r="H3645" i="6"/>
  <c r="G3645" i="6"/>
  <c r="H3644" i="6"/>
  <c r="G3644" i="6"/>
  <c r="I3644" i="6" s="1"/>
  <c r="I3643" i="6"/>
  <c r="H3643" i="6"/>
  <c r="G3643" i="6"/>
  <c r="I3642" i="6"/>
  <c r="H3642" i="6"/>
  <c r="G3642" i="6"/>
  <c r="H3641" i="6"/>
  <c r="G3641" i="6"/>
  <c r="I3641" i="6" s="1"/>
  <c r="I3640" i="6"/>
  <c r="H3640" i="6"/>
  <c r="G3640" i="6"/>
  <c r="H3639" i="6"/>
  <c r="G3639" i="6"/>
  <c r="I3639" i="6" s="1"/>
  <c r="H3638" i="6"/>
  <c r="G3638" i="6"/>
  <c r="I3638" i="6" s="1"/>
  <c r="I3637" i="6"/>
  <c r="H3637" i="6"/>
  <c r="G3637" i="6"/>
  <c r="H3636" i="6"/>
  <c r="G3636" i="6"/>
  <c r="I3636" i="6" s="1"/>
  <c r="I3635" i="6"/>
  <c r="H3635" i="6"/>
  <c r="G3635" i="6"/>
  <c r="H3634" i="6"/>
  <c r="G3634" i="6"/>
  <c r="I3634" i="6" s="1"/>
  <c r="H3633" i="6"/>
  <c r="G3633" i="6"/>
  <c r="I3633" i="6" s="1"/>
  <c r="I3632" i="6"/>
  <c r="H3632" i="6"/>
  <c r="G3632" i="6"/>
  <c r="H3631" i="6"/>
  <c r="G3631" i="6"/>
  <c r="I3631" i="6" s="1"/>
  <c r="I3630" i="6"/>
  <c r="H3630" i="6"/>
  <c r="G3630" i="6"/>
  <c r="I3629" i="6"/>
  <c r="H3629" i="6"/>
  <c r="G3629" i="6"/>
  <c r="H3628" i="6"/>
  <c r="G3628" i="6"/>
  <c r="I3628" i="6" s="1"/>
  <c r="H3627" i="6"/>
  <c r="G3627" i="6"/>
  <c r="I3627" i="6" s="1"/>
  <c r="I3626" i="6"/>
  <c r="H3626" i="6"/>
  <c r="G3626" i="6"/>
  <c r="I3625" i="6"/>
  <c r="H3625" i="6"/>
  <c r="G3625" i="6"/>
  <c r="H3624" i="6"/>
  <c r="G3624" i="6"/>
  <c r="I3624" i="6" s="1"/>
  <c r="I3623" i="6"/>
  <c r="H3623" i="6"/>
  <c r="G3623" i="6"/>
  <c r="H3622" i="6"/>
  <c r="G3622" i="6"/>
  <c r="I3622" i="6" s="1"/>
  <c r="I3621" i="6"/>
  <c r="H3621" i="6"/>
  <c r="G3621" i="6"/>
  <c r="I3620" i="6"/>
  <c r="H3620" i="6"/>
  <c r="G3620" i="6"/>
  <c r="H3619" i="6"/>
  <c r="G3619" i="6"/>
  <c r="I3619" i="6" s="1"/>
  <c r="I3618" i="6"/>
  <c r="H3618" i="6"/>
  <c r="G3618" i="6"/>
  <c r="H3617" i="6"/>
  <c r="G3617" i="6"/>
  <c r="I3617" i="6" s="1"/>
  <c r="I3616" i="6"/>
  <c r="H3616" i="6"/>
  <c r="G3616" i="6"/>
  <c r="I3615" i="6"/>
  <c r="H3615" i="6"/>
  <c r="G3615" i="6"/>
  <c r="H3614" i="6"/>
  <c r="G3614" i="6"/>
  <c r="I3614" i="6" s="1"/>
  <c r="H3613" i="6"/>
  <c r="G3613" i="6"/>
  <c r="I3613" i="6" s="1"/>
  <c r="I3612" i="6"/>
  <c r="H3612" i="6"/>
  <c r="G3612" i="6"/>
  <c r="I3611" i="6"/>
  <c r="H3611" i="6"/>
  <c r="G3611" i="6"/>
  <c r="I3610" i="6"/>
  <c r="H3610" i="6"/>
  <c r="G3610" i="6"/>
  <c r="I3609" i="6"/>
  <c r="H3609" i="6"/>
  <c r="G3609" i="6"/>
  <c r="H3608" i="6"/>
  <c r="G3608" i="6"/>
  <c r="I3608" i="6" s="1"/>
  <c r="I3607" i="6"/>
  <c r="H3607" i="6"/>
  <c r="G3607" i="6"/>
  <c r="I3606" i="6"/>
  <c r="H3606" i="6"/>
  <c r="G3606" i="6"/>
  <c r="H3605" i="6"/>
  <c r="G3605" i="6"/>
  <c r="I3605" i="6" s="1"/>
  <c r="I3604" i="6"/>
  <c r="H3604" i="6"/>
  <c r="G3604" i="6"/>
  <c r="I3603" i="6"/>
  <c r="H3603" i="6"/>
  <c r="G3603" i="6"/>
  <c r="I3602" i="6"/>
  <c r="H3602" i="6"/>
  <c r="G3602" i="6"/>
  <c r="I3601" i="6"/>
  <c r="H3601" i="6"/>
  <c r="G3601" i="6"/>
  <c r="I3600" i="6"/>
  <c r="H3600" i="6"/>
  <c r="G3600" i="6"/>
  <c r="H3599" i="6"/>
  <c r="G3599" i="6"/>
  <c r="I3599" i="6" s="1"/>
  <c r="I3598" i="6"/>
  <c r="H3598" i="6"/>
  <c r="G3598" i="6"/>
  <c r="I3597" i="6"/>
  <c r="H3597" i="6"/>
  <c r="G3597" i="6"/>
  <c r="I3596" i="6"/>
  <c r="H3596" i="6"/>
  <c r="G3596" i="6"/>
  <c r="I3595" i="6"/>
  <c r="H3595" i="6"/>
  <c r="G3595" i="6"/>
  <c r="H3594" i="6"/>
  <c r="G3594" i="6"/>
  <c r="I3594" i="6" s="1"/>
  <c r="I3593" i="6"/>
  <c r="H3593" i="6"/>
  <c r="G3593" i="6"/>
  <c r="I3592" i="6"/>
  <c r="H3592" i="6"/>
  <c r="G3592" i="6"/>
  <c r="H3591" i="6"/>
  <c r="G3591" i="6"/>
  <c r="I3591" i="6" s="1"/>
  <c r="I3590" i="6"/>
  <c r="H3590" i="6"/>
  <c r="G3590" i="6"/>
  <c r="H3589" i="6"/>
  <c r="G3589" i="6"/>
  <c r="I3589" i="6" s="1"/>
  <c r="H3588" i="6"/>
  <c r="G3588" i="6"/>
  <c r="I3588" i="6" s="1"/>
  <c r="I3587" i="6"/>
  <c r="H3587" i="6"/>
  <c r="G3587" i="6"/>
  <c r="I3586" i="6"/>
  <c r="H3586" i="6"/>
  <c r="G3586" i="6"/>
  <c r="H3585" i="6"/>
  <c r="G3585" i="6"/>
  <c r="I3585" i="6" s="1"/>
  <c r="H3584" i="6"/>
  <c r="G3584" i="6"/>
  <c r="I3584" i="6" s="1"/>
  <c r="I3583" i="6"/>
  <c r="H3583" i="6"/>
  <c r="G3583" i="6"/>
  <c r="H3582" i="6"/>
  <c r="G3582" i="6"/>
  <c r="I3582" i="6" s="1"/>
  <c r="I3581" i="6"/>
  <c r="H3581" i="6"/>
  <c r="G3581" i="6"/>
  <c r="H3580" i="6"/>
  <c r="G3580" i="6"/>
  <c r="I3580" i="6" s="1"/>
  <c r="H3579" i="6"/>
  <c r="G3579" i="6"/>
  <c r="I3579" i="6" s="1"/>
  <c r="I3578" i="6"/>
  <c r="H3578" i="6"/>
  <c r="G3578" i="6"/>
  <c r="H3577" i="6"/>
  <c r="G3577" i="6"/>
  <c r="I3577" i="6" s="1"/>
  <c r="I3576" i="6"/>
  <c r="H3576" i="6"/>
  <c r="G3576" i="6"/>
  <c r="H3575" i="6"/>
  <c r="G3575" i="6"/>
  <c r="I3575" i="6" s="1"/>
  <c r="H3574" i="6"/>
  <c r="G3574" i="6"/>
  <c r="I3574" i="6" s="1"/>
  <c r="I3573" i="6"/>
  <c r="H3573" i="6"/>
  <c r="G3573" i="6"/>
  <c r="I3572" i="6"/>
  <c r="H3572" i="6"/>
  <c r="G3572" i="6"/>
  <c r="H3571" i="6"/>
  <c r="G3571" i="6"/>
  <c r="I3571" i="6" s="1"/>
  <c r="H3570" i="6"/>
  <c r="G3570" i="6"/>
  <c r="I3570" i="6" s="1"/>
  <c r="H3569" i="6"/>
  <c r="G3569" i="6"/>
  <c r="I3569" i="6" s="1"/>
  <c r="H3568" i="6"/>
  <c r="G3568" i="6"/>
  <c r="I3568" i="6" s="1"/>
  <c r="I3567" i="6"/>
  <c r="H3567" i="6"/>
  <c r="G3567" i="6"/>
  <c r="H3566" i="6"/>
  <c r="G3566" i="6"/>
  <c r="I3566" i="6" s="1"/>
  <c r="H3565" i="6"/>
  <c r="G3565" i="6"/>
  <c r="I3565" i="6" s="1"/>
  <c r="H3564" i="6"/>
  <c r="G3564" i="6"/>
  <c r="I3564" i="6" s="1"/>
  <c r="H3563" i="6"/>
  <c r="G3563" i="6"/>
  <c r="I3563" i="6" s="1"/>
  <c r="I3562" i="6"/>
  <c r="H3562" i="6"/>
  <c r="G3562" i="6"/>
  <c r="I3561" i="6"/>
  <c r="H3561" i="6"/>
  <c r="G3561" i="6"/>
  <c r="H3560" i="6"/>
  <c r="G3560" i="6"/>
  <c r="I3560" i="6" s="1"/>
  <c r="I3559" i="6"/>
  <c r="H3559" i="6"/>
  <c r="G3559" i="6"/>
  <c r="H3558" i="6"/>
  <c r="G3558" i="6"/>
  <c r="I3558" i="6" s="1"/>
  <c r="H3557" i="6"/>
  <c r="G3557" i="6"/>
  <c r="I3557" i="6" s="1"/>
  <c r="I3556" i="6"/>
  <c r="H3556" i="6"/>
  <c r="G3556" i="6"/>
  <c r="H3555" i="6"/>
  <c r="G3555" i="6"/>
  <c r="I3555" i="6" s="1"/>
  <c r="H3554" i="6"/>
  <c r="G3554" i="6"/>
  <c r="I3554" i="6" s="1"/>
  <c r="I3553" i="6"/>
  <c r="H3553" i="6"/>
  <c r="G3553" i="6"/>
  <c r="H3552" i="6"/>
  <c r="G3552" i="6"/>
  <c r="I3552" i="6" s="1"/>
  <c r="I3551" i="6"/>
  <c r="H3551" i="6"/>
  <c r="G3551" i="6"/>
  <c r="H3550" i="6"/>
  <c r="G3550" i="6"/>
  <c r="I3550" i="6" s="1"/>
  <c r="H3549" i="6"/>
  <c r="G3549" i="6"/>
  <c r="I3549" i="6" s="1"/>
  <c r="I3548" i="6"/>
  <c r="H3548" i="6"/>
  <c r="G3548" i="6"/>
  <c r="I3547" i="6"/>
  <c r="H3547" i="6"/>
  <c r="G3547" i="6"/>
  <c r="I3546" i="6"/>
  <c r="H3546" i="6"/>
  <c r="G3546" i="6"/>
  <c r="H3545" i="6"/>
  <c r="G3545" i="6"/>
  <c r="I3545" i="6" s="1"/>
  <c r="H3544" i="6"/>
  <c r="G3544" i="6"/>
  <c r="I3544" i="6" s="1"/>
  <c r="H3543" i="6"/>
  <c r="G3543" i="6"/>
  <c r="I3543" i="6" s="1"/>
  <c r="H3542" i="6"/>
  <c r="G3542" i="6"/>
  <c r="I3542" i="6" s="1"/>
  <c r="I3541" i="6"/>
  <c r="H3541" i="6"/>
  <c r="G3541" i="6"/>
  <c r="I3540" i="6"/>
  <c r="H3540" i="6"/>
  <c r="G3540" i="6"/>
  <c r="H3539" i="6"/>
  <c r="G3539" i="6"/>
  <c r="I3539" i="6" s="1"/>
  <c r="H3538" i="6"/>
  <c r="G3538" i="6"/>
  <c r="I3538" i="6" s="1"/>
  <c r="I3537" i="6"/>
  <c r="H3537" i="6"/>
  <c r="G3537" i="6"/>
  <c r="H3536" i="6"/>
  <c r="G3536" i="6"/>
  <c r="I3536" i="6" s="1"/>
  <c r="H3535" i="6"/>
  <c r="G3535" i="6"/>
  <c r="I3535" i="6" s="1"/>
  <c r="I3534" i="6"/>
  <c r="H3534" i="6"/>
  <c r="G3534" i="6"/>
  <c r="I3533" i="6"/>
  <c r="H3533" i="6"/>
  <c r="G3533" i="6"/>
  <c r="I3532" i="6"/>
  <c r="H3532" i="6"/>
  <c r="G3532" i="6"/>
  <c r="H3531" i="6"/>
  <c r="G3531" i="6"/>
  <c r="I3531" i="6" s="1"/>
  <c r="H3530" i="6"/>
  <c r="G3530" i="6"/>
  <c r="I3530" i="6" s="1"/>
  <c r="H3529" i="6"/>
  <c r="G3529" i="6"/>
  <c r="I3529" i="6" s="1"/>
  <c r="H3528" i="6"/>
  <c r="G3528" i="6"/>
  <c r="I3528" i="6" s="1"/>
  <c r="I3527" i="6"/>
  <c r="H3527" i="6"/>
  <c r="G3527" i="6"/>
  <c r="H3526" i="6"/>
  <c r="G3526" i="6"/>
  <c r="I3526" i="6" s="1"/>
  <c r="H3525" i="6"/>
  <c r="G3525" i="6"/>
  <c r="I3525" i="6" s="1"/>
  <c r="H3524" i="6"/>
  <c r="G3524" i="6"/>
  <c r="I3524" i="6" s="1"/>
  <c r="I3523" i="6"/>
  <c r="H3523" i="6"/>
  <c r="G3523" i="6"/>
  <c r="H3522" i="6"/>
  <c r="G3522" i="6"/>
  <c r="I3522" i="6" s="1"/>
  <c r="H3521" i="6"/>
  <c r="G3521" i="6"/>
  <c r="I3521" i="6" s="1"/>
  <c r="I3520" i="6"/>
  <c r="H3520" i="6"/>
  <c r="G3520" i="6"/>
  <c r="H3519" i="6"/>
  <c r="G3519" i="6"/>
  <c r="I3519" i="6" s="1"/>
  <c r="I3518" i="6"/>
  <c r="H3518" i="6"/>
  <c r="G3518" i="6"/>
  <c r="H3517" i="6"/>
  <c r="G3517" i="6"/>
  <c r="I3517" i="6" s="1"/>
  <c r="H3516" i="6"/>
  <c r="G3516" i="6"/>
  <c r="I3516" i="6" s="1"/>
  <c r="I3515" i="6"/>
  <c r="H3515" i="6"/>
  <c r="G3515" i="6"/>
  <c r="I3514" i="6"/>
  <c r="H3514" i="6"/>
  <c r="G3514" i="6"/>
  <c r="I3513" i="6"/>
  <c r="H3513" i="6"/>
  <c r="G3513" i="6"/>
  <c r="H3512" i="6"/>
  <c r="G3512" i="6"/>
  <c r="I3512" i="6" s="1"/>
  <c r="H3511" i="6"/>
  <c r="G3511" i="6"/>
  <c r="I3511" i="6" s="1"/>
  <c r="H3510" i="6"/>
  <c r="G3510" i="6"/>
  <c r="I3510" i="6" s="1"/>
  <c r="I3509" i="6"/>
  <c r="H3509" i="6"/>
  <c r="G3509" i="6"/>
  <c r="H3508" i="6"/>
  <c r="G3508" i="6"/>
  <c r="I3508" i="6" s="1"/>
  <c r="H3507" i="6"/>
  <c r="G3507" i="6"/>
  <c r="I3507" i="6" s="1"/>
  <c r="I3506" i="6"/>
  <c r="H3506" i="6"/>
  <c r="G3506" i="6"/>
  <c r="I3505" i="6"/>
  <c r="H3505" i="6"/>
  <c r="G3505" i="6"/>
  <c r="I3504" i="6"/>
  <c r="H3504" i="6"/>
  <c r="G3504" i="6"/>
  <c r="H3503" i="6"/>
  <c r="G3503" i="6"/>
  <c r="I3503" i="6" s="1"/>
  <c r="H3502" i="6"/>
  <c r="G3502" i="6"/>
  <c r="I3502" i="6" s="1"/>
  <c r="H3501" i="6"/>
  <c r="G3501" i="6"/>
  <c r="I3501" i="6" s="1"/>
  <c r="I3500" i="6"/>
  <c r="H3500" i="6"/>
  <c r="G3500" i="6"/>
  <c r="I3499" i="6"/>
  <c r="H3499" i="6"/>
  <c r="G3499" i="6"/>
  <c r="H3498" i="6"/>
  <c r="G3498" i="6"/>
  <c r="I3498" i="6" s="1"/>
  <c r="H3497" i="6"/>
  <c r="G3497" i="6"/>
  <c r="I3497" i="6" s="1"/>
  <c r="H3496" i="6"/>
  <c r="G3496" i="6"/>
  <c r="I3496" i="6" s="1"/>
  <c r="I3495" i="6"/>
  <c r="H3495" i="6"/>
  <c r="G3495" i="6"/>
  <c r="H3494" i="6"/>
  <c r="G3494" i="6"/>
  <c r="I3494" i="6" s="1"/>
  <c r="H3493" i="6"/>
  <c r="G3493" i="6"/>
  <c r="I3493" i="6" s="1"/>
  <c r="I3492" i="6"/>
  <c r="H3492" i="6"/>
  <c r="G3492" i="6"/>
  <c r="H3491" i="6"/>
  <c r="G3491" i="6"/>
  <c r="I3491" i="6" s="1"/>
  <c r="I3490" i="6"/>
  <c r="H3490" i="6"/>
  <c r="G3490" i="6"/>
  <c r="H3489" i="6"/>
  <c r="G3489" i="6"/>
  <c r="I3489" i="6" s="1"/>
  <c r="H3488" i="6"/>
  <c r="G3488" i="6"/>
  <c r="I3488" i="6" s="1"/>
  <c r="I3487" i="6"/>
  <c r="H3487" i="6"/>
  <c r="G3487" i="6"/>
  <c r="I3486" i="6"/>
  <c r="H3486" i="6"/>
  <c r="G3486" i="6"/>
  <c r="H3485" i="6"/>
  <c r="G3485" i="6"/>
  <c r="I3485" i="6" s="1"/>
  <c r="H3484" i="6"/>
  <c r="G3484" i="6"/>
  <c r="I3484" i="6" s="1"/>
  <c r="H3483" i="6"/>
  <c r="G3483" i="6"/>
  <c r="I3483" i="6" s="1"/>
  <c r="H3482" i="6"/>
  <c r="G3482" i="6"/>
  <c r="I3482" i="6" s="1"/>
  <c r="I3481" i="6"/>
  <c r="H3481" i="6"/>
  <c r="G3481" i="6"/>
  <c r="H3480" i="6"/>
  <c r="G3480" i="6"/>
  <c r="I3480" i="6" s="1"/>
  <c r="H3479" i="6"/>
  <c r="G3479" i="6"/>
  <c r="I3479" i="6" s="1"/>
  <c r="I3478" i="6"/>
  <c r="H3478" i="6"/>
  <c r="G3478" i="6"/>
  <c r="I3477" i="6"/>
  <c r="H3477" i="6"/>
  <c r="G3477" i="6"/>
  <c r="I3476" i="6"/>
  <c r="H3476" i="6"/>
  <c r="G3476" i="6"/>
  <c r="I3475" i="6"/>
  <c r="H3475" i="6"/>
  <c r="G3475" i="6"/>
  <c r="H3474" i="6"/>
  <c r="G3474" i="6"/>
  <c r="I3474" i="6" s="1"/>
  <c r="H3473" i="6"/>
  <c r="G3473" i="6"/>
  <c r="I3473" i="6" s="1"/>
  <c r="I3472" i="6"/>
  <c r="H3472" i="6"/>
  <c r="G3472" i="6"/>
  <c r="H3471" i="6"/>
  <c r="G3471" i="6"/>
  <c r="I3471" i="6" s="1"/>
  <c r="H3470" i="6"/>
  <c r="G3470" i="6"/>
  <c r="I3470" i="6" s="1"/>
  <c r="H3469" i="6"/>
  <c r="G3469" i="6"/>
  <c r="I3469" i="6" s="1"/>
  <c r="H3468" i="6"/>
  <c r="G3468" i="6"/>
  <c r="I3468" i="6" s="1"/>
  <c r="I3467" i="6"/>
  <c r="H3467" i="6"/>
  <c r="G3467" i="6"/>
  <c r="H3466" i="6"/>
  <c r="G3466" i="6"/>
  <c r="I3466" i="6" s="1"/>
  <c r="H3465" i="6"/>
  <c r="G3465" i="6"/>
  <c r="I3465" i="6" s="1"/>
  <c r="I3464" i="6"/>
  <c r="H3464" i="6"/>
  <c r="G3464" i="6"/>
  <c r="I3463" i="6"/>
  <c r="H3463" i="6"/>
  <c r="G3463" i="6"/>
  <c r="I3462" i="6"/>
  <c r="H3462" i="6"/>
  <c r="G3462" i="6"/>
  <c r="H3461" i="6"/>
  <c r="G3461" i="6"/>
  <c r="I3461" i="6" s="1"/>
  <c r="H3460" i="6"/>
  <c r="G3460" i="6"/>
  <c r="I3460" i="6" s="1"/>
  <c r="H3459" i="6"/>
  <c r="G3459" i="6"/>
  <c r="I3459" i="6" s="1"/>
  <c r="H3458" i="6"/>
  <c r="G3458" i="6"/>
  <c r="I3458" i="6" s="1"/>
  <c r="H3457" i="6"/>
  <c r="G3457" i="6"/>
  <c r="I3457" i="6" s="1"/>
  <c r="H3456" i="6"/>
  <c r="G3456" i="6"/>
  <c r="I3456" i="6" s="1"/>
  <c r="H3455" i="6"/>
  <c r="G3455" i="6"/>
  <c r="I3455" i="6" s="1"/>
  <c r="H3454" i="6"/>
  <c r="G3454" i="6"/>
  <c r="I3454" i="6" s="1"/>
  <c r="I3453" i="6"/>
  <c r="H3453" i="6"/>
  <c r="G3453" i="6"/>
  <c r="H3452" i="6"/>
  <c r="G3452" i="6"/>
  <c r="I3452" i="6" s="1"/>
  <c r="H3451" i="6"/>
  <c r="G3451" i="6"/>
  <c r="I3451" i="6" s="1"/>
  <c r="I3450" i="6"/>
  <c r="H3450" i="6"/>
  <c r="G3450" i="6"/>
  <c r="H3449" i="6"/>
  <c r="G3449" i="6"/>
  <c r="I3449" i="6" s="1"/>
  <c r="I3448" i="6"/>
  <c r="H3448" i="6"/>
  <c r="G3448" i="6"/>
  <c r="H3447" i="6"/>
  <c r="G3447" i="6"/>
  <c r="I3447" i="6" s="1"/>
  <c r="H3446" i="6"/>
  <c r="G3446" i="6"/>
  <c r="I3446" i="6" s="1"/>
  <c r="H3445" i="6"/>
  <c r="G3445" i="6"/>
  <c r="I3445" i="6" s="1"/>
  <c r="H3444" i="6"/>
  <c r="G3444" i="6"/>
  <c r="I3444" i="6" s="1"/>
  <c r="H3443" i="6"/>
  <c r="G3443" i="6"/>
  <c r="I3443" i="6" s="1"/>
  <c r="H3442" i="6"/>
  <c r="G3442" i="6"/>
  <c r="I3442" i="6" s="1"/>
  <c r="H3441" i="6"/>
  <c r="G3441" i="6"/>
  <c r="I3441" i="6" s="1"/>
  <c r="H3440" i="6"/>
  <c r="G3440" i="6"/>
  <c r="I3440" i="6" s="1"/>
  <c r="I3439" i="6"/>
  <c r="H3439" i="6"/>
  <c r="G3439" i="6"/>
  <c r="H3438" i="6"/>
  <c r="G3438" i="6"/>
  <c r="I3438" i="6" s="1"/>
  <c r="H3437" i="6"/>
  <c r="G3437" i="6"/>
  <c r="I3437" i="6" s="1"/>
  <c r="I3436" i="6"/>
  <c r="H3436" i="6"/>
  <c r="G3436" i="6"/>
  <c r="H3435" i="6"/>
  <c r="G3435" i="6"/>
  <c r="I3435" i="6" s="1"/>
  <c r="I3434" i="6"/>
  <c r="H3434" i="6"/>
  <c r="G3434" i="6"/>
  <c r="H3433" i="6"/>
  <c r="G3433" i="6"/>
  <c r="I3433" i="6" s="1"/>
  <c r="H3432" i="6"/>
  <c r="G3432" i="6"/>
  <c r="I3432" i="6" s="1"/>
  <c r="I3431" i="6"/>
  <c r="H3431" i="6"/>
  <c r="G3431" i="6"/>
  <c r="I3430" i="6"/>
  <c r="H3430" i="6"/>
  <c r="G3430" i="6"/>
  <c r="H3429" i="6"/>
  <c r="G3429" i="6"/>
  <c r="I3429" i="6" s="1"/>
  <c r="H3428" i="6"/>
  <c r="G3428" i="6"/>
  <c r="I3428" i="6" s="1"/>
  <c r="H3427" i="6"/>
  <c r="G3427" i="6"/>
  <c r="I3427" i="6" s="1"/>
  <c r="H3426" i="6"/>
  <c r="G3426" i="6"/>
  <c r="I3426" i="6" s="1"/>
  <c r="I3425" i="6"/>
  <c r="H3425" i="6"/>
  <c r="G3425" i="6"/>
  <c r="H3424" i="6"/>
  <c r="G3424" i="6"/>
  <c r="I3424" i="6" s="1"/>
  <c r="H3423" i="6"/>
  <c r="G3423" i="6"/>
  <c r="I3423" i="6" s="1"/>
  <c r="I3422" i="6"/>
  <c r="H3422" i="6"/>
  <c r="G3422" i="6"/>
  <c r="H3421" i="6"/>
  <c r="G3421" i="6"/>
  <c r="I3421" i="6" s="1"/>
  <c r="I3420" i="6"/>
  <c r="H3420" i="6"/>
  <c r="G3420" i="6"/>
  <c r="H3419" i="6"/>
  <c r="G3419" i="6"/>
  <c r="I3419" i="6" s="1"/>
  <c r="H3418" i="6"/>
  <c r="G3418" i="6"/>
  <c r="I3418" i="6" s="1"/>
  <c r="I3417" i="6"/>
  <c r="H3417" i="6"/>
  <c r="G3417" i="6"/>
  <c r="H3416" i="6"/>
  <c r="G3416" i="6"/>
  <c r="I3416" i="6" s="1"/>
  <c r="I3415" i="6"/>
  <c r="H3415" i="6"/>
  <c r="G3415" i="6"/>
  <c r="H3414" i="6"/>
  <c r="G3414" i="6"/>
  <c r="I3414" i="6" s="1"/>
  <c r="H3413" i="6"/>
  <c r="G3413" i="6"/>
  <c r="I3413" i="6" s="1"/>
  <c r="H3412" i="6"/>
  <c r="G3412" i="6"/>
  <c r="I3412" i="6" s="1"/>
  <c r="I3411" i="6"/>
  <c r="H3411" i="6"/>
  <c r="G3411" i="6"/>
  <c r="H3410" i="6"/>
  <c r="G3410" i="6"/>
  <c r="I3410" i="6" s="1"/>
  <c r="H3409" i="6"/>
  <c r="G3409" i="6"/>
  <c r="I3409" i="6" s="1"/>
  <c r="I3408" i="6"/>
  <c r="H3408" i="6"/>
  <c r="G3408" i="6"/>
  <c r="I3407" i="6"/>
  <c r="H3407" i="6"/>
  <c r="G3407" i="6"/>
  <c r="I3406" i="6"/>
  <c r="H3406" i="6"/>
  <c r="G3406" i="6"/>
  <c r="H3405" i="6"/>
  <c r="G3405" i="6"/>
  <c r="I3405" i="6" s="1"/>
  <c r="H3404" i="6"/>
  <c r="G3404" i="6"/>
  <c r="I3404" i="6" s="1"/>
  <c r="H3403" i="6"/>
  <c r="G3403" i="6"/>
  <c r="I3403" i="6" s="1"/>
  <c r="P189" i="5" s="1"/>
  <c r="H3402" i="6"/>
  <c r="G3402" i="6"/>
  <c r="I3402" i="6" s="1"/>
  <c r="H3401" i="6"/>
  <c r="G3401" i="6"/>
  <c r="I3401" i="6" s="1"/>
  <c r="H3400" i="6"/>
  <c r="G3400" i="6"/>
  <c r="I3400" i="6" s="1"/>
  <c r="H3399" i="6"/>
  <c r="G3399" i="6"/>
  <c r="I3399" i="6" s="1"/>
  <c r="H3398" i="6"/>
  <c r="G3398" i="6"/>
  <c r="I3398" i="6" s="1"/>
  <c r="I3397" i="6"/>
  <c r="H3397" i="6"/>
  <c r="G3397" i="6"/>
  <c r="H3396" i="6"/>
  <c r="G3396" i="6"/>
  <c r="I3396" i="6" s="1"/>
  <c r="H3395" i="6"/>
  <c r="G3395" i="6"/>
  <c r="I3395" i="6" s="1"/>
  <c r="I3394" i="6"/>
  <c r="H3394" i="6"/>
  <c r="G3394" i="6"/>
  <c r="H3393" i="6"/>
  <c r="G3393" i="6"/>
  <c r="I3393" i="6" s="1"/>
  <c r="I3392" i="6"/>
  <c r="H3392" i="6"/>
  <c r="G3392" i="6"/>
  <c r="I3391" i="6"/>
  <c r="H3391" i="6"/>
  <c r="G3391" i="6"/>
  <c r="H3390" i="6"/>
  <c r="G3390" i="6"/>
  <c r="I3390" i="6" s="1"/>
  <c r="I3389" i="6"/>
  <c r="H3389" i="6"/>
  <c r="G3389" i="6"/>
  <c r="H3388" i="6"/>
  <c r="G3388" i="6"/>
  <c r="I3388" i="6" s="1"/>
  <c r="I3387" i="6"/>
  <c r="H3387" i="6"/>
  <c r="G3387" i="6"/>
  <c r="H3386" i="6"/>
  <c r="G3386" i="6"/>
  <c r="I3386" i="6" s="1"/>
  <c r="H3385" i="6"/>
  <c r="G3385" i="6"/>
  <c r="I3385" i="6" s="1"/>
  <c r="H3384" i="6"/>
  <c r="G3384" i="6"/>
  <c r="I3384" i="6" s="1"/>
  <c r="I3383" i="6"/>
  <c r="H3383" i="6"/>
  <c r="G3383" i="6"/>
  <c r="H3382" i="6"/>
  <c r="G3382" i="6"/>
  <c r="I3382" i="6" s="1"/>
  <c r="H3381" i="6"/>
  <c r="G3381" i="6"/>
  <c r="I3381" i="6" s="1"/>
  <c r="I3380" i="6"/>
  <c r="H3380" i="6"/>
  <c r="G3380" i="6"/>
  <c r="I3379" i="6"/>
  <c r="H3379" i="6"/>
  <c r="G3379" i="6"/>
  <c r="I3378" i="6"/>
  <c r="H3378" i="6"/>
  <c r="G3378" i="6"/>
  <c r="I3377" i="6"/>
  <c r="H3377" i="6"/>
  <c r="G3377" i="6"/>
  <c r="H3376" i="6"/>
  <c r="G3376" i="6"/>
  <c r="I3376" i="6" s="1"/>
  <c r="I3375" i="6"/>
  <c r="H3375" i="6"/>
  <c r="G3375" i="6"/>
  <c r="I3374" i="6"/>
  <c r="H3374" i="6"/>
  <c r="G3374" i="6"/>
  <c r="H3373" i="6"/>
  <c r="G3373" i="6"/>
  <c r="I3373" i="6" s="1"/>
  <c r="H3372" i="6"/>
  <c r="G3372" i="6"/>
  <c r="I3372" i="6" s="1"/>
  <c r="H3371" i="6"/>
  <c r="G3371" i="6"/>
  <c r="I3371" i="6" s="1"/>
  <c r="H3370" i="6"/>
  <c r="G3370" i="6"/>
  <c r="I3370" i="6" s="1"/>
  <c r="I3369" i="6"/>
  <c r="H3369" i="6"/>
  <c r="G3369" i="6"/>
  <c r="H3368" i="6"/>
  <c r="G3368" i="6"/>
  <c r="I3368" i="6" s="1"/>
  <c r="H3367" i="6"/>
  <c r="G3367" i="6"/>
  <c r="I3367" i="6" s="1"/>
  <c r="I3366" i="6"/>
  <c r="H3366" i="6"/>
  <c r="G3366" i="6"/>
  <c r="H3365" i="6"/>
  <c r="G3365" i="6"/>
  <c r="I3365" i="6" s="1"/>
  <c r="I3364" i="6"/>
  <c r="H3364" i="6"/>
  <c r="G3364" i="6"/>
  <c r="I3363" i="6"/>
  <c r="H3363" i="6"/>
  <c r="G3363" i="6"/>
  <c r="H3362" i="6"/>
  <c r="G3362" i="6"/>
  <c r="I3362" i="6" s="1"/>
  <c r="H3361" i="6"/>
  <c r="G3361" i="6"/>
  <c r="I3361" i="6" s="1"/>
  <c r="H3360" i="6"/>
  <c r="G3360" i="6"/>
  <c r="I3360" i="6" s="1"/>
  <c r="H3359" i="6"/>
  <c r="G3359" i="6"/>
  <c r="I3359" i="6" s="1"/>
  <c r="H3358" i="6"/>
  <c r="G3358" i="6"/>
  <c r="I3358" i="6" s="1"/>
  <c r="H3357" i="6"/>
  <c r="G3357" i="6"/>
  <c r="I3357" i="6" s="1"/>
  <c r="H3356" i="6"/>
  <c r="G3356" i="6"/>
  <c r="I3356" i="6" s="1"/>
  <c r="I3355" i="6"/>
  <c r="H3355" i="6"/>
  <c r="G3355" i="6"/>
  <c r="H3354" i="6"/>
  <c r="G3354" i="6"/>
  <c r="I3354" i="6" s="1"/>
  <c r="H3353" i="6"/>
  <c r="G3353" i="6"/>
  <c r="I3353" i="6" s="1"/>
  <c r="I3352" i="6"/>
  <c r="H3352" i="6"/>
  <c r="G3352" i="6"/>
  <c r="I3351" i="6"/>
  <c r="H3351" i="6"/>
  <c r="G3351" i="6"/>
  <c r="I3350" i="6"/>
  <c r="H3350" i="6"/>
  <c r="G3350" i="6"/>
  <c r="I3349" i="6"/>
  <c r="H3349" i="6"/>
  <c r="G3349" i="6"/>
  <c r="H3348" i="6"/>
  <c r="G3348" i="6"/>
  <c r="I3348" i="6" s="1"/>
  <c r="I3347" i="6"/>
  <c r="H3347" i="6"/>
  <c r="G3347" i="6"/>
  <c r="I3346" i="6"/>
  <c r="H3346" i="6"/>
  <c r="G3346" i="6"/>
  <c r="I3345" i="6"/>
  <c r="H3345" i="6"/>
  <c r="G3345" i="6"/>
  <c r="H3344" i="6"/>
  <c r="G3344" i="6"/>
  <c r="I3344" i="6" s="1"/>
  <c r="H3343" i="6"/>
  <c r="G3343" i="6"/>
  <c r="I3343" i="6" s="1"/>
  <c r="H3342" i="6"/>
  <c r="G3342" i="6"/>
  <c r="I3342" i="6" s="1"/>
  <c r="I3341" i="6"/>
  <c r="H3341" i="6"/>
  <c r="G3341" i="6"/>
  <c r="H3340" i="6"/>
  <c r="G3340" i="6"/>
  <c r="I3340" i="6" s="1"/>
  <c r="H3339" i="6"/>
  <c r="G3339" i="6"/>
  <c r="I3339" i="6" s="1"/>
  <c r="I3338" i="6"/>
  <c r="H3338" i="6"/>
  <c r="G3338" i="6"/>
  <c r="H3337" i="6"/>
  <c r="G3337" i="6"/>
  <c r="I3337" i="6" s="1"/>
  <c r="I3336" i="6"/>
  <c r="H3336" i="6"/>
  <c r="G3336" i="6"/>
  <c r="I3335" i="6"/>
  <c r="H3335" i="6"/>
  <c r="G3335" i="6"/>
  <c r="H3334" i="6"/>
  <c r="G3334" i="6"/>
  <c r="I3334" i="6" s="1"/>
  <c r="H3333" i="6"/>
  <c r="G3333" i="6"/>
  <c r="I3333" i="6" s="1"/>
  <c r="H3332" i="6"/>
  <c r="G3332" i="6"/>
  <c r="I3332" i="6" s="1"/>
  <c r="H3331" i="6"/>
  <c r="G3331" i="6"/>
  <c r="I3331" i="6" s="1"/>
  <c r="H3330" i="6"/>
  <c r="G3330" i="6"/>
  <c r="I3330" i="6" s="1"/>
  <c r="H3329" i="6"/>
  <c r="G3329" i="6"/>
  <c r="I3329" i="6" s="1"/>
  <c r="H3328" i="6"/>
  <c r="G3328" i="6"/>
  <c r="I3328" i="6" s="1"/>
  <c r="I3327" i="6"/>
  <c r="H3327" i="6"/>
  <c r="G3327" i="6"/>
  <c r="H3326" i="6"/>
  <c r="G3326" i="6"/>
  <c r="I3326" i="6" s="1"/>
  <c r="H3325" i="6"/>
  <c r="G3325" i="6"/>
  <c r="I3325" i="6" s="1"/>
  <c r="I3324" i="6"/>
  <c r="H3324" i="6"/>
  <c r="G3324" i="6"/>
  <c r="H3323" i="6"/>
  <c r="G3323" i="6"/>
  <c r="I3323" i="6" s="1"/>
  <c r="I3322" i="6"/>
  <c r="H3322" i="6"/>
  <c r="G3322" i="6"/>
  <c r="I3321" i="6"/>
  <c r="H3321" i="6"/>
  <c r="G3321" i="6"/>
  <c r="H3320" i="6"/>
  <c r="G3320" i="6"/>
  <c r="I3320" i="6" s="1"/>
  <c r="I3319" i="6"/>
  <c r="H3319" i="6"/>
  <c r="G3319" i="6"/>
  <c r="H3318" i="6"/>
  <c r="G3318" i="6"/>
  <c r="I3318" i="6" s="1"/>
  <c r="H3317" i="6"/>
  <c r="G3317" i="6"/>
  <c r="I3317" i="6" s="1"/>
  <c r="H3316" i="6"/>
  <c r="G3316" i="6"/>
  <c r="I3316" i="6" s="1"/>
  <c r="H3315" i="6"/>
  <c r="G3315" i="6"/>
  <c r="I3315" i="6" s="1"/>
  <c r="H3314" i="6"/>
  <c r="G3314" i="6"/>
  <c r="I3314" i="6" s="1"/>
  <c r="I3313" i="6"/>
  <c r="H3313" i="6"/>
  <c r="G3313" i="6"/>
  <c r="H3312" i="6"/>
  <c r="G3312" i="6"/>
  <c r="I3312" i="6" s="1"/>
  <c r="H3311" i="6"/>
  <c r="G3311" i="6"/>
  <c r="I3311" i="6" s="1"/>
  <c r="I3310" i="6"/>
  <c r="H3310" i="6"/>
  <c r="G3310" i="6"/>
  <c r="H3309" i="6"/>
  <c r="G3309" i="6"/>
  <c r="I3309" i="6" s="1"/>
  <c r="I3308" i="6"/>
  <c r="H3308" i="6"/>
  <c r="G3308" i="6"/>
  <c r="I3307" i="6"/>
  <c r="H3307" i="6"/>
  <c r="G3307" i="6"/>
  <c r="H3306" i="6"/>
  <c r="G3306" i="6"/>
  <c r="I3306" i="6" s="1"/>
  <c r="H3305" i="6"/>
  <c r="G3305" i="6"/>
  <c r="I3305" i="6" s="1"/>
  <c r="H3304" i="6"/>
  <c r="G3304" i="6"/>
  <c r="I3304" i="6" s="1"/>
  <c r="H3303" i="6"/>
  <c r="G3303" i="6"/>
  <c r="I3303" i="6" s="1"/>
  <c r="H3302" i="6"/>
  <c r="G3302" i="6"/>
  <c r="I3302" i="6" s="1"/>
  <c r="H3301" i="6"/>
  <c r="G3301" i="6"/>
  <c r="I3301" i="6" s="1"/>
  <c r="H3300" i="6"/>
  <c r="G3300" i="6"/>
  <c r="I3300" i="6" s="1"/>
  <c r="I3299" i="6"/>
  <c r="H3299" i="6"/>
  <c r="G3299" i="6"/>
  <c r="H3298" i="6"/>
  <c r="G3298" i="6"/>
  <c r="I3298" i="6" s="1"/>
  <c r="H3297" i="6"/>
  <c r="G3297" i="6"/>
  <c r="I3297" i="6" s="1"/>
  <c r="I3296" i="6"/>
  <c r="H3296" i="6"/>
  <c r="G3296" i="6"/>
  <c r="H3295" i="6"/>
  <c r="G3295" i="6"/>
  <c r="I3295" i="6" s="1"/>
  <c r="I3294" i="6"/>
  <c r="H3294" i="6"/>
  <c r="G3294" i="6"/>
  <c r="I3293" i="6"/>
  <c r="H3293" i="6"/>
  <c r="G3293" i="6"/>
  <c r="H3292" i="6"/>
  <c r="G3292" i="6"/>
  <c r="I3292" i="6" s="1"/>
  <c r="I3291" i="6"/>
  <c r="H3291" i="6"/>
  <c r="G3291" i="6"/>
  <c r="H3290" i="6"/>
  <c r="G3290" i="6"/>
  <c r="I3290" i="6" s="1"/>
  <c r="H3289" i="6"/>
  <c r="G3289" i="6"/>
  <c r="I3289" i="6" s="1"/>
  <c r="H3288" i="6"/>
  <c r="G3288" i="6"/>
  <c r="I3288" i="6" s="1"/>
  <c r="H3287" i="6"/>
  <c r="G3287" i="6"/>
  <c r="I3287" i="6" s="1"/>
  <c r="H3286" i="6"/>
  <c r="G3286" i="6"/>
  <c r="I3286" i="6" s="1"/>
  <c r="I3285" i="6"/>
  <c r="H3285" i="6"/>
  <c r="G3285" i="6"/>
  <c r="H3284" i="6"/>
  <c r="G3284" i="6"/>
  <c r="I3284" i="6" s="1"/>
  <c r="H3283" i="6"/>
  <c r="G3283" i="6"/>
  <c r="I3283" i="6" s="1"/>
  <c r="I3282" i="6"/>
  <c r="H3282" i="6"/>
  <c r="G3282" i="6"/>
  <c r="H3281" i="6"/>
  <c r="G3281" i="6"/>
  <c r="I3281" i="6" s="1"/>
  <c r="I3280" i="6"/>
  <c r="H3280" i="6"/>
  <c r="G3280" i="6"/>
  <c r="I3279" i="6"/>
  <c r="H3279" i="6"/>
  <c r="G3279" i="6"/>
  <c r="H3278" i="6"/>
  <c r="G3278" i="6"/>
  <c r="I3278" i="6" s="1"/>
  <c r="H3277" i="6"/>
  <c r="G3277" i="6"/>
  <c r="I3277" i="6" s="1"/>
  <c r="H3276" i="6"/>
  <c r="G3276" i="6"/>
  <c r="I3276" i="6" s="1"/>
  <c r="I3275" i="6"/>
  <c r="H3275" i="6"/>
  <c r="G3275" i="6"/>
  <c r="H3274" i="6"/>
  <c r="G3274" i="6"/>
  <c r="I3274" i="6" s="1"/>
  <c r="H3273" i="6"/>
  <c r="G3273" i="6"/>
  <c r="I3273" i="6" s="1"/>
  <c r="H3272" i="6"/>
  <c r="G3272" i="6"/>
  <c r="I3272" i="6" s="1"/>
  <c r="I3271" i="6"/>
  <c r="H3271" i="6"/>
  <c r="G3271" i="6"/>
  <c r="H3270" i="6"/>
  <c r="G3270" i="6"/>
  <c r="I3270" i="6" s="1"/>
  <c r="H3269" i="6"/>
  <c r="G3269" i="6"/>
  <c r="I3269" i="6" s="1"/>
  <c r="I3268" i="6"/>
  <c r="H3268" i="6"/>
  <c r="G3268" i="6"/>
  <c r="H3267" i="6"/>
  <c r="G3267" i="6"/>
  <c r="I3267" i="6" s="1"/>
  <c r="I3266" i="6"/>
  <c r="H3266" i="6"/>
  <c r="G3266" i="6"/>
  <c r="I3265" i="6"/>
  <c r="H3265" i="6"/>
  <c r="G3265" i="6"/>
  <c r="H3264" i="6"/>
  <c r="G3264" i="6"/>
  <c r="I3264" i="6" s="1"/>
  <c r="H3263" i="6"/>
  <c r="G3263" i="6"/>
  <c r="I3263" i="6" s="1"/>
  <c r="H3262" i="6"/>
  <c r="G3262" i="6"/>
  <c r="I3262" i="6" s="1"/>
  <c r="H3261" i="6"/>
  <c r="G3261" i="6"/>
  <c r="I3261" i="6" s="1"/>
  <c r="H3260" i="6"/>
  <c r="G3260" i="6"/>
  <c r="I3260" i="6" s="1"/>
  <c r="H3259" i="6"/>
  <c r="G3259" i="6"/>
  <c r="I3259" i="6" s="1"/>
  <c r="H3258" i="6"/>
  <c r="G3258" i="6"/>
  <c r="I3258" i="6" s="1"/>
  <c r="I3257" i="6"/>
  <c r="H3257" i="6"/>
  <c r="G3257" i="6"/>
  <c r="H3256" i="6"/>
  <c r="G3256" i="6"/>
  <c r="I3256" i="6" s="1"/>
  <c r="H3255" i="6"/>
  <c r="G3255" i="6"/>
  <c r="I3255" i="6" s="1"/>
  <c r="I3254" i="6"/>
  <c r="H3254" i="6"/>
  <c r="G3254" i="6"/>
  <c r="I3253" i="6"/>
  <c r="H3253" i="6"/>
  <c r="G3253" i="6"/>
  <c r="I3252" i="6"/>
  <c r="H3252" i="6"/>
  <c r="G3252" i="6"/>
  <c r="I3251" i="6"/>
  <c r="H3251" i="6"/>
  <c r="G3251" i="6"/>
  <c r="H3250" i="6"/>
  <c r="G3250" i="6"/>
  <c r="I3250" i="6" s="1"/>
  <c r="H3249" i="6"/>
  <c r="G3249" i="6"/>
  <c r="I3249" i="6" s="1"/>
  <c r="H3248" i="6"/>
  <c r="G3248" i="6"/>
  <c r="I3248" i="6" s="1"/>
  <c r="I3247" i="6"/>
  <c r="H3247" i="6"/>
  <c r="G3247" i="6"/>
  <c r="H3246" i="6"/>
  <c r="G3246" i="6"/>
  <c r="I3246" i="6" s="1"/>
  <c r="H3245" i="6"/>
  <c r="G3245" i="6"/>
  <c r="I3245" i="6" s="1"/>
  <c r="H3244" i="6"/>
  <c r="G3244" i="6"/>
  <c r="I3244" i="6" s="1"/>
  <c r="I3243" i="6"/>
  <c r="H3243" i="6"/>
  <c r="G3243" i="6"/>
  <c r="H3242" i="6"/>
  <c r="G3242" i="6"/>
  <c r="I3242" i="6" s="1"/>
  <c r="H3241" i="6"/>
  <c r="G3241" i="6"/>
  <c r="I3241" i="6" s="1"/>
  <c r="I3240" i="6"/>
  <c r="H3240" i="6"/>
  <c r="G3240" i="6"/>
  <c r="I3239" i="6"/>
  <c r="H3239" i="6"/>
  <c r="G3239" i="6"/>
  <c r="I3238" i="6"/>
  <c r="H3238" i="6"/>
  <c r="G3238" i="6"/>
  <c r="I3237" i="6"/>
  <c r="H3237" i="6"/>
  <c r="G3237" i="6"/>
  <c r="H3236" i="6"/>
  <c r="G3236" i="6"/>
  <c r="I3236" i="6" s="1"/>
  <c r="I3235" i="6"/>
  <c r="H3235" i="6"/>
  <c r="G3235" i="6"/>
  <c r="I3234" i="6"/>
  <c r="H3234" i="6"/>
  <c r="G3234" i="6"/>
  <c r="H3233" i="6"/>
  <c r="G3233" i="6"/>
  <c r="I3233" i="6" s="1"/>
  <c r="H3232" i="6"/>
  <c r="G3232" i="6"/>
  <c r="I3232" i="6" s="1"/>
  <c r="H3231" i="6"/>
  <c r="G3231" i="6"/>
  <c r="I3231" i="6" s="1"/>
  <c r="H3230" i="6"/>
  <c r="G3230" i="6"/>
  <c r="I3230" i="6" s="1"/>
  <c r="I3229" i="6"/>
  <c r="H3229" i="6"/>
  <c r="G3229" i="6"/>
  <c r="H3228" i="6"/>
  <c r="G3228" i="6"/>
  <c r="I3228" i="6" s="1"/>
  <c r="H3227" i="6"/>
  <c r="G3227" i="6"/>
  <c r="I3227" i="6" s="1"/>
  <c r="I3226" i="6"/>
  <c r="H3226" i="6"/>
  <c r="G3226" i="6"/>
  <c r="H3225" i="6"/>
  <c r="G3225" i="6"/>
  <c r="I3225" i="6" s="1"/>
  <c r="I3224" i="6"/>
  <c r="H3224" i="6"/>
  <c r="G3224" i="6"/>
  <c r="I3223" i="6"/>
  <c r="H3223" i="6"/>
  <c r="G3223" i="6"/>
  <c r="H3222" i="6"/>
  <c r="G3222" i="6"/>
  <c r="I3222" i="6" s="1"/>
  <c r="H3221" i="6"/>
  <c r="G3221" i="6"/>
  <c r="I3221" i="6" s="1"/>
  <c r="H3220" i="6"/>
  <c r="G3220" i="6"/>
  <c r="I3220" i="6" s="1"/>
  <c r="H3219" i="6"/>
  <c r="G3219" i="6"/>
  <c r="I3219" i="6" s="1"/>
  <c r="H3218" i="6"/>
  <c r="G3218" i="6"/>
  <c r="I3218" i="6" s="1"/>
  <c r="H3217" i="6"/>
  <c r="G3217" i="6"/>
  <c r="I3217" i="6" s="1"/>
  <c r="H3216" i="6"/>
  <c r="G3216" i="6"/>
  <c r="I3216" i="6" s="1"/>
  <c r="H3215" i="6"/>
  <c r="G3215" i="6"/>
  <c r="I3215" i="6" s="1"/>
  <c r="H3214" i="6"/>
  <c r="G3214" i="6"/>
  <c r="I3214" i="6" s="1"/>
  <c r="H3213" i="6"/>
  <c r="G3213" i="6"/>
  <c r="I3213" i="6" s="1"/>
  <c r="I3212" i="6"/>
  <c r="H3212" i="6"/>
  <c r="G3212" i="6"/>
  <c r="I3211" i="6"/>
  <c r="H3211" i="6"/>
  <c r="G3211" i="6"/>
  <c r="I3210" i="6"/>
  <c r="H3210" i="6"/>
  <c r="G3210" i="6"/>
  <c r="I3209" i="6"/>
  <c r="H3209" i="6"/>
  <c r="G3209" i="6"/>
  <c r="H3208" i="6"/>
  <c r="G3208" i="6"/>
  <c r="I3208" i="6" s="1"/>
  <c r="I3207" i="6"/>
  <c r="H3207" i="6"/>
  <c r="G3207" i="6"/>
  <c r="I3206" i="6"/>
  <c r="H3206" i="6"/>
  <c r="G3206" i="6"/>
  <c r="I3205" i="6"/>
  <c r="H3205" i="6"/>
  <c r="G3205" i="6"/>
  <c r="H3204" i="6"/>
  <c r="G3204" i="6"/>
  <c r="I3204" i="6" s="1"/>
  <c r="H3203" i="6"/>
  <c r="G3203" i="6"/>
  <c r="I3203" i="6" s="1"/>
  <c r="H3202" i="6"/>
  <c r="G3202" i="6"/>
  <c r="I3202" i="6" s="1"/>
  <c r="H3201" i="6"/>
  <c r="G3201" i="6"/>
  <c r="I3201" i="6" s="1"/>
  <c r="H3200" i="6"/>
  <c r="G3200" i="6"/>
  <c r="I3200" i="6" s="1"/>
  <c r="H3199" i="6"/>
  <c r="G3199" i="6"/>
  <c r="I3199" i="6" s="1"/>
  <c r="I3198" i="6"/>
  <c r="H3198" i="6"/>
  <c r="G3198" i="6"/>
  <c r="I3197" i="6"/>
  <c r="H3197" i="6"/>
  <c r="G3197" i="6"/>
  <c r="I3196" i="6"/>
  <c r="H3196" i="6"/>
  <c r="G3196" i="6"/>
  <c r="I3195" i="6"/>
  <c r="H3195" i="6"/>
  <c r="G3195" i="6"/>
  <c r="H3194" i="6"/>
  <c r="G3194" i="6"/>
  <c r="I3194" i="6" s="1"/>
  <c r="H3193" i="6"/>
  <c r="G3193" i="6"/>
  <c r="I3193" i="6" s="1"/>
  <c r="I3192" i="6"/>
  <c r="H3192" i="6"/>
  <c r="G3192" i="6"/>
  <c r="I3191" i="6"/>
  <c r="H3191" i="6"/>
  <c r="G3191" i="6"/>
  <c r="H3190" i="6"/>
  <c r="G3190" i="6"/>
  <c r="I3190" i="6" s="1"/>
  <c r="H3189" i="6"/>
  <c r="G3189" i="6"/>
  <c r="I3189" i="6" s="1"/>
  <c r="H3188" i="6"/>
  <c r="G3188" i="6"/>
  <c r="I3188" i="6" s="1"/>
  <c r="H3187" i="6"/>
  <c r="G3187" i="6"/>
  <c r="I3187" i="6" s="1"/>
  <c r="H3186" i="6"/>
  <c r="G3186" i="6"/>
  <c r="I3186" i="6" s="1"/>
  <c r="H3185" i="6"/>
  <c r="G3185" i="6"/>
  <c r="I3185" i="6" s="1"/>
  <c r="I3184" i="6"/>
  <c r="H3184" i="6"/>
  <c r="G3184" i="6"/>
  <c r="H3183" i="6"/>
  <c r="G3183" i="6"/>
  <c r="I3183" i="6" s="1"/>
  <c r="I3182" i="6"/>
  <c r="H3182" i="6"/>
  <c r="G3182" i="6"/>
  <c r="I3181" i="6"/>
  <c r="H3181" i="6"/>
  <c r="G3181" i="6"/>
  <c r="H3180" i="6"/>
  <c r="G3180" i="6"/>
  <c r="I3180" i="6" s="1"/>
  <c r="H3179" i="6"/>
  <c r="G3179" i="6"/>
  <c r="I3179" i="6" s="1"/>
  <c r="H3178" i="6"/>
  <c r="G3178" i="6"/>
  <c r="I3178" i="6" s="1"/>
  <c r="I3177" i="6"/>
  <c r="H3177" i="6"/>
  <c r="G3177" i="6"/>
  <c r="H3176" i="6"/>
  <c r="G3176" i="6"/>
  <c r="I3176" i="6" s="1"/>
  <c r="H3175" i="6"/>
  <c r="G3175" i="6"/>
  <c r="I3175" i="6" s="1"/>
  <c r="H3174" i="6"/>
  <c r="G3174" i="6"/>
  <c r="I3174" i="6" s="1"/>
  <c r="I3173" i="6"/>
  <c r="H3173" i="6"/>
  <c r="G3173" i="6"/>
  <c r="H3172" i="6"/>
  <c r="G3172" i="6"/>
  <c r="I3172" i="6" s="1"/>
  <c r="H3171" i="6"/>
  <c r="G3171" i="6"/>
  <c r="I3171" i="6" s="1"/>
  <c r="I3170" i="6"/>
  <c r="H3170" i="6"/>
  <c r="G3170" i="6"/>
  <c r="H3169" i="6"/>
  <c r="G3169" i="6"/>
  <c r="I3169" i="6" s="1"/>
  <c r="I3168" i="6"/>
  <c r="H3168" i="6"/>
  <c r="G3168" i="6"/>
  <c r="I3167" i="6"/>
  <c r="H3167" i="6"/>
  <c r="G3167" i="6"/>
  <c r="H3166" i="6"/>
  <c r="G3166" i="6"/>
  <c r="I3166" i="6" s="1"/>
  <c r="H3165" i="6"/>
  <c r="G3165" i="6"/>
  <c r="I3165" i="6" s="1"/>
  <c r="H3164" i="6"/>
  <c r="G3164" i="6"/>
  <c r="I3164" i="6" s="1"/>
  <c r="I3163" i="6"/>
  <c r="H3163" i="6"/>
  <c r="G3163" i="6"/>
  <c r="H3162" i="6"/>
  <c r="G3162" i="6"/>
  <c r="I3162" i="6" s="1"/>
  <c r="H3161" i="6"/>
  <c r="G3161" i="6"/>
  <c r="I3161" i="6" s="1"/>
  <c r="H3160" i="6"/>
  <c r="G3160" i="6"/>
  <c r="I3160" i="6" s="1"/>
  <c r="I3159" i="6"/>
  <c r="H3159" i="6"/>
  <c r="G3159" i="6"/>
  <c r="H3158" i="6"/>
  <c r="G3158" i="6"/>
  <c r="I3158" i="6" s="1"/>
  <c r="H3157" i="6"/>
  <c r="G3157" i="6"/>
  <c r="I3157" i="6" s="1"/>
  <c r="I3156" i="6"/>
  <c r="H3156" i="6"/>
  <c r="G3156" i="6"/>
  <c r="H3155" i="6"/>
  <c r="G3155" i="6"/>
  <c r="I3155" i="6" s="1"/>
  <c r="I3154" i="6"/>
  <c r="H3154" i="6"/>
  <c r="G3154" i="6"/>
  <c r="I3153" i="6"/>
  <c r="H3153" i="6"/>
  <c r="G3153" i="6"/>
  <c r="H3152" i="6"/>
  <c r="G3152" i="6"/>
  <c r="I3152" i="6" s="1"/>
  <c r="I3151" i="6"/>
  <c r="H3151" i="6"/>
  <c r="G3151" i="6"/>
  <c r="H3150" i="6"/>
  <c r="G3150" i="6"/>
  <c r="I3150" i="6" s="1"/>
  <c r="I3149" i="6"/>
  <c r="H3149" i="6"/>
  <c r="G3149" i="6"/>
  <c r="H3148" i="6"/>
  <c r="G3148" i="6"/>
  <c r="I3148" i="6" s="1"/>
  <c r="H3147" i="6"/>
  <c r="G3147" i="6"/>
  <c r="I3147" i="6" s="1"/>
  <c r="H3146" i="6"/>
  <c r="G3146" i="6"/>
  <c r="I3146" i="6" s="1"/>
  <c r="H3145" i="6"/>
  <c r="G3145" i="6"/>
  <c r="I3145" i="6" s="1"/>
  <c r="H3144" i="6"/>
  <c r="G3144" i="6"/>
  <c r="I3144" i="6" s="1"/>
  <c r="H3143" i="6"/>
  <c r="G3143" i="6"/>
  <c r="I3143" i="6" s="1"/>
  <c r="I3142" i="6"/>
  <c r="H3142" i="6"/>
  <c r="G3142" i="6"/>
  <c r="H3141" i="6"/>
  <c r="G3141" i="6"/>
  <c r="I3141" i="6" s="1"/>
  <c r="I3140" i="6"/>
  <c r="H3140" i="6"/>
  <c r="G3140" i="6"/>
  <c r="H3139" i="6"/>
  <c r="G3139" i="6"/>
  <c r="I3139" i="6" s="1"/>
  <c r="H3138" i="6"/>
  <c r="G3138" i="6"/>
  <c r="I3138" i="6" s="1"/>
  <c r="I3137" i="6"/>
  <c r="H3137" i="6"/>
  <c r="G3137" i="6"/>
  <c r="I3136" i="6"/>
  <c r="H3136" i="6"/>
  <c r="G3136" i="6"/>
  <c r="I3135" i="6"/>
  <c r="H3135" i="6"/>
  <c r="G3135" i="6"/>
  <c r="H3134" i="6"/>
  <c r="G3134" i="6"/>
  <c r="I3134" i="6" s="1"/>
  <c r="H3133" i="6"/>
  <c r="G3133" i="6"/>
  <c r="I3133" i="6" s="1"/>
  <c r="H3132" i="6"/>
  <c r="G3132" i="6"/>
  <c r="I3132" i="6" s="1"/>
  <c r="I3131" i="6"/>
  <c r="H3131" i="6"/>
  <c r="G3131" i="6"/>
  <c r="H3130" i="6"/>
  <c r="G3130" i="6"/>
  <c r="I3130" i="6" s="1"/>
  <c r="H3129" i="6"/>
  <c r="G3129" i="6"/>
  <c r="I3129" i="6" s="1"/>
  <c r="I3128" i="6"/>
  <c r="H3128" i="6"/>
  <c r="G3128" i="6"/>
  <c r="H3127" i="6"/>
  <c r="G3127" i="6"/>
  <c r="I3127" i="6" s="1"/>
  <c r="I3126" i="6"/>
  <c r="H3126" i="6"/>
  <c r="G3126" i="6"/>
  <c r="H3125" i="6"/>
  <c r="G3125" i="6"/>
  <c r="I3125" i="6" s="1"/>
  <c r="H3124" i="6"/>
  <c r="G3124" i="6"/>
  <c r="I3124" i="6" s="1"/>
  <c r="I3123" i="6"/>
  <c r="H3123" i="6"/>
  <c r="G3123" i="6"/>
  <c r="H3122" i="6"/>
  <c r="G3122" i="6"/>
  <c r="I3122" i="6" s="1"/>
  <c r="I3121" i="6"/>
  <c r="H3121" i="6"/>
  <c r="G3121" i="6"/>
  <c r="H3120" i="6"/>
  <c r="G3120" i="6"/>
  <c r="I3120" i="6" s="1"/>
  <c r="H3119" i="6"/>
  <c r="G3119" i="6"/>
  <c r="I3119" i="6" s="1"/>
  <c r="H3118" i="6"/>
  <c r="G3118" i="6"/>
  <c r="I3118" i="6" s="1"/>
  <c r="H3117" i="6"/>
  <c r="G3117" i="6"/>
  <c r="I3117" i="6" s="1"/>
  <c r="H3116" i="6"/>
  <c r="G3116" i="6"/>
  <c r="I3116" i="6" s="1"/>
  <c r="H3115" i="6"/>
  <c r="G3115" i="6"/>
  <c r="I3115" i="6" s="1"/>
  <c r="I3114" i="6"/>
  <c r="H3114" i="6"/>
  <c r="G3114" i="6"/>
  <c r="H3113" i="6"/>
  <c r="G3113" i="6"/>
  <c r="I3113" i="6" s="1"/>
  <c r="I3112" i="6"/>
  <c r="H3112" i="6"/>
  <c r="G3112" i="6"/>
  <c r="I3111" i="6"/>
  <c r="H3111" i="6"/>
  <c r="G3111" i="6"/>
  <c r="H3110" i="6"/>
  <c r="G3110" i="6"/>
  <c r="I3110" i="6" s="1"/>
  <c r="I3109" i="6"/>
  <c r="H3109" i="6"/>
  <c r="G3109" i="6"/>
  <c r="H3108" i="6"/>
  <c r="G3108" i="6"/>
  <c r="I3108" i="6" s="1"/>
  <c r="I3107" i="6"/>
  <c r="H3107" i="6"/>
  <c r="G3107" i="6"/>
  <c r="I3106" i="6"/>
  <c r="H3106" i="6"/>
  <c r="G3106" i="6"/>
  <c r="H3105" i="6"/>
  <c r="G3105" i="6"/>
  <c r="I3105" i="6" s="1"/>
  <c r="H3104" i="6"/>
  <c r="G3104" i="6"/>
  <c r="I3104" i="6" s="1"/>
  <c r="I3103" i="6"/>
  <c r="H3103" i="6"/>
  <c r="G3103" i="6"/>
  <c r="H3102" i="6"/>
  <c r="G3102" i="6"/>
  <c r="I3102" i="6" s="1"/>
  <c r="H3101" i="6"/>
  <c r="G3101" i="6"/>
  <c r="I3101" i="6" s="1"/>
  <c r="I3100" i="6"/>
  <c r="H3100" i="6"/>
  <c r="G3100" i="6"/>
  <c r="I3099" i="6"/>
  <c r="H3099" i="6"/>
  <c r="G3099" i="6"/>
  <c r="I3098" i="6"/>
  <c r="H3098" i="6"/>
  <c r="G3098" i="6"/>
  <c r="I3097" i="6"/>
  <c r="H3097" i="6"/>
  <c r="G3097" i="6"/>
  <c r="H3096" i="6"/>
  <c r="G3096" i="6"/>
  <c r="I3096" i="6" s="1"/>
  <c r="H3095" i="6"/>
  <c r="G3095" i="6"/>
  <c r="I3095" i="6" s="1"/>
  <c r="H3094" i="6"/>
  <c r="G3094" i="6"/>
  <c r="I3094" i="6" s="1"/>
  <c r="I3093" i="6"/>
  <c r="H3093" i="6"/>
  <c r="G3093" i="6"/>
  <c r="I3092" i="6"/>
  <c r="H3092" i="6"/>
  <c r="G3092" i="6"/>
  <c r="H3091" i="6"/>
  <c r="G3091" i="6"/>
  <c r="I3091" i="6" s="1"/>
  <c r="H3090" i="6"/>
  <c r="G3090" i="6"/>
  <c r="I3090" i="6" s="1"/>
  <c r="I3089" i="6"/>
  <c r="H3089" i="6"/>
  <c r="G3089" i="6"/>
  <c r="H3088" i="6"/>
  <c r="G3088" i="6"/>
  <c r="I3088" i="6" s="1"/>
  <c r="H3087" i="6"/>
  <c r="G3087" i="6"/>
  <c r="I3087" i="6" s="1"/>
  <c r="I3086" i="6"/>
  <c r="H3086" i="6"/>
  <c r="G3086" i="6"/>
  <c r="H3085" i="6"/>
  <c r="G3085" i="6"/>
  <c r="I3085" i="6" s="1"/>
  <c r="I3084" i="6"/>
  <c r="H3084" i="6"/>
  <c r="G3084" i="6"/>
  <c r="I3083" i="6"/>
  <c r="H3083" i="6"/>
  <c r="G3083" i="6"/>
  <c r="H3082" i="6"/>
  <c r="G3082" i="6"/>
  <c r="I3082" i="6" s="1"/>
  <c r="H3081" i="6"/>
  <c r="G3081" i="6"/>
  <c r="I3081" i="6" s="1"/>
  <c r="H3080" i="6"/>
  <c r="G3080" i="6"/>
  <c r="I3080" i="6" s="1"/>
  <c r="I3079" i="6"/>
  <c r="H3079" i="6"/>
  <c r="G3079" i="6"/>
  <c r="I3078" i="6"/>
  <c r="H3078" i="6"/>
  <c r="G3078" i="6"/>
  <c r="H3077" i="6"/>
  <c r="G3077" i="6"/>
  <c r="I3077" i="6" s="1"/>
  <c r="H3076" i="6"/>
  <c r="G3076" i="6"/>
  <c r="I3076" i="6" s="1"/>
  <c r="I3075" i="6"/>
  <c r="H3075" i="6"/>
  <c r="G3075" i="6"/>
  <c r="H3074" i="6"/>
  <c r="G3074" i="6"/>
  <c r="I3074" i="6" s="1"/>
  <c r="H3073" i="6"/>
  <c r="G3073" i="6"/>
  <c r="I3073" i="6" s="1"/>
  <c r="I3072" i="6"/>
  <c r="H3072" i="6"/>
  <c r="G3072" i="6"/>
  <c r="I3071" i="6"/>
  <c r="H3071" i="6"/>
  <c r="G3071" i="6"/>
  <c r="I3070" i="6"/>
  <c r="H3070" i="6"/>
  <c r="G3070" i="6"/>
  <c r="I3069" i="6"/>
  <c r="H3069" i="6"/>
  <c r="G3069" i="6"/>
  <c r="H3068" i="6"/>
  <c r="G3068" i="6"/>
  <c r="I3068" i="6" s="1"/>
  <c r="I3067" i="6"/>
  <c r="H3067" i="6"/>
  <c r="G3067" i="6"/>
  <c r="I3066" i="6"/>
  <c r="H3066" i="6"/>
  <c r="G3066" i="6"/>
  <c r="I3065" i="6"/>
  <c r="H3065" i="6"/>
  <c r="G3065" i="6"/>
  <c r="I3064" i="6"/>
  <c r="H3064" i="6"/>
  <c r="G3064" i="6"/>
  <c r="H3063" i="6"/>
  <c r="G3063" i="6"/>
  <c r="I3063" i="6" s="1"/>
  <c r="H3062" i="6"/>
  <c r="G3062" i="6"/>
  <c r="I3062" i="6" s="1"/>
  <c r="H3061" i="6"/>
  <c r="G3061" i="6"/>
  <c r="I3061" i="6" s="1"/>
  <c r="H3060" i="6"/>
  <c r="G3060" i="6"/>
  <c r="I3060" i="6" s="1"/>
  <c r="H3059" i="6"/>
  <c r="G3059" i="6"/>
  <c r="I3059" i="6" s="1"/>
  <c r="I3058" i="6"/>
  <c r="H3058" i="6"/>
  <c r="G3058" i="6"/>
  <c r="I3057" i="6"/>
  <c r="H3057" i="6"/>
  <c r="G3057" i="6"/>
  <c r="I3056" i="6"/>
  <c r="H3056" i="6"/>
  <c r="G3056" i="6"/>
  <c r="I3055" i="6"/>
  <c r="H3055" i="6"/>
  <c r="G3055" i="6"/>
  <c r="H3054" i="6"/>
  <c r="G3054" i="6"/>
  <c r="I3054" i="6" s="1"/>
  <c r="H3053" i="6"/>
  <c r="G3053" i="6"/>
  <c r="I3053" i="6" s="1"/>
  <c r="I3052" i="6"/>
  <c r="H3052" i="6"/>
  <c r="G3052" i="6"/>
  <c r="I3051" i="6"/>
  <c r="H3051" i="6"/>
  <c r="G3051" i="6"/>
  <c r="I3050" i="6"/>
  <c r="H3050" i="6"/>
  <c r="G3050" i="6"/>
  <c r="H3049" i="6"/>
  <c r="G3049" i="6"/>
  <c r="I3049" i="6" s="1"/>
  <c r="H3048" i="6"/>
  <c r="G3048" i="6"/>
  <c r="I3048" i="6" s="1"/>
  <c r="I3047" i="6"/>
  <c r="K173" i="5" s="1"/>
  <c r="L173" i="5" s="1"/>
  <c r="H3047" i="6"/>
  <c r="G3047" i="6"/>
  <c r="H3046" i="6"/>
  <c r="G3046" i="6"/>
  <c r="I3046" i="6" s="1"/>
  <c r="H3045" i="6"/>
  <c r="G3045" i="6"/>
  <c r="I3045" i="6" s="1"/>
  <c r="I3044" i="6"/>
  <c r="H3044" i="6"/>
  <c r="G3044" i="6"/>
  <c r="I3043" i="6"/>
  <c r="H3043" i="6"/>
  <c r="G3043" i="6"/>
  <c r="I3042" i="6"/>
  <c r="H3042" i="6"/>
  <c r="G3042" i="6"/>
  <c r="I3041" i="6"/>
  <c r="H3041" i="6"/>
  <c r="G3041" i="6"/>
  <c r="H3040" i="6"/>
  <c r="G3040" i="6"/>
  <c r="I3040" i="6" s="1"/>
  <c r="H3039" i="6"/>
  <c r="G3039" i="6"/>
  <c r="I3039" i="6" s="1"/>
  <c r="I3038" i="6"/>
  <c r="H3038" i="6"/>
  <c r="G3038" i="6"/>
  <c r="I3037" i="6"/>
  <c r="H3037" i="6"/>
  <c r="G3037" i="6"/>
  <c r="I3036" i="6"/>
  <c r="H3036" i="6"/>
  <c r="G3036" i="6"/>
  <c r="H3035" i="6"/>
  <c r="G3035" i="6"/>
  <c r="I3035" i="6" s="1"/>
  <c r="H3034" i="6"/>
  <c r="G3034" i="6"/>
  <c r="I3034" i="6" s="1"/>
  <c r="I3033" i="6"/>
  <c r="H3033" i="6"/>
  <c r="G3033" i="6"/>
  <c r="H3032" i="6"/>
  <c r="G3032" i="6"/>
  <c r="I3032" i="6" s="1"/>
  <c r="H3031" i="6"/>
  <c r="G3031" i="6"/>
  <c r="I3031" i="6" s="1"/>
  <c r="I3030" i="6"/>
  <c r="H3030" i="6"/>
  <c r="G3030" i="6"/>
  <c r="H3029" i="6"/>
  <c r="G3029" i="6"/>
  <c r="I3029" i="6" s="1"/>
  <c r="I3028" i="6"/>
  <c r="H3028" i="6"/>
  <c r="G3028" i="6"/>
  <c r="I3027" i="6"/>
  <c r="H3027" i="6"/>
  <c r="G3027" i="6"/>
  <c r="H3026" i="6"/>
  <c r="G3026" i="6"/>
  <c r="I3026" i="6" s="1"/>
  <c r="I3025" i="6"/>
  <c r="H3025" i="6"/>
  <c r="G3025" i="6"/>
  <c r="H3024" i="6"/>
  <c r="G3024" i="6"/>
  <c r="I3024" i="6" s="1"/>
  <c r="I3023" i="6"/>
  <c r="H3023" i="6"/>
  <c r="G3023" i="6"/>
  <c r="I3022" i="6"/>
  <c r="H3022" i="6"/>
  <c r="G3022" i="6"/>
  <c r="H3021" i="6"/>
  <c r="G3021" i="6"/>
  <c r="I3021" i="6" s="1"/>
  <c r="H3020" i="6"/>
  <c r="G3020" i="6"/>
  <c r="I3020" i="6" s="1"/>
  <c r="I3019" i="6"/>
  <c r="H3019" i="6"/>
  <c r="G3019" i="6"/>
  <c r="H3018" i="6"/>
  <c r="G3018" i="6"/>
  <c r="I3018" i="6" s="1"/>
  <c r="H3017" i="6"/>
  <c r="G3017" i="6"/>
  <c r="I3017" i="6" s="1"/>
  <c r="I3016" i="6"/>
  <c r="H3016" i="6"/>
  <c r="G3016" i="6"/>
  <c r="H3015" i="6"/>
  <c r="G3015" i="6"/>
  <c r="I3015" i="6" s="1"/>
  <c r="I3014" i="6"/>
  <c r="H3014" i="6"/>
  <c r="K171" i="5" s="1"/>
  <c r="L171" i="5" s="1"/>
  <c r="G3014" i="6"/>
  <c r="I3013" i="6"/>
  <c r="H3013" i="6"/>
  <c r="G3013" i="6"/>
  <c r="H3012" i="6"/>
  <c r="G3012" i="6"/>
  <c r="I3012" i="6" s="1"/>
  <c r="H3011" i="6"/>
  <c r="G3011" i="6"/>
  <c r="I3011" i="6" s="1"/>
  <c r="H3010" i="6"/>
  <c r="G3010" i="6"/>
  <c r="I3010" i="6" s="1"/>
  <c r="I3009" i="6"/>
  <c r="H3009" i="6"/>
  <c r="G3009" i="6"/>
  <c r="I3008" i="6"/>
  <c r="H3008" i="6"/>
  <c r="G3008" i="6"/>
  <c r="H3007" i="6"/>
  <c r="G3007" i="6"/>
  <c r="I3007" i="6" s="1"/>
  <c r="H3006" i="6"/>
  <c r="G3006" i="6"/>
  <c r="I3006" i="6" s="1"/>
  <c r="H3005" i="6"/>
  <c r="G3005" i="6"/>
  <c r="I3005" i="6" s="1"/>
  <c r="H3004" i="6"/>
  <c r="G3004" i="6"/>
  <c r="I3004" i="6" s="1"/>
  <c r="H3003" i="6"/>
  <c r="G3003" i="6"/>
  <c r="I3003" i="6" s="1"/>
  <c r="H3002" i="6"/>
  <c r="G3002" i="6"/>
  <c r="I3002" i="6" s="1"/>
  <c r="H3001" i="6"/>
  <c r="G3001" i="6"/>
  <c r="I3001" i="6" s="1"/>
  <c r="I3000" i="6"/>
  <c r="H3000" i="6"/>
  <c r="G3000" i="6"/>
  <c r="I2999" i="6"/>
  <c r="H2999" i="6"/>
  <c r="G2999" i="6"/>
  <c r="H2998" i="6"/>
  <c r="G2998" i="6"/>
  <c r="I2998" i="6" s="1"/>
  <c r="H2997" i="6"/>
  <c r="G2997" i="6"/>
  <c r="I2997" i="6" s="1"/>
  <c r="H2996" i="6"/>
  <c r="G2996" i="6"/>
  <c r="I2996" i="6" s="1"/>
  <c r="I2995" i="6"/>
  <c r="H2995" i="6"/>
  <c r="G2995" i="6"/>
  <c r="I2994" i="6"/>
  <c r="H2994" i="6"/>
  <c r="G2994" i="6"/>
  <c r="H2993" i="6"/>
  <c r="G2993" i="6"/>
  <c r="I2993" i="6" s="1"/>
  <c r="H2992" i="6"/>
  <c r="G2992" i="6"/>
  <c r="I2992" i="6" s="1"/>
  <c r="H2991" i="6"/>
  <c r="G2991" i="6"/>
  <c r="I2991" i="6" s="1"/>
  <c r="H2990" i="6"/>
  <c r="G2990" i="6"/>
  <c r="I2990" i="6" s="1"/>
  <c r="H2989" i="6"/>
  <c r="G2989" i="6"/>
  <c r="I2989" i="6" s="1"/>
  <c r="H2988" i="6"/>
  <c r="G2988" i="6"/>
  <c r="I2988" i="6" s="1"/>
  <c r="H2987" i="6"/>
  <c r="G2987" i="6"/>
  <c r="I2987" i="6" s="1"/>
  <c r="I2986" i="6"/>
  <c r="H2986" i="6"/>
  <c r="G2986" i="6"/>
  <c r="I2985" i="6"/>
  <c r="H2985" i="6"/>
  <c r="G2985" i="6"/>
  <c r="H2984" i="6"/>
  <c r="G2984" i="6"/>
  <c r="I2984" i="6" s="1"/>
  <c r="H2983" i="6"/>
  <c r="G2983" i="6"/>
  <c r="I2983" i="6" s="1"/>
  <c r="I2982" i="6"/>
  <c r="H2982" i="6"/>
  <c r="G2982" i="6"/>
  <c r="I2981" i="6"/>
  <c r="H2981" i="6"/>
  <c r="G2981" i="6"/>
  <c r="I2980" i="6"/>
  <c r="H2980" i="6"/>
  <c r="G2980" i="6"/>
  <c r="H2979" i="6"/>
  <c r="G2979" i="6"/>
  <c r="I2979" i="6" s="1"/>
  <c r="H2978" i="6"/>
  <c r="G2978" i="6"/>
  <c r="I2978" i="6" s="1"/>
  <c r="H2977" i="6"/>
  <c r="G2977" i="6"/>
  <c r="I2977" i="6" s="1"/>
  <c r="H2976" i="6"/>
  <c r="G2976" i="6"/>
  <c r="I2976" i="6" s="1"/>
  <c r="H2975" i="6"/>
  <c r="G2975" i="6"/>
  <c r="I2975" i="6" s="1"/>
  <c r="H2974" i="6"/>
  <c r="G2974" i="6"/>
  <c r="I2974" i="6" s="1"/>
  <c r="I2973" i="6"/>
  <c r="H2973" i="6"/>
  <c r="G2973" i="6"/>
  <c r="I2972" i="6"/>
  <c r="H2972" i="6"/>
  <c r="G2972" i="6"/>
  <c r="I2971" i="6"/>
  <c r="H2971" i="6"/>
  <c r="G2971" i="6"/>
  <c r="H2970" i="6"/>
  <c r="G2970" i="6"/>
  <c r="I2970" i="6" s="1"/>
  <c r="H2969" i="6"/>
  <c r="G2969" i="6"/>
  <c r="I2969" i="6" s="1"/>
  <c r="I2968" i="6"/>
  <c r="H2968" i="6"/>
  <c r="G2968" i="6"/>
  <c r="I2967" i="6"/>
  <c r="H2967" i="6"/>
  <c r="G2967" i="6"/>
  <c r="I2966" i="6"/>
  <c r="H2966" i="6"/>
  <c r="G2966" i="6"/>
  <c r="H2965" i="6"/>
  <c r="G2965" i="6"/>
  <c r="I2965" i="6" s="1"/>
  <c r="H2964" i="6"/>
  <c r="G2964" i="6"/>
  <c r="I2964" i="6" s="1"/>
  <c r="I2963" i="6"/>
  <c r="H2963" i="6"/>
  <c r="G2963" i="6"/>
  <c r="H2962" i="6"/>
  <c r="G2962" i="6"/>
  <c r="I2962" i="6" s="1"/>
  <c r="H2961" i="6"/>
  <c r="G2961" i="6"/>
  <c r="I2961" i="6" s="1"/>
  <c r="H2960" i="6"/>
  <c r="G2960" i="6"/>
  <c r="I2960" i="6" s="1"/>
  <c r="H2959" i="6"/>
  <c r="G2959" i="6"/>
  <c r="I2959" i="6" s="1"/>
  <c r="I2958" i="6"/>
  <c r="H2958" i="6"/>
  <c r="G2958" i="6"/>
  <c r="I2957" i="6"/>
  <c r="H2957" i="6"/>
  <c r="G2957" i="6"/>
  <c r="H2956" i="6"/>
  <c r="G2956" i="6"/>
  <c r="I2956" i="6" s="1"/>
  <c r="H2955" i="6"/>
  <c r="G2955" i="6"/>
  <c r="I2955" i="6" s="1"/>
  <c r="K168" i="5" s="1"/>
  <c r="L168" i="5" s="1"/>
  <c r="N168" i="5" s="1"/>
  <c r="H2954" i="6"/>
  <c r="G2954" i="6"/>
  <c r="I2954" i="6" s="1"/>
  <c r="I2953" i="6"/>
  <c r="H2953" i="6"/>
  <c r="G2953" i="6"/>
  <c r="I2952" i="6"/>
  <c r="H2952" i="6"/>
  <c r="G2952" i="6"/>
  <c r="H2951" i="6"/>
  <c r="G2951" i="6"/>
  <c r="I2951" i="6" s="1"/>
  <c r="H2950" i="6"/>
  <c r="G2950" i="6"/>
  <c r="I2950" i="6" s="1"/>
  <c r="I2949" i="6"/>
  <c r="H2949" i="6"/>
  <c r="G2949" i="6"/>
  <c r="H2948" i="6"/>
  <c r="G2948" i="6"/>
  <c r="I2948" i="6" s="1"/>
  <c r="H2947" i="6"/>
  <c r="G2947" i="6"/>
  <c r="I2947" i="6" s="1"/>
  <c r="H2946" i="6"/>
  <c r="G2946" i="6"/>
  <c r="I2946" i="6" s="1"/>
  <c r="H2945" i="6"/>
  <c r="G2945" i="6"/>
  <c r="I2945" i="6" s="1"/>
  <c r="I2944" i="6"/>
  <c r="H2944" i="6"/>
  <c r="G2944" i="6"/>
  <c r="I2943" i="6"/>
  <c r="H2943" i="6"/>
  <c r="G2943" i="6"/>
  <c r="H2942" i="6"/>
  <c r="G2942" i="6"/>
  <c r="I2942" i="6" s="1"/>
  <c r="I2941" i="6"/>
  <c r="H2941" i="6"/>
  <c r="G2941" i="6"/>
  <c r="H2940" i="6"/>
  <c r="G2940" i="6"/>
  <c r="I2940" i="6" s="1"/>
  <c r="I2939" i="6"/>
  <c r="H2939" i="6"/>
  <c r="G2939" i="6"/>
  <c r="H2938" i="6"/>
  <c r="G2938" i="6"/>
  <c r="I2938" i="6" s="1"/>
  <c r="H2937" i="6"/>
  <c r="G2937" i="6"/>
  <c r="I2937" i="6" s="1"/>
  <c r="H2936" i="6"/>
  <c r="G2936" i="6"/>
  <c r="I2936" i="6" s="1"/>
  <c r="I2935" i="6"/>
  <c r="H2935" i="6"/>
  <c r="G2935" i="6"/>
  <c r="H2934" i="6"/>
  <c r="G2934" i="6"/>
  <c r="I2934" i="6" s="1"/>
  <c r="H2933" i="6"/>
  <c r="G2933" i="6"/>
  <c r="I2933" i="6" s="1"/>
  <c r="H2932" i="6"/>
  <c r="G2932" i="6"/>
  <c r="I2932" i="6" s="1"/>
  <c r="H2931" i="6"/>
  <c r="G2931" i="6"/>
  <c r="I2931" i="6" s="1"/>
  <c r="I2930" i="6"/>
  <c r="H2930" i="6"/>
  <c r="G2930" i="6"/>
  <c r="I2929" i="6"/>
  <c r="H2929" i="6"/>
  <c r="G2929" i="6"/>
  <c r="H2928" i="6"/>
  <c r="G2928" i="6"/>
  <c r="I2928" i="6" s="1"/>
  <c r="I2927" i="6"/>
  <c r="H2927" i="6"/>
  <c r="G2927" i="6"/>
  <c r="H2926" i="6"/>
  <c r="G2926" i="6"/>
  <c r="I2926" i="6" s="1"/>
  <c r="I2925" i="6"/>
  <c r="H2925" i="6"/>
  <c r="G2925" i="6"/>
  <c r="H2924" i="6"/>
  <c r="G2924" i="6"/>
  <c r="I2924" i="6" s="1"/>
  <c r="H2923" i="6"/>
  <c r="G2923" i="6"/>
  <c r="I2923" i="6" s="1"/>
  <c r="H2922" i="6"/>
  <c r="G2922" i="6"/>
  <c r="I2922" i="6" s="1"/>
  <c r="I2921" i="6"/>
  <c r="H2921" i="6"/>
  <c r="G2921" i="6"/>
  <c r="H2920" i="6"/>
  <c r="G2920" i="6"/>
  <c r="I2920" i="6" s="1"/>
  <c r="H2919" i="6"/>
  <c r="G2919" i="6"/>
  <c r="I2919" i="6" s="1"/>
  <c r="H2918" i="6"/>
  <c r="G2918" i="6"/>
  <c r="I2918" i="6" s="1"/>
  <c r="H2917" i="6"/>
  <c r="G2917" i="6"/>
  <c r="I2917" i="6" s="1"/>
  <c r="I2916" i="6"/>
  <c r="H2916" i="6"/>
  <c r="G2916" i="6"/>
  <c r="I2915" i="6"/>
  <c r="H2915" i="6"/>
  <c r="G2915" i="6"/>
  <c r="H2914" i="6"/>
  <c r="G2914" i="6"/>
  <c r="I2914" i="6" s="1"/>
  <c r="I2913" i="6"/>
  <c r="H2913" i="6"/>
  <c r="G2913" i="6"/>
  <c r="H2912" i="6"/>
  <c r="G2912" i="6"/>
  <c r="I2912" i="6" s="1"/>
  <c r="I2911" i="6"/>
  <c r="H2911" i="6"/>
  <c r="G2911" i="6"/>
  <c r="H2910" i="6"/>
  <c r="G2910" i="6"/>
  <c r="I2910" i="6" s="1"/>
  <c r="H2909" i="6"/>
  <c r="G2909" i="6"/>
  <c r="I2909" i="6" s="1"/>
  <c r="H2908" i="6"/>
  <c r="G2908" i="6"/>
  <c r="I2908" i="6" s="1"/>
  <c r="I2907" i="6"/>
  <c r="H2907" i="6"/>
  <c r="G2907" i="6"/>
  <c r="H2906" i="6"/>
  <c r="G2906" i="6"/>
  <c r="I2906" i="6" s="1"/>
  <c r="H2905" i="6"/>
  <c r="G2905" i="6"/>
  <c r="I2905" i="6" s="1"/>
  <c r="H2904" i="6"/>
  <c r="G2904" i="6"/>
  <c r="I2904" i="6" s="1"/>
  <c r="H2903" i="6"/>
  <c r="G2903" i="6"/>
  <c r="I2903" i="6" s="1"/>
  <c r="I2902" i="6"/>
  <c r="H2902" i="6"/>
  <c r="G2902" i="6"/>
  <c r="I2901" i="6"/>
  <c r="H2901" i="6"/>
  <c r="G2901" i="6"/>
  <c r="H2900" i="6"/>
  <c r="G2900" i="6"/>
  <c r="I2900" i="6" s="1"/>
  <c r="H2899" i="6"/>
  <c r="G2899" i="6"/>
  <c r="I2899" i="6" s="1"/>
  <c r="H2898" i="6"/>
  <c r="G2898" i="6"/>
  <c r="I2898" i="6" s="1"/>
  <c r="I2897" i="6"/>
  <c r="H2897" i="6"/>
  <c r="G2897" i="6"/>
  <c r="H2896" i="6"/>
  <c r="G2896" i="6"/>
  <c r="I2896" i="6" s="1"/>
  <c r="H2895" i="6"/>
  <c r="G2895" i="6"/>
  <c r="I2895" i="6" s="1"/>
  <c r="H2894" i="6"/>
  <c r="G2894" i="6"/>
  <c r="I2894" i="6" s="1"/>
  <c r="I2893" i="6"/>
  <c r="H2893" i="6"/>
  <c r="G2893" i="6"/>
  <c r="H2892" i="6"/>
  <c r="G2892" i="6"/>
  <c r="I2892" i="6" s="1"/>
  <c r="H2891" i="6"/>
  <c r="G2891" i="6"/>
  <c r="I2891" i="6" s="1"/>
  <c r="H2890" i="6"/>
  <c r="G2890" i="6"/>
  <c r="I2890" i="6" s="1"/>
  <c r="H2889" i="6"/>
  <c r="G2889" i="6"/>
  <c r="I2889" i="6" s="1"/>
  <c r="I2888" i="6"/>
  <c r="H2888" i="6"/>
  <c r="G2888" i="6"/>
  <c r="I2887" i="6"/>
  <c r="H2887" i="6"/>
  <c r="G2887" i="6"/>
  <c r="H2886" i="6"/>
  <c r="G2886" i="6"/>
  <c r="I2886" i="6" s="1"/>
  <c r="I2885" i="6"/>
  <c r="H2885" i="6"/>
  <c r="G2885" i="6"/>
  <c r="H2884" i="6"/>
  <c r="G2884" i="6"/>
  <c r="I2884" i="6" s="1"/>
  <c r="I2883" i="6"/>
  <c r="H2883" i="6"/>
  <c r="G2883" i="6"/>
  <c r="H2882" i="6"/>
  <c r="G2882" i="6"/>
  <c r="I2882" i="6" s="1"/>
  <c r="H2881" i="6"/>
  <c r="G2881" i="6"/>
  <c r="I2881" i="6" s="1"/>
  <c r="H2880" i="6"/>
  <c r="G2880" i="6"/>
  <c r="I2880" i="6" s="1"/>
  <c r="I2879" i="6"/>
  <c r="H2879" i="6"/>
  <c r="G2879" i="6"/>
  <c r="H2878" i="6"/>
  <c r="G2878" i="6"/>
  <c r="I2878" i="6" s="1"/>
  <c r="H2877" i="6"/>
  <c r="G2877" i="6"/>
  <c r="I2877" i="6" s="1"/>
  <c r="H2876" i="6"/>
  <c r="G2876" i="6"/>
  <c r="I2876" i="6" s="1"/>
  <c r="H2875" i="6"/>
  <c r="G2875" i="6"/>
  <c r="I2875" i="6" s="1"/>
  <c r="I2874" i="6"/>
  <c r="H2874" i="6"/>
  <c r="G2874" i="6"/>
  <c r="I2873" i="6"/>
  <c r="H2873" i="6"/>
  <c r="G2873" i="6"/>
  <c r="H2872" i="6"/>
  <c r="G2872" i="6"/>
  <c r="I2872" i="6" s="1"/>
  <c r="I2871" i="6"/>
  <c r="H2871" i="6"/>
  <c r="G2871" i="6"/>
  <c r="H2870" i="6"/>
  <c r="G2870" i="6"/>
  <c r="I2870" i="6" s="1"/>
  <c r="I2869" i="6"/>
  <c r="H2869" i="6"/>
  <c r="G2869" i="6"/>
  <c r="H2868" i="6"/>
  <c r="G2868" i="6"/>
  <c r="I2868" i="6" s="1"/>
  <c r="H2867" i="6"/>
  <c r="G2867" i="6"/>
  <c r="I2867" i="6" s="1"/>
  <c r="H2866" i="6"/>
  <c r="G2866" i="6"/>
  <c r="I2866" i="6" s="1"/>
  <c r="I2865" i="6"/>
  <c r="H2865" i="6"/>
  <c r="G2865" i="6"/>
  <c r="H2864" i="6"/>
  <c r="G2864" i="6"/>
  <c r="I2864" i="6" s="1"/>
  <c r="H2863" i="6"/>
  <c r="G2863" i="6"/>
  <c r="I2863" i="6" s="1"/>
  <c r="H2862" i="6"/>
  <c r="G2862" i="6"/>
  <c r="I2862" i="6" s="1"/>
  <c r="H2861" i="6"/>
  <c r="G2861" i="6"/>
  <c r="I2861" i="6" s="1"/>
  <c r="I2860" i="6"/>
  <c r="H2860" i="6"/>
  <c r="G2860" i="6"/>
  <c r="I2859" i="6"/>
  <c r="H2859" i="6"/>
  <c r="G2859" i="6"/>
  <c r="H2858" i="6"/>
  <c r="G2858" i="6"/>
  <c r="I2858" i="6" s="1"/>
  <c r="I2857" i="6"/>
  <c r="H2857" i="6"/>
  <c r="G2857" i="6"/>
  <c r="H2856" i="6"/>
  <c r="G2856" i="6"/>
  <c r="I2856" i="6" s="1"/>
  <c r="I2855" i="6"/>
  <c r="H2855" i="6"/>
  <c r="G2855" i="6"/>
  <c r="I2854" i="6"/>
  <c r="H2854" i="6"/>
  <c r="G2854" i="6"/>
  <c r="H2853" i="6"/>
  <c r="G2853" i="6"/>
  <c r="I2853" i="6" s="1"/>
  <c r="H2852" i="6"/>
  <c r="G2852" i="6"/>
  <c r="I2852" i="6" s="1"/>
  <c r="H2851" i="6"/>
  <c r="G2851" i="6"/>
  <c r="I2851" i="6" s="1"/>
  <c r="H2850" i="6"/>
  <c r="G2850" i="6"/>
  <c r="I2850" i="6" s="1"/>
  <c r="H2849" i="6"/>
  <c r="G2849" i="6"/>
  <c r="I2849" i="6" s="1"/>
  <c r="H2848" i="6"/>
  <c r="G2848" i="6"/>
  <c r="I2848" i="6" s="1"/>
  <c r="I2847" i="6"/>
  <c r="H2847" i="6"/>
  <c r="G2847" i="6"/>
  <c r="I2846" i="6"/>
  <c r="H2846" i="6"/>
  <c r="G2846" i="6"/>
  <c r="I2845" i="6"/>
  <c r="H2845" i="6"/>
  <c r="G2845" i="6"/>
  <c r="H2844" i="6"/>
  <c r="G2844" i="6"/>
  <c r="I2844" i="6" s="1"/>
  <c r="I2843" i="6"/>
  <c r="H2843" i="6"/>
  <c r="G2843" i="6"/>
  <c r="I2842" i="6"/>
  <c r="H2842" i="6"/>
  <c r="G2842" i="6"/>
  <c r="I2841" i="6"/>
  <c r="H2841" i="6"/>
  <c r="G2841" i="6"/>
  <c r="I2840" i="6"/>
  <c r="H2840" i="6"/>
  <c r="G2840" i="6"/>
  <c r="H2839" i="6"/>
  <c r="G2839" i="6"/>
  <c r="I2839" i="6" s="1"/>
  <c r="H2838" i="6"/>
  <c r="G2838" i="6"/>
  <c r="I2838" i="6" s="1"/>
  <c r="H2837" i="6"/>
  <c r="G2837" i="6"/>
  <c r="I2837" i="6" s="1"/>
  <c r="H2836" i="6"/>
  <c r="G2836" i="6"/>
  <c r="I2836" i="6" s="1"/>
  <c r="H2835" i="6"/>
  <c r="G2835" i="6"/>
  <c r="I2835" i="6" s="1"/>
  <c r="H2834" i="6"/>
  <c r="G2834" i="6"/>
  <c r="I2834" i="6" s="1"/>
  <c r="I2833" i="6"/>
  <c r="H2833" i="6"/>
  <c r="G2833" i="6"/>
  <c r="I2832" i="6"/>
  <c r="H2832" i="6"/>
  <c r="G2832" i="6"/>
  <c r="I2831" i="6"/>
  <c r="H2831" i="6"/>
  <c r="G2831" i="6"/>
  <c r="H2830" i="6"/>
  <c r="G2830" i="6"/>
  <c r="I2830" i="6" s="1"/>
  <c r="H2829" i="6"/>
  <c r="G2829" i="6"/>
  <c r="I2829" i="6" s="1"/>
  <c r="I2828" i="6"/>
  <c r="H2828" i="6"/>
  <c r="G2828" i="6"/>
  <c r="I2827" i="6"/>
  <c r="H2827" i="6"/>
  <c r="G2827" i="6"/>
  <c r="I2826" i="6"/>
  <c r="H2826" i="6"/>
  <c r="G2826" i="6"/>
  <c r="H2825" i="6"/>
  <c r="G2825" i="6"/>
  <c r="I2825" i="6" s="1"/>
  <c r="H2824" i="6"/>
  <c r="G2824" i="6"/>
  <c r="I2824" i="6" s="1"/>
  <c r="H2823" i="6"/>
  <c r="G2823" i="6"/>
  <c r="I2823" i="6" s="1"/>
  <c r="H2822" i="6"/>
  <c r="G2822" i="6"/>
  <c r="I2822" i="6" s="1"/>
  <c r="H2821" i="6"/>
  <c r="G2821" i="6"/>
  <c r="I2821" i="6" s="1"/>
  <c r="H2820" i="6"/>
  <c r="G2820" i="6"/>
  <c r="I2820" i="6" s="1"/>
  <c r="H2819" i="6"/>
  <c r="G2819" i="6"/>
  <c r="I2819" i="6" s="1"/>
  <c r="I2818" i="6"/>
  <c r="H2818" i="6"/>
  <c r="G2818" i="6"/>
  <c r="I2817" i="6"/>
  <c r="H2817" i="6"/>
  <c r="G2817" i="6"/>
  <c r="H2816" i="6"/>
  <c r="G2816" i="6"/>
  <c r="I2816" i="6" s="1"/>
  <c r="H2815" i="6"/>
  <c r="G2815" i="6"/>
  <c r="I2815" i="6" s="1"/>
  <c r="H2814" i="6"/>
  <c r="G2814" i="6"/>
  <c r="I2814" i="6" s="1"/>
  <c r="I2813" i="6"/>
  <c r="H2813" i="6"/>
  <c r="G2813" i="6"/>
  <c r="I2812" i="6"/>
  <c r="H2812" i="6"/>
  <c r="G2812" i="6"/>
  <c r="H2811" i="6"/>
  <c r="G2811" i="6"/>
  <c r="I2811" i="6" s="1"/>
  <c r="H2810" i="6"/>
  <c r="G2810" i="6"/>
  <c r="I2810" i="6" s="1"/>
  <c r="H2809" i="6"/>
  <c r="G2809" i="6"/>
  <c r="I2809" i="6" s="1"/>
  <c r="H2808" i="6"/>
  <c r="G2808" i="6"/>
  <c r="I2808" i="6" s="1"/>
  <c r="H2807" i="6"/>
  <c r="G2807" i="6"/>
  <c r="I2807" i="6" s="1"/>
  <c r="H2806" i="6"/>
  <c r="G2806" i="6"/>
  <c r="I2806" i="6" s="1"/>
  <c r="H2805" i="6"/>
  <c r="G2805" i="6"/>
  <c r="I2805" i="6" s="1"/>
  <c r="I2804" i="6"/>
  <c r="H2804" i="6"/>
  <c r="G2804" i="6"/>
  <c r="I2803" i="6"/>
  <c r="H2803" i="6"/>
  <c r="G2803" i="6"/>
  <c r="H2802" i="6"/>
  <c r="G2802" i="6"/>
  <c r="I2802" i="6" s="1"/>
  <c r="H2801" i="6"/>
  <c r="G2801" i="6"/>
  <c r="I2801" i="6" s="1"/>
  <c r="H2800" i="6"/>
  <c r="G2800" i="6"/>
  <c r="I2800" i="6" s="1"/>
  <c r="I2799" i="6"/>
  <c r="H2799" i="6"/>
  <c r="G2799" i="6"/>
  <c r="I2798" i="6"/>
  <c r="H2798" i="6"/>
  <c r="G2798" i="6"/>
  <c r="H2797" i="6"/>
  <c r="G2797" i="6"/>
  <c r="I2797" i="6" s="1"/>
  <c r="H2796" i="6"/>
  <c r="G2796" i="6"/>
  <c r="I2796" i="6" s="1"/>
  <c r="H2795" i="6"/>
  <c r="G2795" i="6"/>
  <c r="I2795" i="6" s="1"/>
  <c r="H2794" i="6"/>
  <c r="G2794" i="6"/>
  <c r="I2794" i="6" s="1"/>
  <c r="H2793" i="6"/>
  <c r="G2793" i="6"/>
  <c r="I2793" i="6" s="1"/>
  <c r="H2792" i="6"/>
  <c r="G2792" i="6"/>
  <c r="I2792" i="6" s="1"/>
  <c r="H2791" i="6"/>
  <c r="G2791" i="6"/>
  <c r="I2791" i="6" s="1"/>
  <c r="I2790" i="6"/>
  <c r="H2790" i="6"/>
  <c r="G2790" i="6"/>
  <c r="I2789" i="6"/>
  <c r="H2789" i="6"/>
  <c r="G2789" i="6"/>
  <c r="H2788" i="6"/>
  <c r="G2788" i="6"/>
  <c r="I2788" i="6" s="1"/>
  <c r="H2787" i="6"/>
  <c r="G2787" i="6"/>
  <c r="I2787" i="6" s="1"/>
  <c r="H2786" i="6"/>
  <c r="G2786" i="6"/>
  <c r="I2786" i="6" s="1"/>
  <c r="I2785" i="6"/>
  <c r="H2785" i="6"/>
  <c r="G2785" i="6"/>
  <c r="I2784" i="6"/>
  <c r="H2784" i="6"/>
  <c r="G2784" i="6"/>
  <c r="I2783" i="6"/>
  <c r="H2783" i="6"/>
  <c r="G2783" i="6"/>
  <c r="I2782" i="6"/>
  <c r="H2782" i="6"/>
  <c r="G2782" i="6"/>
  <c r="H2781" i="6"/>
  <c r="G2781" i="6"/>
  <c r="I2781" i="6" s="1"/>
  <c r="H2780" i="6"/>
  <c r="G2780" i="6"/>
  <c r="I2780" i="6" s="1"/>
  <c r="H2779" i="6"/>
  <c r="G2779" i="6"/>
  <c r="I2779" i="6" s="1"/>
  <c r="H2778" i="6"/>
  <c r="G2778" i="6"/>
  <c r="I2778" i="6" s="1"/>
  <c r="H2777" i="6"/>
  <c r="G2777" i="6"/>
  <c r="I2777" i="6" s="1"/>
  <c r="I2776" i="6"/>
  <c r="H2776" i="6"/>
  <c r="G2776" i="6"/>
  <c r="I2775" i="6"/>
  <c r="H2775" i="6"/>
  <c r="G2775" i="6"/>
  <c r="H2774" i="6"/>
  <c r="G2774" i="6"/>
  <c r="I2774" i="6" s="1"/>
  <c r="I2773" i="6"/>
  <c r="H2773" i="6"/>
  <c r="G2773" i="6"/>
  <c r="H2772" i="6"/>
  <c r="G2772" i="6"/>
  <c r="I2772" i="6" s="1"/>
  <c r="I2771" i="6"/>
  <c r="H2771" i="6"/>
  <c r="G2771" i="6"/>
  <c r="I2770" i="6"/>
  <c r="H2770" i="6"/>
  <c r="G2770" i="6"/>
  <c r="H2769" i="6"/>
  <c r="G2769" i="6"/>
  <c r="I2769" i="6" s="1"/>
  <c r="H2768" i="6"/>
  <c r="G2768" i="6"/>
  <c r="I2768" i="6" s="1"/>
  <c r="H2767" i="6"/>
  <c r="G2767" i="6"/>
  <c r="I2767" i="6" s="1"/>
  <c r="H2766" i="6"/>
  <c r="G2766" i="6"/>
  <c r="I2766" i="6" s="1"/>
  <c r="H2765" i="6"/>
  <c r="G2765" i="6"/>
  <c r="I2765" i="6" s="1"/>
  <c r="H2764" i="6"/>
  <c r="G2764" i="6"/>
  <c r="I2764" i="6" s="1"/>
  <c r="I2763" i="6"/>
  <c r="H2763" i="6"/>
  <c r="G2763" i="6"/>
  <c r="I2762" i="6"/>
  <c r="H2762" i="6"/>
  <c r="G2762" i="6"/>
  <c r="I2761" i="6"/>
  <c r="H2761" i="6"/>
  <c r="G2761" i="6"/>
  <c r="H2760" i="6"/>
  <c r="G2760" i="6"/>
  <c r="I2760" i="6" s="1"/>
  <c r="H2759" i="6"/>
  <c r="G2759" i="6"/>
  <c r="I2759" i="6" s="1"/>
  <c r="I2758" i="6"/>
  <c r="H2758" i="6"/>
  <c r="G2758" i="6"/>
  <c r="I2757" i="6"/>
  <c r="H2757" i="6"/>
  <c r="G2757" i="6"/>
  <c r="I2756" i="6"/>
  <c r="H2756" i="6"/>
  <c r="G2756" i="6"/>
  <c r="H2755" i="6"/>
  <c r="G2755" i="6"/>
  <c r="I2755" i="6" s="1"/>
  <c r="H2754" i="6"/>
  <c r="G2754" i="6"/>
  <c r="I2754" i="6" s="1"/>
  <c r="I2753" i="6"/>
  <c r="H2753" i="6"/>
  <c r="G2753" i="6"/>
  <c r="H2752" i="6"/>
  <c r="G2752" i="6"/>
  <c r="I2752" i="6" s="1"/>
  <c r="H2751" i="6"/>
  <c r="G2751" i="6"/>
  <c r="I2751" i="6" s="1"/>
  <c r="H2750" i="6"/>
  <c r="G2750" i="6"/>
  <c r="I2750" i="6" s="1"/>
  <c r="H2749" i="6"/>
  <c r="G2749" i="6"/>
  <c r="I2749" i="6" s="1"/>
  <c r="I2748" i="6"/>
  <c r="H2748" i="6"/>
  <c r="G2748" i="6"/>
  <c r="I2747" i="6"/>
  <c r="H2747" i="6"/>
  <c r="G2747" i="6"/>
  <c r="H2746" i="6"/>
  <c r="G2746" i="6"/>
  <c r="I2746" i="6" s="1"/>
  <c r="I2745" i="6"/>
  <c r="H2745" i="6"/>
  <c r="G2745" i="6"/>
  <c r="H2744" i="6"/>
  <c r="G2744" i="6"/>
  <c r="I2744" i="6" s="1"/>
  <c r="I2743" i="6"/>
  <c r="H2743" i="6"/>
  <c r="G2743" i="6"/>
  <c r="I2742" i="6"/>
  <c r="H2742" i="6"/>
  <c r="G2742" i="6"/>
  <c r="H2741" i="6"/>
  <c r="G2741" i="6"/>
  <c r="I2741" i="6" s="1"/>
  <c r="H2740" i="6"/>
  <c r="G2740" i="6"/>
  <c r="I2740" i="6" s="1"/>
  <c r="I2739" i="6"/>
  <c r="H2739" i="6"/>
  <c r="G2739" i="6"/>
  <c r="H2738" i="6"/>
  <c r="G2738" i="6"/>
  <c r="I2738" i="6" s="1"/>
  <c r="H2737" i="6"/>
  <c r="G2737" i="6"/>
  <c r="I2737" i="6" s="1"/>
  <c r="H2736" i="6"/>
  <c r="G2736" i="6"/>
  <c r="I2736" i="6" s="1"/>
  <c r="I2735" i="6"/>
  <c r="H2735" i="6"/>
  <c r="G2735" i="6"/>
  <c r="I2734" i="6"/>
  <c r="H2734" i="6"/>
  <c r="G2734" i="6"/>
  <c r="I2733" i="6"/>
  <c r="H2733" i="6"/>
  <c r="G2733" i="6"/>
  <c r="H2732" i="6"/>
  <c r="G2732" i="6"/>
  <c r="I2732" i="6" s="1"/>
  <c r="I2731" i="6"/>
  <c r="H2731" i="6"/>
  <c r="G2731" i="6"/>
  <c r="I2730" i="6"/>
  <c r="H2730" i="6"/>
  <c r="G2730" i="6"/>
  <c r="I2729" i="6"/>
  <c r="H2729" i="6"/>
  <c r="G2729" i="6"/>
  <c r="I2728" i="6"/>
  <c r="H2728" i="6"/>
  <c r="G2728" i="6"/>
  <c r="H2727" i="6"/>
  <c r="G2727" i="6"/>
  <c r="I2727" i="6" s="1"/>
  <c r="H2726" i="6"/>
  <c r="G2726" i="6"/>
  <c r="I2726" i="6" s="1"/>
  <c r="I2725" i="6"/>
  <c r="H2725" i="6"/>
  <c r="G2725" i="6"/>
  <c r="H2724" i="6"/>
  <c r="G2724" i="6"/>
  <c r="I2724" i="6" s="1"/>
  <c r="H2723" i="6"/>
  <c r="G2723" i="6"/>
  <c r="I2723" i="6" s="1"/>
  <c r="H2722" i="6"/>
  <c r="G2722" i="6"/>
  <c r="I2722" i="6" s="1"/>
  <c r="H2721" i="6"/>
  <c r="G2721" i="6"/>
  <c r="I2721" i="6" s="1"/>
  <c r="I2720" i="6"/>
  <c r="H2720" i="6"/>
  <c r="G2720" i="6"/>
  <c r="I2719" i="6"/>
  <c r="H2719" i="6"/>
  <c r="G2719" i="6"/>
  <c r="H2718" i="6"/>
  <c r="G2718" i="6"/>
  <c r="I2718" i="6" s="1"/>
  <c r="I2717" i="6"/>
  <c r="H2717" i="6"/>
  <c r="G2717" i="6"/>
  <c r="H2716" i="6"/>
  <c r="G2716" i="6"/>
  <c r="I2716" i="6" s="1"/>
  <c r="H2715" i="6"/>
  <c r="G2715" i="6"/>
  <c r="I2715" i="6" s="1"/>
  <c r="I2714" i="6"/>
  <c r="H2714" i="6"/>
  <c r="G2714" i="6"/>
  <c r="H2713" i="6"/>
  <c r="G2713" i="6"/>
  <c r="I2713" i="6" s="1"/>
  <c r="I2712" i="6"/>
  <c r="H2712" i="6"/>
  <c r="G2712" i="6"/>
  <c r="I2711" i="6"/>
  <c r="H2711" i="6"/>
  <c r="G2711" i="6"/>
  <c r="H2710" i="6"/>
  <c r="G2710" i="6"/>
  <c r="I2710" i="6" s="1"/>
  <c r="H2709" i="6"/>
  <c r="G2709" i="6"/>
  <c r="I2709" i="6" s="1"/>
  <c r="H2708" i="6"/>
  <c r="G2708" i="6"/>
  <c r="I2708" i="6" s="1"/>
  <c r="I2707" i="6"/>
  <c r="H2707" i="6"/>
  <c r="G2707" i="6"/>
  <c r="I2706" i="6"/>
  <c r="H2706" i="6"/>
  <c r="G2706" i="6"/>
  <c r="I2705" i="6"/>
  <c r="H2705" i="6"/>
  <c r="G2705" i="6"/>
  <c r="H2704" i="6"/>
  <c r="G2704" i="6"/>
  <c r="I2704" i="6" s="1"/>
  <c r="H2703" i="6"/>
  <c r="G2703" i="6"/>
  <c r="I2703" i="6" s="1"/>
  <c r="H2702" i="6"/>
  <c r="G2702" i="6"/>
  <c r="I2702" i="6" s="1"/>
  <c r="H2701" i="6"/>
  <c r="G2701" i="6"/>
  <c r="I2701" i="6" s="1"/>
  <c r="I2700" i="6"/>
  <c r="H2700" i="6"/>
  <c r="G2700" i="6"/>
  <c r="I2699" i="6"/>
  <c r="H2699" i="6"/>
  <c r="G2699" i="6"/>
  <c r="H2698" i="6"/>
  <c r="G2698" i="6"/>
  <c r="I2698" i="6" s="1"/>
  <c r="H2697" i="6"/>
  <c r="G2697" i="6"/>
  <c r="I2697" i="6" s="1"/>
  <c r="H2696" i="6"/>
  <c r="G2696" i="6"/>
  <c r="I2696" i="6" s="1"/>
  <c r="H2695" i="6"/>
  <c r="G2695" i="6"/>
  <c r="I2695" i="6" s="1"/>
  <c r="I2694" i="6"/>
  <c r="H2694" i="6"/>
  <c r="G2694" i="6"/>
  <c r="H2693" i="6"/>
  <c r="G2693" i="6"/>
  <c r="I2693" i="6" s="1"/>
  <c r="I2692" i="6"/>
  <c r="H2692" i="6"/>
  <c r="G2692" i="6"/>
  <c r="I2691" i="6"/>
  <c r="H2691" i="6"/>
  <c r="G2691" i="6"/>
  <c r="H2690" i="6"/>
  <c r="G2690" i="6"/>
  <c r="I2690" i="6" s="1"/>
  <c r="I2689" i="6"/>
  <c r="H2689" i="6"/>
  <c r="G2689" i="6"/>
  <c r="H2688" i="6"/>
  <c r="G2688" i="6"/>
  <c r="I2688" i="6" s="1"/>
  <c r="I2687" i="6"/>
  <c r="H2687" i="6"/>
  <c r="G2687" i="6"/>
  <c r="I2686" i="6"/>
  <c r="H2686" i="6"/>
  <c r="G2686" i="6"/>
  <c r="H2685" i="6"/>
  <c r="G2685" i="6"/>
  <c r="I2685" i="6" s="1"/>
  <c r="I2684" i="6"/>
  <c r="H2684" i="6"/>
  <c r="G2684" i="6"/>
  <c r="H2683" i="6"/>
  <c r="G2683" i="6"/>
  <c r="I2683" i="6" s="1"/>
  <c r="H2682" i="6"/>
  <c r="G2682" i="6"/>
  <c r="I2682" i="6" s="1"/>
  <c r="H2681" i="6"/>
  <c r="G2681" i="6"/>
  <c r="I2681" i="6" s="1"/>
  <c r="I2680" i="6"/>
  <c r="H2680" i="6"/>
  <c r="G2680" i="6"/>
  <c r="I2679" i="6"/>
  <c r="H2679" i="6"/>
  <c r="G2679" i="6"/>
  <c r="I2678" i="6"/>
  <c r="H2678" i="6"/>
  <c r="G2678" i="6"/>
  <c r="I2677" i="6"/>
  <c r="H2677" i="6"/>
  <c r="G2677" i="6"/>
  <c r="H2676" i="6"/>
  <c r="G2676" i="6"/>
  <c r="I2676" i="6" s="1"/>
  <c r="I2675" i="6"/>
  <c r="H2675" i="6"/>
  <c r="G2675" i="6"/>
  <c r="I2674" i="6"/>
  <c r="H2674" i="6"/>
  <c r="G2674" i="6"/>
  <c r="H2673" i="6"/>
  <c r="G2673" i="6"/>
  <c r="I2673" i="6" s="1"/>
  <c r="I2672" i="6"/>
  <c r="H2672" i="6"/>
  <c r="G2672" i="6"/>
  <c r="I2671" i="6"/>
  <c r="H2671" i="6"/>
  <c r="G2671" i="6"/>
  <c r="H2670" i="6"/>
  <c r="G2670" i="6"/>
  <c r="I2670" i="6" s="1"/>
  <c r="I2669" i="6"/>
  <c r="H2669" i="6"/>
  <c r="G2669" i="6"/>
  <c r="H2668" i="6"/>
  <c r="G2668" i="6"/>
  <c r="I2668" i="6" s="1"/>
  <c r="H2667" i="6"/>
  <c r="G2667" i="6"/>
  <c r="I2667" i="6" s="1"/>
  <c r="I2666" i="6"/>
  <c r="H2666" i="6"/>
  <c r="G2666" i="6"/>
  <c r="I2665" i="6"/>
  <c r="H2665" i="6"/>
  <c r="G2665" i="6"/>
  <c r="I2664" i="6"/>
  <c r="H2664" i="6"/>
  <c r="G2664" i="6"/>
  <c r="I2663" i="6"/>
  <c r="H2663" i="6"/>
  <c r="G2663" i="6"/>
  <c r="H2662" i="6"/>
  <c r="G2662" i="6"/>
  <c r="I2662" i="6" s="1"/>
  <c r="I2661" i="6"/>
  <c r="H2661" i="6"/>
  <c r="G2661" i="6"/>
  <c r="I2660" i="6"/>
  <c r="H2660" i="6"/>
  <c r="G2660" i="6"/>
  <c r="I2659" i="6"/>
  <c r="H2659" i="6"/>
  <c r="G2659" i="6"/>
  <c r="I2658" i="6"/>
  <c r="H2658" i="6"/>
  <c r="G2658" i="6"/>
  <c r="H2657" i="6"/>
  <c r="G2657" i="6"/>
  <c r="I2657" i="6" s="1"/>
  <c r="I2656" i="6"/>
  <c r="H2656" i="6"/>
  <c r="G2656" i="6"/>
  <c r="H2655" i="6"/>
  <c r="G2655" i="6"/>
  <c r="I2655" i="6" s="1"/>
  <c r="H2654" i="6"/>
  <c r="G2654" i="6"/>
  <c r="I2654" i="6" s="1"/>
  <c r="H2653" i="6"/>
  <c r="G2653" i="6"/>
  <c r="I2653" i="6" s="1"/>
  <c r="H2652" i="6"/>
  <c r="G2652" i="6"/>
  <c r="I2652" i="6" s="1"/>
  <c r="I2651" i="6"/>
  <c r="H2651" i="6"/>
  <c r="G2651" i="6"/>
  <c r="I2650" i="6"/>
  <c r="H2650" i="6"/>
  <c r="G2650" i="6"/>
  <c r="I2649" i="6"/>
  <c r="H2649" i="6"/>
  <c r="G2649" i="6"/>
  <c r="H2648" i="6"/>
  <c r="G2648" i="6"/>
  <c r="I2648" i="6" s="1"/>
  <c r="H2647" i="6"/>
  <c r="G2647" i="6"/>
  <c r="I2647" i="6" s="1"/>
  <c r="I2646" i="6"/>
  <c r="H2646" i="6"/>
  <c r="G2646" i="6"/>
  <c r="I2645" i="6"/>
  <c r="H2645" i="6"/>
  <c r="G2645" i="6"/>
  <c r="I2644" i="6"/>
  <c r="H2644" i="6"/>
  <c r="G2644" i="6"/>
  <c r="H2643" i="6"/>
  <c r="G2643" i="6"/>
  <c r="I2643" i="6" s="1"/>
  <c r="H2642" i="6"/>
  <c r="G2642" i="6"/>
  <c r="I2642" i="6" s="1"/>
  <c r="I2641" i="6"/>
  <c r="H2641" i="6"/>
  <c r="G2641" i="6"/>
  <c r="H2640" i="6"/>
  <c r="G2640" i="6"/>
  <c r="I2640" i="6" s="1"/>
  <c r="H2639" i="6"/>
  <c r="G2639" i="6"/>
  <c r="I2639" i="6" s="1"/>
  <c r="H2638" i="6"/>
  <c r="G2638" i="6"/>
  <c r="I2638" i="6" s="1"/>
  <c r="H2637" i="6"/>
  <c r="G2637" i="6"/>
  <c r="I2637" i="6" s="1"/>
  <c r="I2636" i="6"/>
  <c r="H2636" i="6"/>
  <c r="G2636" i="6"/>
  <c r="I2635" i="6"/>
  <c r="H2635" i="6"/>
  <c r="G2635" i="6"/>
  <c r="H2634" i="6"/>
  <c r="G2634" i="6"/>
  <c r="I2634" i="6" s="1"/>
  <c r="H2633" i="6"/>
  <c r="G2633" i="6"/>
  <c r="I2633" i="6" s="1"/>
  <c r="I2632" i="6"/>
  <c r="H2632" i="6"/>
  <c r="G2632" i="6"/>
  <c r="I2631" i="6"/>
  <c r="H2631" i="6"/>
  <c r="G2631" i="6"/>
  <c r="I2630" i="6"/>
  <c r="H2630" i="6"/>
  <c r="G2630" i="6"/>
  <c r="I2629" i="6"/>
  <c r="H2629" i="6"/>
  <c r="G2629" i="6"/>
  <c r="H2628" i="6"/>
  <c r="G2628" i="6"/>
  <c r="I2628" i="6" s="1"/>
  <c r="I2627" i="6"/>
  <c r="H2627" i="6"/>
  <c r="G2627" i="6"/>
  <c r="H2626" i="6"/>
  <c r="G2626" i="6"/>
  <c r="I2626" i="6" s="1"/>
  <c r="H2625" i="6"/>
  <c r="G2625" i="6"/>
  <c r="I2625" i="6" s="1"/>
  <c r="H2624" i="6"/>
  <c r="G2624" i="6"/>
  <c r="I2624" i="6" s="1"/>
  <c r="H2623" i="6"/>
  <c r="G2623" i="6"/>
  <c r="I2623" i="6" s="1"/>
  <c r="I2622" i="6"/>
  <c r="H2622" i="6"/>
  <c r="G2622" i="6"/>
  <c r="I2621" i="6"/>
  <c r="H2621" i="6"/>
  <c r="G2621" i="6"/>
  <c r="H2620" i="6"/>
  <c r="G2620" i="6"/>
  <c r="I2620" i="6" s="1"/>
  <c r="H2619" i="6"/>
  <c r="G2619" i="6"/>
  <c r="I2619" i="6" s="1"/>
  <c r="H2618" i="6"/>
  <c r="G2618" i="6"/>
  <c r="I2618" i="6" s="1"/>
  <c r="I2617" i="6"/>
  <c r="H2617" i="6"/>
  <c r="G2617" i="6"/>
  <c r="I2616" i="6"/>
  <c r="H2616" i="6"/>
  <c r="G2616" i="6"/>
  <c r="I2615" i="6"/>
  <c r="H2615" i="6"/>
  <c r="G2615" i="6"/>
  <c r="I2614" i="6"/>
  <c r="H2614" i="6"/>
  <c r="G2614" i="6"/>
  <c r="H2613" i="6"/>
  <c r="G2613" i="6"/>
  <c r="I2613" i="6" s="1"/>
  <c r="H2612" i="6"/>
  <c r="G2612" i="6"/>
  <c r="I2612" i="6" s="1"/>
  <c r="I2611" i="6"/>
  <c r="H2611" i="6"/>
  <c r="G2611" i="6"/>
  <c r="I2610" i="6"/>
  <c r="H2610" i="6"/>
  <c r="G2610" i="6"/>
  <c r="I2609" i="6"/>
  <c r="H2609" i="6"/>
  <c r="G2609" i="6"/>
  <c r="I2608" i="6"/>
  <c r="H2608" i="6"/>
  <c r="G2608" i="6"/>
  <c r="I2607" i="6"/>
  <c r="H2607" i="6"/>
  <c r="G2607" i="6"/>
  <c r="H2606" i="6"/>
  <c r="G2606" i="6"/>
  <c r="I2606" i="6" s="1"/>
  <c r="I2605" i="6"/>
  <c r="H2605" i="6"/>
  <c r="G2605" i="6"/>
  <c r="I2604" i="6"/>
  <c r="H2604" i="6"/>
  <c r="G2604" i="6"/>
  <c r="H2603" i="6"/>
  <c r="G2603" i="6"/>
  <c r="I2603" i="6" s="1"/>
  <c r="I2602" i="6"/>
  <c r="H2602" i="6"/>
  <c r="G2602" i="6"/>
  <c r="H2601" i="6"/>
  <c r="G2601" i="6"/>
  <c r="I2601" i="6" s="1"/>
  <c r="H2600" i="6"/>
  <c r="G2600" i="6"/>
  <c r="I2600" i="6" s="1"/>
  <c r="I2599" i="6"/>
  <c r="H2599" i="6"/>
  <c r="G2599" i="6"/>
  <c r="H2598" i="6"/>
  <c r="G2598" i="6"/>
  <c r="I2598" i="6" s="1"/>
  <c r="I2597" i="6"/>
  <c r="H2597" i="6"/>
  <c r="G2597" i="6"/>
  <c r="I2596" i="6"/>
  <c r="H2596" i="6"/>
  <c r="G2596" i="6"/>
  <c r="H2595" i="6"/>
  <c r="G2595" i="6"/>
  <c r="I2595" i="6" s="1"/>
  <c r="I2594" i="6"/>
  <c r="H2594" i="6"/>
  <c r="G2594" i="6"/>
  <c r="H2593" i="6"/>
  <c r="G2593" i="6"/>
  <c r="I2593" i="6" s="1"/>
  <c r="H2592" i="6"/>
  <c r="G2592" i="6"/>
  <c r="I2592" i="6" s="1"/>
  <c r="I2591" i="6"/>
  <c r="H2591" i="6"/>
  <c r="G2591" i="6"/>
  <c r="H2590" i="6"/>
  <c r="G2590" i="6"/>
  <c r="I2590" i="6" s="1"/>
  <c r="I2589" i="6"/>
  <c r="H2589" i="6"/>
  <c r="G2589" i="6"/>
  <c r="I2588" i="6"/>
  <c r="H2588" i="6"/>
  <c r="G2588" i="6"/>
  <c r="H2587" i="6"/>
  <c r="G2587" i="6"/>
  <c r="I2587" i="6" s="1"/>
  <c r="H2586" i="6"/>
  <c r="G2586" i="6"/>
  <c r="I2586" i="6" s="1"/>
  <c r="H2585" i="6"/>
  <c r="G2585" i="6"/>
  <c r="I2585" i="6" s="1"/>
  <c r="H2584" i="6"/>
  <c r="G2584" i="6"/>
  <c r="I2584" i="6" s="1"/>
  <c r="H2583" i="6"/>
  <c r="G2583" i="6"/>
  <c r="I2583" i="6" s="1"/>
  <c r="I2582" i="6"/>
  <c r="H2582" i="6"/>
  <c r="G2582" i="6"/>
  <c r="H2581" i="6"/>
  <c r="G2581" i="6"/>
  <c r="I2581" i="6" s="1"/>
  <c r="I2580" i="6"/>
  <c r="H2580" i="6"/>
  <c r="G2580" i="6"/>
  <c r="H2579" i="6"/>
  <c r="G2579" i="6"/>
  <c r="I2579" i="6" s="1"/>
  <c r="H2578" i="6"/>
  <c r="G2578" i="6"/>
  <c r="I2578" i="6" s="1"/>
  <c r="I2577" i="6"/>
  <c r="H2577" i="6"/>
  <c r="G2577" i="6"/>
  <c r="H2576" i="6"/>
  <c r="G2576" i="6"/>
  <c r="I2576" i="6" s="1"/>
  <c r="H2575" i="6"/>
  <c r="G2575" i="6"/>
  <c r="I2575" i="6" s="1"/>
  <c r="I2574" i="6"/>
  <c r="H2574" i="6"/>
  <c r="G2574" i="6"/>
  <c r="I2573" i="6"/>
  <c r="H2573" i="6"/>
  <c r="G2573" i="6"/>
  <c r="I2572" i="6"/>
  <c r="H2572" i="6"/>
  <c r="G2572" i="6"/>
  <c r="I2571" i="6"/>
  <c r="H2571" i="6"/>
  <c r="G2571" i="6"/>
  <c r="H2570" i="6"/>
  <c r="G2570" i="6"/>
  <c r="I2570" i="6" s="1"/>
  <c r="H2569" i="6"/>
  <c r="G2569" i="6"/>
  <c r="I2569" i="6" s="1"/>
  <c r="I2568" i="6"/>
  <c r="H2568" i="6"/>
  <c r="G2568" i="6"/>
  <c r="I2567" i="6"/>
  <c r="H2567" i="6"/>
  <c r="G2567" i="6"/>
  <c r="I2566" i="6"/>
  <c r="H2566" i="6"/>
  <c r="G2566" i="6"/>
  <c r="I2565" i="6"/>
  <c r="H2565" i="6"/>
  <c r="G2565" i="6"/>
  <c r="H2564" i="6"/>
  <c r="G2564" i="6"/>
  <c r="I2564" i="6" s="1"/>
  <c r="I2563" i="6"/>
  <c r="H2563" i="6"/>
  <c r="G2563" i="6"/>
  <c r="I2562" i="6"/>
  <c r="H2562" i="6"/>
  <c r="G2562" i="6"/>
  <c r="I2561" i="6"/>
  <c r="H2561" i="6"/>
  <c r="G2561" i="6"/>
  <c r="I2560" i="6"/>
  <c r="H2560" i="6"/>
  <c r="G2560" i="6"/>
  <c r="H2559" i="6"/>
  <c r="G2559" i="6"/>
  <c r="I2559" i="6" s="1"/>
  <c r="I2558" i="6"/>
  <c r="H2558" i="6"/>
  <c r="G2558" i="6"/>
  <c r="H2557" i="6"/>
  <c r="G2557" i="6"/>
  <c r="I2557" i="6" s="1"/>
  <c r="H2556" i="6"/>
  <c r="G2556" i="6"/>
  <c r="I2556" i="6" s="1"/>
  <c r="I2555" i="6"/>
  <c r="H2555" i="6"/>
  <c r="G2555" i="6"/>
  <c r="H2554" i="6"/>
  <c r="G2554" i="6"/>
  <c r="I2554" i="6" s="1"/>
  <c r="I2553" i="6"/>
  <c r="H2553" i="6"/>
  <c r="G2553" i="6"/>
  <c r="I2552" i="6"/>
  <c r="H2552" i="6"/>
  <c r="G2552" i="6"/>
  <c r="H2551" i="6"/>
  <c r="G2551" i="6"/>
  <c r="I2551" i="6" s="1"/>
  <c r="H2550" i="6"/>
  <c r="G2550" i="6"/>
  <c r="I2550" i="6" s="1"/>
  <c r="H2549" i="6"/>
  <c r="G2549" i="6"/>
  <c r="I2549" i="6" s="1"/>
  <c r="I2548" i="6"/>
  <c r="H2548" i="6"/>
  <c r="G2548" i="6"/>
  <c r="I2547" i="6"/>
  <c r="H2547" i="6"/>
  <c r="G2547" i="6"/>
  <c r="I2546" i="6"/>
  <c r="H2546" i="6"/>
  <c r="G2546" i="6"/>
  <c r="I2545" i="6"/>
  <c r="H2545" i="6"/>
  <c r="G2545" i="6"/>
  <c r="H2544" i="6"/>
  <c r="G2544" i="6"/>
  <c r="I2544" i="6" s="1"/>
  <c r="I2543" i="6"/>
  <c r="H2543" i="6"/>
  <c r="G2543" i="6"/>
  <c r="H2542" i="6"/>
  <c r="G2542" i="6"/>
  <c r="I2542" i="6" s="1"/>
  <c r="H2541" i="6"/>
  <c r="G2541" i="6"/>
  <c r="I2541" i="6" s="1"/>
  <c r="I2540" i="6"/>
  <c r="H2540" i="6"/>
  <c r="G2540" i="6"/>
  <c r="H2539" i="6"/>
  <c r="G2539" i="6"/>
  <c r="I2539" i="6" s="1"/>
  <c r="I2538" i="6"/>
  <c r="H2538" i="6"/>
  <c r="G2538" i="6"/>
  <c r="H2537" i="6"/>
  <c r="G2537" i="6"/>
  <c r="I2537" i="6" s="1"/>
  <c r="H2536" i="6"/>
  <c r="G2536" i="6"/>
  <c r="I2536" i="6" s="1"/>
  <c r="I2535" i="6"/>
  <c r="H2535" i="6"/>
  <c r="G2535" i="6"/>
  <c r="H2534" i="6"/>
  <c r="G2534" i="6"/>
  <c r="I2534" i="6" s="1"/>
  <c r="I2533" i="6"/>
  <c r="H2533" i="6"/>
  <c r="G2533" i="6"/>
  <c r="I2532" i="6"/>
  <c r="H2532" i="6"/>
  <c r="G2532" i="6"/>
  <c r="H2531" i="6"/>
  <c r="G2531" i="6"/>
  <c r="I2531" i="6" s="1"/>
  <c r="H2530" i="6"/>
  <c r="G2530" i="6"/>
  <c r="I2530" i="6" s="1"/>
  <c r="H2529" i="6"/>
  <c r="G2529" i="6"/>
  <c r="I2529" i="6" s="1"/>
  <c r="H2528" i="6"/>
  <c r="G2528" i="6"/>
  <c r="I2528" i="6" s="1"/>
  <c r="H2527" i="6"/>
  <c r="G2527" i="6"/>
  <c r="I2527" i="6" s="1"/>
  <c r="H2526" i="6"/>
  <c r="G2526" i="6"/>
  <c r="I2526" i="6" s="1"/>
  <c r="H2525" i="6"/>
  <c r="G2525" i="6"/>
  <c r="I2525" i="6" s="1"/>
  <c r="I2524" i="6"/>
  <c r="H2524" i="6"/>
  <c r="G2524" i="6"/>
  <c r="I2523" i="6"/>
  <c r="H2523" i="6"/>
  <c r="G2523" i="6"/>
  <c r="H2522" i="6"/>
  <c r="G2522" i="6"/>
  <c r="I2522" i="6" s="1"/>
  <c r="H2521" i="6"/>
  <c r="G2521" i="6"/>
  <c r="I2521" i="6" s="1"/>
  <c r="H2520" i="6"/>
  <c r="G2520" i="6"/>
  <c r="I2520" i="6" s="1"/>
  <c r="I2519" i="6"/>
  <c r="H2519" i="6"/>
  <c r="G2519" i="6"/>
  <c r="I2518" i="6"/>
  <c r="H2518" i="6"/>
  <c r="G2518" i="6"/>
  <c r="I2517" i="6"/>
  <c r="H2517" i="6"/>
  <c r="G2517" i="6"/>
  <c r="I2516" i="6"/>
  <c r="H2516" i="6"/>
  <c r="G2516" i="6"/>
  <c r="H2515" i="6"/>
  <c r="G2515" i="6"/>
  <c r="I2515" i="6" s="1"/>
  <c r="H2514" i="6"/>
  <c r="G2514" i="6"/>
  <c r="I2514" i="6" s="1"/>
  <c r="I2513" i="6"/>
  <c r="H2513" i="6"/>
  <c r="G2513" i="6"/>
  <c r="I2512" i="6"/>
  <c r="H2512" i="6"/>
  <c r="G2512" i="6"/>
  <c r="I2511" i="6"/>
  <c r="H2511" i="6"/>
  <c r="G2511" i="6"/>
  <c r="I2510" i="6"/>
  <c r="H2510" i="6"/>
  <c r="G2510" i="6"/>
  <c r="I2509" i="6"/>
  <c r="H2509" i="6"/>
  <c r="G2509" i="6"/>
  <c r="H2508" i="6"/>
  <c r="G2508" i="6"/>
  <c r="I2508" i="6" s="1"/>
  <c r="I2507" i="6"/>
  <c r="H2507" i="6"/>
  <c r="G2507" i="6"/>
  <c r="I2506" i="6"/>
  <c r="H2506" i="6"/>
  <c r="G2506" i="6"/>
  <c r="H2505" i="6"/>
  <c r="G2505" i="6"/>
  <c r="I2505" i="6" s="1"/>
  <c r="I2504" i="6"/>
  <c r="H2504" i="6"/>
  <c r="G2504" i="6"/>
  <c r="I2503" i="6"/>
  <c r="H2503" i="6"/>
  <c r="G2503" i="6"/>
  <c r="H2502" i="6"/>
  <c r="G2502" i="6"/>
  <c r="I2502" i="6" s="1"/>
  <c r="I2501" i="6"/>
  <c r="H2501" i="6"/>
  <c r="G2501" i="6"/>
  <c r="H2500" i="6"/>
  <c r="G2500" i="6"/>
  <c r="I2500" i="6" s="1"/>
  <c r="H2499" i="6"/>
  <c r="G2499" i="6"/>
  <c r="I2499" i="6" s="1"/>
  <c r="I2498" i="6"/>
  <c r="H2498" i="6"/>
  <c r="G2498" i="6"/>
  <c r="H2497" i="6"/>
  <c r="G2497" i="6"/>
  <c r="I2497" i="6" s="1"/>
  <c r="I2496" i="6"/>
  <c r="H2496" i="6"/>
  <c r="G2496" i="6"/>
  <c r="H2495" i="6"/>
  <c r="G2495" i="6"/>
  <c r="I2495" i="6" s="1"/>
  <c r="H2494" i="6"/>
  <c r="G2494" i="6"/>
  <c r="I2494" i="6" s="1"/>
  <c r="H2493" i="6"/>
  <c r="G2493" i="6"/>
  <c r="I2493" i="6" s="1"/>
  <c r="P145" i="5" s="1"/>
  <c r="H2492" i="6"/>
  <c r="G2492" i="6"/>
  <c r="I2492" i="6" s="1"/>
  <c r="I2491" i="6"/>
  <c r="H2491" i="6"/>
  <c r="G2491" i="6"/>
  <c r="H2490" i="6"/>
  <c r="G2490" i="6"/>
  <c r="I2490" i="6" s="1"/>
  <c r="I2489" i="6"/>
  <c r="H2489" i="6"/>
  <c r="G2489" i="6"/>
  <c r="H2488" i="6"/>
  <c r="G2488" i="6"/>
  <c r="I2488" i="6" s="1"/>
  <c r="H2487" i="6"/>
  <c r="G2487" i="6"/>
  <c r="I2487" i="6" s="1"/>
  <c r="H2486" i="6"/>
  <c r="G2486" i="6"/>
  <c r="I2486" i="6" s="1"/>
  <c r="H2485" i="6"/>
  <c r="G2485" i="6"/>
  <c r="I2485" i="6" s="1"/>
  <c r="I2484" i="6"/>
  <c r="H2484" i="6"/>
  <c r="G2484" i="6"/>
  <c r="H2483" i="6"/>
  <c r="G2483" i="6"/>
  <c r="I2483" i="6" s="1"/>
  <c r="I2482" i="6"/>
  <c r="H2482" i="6"/>
  <c r="G2482" i="6"/>
  <c r="H2481" i="6"/>
  <c r="G2481" i="6"/>
  <c r="I2481" i="6" s="1"/>
  <c r="I2480" i="6"/>
  <c r="H2480" i="6"/>
  <c r="G2480" i="6"/>
  <c r="I2479" i="6"/>
  <c r="H2479" i="6"/>
  <c r="G2479" i="6"/>
  <c r="I2478" i="6"/>
  <c r="H2478" i="6"/>
  <c r="G2478" i="6"/>
  <c r="I2477" i="6"/>
  <c r="H2477" i="6"/>
  <c r="G2477" i="6"/>
  <c r="H2476" i="6"/>
  <c r="G2476" i="6"/>
  <c r="I2476" i="6" s="1"/>
  <c r="I2475" i="6"/>
  <c r="H2475" i="6"/>
  <c r="G2475" i="6"/>
  <c r="H2474" i="6"/>
  <c r="G2474" i="6"/>
  <c r="I2474" i="6" s="1"/>
  <c r="H2473" i="6"/>
  <c r="G2473" i="6"/>
  <c r="I2473" i="6" s="1"/>
  <c r="H2472" i="6"/>
  <c r="G2472" i="6"/>
  <c r="I2472" i="6" s="1"/>
  <c r="H2471" i="6"/>
  <c r="G2471" i="6"/>
  <c r="I2471" i="6" s="1"/>
  <c r="H2470" i="6"/>
  <c r="G2470" i="6"/>
  <c r="I2470" i="6" s="1"/>
  <c r="I2469" i="6"/>
  <c r="H2469" i="6"/>
  <c r="G2469" i="6"/>
  <c r="I2468" i="6"/>
  <c r="H2468" i="6"/>
  <c r="G2468" i="6"/>
  <c r="I2467" i="6"/>
  <c r="H2467" i="6"/>
  <c r="G2467" i="6"/>
  <c r="H2466" i="6"/>
  <c r="G2466" i="6"/>
  <c r="I2466" i="6" s="1"/>
  <c r="H2465" i="6"/>
  <c r="G2465" i="6"/>
  <c r="I2465" i="6" s="1"/>
  <c r="H2464" i="6"/>
  <c r="G2464" i="6"/>
  <c r="I2464" i="6" s="1"/>
  <c r="H2463" i="6"/>
  <c r="G2463" i="6"/>
  <c r="I2463" i="6" s="1"/>
  <c r="H2462" i="6"/>
  <c r="G2462" i="6"/>
  <c r="I2462" i="6" s="1"/>
  <c r="I2461" i="6"/>
  <c r="H2461" i="6"/>
  <c r="G2461" i="6"/>
  <c r="I2460" i="6"/>
  <c r="H2460" i="6"/>
  <c r="G2460" i="6"/>
  <c r="I2459" i="6"/>
  <c r="H2459" i="6"/>
  <c r="G2459" i="6"/>
  <c r="H2458" i="6"/>
  <c r="G2458" i="6"/>
  <c r="I2458" i="6" s="1"/>
  <c r="H2457" i="6"/>
  <c r="G2457" i="6"/>
  <c r="I2457" i="6" s="1"/>
  <c r="H2456" i="6"/>
  <c r="G2456" i="6"/>
  <c r="I2456" i="6" s="1"/>
  <c r="I2455" i="6"/>
  <c r="H2455" i="6"/>
  <c r="G2455" i="6"/>
  <c r="I2454" i="6"/>
  <c r="H2454" i="6"/>
  <c r="G2454" i="6"/>
  <c r="I2453" i="6"/>
  <c r="H2453" i="6"/>
  <c r="G2453" i="6"/>
  <c r="H2452" i="6"/>
  <c r="G2452" i="6"/>
  <c r="I2452" i="6" s="1"/>
  <c r="H2451" i="6"/>
  <c r="G2451" i="6"/>
  <c r="I2451" i="6" s="1"/>
  <c r="H2450" i="6"/>
  <c r="G2450" i="6"/>
  <c r="I2450" i="6" s="1"/>
  <c r="H2449" i="6"/>
  <c r="G2449" i="6"/>
  <c r="I2449" i="6" s="1"/>
  <c r="I2448" i="6"/>
  <c r="H2448" i="6"/>
  <c r="G2448" i="6"/>
  <c r="H2447" i="6"/>
  <c r="G2447" i="6"/>
  <c r="I2447" i="6" s="1"/>
  <c r="I2446" i="6"/>
  <c r="H2446" i="6"/>
  <c r="G2446" i="6"/>
  <c r="H2445" i="6"/>
  <c r="G2445" i="6"/>
  <c r="I2445" i="6" s="1"/>
  <c r="H2444" i="6"/>
  <c r="G2444" i="6"/>
  <c r="I2444" i="6" s="1"/>
  <c r="H2443" i="6"/>
  <c r="G2443" i="6"/>
  <c r="I2443" i="6" s="1"/>
  <c r="H2442" i="6"/>
  <c r="G2442" i="6"/>
  <c r="I2442" i="6" s="1"/>
  <c r="H2441" i="6"/>
  <c r="G2441" i="6"/>
  <c r="I2441" i="6" s="1"/>
  <c r="I2440" i="6"/>
  <c r="H2440" i="6"/>
  <c r="G2440" i="6"/>
  <c r="H2439" i="6"/>
  <c r="G2439" i="6"/>
  <c r="I2439" i="6" s="1"/>
  <c r="H2438" i="6"/>
  <c r="G2438" i="6"/>
  <c r="I2438" i="6" s="1"/>
  <c r="I2437" i="6"/>
  <c r="H2437" i="6"/>
  <c r="G2437" i="6"/>
  <c r="I2436" i="6"/>
  <c r="H2436" i="6"/>
  <c r="G2436" i="6"/>
  <c r="I2435" i="6"/>
  <c r="H2435" i="6"/>
  <c r="G2435" i="6"/>
  <c r="I2434" i="6"/>
  <c r="H2434" i="6"/>
  <c r="G2434" i="6"/>
  <c r="H2433" i="6"/>
  <c r="G2433" i="6"/>
  <c r="I2433" i="6" s="1"/>
  <c r="I2432" i="6"/>
  <c r="H2432" i="6"/>
  <c r="G2432" i="6"/>
  <c r="H2431" i="6"/>
  <c r="G2431" i="6"/>
  <c r="I2431" i="6" s="1"/>
  <c r="H2430" i="6"/>
  <c r="G2430" i="6"/>
  <c r="I2430" i="6" s="1"/>
  <c r="I2429" i="6"/>
  <c r="H2429" i="6"/>
  <c r="G2429" i="6"/>
  <c r="H2428" i="6"/>
  <c r="G2428" i="6"/>
  <c r="I2428" i="6" s="1"/>
  <c r="P142" i="5" s="1"/>
  <c r="Q142" i="5" s="1"/>
  <c r="S142" i="5" s="1"/>
  <c r="I2427" i="6"/>
  <c r="H2427" i="6"/>
  <c r="G2427" i="6"/>
  <c r="I2426" i="6"/>
  <c r="H2426" i="6"/>
  <c r="G2426" i="6"/>
  <c r="H2425" i="6"/>
  <c r="G2425" i="6"/>
  <c r="I2425" i="6" s="1"/>
  <c r="H2424" i="6"/>
  <c r="G2424" i="6"/>
  <c r="I2424" i="6" s="1"/>
  <c r="H2423" i="6"/>
  <c r="G2423" i="6"/>
  <c r="I2423" i="6" s="1"/>
  <c r="I2422" i="6"/>
  <c r="H2422" i="6"/>
  <c r="G2422" i="6"/>
  <c r="H2421" i="6"/>
  <c r="G2421" i="6"/>
  <c r="I2421" i="6" s="1"/>
  <c r="H2420" i="6"/>
  <c r="G2420" i="6"/>
  <c r="I2420" i="6" s="1"/>
  <c r="H2419" i="6"/>
  <c r="G2419" i="6"/>
  <c r="I2419" i="6" s="1"/>
  <c r="H2418" i="6"/>
  <c r="G2418" i="6"/>
  <c r="I2418" i="6" s="1"/>
  <c r="I2417" i="6"/>
  <c r="H2417" i="6"/>
  <c r="G2417" i="6"/>
  <c r="H2416" i="6"/>
  <c r="G2416" i="6"/>
  <c r="I2416" i="6" s="1"/>
  <c r="H2415" i="6"/>
  <c r="G2415" i="6"/>
  <c r="I2415" i="6" s="1"/>
  <c r="H2414" i="6"/>
  <c r="G2414" i="6"/>
  <c r="I2414" i="6" s="1"/>
  <c r="H2413" i="6"/>
  <c r="G2413" i="6"/>
  <c r="I2413" i="6" s="1"/>
  <c r="I2412" i="6"/>
  <c r="H2412" i="6"/>
  <c r="G2412" i="6"/>
  <c r="I2411" i="6"/>
  <c r="H2411" i="6"/>
  <c r="G2411" i="6"/>
  <c r="I2410" i="6"/>
  <c r="H2410" i="6"/>
  <c r="G2410" i="6"/>
  <c r="I2409" i="6"/>
  <c r="H2409" i="6"/>
  <c r="G2409" i="6"/>
  <c r="I2408" i="6"/>
  <c r="H2408" i="6"/>
  <c r="G2408" i="6"/>
  <c r="H2407" i="6"/>
  <c r="G2407" i="6"/>
  <c r="I2407" i="6" s="1"/>
  <c r="H2406" i="6"/>
  <c r="G2406" i="6"/>
  <c r="I2406" i="6" s="1"/>
  <c r="I2405" i="6"/>
  <c r="H2405" i="6"/>
  <c r="G2405" i="6"/>
  <c r="H2404" i="6"/>
  <c r="G2404" i="6"/>
  <c r="I2404" i="6" s="1"/>
  <c r="H2403" i="6"/>
  <c r="G2403" i="6"/>
  <c r="I2403" i="6" s="1"/>
  <c r="H2402" i="6"/>
  <c r="G2402" i="6"/>
  <c r="I2402" i="6" s="1"/>
  <c r="H2401" i="6"/>
  <c r="G2401" i="6"/>
  <c r="I2401" i="6" s="1"/>
  <c r="I2400" i="6"/>
  <c r="H2400" i="6"/>
  <c r="G2400" i="6"/>
  <c r="H2399" i="6"/>
  <c r="G2399" i="6"/>
  <c r="I2399" i="6" s="1"/>
  <c r="I2398" i="6"/>
  <c r="H2398" i="6"/>
  <c r="G2398" i="6"/>
  <c r="H2397" i="6"/>
  <c r="G2397" i="6"/>
  <c r="I2397" i="6" s="1"/>
  <c r="H2396" i="6"/>
  <c r="G2396" i="6"/>
  <c r="I2396" i="6" s="1"/>
  <c r="H2395" i="6"/>
  <c r="G2395" i="6"/>
  <c r="I2395" i="6" s="1"/>
  <c r="I2394" i="6"/>
  <c r="H2394" i="6"/>
  <c r="G2394" i="6"/>
  <c r="I2393" i="6"/>
  <c r="H2393" i="6"/>
  <c r="G2393" i="6"/>
  <c r="I2392" i="6"/>
  <c r="H2392" i="6"/>
  <c r="G2392" i="6"/>
  <c r="I2391" i="6"/>
  <c r="H2391" i="6"/>
  <c r="G2391" i="6"/>
  <c r="I2390" i="6"/>
  <c r="H2390" i="6"/>
  <c r="G2390" i="6"/>
  <c r="I2389" i="6"/>
  <c r="H2389" i="6"/>
  <c r="G2389" i="6"/>
  <c r="H2388" i="6"/>
  <c r="G2388" i="6"/>
  <c r="I2388" i="6" s="1"/>
  <c r="I2387" i="6"/>
  <c r="H2387" i="6"/>
  <c r="G2387" i="6"/>
  <c r="I2386" i="6"/>
  <c r="H2386" i="6"/>
  <c r="G2386" i="6"/>
  <c r="I2385" i="6"/>
  <c r="H2385" i="6"/>
  <c r="G2385" i="6"/>
  <c r="I2384" i="6"/>
  <c r="H2384" i="6"/>
  <c r="G2384" i="6"/>
  <c r="H2383" i="6"/>
  <c r="G2383" i="6"/>
  <c r="I2383" i="6" s="1"/>
  <c r="H2382" i="6"/>
  <c r="G2382" i="6"/>
  <c r="I2382" i="6" s="1"/>
  <c r="H2381" i="6"/>
  <c r="G2381" i="6"/>
  <c r="I2381" i="6" s="1"/>
  <c r="H2380" i="6"/>
  <c r="G2380" i="6"/>
  <c r="I2380" i="6" s="1"/>
  <c r="I2379" i="6"/>
  <c r="H2379" i="6"/>
  <c r="G2379" i="6"/>
  <c r="H2378" i="6"/>
  <c r="G2378" i="6"/>
  <c r="I2378" i="6" s="1"/>
  <c r="H2377" i="6"/>
  <c r="G2377" i="6"/>
  <c r="I2377" i="6" s="1"/>
  <c r="H2376" i="6"/>
  <c r="G2376" i="6"/>
  <c r="I2376" i="6" s="1"/>
  <c r="H2375" i="6"/>
  <c r="G2375" i="6"/>
  <c r="I2375" i="6" s="1"/>
  <c r="H2374" i="6"/>
  <c r="G2374" i="6"/>
  <c r="I2374" i="6" s="1"/>
  <c r="H2373" i="6"/>
  <c r="G2373" i="6"/>
  <c r="I2373" i="6" s="1"/>
  <c r="H2372" i="6"/>
  <c r="G2372" i="6"/>
  <c r="I2372" i="6" s="1"/>
  <c r="H2371" i="6"/>
  <c r="G2371" i="6"/>
  <c r="I2371" i="6" s="1"/>
  <c r="I2370" i="6"/>
  <c r="H2370" i="6"/>
  <c r="G2370" i="6"/>
  <c r="I2369" i="6"/>
  <c r="H2369" i="6"/>
  <c r="G2369" i="6"/>
  <c r="I2368" i="6"/>
  <c r="H2368" i="6"/>
  <c r="G2368" i="6"/>
  <c r="I2367" i="6"/>
  <c r="H2367" i="6"/>
  <c r="G2367" i="6"/>
  <c r="H2366" i="6"/>
  <c r="G2366" i="6"/>
  <c r="I2366" i="6" s="1"/>
  <c r="H2365" i="6"/>
  <c r="G2365" i="6"/>
  <c r="I2365" i="6" s="1"/>
  <c r="H2364" i="6"/>
  <c r="G2364" i="6"/>
  <c r="I2364" i="6" s="1"/>
  <c r="H2363" i="6"/>
  <c r="G2363" i="6"/>
  <c r="I2363" i="6" s="1"/>
  <c r="I2362" i="6"/>
  <c r="H2362" i="6"/>
  <c r="G2362" i="6"/>
  <c r="H2361" i="6"/>
  <c r="G2361" i="6"/>
  <c r="I2361" i="6" s="1"/>
  <c r="H2360" i="6"/>
  <c r="G2360" i="6"/>
  <c r="I2360" i="6" s="1"/>
  <c r="I2359" i="6"/>
  <c r="H2359" i="6"/>
  <c r="G2359" i="6"/>
  <c r="H2358" i="6"/>
  <c r="G2358" i="6"/>
  <c r="I2358" i="6" s="1"/>
  <c r="I2357" i="6"/>
  <c r="H2357" i="6"/>
  <c r="G2357" i="6"/>
  <c r="I2356" i="6"/>
  <c r="H2356" i="6"/>
  <c r="G2356" i="6"/>
  <c r="I2355" i="6"/>
  <c r="H2355" i="6"/>
  <c r="G2355" i="6"/>
  <c r="H2354" i="6"/>
  <c r="G2354" i="6"/>
  <c r="I2354" i="6" s="1"/>
  <c r="H2353" i="6"/>
  <c r="G2353" i="6"/>
  <c r="I2353" i="6" s="1"/>
  <c r="H2352" i="6"/>
  <c r="G2352" i="6"/>
  <c r="I2352" i="6" s="1"/>
  <c r="I2351" i="6"/>
  <c r="H2351" i="6"/>
  <c r="G2351" i="6"/>
  <c r="I2350" i="6"/>
  <c r="H2350" i="6"/>
  <c r="G2350" i="6"/>
  <c r="I2349" i="6"/>
  <c r="H2349" i="6"/>
  <c r="G2349" i="6"/>
  <c r="I2348" i="6"/>
  <c r="H2348" i="6"/>
  <c r="G2348" i="6"/>
  <c r="H2347" i="6"/>
  <c r="G2347" i="6"/>
  <c r="I2347" i="6" s="1"/>
  <c r="H2346" i="6"/>
  <c r="G2346" i="6"/>
  <c r="I2346" i="6" s="1"/>
  <c r="I2345" i="6"/>
  <c r="H2345" i="6"/>
  <c r="G2345" i="6"/>
  <c r="I2344" i="6"/>
  <c r="H2344" i="6"/>
  <c r="G2344" i="6"/>
  <c r="I2343" i="6"/>
  <c r="H2343" i="6"/>
  <c r="G2343" i="6"/>
  <c r="I2342" i="6"/>
  <c r="H2342" i="6"/>
  <c r="G2342" i="6"/>
  <c r="I2341" i="6"/>
  <c r="H2341" i="6"/>
  <c r="G2341" i="6"/>
  <c r="H2340" i="6"/>
  <c r="G2340" i="6"/>
  <c r="I2340" i="6" s="1"/>
  <c r="H2339" i="6"/>
  <c r="G2339" i="6"/>
  <c r="I2339" i="6" s="1"/>
  <c r="H2338" i="6"/>
  <c r="G2338" i="6"/>
  <c r="I2338" i="6" s="1"/>
  <c r="H2337" i="6"/>
  <c r="G2337" i="6"/>
  <c r="I2337" i="6" s="1"/>
  <c r="I2336" i="6"/>
  <c r="H2336" i="6"/>
  <c r="G2336" i="6"/>
  <c r="H2335" i="6"/>
  <c r="G2335" i="6"/>
  <c r="I2335" i="6" s="1"/>
  <c r="H2334" i="6"/>
  <c r="G2334" i="6"/>
  <c r="I2334" i="6" s="1"/>
  <c r="H2333" i="6"/>
  <c r="G2333" i="6"/>
  <c r="I2333" i="6" s="1"/>
  <c r="H2332" i="6"/>
  <c r="G2332" i="6"/>
  <c r="I2332" i="6" s="1"/>
  <c r="H2331" i="6"/>
  <c r="G2331" i="6"/>
  <c r="I2331" i="6" s="1"/>
  <c r="H2330" i="6"/>
  <c r="G2330" i="6"/>
  <c r="I2330" i="6" s="1"/>
  <c r="H2329" i="6"/>
  <c r="G2329" i="6"/>
  <c r="I2329" i="6" s="1"/>
  <c r="I2328" i="6"/>
  <c r="H2328" i="6"/>
  <c r="G2328" i="6"/>
  <c r="H2327" i="6"/>
  <c r="G2327" i="6"/>
  <c r="I2327" i="6" s="1"/>
  <c r="I2326" i="6"/>
  <c r="H2326" i="6"/>
  <c r="G2326" i="6"/>
  <c r="I2325" i="6"/>
  <c r="H2325" i="6"/>
  <c r="G2325" i="6"/>
  <c r="I2324" i="6"/>
  <c r="H2324" i="6"/>
  <c r="G2324" i="6"/>
  <c r="I2323" i="6"/>
  <c r="H2323" i="6"/>
  <c r="G2323" i="6"/>
  <c r="I2322" i="6"/>
  <c r="H2322" i="6"/>
  <c r="G2322" i="6"/>
  <c r="H2321" i="6"/>
  <c r="G2321" i="6"/>
  <c r="I2321" i="6" s="1"/>
  <c r="H2320" i="6"/>
  <c r="G2320" i="6"/>
  <c r="I2320" i="6" s="1"/>
  <c r="I2319" i="6"/>
  <c r="H2319" i="6"/>
  <c r="G2319" i="6"/>
  <c r="H2318" i="6"/>
  <c r="G2318" i="6"/>
  <c r="I2318" i="6" s="1"/>
  <c r="H2317" i="6"/>
  <c r="G2317" i="6"/>
  <c r="I2317" i="6" s="1"/>
  <c r="H2316" i="6"/>
  <c r="G2316" i="6"/>
  <c r="I2316" i="6" s="1"/>
  <c r="H2315" i="6"/>
  <c r="G2315" i="6"/>
  <c r="I2315" i="6" s="1"/>
  <c r="I2314" i="6"/>
  <c r="H2314" i="6"/>
  <c r="G2314" i="6"/>
  <c r="H2313" i="6"/>
  <c r="G2313" i="6"/>
  <c r="I2313" i="6" s="1"/>
  <c r="I2312" i="6"/>
  <c r="H2312" i="6"/>
  <c r="G2312" i="6"/>
  <c r="H2311" i="6"/>
  <c r="G2311" i="6"/>
  <c r="I2311" i="6" s="1"/>
  <c r="H2310" i="6"/>
  <c r="G2310" i="6"/>
  <c r="I2310" i="6" s="1"/>
  <c r="H2309" i="6"/>
  <c r="G2309" i="6"/>
  <c r="I2309" i="6" s="1"/>
  <c r="I2308" i="6"/>
  <c r="H2308" i="6"/>
  <c r="G2308" i="6"/>
  <c r="I2307" i="6"/>
  <c r="H2307" i="6"/>
  <c r="G2307" i="6"/>
  <c r="I2306" i="6"/>
  <c r="H2306" i="6"/>
  <c r="G2306" i="6"/>
  <c r="I2305" i="6"/>
  <c r="H2305" i="6"/>
  <c r="G2305" i="6"/>
  <c r="H2304" i="6"/>
  <c r="G2304" i="6"/>
  <c r="I2304" i="6" s="1"/>
  <c r="I2303" i="6"/>
  <c r="H2303" i="6"/>
  <c r="G2303" i="6"/>
  <c r="I2302" i="6"/>
  <c r="H2302" i="6"/>
  <c r="G2302" i="6"/>
  <c r="I2301" i="6"/>
  <c r="H2301" i="6"/>
  <c r="G2301" i="6"/>
  <c r="I2300" i="6"/>
  <c r="H2300" i="6"/>
  <c r="G2300" i="6"/>
  <c r="I2299" i="6"/>
  <c r="H2299" i="6"/>
  <c r="G2299" i="6"/>
  <c r="I2298" i="6"/>
  <c r="H2298" i="6"/>
  <c r="G2298" i="6"/>
  <c r="I2297" i="6"/>
  <c r="H2297" i="6"/>
  <c r="G2297" i="6"/>
  <c r="H2296" i="6"/>
  <c r="G2296" i="6"/>
  <c r="I2296" i="6" s="1"/>
  <c r="H2295" i="6"/>
  <c r="G2295" i="6"/>
  <c r="I2295" i="6" s="1"/>
  <c r="H2294" i="6"/>
  <c r="G2294" i="6"/>
  <c r="I2294" i="6" s="1"/>
  <c r="I2293" i="6"/>
  <c r="H2293" i="6"/>
  <c r="G2293" i="6"/>
  <c r="H2292" i="6"/>
  <c r="G2292" i="6"/>
  <c r="I2292" i="6" s="1"/>
  <c r="H2291" i="6"/>
  <c r="G2291" i="6"/>
  <c r="I2291" i="6" s="1"/>
  <c r="H2290" i="6"/>
  <c r="G2290" i="6"/>
  <c r="I2290" i="6" s="1"/>
  <c r="H2289" i="6"/>
  <c r="G2289" i="6"/>
  <c r="I2289" i="6" s="1"/>
  <c r="I2288" i="6"/>
  <c r="H2288" i="6"/>
  <c r="G2288" i="6"/>
  <c r="H2287" i="6"/>
  <c r="G2287" i="6"/>
  <c r="I2287" i="6" s="1"/>
  <c r="I2286" i="6"/>
  <c r="H2286" i="6"/>
  <c r="G2286" i="6"/>
  <c r="H2285" i="6"/>
  <c r="G2285" i="6"/>
  <c r="I2285" i="6" s="1"/>
  <c r="H2284" i="6"/>
  <c r="G2284" i="6"/>
  <c r="I2284" i="6" s="1"/>
  <c r="I2283" i="6"/>
  <c r="H2283" i="6"/>
  <c r="G2283" i="6"/>
  <c r="I2282" i="6"/>
  <c r="H2282" i="6"/>
  <c r="G2282" i="6"/>
  <c r="I2281" i="6"/>
  <c r="H2281" i="6"/>
  <c r="G2281" i="6"/>
  <c r="H2280" i="6"/>
  <c r="G2280" i="6"/>
  <c r="I2280" i="6" s="1"/>
  <c r="H2279" i="6"/>
  <c r="G2279" i="6"/>
  <c r="I2279" i="6" s="1"/>
  <c r="H2278" i="6"/>
  <c r="G2278" i="6"/>
  <c r="I2278" i="6" s="1"/>
  <c r="H2277" i="6"/>
  <c r="G2277" i="6"/>
  <c r="I2277" i="6" s="1"/>
  <c r="H2276" i="6"/>
  <c r="G2276" i="6"/>
  <c r="I2276" i="6" s="1"/>
  <c r="I2275" i="6"/>
  <c r="H2275" i="6"/>
  <c r="G2275" i="6"/>
  <c r="H2274" i="6"/>
  <c r="G2274" i="6"/>
  <c r="I2274" i="6" s="1"/>
  <c r="I2273" i="6"/>
  <c r="H2273" i="6"/>
  <c r="G2273" i="6"/>
  <c r="I2272" i="6"/>
  <c r="H2272" i="6"/>
  <c r="G2272" i="6"/>
  <c r="H2271" i="6"/>
  <c r="G2271" i="6"/>
  <c r="I2271" i="6" s="1"/>
  <c r="H2270" i="6"/>
  <c r="G2270" i="6"/>
  <c r="I2270" i="6" s="1"/>
  <c r="H2269" i="6"/>
  <c r="G2269" i="6"/>
  <c r="I2269" i="6" s="1"/>
  <c r="H2268" i="6"/>
  <c r="G2268" i="6"/>
  <c r="I2268" i="6" s="1"/>
  <c r="H2267" i="6"/>
  <c r="G2267" i="6"/>
  <c r="I2267" i="6" s="1"/>
  <c r="H2266" i="6"/>
  <c r="G2266" i="6"/>
  <c r="I2266" i="6" s="1"/>
  <c r="I2265" i="6"/>
  <c r="H2265" i="6"/>
  <c r="G2265" i="6"/>
  <c r="I2264" i="6"/>
  <c r="H2264" i="6"/>
  <c r="G2264" i="6"/>
  <c r="I2263" i="6"/>
  <c r="H2263" i="6"/>
  <c r="G2263" i="6"/>
  <c r="H2262" i="6"/>
  <c r="G2262" i="6"/>
  <c r="I2262" i="6" s="1"/>
  <c r="H2261" i="6"/>
  <c r="G2261" i="6"/>
  <c r="I2261" i="6" s="1"/>
  <c r="H2260" i="6"/>
  <c r="G2260" i="6"/>
  <c r="I2260" i="6" s="1"/>
  <c r="I2259" i="6"/>
  <c r="H2259" i="6"/>
  <c r="G2259" i="6"/>
  <c r="I2258" i="6"/>
  <c r="H2258" i="6"/>
  <c r="G2258" i="6"/>
  <c r="I2257" i="6"/>
  <c r="H2257" i="6"/>
  <c r="G2257" i="6"/>
  <c r="I2256" i="6"/>
  <c r="H2256" i="6"/>
  <c r="G2256" i="6"/>
  <c r="I2255" i="6"/>
  <c r="H2255" i="6"/>
  <c r="G2255" i="6"/>
  <c r="I2254" i="6"/>
  <c r="H2254" i="6"/>
  <c r="G2254" i="6"/>
  <c r="H2253" i="6"/>
  <c r="G2253" i="6"/>
  <c r="I2253" i="6" s="1"/>
  <c r="H2252" i="6"/>
  <c r="G2252" i="6"/>
  <c r="I2252" i="6" s="1"/>
  <c r="I2251" i="6"/>
  <c r="H2251" i="6"/>
  <c r="G2251" i="6"/>
  <c r="I2250" i="6"/>
  <c r="H2250" i="6"/>
  <c r="G2250" i="6"/>
  <c r="H2249" i="6"/>
  <c r="G2249" i="6"/>
  <c r="I2249" i="6" s="1"/>
  <c r="H2248" i="6"/>
  <c r="G2248" i="6"/>
  <c r="I2248" i="6" s="1"/>
  <c r="H2247" i="6"/>
  <c r="G2247" i="6"/>
  <c r="I2247" i="6" s="1"/>
  <c r="I2246" i="6"/>
  <c r="H2246" i="6"/>
  <c r="G2246" i="6"/>
  <c r="H2245" i="6"/>
  <c r="G2245" i="6"/>
  <c r="I2245" i="6" s="1"/>
  <c r="I2244" i="6"/>
  <c r="H2244" i="6"/>
  <c r="G2244" i="6"/>
  <c r="H2243" i="6"/>
  <c r="G2243" i="6"/>
  <c r="I2243" i="6" s="1"/>
  <c r="H2242" i="6"/>
  <c r="G2242" i="6"/>
  <c r="I2242" i="6" s="1"/>
  <c r="I2241" i="6"/>
  <c r="H2241" i="6"/>
  <c r="G2241" i="6"/>
  <c r="I2240" i="6"/>
  <c r="H2240" i="6"/>
  <c r="G2240" i="6"/>
  <c r="I2239" i="6"/>
  <c r="H2239" i="6"/>
  <c r="G2239" i="6"/>
  <c r="I2238" i="6"/>
  <c r="H2238" i="6"/>
  <c r="G2238" i="6"/>
  <c r="H2237" i="6"/>
  <c r="G2237" i="6"/>
  <c r="I2237" i="6" s="1"/>
  <c r="I2236" i="6"/>
  <c r="H2236" i="6"/>
  <c r="G2236" i="6"/>
  <c r="H2235" i="6"/>
  <c r="G2235" i="6"/>
  <c r="I2235" i="6" s="1"/>
  <c r="H2234" i="6"/>
  <c r="G2234" i="6"/>
  <c r="I2234" i="6" s="1"/>
  <c r="I2233" i="6"/>
  <c r="H2233" i="6"/>
  <c r="G2233" i="6"/>
  <c r="I2232" i="6"/>
  <c r="H2232" i="6"/>
  <c r="G2232" i="6"/>
  <c r="I2231" i="6"/>
  <c r="H2231" i="6"/>
  <c r="G2231" i="6"/>
  <c r="I2230" i="6"/>
  <c r="H2230" i="6"/>
  <c r="G2230" i="6"/>
  <c r="H2229" i="6"/>
  <c r="G2229" i="6"/>
  <c r="I2229" i="6" s="1"/>
  <c r="H2228" i="6"/>
  <c r="G2228" i="6"/>
  <c r="I2228" i="6" s="1"/>
  <c r="I2227" i="6"/>
  <c r="H2227" i="6"/>
  <c r="G2227" i="6"/>
  <c r="I2226" i="6"/>
  <c r="H2226" i="6"/>
  <c r="G2226" i="6"/>
  <c r="H2225" i="6"/>
  <c r="G2225" i="6"/>
  <c r="I2225" i="6" s="1"/>
  <c r="H2224" i="6"/>
  <c r="G2224" i="6"/>
  <c r="I2224" i="6" s="1"/>
  <c r="H2223" i="6"/>
  <c r="G2223" i="6"/>
  <c r="I2223" i="6" s="1"/>
  <c r="H2222" i="6"/>
  <c r="G2222" i="6"/>
  <c r="I2222" i="6" s="1"/>
  <c r="I2221" i="6"/>
  <c r="H2221" i="6"/>
  <c r="G2221" i="6"/>
  <c r="H2220" i="6"/>
  <c r="G2220" i="6"/>
  <c r="I2220" i="6" s="1"/>
  <c r="H2219" i="6"/>
  <c r="G2219" i="6"/>
  <c r="I2219" i="6" s="1"/>
  <c r="H2218" i="6"/>
  <c r="G2218" i="6"/>
  <c r="I2218" i="6" s="1"/>
  <c r="I2217" i="6"/>
  <c r="H2217" i="6"/>
  <c r="G2217" i="6"/>
  <c r="I2216" i="6"/>
  <c r="H2216" i="6"/>
  <c r="G2216" i="6"/>
  <c r="I2215" i="6"/>
  <c r="H2215" i="6"/>
  <c r="G2215" i="6"/>
  <c r="I2214" i="6"/>
  <c r="H2214" i="6"/>
  <c r="G2214" i="6"/>
  <c r="I2213" i="6"/>
  <c r="H2213" i="6"/>
  <c r="G2213" i="6"/>
  <c r="H2212" i="6"/>
  <c r="G2212" i="6"/>
  <c r="I2212" i="6" s="1"/>
  <c r="I2211" i="6"/>
  <c r="H2211" i="6"/>
  <c r="G2211" i="6"/>
  <c r="H2210" i="6"/>
  <c r="G2210" i="6"/>
  <c r="I2210" i="6" s="1"/>
  <c r="H2209" i="6"/>
  <c r="G2209" i="6"/>
  <c r="I2209" i="6" s="1"/>
  <c r="I2208" i="6"/>
  <c r="H2208" i="6"/>
  <c r="G2208" i="6"/>
  <c r="H2207" i="6"/>
  <c r="G2207" i="6"/>
  <c r="I2207" i="6" s="1"/>
  <c r="H2206" i="6"/>
  <c r="G2206" i="6"/>
  <c r="I2206" i="6" s="1"/>
  <c r="H2205" i="6"/>
  <c r="G2205" i="6"/>
  <c r="I2205" i="6" s="1"/>
  <c r="I2204" i="6"/>
  <c r="H2204" i="6"/>
  <c r="G2204" i="6"/>
  <c r="I2203" i="6"/>
  <c r="H2203" i="6"/>
  <c r="G2203" i="6"/>
  <c r="I2202" i="6"/>
  <c r="H2202" i="6"/>
  <c r="G2202" i="6"/>
  <c r="H2201" i="6"/>
  <c r="G2201" i="6"/>
  <c r="I2201" i="6" s="1"/>
  <c r="H2200" i="6"/>
  <c r="G2200" i="6"/>
  <c r="I2200" i="6" s="1"/>
  <c r="I2199" i="6"/>
  <c r="H2199" i="6"/>
  <c r="G2199" i="6"/>
  <c r="H2198" i="6"/>
  <c r="G2198" i="6"/>
  <c r="I2198" i="6" s="1"/>
  <c r="I2197" i="6"/>
  <c r="H2197" i="6"/>
  <c r="G2197" i="6"/>
  <c r="I2196" i="6"/>
  <c r="H2196" i="6"/>
  <c r="G2196" i="6"/>
  <c r="H2195" i="6"/>
  <c r="G2195" i="6"/>
  <c r="I2195" i="6" s="1"/>
  <c r="I2194" i="6"/>
  <c r="H2194" i="6"/>
  <c r="G2194" i="6"/>
  <c r="I2193" i="6"/>
  <c r="H2193" i="6"/>
  <c r="G2193" i="6"/>
  <c r="H2192" i="6"/>
  <c r="G2192" i="6"/>
  <c r="I2192" i="6" s="1"/>
  <c r="I2191" i="6"/>
  <c r="H2191" i="6"/>
  <c r="G2191" i="6"/>
  <c r="H2190" i="6"/>
  <c r="G2190" i="6"/>
  <c r="I2190" i="6" s="1"/>
  <c r="K131" i="5" s="1"/>
  <c r="L131" i="5" s="1"/>
  <c r="I2189" i="6"/>
  <c r="H2189" i="6"/>
  <c r="G2189" i="6"/>
  <c r="I2188" i="6"/>
  <c r="H2188" i="6"/>
  <c r="G2188" i="6"/>
  <c r="I2187" i="6"/>
  <c r="H2187" i="6"/>
  <c r="G2187" i="6"/>
  <c r="H2186" i="6"/>
  <c r="G2186" i="6"/>
  <c r="I2186" i="6" s="1"/>
  <c r="H2185" i="6"/>
  <c r="G2185" i="6"/>
  <c r="I2185" i="6" s="1"/>
  <c r="I2184" i="6"/>
  <c r="H2184" i="6"/>
  <c r="G2184" i="6"/>
  <c r="I2183" i="6"/>
  <c r="H2183" i="6"/>
  <c r="G2183" i="6"/>
  <c r="H2182" i="6"/>
  <c r="G2182" i="6"/>
  <c r="I2182" i="6" s="1"/>
  <c r="H2181" i="6"/>
  <c r="G2181" i="6"/>
  <c r="I2181" i="6" s="1"/>
  <c r="H2180" i="6"/>
  <c r="G2180" i="6"/>
  <c r="I2180" i="6" s="1"/>
  <c r="I2179" i="6"/>
  <c r="H2179" i="6"/>
  <c r="G2179" i="6"/>
  <c r="H2178" i="6"/>
  <c r="G2178" i="6"/>
  <c r="I2178" i="6" s="1"/>
  <c r="H2177" i="6"/>
  <c r="G2177" i="6"/>
  <c r="I2177" i="6" s="1"/>
  <c r="H2176" i="6"/>
  <c r="G2176" i="6"/>
  <c r="I2176" i="6" s="1"/>
  <c r="H2175" i="6"/>
  <c r="G2175" i="6"/>
  <c r="I2175" i="6" s="1"/>
  <c r="I2174" i="6"/>
  <c r="H2174" i="6"/>
  <c r="G2174" i="6"/>
  <c r="I2173" i="6"/>
  <c r="H2173" i="6"/>
  <c r="G2173" i="6"/>
  <c r="I2172" i="6"/>
  <c r="H2172" i="6"/>
  <c r="G2172" i="6"/>
  <c r="I2171" i="6"/>
  <c r="H2171" i="6"/>
  <c r="G2171" i="6"/>
  <c r="H2170" i="6"/>
  <c r="G2170" i="6"/>
  <c r="I2170" i="6" s="1"/>
  <c r="I2169" i="6"/>
  <c r="H2169" i="6"/>
  <c r="G2169" i="6"/>
  <c r="H2168" i="6"/>
  <c r="G2168" i="6"/>
  <c r="I2168" i="6" s="1"/>
  <c r="H2167" i="6"/>
  <c r="G2167" i="6"/>
  <c r="I2167" i="6" s="1"/>
  <c r="I2166" i="6"/>
  <c r="H2166" i="6"/>
  <c r="G2166" i="6"/>
  <c r="H2165" i="6"/>
  <c r="G2165" i="6"/>
  <c r="I2165" i="6" s="1"/>
  <c r="H2164" i="6"/>
  <c r="G2164" i="6"/>
  <c r="I2164" i="6" s="1"/>
  <c r="I2163" i="6"/>
  <c r="H2163" i="6"/>
  <c r="G2163" i="6"/>
  <c r="H2162" i="6"/>
  <c r="G2162" i="6"/>
  <c r="I2162" i="6" s="1"/>
  <c r="H2161" i="6"/>
  <c r="G2161" i="6"/>
  <c r="I2161" i="6" s="1"/>
  <c r="I2160" i="6"/>
  <c r="H2160" i="6"/>
  <c r="G2160" i="6"/>
  <c r="I2159" i="6"/>
  <c r="H2159" i="6"/>
  <c r="G2159" i="6"/>
  <c r="H2158" i="6"/>
  <c r="G2158" i="6"/>
  <c r="I2158" i="6" s="1"/>
  <c r="H2157" i="6"/>
  <c r="G2157" i="6"/>
  <c r="I2157" i="6" s="1"/>
  <c r="I2156" i="6"/>
  <c r="H2156" i="6"/>
  <c r="G2156" i="6"/>
  <c r="H2155" i="6"/>
  <c r="G2155" i="6"/>
  <c r="I2155" i="6" s="1"/>
  <c r="I2154" i="6"/>
  <c r="H2154" i="6"/>
  <c r="G2154" i="6"/>
  <c r="I2153" i="6"/>
  <c r="H2153" i="6"/>
  <c r="G2153" i="6"/>
  <c r="H2152" i="6"/>
  <c r="G2152" i="6"/>
  <c r="I2152" i="6" s="1"/>
  <c r="H2151" i="6"/>
  <c r="G2151" i="6"/>
  <c r="I2151" i="6" s="1"/>
  <c r="H2150" i="6"/>
  <c r="G2150" i="6"/>
  <c r="I2150" i="6" s="1"/>
  <c r="I2149" i="6"/>
  <c r="H2149" i="6"/>
  <c r="G2149" i="6"/>
  <c r="I2148" i="6"/>
  <c r="H2148" i="6"/>
  <c r="G2148" i="6"/>
  <c r="H2147" i="6"/>
  <c r="G2147" i="6"/>
  <c r="I2147" i="6" s="1"/>
  <c r="I2146" i="6"/>
  <c r="H2146" i="6"/>
  <c r="G2146" i="6"/>
  <c r="H2145" i="6"/>
  <c r="G2145" i="6"/>
  <c r="I2145" i="6" s="1"/>
  <c r="I2144" i="6"/>
  <c r="H2144" i="6"/>
  <c r="G2144" i="6"/>
  <c r="H2143" i="6"/>
  <c r="G2143" i="6"/>
  <c r="I2143" i="6" s="1"/>
  <c r="H2142" i="6"/>
  <c r="G2142" i="6"/>
  <c r="I2142" i="6" s="1"/>
  <c r="H2141" i="6"/>
  <c r="G2141" i="6"/>
  <c r="I2141" i="6" s="1"/>
  <c r="H2140" i="6"/>
  <c r="G2140" i="6"/>
  <c r="I2140" i="6" s="1"/>
  <c r="H2139" i="6"/>
  <c r="G2139" i="6"/>
  <c r="I2139" i="6" s="1"/>
  <c r="H2138" i="6"/>
  <c r="G2138" i="6"/>
  <c r="I2138" i="6" s="1"/>
  <c r="H2137" i="6"/>
  <c r="G2137" i="6"/>
  <c r="I2137" i="6" s="1"/>
  <c r="H2136" i="6"/>
  <c r="G2136" i="6"/>
  <c r="I2136" i="6" s="1"/>
  <c r="I2135" i="6"/>
  <c r="H2135" i="6"/>
  <c r="G2135" i="6"/>
  <c r="H2134" i="6"/>
  <c r="G2134" i="6"/>
  <c r="I2134" i="6" s="1"/>
  <c r="H2133" i="6"/>
  <c r="G2133" i="6"/>
  <c r="I2133" i="6" s="1"/>
  <c r="I2132" i="6"/>
  <c r="H2132" i="6"/>
  <c r="G2132" i="6"/>
  <c r="H2131" i="6"/>
  <c r="G2131" i="6"/>
  <c r="I2131" i="6" s="1"/>
  <c r="I2130" i="6"/>
  <c r="H2130" i="6"/>
  <c r="G2130" i="6"/>
  <c r="I2129" i="6"/>
  <c r="H2129" i="6"/>
  <c r="G2129" i="6"/>
  <c r="H2128" i="6"/>
  <c r="G2128" i="6"/>
  <c r="I2128" i="6" s="1"/>
  <c r="I2127" i="6"/>
  <c r="H2127" i="6"/>
  <c r="G2127" i="6"/>
  <c r="I2126" i="6"/>
  <c r="H2126" i="6"/>
  <c r="G2126" i="6"/>
  <c r="I2125" i="6"/>
  <c r="H2125" i="6"/>
  <c r="G2125" i="6"/>
  <c r="H2124" i="6"/>
  <c r="G2124" i="6"/>
  <c r="I2124" i="6" s="1"/>
  <c r="H2123" i="6"/>
  <c r="G2123" i="6"/>
  <c r="I2123" i="6" s="1"/>
  <c r="H2122" i="6"/>
  <c r="G2122" i="6"/>
  <c r="I2122" i="6" s="1"/>
  <c r="H2121" i="6"/>
  <c r="G2121" i="6"/>
  <c r="I2121" i="6" s="1"/>
  <c r="H2120" i="6"/>
  <c r="G2120" i="6"/>
  <c r="I2120" i="6" s="1"/>
  <c r="H2119" i="6"/>
  <c r="G2119" i="6"/>
  <c r="I2119" i="6" s="1"/>
  <c r="I2118" i="6"/>
  <c r="H2118" i="6"/>
  <c r="G2118" i="6"/>
  <c r="I2117" i="6"/>
  <c r="H2117" i="6"/>
  <c r="G2117" i="6"/>
  <c r="H2116" i="6"/>
  <c r="G2116" i="6"/>
  <c r="I2116" i="6" s="1"/>
  <c r="H2115" i="6"/>
  <c r="G2115" i="6"/>
  <c r="I2115" i="6" s="1"/>
  <c r="H2114" i="6"/>
  <c r="G2114" i="6"/>
  <c r="I2114" i="6" s="1"/>
  <c r="H2113" i="6"/>
  <c r="G2113" i="6"/>
  <c r="I2113" i="6" s="1"/>
  <c r="I2112" i="6"/>
  <c r="H2112" i="6"/>
  <c r="G2112" i="6"/>
  <c r="I2111" i="6"/>
  <c r="H2111" i="6"/>
  <c r="G2111" i="6"/>
  <c r="I2110" i="6"/>
  <c r="H2110" i="6"/>
  <c r="G2110" i="6"/>
  <c r="H2109" i="6"/>
  <c r="G2109" i="6"/>
  <c r="I2109" i="6" s="1"/>
  <c r="H2108" i="6"/>
  <c r="G2108" i="6"/>
  <c r="I2108" i="6" s="1"/>
  <c r="I2107" i="6"/>
  <c r="H2107" i="6"/>
  <c r="G2107" i="6"/>
  <c r="I2106" i="6"/>
  <c r="H2106" i="6"/>
  <c r="G2106" i="6"/>
  <c r="I2105" i="6"/>
  <c r="H2105" i="6"/>
  <c r="G2105" i="6"/>
  <c r="I2104" i="6"/>
  <c r="H2104" i="6"/>
  <c r="G2104" i="6"/>
  <c r="H2103" i="6"/>
  <c r="G2103" i="6"/>
  <c r="I2103" i="6" s="1"/>
  <c r="I2102" i="6"/>
  <c r="H2102" i="6"/>
  <c r="G2102" i="6"/>
  <c r="H2101" i="6"/>
  <c r="G2101" i="6"/>
  <c r="I2101" i="6" s="1"/>
  <c r="H2100" i="6"/>
  <c r="G2100" i="6"/>
  <c r="I2100" i="6" s="1"/>
  <c r="H2099" i="6"/>
  <c r="G2099" i="6"/>
  <c r="I2099" i="6" s="1"/>
  <c r="I2098" i="6"/>
  <c r="H2098" i="6"/>
  <c r="G2098" i="6"/>
  <c r="I2097" i="6"/>
  <c r="H2097" i="6"/>
  <c r="G2097" i="6"/>
  <c r="H2096" i="6"/>
  <c r="G2096" i="6"/>
  <c r="I2096" i="6" s="1"/>
  <c r="H2095" i="6"/>
  <c r="G2095" i="6"/>
  <c r="I2095" i="6" s="1"/>
  <c r="H2094" i="6"/>
  <c r="G2094" i="6"/>
  <c r="I2094" i="6" s="1"/>
  <c r="H2093" i="6"/>
  <c r="G2093" i="6"/>
  <c r="I2093" i="6" s="1"/>
  <c r="I2092" i="6"/>
  <c r="H2092" i="6"/>
  <c r="G2092" i="6"/>
  <c r="H2091" i="6"/>
  <c r="G2091" i="6"/>
  <c r="I2091" i="6" s="1"/>
  <c r="I2090" i="6"/>
  <c r="H2090" i="6"/>
  <c r="G2090" i="6"/>
  <c r="H2089" i="6"/>
  <c r="G2089" i="6"/>
  <c r="I2089" i="6" s="1"/>
  <c r="H2088" i="6"/>
  <c r="G2088" i="6"/>
  <c r="I2088" i="6" s="1"/>
  <c r="I2087" i="6"/>
  <c r="H2087" i="6"/>
  <c r="G2087" i="6"/>
  <c r="I2086" i="6"/>
  <c r="H2086" i="6"/>
  <c r="G2086" i="6"/>
  <c r="I2085" i="6"/>
  <c r="H2085" i="6"/>
  <c r="G2085" i="6"/>
  <c r="I2084" i="6"/>
  <c r="H2084" i="6"/>
  <c r="G2084" i="6"/>
  <c r="H2083" i="6"/>
  <c r="G2083" i="6"/>
  <c r="I2083" i="6" s="1"/>
  <c r="I2082" i="6"/>
  <c r="H2082" i="6"/>
  <c r="G2082" i="6"/>
  <c r="H2081" i="6"/>
  <c r="G2081" i="6"/>
  <c r="I2081" i="6" s="1"/>
  <c r="H2080" i="6"/>
  <c r="G2080" i="6"/>
  <c r="I2080" i="6" s="1"/>
  <c r="I2079" i="6"/>
  <c r="H2079" i="6"/>
  <c r="G2079" i="6"/>
  <c r="H2078" i="6"/>
  <c r="G2078" i="6"/>
  <c r="I2078" i="6" s="1"/>
  <c r="I2077" i="6"/>
  <c r="H2077" i="6"/>
  <c r="G2077" i="6"/>
  <c r="I2076" i="6"/>
  <c r="H2076" i="6"/>
  <c r="G2076" i="6"/>
  <c r="I2075" i="6"/>
  <c r="H2075" i="6"/>
  <c r="G2075" i="6"/>
  <c r="H2074" i="6"/>
  <c r="G2074" i="6"/>
  <c r="I2074" i="6" s="1"/>
  <c r="I2073" i="6"/>
  <c r="H2073" i="6"/>
  <c r="G2073" i="6"/>
  <c r="H2072" i="6"/>
  <c r="G2072" i="6"/>
  <c r="I2072" i="6" s="1"/>
  <c r="H2071" i="6"/>
  <c r="G2071" i="6"/>
  <c r="I2071" i="6" s="1"/>
  <c r="I2070" i="6"/>
  <c r="H2070" i="6"/>
  <c r="G2070" i="6"/>
  <c r="I2069" i="6"/>
  <c r="H2069" i="6"/>
  <c r="G2069" i="6"/>
  <c r="I2068" i="6"/>
  <c r="H2068" i="6"/>
  <c r="G2068" i="6"/>
  <c r="I2067" i="6"/>
  <c r="H2067" i="6"/>
  <c r="G2067" i="6"/>
  <c r="H2066" i="6"/>
  <c r="G2066" i="6"/>
  <c r="I2066" i="6" s="1"/>
  <c r="I2065" i="6"/>
  <c r="H2065" i="6"/>
  <c r="G2065" i="6"/>
  <c r="I2064" i="6"/>
  <c r="H2064" i="6"/>
  <c r="G2064" i="6"/>
  <c r="I2063" i="6"/>
  <c r="H2063" i="6"/>
  <c r="G2063" i="6"/>
  <c r="I2062" i="6"/>
  <c r="H2062" i="6"/>
  <c r="G2062" i="6"/>
  <c r="H2061" i="6"/>
  <c r="G2061" i="6"/>
  <c r="I2061" i="6" s="1"/>
  <c r="I2060" i="6"/>
  <c r="H2060" i="6"/>
  <c r="G2060" i="6"/>
  <c r="H2059" i="6"/>
  <c r="G2059" i="6"/>
  <c r="I2059" i="6" s="1"/>
  <c r="H2058" i="6"/>
  <c r="G2058" i="6"/>
  <c r="I2058" i="6" s="1"/>
  <c r="K124" i="5" s="1"/>
  <c r="L124" i="5" s="1"/>
  <c r="I2057" i="6"/>
  <c r="H2057" i="6"/>
  <c r="G2057" i="6"/>
  <c r="H2056" i="6"/>
  <c r="G2056" i="6"/>
  <c r="I2056" i="6" s="1"/>
  <c r="H2055" i="6"/>
  <c r="G2055" i="6"/>
  <c r="I2055" i="6" s="1"/>
  <c r="H2054" i="6"/>
  <c r="G2054" i="6"/>
  <c r="I2054" i="6" s="1"/>
  <c r="H2053" i="6"/>
  <c r="G2053" i="6"/>
  <c r="I2053" i="6" s="1"/>
  <c r="H2052" i="6"/>
  <c r="G2052" i="6"/>
  <c r="I2052" i="6" s="1"/>
  <c r="H2051" i="6"/>
  <c r="G2051" i="6"/>
  <c r="I2051" i="6" s="1"/>
  <c r="I2050" i="6"/>
  <c r="H2050" i="6"/>
  <c r="G2050" i="6"/>
  <c r="H2049" i="6"/>
  <c r="G2049" i="6"/>
  <c r="I2049" i="6" s="1"/>
  <c r="I2048" i="6"/>
  <c r="H2048" i="6"/>
  <c r="G2048" i="6"/>
  <c r="H2047" i="6"/>
  <c r="G2047" i="6"/>
  <c r="I2047" i="6" s="1"/>
  <c r="H2046" i="6"/>
  <c r="G2046" i="6"/>
  <c r="I2046" i="6" s="1"/>
  <c r="I2045" i="6"/>
  <c r="H2045" i="6"/>
  <c r="G2045" i="6"/>
  <c r="I2044" i="6"/>
  <c r="H2044" i="6"/>
  <c r="G2044" i="6"/>
  <c r="I2043" i="6"/>
  <c r="H2043" i="6"/>
  <c r="G2043" i="6"/>
  <c r="I2042" i="6"/>
  <c r="H2042" i="6"/>
  <c r="G2042" i="6"/>
  <c r="H2041" i="6"/>
  <c r="G2041" i="6"/>
  <c r="I2041" i="6" s="1"/>
  <c r="H2040" i="6"/>
  <c r="G2040" i="6"/>
  <c r="I2040" i="6" s="1"/>
  <c r="H2039" i="6"/>
  <c r="G2039" i="6"/>
  <c r="I2039" i="6" s="1"/>
  <c r="H2038" i="6"/>
  <c r="G2038" i="6"/>
  <c r="I2038" i="6" s="1"/>
  <c r="I2037" i="6"/>
  <c r="H2037" i="6"/>
  <c r="G2037" i="6"/>
  <c r="H2036" i="6"/>
  <c r="G2036" i="6"/>
  <c r="I2036" i="6" s="1"/>
  <c r="H2035" i="6"/>
  <c r="G2035" i="6"/>
  <c r="I2035" i="6" s="1"/>
  <c r="I2034" i="6"/>
  <c r="H2034" i="6"/>
  <c r="G2034" i="6"/>
  <c r="H2033" i="6"/>
  <c r="G2033" i="6"/>
  <c r="I2033" i="6" s="1"/>
  <c r="I2032" i="6"/>
  <c r="H2032" i="6"/>
  <c r="G2032" i="6"/>
  <c r="I2031" i="6"/>
  <c r="H2031" i="6"/>
  <c r="G2031" i="6"/>
  <c r="I2030" i="6"/>
  <c r="H2030" i="6"/>
  <c r="G2030" i="6"/>
  <c r="H2029" i="6"/>
  <c r="G2029" i="6"/>
  <c r="I2029" i="6" s="1"/>
  <c r="H2028" i="6"/>
  <c r="G2028" i="6"/>
  <c r="I2028" i="6" s="1"/>
  <c r="I2027" i="6"/>
  <c r="H2027" i="6"/>
  <c r="G2027" i="6"/>
  <c r="H2026" i="6"/>
  <c r="G2026" i="6"/>
  <c r="I2026" i="6" s="1"/>
  <c r="I2025" i="6"/>
  <c r="H2025" i="6"/>
  <c r="G2025" i="6"/>
  <c r="H2024" i="6"/>
  <c r="G2024" i="6"/>
  <c r="I2024" i="6" s="1"/>
  <c r="H2023" i="6"/>
  <c r="G2023" i="6"/>
  <c r="I2023" i="6" s="1"/>
  <c r="I2022" i="6"/>
  <c r="H2022" i="6"/>
  <c r="G2022" i="6"/>
  <c r="H2021" i="6"/>
  <c r="G2021" i="6"/>
  <c r="I2021" i="6" s="1"/>
  <c r="I2020" i="6"/>
  <c r="H2020" i="6"/>
  <c r="G2020" i="6"/>
  <c r="I2019" i="6"/>
  <c r="H2019" i="6"/>
  <c r="G2019" i="6"/>
  <c r="I2018" i="6"/>
  <c r="H2018" i="6"/>
  <c r="G2018" i="6"/>
  <c r="I2017" i="6"/>
  <c r="H2017" i="6"/>
  <c r="G2017" i="6"/>
  <c r="H2016" i="6"/>
  <c r="G2016" i="6"/>
  <c r="I2016" i="6" s="1"/>
  <c r="I2015" i="6"/>
  <c r="H2015" i="6"/>
  <c r="G2015" i="6"/>
  <c r="H2014" i="6"/>
  <c r="G2014" i="6"/>
  <c r="I2014" i="6" s="1"/>
  <c r="I2013" i="6"/>
  <c r="H2013" i="6"/>
  <c r="G2013" i="6"/>
  <c r="I2012" i="6"/>
  <c r="H2012" i="6"/>
  <c r="G2012" i="6"/>
  <c r="I2011" i="6"/>
  <c r="H2011" i="6"/>
  <c r="G2011" i="6"/>
  <c r="H2010" i="6"/>
  <c r="G2010" i="6"/>
  <c r="I2010" i="6" s="1"/>
  <c r="H2009" i="6"/>
  <c r="G2009" i="6"/>
  <c r="I2009" i="6" s="1"/>
  <c r="I2008" i="6"/>
  <c r="H2008" i="6"/>
  <c r="G2008" i="6"/>
  <c r="I2007" i="6"/>
  <c r="H2007" i="6"/>
  <c r="G2007" i="6"/>
  <c r="I2006" i="6"/>
  <c r="H2006" i="6"/>
  <c r="G2006" i="6"/>
  <c r="H2005" i="6"/>
  <c r="G2005" i="6"/>
  <c r="I2005" i="6" s="1"/>
  <c r="H2004" i="6"/>
  <c r="G2004" i="6"/>
  <c r="I2004" i="6" s="1"/>
  <c r="H2003" i="6"/>
  <c r="G2003" i="6"/>
  <c r="I2003" i="6" s="1"/>
  <c r="I2002" i="6"/>
  <c r="H2002" i="6"/>
  <c r="G2002" i="6"/>
  <c r="I2001" i="6"/>
  <c r="H2001" i="6"/>
  <c r="G2001" i="6"/>
  <c r="I2000" i="6"/>
  <c r="H2000" i="6"/>
  <c r="G2000" i="6"/>
  <c r="H1999" i="6"/>
  <c r="G1999" i="6"/>
  <c r="I1999" i="6" s="1"/>
  <c r="H1998" i="6"/>
  <c r="G1998" i="6"/>
  <c r="I1998" i="6" s="1"/>
  <c r="I1997" i="6"/>
  <c r="H1997" i="6"/>
  <c r="G1997" i="6"/>
  <c r="H1996" i="6"/>
  <c r="G1996" i="6"/>
  <c r="I1996" i="6" s="1"/>
  <c r="I1995" i="6"/>
  <c r="H1995" i="6"/>
  <c r="G1995" i="6"/>
  <c r="H1994" i="6"/>
  <c r="G1994" i="6"/>
  <c r="I1994" i="6" s="1"/>
  <c r="H1993" i="6"/>
  <c r="G1993" i="6"/>
  <c r="I1993" i="6" s="1"/>
  <c r="P120" i="5" s="1"/>
  <c r="Q120" i="5" s="1"/>
  <c r="S120" i="5" s="1"/>
  <c r="I1992" i="6"/>
  <c r="H1992" i="6"/>
  <c r="G1992" i="6"/>
  <c r="I1991" i="6"/>
  <c r="H1991" i="6"/>
  <c r="G1991" i="6"/>
  <c r="I1990" i="6"/>
  <c r="H1990" i="6"/>
  <c r="G1990" i="6"/>
  <c r="H1989" i="6"/>
  <c r="G1989" i="6"/>
  <c r="I1989" i="6" s="1"/>
  <c r="I1988" i="6"/>
  <c r="H1988" i="6"/>
  <c r="G1988" i="6"/>
  <c r="H1987" i="6"/>
  <c r="G1987" i="6"/>
  <c r="I1987" i="6" s="1"/>
  <c r="H1986" i="6"/>
  <c r="G1986" i="6"/>
  <c r="I1986" i="6" s="1"/>
  <c r="H1985" i="6"/>
  <c r="G1985" i="6"/>
  <c r="I1985" i="6" s="1"/>
  <c r="H1984" i="6"/>
  <c r="G1984" i="6"/>
  <c r="I1984" i="6" s="1"/>
  <c r="I1983" i="6"/>
  <c r="H1983" i="6"/>
  <c r="G1983" i="6"/>
  <c r="H1982" i="6"/>
  <c r="G1982" i="6"/>
  <c r="I1982" i="6" s="1"/>
  <c r="H1981" i="6"/>
  <c r="G1981" i="6"/>
  <c r="I1981" i="6" s="1"/>
  <c r="H1980" i="6"/>
  <c r="G1980" i="6"/>
  <c r="I1980" i="6" s="1"/>
  <c r="I1979" i="6"/>
  <c r="H1979" i="6"/>
  <c r="G1979" i="6"/>
  <c r="I1978" i="6"/>
  <c r="H1978" i="6"/>
  <c r="G1978" i="6"/>
  <c r="I1977" i="6"/>
  <c r="H1977" i="6"/>
  <c r="G1977" i="6"/>
  <c r="I1976" i="6"/>
  <c r="H1976" i="6"/>
  <c r="G1976" i="6"/>
  <c r="I1975" i="6"/>
  <c r="H1975" i="6"/>
  <c r="G1975" i="6"/>
  <c r="H1974" i="6"/>
  <c r="G1974" i="6"/>
  <c r="I1974" i="6" s="1"/>
  <c r="H1973" i="6"/>
  <c r="G1973" i="6"/>
  <c r="I1973" i="6" s="1"/>
  <c r="I1972" i="6"/>
  <c r="H1972" i="6"/>
  <c r="G1972" i="6"/>
  <c r="H1971" i="6"/>
  <c r="G1971" i="6"/>
  <c r="I1971" i="6" s="1"/>
  <c r="I1970" i="6"/>
  <c r="H1970" i="6"/>
  <c r="G1970" i="6"/>
  <c r="H1969" i="6"/>
  <c r="G1969" i="6"/>
  <c r="I1969" i="6" s="1"/>
  <c r="I1968" i="6"/>
  <c r="H1968" i="6"/>
  <c r="G1968" i="6"/>
  <c r="H1967" i="6"/>
  <c r="G1967" i="6"/>
  <c r="I1967" i="6" s="1"/>
  <c r="H1966" i="6"/>
  <c r="G1966" i="6"/>
  <c r="I1966" i="6" s="1"/>
  <c r="I1965" i="6"/>
  <c r="H1965" i="6"/>
  <c r="G1965" i="6"/>
  <c r="H1964" i="6"/>
  <c r="G1964" i="6"/>
  <c r="I1964" i="6" s="1"/>
  <c r="K119" i="5" s="1"/>
  <c r="L119" i="5" s="1"/>
  <c r="N119" i="5" s="1"/>
  <c r="I1963" i="6"/>
  <c r="H1963" i="6"/>
  <c r="G1963" i="6"/>
  <c r="I1962" i="6"/>
  <c r="H1962" i="6"/>
  <c r="G1962" i="6"/>
  <c r="H1961" i="6"/>
  <c r="G1961" i="6"/>
  <c r="I1961" i="6" s="1"/>
  <c r="H1960" i="6"/>
  <c r="G1960" i="6"/>
  <c r="I1960" i="6" s="1"/>
  <c r="H1959" i="6"/>
  <c r="G1959" i="6"/>
  <c r="I1959" i="6" s="1"/>
  <c r="I1958" i="6"/>
  <c r="H1958" i="6"/>
  <c r="G1958" i="6"/>
  <c r="I1957" i="6"/>
  <c r="H1957" i="6"/>
  <c r="G1957" i="6"/>
  <c r="I1956" i="6"/>
  <c r="H1956" i="6"/>
  <c r="G1956" i="6"/>
  <c r="I1955" i="6"/>
  <c r="H1955" i="6"/>
  <c r="G1955" i="6"/>
  <c r="H1954" i="6"/>
  <c r="G1954" i="6"/>
  <c r="I1954" i="6" s="1"/>
  <c r="H1953" i="6"/>
  <c r="G1953" i="6"/>
  <c r="I1953" i="6" s="1"/>
  <c r="P118" i="5" s="1"/>
  <c r="Q118" i="5" s="1"/>
  <c r="S118" i="5" s="1"/>
  <c r="H1952" i="6"/>
  <c r="G1952" i="6"/>
  <c r="I1952" i="6" s="1"/>
  <c r="H1951" i="6"/>
  <c r="G1951" i="6"/>
  <c r="I1951" i="6" s="1"/>
  <c r="H1950" i="6"/>
  <c r="G1950" i="6"/>
  <c r="I1950" i="6" s="1"/>
  <c r="I1949" i="6"/>
  <c r="H1949" i="6"/>
  <c r="G1949" i="6"/>
  <c r="I1948" i="6"/>
  <c r="H1948" i="6"/>
  <c r="G1948" i="6"/>
  <c r="I1947" i="6"/>
  <c r="H1947" i="6"/>
  <c r="G1947" i="6"/>
  <c r="I1946" i="6"/>
  <c r="H1946" i="6"/>
  <c r="G1946" i="6"/>
  <c r="I1945" i="6"/>
  <c r="H1945" i="6"/>
  <c r="G1945" i="6"/>
  <c r="H1944" i="6"/>
  <c r="G1944" i="6"/>
  <c r="I1944" i="6" s="1"/>
  <c r="I1943" i="6"/>
  <c r="H1943" i="6"/>
  <c r="G1943" i="6"/>
  <c r="H1942" i="6"/>
  <c r="G1942" i="6"/>
  <c r="I1942" i="6" s="1"/>
  <c r="K118" i="5" s="1"/>
  <c r="L118" i="5" s="1"/>
  <c r="N118" i="5" s="1"/>
  <c r="I1941" i="6"/>
  <c r="H1941" i="6"/>
  <c r="G1941" i="6"/>
  <c r="H1940" i="6"/>
  <c r="G1940" i="6"/>
  <c r="I1940" i="6" s="1"/>
  <c r="H1939" i="6"/>
  <c r="G1939" i="6"/>
  <c r="I1939" i="6" s="1"/>
  <c r="H1938" i="6"/>
  <c r="G1938" i="6"/>
  <c r="I1938" i="6" s="1"/>
  <c r="I1937" i="6"/>
  <c r="H1937" i="6"/>
  <c r="G1937" i="6"/>
  <c r="I1936" i="6"/>
  <c r="H1936" i="6"/>
  <c r="G1936" i="6"/>
  <c r="I1935" i="6"/>
  <c r="H1935" i="6"/>
  <c r="G1935" i="6"/>
  <c r="I1934" i="6"/>
  <c r="H1934" i="6"/>
  <c r="G1934" i="6"/>
  <c r="I1933" i="6"/>
  <c r="H1933" i="6"/>
  <c r="G1933" i="6"/>
  <c r="H1932" i="6"/>
  <c r="G1932" i="6"/>
  <c r="I1932" i="6" s="1"/>
  <c r="I1931" i="6"/>
  <c r="H1931" i="6"/>
  <c r="G1931" i="6"/>
  <c r="H1930" i="6"/>
  <c r="G1930" i="6"/>
  <c r="I1930" i="6" s="1"/>
  <c r="H1929" i="6"/>
  <c r="G1929" i="6"/>
  <c r="I1929" i="6" s="1"/>
  <c r="I1928" i="6"/>
  <c r="H1928" i="6"/>
  <c r="G1928" i="6"/>
  <c r="H1927" i="6"/>
  <c r="G1927" i="6"/>
  <c r="I1927" i="6" s="1"/>
  <c r="H1926" i="6"/>
  <c r="G1926" i="6"/>
  <c r="I1926" i="6" s="1"/>
  <c r="H1925" i="6"/>
  <c r="G1925" i="6"/>
  <c r="I1925" i="6" s="1"/>
  <c r="H1924" i="6"/>
  <c r="G1924" i="6"/>
  <c r="I1924" i="6" s="1"/>
  <c r="I1923" i="6"/>
  <c r="H1923" i="6"/>
  <c r="G1923" i="6"/>
  <c r="H1922" i="6"/>
  <c r="G1922" i="6"/>
  <c r="I1922" i="6" s="1"/>
  <c r="H1921" i="6"/>
  <c r="G1921" i="6"/>
  <c r="I1921" i="6" s="1"/>
  <c r="I1920" i="6"/>
  <c r="H1920" i="6"/>
  <c r="G1920" i="6"/>
  <c r="I1919" i="6"/>
  <c r="H1919" i="6"/>
  <c r="G1919" i="6"/>
  <c r="I1918" i="6"/>
  <c r="H1918" i="6"/>
  <c r="G1918" i="6"/>
  <c r="I1917" i="6"/>
  <c r="H1917" i="6"/>
  <c r="G1917" i="6"/>
  <c r="I1916" i="6"/>
  <c r="H1916" i="6"/>
  <c r="G1916" i="6"/>
  <c r="H1915" i="6"/>
  <c r="G1915" i="6"/>
  <c r="I1915" i="6" s="1"/>
  <c r="I1914" i="6"/>
  <c r="H1914" i="6"/>
  <c r="G1914" i="6"/>
  <c r="H1913" i="6"/>
  <c r="G1913" i="6"/>
  <c r="I1913" i="6" s="1"/>
  <c r="I1912" i="6"/>
  <c r="H1912" i="6"/>
  <c r="G1912" i="6"/>
  <c r="H1911" i="6"/>
  <c r="G1911" i="6"/>
  <c r="I1911" i="6" s="1"/>
  <c r="H1910" i="6"/>
  <c r="G1910" i="6"/>
  <c r="I1910" i="6" s="1"/>
  <c r="I1909" i="6"/>
  <c r="H1909" i="6"/>
  <c r="G1909" i="6"/>
  <c r="H1908" i="6"/>
  <c r="G1908" i="6"/>
  <c r="I1908" i="6" s="1"/>
  <c r="I1907" i="6"/>
  <c r="H1907" i="6"/>
  <c r="G1907" i="6"/>
  <c r="I1906" i="6"/>
  <c r="H1906" i="6"/>
  <c r="G1906" i="6"/>
  <c r="H1905" i="6"/>
  <c r="G1905" i="6"/>
  <c r="I1905" i="6" s="1"/>
  <c r="I1904" i="6"/>
  <c r="H1904" i="6"/>
  <c r="G1904" i="6"/>
  <c r="H1903" i="6"/>
  <c r="G1903" i="6"/>
  <c r="I1903" i="6" s="1"/>
  <c r="H1902" i="6"/>
  <c r="G1902" i="6"/>
  <c r="I1902" i="6" s="1"/>
  <c r="H1901" i="6"/>
  <c r="G1901" i="6"/>
  <c r="I1901" i="6" s="1"/>
  <c r="I1900" i="6"/>
  <c r="H1900" i="6"/>
  <c r="G1900" i="6"/>
  <c r="I1899" i="6"/>
  <c r="H1899" i="6"/>
  <c r="G1899" i="6"/>
  <c r="I1898" i="6"/>
  <c r="H1898" i="6"/>
  <c r="G1898" i="6"/>
  <c r="I1897" i="6"/>
  <c r="H1897" i="6"/>
  <c r="G1897" i="6"/>
  <c r="H1896" i="6"/>
  <c r="G1896" i="6"/>
  <c r="I1896" i="6" s="1"/>
  <c r="I1895" i="6"/>
  <c r="H1895" i="6"/>
  <c r="G1895" i="6"/>
  <c r="I1894" i="6"/>
  <c r="H1894" i="6"/>
  <c r="G1894" i="6"/>
  <c r="I1893" i="6"/>
  <c r="H1893" i="6"/>
  <c r="G1893" i="6"/>
  <c r="I1892" i="6"/>
  <c r="H1892" i="6"/>
  <c r="G1892" i="6"/>
  <c r="H1891" i="6"/>
  <c r="G1891" i="6"/>
  <c r="I1891" i="6" s="1"/>
  <c r="I1890" i="6"/>
  <c r="H1890" i="6"/>
  <c r="G1890" i="6"/>
  <c r="H1889" i="6"/>
  <c r="G1889" i="6"/>
  <c r="I1889" i="6" s="1"/>
  <c r="I1888" i="6"/>
  <c r="H1888" i="6"/>
  <c r="G1888" i="6"/>
  <c r="H1887" i="6"/>
  <c r="G1887" i="6"/>
  <c r="I1887" i="6" s="1"/>
  <c r="I1886" i="6"/>
  <c r="H1886" i="6"/>
  <c r="G1886" i="6"/>
  <c r="I1885" i="6"/>
  <c r="H1885" i="6"/>
  <c r="G1885" i="6"/>
  <c r="H1884" i="6"/>
  <c r="G1884" i="6"/>
  <c r="I1884" i="6" s="1"/>
  <c r="H1883" i="6"/>
  <c r="G1883" i="6"/>
  <c r="I1883" i="6" s="1"/>
  <c r="H1882" i="6"/>
  <c r="G1882" i="6"/>
  <c r="I1882" i="6" s="1"/>
  <c r="H1881" i="6"/>
  <c r="G1881" i="6"/>
  <c r="I1881" i="6" s="1"/>
  <c r="P114" i="5" s="1"/>
  <c r="Q114" i="5" s="1"/>
  <c r="S114" i="5" s="1"/>
  <c r="I1880" i="6"/>
  <c r="H1880" i="6"/>
  <c r="G1880" i="6"/>
  <c r="H1879" i="6"/>
  <c r="G1879" i="6"/>
  <c r="I1879" i="6" s="1"/>
  <c r="I1878" i="6"/>
  <c r="H1878" i="6"/>
  <c r="G1878" i="6"/>
  <c r="H1877" i="6"/>
  <c r="G1877" i="6"/>
  <c r="I1877" i="6" s="1"/>
  <c r="I1876" i="6"/>
  <c r="H1876" i="6"/>
  <c r="G1876" i="6"/>
  <c r="I1875" i="6"/>
  <c r="H1875" i="6"/>
  <c r="G1875" i="6"/>
  <c r="I1874" i="6"/>
  <c r="H1874" i="6"/>
  <c r="G1874" i="6"/>
  <c r="I1873" i="6"/>
  <c r="H1873" i="6"/>
  <c r="G1873" i="6"/>
  <c r="H1872" i="6"/>
  <c r="G1872" i="6"/>
  <c r="I1872" i="6" s="1"/>
  <c r="I1871" i="6"/>
  <c r="H1871" i="6"/>
  <c r="G1871" i="6"/>
  <c r="H1870" i="6"/>
  <c r="G1870" i="6"/>
  <c r="I1870" i="6" s="1"/>
  <c r="I1869" i="6"/>
  <c r="H1869" i="6"/>
  <c r="G1869" i="6"/>
  <c r="H1868" i="6"/>
  <c r="G1868" i="6"/>
  <c r="I1868" i="6" s="1"/>
  <c r="H1867" i="6"/>
  <c r="G1867" i="6"/>
  <c r="I1867" i="6" s="1"/>
  <c r="I1866" i="6"/>
  <c r="H1866" i="6"/>
  <c r="G1866" i="6"/>
  <c r="H1865" i="6"/>
  <c r="G1865" i="6"/>
  <c r="I1865" i="6" s="1"/>
  <c r="I1864" i="6"/>
  <c r="H1864" i="6"/>
  <c r="G1864" i="6"/>
  <c r="H1863" i="6"/>
  <c r="G1863" i="6"/>
  <c r="I1863" i="6" s="1"/>
  <c r="H1862" i="6"/>
  <c r="G1862" i="6"/>
  <c r="I1862" i="6" s="1"/>
  <c r="I1861" i="6"/>
  <c r="H1861" i="6"/>
  <c r="G1861" i="6"/>
  <c r="H1860" i="6"/>
  <c r="G1860" i="6"/>
  <c r="I1860" i="6" s="1"/>
  <c r="H1859" i="6"/>
  <c r="G1859" i="6"/>
  <c r="I1859" i="6" s="1"/>
  <c r="H1858" i="6"/>
  <c r="G1858" i="6"/>
  <c r="I1858" i="6" s="1"/>
  <c r="I1857" i="6"/>
  <c r="H1857" i="6"/>
  <c r="G1857" i="6"/>
  <c r="I1856" i="6"/>
  <c r="H1856" i="6"/>
  <c r="G1856" i="6"/>
  <c r="I1855" i="6"/>
  <c r="H1855" i="6"/>
  <c r="G1855" i="6"/>
  <c r="H1854" i="6"/>
  <c r="G1854" i="6"/>
  <c r="I1854" i="6" s="1"/>
  <c r="H1853" i="6"/>
  <c r="G1853" i="6"/>
  <c r="I1853" i="6" s="1"/>
  <c r="H1852" i="6"/>
  <c r="G1852" i="6"/>
  <c r="I1852" i="6" s="1"/>
  <c r="I1851" i="6"/>
  <c r="H1851" i="6"/>
  <c r="G1851" i="6"/>
  <c r="I1850" i="6"/>
  <c r="H1850" i="6"/>
  <c r="G1850" i="6"/>
  <c r="I1849" i="6"/>
  <c r="H1849" i="6"/>
  <c r="G1849" i="6"/>
  <c r="H1848" i="6"/>
  <c r="G1848" i="6"/>
  <c r="I1848" i="6" s="1"/>
  <c r="I1847" i="6"/>
  <c r="H1847" i="6"/>
  <c r="G1847" i="6"/>
  <c r="H1846" i="6"/>
  <c r="G1846" i="6"/>
  <c r="I1846" i="6" s="1"/>
  <c r="I1845" i="6"/>
  <c r="H1845" i="6"/>
  <c r="G1845" i="6"/>
  <c r="H1844" i="6"/>
  <c r="G1844" i="6"/>
  <c r="I1844" i="6" s="1"/>
  <c r="H1843" i="6"/>
  <c r="G1843" i="6"/>
  <c r="I1843" i="6" s="1"/>
  <c r="P112" i="5" s="1"/>
  <c r="I1842" i="6"/>
  <c r="H1842" i="6"/>
  <c r="G1842" i="6"/>
  <c r="H1841" i="6"/>
  <c r="G1841" i="6"/>
  <c r="I1841" i="6" s="1"/>
  <c r="H1840" i="6"/>
  <c r="G1840" i="6"/>
  <c r="I1840" i="6" s="1"/>
  <c r="H1839" i="6"/>
  <c r="G1839" i="6"/>
  <c r="I1839" i="6" s="1"/>
  <c r="I1838" i="6"/>
  <c r="H1838" i="6"/>
  <c r="G1838" i="6"/>
  <c r="I1837" i="6"/>
  <c r="H1837" i="6"/>
  <c r="G1837" i="6"/>
  <c r="I1836" i="6"/>
  <c r="H1836" i="6"/>
  <c r="G1836" i="6"/>
  <c r="H1835" i="6"/>
  <c r="G1835" i="6"/>
  <c r="I1835" i="6" s="1"/>
  <c r="H1834" i="6"/>
  <c r="G1834" i="6"/>
  <c r="I1834" i="6" s="1"/>
  <c r="H1833" i="6"/>
  <c r="G1833" i="6"/>
  <c r="I1833" i="6" s="1"/>
  <c r="K112" i="5" s="1"/>
  <c r="L112" i="5" s="1"/>
  <c r="N112" i="5" s="1"/>
  <c r="I1832" i="6"/>
  <c r="H1832" i="6"/>
  <c r="G1832" i="6"/>
  <c r="I1831" i="6"/>
  <c r="H1831" i="6"/>
  <c r="G1831" i="6"/>
  <c r="I1830" i="6"/>
  <c r="H1830" i="6"/>
  <c r="G1830" i="6"/>
  <c r="H1829" i="6"/>
  <c r="G1829" i="6"/>
  <c r="I1829" i="6" s="1"/>
  <c r="I1828" i="6"/>
  <c r="H1828" i="6"/>
  <c r="G1828" i="6"/>
  <c r="H1827" i="6"/>
  <c r="G1827" i="6"/>
  <c r="I1827" i="6" s="1"/>
  <c r="H1826" i="6"/>
  <c r="G1826" i="6"/>
  <c r="I1826" i="6" s="1"/>
  <c r="I1825" i="6"/>
  <c r="H1825" i="6"/>
  <c r="G1825" i="6"/>
  <c r="H1824" i="6"/>
  <c r="G1824" i="6"/>
  <c r="I1824" i="6" s="1"/>
  <c r="I1823" i="6"/>
  <c r="H1823" i="6"/>
  <c r="G1823" i="6"/>
  <c r="I1822" i="6"/>
  <c r="H1822" i="6"/>
  <c r="G1822" i="6"/>
  <c r="I1821" i="6"/>
  <c r="H1821" i="6"/>
  <c r="G1821" i="6"/>
  <c r="H1820" i="6"/>
  <c r="G1820" i="6"/>
  <c r="I1820" i="6" s="1"/>
  <c r="I1819" i="6"/>
  <c r="H1819" i="6"/>
  <c r="G1819" i="6"/>
  <c r="I1818" i="6"/>
  <c r="H1818" i="6"/>
  <c r="G1818" i="6"/>
  <c r="H1817" i="6"/>
  <c r="G1817" i="6"/>
  <c r="I1817" i="6" s="1"/>
  <c r="H1816" i="6"/>
  <c r="G1816" i="6"/>
  <c r="I1816" i="6" s="1"/>
  <c r="H1815" i="6"/>
  <c r="G1815" i="6"/>
  <c r="I1815" i="6" s="1"/>
  <c r="H1814" i="6"/>
  <c r="G1814" i="6"/>
  <c r="I1814" i="6" s="1"/>
  <c r="K111" i="5" s="1"/>
  <c r="L111" i="5" s="1"/>
  <c r="N111" i="5" s="1"/>
  <c r="I1813" i="6"/>
  <c r="H1813" i="6"/>
  <c r="G1813" i="6"/>
  <c r="H1812" i="6"/>
  <c r="G1812" i="6"/>
  <c r="I1812" i="6" s="1"/>
  <c r="H1811" i="6"/>
  <c r="G1811" i="6"/>
  <c r="I1811" i="6" s="1"/>
  <c r="H1810" i="6"/>
  <c r="G1810" i="6"/>
  <c r="I1810" i="6" s="1"/>
  <c r="I1809" i="6"/>
  <c r="H1809" i="6"/>
  <c r="G1809" i="6"/>
  <c r="I1808" i="6"/>
  <c r="H1808" i="6"/>
  <c r="G1808" i="6"/>
  <c r="I1807" i="6"/>
  <c r="H1807" i="6"/>
  <c r="G1807" i="6"/>
  <c r="I1806" i="6"/>
  <c r="H1806" i="6"/>
  <c r="G1806" i="6"/>
  <c r="H1805" i="6"/>
  <c r="G1805" i="6"/>
  <c r="I1805" i="6" s="1"/>
  <c r="I1804" i="6"/>
  <c r="H1804" i="6"/>
  <c r="G1804" i="6"/>
  <c r="H1803" i="6"/>
  <c r="G1803" i="6"/>
  <c r="I1803" i="6" s="1"/>
  <c r="I1802" i="6"/>
  <c r="H1802" i="6"/>
  <c r="G1802" i="6"/>
  <c r="H1801" i="6"/>
  <c r="G1801" i="6"/>
  <c r="I1801" i="6" s="1"/>
  <c r="I1800" i="6"/>
  <c r="H1800" i="6"/>
  <c r="G1800" i="6"/>
  <c r="I1799" i="6"/>
  <c r="H1799" i="6"/>
  <c r="G1799" i="6"/>
  <c r="H1798" i="6"/>
  <c r="G1798" i="6"/>
  <c r="I1798" i="6" s="1"/>
  <c r="I1797" i="6"/>
  <c r="H1797" i="6"/>
  <c r="G1797" i="6"/>
  <c r="H1796" i="6"/>
  <c r="G1796" i="6"/>
  <c r="I1796" i="6" s="1"/>
  <c r="H1795" i="6"/>
  <c r="G1795" i="6"/>
  <c r="I1795" i="6" s="1"/>
  <c r="K110" i="5" s="1"/>
  <c r="L110" i="5" s="1"/>
  <c r="I1794" i="6"/>
  <c r="H1794" i="6"/>
  <c r="G1794" i="6"/>
  <c r="H1793" i="6"/>
  <c r="G1793" i="6"/>
  <c r="I1793" i="6" s="1"/>
  <c r="H1792" i="6"/>
  <c r="G1792" i="6"/>
  <c r="I1792" i="6" s="1"/>
  <c r="H1791" i="6"/>
  <c r="G1791" i="6"/>
  <c r="I1791" i="6" s="1"/>
  <c r="H1790" i="6"/>
  <c r="G1790" i="6"/>
  <c r="I1790" i="6" s="1"/>
  <c r="I1789" i="6"/>
  <c r="H1789" i="6"/>
  <c r="G1789" i="6"/>
  <c r="I1788" i="6"/>
  <c r="H1788" i="6"/>
  <c r="G1788" i="6"/>
  <c r="I1787" i="6"/>
  <c r="H1787" i="6"/>
  <c r="G1787" i="6"/>
  <c r="H1786" i="6"/>
  <c r="G1786" i="6"/>
  <c r="I1786" i="6" s="1"/>
  <c r="I1785" i="6"/>
  <c r="H1785" i="6"/>
  <c r="G1785" i="6"/>
  <c r="H1784" i="6"/>
  <c r="G1784" i="6"/>
  <c r="I1784" i="6" s="1"/>
  <c r="I1783" i="6"/>
  <c r="H1783" i="6"/>
  <c r="G1783" i="6"/>
  <c r="I1782" i="6"/>
  <c r="H1782" i="6"/>
  <c r="G1782" i="6"/>
  <c r="H1781" i="6"/>
  <c r="G1781" i="6"/>
  <c r="I1781" i="6" s="1"/>
  <c r="I1780" i="6"/>
  <c r="H1780" i="6"/>
  <c r="G1780" i="6"/>
  <c r="H1779" i="6"/>
  <c r="G1779" i="6"/>
  <c r="I1779" i="6" s="1"/>
  <c r="I1778" i="6"/>
  <c r="H1778" i="6"/>
  <c r="G1778" i="6"/>
  <c r="H1777" i="6"/>
  <c r="G1777" i="6"/>
  <c r="I1777" i="6" s="1"/>
  <c r="H1776" i="6"/>
  <c r="G1776" i="6"/>
  <c r="I1776" i="6" s="1"/>
  <c r="I1775" i="6"/>
  <c r="H1775" i="6"/>
  <c r="G1775" i="6"/>
  <c r="H1774" i="6"/>
  <c r="G1774" i="6"/>
  <c r="I1774" i="6" s="1"/>
  <c r="H1773" i="6"/>
  <c r="G1773" i="6"/>
  <c r="I1773" i="6" s="1"/>
  <c r="H1772" i="6"/>
  <c r="G1772" i="6"/>
  <c r="I1772" i="6" s="1"/>
  <c r="I1771" i="6"/>
  <c r="H1771" i="6"/>
  <c r="G1771" i="6"/>
  <c r="H1770" i="6"/>
  <c r="G1770" i="6"/>
  <c r="I1770" i="6" s="1"/>
  <c r="H1769" i="6"/>
  <c r="G1769" i="6"/>
  <c r="I1769" i="6" s="1"/>
  <c r="H1768" i="6"/>
  <c r="G1768" i="6"/>
  <c r="I1768" i="6" s="1"/>
  <c r="H1767" i="6"/>
  <c r="G1767" i="6"/>
  <c r="I1767" i="6" s="1"/>
  <c r="I1766" i="6"/>
  <c r="H1766" i="6"/>
  <c r="G1766" i="6"/>
  <c r="I1765" i="6"/>
  <c r="H1765" i="6"/>
  <c r="G1765" i="6"/>
  <c r="I1764" i="6"/>
  <c r="H1764" i="6"/>
  <c r="G1764" i="6"/>
  <c r="I1763" i="6"/>
  <c r="H1763" i="6"/>
  <c r="G1763" i="6"/>
  <c r="H1762" i="6"/>
  <c r="G1762" i="6"/>
  <c r="I1762" i="6" s="1"/>
  <c r="I1761" i="6"/>
  <c r="H1761" i="6"/>
  <c r="G1761" i="6"/>
  <c r="H1760" i="6"/>
  <c r="G1760" i="6"/>
  <c r="I1760" i="6" s="1"/>
  <c r="I1759" i="6"/>
  <c r="H1759" i="6"/>
  <c r="G1759" i="6"/>
  <c r="H1758" i="6"/>
  <c r="G1758" i="6"/>
  <c r="I1758" i="6" s="1"/>
  <c r="H1757" i="6"/>
  <c r="G1757" i="6"/>
  <c r="I1757" i="6" s="1"/>
  <c r="H1756" i="6"/>
  <c r="G1756" i="6"/>
  <c r="I1756" i="6" s="1"/>
  <c r="H1755" i="6"/>
  <c r="G1755" i="6"/>
  <c r="I1755" i="6" s="1"/>
  <c r="I1754" i="6"/>
  <c r="H1754" i="6"/>
  <c r="G1754" i="6"/>
  <c r="H1753" i="6"/>
  <c r="G1753" i="6"/>
  <c r="I1753" i="6" s="1"/>
  <c r="I1752" i="6"/>
  <c r="H1752" i="6"/>
  <c r="G1752" i="6"/>
  <c r="I1751" i="6"/>
  <c r="H1751" i="6"/>
  <c r="G1751" i="6"/>
  <c r="H1750" i="6"/>
  <c r="G1750" i="6"/>
  <c r="I1750" i="6" s="1"/>
  <c r="H1749" i="6"/>
  <c r="G1749" i="6"/>
  <c r="I1749" i="6" s="1"/>
  <c r="H1748" i="6"/>
  <c r="G1748" i="6"/>
  <c r="I1748" i="6" s="1"/>
  <c r="I1747" i="6"/>
  <c r="H1747" i="6"/>
  <c r="G1747" i="6"/>
  <c r="I1746" i="6"/>
  <c r="H1746" i="6"/>
  <c r="G1746" i="6"/>
  <c r="I1745" i="6"/>
  <c r="H1745" i="6"/>
  <c r="G1745" i="6"/>
  <c r="I1744" i="6"/>
  <c r="H1744" i="6"/>
  <c r="G1744" i="6"/>
  <c r="H1743" i="6"/>
  <c r="G1743" i="6"/>
  <c r="I1743" i="6" s="1"/>
  <c r="H1742" i="6"/>
  <c r="G1742" i="6"/>
  <c r="I1742" i="6" s="1"/>
  <c r="I1741" i="6"/>
  <c r="H1741" i="6"/>
  <c r="G1741" i="6"/>
  <c r="I1740" i="6"/>
  <c r="H1740" i="6"/>
  <c r="G1740" i="6"/>
  <c r="I1739" i="6"/>
  <c r="H1739" i="6"/>
  <c r="G1739" i="6"/>
  <c r="I1738" i="6"/>
  <c r="H1738" i="6"/>
  <c r="G1738" i="6"/>
  <c r="I1737" i="6"/>
  <c r="H1737" i="6"/>
  <c r="G1737" i="6"/>
  <c r="H1736" i="6"/>
  <c r="G1736" i="6"/>
  <c r="I1736" i="6" s="1"/>
  <c r="I1735" i="6"/>
  <c r="H1735" i="6"/>
  <c r="G1735" i="6"/>
  <c r="H1734" i="6"/>
  <c r="G1734" i="6"/>
  <c r="I1734" i="6" s="1"/>
  <c r="H1733" i="6"/>
  <c r="G1733" i="6"/>
  <c r="I1733" i="6" s="1"/>
  <c r="I1732" i="6"/>
  <c r="H1732" i="6"/>
  <c r="G1732" i="6"/>
  <c r="H1731" i="6"/>
  <c r="G1731" i="6"/>
  <c r="I1731" i="6" s="1"/>
  <c r="H1730" i="6"/>
  <c r="G1730" i="6"/>
  <c r="I1730" i="6" s="1"/>
  <c r="H1729" i="6"/>
  <c r="G1729" i="6"/>
  <c r="I1729" i="6" s="1"/>
  <c r="H1728" i="6"/>
  <c r="G1728" i="6"/>
  <c r="I1728" i="6" s="1"/>
  <c r="I1727" i="6"/>
  <c r="H1727" i="6"/>
  <c r="G1727" i="6"/>
  <c r="H1726" i="6"/>
  <c r="G1726" i="6"/>
  <c r="I1726" i="6" s="1"/>
  <c r="H1725" i="6"/>
  <c r="G1725" i="6"/>
  <c r="I1725" i="6" s="1"/>
  <c r="I1724" i="6"/>
  <c r="H1724" i="6"/>
  <c r="G1724" i="6"/>
  <c r="I1723" i="6"/>
  <c r="H1723" i="6"/>
  <c r="G1723" i="6"/>
  <c r="I1722" i="6"/>
  <c r="H1722" i="6"/>
  <c r="G1722" i="6"/>
  <c r="I1721" i="6"/>
  <c r="H1721" i="6"/>
  <c r="G1721" i="6"/>
  <c r="I1720" i="6"/>
  <c r="H1720" i="6"/>
  <c r="G1720" i="6"/>
  <c r="H1719" i="6"/>
  <c r="G1719" i="6"/>
  <c r="I1719" i="6" s="1"/>
  <c r="I1718" i="6"/>
  <c r="H1718" i="6"/>
  <c r="G1718" i="6"/>
  <c r="H1717" i="6"/>
  <c r="G1717" i="6"/>
  <c r="I1717" i="6" s="1"/>
  <c r="I1716" i="6"/>
  <c r="H1716" i="6"/>
  <c r="G1716" i="6"/>
  <c r="H1715" i="6"/>
  <c r="G1715" i="6"/>
  <c r="I1715" i="6" s="1"/>
  <c r="H1714" i="6"/>
  <c r="G1714" i="6"/>
  <c r="I1714" i="6" s="1"/>
  <c r="I1713" i="6"/>
  <c r="H1713" i="6"/>
  <c r="G1713" i="6"/>
  <c r="H1712" i="6"/>
  <c r="G1712" i="6"/>
  <c r="I1712" i="6" s="1"/>
  <c r="I1711" i="6"/>
  <c r="H1711" i="6"/>
  <c r="G1711" i="6"/>
  <c r="I1710" i="6"/>
  <c r="H1710" i="6"/>
  <c r="G1710" i="6"/>
  <c r="I1709" i="6"/>
  <c r="H1709" i="6"/>
  <c r="G1709" i="6"/>
  <c r="I1708" i="6"/>
  <c r="H1708" i="6"/>
  <c r="G1708" i="6"/>
  <c r="H1707" i="6"/>
  <c r="G1707" i="6"/>
  <c r="I1707" i="6" s="1"/>
  <c r="H1706" i="6"/>
  <c r="G1706" i="6"/>
  <c r="I1706" i="6" s="1"/>
  <c r="H1705" i="6"/>
  <c r="G1705" i="6"/>
  <c r="I1705" i="6" s="1"/>
  <c r="H1704" i="6"/>
  <c r="G1704" i="6"/>
  <c r="I1704" i="6" s="1"/>
  <c r="I1703" i="6"/>
  <c r="H1703" i="6"/>
  <c r="G1703" i="6"/>
  <c r="I1702" i="6"/>
  <c r="H1702" i="6"/>
  <c r="K105" i="5" s="1"/>
  <c r="L105" i="5" s="1"/>
  <c r="N105" i="5" s="1"/>
  <c r="G1702" i="6"/>
  <c r="I1701" i="6"/>
  <c r="H1701" i="6"/>
  <c r="G1701" i="6"/>
  <c r="H1700" i="6"/>
  <c r="G1700" i="6"/>
  <c r="I1700" i="6" s="1"/>
  <c r="H1699" i="6"/>
  <c r="G1699" i="6"/>
  <c r="I1699" i="6" s="1"/>
  <c r="I1698" i="6"/>
  <c r="H1698" i="6"/>
  <c r="G1698" i="6"/>
  <c r="I1697" i="6"/>
  <c r="H1697" i="6"/>
  <c r="P104" i="5" s="1"/>
  <c r="Q104" i="5" s="1"/>
  <c r="S104" i="5" s="1"/>
  <c r="G1697" i="6"/>
  <c r="I1696" i="6"/>
  <c r="H1696" i="6"/>
  <c r="G1696" i="6"/>
  <c r="H1695" i="6"/>
  <c r="G1695" i="6"/>
  <c r="I1695" i="6" s="1"/>
  <c r="I1694" i="6"/>
  <c r="H1694" i="6"/>
  <c r="G1694" i="6"/>
  <c r="H1693" i="6"/>
  <c r="G1693" i="6"/>
  <c r="I1693" i="6" s="1"/>
  <c r="I1692" i="6"/>
  <c r="H1692" i="6"/>
  <c r="G1692" i="6"/>
  <c r="H1691" i="6"/>
  <c r="G1691" i="6"/>
  <c r="I1691" i="6" s="1"/>
  <c r="H1690" i="6"/>
  <c r="G1690" i="6"/>
  <c r="I1690" i="6" s="1"/>
  <c r="I1689" i="6"/>
  <c r="H1689" i="6"/>
  <c r="G1689" i="6"/>
  <c r="H1688" i="6"/>
  <c r="G1688" i="6"/>
  <c r="I1688" i="6" s="1"/>
  <c r="I1687" i="6"/>
  <c r="H1687" i="6"/>
  <c r="G1687" i="6"/>
  <c r="H1686" i="6"/>
  <c r="G1686" i="6"/>
  <c r="I1686" i="6" s="1"/>
  <c r="I1685" i="6"/>
  <c r="K104" i="5" s="1"/>
  <c r="L104" i="5" s="1"/>
  <c r="N104" i="5" s="1"/>
  <c r="H1685" i="6"/>
  <c r="G1685" i="6"/>
  <c r="I1684" i="6"/>
  <c r="H1684" i="6"/>
  <c r="G1684" i="6"/>
  <c r="H1683" i="6"/>
  <c r="G1683" i="6"/>
  <c r="I1683" i="6" s="1"/>
  <c r="I1682" i="6"/>
  <c r="H1682" i="6"/>
  <c r="G1682" i="6"/>
  <c r="H1681" i="6"/>
  <c r="G1681" i="6"/>
  <c r="I1681" i="6" s="1"/>
  <c r="I1680" i="6"/>
  <c r="H1680" i="6"/>
  <c r="G1680" i="6"/>
  <c r="I1679" i="6"/>
  <c r="H1679" i="6"/>
  <c r="G1679" i="6"/>
  <c r="I1678" i="6"/>
  <c r="H1678" i="6"/>
  <c r="G1678" i="6"/>
  <c r="I1677" i="6"/>
  <c r="H1677" i="6"/>
  <c r="G1677" i="6"/>
  <c r="H1676" i="6"/>
  <c r="G1676" i="6"/>
  <c r="I1676" i="6" s="1"/>
  <c r="I1675" i="6"/>
  <c r="H1675" i="6"/>
  <c r="P103" i="5" s="1"/>
  <c r="G1675" i="6"/>
  <c r="H1674" i="6"/>
  <c r="G1674" i="6"/>
  <c r="I1674" i="6" s="1"/>
  <c r="I1673" i="6"/>
  <c r="H1673" i="6"/>
  <c r="G1673" i="6"/>
  <c r="H1672" i="6"/>
  <c r="G1672" i="6"/>
  <c r="I1672" i="6" s="1"/>
  <c r="H1671" i="6"/>
  <c r="G1671" i="6"/>
  <c r="I1671" i="6" s="1"/>
  <c r="I1670" i="6"/>
  <c r="H1670" i="6"/>
  <c r="G1670" i="6"/>
  <c r="H1669" i="6"/>
  <c r="G1669" i="6"/>
  <c r="I1669" i="6" s="1"/>
  <c r="I1668" i="6"/>
  <c r="H1668" i="6"/>
  <c r="G1668" i="6"/>
  <c r="H1667" i="6"/>
  <c r="G1667" i="6"/>
  <c r="I1667" i="6" s="1"/>
  <c r="I1666" i="6"/>
  <c r="H1666" i="6"/>
  <c r="G1666" i="6"/>
  <c r="I1665" i="6"/>
  <c r="H1665" i="6"/>
  <c r="G1665" i="6"/>
  <c r="H1664" i="6"/>
  <c r="G1664" i="6"/>
  <c r="I1664" i="6" s="1"/>
  <c r="K103" i="5" s="1"/>
  <c r="L103" i="5" s="1"/>
  <c r="H1663" i="6"/>
  <c r="G1663" i="6"/>
  <c r="I1663" i="6" s="1"/>
  <c r="H1662" i="6"/>
  <c r="G1662" i="6"/>
  <c r="I1662" i="6" s="1"/>
  <c r="H1661" i="6"/>
  <c r="G1661" i="6"/>
  <c r="I1661" i="6" s="1"/>
  <c r="I1660" i="6"/>
  <c r="H1660" i="6"/>
  <c r="G1660" i="6"/>
  <c r="I1659" i="6"/>
  <c r="H1659" i="6"/>
  <c r="G1659" i="6"/>
  <c r="H1658" i="6"/>
  <c r="G1658" i="6"/>
  <c r="I1658" i="6" s="1"/>
  <c r="H1657" i="6"/>
  <c r="G1657" i="6"/>
  <c r="I1657" i="6" s="1"/>
  <c r="I1656" i="6"/>
  <c r="H1656" i="6"/>
  <c r="G1656" i="6"/>
  <c r="I1655" i="6"/>
  <c r="H1655" i="6"/>
  <c r="G1655" i="6"/>
  <c r="I1654" i="6"/>
  <c r="H1654" i="6"/>
  <c r="G1654" i="6"/>
  <c r="I1653" i="6"/>
  <c r="H1653" i="6"/>
  <c r="G1653" i="6"/>
  <c r="H1652" i="6"/>
  <c r="G1652" i="6"/>
  <c r="I1652" i="6" s="1"/>
  <c r="I1651" i="6"/>
  <c r="H1651" i="6"/>
  <c r="G1651" i="6"/>
  <c r="H1650" i="6"/>
  <c r="G1650" i="6"/>
  <c r="I1650" i="6" s="1"/>
  <c r="I1649" i="6"/>
  <c r="H1649" i="6"/>
  <c r="G1649" i="6"/>
  <c r="H1648" i="6"/>
  <c r="G1648" i="6"/>
  <c r="I1648" i="6" s="1"/>
  <c r="I1647" i="6"/>
  <c r="H1647" i="6"/>
  <c r="G1647" i="6"/>
  <c r="I1646" i="6"/>
  <c r="H1646" i="6"/>
  <c r="G1646" i="6"/>
  <c r="H1645" i="6"/>
  <c r="G1645" i="6"/>
  <c r="I1645" i="6" s="1"/>
  <c r="H1644" i="6"/>
  <c r="G1644" i="6"/>
  <c r="I1644" i="6" s="1"/>
  <c r="H1643" i="6"/>
  <c r="G1643" i="6"/>
  <c r="I1643" i="6" s="1"/>
  <c r="I1642" i="6"/>
  <c r="H1642" i="6"/>
  <c r="G1642" i="6"/>
  <c r="I1641" i="6"/>
  <c r="H1641" i="6"/>
  <c r="G1641" i="6"/>
  <c r="I1640" i="6"/>
  <c r="H1640" i="6"/>
  <c r="G1640" i="6"/>
  <c r="I1639" i="6"/>
  <c r="H1639" i="6"/>
  <c r="G1639" i="6"/>
  <c r="H1638" i="6"/>
  <c r="G1638" i="6"/>
  <c r="I1638" i="6" s="1"/>
  <c r="I1637" i="6"/>
  <c r="H1637" i="6"/>
  <c r="G1637" i="6"/>
  <c r="I1636" i="6"/>
  <c r="H1636" i="6"/>
  <c r="G1636" i="6"/>
  <c r="I1635" i="6"/>
  <c r="H1635" i="6"/>
  <c r="G1635" i="6"/>
  <c r="I1634" i="6"/>
  <c r="H1634" i="6"/>
  <c r="G1634" i="6"/>
  <c r="H1633" i="6"/>
  <c r="G1633" i="6"/>
  <c r="I1633" i="6" s="1"/>
  <c r="I1632" i="6"/>
  <c r="K101" i="5" s="1"/>
  <c r="H1632" i="6"/>
  <c r="G1632" i="6"/>
  <c r="H1631" i="6"/>
  <c r="G1631" i="6"/>
  <c r="I1631" i="6" s="1"/>
  <c r="H1630" i="6"/>
  <c r="G1630" i="6"/>
  <c r="I1630" i="6" s="1"/>
  <c r="I1629" i="6"/>
  <c r="H1629" i="6"/>
  <c r="G1629" i="6"/>
  <c r="H1628" i="6"/>
  <c r="G1628" i="6"/>
  <c r="I1628" i="6" s="1"/>
  <c r="I1627" i="6"/>
  <c r="H1627" i="6"/>
  <c r="G1627" i="6"/>
  <c r="I1626" i="6"/>
  <c r="H1626" i="6"/>
  <c r="G1626" i="6"/>
  <c r="I1625" i="6"/>
  <c r="H1625" i="6"/>
  <c r="G1625" i="6"/>
  <c r="H1624" i="6"/>
  <c r="G1624" i="6"/>
  <c r="I1624" i="6" s="1"/>
  <c r="I1623" i="6"/>
  <c r="H1623" i="6"/>
  <c r="G1623" i="6"/>
  <c r="I1622" i="6"/>
  <c r="H1622" i="6"/>
  <c r="G1622" i="6"/>
  <c r="H1621" i="6"/>
  <c r="G1621" i="6"/>
  <c r="I1621" i="6" s="1"/>
  <c r="P100" i="5" s="1"/>
  <c r="Q100" i="5" s="1"/>
  <c r="S100" i="5" s="1"/>
  <c r="I1620" i="6"/>
  <c r="H1620" i="6"/>
  <c r="G1620" i="6"/>
  <c r="H1619" i="6"/>
  <c r="G1619" i="6"/>
  <c r="I1619" i="6" s="1"/>
  <c r="I1618" i="6"/>
  <c r="H1618" i="6"/>
  <c r="G1618" i="6"/>
  <c r="I1617" i="6"/>
  <c r="H1617" i="6"/>
  <c r="G1617" i="6"/>
  <c r="H1616" i="6"/>
  <c r="G1616" i="6"/>
  <c r="I1616" i="6" s="1"/>
  <c r="H1615" i="6"/>
  <c r="G1615" i="6"/>
  <c r="I1615" i="6" s="1"/>
  <c r="H1614" i="6"/>
  <c r="G1614" i="6"/>
  <c r="I1614" i="6" s="1"/>
  <c r="I1613" i="6"/>
  <c r="H1613" i="6"/>
  <c r="G1613" i="6"/>
  <c r="I1612" i="6"/>
  <c r="H1612" i="6"/>
  <c r="G1612" i="6"/>
  <c r="I1611" i="6"/>
  <c r="H1611" i="6"/>
  <c r="G1611" i="6"/>
  <c r="I1610" i="6"/>
  <c r="H1610" i="6"/>
  <c r="G1610" i="6"/>
  <c r="H1609" i="6"/>
  <c r="G1609" i="6"/>
  <c r="I1609" i="6" s="1"/>
  <c r="I1608" i="6"/>
  <c r="H1608" i="6"/>
  <c r="G1608" i="6"/>
  <c r="H1607" i="6"/>
  <c r="G1607" i="6"/>
  <c r="I1607" i="6" s="1"/>
  <c r="I1606" i="6"/>
  <c r="H1606" i="6"/>
  <c r="G1606" i="6"/>
  <c r="H1605" i="6"/>
  <c r="G1605" i="6"/>
  <c r="I1605" i="6" s="1"/>
  <c r="I1604" i="6"/>
  <c r="H1604" i="6"/>
  <c r="G1604" i="6"/>
  <c r="I1603" i="6"/>
  <c r="H1603" i="6"/>
  <c r="G1603" i="6"/>
  <c r="H1602" i="6"/>
  <c r="G1602" i="6"/>
  <c r="I1602" i="6" s="1"/>
  <c r="H1601" i="6"/>
  <c r="G1601" i="6"/>
  <c r="I1601" i="6" s="1"/>
  <c r="H1600" i="6"/>
  <c r="G1600" i="6"/>
  <c r="I1600" i="6" s="1"/>
  <c r="I1599" i="6"/>
  <c r="H1599" i="6"/>
  <c r="G1599" i="6"/>
  <c r="I1598" i="6"/>
  <c r="H1598" i="6"/>
  <c r="G1598" i="6"/>
  <c r="I1597" i="6"/>
  <c r="H1597" i="6"/>
  <c r="G1597" i="6"/>
  <c r="I1596" i="6"/>
  <c r="H1596" i="6"/>
  <c r="G1596" i="6"/>
  <c r="H1595" i="6"/>
  <c r="G1595" i="6"/>
  <c r="I1595" i="6" s="1"/>
  <c r="I1594" i="6"/>
  <c r="H1594" i="6"/>
  <c r="G1594" i="6"/>
  <c r="H1593" i="6"/>
  <c r="G1593" i="6"/>
  <c r="I1593" i="6" s="1"/>
  <c r="I1592" i="6"/>
  <c r="H1592" i="6"/>
  <c r="G1592" i="6"/>
  <c r="H1591" i="6"/>
  <c r="G1591" i="6"/>
  <c r="I1591" i="6" s="1"/>
  <c r="H1590" i="6"/>
  <c r="G1590" i="6"/>
  <c r="I1590" i="6" s="1"/>
  <c r="I1589" i="6"/>
  <c r="H1589" i="6"/>
  <c r="G1589" i="6"/>
  <c r="H1588" i="6"/>
  <c r="G1588" i="6"/>
  <c r="I1588" i="6" s="1"/>
  <c r="H1587" i="6"/>
  <c r="G1587" i="6"/>
  <c r="I1587" i="6" s="1"/>
  <c r="H1586" i="6"/>
  <c r="G1586" i="6"/>
  <c r="I1586" i="6" s="1"/>
  <c r="I1585" i="6"/>
  <c r="H1585" i="6"/>
  <c r="G1585" i="6"/>
  <c r="I1584" i="6"/>
  <c r="H1584" i="6"/>
  <c r="G1584" i="6"/>
  <c r="I1583" i="6"/>
  <c r="H1583" i="6"/>
  <c r="G1583" i="6"/>
  <c r="I1582" i="6"/>
  <c r="H1582" i="6"/>
  <c r="G1582" i="6"/>
  <c r="H1581" i="6"/>
  <c r="G1581" i="6"/>
  <c r="I1581" i="6" s="1"/>
  <c r="I1580" i="6"/>
  <c r="H1580" i="6"/>
  <c r="G1580" i="6"/>
  <c r="H1579" i="6"/>
  <c r="G1579" i="6"/>
  <c r="I1579" i="6" s="1"/>
  <c r="I1578" i="6"/>
  <c r="H1578" i="6"/>
  <c r="G1578" i="6"/>
  <c r="H1577" i="6"/>
  <c r="G1577" i="6"/>
  <c r="I1577" i="6" s="1"/>
  <c r="H1576" i="6"/>
  <c r="G1576" i="6"/>
  <c r="I1576" i="6" s="1"/>
  <c r="I1575" i="6"/>
  <c r="H1575" i="6"/>
  <c r="G1575" i="6"/>
  <c r="H1574" i="6"/>
  <c r="G1574" i="6"/>
  <c r="I1574" i="6" s="1"/>
  <c r="H1573" i="6"/>
  <c r="G1573" i="6"/>
  <c r="I1573" i="6" s="1"/>
  <c r="H1572" i="6"/>
  <c r="G1572" i="6"/>
  <c r="I1572" i="6" s="1"/>
  <c r="I1571" i="6"/>
  <c r="H1571" i="6"/>
  <c r="G1571" i="6"/>
  <c r="I1570" i="6"/>
  <c r="H1570" i="6"/>
  <c r="G1570" i="6"/>
  <c r="I1569" i="6"/>
  <c r="H1569" i="6"/>
  <c r="G1569" i="6"/>
  <c r="I1568" i="6"/>
  <c r="H1568" i="6"/>
  <c r="G1568" i="6"/>
  <c r="H1567" i="6"/>
  <c r="G1567" i="6"/>
  <c r="I1567" i="6" s="1"/>
  <c r="I1566" i="6"/>
  <c r="P97" i="5" s="1"/>
  <c r="Q97" i="5" s="1"/>
  <c r="H1566" i="6"/>
  <c r="G1566" i="6"/>
  <c r="H1565" i="6"/>
  <c r="G1565" i="6"/>
  <c r="I1565" i="6" s="1"/>
  <c r="I1564" i="6"/>
  <c r="H1564" i="6"/>
  <c r="G1564" i="6"/>
  <c r="H1563" i="6"/>
  <c r="G1563" i="6"/>
  <c r="I1563" i="6" s="1"/>
  <c r="H1562" i="6"/>
  <c r="G1562" i="6"/>
  <c r="I1562" i="6" s="1"/>
  <c r="I1561" i="6"/>
  <c r="H1561" i="6"/>
  <c r="G1561" i="6"/>
  <c r="H1560" i="6"/>
  <c r="G1560" i="6"/>
  <c r="I1560" i="6" s="1"/>
  <c r="H1559" i="6"/>
  <c r="G1559" i="6"/>
  <c r="I1559" i="6" s="1"/>
  <c r="H1558" i="6"/>
  <c r="G1558" i="6"/>
  <c r="I1558" i="6" s="1"/>
  <c r="H1557" i="6"/>
  <c r="G1557" i="6"/>
  <c r="I1557" i="6" s="1"/>
  <c r="I1556" i="6"/>
  <c r="H1556" i="6"/>
  <c r="G1556" i="6"/>
  <c r="I1555" i="6"/>
  <c r="H1555" i="6"/>
  <c r="G1555" i="6"/>
  <c r="I1554" i="6"/>
  <c r="H1554" i="6"/>
  <c r="G1554" i="6"/>
  <c r="H1553" i="6"/>
  <c r="G1553" i="6"/>
  <c r="I1553" i="6" s="1"/>
  <c r="I1552" i="6"/>
  <c r="H1552" i="6"/>
  <c r="G1552" i="6"/>
  <c r="H1551" i="6"/>
  <c r="G1551" i="6"/>
  <c r="I1551" i="6" s="1"/>
  <c r="I1550" i="6"/>
  <c r="H1550" i="6"/>
  <c r="G1550" i="6"/>
  <c r="H1549" i="6"/>
  <c r="G1549" i="6"/>
  <c r="I1549" i="6" s="1"/>
  <c r="I1548" i="6"/>
  <c r="H1548" i="6"/>
  <c r="G1548" i="6"/>
  <c r="I1547" i="6"/>
  <c r="H1547" i="6"/>
  <c r="G1547" i="6"/>
  <c r="H1546" i="6"/>
  <c r="G1546" i="6"/>
  <c r="I1546" i="6" s="1"/>
  <c r="H1545" i="6"/>
  <c r="G1545" i="6"/>
  <c r="I1545" i="6" s="1"/>
  <c r="H1544" i="6"/>
  <c r="G1544" i="6"/>
  <c r="I1544" i="6" s="1"/>
  <c r="H1543" i="6"/>
  <c r="G1543" i="6"/>
  <c r="I1543" i="6" s="1"/>
  <c r="K96" i="5" s="1"/>
  <c r="L96" i="5" s="1"/>
  <c r="I1542" i="6"/>
  <c r="H1542" i="6"/>
  <c r="G1542" i="6"/>
  <c r="I1541" i="6"/>
  <c r="H1541" i="6"/>
  <c r="G1541" i="6"/>
  <c r="I1540" i="6"/>
  <c r="H1540" i="6"/>
  <c r="G1540" i="6"/>
  <c r="H1539" i="6"/>
  <c r="G1539" i="6"/>
  <c r="I1539" i="6" s="1"/>
  <c r="I1538" i="6"/>
  <c r="H1538" i="6"/>
  <c r="G1538" i="6"/>
  <c r="H1537" i="6"/>
  <c r="G1537" i="6"/>
  <c r="I1537" i="6" s="1"/>
  <c r="I1536" i="6"/>
  <c r="H1536" i="6"/>
  <c r="G1536" i="6"/>
  <c r="H1535" i="6"/>
  <c r="G1535" i="6"/>
  <c r="I1535" i="6" s="1"/>
  <c r="H1534" i="6"/>
  <c r="G1534" i="6"/>
  <c r="I1534" i="6" s="1"/>
  <c r="I1533" i="6"/>
  <c r="H1533" i="6"/>
  <c r="G1533" i="6"/>
  <c r="H1532" i="6"/>
  <c r="G1532" i="6"/>
  <c r="I1532" i="6" s="1"/>
  <c r="H1531" i="6"/>
  <c r="G1531" i="6"/>
  <c r="I1531" i="6" s="1"/>
  <c r="H1530" i="6"/>
  <c r="G1530" i="6"/>
  <c r="I1530" i="6" s="1"/>
  <c r="H1529" i="6"/>
  <c r="G1529" i="6"/>
  <c r="I1529" i="6" s="1"/>
  <c r="I1528" i="6"/>
  <c r="H1528" i="6"/>
  <c r="G1528" i="6"/>
  <c r="I1527" i="6"/>
  <c r="H1527" i="6"/>
  <c r="G1527" i="6"/>
  <c r="I1526" i="6"/>
  <c r="H1526" i="6"/>
  <c r="G1526" i="6"/>
  <c r="H1525" i="6"/>
  <c r="G1525" i="6"/>
  <c r="I1525" i="6" s="1"/>
  <c r="I1524" i="6"/>
  <c r="H1524" i="6"/>
  <c r="G1524" i="6"/>
  <c r="H1523" i="6"/>
  <c r="G1523" i="6"/>
  <c r="I1523" i="6" s="1"/>
  <c r="I1522" i="6"/>
  <c r="H1522" i="6"/>
  <c r="G1522" i="6"/>
  <c r="H1521" i="6"/>
  <c r="G1521" i="6"/>
  <c r="I1521" i="6" s="1"/>
  <c r="I1520" i="6"/>
  <c r="H1520" i="6"/>
  <c r="G1520" i="6"/>
  <c r="I1519" i="6"/>
  <c r="H1519" i="6"/>
  <c r="G1519" i="6"/>
  <c r="H1518" i="6"/>
  <c r="G1518" i="6"/>
  <c r="I1518" i="6" s="1"/>
  <c r="H1517" i="6"/>
  <c r="G1517" i="6"/>
  <c r="I1517" i="6" s="1"/>
  <c r="H1516" i="6"/>
  <c r="G1516" i="6"/>
  <c r="I1516" i="6" s="1"/>
  <c r="I1515" i="6"/>
  <c r="H1515" i="6"/>
  <c r="G1515" i="6"/>
  <c r="I1514" i="6"/>
  <c r="H1514" i="6"/>
  <c r="G1514" i="6"/>
  <c r="I1513" i="6"/>
  <c r="H1513" i="6"/>
  <c r="G1513" i="6"/>
  <c r="I1512" i="6"/>
  <c r="H1512" i="6"/>
  <c r="G1512" i="6"/>
  <c r="H1511" i="6"/>
  <c r="G1511" i="6"/>
  <c r="I1511" i="6" s="1"/>
  <c r="I1510" i="6"/>
  <c r="H1510" i="6"/>
  <c r="G1510" i="6"/>
  <c r="H1509" i="6"/>
  <c r="G1509" i="6"/>
  <c r="I1509" i="6" s="1"/>
  <c r="I1508" i="6"/>
  <c r="H1508" i="6"/>
  <c r="G1508" i="6"/>
  <c r="H1507" i="6"/>
  <c r="G1507" i="6"/>
  <c r="I1507" i="6" s="1"/>
  <c r="I1506" i="6"/>
  <c r="H1506" i="6"/>
  <c r="G1506" i="6"/>
  <c r="I1505" i="6"/>
  <c r="H1505" i="6"/>
  <c r="G1505" i="6"/>
  <c r="H1504" i="6"/>
  <c r="G1504" i="6"/>
  <c r="I1504" i="6" s="1"/>
  <c r="H1503" i="6"/>
  <c r="G1503" i="6"/>
  <c r="I1503" i="6" s="1"/>
  <c r="H1502" i="6"/>
  <c r="G1502" i="6"/>
  <c r="I1502" i="6" s="1"/>
  <c r="H1501" i="6"/>
  <c r="G1501" i="6"/>
  <c r="I1501" i="6" s="1"/>
  <c r="K94" i="5" s="1"/>
  <c r="I1500" i="6"/>
  <c r="H1500" i="6"/>
  <c r="G1500" i="6"/>
  <c r="I1499" i="6"/>
  <c r="H1499" i="6"/>
  <c r="G1499" i="6"/>
  <c r="I1498" i="6"/>
  <c r="H1498" i="6"/>
  <c r="G1498" i="6"/>
  <c r="H1497" i="6"/>
  <c r="G1497" i="6"/>
  <c r="I1497" i="6" s="1"/>
  <c r="I1496" i="6"/>
  <c r="H1496" i="6"/>
  <c r="G1496" i="6"/>
  <c r="H1495" i="6"/>
  <c r="G1495" i="6"/>
  <c r="I1495" i="6" s="1"/>
  <c r="I1494" i="6"/>
  <c r="H1494" i="6"/>
  <c r="G1494" i="6"/>
  <c r="H1493" i="6"/>
  <c r="G1493" i="6"/>
  <c r="I1493" i="6" s="1"/>
  <c r="H1492" i="6"/>
  <c r="G1492" i="6"/>
  <c r="I1492" i="6" s="1"/>
  <c r="I1491" i="6"/>
  <c r="H1491" i="6"/>
  <c r="G1491" i="6"/>
  <c r="H1490" i="6"/>
  <c r="G1490" i="6"/>
  <c r="I1490" i="6" s="1"/>
  <c r="H1489" i="6"/>
  <c r="G1489" i="6"/>
  <c r="I1489" i="6" s="1"/>
  <c r="H1488" i="6"/>
  <c r="G1488" i="6"/>
  <c r="I1488" i="6" s="1"/>
  <c r="I1487" i="6"/>
  <c r="H1487" i="6"/>
  <c r="G1487" i="6"/>
  <c r="I1486" i="6"/>
  <c r="H1486" i="6"/>
  <c r="G1486" i="6"/>
  <c r="I1485" i="6"/>
  <c r="H1485" i="6"/>
  <c r="G1485" i="6"/>
  <c r="I1484" i="6"/>
  <c r="H1484" i="6"/>
  <c r="G1484" i="6"/>
  <c r="H1483" i="6"/>
  <c r="G1483" i="6"/>
  <c r="I1483" i="6" s="1"/>
  <c r="I1482" i="6"/>
  <c r="H1482" i="6"/>
  <c r="G1482" i="6"/>
  <c r="H1481" i="6"/>
  <c r="G1481" i="6"/>
  <c r="I1481" i="6" s="1"/>
  <c r="I1480" i="6"/>
  <c r="H1480" i="6"/>
  <c r="G1480" i="6"/>
  <c r="H1479" i="6"/>
  <c r="G1479" i="6"/>
  <c r="I1479" i="6" s="1"/>
  <c r="H1478" i="6"/>
  <c r="G1478" i="6"/>
  <c r="I1478" i="6" s="1"/>
  <c r="I1477" i="6"/>
  <c r="H1477" i="6"/>
  <c r="G1477" i="6"/>
  <c r="H1476" i="6"/>
  <c r="G1476" i="6"/>
  <c r="I1476" i="6" s="1"/>
  <c r="H1475" i="6"/>
  <c r="G1475" i="6"/>
  <c r="I1475" i="6" s="1"/>
  <c r="H1474" i="6"/>
  <c r="G1474" i="6"/>
  <c r="I1474" i="6" s="1"/>
  <c r="I1473" i="6"/>
  <c r="H1473" i="6"/>
  <c r="G1473" i="6"/>
  <c r="I1472" i="6"/>
  <c r="H1472" i="6"/>
  <c r="G1472" i="6"/>
  <c r="I1471" i="6"/>
  <c r="H1471" i="6"/>
  <c r="G1471" i="6"/>
  <c r="I1470" i="6"/>
  <c r="H1470" i="6"/>
  <c r="G1470" i="6"/>
  <c r="H1469" i="6"/>
  <c r="G1469" i="6"/>
  <c r="I1469" i="6" s="1"/>
  <c r="I1468" i="6"/>
  <c r="H1468" i="6"/>
  <c r="G1468" i="6"/>
  <c r="H1467" i="6"/>
  <c r="G1467" i="6"/>
  <c r="I1467" i="6" s="1"/>
  <c r="I1466" i="6"/>
  <c r="H1466" i="6"/>
  <c r="G1466" i="6"/>
  <c r="H1465" i="6"/>
  <c r="G1465" i="6"/>
  <c r="I1465" i="6" s="1"/>
  <c r="H1464" i="6"/>
  <c r="G1464" i="6"/>
  <c r="I1464" i="6" s="1"/>
  <c r="I1463" i="6"/>
  <c r="H1463" i="6"/>
  <c r="G1463" i="6"/>
  <c r="H1462" i="6"/>
  <c r="G1462" i="6"/>
  <c r="I1462" i="6" s="1"/>
  <c r="H1461" i="6"/>
  <c r="G1461" i="6"/>
  <c r="I1461" i="6" s="1"/>
  <c r="H1460" i="6"/>
  <c r="G1460" i="6"/>
  <c r="I1460" i="6" s="1"/>
  <c r="H1459" i="6"/>
  <c r="G1459" i="6"/>
  <c r="I1459" i="6" s="1"/>
  <c r="P91" i="5" s="1"/>
  <c r="I1458" i="6"/>
  <c r="H1458" i="6"/>
  <c r="G1458" i="6"/>
  <c r="I1457" i="6"/>
  <c r="H1457" i="6"/>
  <c r="G1457" i="6"/>
  <c r="I1456" i="6"/>
  <c r="H1456" i="6"/>
  <c r="G1456" i="6"/>
  <c r="H1455" i="6"/>
  <c r="G1455" i="6"/>
  <c r="I1455" i="6" s="1"/>
  <c r="I1454" i="6"/>
  <c r="H1454" i="6"/>
  <c r="G1454" i="6"/>
  <c r="H1453" i="6"/>
  <c r="G1453" i="6"/>
  <c r="I1453" i="6" s="1"/>
  <c r="I1452" i="6"/>
  <c r="H1452" i="6"/>
  <c r="G1452" i="6"/>
  <c r="H1451" i="6"/>
  <c r="G1451" i="6"/>
  <c r="I1451" i="6" s="1"/>
  <c r="I1450" i="6"/>
  <c r="H1450" i="6"/>
  <c r="G1450" i="6"/>
  <c r="I1449" i="6"/>
  <c r="H1449" i="6"/>
  <c r="G1449" i="6"/>
  <c r="H1448" i="6"/>
  <c r="G1448" i="6"/>
  <c r="I1448" i="6" s="1"/>
  <c r="H1447" i="6"/>
  <c r="G1447" i="6"/>
  <c r="I1447" i="6" s="1"/>
  <c r="H1446" i="6"/>
  <c r="G1446" i="6"/>
  <c r="I1446" i="6" s="1"/>
  <c r="H1445" i="6"/>
  <c r="G1445" i="6"/>
  <c r="I1445" i="6" s="1"/>
  <c r="I1444" i="6"/>
  <c r="H1444" i="6"/>
  <c r="G1444" i="6"/>
  <c r="I1443" i="6"/>
  <c r="H1443" i="6"/>
  <c r="G1443" i="6"/>
  <c r="H1442" i="6"/>
  <c r="G1442" i="6"/>
  <c r="I1442" i="6" s="1"/>
  <c r="H1441" i="6"/>
  <c r="G1441" i="6"/>
  <c r="I1441" i="6" s="1"/>
  <c r="I1440" i="6"/>
  <c r="H1440" i="6"/>
  <c r="G1440" i="6"/>
  <c r="H1439" i="6"/>
  <c r="G1439" i="6"/>
  <c r="I1439" i="6" s="1"/>
  <c r="I1438" i="6"/>
  <c r="H1438" i="6"/>
  <c r="G1438" i="6"/>
  <c r="H1437" i="6"/>
  <c r="G1437" i="6"/>
  <c r="I1437" i="6" s="1"/>
  <c r="I1436" i="6"/>
  <c r="H1436" i="6"/>
  <c r="G1436" i="6"/>
  <c r="I1435" i="6"/>
  <c r="H1435" i="6"/>
  <c r="G1435" i="6"/>
  <c r="H1434" i="6"/>
  <c r="G1434" i="6"/>
  <c r="I1434" i="6" s="1"/>
  <c r="H1433" i="6"/>
  <c r="G1433" i="6"/>
  <c r="I1433" i="6" s="1"/>
  <c r="H1432" i="6"/>
  <c r="G1432" i="6"/>
  <c r="I1432" i="6" s="1"/>
  <c r="H1431" i="6"/>
  <c r="G1431" i="6"/>
  <c r="I1431" i="6" s="1"/>
  <c r="K90" i="5" s="1"/>
  <c r="I1430" i="6"/>
  <c r="H1430" i="6"/>
  <c r="G1430" i="6"/>
  <c r="I1429" i="6"/>
  <c r="H1429" i="6"/>
  <c r="G1429" i="6"/>
  <c r="H1428" i="6"/>
  <c r="G1428" i="6"/>
  <c r="I1428" i="6" s="1"/>
  <c r="H1427" i="6"/>
  <c r="G1427" i="6"/>
  <c r="I1427" i="6" s="1"/>
  <c r="I1426" i="6"/>
  <c r="H1426" i="6"/>
  <c r="G1426" i="6"/>
  <c r="H1425" i="6"/>
  <c r="G1425" i="6"/>
  <c r="I1425" i="6" s="1"/>
  <c r="I1424" i="6"/>
  <c r="H1424" i="6"/>
  <c r="G1424" i="6"/>
  <c r="H1423" i="6"/>
  <c r="G1423" i="6"/>
  <c r="I1423" i="6" s="1"/>
  <c r="I1422" i="6"/>
  <c r="H1422" i="6"/>
  <c r="G1422" i="6"/>
  <c r="I1421" i="6"/>
  <c r="H1421" i="6"/>
  <c r="G1421" i="6"/>
  <c r="H1420" i="6"/>
  <c r="G1420" i="6"/>
  <c r="I1420" i="6" s="1"/>
  <c r="H1419" i="6"/>
  <c r="G1419" i="6"/>
  <c r="I1419" i="6" s="1"/>
  <c r="H1418" i="6"/>
  <c r="G1418" i="6"/>
  <c r="I1418" i="6" s="1"/>
  <c r="H1417" i="6"/>
  <c r="G1417" i="6"/>
  <c r="I1417" i="6" s="1"/>
  <c r="I1416" i="6"/>
  <c r="H1416" i="6"/>
  <c r="G1416" i="6"/>
  <c r="I1415" i="6"/>
  <c r="H1415" i="6"/>
  <c r="G1415" i="6"/>
  <c r="I1414" i="6"/>
  <c r="H1414" i="6"/>
  <c r="G1414" i="6"/>
  <c r="H1413" i="6"/>
  <c r="K89" i="5" s="1"/>
  <c r="L89" i="5" s="1"/>
  <c r="G1413" i="6"/>
  <c r="I1413" i="6" s="1"/>
  <c r="I1412" i="6"/>
  <c r="H1412" i="6"/>
  <c r="G1412" i="6"/>
  <c r="H1411" i="6"/>
  <c r="G1411" i="6"/>
  <c r="I1411" i="6" s="1"/>
  <c r="I1410" i="6"/>
  <c r="H1410" i="6"/>
  <c r="G1410" i="6"/>
  <c r="H1409" i="6"/>
  <c r="G1409" i="6"/>
  <c r="I1409" i="6" s="1"/>
  <c r="H1408" i="6"/>
  <c r="G1408" i="6"/>
  <c r="I1408" i="6" s="1"/>
  <c r="I1407" i="6"/>
  <c r="H1407" i="6"/>
  <c r="G1407" i="6"/>
  <c r="H1406" i="6"/>
  <c r="G1406" i="6"/>
  <c r="I1406" i="6" s="1"/>
  <c r="H1405" i="6"/>
  <c r="G1405" i="6"/>
  <c r="I1405" i="6" s="1"/>
  <c r="H1404" i="6"/>
  <c r="G1404" i="6"/>
  <c r="I1404" i="6" s="1"/>
  <c r="H1403" i="6"/>
  <c r="G1403" i="6"/>
  <c r="I1403" i="6" s="1"/>
  <c r="I1402" i="6"/>
  <c r="H1402" i="6"/>
  <c r="G1402" i="6"/>
  <c r="H1401" i="6"/>
  <c r="G1401" i="6"/>
  <c r="I1401" i="6" s="1"/>
  <c r="H1400" i="6"/>
  <c r="G1400" i="6"/>
  <c r="I1400" i="6" s="1"/>
  <c r="H1399" i="6"/>
  <c r="G1399" i="6"/>
  <c r="I1399" i="6" s="1"/>
  <c r="I1398" i="6"/>
  <c r="H1398" i="6"/>
  <c r="G1398" i="6"/>
  <c r="H1397" i="6"/>
  <c r="G1397" i="6"/>
  <c r="I1397" i="6" s="1"/>
  <c r="I1396" i="6"/>
  <c r="H1396" i="6"/>
  <c r="G1396" i="6"/>
  <c r="H1395" i="6"/>
  <c r="G1395" i="6"/>
  <c r="I1395" i="6" s="1"/>
  <c r="I1394" i="6"/>
  <c r="H1394" i="6"/>
  <c r="G1394" i="6"/>
  <c r="I1393" i="6"/>
  <c r="H1393" i="6"/>
  <c r="G1393" i="6"/>
  <c r="H1392" i="6"/>
  <c r="G1392" i="6"/>
  <c r="I1392" i="6" s="1"/>
  <c r="H1391" i="6"/>
  <c r="G1391" i="6"/>
  <c r="I1391" i="6" s="1"/>
  <c r="H1390" i="6"/>
  <c r="G1390" i="6"/>
  <c r="I1390" i="6" s="1"/>
  <c r="H1389" i="6"/>
  <c r="G1389" i="6"/>
  <c r="I1389" i="6" s="1"/>
  <c r="I1388" i="6"/>
  <c r="H1388" i="6"/>
  <c r="G1388" i="6"/>
  <c r="H1387" i="6"/>
  <c r="G1387" i="6"/>
  <c r="I1387" i="6" s="1"/>
  <c r="H1386" i="6"/>
  <c r="G1386" i="6"/>
  <c r="I1386" i="6" s="1"/>
  <c r="H1385" i="6"/>
  <c r="G1385" i="6"/>
  <c r="I1385" i="6" s="1"/>
  <c r="I1384" i="6"/>
  <c r="H1384" i="6"/>
  <c r="G1384" i="6"/>
  <c r="H1383" i="6"/>
  <c r="G1383" i="6"/>
  <c r="I1383" i="6" s="1"/>
  <c r="I1382" i="6"/>
  <c r="H1382" i="6"/>
  <c r="G1382" i="6"/>
  <c r="H1381" i="6"/>
  <c r="G1381" i="6"/>
  <c r="I1381" i="6" s="1"/>
  <c r="H1380" i="6"/>
  <c r="G1380" i="6"/>
  <c r="I1380" i="6" s="1"/>
  <c r="I1379" i="6"/>
  <c r="H1379" i="6"/>
  <c r="G1379" i="6"/>
  <c r="H1378" i="6"/>
  <c r="G1378" i="6"/>
  <c r="I1378" i="6" s="1"/>
  <c r="H1377" i="6"/>
  <c r="G1377" i="6"/>
  <c r="I1377" i="6" s="1"/>
  <c r="H1376" i="6"/>
  <c r="G1376" i="6"/>
  <c r="I1376" i="6" s="1"/>
  <c r="H1375" i="6"/>
  <c r="G1375" i="6"/>
  <c r="I1375" i="6" s="1"/>
  <c r="I1374" i="6"/>
  <c r="H1374" i="6"/>
  <c r="G1374" i="6"/>
  <c r="H1373" i="6"/>
  <c r="G1373" i="6"/>
  <c r="I1373" i="6" s="1"/>
  <c r="H1372" i="6"/>
  <c r="G1372" i="6"/>
  <c r="I1372" i="6" s="1"/>
  <c r="H1371" i="6"/>
  <c r="G1371" i="6"/>
  <c r="I1371" i="6" s="1"/>
  <c r="I1370" i="6"/>
  <c r="H1370" i="6"/>
  <c r="G1370" i="6"/>
  <c r="H1369" i="6"/>
  <c r="G1369" i="6"/>
  <c r="I1369" i="6" s="1"/>
  <c r="I1368" i="6"/>
  <c r="H1368" i="6"/>
  <c r="G1368" i="6"/>
  <c r="H1367" i="6"/>
  <c r="G1367" i="6"/>
  <c r="I1367" i="6" s="1"/>
  <c r="H1366" i="6"/>
  <c r="G1366" i="6"/>
  <c r="I1366" i="6" s="1"/>
  <c r="P86" i="5" s="1"/>
  <c r="Q86" i="5" s="1"/>
  <c r="I1365" i="6"/>
  <c r="H1365" i="6"/>
  <c r="G1365" i="6"/>
  <c r="H1364" i="6"/>
  <c r="G1364" i="6"/>
  <c r="I1364" i="6" s="1"/>
  <c r="H1363" i="6"/>
  <c r="G1363" i="6"/>
  <c r="I1363" i="6" s="1"/>
  <c r="H1362" i="6"/>
  <c r="G1362" i="6"/>
  <c r="I1362" i="6" s="1"/>
  <c r="I1361" i="6"/>
  <c r="H1361" i="6"/>
  <c r="G1361" i="6"/>
  <c r="I1360" i="6"/>
  <c r="H1360" i="6"/>
  <c r="G1360" i="6"/>
  <c r="H1359" i="6"/>
  <c r="G1359" i="6"/>
  <c r="I1359" i="6" s="1"/>
  <c r="H1358" i="6"/>
  <c r="G1358" i="6"/>
  <c r="I1358" i="6" s="1"/>
  <c r="H1357" i="6"/>
  <c r="G1357" i="6"/>
  <c r="I1357" i="6" s="1"/>
  <c r="I1356" i="6"/>
  <c r="H1356" i="6"/>
  <c r="G1356" i="6"/>
  <c r="H1355" i="6"/>
  <c r="G1355" i="6"/>
  <c r="I1355" i="6" s="1"/>
  <c r="I1354" i="6"/>
  <c r="H1354" i="6"/>
  <c r="G1354" i="6"/>
  <c r="H1353" i="6"/>
  <c r="G1353" i="6"/>
  <c r="I1353" i="6" s="1"/>
  <c r="H1352" i="6"/>
  <c r="G1352" i="6"/>
  <c r="I1352" i="6" s="1"/>
  <c r="I1351" i="6"/>
  <c r="H1351" i="6"/>
  <c r="G1351" i="6"/>
  <c r="H1350" i="6"/>
  <c r="G1350" i="6"/>
  <c r="I1350" i="6" s="1"/>
  <c r="H1349" i="6"/>
  <c r="G1349" i="6"/>
  <c r="I1349" i="6" s="1"/>
  <c r="H1348" i="6"/>
  <c r="G1348" i="6"/>
  <c r="I1348" i="6" s="1"/>
  <c r="I1347" i="6"/>
  <c r="H1347" i="6"/>
  <c r="G1347" i="6"/>
  <c r="I1346" i="6"/>
  <c r="H1346" i="6"/>
  <c r="G1346" i="6"/>
  <c r="H1345" i="6"/>
  <c r="G1345" i="6"/>
  <c r="I1345" i="6" s="1"/>
  <c r="H1344" i="6"/>
  <c r="G1344" i="6"/>
  <c r="I1344" i="6" s="1"/>
  <c r="H1343" i="6"/>
  <c r="G1343" i="6"/>
  <c r="I1343" i="6" s="1"/>
  <c r="I1342" i="6"/>
  <c r="H1342" i="6"/>
  <c r="G1342" i="6"/>
  <c r="H1341" i="6"/>
  <c r="G1341" i="6"/>
  <c r="I1341" i="6" s="1"/>
  <c r="I1340" i="6"/>
  <c r="H1340" i="6"/>
  <c r="G1340" i="6"/>
  <c r="H1339" i="6"/>
  <c r="G1339" i="6"/>
  <c r="I1339" i="6" s="1"/>
  <c r="I1338" i="6"/>
  <c r="H1338" i="6"/>
  <c r="G1338" i="6"/>
  <c r="I1337" i="6"/>
  <c r="H1337" i="6"/>
  <c r="G1337" i="6"/>
  <c r="H1336" i="6"/>
  <c r="G1336" i="6"/>
  <c r="I1336" i="6" s="1"/>
  <c r="H1335" i="6"/>
  <c r="G1335" i="6"/>
  <c r="I1335" i="6" s="1"/>
  <c r="H1334" i="6"/>
  <c r="G1334" i="6"/>
  <c r="I1334" i="6" s="1"/>
  <c r="H1333" i="6"/>
  <c r="G1333" i="6"/>
  <c r="I1333" i="6" s="1"/>
  <c r="P84" i="5" s="1"/>
  <c r="I1332" i="6"/>
  <c r="H1332" i="6"/>
  <c r="G1332" i="6"/>
  <c r="H1331" i="6"/>
  <c r="G1331" i="6"/>
  <c r="I1331" i="6" s="1"/>
  <c r="H1330" i="6"/>
  <c r="G1330" i="6"/>
  <c r="I1330" i="6" s="1"/>
  <c r="H1329" i="6"/>
  <c r="G1329" i="6"/>
  <c r="I1329" i="6" s="1"/>
  <c r="I1328" i="6"/>
  <c r="H1328" i="6"/>
  <c r="G1328" i="6"/>
  <c r="H1327" i="6"/>
  <c r="G1327" i="6"/>
  <c r="I1327" i="6" s="1"/>
  <c r="I1326" i="6"/>
  <c r="H1326" i="6"/>
  <c r="G1326" i="6"/>
  <c r="H1325" i="6"/>
  <c r="G1325" i="6"/>
  <c r="I1325" i="6" s="1"/>
  <c r="I1324" i="6"/>
  <c r="H1324" i="6"/>
  <c r="G1324" i="6"/>
  <c r="I1323" i="6"/>
  <c r="H1323" i="6"/>
  <c r="G1323" i="6"/>
  <c r="H1322" i="6"/>
  <c r="G1322" i="6"/>
  <c r="I1322" i="6" s="1"/>
  <c r="H1321" i="6"/>
  <c r="G1321" i="6"/>
  <c r="I1321" i="6" s="1"/>
  <c r="H1320" i="6"/>
  <c r="G1320" i="6"/>
  <c r="I1320" i="6" s="1"/>
  <c r="I1319" i="6"/>
  <c r="H1319" i="6"/>
  <c r="G1319" i="6"/>
  <c r="I1318" i="6"/>
  <c r="H1318" i="6"/>
  <c r="G1318" i="6"/>
  <c r="H1317" i="6"/>
  <c r="G1317" i="6"/>
  <c r="I1317" i="6" s="1"/>
  <c r="H1316" i="6"/>
  <c r="G1316" i="6"/>
  <c r="I1316" i="6" s="1"/>
  <c r="H1315" i="6"/>
  <c r="G1315" i="6"/>
  <c r="I1315" i="6" s="1"/>
  <c r="I1314" i="6"/>
  <c r="H1314" i="6"/>
  <c r="G1314" i="6"/>
  <c r="H1313" i="6"/>
  <c r="G1313" i="6"/>
  <c r="I1313" i="6" s="1"/>
  <c r="I1312" i="6"/>
  <c r="H1312" i="6"/>
  <c r="G1312" i="6"/>
  <c r="H1311" i="6"/>
  <c r="G1311" i="6"/>
  <c r="I1311" i="6" s="1"/>
  <c r="H1310" i="6"/>
  <c r="G1310" i="6"/>
  <c r="I1310" i="6" s="1"/>
  <c r="P83" i="5" s="1"/>
  <c r="Q83" i="5" s="1"/>
  <c r="I1309" i="6"/>
  <c r="H1309" i="6"/>
  <c r="G1309" i="6"/>
  <c r="H1308" i="6"/>
  <c r="G1308" i="6"/>
  <c r="I1308" i="6" s="1"/>
  <c r="H1307" i="6"/>
  <c r="G1307" i="6"/>
  <c r="I1307" i="6" s="1"/>
  <c r="H1306" i="6"/>
  <c r="G1306" i="6"/>
  <c r="I1306" i="6" s="1"/>
  <c r="H1305" i="6"/>
  <c r="G1305" i="6"/>
  <c r="I1305" i="6" s="1"/>
  <c r="I1304" i="6"/>
  <c r="H1304" i="6"/>
  <c r="G1304" i="6"/>
  <c r="H1303" i="6"/>
  <c r="G1303" i="6"/>
  <c r="I1303" i="6" s="1"/>
  <c r="H1302" i="6"/>
  <c r="G1302" i="6"/>
  <c r="I1302" i="6" s="1"/>
  <c r="H1301" i="6"/>
  <c r="G1301" i="6"/>
  <c r="I1301" i="6" s="1"/>
  <c r="I1300" i="6"/>
  <c r="H1300" i="6"/>
  <c r="G1300" i="6"/>
  <c r="H1299" i="6"/>
  <c r="G1299" i="6"/>
  <c r="I1299" i="6" s="1"/>
  <c r="I1298" i="6"/>
  <c r="H1298" i="6"/>
  <c r="G1298" i="6"/>
  <c r="I1297" i="6"/>
  <c r="H1297" i="6"/>
  <c r="G1297" i="6"/>
  <c r="H1296" i="6"/>
  <c r="G1296" i="6"/>
  <c r="I1296" i="6" s="1"/>
  <c r="I1295" i="6"/>
  <c r="H1295" i="6"/>
  <c r="G1295" i="6"/>
  <c r="H1294" i="6"/>
  <c r="G1294" i="6"/>
  <c r="I1294" i="6" s="1"/>
  <c r="H1293" i="6"/>
  <c r="G1293" i="6"/>
  <c r="I1293" i="6" s="1"/>
  <c r="H1292" i="6"/>
  <c r="G1292" i="6"/>
  <c r="I1292" i="6" s="1"/>
  <c r="I1291" i="6"/>
  <c r="H1291" i="6"/>
  <c r="G1291" i="6"/>
  <c r="I1290" i="6"/>
  <c r="H1290" i="6"/>
  <c r="G1290" i="6"/>
  <c r="I1289" i="6"/>
  <c r="H1289" i="6"/>
  <c r="G1289" i="6"/>
  <c r="H1288" i="6"/>
  <c r="G1288" i="6"/>
  <c r="I1288" i="6" s="1"/>
  <c r="H1287" i="6"/>
  <c r="G1287" i="6"/>
  <c r="I1287" i="6" s="1"/>
  <c r="I1286" i="6"/>
  <c r="H1286" i="6"/>
  <c r="G1286" i="6"/>
  <c r="H1285" i="6"/>
  <c r="G1285" i="6"/>
  <c r="I1285" i="6" s="1"/>
  <c r="I1284" i="6"/>
  <c r="H1284" i="6"/>
  <c r="G1284" i="6"/>
  <c r="H1283" i="6"/>
  <c r="G1283" i="6"/>
  <c r="I1283" i="6" s="1"/>
  <c r="H1282" i="6"/>
  <c r="G1282" i="6"/>
  <c r="I1282" i="6" s="1"/>
  <c r="K82" i="5" s="1"/>
  <c r="L82" i="5" s="1"/>
  <c r="I1281" i="6"/>
  <c r="H1281" i="6"/>
  <c r="G1281" i="6"/>
  <c r="H1280" i="6"/>
  <c r="G1280" i="6"/>
  <c r="I1280" i="6" s="1"/>
  <c r="H1279" i="6"/>
  <c r="G1279" i="6"/>
  <c r="I1279" i="6" s="1"/>
  <c r="H1278" i="6"/>
  <c r="G1278" i="6"/>
  <c r="I1278" i="6" s="1"/>
  <c r="H1277" i="6"/>
  <c r="G1277" i="6"/>
  <c r="I1277" i="6" s="1"/>
  <c r="I1276" i="6"/>
  <c r="H1276" i="6"/>
  <c r="G1276" i="6"/>
  <c r="I1275" i="6"/>
  <c r="H1275" i="6"/>
  <c r="G1275" i="6"/>
  <c r="H1274" i="6"/>
  <c r="G1274" i="6"/>
  <c r="I1274" i="6" s="1"/>
  <c r="H1273" i="6"/>
  <c r="G1273" i="6"/>
  <c r="I1273" i="6" s="1"/>
  <c r="I1272" i="6"/>
  <c r="H1272" i="6"/>
  <c r="G1272" i="6"/>
  <c r="H1271" i="6"/>
  <c r="G1271" i="6"/>
  <c r="I1271" i="6" s="1"/>
  <c r="I1270" i="6"/>
  <c r="H1270" i="6"/>
  <c r="G1270" i="6"/>
  <c r="H1269" i="6"/>
  <c r="G1269" i="6"/>
  <c r="I1269" i="6" s="1"/>
  <c r="H1268" i="6"/>
  <c r="G1268" i="6"/>
  <c r="I1268" i="6" s="1"/>
  <c r="I1267" i="6"/>
  <c r="H1267" i="6"/>
  <c r="G1267" i="6"/>
  <c r="H1266" i="6"/>
  <c r="G1266" i="6"/>
  <c r="I1266" i="6" s="1"/>
  <c r="H1265" i="6"/>
  <c r="G1265" i="6"/>
  <c r="I1265" i="6" s="1"/>
  <c r="H1264" i="6"/>
  <c r="G1264" i="6"/>
  <c r="I1264" i="6" s="1"/>
  <c r="I1263" i="6"/>
  <c r="H1263" i="6"/>
  <c r="G1263" i="6"/>
  <c r="I1262" i="6"/>
  <c r="H1262" i="6"/>
  <c r="G1262" i="6"/>
  <c r="I1261" i="6"/>
  <c r="H1261" i="6"/>
  <c r="G1261" i="6"/>
  <c r="H1260" i="6"/>
  <c r="G1260" i="6"/>
  <c r="I1260" i="6" s="1"/>
  <c r="H1259" i="6"/>
  <c r="G1259" i="6"/>
  <c r="I1259" i="6" s="1"/>
  <c r="I1258" i="6"/>
  <c r="H1258" i="6"/>
  <c r="G1258" i="6"/>
  <c r="H1257" i="6"/>
  <c r="G1257" i="6"/>
  <c r="I1257" i="6" s="1"/>
  <c r="I1256" i="6"/>
  <c r="H1256" i="6"/>
  <c r="G1256" i="6"/>
  <c r="I1255" i="6"/>
  <c r="H1255" i="6"/>
  <c r="G1255" i="6"/>
  <c r="I1254" i="6"/>
  <c r="H1254" i="6"/>
  <c r="G1254" i="6"/>
  <c r="I1253" i="6"/>
  <c r="H1253" i="6"/>
  <c r="G1253" i="6"/>
  <c r="H1252" i="6"/>
  <c r="G1252" i="6"/>
  <c r="I1252" i="6" s="1"/>
  <c r="H1251" i="6"/>
  <c r="G1251" i="6"/>
  <c r="I1251" i="6" s="1"/>
  <c r="H1250" i="6"/>
  <c r="G1250" i="6"/>
  <c r="I1250" i="6" s="1"/>
  <c r="I1249" i="6"/>
  <c r="H1249" i="6"/>
  <c r="G1249" i="6"/>
  <c r="I1248" i="6"/>
  <c r="H1248" i="6"/>
  <c r="G1248" i="6"/>
  <c r="I1247" i="6"/>
  <c r="H1247" i="6"/>
  <c r="G1247" i="6"/>
  <c r="H1246" i="6"/>
  <c r="G1246" i="6"/>
  <c r="I1246" i="6" s="1"/>
  <c r="H1245" i="6"/>
  <c r="G1245" i="6"/>
  <c r="I1245" i="6" s="1"/>
  <c r="I1244" i="6"/>
  <c r="H1244" i="6"/>
  <c r="G1244" i="6"/>
  <c r="H1243" i="6"/>
  <c r="G1243" i="6"/>
  <c r="I1243" i="6" s="1"/>
  <c r="I1242" i="6"/>
  <c r="H1242" i="6"/>
  <c r="G1242" i="6"/>
  <c r="H1241" i="6"/>
  <c r="G1241" i="6"/>
  <c r="I1241" i="6" s="1"/>
  <c r="I1240" i="6"/>
  <c r="H1240" i="6"/>
  <c r="G1240" i="6"/>
  <c r="I1239" i="6"/>
  <c r="H1239" i="6"/>
  <c r="G1239" i="6"/>
  <c r="H1238" i="6"/>
  <c r="G1238" i="6"/>
  <c r="I1238" i="6" s="1"/>
  <c r="H1237" i="6"/>
  <c r="G1237" i="6"/>
  <c r="I1237" i="6" s="1"/>
  <c r="H1236" i="6"/>
  <c r="G1236" i="6"/>
  <c r="I1236" i="6" s="1"/>
  <c r="I1235" i="6"/>
  <c r="H1235" i="6"/>
  <c r="G1235" i="6"/>
  <c r="I1234" i="6"/>
  <c r="H1234" i="6"/>
  <c r="G1234" i="6"/>
  <c r="I1233" i="6"/>
  <c r="H1233" i="6"/>
  <c r="G1233" i="6"/>
  <c r="H1232" i="6"/>
  <c r="G1232" i="6"/>
  <c r="I1232" i="6" s="1"/>
  <c r="H1231" i="6"/>
  <c r="G1231" i="6"/>
  <c r="I1231" i="6" s="1"/>
  <c r="I1230" i="6"/>
  <c r="H1230" i="6"/>
  <c r="G1230" i="6"/>
  <c r="H1229" i="6"/>
  <c r="G1229" i="6"/>
  <c r="I1229" i="6" s="1"/>
  <c r="I1228" i="6"/>
  <c r="H1228" i="6"/>
  <c r="G1228" i="6"/>
  <c r="H1227" i="6"/>
  <c r="G1227" i="6"/>
  <c r="I1227" i="6" s="1"/>
  <c r="I1226" i="6"/>
  <c r="H1226" i="6"/>
  <c r="G1226" i="6"/>
  <c r="I1225" i="6"/>
  <c r="H1225" i="6"/>
  <c r="G1225" i="6"/>
  <c r="H1224" i="6"/>
  <c r="G1224" i="6"/>
  <c r="I1224" i="6" s="1"/>
  <c r="H1223" i="6"/>
  <c r="G1223" i="6"/>
  <c r="I1223" i="6" s="1"/>
  <c r="H1222" i="6"/>
  <c r="G1222" i="6"/>
  <c r="I1222" i="6" s="1"/>
  <c r="I1221" i="6"/>
  <c r="H1221" i="6"/>
  <c r="G1221" i="6"/>
  <c r="I1220" i="6"/>
  <c r="H1220" i="6"/>
  <c r="G1220" i="6"/>
  <c r="I1219" i="6"/>
  <c r="H1219" i="6"/>
  <c r="G1219" i="6"/>
  <c r="I1218" i="6"/>
  <c r="H1218" i="6"/>
  <c r="G1218" i="6"/>
  <c r="H1217" i="6"/>
  <c r="G1217" i="6"/>
  <c r="I1217" i="6" s="1"/>
  <c r="I1216" i="6"/>
  <c r="H1216" i="6"/>
  <c r="G1216" i="6"/>
  <c r="H1215" i="6"/>
  <c r="G1215" i="6"/>
  <c r="I1215" i="6" s="1"/>
  <c r="I1214" i="6"/>
  <c r="H1214" i="6"/>
  <c r="G1214" i="6"/>
  <c r="H1213" i="6"/>
  <c r="G1213" i="6"/>
  <c r="I1213" i="6" s="1"/>
  <c r="I1212" i="6"/>
  <c r="H1212" i="6"/>
  <c r="G1212" i="6"/>
  <c r="I1211" i="6"/>
  <c r="H1211" i="6"/>
  <c r="G1211" i="6"/>
  <c r="H1210" i="6"/>
  <c r="G1210" i="6"/>
  <c r="I1210" i="6" s="1"/>
  <c r="H1209" i="6"/>
  <c r="G1209" i="6"/>
  <c r="I1209" i="6" s="1"/>
  <c r="H1208" i="6"/>
  <c r="G1208" i="6"/>
  <c r="I1208" i="6" s="1"/>
  <c r="H1207" i="6"/>
  <c r="G1207" i="6"/>
  <c r="I1207" i="6" s="1"/>
  <c r="I1206" i="6"/>
  <c r="H1206" i="6"/>
  <c r="G1206" i="6"/>
  <c r="I1205" i="6"/>
  <c r="H1205" i="6"/>
  <c r="G1205" i="6"/>
  <c r="I1204" i="6"/>
  <c r="H1204" i="6"/>
  <c r="G1204" i="6"/>
  <c r="H1203" i="6"/>
  <c r="G1203" i="6"/>
  <c r="I1203" i="6" s="1"/>
  <c r="I1202" i="6"/>
  <c r="H1202" i="6"/>
  <c r="G1202" i="6"/>
  <c r="H1201" i="6"/>
  <c r="G1201" i="6"/>
  <c r="I1201" i="6" s="1"/>
  <c r="I1200" i="6"/>
  <c r="H1200" i="6"/>
  <c r="G1200" i="6"/>
  <c r="H1199" i="6"/>
  <c r="G1199" i="6"/>
  <c r="I1199" i="6" s="1"/>
  <c r="H1198" i="6"/>
  <c r="G1198" i="6"/>
  <c r="I1198" i="6" s="1"/>
  <c r="I1197" i="6"/>
  <c r="H1197" i="6"/>
  <c r="G1197" i="6"/>
  <c r="H1196" i="6"/>
  <c r="G1196" i="6"/>
  <c r="I1196" i="6" s="1"/>
  <c r="H1195" i="6"/>
  <c r="G1195" i="6"/>
  <c r="I1195" i="6" s="1"/>
  <c r="H1194" i="6"/>
  <c r="G1194" i="6"/>
  <c r="I1194" i="6" s="1"/>
  <c r="K77" i="5" s="1"/>
  <c r="L77" i="5" s="1"/>
  <c r="I1193" i="6"/>
  <c r="H1193" i="6"/>
  <c r="G1193" i="6"/>
  <c r="I1192" i="6"/>
  <c r="H1192" i="6"/>
  <c r="G1192" i="6"/>
  <c r="I1191" i="6"/>
  <c r="H1191" i="6"/>
  <c r="G1191" i="6"/>
  <c r="I1190" i="6"/>
  <c r="H1190" i="6"/>
  <c r="G1190" i="6"/>
  <c r="H1189" i="6"/>
  <c r="G1189" i="6"/>
  <c r="I1189" i="6" s="1"/>
  <c r="I1188" i="6"/>
  <c r="H1188" i="6"/>
  <c r="G1188" i="6"/>
  <c r="H1187" i="6"/>
  <c r="G1187" i="6"/>
  <c r="I1187" i="6" s="1"/>
  <c r="I1186" i="6"/>
  <c r="H1186" i="6"/>
  <c r="G1186" i="6"/>
  <c r="I1185" i="6"/>
  <c r="H1185" i="6"/>
  <c r="G1185" i="6"/>
  <c r="H1184" i="6"/>
  <c r="G1184" i="6"/>
  <c r="I1184" i="6" s="1"/>
  <c r="P76" i="5" s="1"/>
  <c r="Q76" i="5" s="1"/>
  <c r="I1183" i="6"/>
  <c r="H1183" i="6"/>
  <c r="G1183" i="6"/>
  <c r="H1182" i="6"/>
  <c r="G1182" i="6"/>
  <c r="I1182" i="6" s="1"/>
  <c r="H1181" i="6"/>
  <c r="G1181" i="6"/>
  <c r="I1181" i="6" s="1"/>
  <c r="H1180" i="6"/>
  <c r="G1180" i="6"/>
  <c r="I1180" i="6" s="1"/>
  <c r="H1179" i="6"/>
  <c r="G1179" i="6"/>
  <c r="I1179" i="6" s="1"/>
  <c r="I1178" i="6"/>
  <c r="H1178" i="6"/>
  <c r="G1178" i="6"/>
  <c r="I1177" i="6"/>
  <c r="H1177" i="6"/>
  <c r="G1177" i="6"/>
  <c r="I1176" i="6"/>
  <c r="H1176" i="6"/>
  <c r="G1176" i="6"/>
  <c r="H1175" i="6"/>
  <c r="G1175" i="6"/>
  <c r="I1175" i="6" s="1"/>
  <c r="I1174" i="6"/>
  <c r="H1174" i="6"/>
  <c r="G1174" i="6"/>
  <c r="H1173" i="6"/>
  <c r="G1173" i="6"/>
  <c r="I1173" i="6" s="1"/>
  <c r="K76" i="5" s="1"/>
  <c r="I1172" i="6"/>
  <c r="H1172" i="6"/>
  <c r="G1172" i="6"/>
  <c r="H1171" i="6"/>
  <c r="G1171" i="6"/>
  <c r="I1171" i="6" s="1"/>
  <c r="I1170" i="6"/>
  <c r="H1170" i="6"/>
  <c r="G1170" i="6"/>
  <c r="I1169" i="6"/>
  <c r="H1169" i="6"/>
  <c r="G1169" i="6"/>
  <c r="H1168" i="6"/>
  <c r="G1168" i="6"/>
  <c r="I1168" i="6" s="1"/>
  <c r="H1167" i="6"/>
  <c r="G1167" i="6"/>
  <c r="I1167" i="6" s="1"/>
  <c r="H1166" i="6"/>
  <c r="G1166" i="6"/>
  <c r="I1166" i="6" s="1"/>
  <c r="H1165" i="6"/>
  <c r="G1165" i="6"/>
  <c r="I1165" i="6" s="1"/>
  <c r="I1164" i="6"/>
  <c r="H1164" i="6"/>
  <c r="G1164" i="6"/>
  <c r="I1163" i="6"/>
  <c r="H1163" i="6"/>
  <c r="G1163" i="6"/>
  <c r="I1162" i="6"/>
  <c r="H1162" i="6"/>
  <c r="G1162" i="6"/>
  <c r="H1161" i="6"/>
  <c r="G1161" i="6"/>
  <c r="I1161" i="6" s="1"/>
  <c r="I1160" i="6"/>
  <c r="H1160" i="6"/>
  <c r="G1160" i="6"/>
  <c r="H1159" i="6"/>
  <c r="G1159" i="6"/>
  <c r="I1159" i="6" s="1"/>
  <c r="I1158" i="6"/>
  <c r="H1158" i="6"/>
  <c r="G1158" i="6"/>
  <c r="H1157" i="6"/>
  <c r="G1157" i="6"/>
  <c r="I1157" i="6" s="1"/>
  <c r="H1156" i="6"/>
  <c r="G1156" i="6"/>
  <c r="I1156" i="6" s="1"/>
  <c r="K75" i="5" s="1"/>
  <c r="L75" i="5" s="1"/>
  <c r="N75" i="5" s="1"/>
  <c r="I1155" i="6"/>
  <c r="H1155" i="6"/>
  <c r="G1155" i="6"/>
  <c r="H1154" i="6"/>
  <c r="G1154" i="6"/>
  <c r="I1154" i="6" s="1"/>
  <c r="H1153" i="6"/>
  <c r="G1153" i="6"/>
  <c r="I1153" i="6" s="1"/>
  <c r="H1152" i="6"/>
  <c r="G1152" i="6"/>
  <c r="I1152" i="6" s="1"/>
  <c r="H1151" i="6"/>
  <c r="G1151" i="6"/>
  <c r="I1151" i="6" s="1"/>
  <c r="I1150" i="6"/>
  <c r="H1150" i="6"/>
  <c r="G1150" i="6"/>
  <c r="I1149" i="6"/>
  <c r="H1149" i="6"/>
  <c r="G1149" i="6"/>
  <c r="I1148" i="6"/>
  <c r="H1148" i="6"/>
  <c r="G1148" i="6"/>
  <c r="H1147" i="6"/>
  <c r="G1147" i="6"/>
  <c r="I1147" i="6" s="1"/>
  <c r="I1146" i="6"/>
  <c r="H1146" i="6"/>
  <c r="G1146" i="6"/>
  <c r="H1145" i="6"/>
  <c r="G1145" i="6"/>
  <c r="I1145" i="6" s="1"/>
  <c r="I1144" i="6"/>
  <c r="H1144" i="6"/>
  <c r="G1144" i="6"/>
  <c r="H1143" i="6"/>
  <c r="G1143" i="6"/>
  <c r="I1143" i="6" s="1"/>
  <c r="I1142" i="6"/>
  <c r="H1142" i="6"/>
  <c r="G1142" i="6"/>
  <c r="I1141" i="6"/>
  <c r="H1141" i="6"/>
  <c r="G1141" i="6"/>
  <c r="H1140" i="6"/>
  <c r="G1140" i="6"/>
  <c r="I1140" i="6" s="1"/>
  <c r="H1139" i="6"/>
  <c r="G1139" i="6"/>
  <c r="I1139" i="6" s="1"/>
  <c r="H1138" i="6"/>
  <c r="G1138" i="6"/>
  <c r="I1138" i="6" s="1"/>
  <c r="I1137" i="6"/>
  <c r="H1137" i="6"/>
  <c r="G1137" i="6"/>
  <c r="I1136" i="6"/>
  <c r="H1136" i="6"/>
  <c r="G1136" i="6"/>
  <c r="I1135" i="6"/>
  <c r="H1135" i="6"/>
  <c r="G1135" i="6"/>
  <c r="I1134" i="6"/>
  <c r="H1134" i="6"/>
  <c r="G1134" i="6"/>
  <c r="H1133" i="6"/>
  <c r="G1133" i="6"/>
  <c r="I1133" i="6" s="1"/>
  <c r="I1132" i="6"/>
  <c r="H1132" i="6"/>
  <c r="G1132" i="6"/>
  <c r="H1131" i="6"/>
  <c r="G1131" i="6"/>
  <c r="I1131" i="6" s="1"/>
  <c r="I1130" i="6"/>
  <c r="H1130" i="6"/>
  <c r="G1130" i="6"/>
  <c r="H1129" i="6"/>
  <c r="G1129" i="6"/>
  <c r="I1129" i="6" s="1"/>
  <c r="I1128" i="6"/>
  <c r="H1128" i="6"/>
  <c r="G1128" i="6"/>
  <c r="I1127" i="6"/>
  <c r="H1127" i="6"/>
  <c r="G1127" i="6"/>
  <c r="H1126" i="6"/>
  <c r="G1126" i="6"/>
  <c r="I1126" i="6" s="1"/>
  <c r="H1125" i="6"/>
  <c r="G1125" i="6"/>
  <c r="I1125" i="6" s="1"/>
  <c r="H1124" i="6"/>
  <c r="G1124" i="6"/>
  <c r="I1124" i="6" s="1"/>
  <c r="H1123" i="6"/>
  <c r="G1123" i="6"/>
  <c r="I1123" i="6" s="1"/>
  <c r="K73" i="5" s="1"/>
  <c r="I1122" i="6"/>
  <c r="H1122" i="6"/>
  <c r="G1122" i="6"/>
  <c r="I1121" i="6"/>
  <c r="H1121" i="6"/>
  <c r="G1121" i="6"/>
  <c r="I1120" i="6"/>
  <c r="H1120" i="6"/>
  <c r="G1120" i="6"/>
  <c r="H1119" i="6"/>
  <c r="G1119" i="6"/>
  <c r="I1119" i="6" s="1"/>
  <c r="I1118" i="6"/>
  <c r="H1118" i="6"/>
  <c r="G1118" i="6"/>
  <c r="H1117" i="6"/>
  <c r="G1117" i="6"/>
  <c r="I1117" i="6" s="1"/>
  <c r="I1116" i="6"/>
  <c r="H1116" i="6"/>
  <c r="G1116" i="6"/>
  <c r="H1115" i="6"/>
  <c r="G1115" i="6"/>
  <c r="I1115" i="6" s="1"/>
  <c r="H1114" i="6"/>
  <c r="G1114" i="6"/>
  <c r="I1114" i="6" s="1"/>
  <c r="I1113" i="6"/>
  <c r="H1113" i="6"/>
  <c r="G1113" i="6"/>
  <c r="H1112" i="6"/>
  <c r="G1112" i="6"/>
  <c r="I1112" i="6" s="1"/>
  <c r="H1111" i="6"/>
  <c r="G1111" i="6"/>
  <c r="I1111" i="6" s="1"/>
  <c r="H1110" i="6"/>
  <c r="G1110" i="6"/>
  <c r="I1110" i="6" s="1"/>
  <c r="I1109" i="6"/>
  <c r="H1109" i="6"/>
  <c r="G1109" i="6"/>
  <c r="I1108" i="6"/>
  <c r="H1108" i="6"/>
  <c r="G1108" i="6"/>
  <c r="I1107" i="6"/>
  <c r="H1107" i="6"/>
  <c r="G1107" i="6"/>
  <c r="I1106" i="6"/>
  <c r="H1106" i="6"/>
  <c r="G1106" i="6"/>
  <c r="H1105" i="6"/>
  <c r="G1105" i="6"/>
  <c r="I1105" i="6" s="1"/>
  <c r="I1104" i="6"/>
  <c r="H1104" i="6"/>
  <c r="G1104" i="6"/>
  <c r="H1103" i="6"/>
  <c r="G1103" i="6"/>
  <c r="I1103" i="6" s="1"/>
  <c r="I1102" i="6"/>
  <c r="H1102" i="6"/>
  <c r="G1102" i="6"/>
  <c r="H1101" i="6"/>
  <c r="G1101" i="6"/>
  <c r="I1101" i="6" s="1"/>
  <c r="H1100" i="6"/>
  <c r="G1100" i="6"/>
  <c r="I1100" i="6" s="1"/>
  <c r="K72" i="5" s="1"/>
  <c r="I1099" i="6"/>
  <c r="H1099" i="6"/>
  <c r="G1099" i="6"/>
  <c r="H1098" i="6"/>
  <c r="G1098" i="6"/>
  <c r="I1098" i="6" s="1"/>
  <c r="H1097" i="6"/>
  <c r="G1097" i="6"/>
  <c r="I1097" i="6" s="1"/>
  <c r="H1096" i="6"/>
  <c r="G1096" i="6"/>
  <c r="I1096" i="6" s="1"/>
  <c r="I1095" i="6"/>
  <c r="H1095" i="6"/>
  <c r="G1095" i="6"/>
  <c r="I1094" i="6"/>
  <c r="H1094" i="6"/>
  <c r="G1094" i="6"/>
  <c r="I1093" i="6"/>
  <c r="H1093" i="6"/>
  <c r="G1093" i="6"/>
  <c r="I1092" i="6"/>
  <c r="H1092" i="6"/>
  <c r="G1092" i="6"/>
  <c r="H1091" i="6"/>
  <c r="G1091" i="6"/>
  <c r="I1091" i="6" s="1"/>
  <c r="I1090" i="6"/>
  <c r="H1090" i="6"/>
  <c r="G1090" i="6"/>
  <c r="H1089" i="6"/>
  <c r="G1089" i="6"/>
  <c r="I1089" i="6" s="1"/>
  <c r="I1088" i="6"/>
  <c r="H1088" i="6"/>
  <c r="G1088" i="6"/>
  <c r="H1087" i="6"/>
  <c r="G1087" i="6"/>
  <c r="I1087" i="6" s="1"/>
  <c r="I1086" i="6"/>
  <c r="H1086" i="6"/>
  <c r="G1086" i="6"/>
  <c r="I1085" i="6"/>
  <c r="H1085" i="6"/>
  <c r="G1085" i="6"/>
  <c r="H1084" i="6"/>
  <c r="G1084" i="6"/>
  <c r="I1084" i="6" s="1"/>
  <c r="H1083" i="6"/>
  <c r="G1083" i="6"/>
  <c r="I1083" i="6" s="1"/>
  <c r="H1082" i="6"/>
  <c r="G1082" i="6"/>
  <c r="I1082" i="6" s="1"/>
  <c r="H1081" i="6"/>
  <c r="G1081" i="6"/>
  <c r="I1081" i="6" s="1"/>
  <c r="I1080" i="6"/>
  <c r="H1080" i="6"/>
  <c r="G1080" i="6"/>
  <c r="I1079" i="6"/>
  <c r="H1079" i="6"/>
  <c r="G1079" i="6"/>
  <c r="I1078" i="6"/>
  <c r="H1078" i="6"/>
  <c r="G1078" i="6"/>
  <c r="I1077" i="6"/>
  <c r="H1077" i="6"/>
  <c r="G1077" i="6"/>
  <c r="I1076" i="6"/>
  <c r="H1076" i="6"/>
  <c r="G1076" i="6"/>
  <c r="H1075" i="6"/>
  <c r="G1075" i="6"/>
  <c r="I1075" i="6" s="1"/>
  <c r="H1074" i="6"/>
  <c r="G1074" i="6"/>
  <c r="I1074" i="6" s="1"/>
  <c r="P70" i="5" s="1"/>
  <c r="H1073" i="6"/>
  <c r="G1073" i="6"/>
  <c r="I1073" i="6" s="1"/>
  <c r="I1072" i="6"/>
  <c r="H1072" i="6"/>
  <c r="G1072" i="6"/>
  <c r="I1071" i="6"/>
  <c r="H1071" i="6"/>
  <c r="G1071" i="6"/>
  <c r="H1070" i="6"/>
  <c r="G1070" i="6"/>
  <c r="I1070" i="6" s="1"/>
  <c r="H1069" i="6"/>
  <c r="G1069" i="6"/>
  <c r="I1069" i="6" s="1"/>
  <c r="H1068" i="6"/>
  <c r="G1068" i="6"/>
  <c r="I1068" i="6" s="1"/>
  <c r="I1067" i="6"/>
  <c r="H1067" i="6"/>
  <c r="G1067" i="6"/>
  <c r="I1066" i="6"/>
  <c r="H1066" i="6"/>
  <c r="G1066" i="6"/>
  <c r="I1065" i="6"/>
  <c r="H1065" i="6"/>
  <c r="G1065" i="6"/>
  <c r="I1064" i="6"/>
  <c r="H1064" i="6"/>
  <c r="G1064" i="6"/>
  <c r="H1063" i="6"/>
  <c r="G1063" i="6"/>
  <c r="I1063" i="6" s="1"/>
  <c r="K70" i="5" s="1"/>
  <c r="L70" i="5" s="1"/>
  <c r="I1062" i="6"/>
  <c r="H1062" i="6"/>
  <c r="G1062" i="6"/>
  <c r="H1061" i="6"/>
  <c r="G1061" i="6"/>
  <c r="I1061" i="6" s="1"/>
  <c r="H1060" i="6"/>
  <c r="G1060" i="6"/>
  <c r="I1060" i="6" s="1"/>
  <c r="H1059" i="6"/>
  <c r="G1059" i="6"/>
  <c r="I1059" i="6" s="1"/>
  <c r="H1058" i="6"/>
  <c r="G1058" i="6"/>
  <c r="I1058" i="6" s="1"/>
  <c r="I1057" i="6"/>
  <c r="H1057" i="6"/>
  <c r="G1057" i="6"/>
  <c r="H1056" i="6"/>
  <c r="G1056" i="6"/>
  <c r="I1056" i="6" s="1"/>
  <c r="H1055" i="6"/>
  <c r="G1055" i="6"/>
  <c r="I1055" i="6" s="1"/>
  <c r="H1054" i="6"/>
  <c r="G1054" i="6"/>
  <c r="I1054" i="6" s="1"/>
  <c r="I1053" i="6"/>
  <c r="H1053" i="6"/>
  <c r="G1053" i="6"/>
  <c r="I1052" i="6"/>
  <c r="H1052" i="6"/>
  <c r="G1052" i="6"/>
  <c r="I1051" i="6"/>
  <c r="H1051" i="6"/>
  <c r="G1051" i="6"/>
  <c r="I1050" i="6"/>
  <c r="H1050" i="6"/>
  <c r="G1050" i="6"/>
  <c r="I1049" i="6"/>
  <c r="H1049" i="6"/>
  <c r="G1049" i="6"/>
  <c r="I1048" i="6"/>
  <c r="H1048" i="6"/>
  <c r="G1048" i="6"/>
  <c r="H1047" i="6"/>
  <c r="G1047" i="6"/>
  <c r="I1047" i="6" s="1"/>
  <c r="H1046" i="6"/>
  <c r="G1046" i="6"/>
  <c r="I1046" i="6" s="1"/>
  <c r="K69" i="5" s="1"/>
  <c r="L69" i="5" s="1"/>
  <c r="N69" i="5" s="1"/>
  <c r="H1045" i="6"/>
  <c r="G1045" i="6"/>
  <c r="I1045" i="6" s="1"/>
  <c r="H1044" i="6"/>
  <c r="G1044" i="6"/>
  <c r="I1044" i="6" s="1"/>
  <c r="I1043" i="6"/>
  <c r="H1043" i="6"/>
  <c r="G1043" i="6"/>
  <c r="H1042" i="6"/>
  <c r="G1042" i="6"/>
  <c r="I1042" i="6" s="1"/>
  <c r="H1041" i="6"/>
  <c r="G1041" i="6"/>
  <c r="I1041" i="6" s="1"/>
  <c r="H1040" i="6"/>
  <c r="G1040" i="6"/>
  <c r="I1040" i="6" s="1"/>
  <c r="H1039" i="6"/>
  <c r="G1039" i="6"/>
  <c r="I1039" i="6" s="1"/>
  <c r="I1038" i="6"/>
  <c r="H1038" i="6"/>
  <c r="G1038" i="6"/>
  <c r="I1037" i="6"/>
  <c r="H1037" i="6"/>
  <c r="G1037" i="6"/>
  <c r="I1036" i="6"/>
  <c r="H1036" i="6"/>
  <c r="G1036" i="6"/>
  <c r="I1035" i="6"/>
  <c r="H1035" i="6"/>
  <c r="G1035" i="6"/>
  <c r="I1034" i="6"/>
  <c r="H1034" i="6"/>
  <c r="G1034" i="6"/>
  <c r="H1033" i="6"/>
  <c r="G1033" i="6"/>
  <c r="I1033" i="6" s="1"/>
  <c r="I1032" i="6"/>
  <c r="H1032" i="6"/>
  <c r="G1032" i="6"/>
  <c r="H1031" i="6"/>
  <c r="G1031" i="6"/>
  <c r="I1031" i="6" s="1"/>
  <c r="H1030" i="6"/>
  <c r="G1030" i="6"/>
  <c r="I1030" i="6" s="1"/>
  <c r="I1029" i="6"/>
  <c r="H1029" i="6"/>
  <c r="G1029" i="6"/>
  <c r="H1028" i="6"/>
  <c r="G1028" i="6"/>
  <c r="I1028" i="6" s="1"/>
  <c r="H1027" i="6"/>
  <c r="G1027" i="6"/>
  <c r="I1027" i="6" s="1"/>
  <c r="H1026" i="6"/>
  <c r="G1026" i="6"/>
  <c r="I1026" i="6" s="1"/>
  <c r="I1025" i="6"/>
  <c r="H1025" i="6"/>
  <c r="G1025" i="6"/>
  <c r="I1024" i="6"/>
  <c r="H1024" i="6"/>
  <c r="G1024" i="6"/>
  <c r="I1023" i="6"/>
  <c r="H1023" i="6"/>
  <c r="G1023" i="6"/>
  <c r="I1022" i="6"/>
  <c r="H1022" i="6"/>
  <c r="G1022" i="6"/>
  <c r="H1021" i="6"/>
  <c r="G1021" i="6"/>
  <c r="I1021" i="6" s="1"/>
  <c r="I1020" i="6"/>
  <c r="H1020" i="6"/>
  <c r="G1020" i="6"/>
  <c r="H1019" i="6"/>
  <c r="G1019" i="6"/>
  <c r="I1019" i="6" s="1"/>
  <c r="H1018" i="6"/>
  <c r="G1018" i="6"/>
  <c r="I1018" i="6" s="1"/>
  <c r="H1017" i="6"/>
  <c r="G1017" i="6"/>
  <c r="I1017" i="6" s="1"/>
  <c r="I1016" i="6"/>
  <c r="H1016" i="6"/>
  <c r="G1016" i="6"/>
  <c r="I1015" i="6"/>
  <c r="H1015" i="6"/>
  <c r="G1015" i="6"/>
  <c r="H1014" i="6"/>
  <c r="G1014" i="6"/>
  <c r="I1014" i="6" s="1"/>
  <c r="H1013" i="6"/>
  <c r="G1013" i="6"/>
  <c r="I1013" i="6" s="1"/>
  <c r="H1012" i="6"/>
  <c r="G1012" i="6"/>
  <c r="I1012" i="6" s="1"/>
  <c r="I1011" i="6"/>
  <c r="P66" i="5" s="1"/>
  <c r="Q66" i="5" s="1"/>
  <c r="S66" i="5" s="1"/>
  <c r="H1011" i="6"/>
  <c r="G1011" i="6"/>
  <c r="I1010" i="6"/>
  <c r="H1010" i="6"/>
  <c r="G1010" i="6"/>
  <c r="I1009" i="6"/>
  <c r="H1009" i="6"/>
  <c r="G1009" i="6"/>
  <c r="I1008" i="6"/>
  <c r="H1008" i="6"/>
  <c r="G1008" i="6"/>
  <c r="H1007" i="6"/>
  <c r="G1007" i="6"/>
  <c r="I1007" i="6" s="1"/>
  <c r="I1006" i="6"/>
  <c r="H1006" i="6"/>
  <c r="G1006" i="6"/>
  <c r="H1005" i="6"/>
  <c r="G1005" i="6"/>
  <c r="I1005" i="6" s="1"/>
  <c r="I1004" i="6"/>
  <c r="H1004" i="6"/>
  <c r="G1004" i="6"/>
  <c r="H1003" i="6"/>
  <c r="G1003" i="6"/>
  <c r="I1003" i="6" s="1"/>
  <c r="H1002" i="6"/>
  <c r="G1002" i="6"/>
  <c r="I1002" i="6" s="1"/>
  <c r="I1001" i="6"/>
  <c r="H1001" i="6"/>
  <c r="G1001" i="6"/>
  <c r="H1000" i="6"/>
  <c r="G1000" i="6"/>
  <c r="I1000" i="6" s="1"/>
  <c r="H999" i="6"/>
  <c r="G999" i="6"/>
  <c r="I999" i="6" s="1"/>
  <c r="H998" i="6"/>
  <c r="G998" i="6"/>
  <c r="I998" i="6" s="1"/>
  <c r="I997" i="6"/>
  <c r="H997" i="6"/>
  <c r="G997" i="6"/>
  <c r="I996" i="6"/>
  <c r="H996" i="6"/>
  <c r="G996" i="6"/>
  <c r="I995" i="6"/>
  <c r="H995" i="6"/>
  <c r="K66" i="5" s="1"/>
  <c r="L66" i="5" s="1"/>
  <c r="N66" i="5" s="1"/>
  <c r="G995" i="6"/>
  <c r="I994" i="6"/>
  <c r="H994" i="6"/>
  <c r="G994" i="6"/>
  <c r="H993" i="6"/>
  <c r="G993" i="6"/>
  <c r="I993" i="6" s="1"/>
  <c r="I992" i="6"/>
  <c r="H992" i="6"/>
  <c r="G992" i="6"/>
  <c r="H991" i="6"/>
  <c r="G991" i="6"/>
  <c r="I991" i="6" s="1"/>
  <c r="I990" i="6"/>
  <c r="H990" i="6"/>
  <c r="G990" i="6"/>
  <c r="H989" i="6"/>
  <c r="G989" i="6"/>
  <c r="I989" i="6" s="1"/>
  <c r="I988" i="6"/>
  <c r="H988" i="6"/>
  <c r="G988" i="6"/>
  <c r="I987" i="6"/>
  <c r="H987" i="6"/>
  <c r="G987" i="6"/>
  <c r="H986" i="6"/>
  <c r="G986" i="6"/>
  <c r="I986" i="6" s="1"/>
  <c r="H985" i="6"/>
  <c r="G985" i="6"/>
  <c r="I985" i="6" s="1"/>
  <c r="H984" i="6"/>
  <c r="G984" i="6"/>
  <c r="I984" i="6" s="1"/>
  <c r="H983" i="6"/>
  <c r="G983" i="6"/>
  <c r="I983" i="6" s="1"/>
  <c r="I982" i="6"/>
  <c r="H982" i="6"/>
  <c r="G982" i="6"/>
  <c r="I981" i="6"/>
  <c r="H981" i="6"/>
  <c r="G981" i="6"/>
  <c r="I980" i="6"/>
  <c r="H980" i="6"/>
  <c r="G980" i="6"/>
  <c r="I979" i="6"/>
  <c r="H979" i="6"/>
  <c r="G979" i="6"/>
  <c r="I978" i="6"/>
  <c r="H978" i="6"/>
  <c r="G978" i="6"/>
  <c r="H977" i="6"/>
  <c r="G977" i="6"/>
  <c r="I977" i="6" s="1"/>
  <c r="H976" i="6"/>
  <c r="G976" i="6"/>
  <c r="I976" i="6" s="1"/>
  <c r="H975" i="6"/>
  <c r="G975" i="6"/>
  <c r="I975" i="6" s="1"/>
  <c r="I974" i="6"/>
  <c r="H974" i="6"/>
  <c r="G974" i="6"/>
  <c r="I973" i="6"/>
  <c r="H973" i="6"/>
  <c r="G973" i="6"/>
  <c r="H972" i="6"/>
  <c r="G972" i="6"/>
  <c r="I972" i="6" s="1"/>
  <c r="H971" i="6"/>
  <c r="G971" i="6"/>
  <c r="I971" i="6" s="1"/>
  <c r="H970" i="6"/>
  <c r="G970" i="6"/>
  <c r="I970" i="6" s="1"/>
  <c r="I969" i="6"/>
  <c r="H969" i="6"/>
  <c r="G969" i="6"/>
  <c r="I968" i="6"/>
  <c r="H968" i="6"/>
  <c r="G968" i="6"/>
  <c r="I967" i="6"/>
  <c r="H967" i="6"/>
  <c r="G967" i="6"/>
  <c r="I966" i="6"/>
  <c r="H966" i="6"/>
  <c r="G966" i="6"/>
  <c r="H965" i="6"/>
  <c r="G965" i="6"/>
  <c r="I965" i="6" s="1"/>
  <c r="I964" i="6"/>
  <c r="H964" i="6"/>
  <c r="G964" i="6"/>
  <c r="H963" i="6"/>
  <c r="G963" i="6"/>
  <c r="I963" i="6" s="1"/>
  <c r="I962" i="6"/>
  <c r="H962" i="6"/>
  <c r="G962" i="6"/>
  <c r="H961" i="6"/>
  <c r="G961" i="6"/>
  <c r="I961" i="6" s="1"/>
  <c r="H960" i="6"/>
  <c r="G960" i="6"/>
  <c r="I960" i="6" s="1"/>
  <c r="I959" i="6"/>
  <c r="H959" i="6"/>
  <c r="G959" i="6"/>
  <c r="H958" i="6"/>
  <c r="G958" i="6"/>
  <c r="I958" i="6" s="1"/>
  <c r="H957" i="6"/>
  <c r="G957" i="6"/>
  <c r="I957" i="6" s="1"/>
  <c r="H956" i="6"/>
  <c r="G956" i="6"/>
  <c r="I956" i="6" s="1"/>
  <c r="I955" i="6"/>
  <c r="H955" i="6"/>
  <c r="G955" i="6"/>
  <c r="I954" i="6"/>
  <c r="H954" i="6"/>
  <c r="G954" i="6"/>
  <c r="I953" i="6"/>
  <c r="H953" i="6"/>
  <c r="G953" i="6"/>
  <c r="I952" i="6"/>
  <c r="H952" i="6"/>
  <c r="G952" i="6"/>
  <c r="I951" i="6"/>
  <c r="H951" i="6"/>
  <c r="G951" i="6"/>
  <c r="I950" i="6"/>
  <c r="H950" i="6"/>
  <c r="G950" i="6"/>
  <c r="H949" i="6"/>
  <c r="G949" i="6"/>
  <c r="I949" i="6" s="1"/>
  <c r="H948" i="6"/>
  <c r="G948" i="6"/>
  <c r="I948" i="6" s="1"/>
  <c r="K63" i="5" s="1"/>
  <c r="L63" i="5" s="1"/>
  <c r="H947" i="6"/>
  <c r="G947" i="6"/>
  <c r="I947" i="6" s="1"/>
  <c r="I946" i="6"/>
  <c r="H946" i="6"/>
  <c r="G946" i="6"/>
  <c r="I945" i="6"/>
  <c r="H945" i="6"/>
  <c r="G945" i="6"/>
  <c r="H944" i="6"/>
  <c r="G944" i="6"/>
  <c r="I944" i="6" s="1"/>
  <c r="H943" i="6"/>
  <c r="G943" i="6"/>
  <c r="I943" i="6" s="1"/>
  <c r="H942" i="6"/>
  <c r="G942" i="6"/>
  <c r="I942" i="6" s="1"/>
  <c r="H941" i="6"/>
  <c r="G941" i="6"/>
  <c r="I941" i="6" s="1"/>
  <c r="I940" i="6"/>
  <c r="H940" i="6"/>
  <c r="G940" i="6"/>
  <c r="I939" i="6"/>
  <c r="H939" i="6"/>
  <c r="G939" i="6"/>
  <c r="I938" i="6"/>
  <c r="H938" i="6"/>
  <c r="G938" i="6"/>
  <c r="I937" i="6"/>
  <c r="H937" i="6"/>
  <c r="G937" i="6"/>
  <c r="I936" i="6"/>
  <c r="H936" i="6"/>
  <c r="G936" i="6"/>
  <c r="H935" i="6"/>
  <c r="G935" i="6"/>
  <c r="I935" i="6" s="1"/>
  <c r="I934" i="6"/>
  <c r="H934" i="6"/>
  <c r="G934" i="6"/>
  <c r="H933" i="6"/>
  <c r="G933" i="6"/>
  <c r="I933" i="6" s="1"/>
  <c r="H932" i="6"/>
  <c r="G932" i="6"/>
  <c r="I932" i="6" s="1"/>
  <c r="K62" i="5" s="1"/>
  <c r="I931" i="6"/>
  <c r="H931" i="6"/>
  <c r="G931" i="6"/>
  <c r="H930" i="6"/>
  <c r="G930" i="6"/>
  <c r="I930" i="6" s="1"/>
  <c r="H929" i="6"/>
  <c r="G929" i="6"/>
  <c r="I929" i="6" s="1"/>
  <c r="H928" i="6"/>
  <c r="G928" i="6"/>
  <c r="I928" i="6" s="1"/>
  <c r="I927" i="6"/>
  <c r="H927" i="6"/>
  <c r="G927" i="6"/>
  <c r="I926" i="6"/>
  <c r="H926" i="6"/>
  <c r="G926" i="6"/>
  <c r="I925" i="6"/>
  <c r="H925" i="6"/>
  <c r="G925" i="6"/>
  <c r="I924" i="6"/>
  <c r="H924" i="6"/>
  <c r="G924" i="6"/>
  <c r="H923" i="6"/>
  <c r="G923" i="6"/>
  <c r="I923" i="6" s="1"/>
  <c r="I922" i="6"/>
  <c r="H922" i="6"/>
  <c r="G922" i="6"/>
  <c r="H921" i="6"/>
  <c r="G921" i="6"/>
  <c r="I921" i="6" s="1"/>
  <c r="H920" i="6"/>
  <c r="G920" i="6"/>
  <c r="I920" i="6" s="1"/>
  <c r="H919" i="6"/>
  <c r="G919" i="6"/>
  <c r="I919" i="6" s="1"/>
  <c r="I918" i="6"/>
  <c r="H918" i="6"/>
  <c r="G918" i="6"/>
  <c r="I917" i="6"/>
  <c r="K61" i="5" s="1"/>
  <c r="L61" i="5" s="1"/>
  <c r="N61" i="5" s="1"/>
  <c r="T61" i="5" s="1"/>
  <c r="H917" i="6"/>
  <c r="G917" i="6"/>
  <c r="H916" i="6"/>
  <c r="G916" i="6"/>
  <c r="I916" i="6" s="1"/>
  <c r="H915" i="6"/>
  <c r="G915" i="6"/>
  <c r="I915" i="6" s="1"/>
  <c r="H914" i="6"/>
  <c r="G914" i="6"/>
  <c r="I914" i="6" s="1"/>
  <c r="H913" i="6"/>
  <c r="G913" i="6"/>
  <c r="I913" i="6" s="1"/>
  <c r="I912" i="6"/>
  <c r="H912" i="6"/>
  <c r="G912" i="6"/>
  <c r="I911" i="6"/>
  <c r="H911" i="6"/>
  <c r="G911" i="6"/>
  <c r="I910" i="6"/>
  <c r="H910" i="6"/>
  <c r="G910" i="6"/>
  <c r="I909" i="6"/>
  <c r="H909" i="6"/>
  <c r="G909" i="6"/>
  <c r="I908" i="6"/>
  <c r="H908" i="6"/>
  <c r="G908" i="6"/>
  <c r="H907" i="6"/>
  <c r="G907" i="6"/>
  <c r="I907" i="6" s="1"/>
  <c r="I906" i="6"/>
  <c r="P60" i="5" s="1"/>
  <c r="Q60" i="5" s="1"/>
  <c r="S60" i="5" s="1"/>
  <c r="H1081" i="4" s="1"/>
  <c r="J1081" i="4" s="1"/>
  <c r="H906" i="6"/>
  <c r="G906" i="6"/>
  <c r="I905" i="6"/>
  <c r="H905" i="6"/>
  <c r="G905" i="6"/>
  <c r="I904" i="6"/>
  <c r="H904" i="6"/>
  <c r="G904" i="6"/>
  <c r="I903" i="6"/>
  <c r="H903" i="6"/>
  <c r="G903" i="6"/>
  <c r="H902" i="6"/>
  <c r="G902" i="6"/>
  <c r="I902" i="6" s="1"/>
  <c r="H901" i="6"/>
  <c r="K60" i="5" s="1"/>
  <c r="L60" i="5" s="1"/>
  <c r="N60" i="5" s="1"/>
  <c r="H1080" i="4" s="1"/>
  <c r="J1080" i="4" s="1"/>
  <c r="G901" i="6"/>
  <c r="I901" i="6" s="1"/>
  <c r="H900" i="6"/>
  <c r="G900" i="6"/>
  <c r="I900" i="6" s="1"/>
  <c r="H899" i="6"/>
  <c r="G899" i="6"/>
  <c r="I899" i="6" s="1"/>
  <c r="I898" i="6"/>
  <c r="H898" i="6"/>
  <c r="G898" i="6"/>
  <c r="I897" i="6"/>
  <c r="H897" i="6"/>
  <c r="G897" i="6"/>
  <c r="I896" i="6"/>
  <c r="H896" i="6"/>
  <c r="G896" i="6"/>
  <c r="I895" i="6"/>
  <c r="H895" i="6"/>
  <c r="G895" i="6"/>
  <c r="I894" i="6"/>
  <c r="H894" i="6"/>
  <c r="G894" i="6"/>
  <c r="H893" i="6"/>
  <c r="G893" i="6"/>
  <c r="I893" i="6" s="1"/>
  <c r="I892" i="6"/>
  <c r="H892" i="6"/>
  <c r="G892" i="6"/>
  <c r="H891" i="6"/>
  <c r="G891" i="6"/>
  <c r="I891" i="6" s="1"/>
  <c r="I890" i="6"/>
  <c r="H890" i="6"/>
  <c r="G890" i="6"/>
  <c r="I889" i="6"/>
  <c r="H889" i="6"/>
  <c r="G889" i="6"/>
  <c r="H888" i="6"/>
  <c r="G888" i="6"/>
  <c r="I888" i="6" s="1"/>
  <c r="H887" i="6"/>
  <c r="G887" i="6"/>
  <c r="I887" i="6" s="1"/>
  <c r="H886" i="6"/>
  <c r="G886" i="6"/>
  <c r="I886" i="6" s="1"/>
  <c r="I885" i="6"/>
  <c r="H885" i="6"/>
  <c r="G885" i="6"/>
  <c r="I884" i="6"/>
  <c r="H884" i="6"/>
  <c r="G884" i="6"/>
  <c r="I883" i="6"/>
  <c r="H883" i="6"/>
  <c r="G883" i="6"/>
  <c r="I882" i="6"/>
  <c r="H882" i="6"/>
  <c r="G882" i="6"/>
  <c r="H881" i="6"/>
  <c r="G881" i="6"/>
  <c r="I881" i="6" s="1"/>
  <c r="I880" i="6"/>
  <c r="H880" i="6"/>
  <c r="G880" i="6"/>
  <c r="H879" i="6"/>
  <c r="G879" i="6"/>
  <c r="I879" i="6" s="1"/>
  <c r="I878" i="6"/>
  <c r="H878" i="6"/>
  <c r="G878" i="6"/>
  <c r="I877" i="6"/>
  <c r="H877" i="6"/>
  <c r="G877" i="6"/>
  <c r="H876" i="6"/>
  <c r="G876" i="6"/>
  <c r="I876" i="6" s="1"/>
  <c r="I875" i="6"/>
  <c r="P58" i="5" s="1"/>
  <c r="Q58" i="5" s="1"/>
  <c r="H875" i="6"/>
  <c r="G875" i="6"/>
  <c r="H874" i="6"/>
  <c r="G874" i="6"/>
  <c r="I874" i="6" s="1"/>
  <c r="H873" i="6"/>
  <c r="G873" i="6"/>
  <c r="I873" i="6" s="1"/>
  <c r="H872" i="6"/>
  <c r="G872" i="6"/>
  <c r="I872" i="6" s="1"/>
  <c r="I871" i="6"/>
  <c r="H871" i="6"/>
  <c r="G871" i="6"/>
  <c r="I870" i="6"/>
  <c r="H870" i="6"/>
  <c r="G870" i="6"/>
  <c r="I869" i="6"/>
  <c r="H869" i="6"/>
  <c r="G869" i="6"/>
  <c r="I868" i="6"/>
  <c r="H868" i="6"/>
  <c r="G868" i="6"/>
  <c r="H867" i="6"/>
  <c r="G867" i="6"/>
  <c r="I867" i="6" s="1"/>
  <c r="I866" i="6"/>
  <c r="H866" i="6"/>
  <c r="G866" i="6"/>
  <c r="H865" i="6"/>
  <c r="G865" i="6"/>
  <c r="I865" i="6" s="1"/>
  <c r="I864" i="6"/>
  <c r="H864" i="6"/>
  <c r="G864" i="6"/>
  <c r="H863" i="6"/>
  <c r="G863" i="6"/>
  <c r="I863" i="6" s="1"/>
  <c r="H862" i="6"/>
  <c r="G862" i="6"/>
  <c r="I862" i="6" s="1"/>
  <c r="I861" i="6"/>
  <c r="H861" i="6"/>
  <c r="G861" i="6"/>
  <c r="H860" i="6"/>
  <c r="G860" i="6"/>
  <c r="I860" i="6" s="1"/>
  <c r="H859" i="6"/>
  <c r="G859" i="6"/>
  <c r="I859" i="6" s="1"/>
  <c r="H858" i="6"/>
  <c r="G858" i="6"/>
  <c r="I858" i="6" s="1"/>
  <c r="I857" i="6"/>
  <c r="H857" i="6"/>
  <c r="G857" i="6"/>
  <c r="I856" i="6"/>
  <c r="H856" i="6"/>
  <c r="G856" i="6"/>
  <c r="I855" i="6"/>
  <c r="H855" i="6"/>
  <c r="G855" i="6"/>
  <c r="I854" i="6"/>
  <c r="H854" i="6"/>
  <c r="G854" i="6"/>
  <c r="H853" i="6"/>
  <c r="G853" i="6"/>
  <c r="I853" i="6" s="1"/>
  <c r="I852" i="6"/>
  <c r="H852" i="6"/>
  <c r="G852" i="6"/>
  <c r="H851" i="6"/>
  <c r="G851" i="6"/>
  <c r="I851" i="6" s="1"/>
  <c r="H850" i="6"/>
  <c r="G850" i="6"/>
  <c r="I850" i="6" s="1"/>
  <c r="H849" i="6"/>
  <c r="G849" i="6"/>
  <c r="I849" i="6" s="1"/>
  <c r="H848" i="6"/>
  <c r="G848" i="6"/>
  <c r="I848" i="6" s="1"/>
  <c r="I847" i="6"/>
  <c r="H847" i="6"/>
  <c r="G847" i="6"/>
  <c r="H846" i="6"/>
  <c r="G846" i="6"/>
  <c r="I846" i="6" s="1"/>
  <c r="H845" i="6"/>
  <c r="G845" i="6"/>
  <c r="I845" i="6" s="1"/>
  <c r="H844" i="6"/>
  <c r="G844" i="6"/>
  <c r="I844" i="6" s="1"/>
  <c r="I843" i="6"/>
  <c r="H843" i="6"/>
  <c r="G843" i="6"/>
  <c r="I842" i="6"/>
  <c r="H842" i="6"/>
  <c r="G842" i="6"/>
  <c r="I841" i="6"/>
  <c r="H841" i="6"/>
  <c r="G841" i="6"/>
  <c r="I840" i="6"/>
  <c r="H840" i="6"/>
  <c r="G840" i="6"/>
  <c r="I839" i="6"/>
  <c r="H839" i="6"/>
  <c r="G839" i="6"/>
  <c r="I838" i="6"/>
  <c r="H838" i="6"/>
  <c r="G838" i="6"/>
  <c r="H837" i="6"/>
  <c r="G837" i="6"/>
  <c r="I837" i="6" s="1"/>
  <c r="H836" i="6"/>
  <c r="G836" i="6"/>
  <c r="I836" i="6" s="1"/>
  <c r="K56" i="5" s="1"/>
  <c r="L56" i="5" s="1"/>
  <c r="H835" i="6"/>
  <c r="G835" i="6"/>
  <c r="I835" i="6" s="1"/>
  <c r="I834" i="6"/>
  <c r="H834" i="6"/>
  <c r="G834" i="6"/>
  <c r="I833" i="6"/>
  <c r="H833" i="6"/>
  <c r="G833" i="6"/>
  <c r="H832" i="6"/>
  <c r="G832" i="6"/>
  <c r="I832" i="6" s="1"/>
  <c r="H831" i="6"/>
  <c r="G831" i="6"/>
  <c r="I831" i="6" s="1"/>
  <c r="H830" i="6"/>
  <c r="G830" i="6"/>
  <c r="I830" i="6" s="1"/>
  <c r="H829" i="6"/>
  <c r="G829" i="6"/>
  <c r="I829" i="6" s="1"/>
  <c r="I828" i="6"/>
  <c r="H828" i="6"/>
  <c r="G828" i="6"/>
  <c r="I827" i="6"/>
  <c r="H827" i="6"/>
  <c r="G827" i="6"/>
  <c r="I826" i="6"/>
  <c r="H826" i="6"/>
  <c r="G826" i="6"/>
  <c r="I825" i="6"/>
  <c r="H825" i="6"/>
  <c r="G825" i="6"/>
  <c r="I824" i="6"/>
  <c r="H824" i="6"/>
  <c r="G824" i="6"/>
  <c r="H823" i="6"/>
  <c r="G823" i="6"/>
  <c r="I823" i="6" s="1"/>
  <c r="H822" i="6"/>
  <c r="G822" i="6"/>
  <c r="I822" i="6" s="1"/>
  <c r="I821" i="6"/>
  <c r="H821" i="6"/>
  <c r="G821" i="6"/>
  <c r="I820" i="6"/>
  <c r="H820" i="6"/>
  <c r="G820" i="6"/>
  <c r="I819" i="6"/>
  <c r="K55" i="5" s="1"/>
  <c r="H819" i="6"/>
  <c r="G819" i="6"/>
  <c r="H818" i="6"/>
  <c r="G818" i="6"/>
  <c r="I818" i="6" s="1"/>
  <c r="H817" i="6"/>
  <c r="G817" i="6"/>
  <c r="I817" i="6" s="1"/>
  <c r="H816" i="6"/>
  <c r="G816" i="6"/>
  <c r="I816" i="6" s="1"/>
  <c r="H815" i="6"/>
  <c r="G815" i="6"/>
  <c r="I815" i="6" s="1"/>
  <c r="I814" i="6"/>
  <c r="H814" i="6"/>
  <c r="G814" i="6"/>
  <c r="I813" i="6"/>
  <c r="H813" i="6"/>
  <c r="G813" i="6"/>
  <c r="I812" i="6"/>
  <c r="H812" i="6"/>
  <c r="G812" i="6"/>
  <c r="I811" i="6"/>
  <c r="H811" i="6"/>
  <c r="G811" i="6"/>
  <c r="I810" i="6"/>
  <c r="H810" i="6"/>
  <c r="G810" i="6"/>
  <c r="H809" i="6"/>
  <c r="G809" i="6"/>
  <c r="I809" i="6" s="1"/>
  <c r="I808" i="6"/>
  <c r="H808" i="6"/>
  <c r="G808" i="6"/>
  <c r="I807" i="6"/>
  <c r="H807" i="6"/>
  <c r="G807" i="6"/>
  <c r="I806" i="6"/>
  <c r="H806" i="6"/>
  <c r="G806" i="6"/>
  <c r="I805" i="6"/>
  <c r="H805" i="6"/>
  <c r="G805" i="6"/>
  <c r="H804" i="6"/>
  <c r="G804" i="6"/>
  <c r="I804" i="6" s="1"/>
  <c r="H803" i="6"/>
  <c r="G803" i="6"/>
  <c r="I803" i="6" s="1"/>
  <c r="K54" i="5" s="1"/>
  <c r="L54" i="5" s="1"/>
  <c r="N54" i="5" s="1"/>
  <c r="H802" i="6"/>
  <c r="G802" i="6"/>
  <c r="I802" i="6" s="1"/>
  <c r="H801" i="6"/>
  <c r="G801" i="6"/>
  <c r="I801" i="6" s="1"/>
  <c r="I800" i="6"/>
  <c r="H800" i="6"/>
  <c r="G800" i="6"/>
  <c r="I799" i="6"/>
  <c r="H799" i="6"/>
  <c r="G799" i="6"/>
  <c r="I798" i="6"/>
  <c r="H798" i="6"/>
  <c r="G798" i="6"/>
  <c r="I797" i="6"/>
  <c r="H797" i="6"/>
  <c r="G797" i="6"/>
  <c r="I796" i="6"/>
  <c r="H796" i="6"/>
  <c r="G796" i="6"/>
  <c r="H795" i="6"/>
  <c r="G795" i="6"/>
  <c r="I795" i="6" s="1"/>
  <c r="I794" i="6"/>
  <c r="H794" i="6"/>
  <c r="G794" i="6"/>
  <c r="I793" i="6"/>
  <c r="H793" i="6"/>
  <c r="G793" i="6"/>
  <c r="I792" i="6"/>
  <c r="H792" i="6"/>
  <c r="G792" i="6"/>
  <c r="I791" i="6"/>
  <c r="H791" i="6"/>
  <c r="G791" i="6"/>
  <c r="H790" i="6"/>
  <c r="G790" i="6"/>
  <c r="I790" i="6" s="1"/>
  <c r="H789" i="6"/>
  <c r="G789" i="6"/>
  <c r="I789" i="6" s="1"/>
  <c r="H788" i="6"/>
  <c r="G788" i="6"/>
  <c r="I788" i="6" s="1"/>
  <c r="I787" i="6"/>
  <c r="H787" i="6"/>
  <c r="G787" i="6"/>
  <c r="I786" i="6"/>
  <c r="H786" i="6"/>
  <c r="G786" i="6"/>
  <c r="I785" i="6"/>
  <c r="H785" i="6"/>
  <c r="G785" i="6"/>
  <c r="I784" i="6"/>
  <c r="H784" i="6"/>
  <c r="G784" i="6"/>
  <c r="H783" i="6"/>
  <c r="G783" i="6"/>
  <c r="I783" i="6" s="1"/>
  <c r="I782" i="6"/>
  <c r="H782" i="6"/>
  <c r="G782" i="6"/>
  <c r="H781" i="6"/>
  <c r="G781" i="6"/>
  <c r="I781" i="6" s="1"/>
  <c r="I780" i="6"/>
  <c r="H780" i="6"/>
  <c r="G780" i="6"/>
  <c r="I779" i="6"/>
  <c r="H779" i="6"/>
  <c r="G779" i="6"/>
  <c r="H778" i="6"/>
  <c r="G778" i="6"/>
  <c r="I778" i="6" s="1"/>
  <c r="I777" i="6"/>
  <c r="H777" i="6"/>
  <c r="G777" i="6"/>
  <c r="H776" i="6"/>
  <c r="G776" i="6"/>
  <c r="I776" i="6" s="1"/>
  <c r="H775" i="6"/>
  <c r="G775" i="6"/>
  <c r="I775" i="6" s="1"/>
  <c r="H774" i="6"/>
  <c r="G774" i="6"/>
  <c r="I774" i="6" s="1"/>
  <c r="I773" i="6"/>
  <c r="H773" i="6"/>
  <c r="G773" i="6"/>
  <c r="I772" i="6"/>
  <c r="H772" i="6"/>
  <c r="G772" i="6"/>
  <c r="I771" i="6"/>
  <c r="H771" i="6"/>
  <c r="K52" i="5" s="1"/>
  <c r="G771" i="6"/>
  <c r="I770" i="6"/>
  <c r="H770" i="6"/>
  <c r="G770" i="6"/>
  <c r="H769" i="6"/>
  <c r="G769" i="6"/>
  <c r="I769" i="6" s="1"/>
  <c r="I768" i="6"/>
  <c r="H768" i="6"/>
  <c r="G768" i="6"/>
  <c r="H767" i="6"/>
  <c r="G767" i="6"/>
  <c r="I767" i="6" s="1"/>
  <c r="I766" i="6"/>
  <c r="H766" i="6"/>
  <c r="G766" i="6"/>
  <c r="H765" i="6"/>
  <c r="G765" i="6"/>
  <c r="I765" i="6" s="1"/>
  <c r="H764" i="6"/>
  <c r="G764" i="6"/>
  <c r="I764" i="6" s="1"/>
  <c r="I763" i="6"/>
  <c r="H763" i="6"/>
  <c r="G763" i="6"/>
  <c r="H762" i="6"/>
  <c r="G762" i="6"/>
  <c r="I762" i="6" s="1"/>
  <c r="H761" i="6"/>
  <c r="G761" i="6"/>
  <c r="I761" i="6" s="1"/>
  <c r="H760" i="6"/>
  <c r="G760" i="6"/>
  <c r="I760" i="6" s="1"/>
  <c r="I759" i="6"/>
  <c r="H759" i="6"/>
  <c r="G759" i="6"/>
  <c r="I758" i="6"/>
  <c r="H758" i="6"/>
  <c r="G758" i="6"/>
  <c r="I757" i="6"/>
  <c r="H757" i="6"/>
  <c r="G757" i="6"/>
  <c r="I756" i="6"/>
  <c r="H756" i="6"/>
  <c r="G756" i="6"/>
  <c r="H755" i="6"/>
  <c r="G755" i="6"/>
  <c r="I755" i="6" s="1"/>
  <c r="I754" i="6"/>
  <c r="H754" i="6"/>
  <c r="G754" i="6"/>
  <c r="H753" i="6"/>
  <c r="G753" i="6"/>
  <c r="I753" i="6" s="1"/>
  <c r="H752" i="6"/>
  <c r="G752" i="6"/>
  <c r="I752" i="6" s="1"/>
  <c r="H751" i="6"/>
  <c r="G751" i="6"/>
  <c r="I751" i="6" s="1"/>
  <c r="H750" i="6"/>
  <c r="G750" i="6"/>
  <c r="I750" i="6" s="1"/>
  <c r="I749" i="6"/>
  <c r="H749" i="6"/>
  <c r="G749" i="6"/>
  <c r="H748" i="6"/>
  <c r="G748" i="6"/>
  <c r="I748" i="6" s="1"/>
  <c r="H747" i="6"/>
  <c r="G747" i="6"/>
  <c r="I747" i="6" s="1"/>
  <c r="H746" i="6"/>
  <c r="G746" i="6"/>
  <c r="I746" i="6" s="1"/>
  <c r="I745" i="6"/>
  <c r="H745" i="6"/>
  <c r="G745" i="6"/>
  <c r="I744" i="6"/>
  <c r="H744" i="6"/>
  <c r="G744" i="6"/>
  <c r="I743" i="6"/>
  <c r="H743" i="6"/>
  <c r="G743" i="6"/>
  <c r="I742" i="6"/>
  <c r="H742" i="6"/>
  <c r="G742" i="6"/>
  <c r="I741" i="6"/>
  <c r="H741" i="6"/>
  <c r="G741" i="6"/>
  <c r="I740" i="6"/>
  <c r="H740" i="6"/>
  <c r="G740" i="6"/>
  <c r="H739" i="6"/>
  <c r="G739" i="6"/>
  <c r="I739" i="6" s="1"/>
  <c r="H738" i="6"/>
  <c r="G738" i="6"/>
  <c r="I738" i="6" s="1"/>
  <c r="H737" i="6"/>
  <c r="G737" i="6"/>
  <c r="I737" i="6" s="1"/>
  <c r="I736" i="6"/>
  <c r="H736" i="6"/>
  <c r="G736" i="6"/>
  <c r="I735" i="6"/>
  <c r="H735" i="6"/>
  <c r="G735" i="6"/>
  <c r="H734" i="6"/>
  <c r="G734" i="6"/>
  <c r="I734" i="6" s="1"/>
  <c r="H733" i="6"/>
  <c r="G733" i="6"/>
  <c r="I733" i="6" s="1"/>
  <c r="H732" i="6"/>
  <c r="G732" i="6"/>
  <c r="I732" i="6" s="1"/>
  <c r="H731" i="6"/>
  <c r="G731" i="6"/>
  <c r="I731" i="6" s="1"/>
  <c r="I730" i="6"/>
  <c r="H730" i="6"/>
  <c r="G730" i="6"/>
  <c r="I729" i="6"/>
  <c r="H729" i="6"/>
  <c r="G729" i="6"/>
  <c r="I728" i="6"/>
  <c r="H728" i="6"/>
  <c r="G728" i="6"/>
  <c r="H727" i="6"/>
  <c r="G727" i="6"/>
  <c r="I727" i="6" s="1"/>
  <c r="I726" i="6"/>
  <c r="H726" i="6"/>
  <c r="G726" i="6"/>
  <c r="H725" i="6"/>
  <c r="G725" i="6"/>
  <c r="I725" i="6" s="1"/>
  <c r="H724" i="6"/>
  <c r="G724" i="6"/>
  <c r="I724" i="6" s="1"/>
  <c r="I723" i="6"/>
  <c r="H723" i="6"/>
  <c r="G723" i="6"/>
  <c r="H722" i="6"/>
  <c r="G722" i="6"/>
  <c r="I722" i="6" s="1"/>
  <c r="I721" i="6"/>
  <c r="K49" i="5" s="1"/>
  <c r="L49" i="5" s="1"/>
  <c r="H721" i="6"/>
  <c r="G721" i="6"/>
  <c r="H720" i="6"/>
  <c r="G720" i="6"/>
  <c r="I720" i="6" s="1"/>
  <c r="H719" i="6"/>
  <c r="G719" i="6"/>
  <c r="I719" i="6" s="1"/>
  <c r="H718" i="6"/>
  <c r="G718" i="6"/>
  <c r="I718" i="6" s="1"/>
  <c r="H717" i="6"/>
  <c r="G717" i="6"/>
  <c r="I717" i="6" s="1"/>
  <c r="I716" i="6"/>
  <c r="H716" i="6"/>
  <c r="G716" i="6"/>
  <c r="I715" i="6"/>
  <c r="H715" i="6"/>
  <c r="G715" i="6"/>
  <c r="I714" i="6"/>
  <c r="H714" i="6"/>
  <c r="G714" i="6"/>
  <c r="I713" i="6"/>
  <c r="H713" i="6"/>
  <c r="G713" i="6"/>
  <c r="I712" i="6"/>
  <c r="H712" i="6"/>
  <c r="G712" i="6"/>
  <c r="H711" i="6"/>
  <c r="G711" i="6"/>
  <c r="I711" i="6" s="1"/>
  <c r="I710" i="6"/>
  <c r="H710" i="6"/>
  <c r="G710" i="6"/>
  <c r="I709" i="6"/>
  <c r="H709" i="6"/>
  <c r="G709" i="6"/>
  <c r="I708" i="6"/>
  <c r="H708" i="6"/>
  <c r="G708" i="6"/>
  <c r="I707" i="6"/>
  <c r="H707" i="6"/>
  <c r="G707" i="6"/>
  <c r="H706" i="6"/>
  <c r="G706" i="6"/>
  <c r="I706" i="6" s="1"/>
  <c r="H705" i="6"/>
  <c r="G705" i="6"/>
  <c r="I705" i="6" s="1"/>
  <c r="H704" i="6"/>
  <c r="G704" i="6"/>
  <c r="I704" i="6" s="1"/>
  <c r="H703" i="6"/>
  <c r="G703" i="6"/>
  <c r="I703" i="6" s="1"/>
  <c r="I702" i="6"/>
  <c r="H702" i="6"/>
  <c r="G702" i="6"/>
  <c r="I701" i="6"/>
  <c r="H701" i="6"/>
  <c r="G701" i="6"/>
  <c r="H700" i="6"/>
  <c r="G700" i="6"/>
  <c r="I700" i="6" s="1"/>
  <c r="I699" i="6"/>
  <c r="H699" i="6"/>
  <c r="G699" i="6"/>
  <c r="I698" i="6"/>
  <c r="H698" i="6"/>
  <c r="G698" i="6"/>
  <c r="H697" i="6"/>
  <c r="G697" i="6"/>
  <c r="I697" i="6" s="1"/>
  <c r="H696" i="6"/>
  <c r="G696" i="6"/>
  <c r="I696" i="6" s="1"/>
  <c r="H695" i="6"/>
  <c r="G695" i="6"/>
  <c r="I695" i="6" s="1"/>
  <c r="I694" i="6"/>
  <c r="H694" i="6"/>
  <c r="G694" i="6"/>
  <c r="I693" i="6"/>
  <c r="H693" i="6"/>
  <c r="G693" i="6"/>
  <c r="H692" i="6"/>
  <c r="G692" i="6"/>
  <c r="I692" i="6" s="1"/>
  <c r="H691" i="6"/>
  <c r="G691" i="6"/>
  <c r="I691" i="6" s="1"/>
  <c r="H690" i="6"/>
  <c r="G690" i="6"/>
  <c r="I690" i="6" s="1"/>
  <c r="H689" i="6"/>
  <c r="G689" i="6"/>
  <c r="I689" i="6" s="1"/>
  <c r="I688" i="6"/>
  <c r="H688" i="6"/>
  <c r="G688" i="6"/>
  <c r="I687" i="6"/>
  <c r="H687" i="6"/>
  <c r="G687" i="6"/>
  <c r="I686" i="6"/>
  <c r="H686" i="6"/>
  <c r="G686" i="6"/>
  <c r="I685" i="6"/>
  <c r="H685" i="6"/>
  <c r="G685" i="6"/>
  <c r="I684" i="6"/>
  <c r="H684" i="6"/>
  <c r="G684" i="6"/>
  <c r="H683" i="6"/>
  <c r="G683" i="6"/>
  <c r="I683" i="6" s="1"/>
  <c r="I682" i="6"/>
  <c r="H682" i="6"/>
  <c r="G682" i="6"/>
  <c r="I681" i="6"/>
  <c r="H681" i="6"/>
  <c r="G681" i="6"/>
  <c r="I680" i="6"/>
  <c r="H680" i="6"/>
  <c r="G680" i="6"/>
  <c r="I679" i="6"/>
  <c r="H679" i="6"/>
  <c r="G679" i="6"/>
  <c r="H678" i="6"/>
  <c r="G678" i="6"/>
  <c r="I678" i="6" s="1"/>
  <c r="H677" i="6"/>
  <c r="G677" i="6"/>
  <c r="I677" i="6" s="1"/>
  <c r="I676" i="6"/>
  <c r="H676" i="6"/>
  <c r="G676" i="6"/>
  <c r="H675" i="6"/>
  <c r="G675" i="6"/>
  <c r="I675" i="6" s="1"/>
  <c r="I674" i="6"/>
  <c r="H674" i="6"/>
  <c r="G674" i="6"/>
  <c r="I673" i="6"/>
  <c r="H673" i="6"/>
  <c r="G673" i="6"/>
  <c r="I672" i="6"/>
  <c r="H672" i="6"/>
  <c r="G672" i="6"/>
  <c r="I671" i="6"/>
  <c r="H671" i="6"/>
  <c r="G671" i="6"/>
  <c r="I670" i="6"/>
  <c r="H670" i="6"/>
  <c r="G670" i="6"/>
  <c r="H669" i="6"/>
  <c r="G669" i="6"/>
  <c r="I669" i="6" s="1"/>
  <c r="H668" i="6"/>
  <c r="G668" i="6"/>
  <c r="I668" i="6" s="1"/>
  <c r="I667" i="6"/>
  <c r="H667" i="6"/>
  <c r="G667" i="6"/>
  <c r="I666" i="6"/>
  <c r="H666" i="6"/>
  <c r="G666" i="6"/>
  <c r="I665" i="6"/>
  <c r="H665" i="6"/>
  <c r="G665" i="6"/>
  <c r="H664" i="6"/>
  <c r="G664" i="6"/>
  <c r="I664" i="6" s="1"/>
  <c r="H663" i="6"/>
  <c r="G663" i="6"/>
  <c r="I663" i="6" s="1"/>
  <c r="I662" i="6"/>
  <c r="H662" i="6"/>
  <c r="G662" i="6"/>
  <c r="I661" i="6"/>
  <c r="H661" i="6"/>
  <c r="G661" i="6"/>
  <c r="I660" i="6"/>
  <c r="H660" i="6"/>
  <c r="G660" i="6"/>
  <c r="I659" i="6"/>
  <c r="H659" i="6"/>
  <c r="G659" i="6"/>
  <c r="H658" i="6"/>
  <c r="G658" i="6"/>
  <c r="I658" i="6" s="1"/>
  <c r="I657" i="6"/>
  <c r="H657" i="6"/>
  <c r="G657" i="6"/>
  <c r="I656" i="6"/>
  <c r="H656" i="6"/>
  <c r="G656" i="6"/>
  <c r="H655" i="6"/>
  <c r="G655" i="6"/>
  <c r="I655" i="6" s="1"/>
  <c r="H654" i="6"/>
  <c r="G654" i="6"/>
  <c r="I654" i="6" s="1"/>
  <c r="H653" i="6"/>
  <c r="G653" i="6"/>
  <c r="I653" i="6" s="1"/>
  <c r="I652" i="6"/>
  <c r="H652" i="6"/>
  <c r="G652" i="6"/>
  <c r="I651" i="6"/>
  <c r="H651" i="6"/>
  <c r="G651" i="6"/>
  <c r="H650" i="6"/>
  <c r="G650" i="6"/>
  <c r="I650" i="6" s="1"/>
  <c r="H649" i="6"/>
  <c r="G649" i="6"/>
  <c r="I649" i="6" s="1"/>
  <c r="I648" i="6"/>
  <c r="H648" i="6"/>
  <c r="G648" i="6"/>
  <c r="I647" i="6"/>
  <c r="H647" i="6"/>
  <c r="G647" i="6"/>
  <c r="I646" i="6"/>
  <c r="H646" i="6"/>
  <c r="G646" i="6"/>
  <c r="I645" i="6"/>
  <c r="H645" i="6"/>
  <c r="G645" i="6"/>
  <c r="H644" i="6"/>
  <c r="G644" i="6"/>
  <c r="I644" i="6" s="1"/>
  <c r="P44" i="5" s="1"/>
  <c r="Q44" i="5" s="1"/>
  <c r="H643" i="6"/>
  <c r="G643" i="6"/>
  <c r="I643" i="6" s="1"/>
  <c r="I642" i="6"/>
  <c r="H642" i="6"/>
  <c r="G642" i="6"/>
  <c r="H641" i="6"/>
  <c r="G641" i="6"/>
  <c r="I641" i="6" s="1"/>
  <c r="H640" i="6"/>
  <c r="G640" i="6"/>
  <c r="I640" i="6" s="1"/>
  <c r="H639" i="6"/>
  <c r="G639" i="6"/>
  <c r="I639" i="6" s="1"/>
  <c r="H638" i="6"/>
  <c r="G638" i="6"/>
  <c r="I638" i="6" s="1"/>
  <c r="I637" i="6"/>
  <c r="H637" i="6"/>
  <c r="G637" i="6"/>
  <c r="H636" i="6"/>
  <c r="G636" i="6"/>
  <c r="I636" i="6" s="1"/>
  <c r="H635" i="6"/>
  <c r="G635" i="6"/>
  <c r="I635" i="6" s="1"/>
  <c r="I634" i="6"/>
  <c r="H634" i="6"/>
  <c r="G634" i="6"/>
  <c r="I633" i="6"/>
  <c r="H633" i="6"/>
  <c r="G633" i="6"/>
  <c r="I632" i="6"/>
  <c r="H632" i="6"/>
  <c r="G632" i="6"/>
  <c r="I631" i="6"/>
  <c r="H631" i="6"/>
  <c r="G631" i="6"/>
  <c r="H630" i="6"/>
  <c r="G630" i="6"/>
  <c r="I630" i="6" s="1"/>
  <c r="I629" i="6"/>
  <c r="H629" i="6"/>
  <c r="G629" i="6"/>
  <c r="I628" i="6"/>
  <c r="H628" i="6"/>
  <c r="G628" i="6"/>
  <c r="H627" i="6"/>
  <c r="G627" i="6"/>
  <c r="I627" i="6" s="1"/>
  <c r="I626" i="6"/>
  <c r="H626" i="6"/>
  <c r="G626" i="6"/>
  <c r="H625" i="6"/>
  <c r="G625" i="6"/>
  <c r="I625" i="6" s="1"/>
  <c r="I624" i="6"/>
  <c r="H624" i="6"/>
  <c r="G624" i="6"/>
  <c r="I623" i="6"/>
  <c r="H623" i="6"/>
  <c r="G623" i="6"/>
  <c r="H622" i="6"/>
  <c r="G622" i="6"/>
  <c r="I622" i="6" s="1"/>
  <c r="H621" i="6"/>
  <c r="G621" i="6"/>
  <c r="I621" i="6" s="1"/>
  <c r="H620" i="6"/>
  <c r="G620" i="6"/>
  <c r="I620" i="6" s="1"/>
  <c r="I619" i="6"/>
  <c r="H619" i="6"/>
  <c r="G619" i="6"/>
  <c r="I618" i="6"/>
  <c r="H618" i="6"/>
  <c r="G618" i="6"/>
  <c r="I617" i="6"/>
  <c r="H617" i="6"/>
  <c r="G617" i="6"/>
  <c r="I616" i="6"/>
  <c r="H616" i="6"/>
  <c r="G616" i="6"/>
  <c r="H615" i="6"/>
  <c r="G615" i="6"/>
  <c r="I615" i="6" s="1"/>
  <c r="I614" i="6"/>
  <c r="H614" i="6"/>
  <c r="G614" i="6"/>
  <c r="H613" i="6"/>
  <c r="G613" i="6"/>
  <c r="I613" i="6" s="1"/>
  <c r="I612" i="6"/>
  <c r="H612" i="6"/>
  <c r="G612" i="6"/>
  <c r="I611" i="6"/>
  <c r="H611" i="6"/>
  <c r="G611" i="6"/>
  <c r="H610" i="6"/>
  <c r="G610" i="6"/>
  <c r="I610" i="6" s="1"/>
  <c r="I609" i="6"/>
  <c r="H609" i="6"/>
  <c r="G609" i="6"/>
  <c r="H608" i="6"/>
  <c r="G608" i="6"/>
  <c r="I608" i="6" s="1"/>
  <c r="H607" i="6"/>
  <c r="G607" i="6"/>
  <c r="I607" i="6" s="1"/>
  <c r="H606" i="6"/>
  <c r="G606" i="6"/>
  <c r="I606" i="6" s="1"/>
  <c r="H605" i="6"/>
  <c r="G605" i="6"/>
  <c r="I605" i="6" s="1"/>
  <c r="I604" i="6"/>
  <c r="H604" i="6"/>
  <c r="G604" i="6"/>
  <c r="I603" i="6"/>
  <c r="K42" i="5" s="1"/>
  <c r="L42" i="5" s="1"/>
  <c r="N42" i="5" s="1"/>
  <c r="H603" i="6"/>
  <c r="G603" i="6"/>
  <c r="I602" i="6"/>
  <c r="H602" i="6"/>
  <c r="G602" i="6"/>
  <c r="I601" i="6"/>
  <c r="H601" i="6"/>
  <c r="G601" i="6"/>
  <c r="I600" i="6"/>
  <c r="H600" i="6"/>
  <c r="G600" i="6"/>
  <c r="H599" i="6"/>
  <c r="G599" i="6"/>
  <c r="I599" i="6" s="1"/>
  <c r="I598" i="6"/>
  <c r="H598" i="6"/>
  <c r="G598" i="6"/>
  <c r="I597" i="6"/>
  <c r="H597" i="6"/>
  <c r="G597" i="6"/>
  <c r="I596" i="6"/>
  <c r="H596" i="6"/>
  <c r="G596" i="6"/>
  <c r="I595" i="6"/>
  <c r="H595" i="6"/>
  <c r="G595" i="6"/>
  <c r="H594" i="6"/>
  <c r="G594" i="6"/>
  <c r="I594" i="6" s="1"/>
  <c r="H593" i="6"/>
  <c r="G593" i="6"/>
  <c r="I593" i="6" s="1"/>
  <c r="H592" i="6"/>
  <c r="G592" i="6"/>
  <c r="I592" i="6" s="1"/>
  <c r="H591" i="6"/>
  <c r="G591" i="6"/>
  <c r="I591" i="6" s="1"/>
  <c r="I590" i="6"/>
  <c r="H590" i="6"/>
  <c r="G590" i="6"/>
  <c r="I589" i="6"/>
  <c r="H589" i="6"/>
  <c r="G589" i="6"/>
  <c r="I588" i="6"/>
  <c r="H588" i="6"/>
  <c r="G588" i="6"/>
  <c r="I587" i="6"/>
  <c r="H587" i="6"/>
  <c r="G587" i="6"/>
  <c r="I586" i="6"/>
  <c r="H586" i="6"/>
  <c r="G586" i="6"/>
  <c r="H585" i="6"/>
  <c r="G585" i="6"/>
  <c r="I585" i="6" s="1"/>
  <c r="I584" i="6"/>
  <c r="H584" i="6"/>
  <c r="G584" i="6"/>
  <c r="I583" i="6"/>
  <c r="H583" i="6"/>
  <c r="G583" i="6"/>
  <c r="I582" i="6"/>
  <c r="H582" i="6"/>
  <c r="G582" i="6"/>
  <c r="I581" i="6"/>
  <c r="H581" i="6"/>
  <c r="G581" i="6"/>
  <c r="H580" i="6"/>
  <c r="G580" i="6"/>
  <c r="I580" i="6" s="1"/>
  <c r="H579" i="6"/>
  <c r="G579" i="6"/>
  <c r="I579" i="6" s="1"/>
  <c r="I578" i="6"/>
  <c r="H578" i="6"/>
  <c r="G578" i="6"/>
  <c r="H577" i="6"/>
  <c r="G577" i="6"/>
  <c r="I577" i="6" s="1"/>
  <c r="K40" i="5" s="1"/>
  <c r="L40" i="5" s="1"/>
  <c r="I576" i="6"/>
  <c r="H576" i="6"/>
  <c r="G576" i="6"/>
  <c r="I575" i="6"/>
  <c r="H575" i="6"/>
  <c r="G575" i="6"/>
  <c r="I574" i="6"/>
  <c r="H574" i="6"/>
  <c r="G574" i="6"/>
  <c r="I573" i="6"/>
  <c r="H573" i="6"/>
  <c r="G573" i="6"/>
  <c r="I572" i="6"/>
  <c r="H572" i="6"/>
  <c r="G572" i="6"/>
  <c r="H571" i="6"/>
  <c r="G571" i="6"/>
  <c r="I571" i="6" s="1"/>
  <c r="H570" i="6"/>
  <c r="G570" i="6"/>
  <c r="I570" i="6" s="1"/>
  <c r="I569" i="6"/>
  <c r="H569" i="6"/>
  <c r="G569" i="6"/>
  <c r="I568" i="6"/>
  <c r="H568" i="6"/>
  <c r="G568" i="6"/>
  <c r="I567" i="6"/>
  <c r="H567" i="6"/>
  <c r="G567" i="6"/>
  <c r="H566" i="6"/>
  <c r="G566" i="6"/>
  <c r="I566" i="6" s="1"/>
  <c r="H565" i="6"/>
  <c r="G565" i="6"/>
  <c r="I565" i="6" s="1"/>
  <c r="H564" i="6"/>
  <c r="G564" i="6"/>
  <c r="I564" i="6" s="1"/>
  <c r="I563" i="6"/>
  <c r="H563" i="6"/>
  <c r="G563" i="6"/>
  <c r="I562" i="6"/>
  <c r="H562" i="6"/>
  <c r="G562" i="6"/>
  <c r="I561" i="6"/>
  <c r="H561" i="6"/>
  <c r="G561" i="6"/>
  <c r="H560" i="6"/>
  <c r="G560" i="6"/>
  <c r="I560" i="6" s="1"/>
  <c r="I559" i="6"/>
  <c r="H559" i="6"/>
  <c r="G559" i="6"/>
  <c r="I558" i="6"/>
  <c r="H558" i="6"/>
  <c r="G558" i="6"/>
  <c r="H557" i="6"/>
  <c r="G557" i="6"/>
  <c r="I557" i="6" s="1"/>
  <c r="H556" i="6"/>
  <c r="G556" i="6"/>
  <c r="I556" i="6" s="1"/>
  <c r="K39" i="5" s="1"/>
  <c r="L39" i="5" s="1"/>
  <c r="H555" i="6"/>
  <c r="G555" i="6"/>
  <c r="I555" i="6" s="1"/>
  <c r="I554" i="6"/>
  <c r="H554" i="6"/>
  <c r="G554" i="6"/>
  <c r="I553" i="6"/>
  <c r="H553" i="6"/>
  <c r="G553" i="6"/>
  <c r="H552" i="6"/>
  <c r="G552" i="6"/>
  <c r="I552" i="6" s="1"/>
  <c r="H551" i="6"/>
  <c r="G551" i="6"/>
  <c r="I551" i="6" s="1"/>
  <c r="H550" i="6"/>
  <c r="G550" i="6"/>
  <c r="I550" i="6" s="1"/>
  <c r="I549" i="6"/>
  <c r="H549" i="6"/>
  <c r="G549" i="6"/>
  <c r="I548" i="6"/>
  <c r="H548" i="6"/>
  <c r="G548" i="6"/>
  <c r="I547" i="6"/>
  <c r="H547" i="6"/>
  <c r="G547" i="6"/>
  <c r="H546" i="6"/>
  <c r="G546" i="6"/>
  <c r="I546" i="6" s="1"/>
  <c r="H545" i="6"/>
  <c r="G545" i="6"/>
  <c r="I545" i="6" s="1"/>
  <c r="I544" i="6"/>
  <c r="H544" i="6"/>
  <c r="G544" i="6"/>
  <c r="H543" i="6"/>
  <c r="G543" i="6"/>
  <c r="I543" i="6" s="1"/>
  <c r="H542" i="6"/>
  <c r="G542" i="6"/>
  <c r="I542" i="6" s="1"/>
  <c r="H541" i="6"/>
  <c r="G541" i="6"/>
  <c r="I541" i="6" s="1"/>
  <c r="H540" i="6"/>
  <c r="G540" i="6"/>
  <c r="I540" i="6" s="1"/>
  <c r="I539" i="6"/>
  <c r="H539" i="6"/>
  <c r="G539" i="6"/>
  <c r="H538" i="6"/>
  <c r="K38" i="5" s="1"/>
  <c r="L38" i="5" s="1"/>
  <c r="G538" i="6"/>
  <c r="I538" i="6" s="1"/>
  <c r="H537" i="6"/>
  <c r="G537" i="6"/>
  <c r="I537" i="6" s="1"/>
  <c r="I536" i="6"/>
  <c r="H536" i="6"/>
  <c r="G536" i="6"/>
  <c r="H535" i="6"/>
  <c r="G535" i="6"/>
  <c r="I535" i="6" s="1"/>
  <c r="I534" i="6"/>
  <c r="H534" i="6"/>
  <c r="G534" i="6"/>
  <c r="I533" i="6"/>
  <c r="H533" i="6"/>
  <c r="G533" i="6"/>
  <c r="H532" i="6"/>
  <c r="G532" i="6"/>
  <c r="I532" i="6" s="1"/>
  <c r="H531" i="6"/>
  <c r="G531" i="6"/>
  <c r="I531" i="6" s="1"/>
  <c r="I530" i="6"/>
  <c r="H530" i="6"/>
  <c r="G530" i="6"/>
  <c r="H529" i="6"/>
  <c r="G529" i="6"/>
  <c r="I529" i="6" s="1"/>
  <c r="I528" i="6"/>
  <c r="H528" i="6"/>
  <c r="G528" i="6"/>
  <c r="H527" i="6"/>
  <c r="G527" i="6"/>
  <c r="I527" i="6" s="1"/>
  <c r="P37" i="5" s="1"/>
  <c r="Q37" i="5" s="1"/>
  <c r="H526" i="6"/>
  <c r="G526" i="6"/>
  <c r="I526" i="6" s="1"/>
  <c r="I525" i="6"/>
  <c r="H525" i="6"/>
  <c r="G525" i="6"/>
  <c r="H524" i="6"/>
  <c r="G524" i="6"/>
  <c r="I524" i="6" s="1"/>
  <c r="H523" i="6"/>
  <c r="G523" i="6"/>
  <c r="I523" i="6" s="1"/>
  <c r="H522" i="6"/>
  <c r="G522" i="6"/>
  <c r="I522" i="6" s="1"/>
  <c r="I521" i="6"/>
  <c r="H521" i="6"/>
  <c r="G521" i="6"/>
  <c r="I520" i="6"/>
  <c r="H520" i="6"/>
  <c r="G520" i="6"/>
  <c r="I519" i="6"/>
  <c r="H519" i="6"/>
  <c r="G519" i="6"/>
  <c r="I518" i="6"/>
  <c r="H518" i="6"/>
  <c r="G518" i="6"/>
  <c r="H517" i="6"/>
  <c r="G517" i="6"/>
  <c r="I517" i="6" s="1"/>
  <c r="I516" i="6"/>
  <c r="H516" i="6"/>
  <c r="G516" i="6"/>
  <c r="H515" i="6"/>
  <c r="G515" i="6"/>
  <c r="I515" i="6" s="1"/>
  <c r="I514" i="6"/>
  <c r="H514" i="6"/>
  <c r="G514" i="6"/>
  <c r="I513" i="6"/>
  <c r="H513" i="6"/>
  <c r="G513" i="6"/>
  <c r="H512" i="6"/>
  <c r="G512" i="6"/>
  <c r="I512" i="6" s="1"/>
  <c r="I511" i="6"/>
  <c r="H511" i="6"/>
  <c r="G511" i="6"/>
  <c r="H510" i="6"/>
  <c r="G510" i="6"/>
  <c r="I510" i="6" s="1"/>
  <c r="H509" i="6"/>
  <c r="G509" i="6"/>
  <c r="I509" i="6" s="1"/>
  <c r="I508" i="6"/>
  <c r="H508" i="6"/>
  <c r="G508" i="6"/>
  <c r="H507" i="6"/>
  <c r="G507" i="6"/>
  <c r="I507" i="6" s="1"/>
  <c r="I506" i="6"/>
  <c r="H506" i="6"/>
  <c r="G506" i="6"/>
  <c r="I505" i="6"/>
  <c r="H505" i="6"/>
  <c r="G505" i="6"/>
  <c r="I504" i="6"/>
  <c r="H504" i="6"/>
  <c r="G504" i="6"/>
  <c r="I503" i="6"/>
  <c r="H503" i="6"/>
  <c r="G503" i="6"/>
  <c r="I502" i="6"/>
  <c r="H502" i="6"/>
  <c r="G502" i="6"/>
  <c r="H501" i="6"/>
  <c r="G501" i="6"/>
  <c r="I501" i="6" s="1"/>
  <c r="H500" i="6"/>
  <c r="G500" i="6"/>
  <c r="I500" i="6" s="1"/>
  <c r="I499" i="6"/>
  <c r="H499" i="6"/>
  <c r="G499" i="6"/>
  <c r="I498" i="6"/>
  <c r="H498" i="6"/>
  <c r="G498" i="6"/>
  <c r="I497" i="6"/>
  <c r="H497" i="6"/>
  <c r="G497" i="6"/>
  <c r="H496" i="6"/>
  <c r="G496" i="6"/>
  <c r="I496" i="6" s="1"/>
  <c r="H495" i="6"/>
  <c r="G495" i="6"/>
  <c r="I495" i="6" s="1"/>
  <c r="I494" i="6"/>
  <c r="H494" i="6"/>
  <c r="G494" i="6"/>
  <c r="I493" i="6"/>
  <c r="H493" i="6"/>
  <c r="G493" i="6"/>
  <c r="I492" i="6"/>
  <c r="H492" i="6"/>
  <c r="G492" i="6"/>
  <c r="H491" i="6"/>
  <c r="G491" i="6"/>
  <c r="I491" i="6" s="1"/>
  <c r="H490" i="6"/>
  <c r="G490" i="6"/>
  <c r="I490" i="6" s="1"/>
  <c r="I489" i="6"/>
  <c r="H489" i="6"/>
  <c r="G489" i="6"/>
  <c r="I488" i="6"/>
  <c r="K35" i="5" s="1"/>
  <c r="L35" i="5" s="1"/>
  <c r="H488" i="6"/>
  <c r="G488" i="6"/>
  <c r="H487" i="6"/>
  <c r="G487" i="6"/>
  <c r="I487" i="6" s="1"/>
  <c r="H486" i="6"/>
  <c r="G486" i="6"/>
  <c r="I486" i="6" s="1"/>
  <c r="H485" i="6"/>
  <c r="G485" i="6"/>
  <c r="I485" i="6" s="1"/>
  <c r="I484" i="6"/>
  <c r="H484" i="6"/>
  <c r="G484" i="6"/>
  <c r="I483" i="6"/>
  <c r="H483" i="6"/>
  <c r="G483" i="6"/>
  <c r="H482" i="6"/>
  <c r="G482" i="6"/>
  <c r="I482" i="6" s="1"/>
  <c r="H481" i="6"/>
  <c r="G481" i="6"/>
  <c r="I481" i="6" s="1"/>
  <c r="H480" i="6"/>
  <c r="G480" i="6"/>
  <c r="I480" i="6" s="1"/>
  <c r="I479" i="6"/>
  <c r="H479" i="6"/>
  <c r="G479" i="6"/>
  <c r="I478" i="6"/>
  <c r="H478" i="6"/>
  <c r="G478" i="6"/>
  <c r="I477" i="6"/>
  <c r="H477" i="6"/>
  <c r="G477" i="6"/>
  <c r="I476" i="6"/>
  <c r="H476" i="6"/>
  <c r="G476" i="6"/>
  <c r="H475" i="6"/>
  <c r="G475" i="6"/>
  <c r="I475" i="6" s="1"/>
  <c r="I474" i="6"/>
  <c r="H474" i="6"/>
  <c r="G474" i="6"/>
  <c r="H473" i="6"/>
  <c r="G473" i="6"/>
  <c r="I473" i="6" s="1"/>
  <c r="I472" i="6"/>
  <c r="H472" i="6"/>
  <c r="G472" i="6"/>
  <c r="I471" i="6"/>
  <c r="H471" i="6"/>
  <c r="G471" i="6"/>
  <c r="H470" i="6"/>
  <c r="G470" i="6"/>
  <c r="I470" i="6" s="1"/>
  <c r="I469" i="6"/>
  <c r="H469" i="6"/>
  <c r="G469" i="6"/>
  <c r="H468" i="6"/>
  <c r="G468" i="6"/>
  <c r="I468" i="6" s="1"/>
  <c r="I467" i="6"/>
  <c r="H467" i="6"/>
  <c r="G467" i="6"/>
  <c r="I466" i="6"/>
  <c r="H466" i="6"/>
  <c r="G466" i="6"/>
  <c r="H465" i="6"/>
  <c r="G465" i="6"/>
  <c r="I465" i="6" s="1"/>
  <c r="I464" i="6"/>
  <c r="H464" i="6"/>
  <c r="G464" i="6"/>
  <c r="H463" i="6"/>
  <c r="G463" i="6"/>
  <c r="I463" i="6" s="1"/>
  <c r="I462" i="6"/>
  <c r="H462" i="6"/>
  <c r="G462" i="6"/>
  <c r="H461" i="6"/>
  <c r="G461" i="6"/>
  <c r="I461" i="6" s="1"/>
  <c r="I460" i="6"/>
  <c r="H460" i="6"/>
  <c r="G460" i="6"/>
  <c r="H459" i="6"/>
  <c r="G459" i="6"/>
  <c r="I459" i="6" s="1"/>
  <c r="H458" i="6"/>
  <c r="G458" i="6"/>
  <c r="I458" i="6" s="1"/>
  <c r="I457" i="6"/>
  <c r="H457" i="6"/>
  <c r="G457" i="6"/>
  <c r="H456" i="6"/>
  <c r="G456" i="6"/>
  <c r="I456" i="6" s="1"/>
  <c r="I455" i="6"/>
  <c r="K33" i="5" s="1"/>
  <c r="L33" i="5" s="1"/>
  <c r="H455" i="6"/>
  <c r="G455" i="6"/>
  <c r="H454" i="6"/>
  <c r="G454" i="6"/>
  <c r="I454" i="6" s="1"/>
  <c r="H453" i="6"/>
  <c r="G453" i="6"/>
  <c r="I453" i="6" s="1"/>
  <c r="I452" i="6"/>
  <c r="H452" i="6"/>
  <c r="G452" i="6"/>
  <c r="H451" i="6"/>
  <c r="G451" i="6"/>
  <c r="I451" i="6" s="1"/>
  <c r="I450" i="6"/>
  <c r="H450" i="6"/>
  <c r="G450" i="6"/>
  <c r="I449" i="6"/>
  <c r="H449" i="6"/>
  <c r="G449" i="6"/>
  <c r="H448" i="6"/>
  <c r="G448" i="6"/>
  <c r="I448" i="6" s="1"/>
  <c r="H447" i="6"/>
  <c r="G447" i="6"/>
  <c r="I447" i="6" s="1"/>
  <c r="I446" i="6"/>
  <c r="H446" i="6"/>
  <c r="G446" i="6"/>
  <c r="H445" i="6"/>
  <c r="G445" i="6"/>
  <c r="I445" i="6" s="1"/>
  <c r="I444" i="6"/>
  <c r="H444" i="6"/>
  <c r="K32" i="5" s="1"/>
  <c r="L32" i="5" s="1"/>
  <c r="G444" i="6"/>
  <c r="H443" i="6"/>
  <c r="G443" i="6"/>
  <c r="I443" i="6" s="1"/>
  <c r="H442" i="6"/>
  <c r="G442" i="6"/>
  <c r="I442" i="6" s="1"/>
  <c r="I441" i="6"/>
  <c r="H441" i="6"/>
  <c r="G441" i="6"/>
  <c r="H440" i="6"/>
  <c r="G440" i="6"/>
  <c r="I440" i="6" s="1"/>
  <c r="I439" i="6"/>
  <c r="H439" i="6"/>
  <c r="G439" i="6"/>
  <c r="H438" i="6"/>
  <c r="G438" i="6"/>
  <c r="I438" i="6" s="1"/>
  <c r="H437" i="6"/>
  <c r="G437" i="6"/>
  <c r="I437" i="6" s="1"/>
  <c r="I436" i="6"/>
  <c r="H436" i="6"/>
  <c r="G436" i="6"/>
  <c r="I435" i="6"/>
  <c r="H435" i="6"/>
  <c r="G435" i="6"/>
  <c r="I434" i="6"/>
  <c r="H434" i="6"/>
  <c r="G434" i="6"/>
  <c r="I433" i="6"/>
  <c r="H433" i="6"/>
  <c r="G433" i="6"/>
  <c r="I432" i="6"/>
  <c r="H432" i="6"/>
  <c r="G432" i="6"/>
  <c r="H431" i="6"/>
  <c r="G431" i="6"/>
  <c r="I431" i="6" s="1"/>
  <c r="I430" i="6"/>
  <c r="H430" i="6"/>
  <c r="G430" i="6"/>
  <c r="I429" i="6"/>
  <c r="H429" i="6"/>
  <c r="G429" i="6"/>
  <c r="I428" i="6"/>
  <c r="H428" i="6"/>
  <c r="G428" i="6"/>
  <c r="I427" i="6"/>
  <c r="H427" i="6"/>
  <c r="G427" i="6"/>
  <c r="H426" i="6"/>
  <c r="G426" i="6"/>
  <c r="I426" i="6" s="1"/>
  <c r="I425" i="6"/>
  <c r="H425" i="6"/>
  <c r="G425" i="6"/>
  <c r="I424" i="6"/>
  <c r="H424" i="6"/>
  <c r="G424" i="6"/>
  <c r="I423" i="6"/>
  <c r="H423" i="6"/>
  <c r="G423" i="6"/>
  <c r="I422" i="6"/>
  <c r="H422" i="6"/>
  <c r="G422" i="6"/>
  <c r="H421" i="6"/>
  <c r="G421" i="6"/>
  <c r="I421" i="6" s="1"/>
  <c r="H420" i="6"/>
  <c r="G420" i="6"/>
  <c r="I420" i="6" s="1"/>
  <c r="K31" i="5" s="1"/>
  <c r="H419" i="6"/>
  <c r="G419" i="6"/>
  <c r="I419" i="6" s="1"/>
  <c r="I418" i="6"/>
  <c r="H418" i="6"/>
  <c r="G418" i="6"/>
  <c r="H417" i="6"/>
  <c r="G417" i="6"/>
  <c r="I417" i="6" s="1"/>
  <c r="H416" i="6"/>
  <c r="G416" i="6"/>
  <c r="I416" i="6" s="1"/>
  <c r="H415" i="6"/>
  <c r="G415" i="6"/>
  <c r="I415" i="6" s="1"/>
  <c r="H414" i="6"/>
  <c r="G414" i="6"/>
  <c r="I414" i="6" s="1"/>
  <c r="I413" i="6"/>
  <c r="H413" i="6"/>
  <c r="G413" i="6"/>
  <c r="H412" i="6"/>
  <c r="G412" i="6"/>
  <c r="I412" i="6" s="1"/>
  <c r="H411" i="6"/>
  <c r="G411" i="6"/>
  <c r="I411" i="6" s="1"/>
  <c r="P30" i="5" s="1"/>
  <c r="Q30" i="5" s="1"/>
  <c r="I410" i="6"/>
  <c r="H410" i="6"/>
  <c r="G410" i="6"/>
  <c r="H409" i="6"/>
  <c r="G409" i="6"/>
  <c r="I409" i="6" s="1"/>
  <c r="I408" i="6"/>
  <c r="H408" i="6"/>
  <c r="G408" i="6"/>
  <c r="H407" i="6"/>
  <c r="G407" i="6"/>
  <c r="I407" i="6" s="1"/>
  <c r="I406" i="6"/>
  <c r="H406" i="6"/>
  <c r="G406" i="6"/>
  <c r="I405" i="6"/>
  <c r="H405" i="6"/>
  <c r="G405" i="6"/>
  <c r="I404" i="6"/>
  <c r="H404" i="6"/>
  <c r="G404" i="6"/>
  <c r="H403" i="6"/>
  <c r="G403" i="6"/>
  <c r="I403" i="6" s="1"/>
  <c r="H402" i="6"/>
  <c r="G402" i="6"/>
  <c r="I402" i="6" s="1"/>
  <c r="H401" i="6"/>
  <c r="G401" i="6"/>
  <c r="I401" i="6" s="1"/>
  <c r="I400" i="6"/>
  <c r="H400" i="6"/>
  <c r="G400" i="6"/>
  <c r="I399" i="6"/>
  <c r="H399" i="6"/>
  <c r="G399" i="6"/>
  <c r="H398" i="6"/>
  <c r="G398" i="6"/>
  <c r="I398" i="6" s="1"/>
  <c r="H397" i="6"/>
  <c r="G397" i="6"/>
  <c r="I397" i="6" s="1"/>
  <c r="H396" i="6"/>
  <c r="G396" i="6"/>
  <c r="I396" i="6" s="1"/>
  <c r="I395" i="6"/>
  <c r="H395" i="6"/>
  <c r="G395" i="6"/>
  <c r="I394" i="6"/>
  <c r="H394" i="6"/>
  <c r="G394" i="6"/>
  <c r="H393" i="6"/>
  <c r="G393" i="6"/>
  <c r="I393" i="6" s="1"/>
  <c r="H392" i="6"/>
  <c r="G392" i="6"/>
  <c r="I392" i="6" s="1"/>
  <c r="I391" i="6"/>
  <c r="H391" i="6"/>
  <c r="G391" i="6"/>
  <c r="I390" i="6"/>
  <c r="H390" i="6"/>
  <c r="G390" i="6"/>
  <c r="H389" i="6"/>
  <c r="G389" i="6"/>
  <c r="I389" i="6" s="1"/>
  <c r="H388" i="6"/>
  <c r="G388" i="6"/>
  <c r="I388" i="6" s="1"/>
  <c r="H387" i="6"/>
  <c r="G387" i="6"/>
  <c r="I387" i="6" s="1"/>
  <c r="I386" i="6"/>
  <c r="H386" i="6"/>
  <c r="G386" i="6"/>
  <c r="I385" i="6"/>
  <c r="H385" i="6"/>
  <c r="G385" i="6"/>
  <c r="H384" i="6"/>
  <c r="G384" i="6"/>
  <c r="I384" i="6" s="1"/>
  <c r="H383" i="6"/>
  <c r="G383" i="6"/>
  <c r="I383" i="6" s="1"/>
  <c r="H382" i="6"/>
  <c r="G382" i="6"/>
  <c r="I382" i="6" s="1"/>
  <c r="I381" i="6"/>
  <c r="H381" i="6"/>
  <c r="G381" i="6"/>
  <c r="I380" i="6"/>
  <c r="H380" i="6"/>
  <c r="G380" i="6"/>
  <c r="I379" i="6"/>
  <c r="H379" i="6"/>
  <c r="G379" i="6"/>
  <c r="I378" i="6"/>
  <c r="H378" i="6"/>
  <c r="G378" i="6"/>
  <c r="H377" i="6"/>
  <c r="G377" i="6"/>
  <c r="I377" i="6" s="1"/>
  <c r="I376" i="6"/>
  <c r="H376" i="6"/>
  <c r="G376" i="6"/>
  <c r="H375" i="6"/>
  <c r="G375" i="6"/>
  <c r="I375" i="6" s="1"/>
  <c r="I374" i="6"/>
  <c r="H374" i="6"/>
  <c r="G374" i="6"/>
  <c r="I373" i="6"/>
  <c r="H373" i="6"/>
  <c r="G373" i="6"/>
  <c r="H372" i="6"/>
  <c r="G372" i="6"/>
  <c r="I372" i="6" s="1"/>
  <c r="I371" i="6"/>
  <c r="H371" i="6"/>
  <c r="G371" i="6"/>
  <c r="H370" i="6"/>
  <c r="G370" i="6"/>
  <c r="I370" i="6" s="1"/>
  <c r="I369" i="6"/>
  <c r="H369" i="6"/>
  <c r="G369" i="6"/>
  <c r="I368" i="6"/>
  <c r="H368" i="6"/>
  <c r="G368" i="6"/>
  <c r="H367" i="6"/>
  <c r="G367" i="6"/>
  <c r="I367" i="6" s="1"/>
  <c r="I366" i="6"/>
  <c r="H366" i="6"/>
  <c r="G366" i="6"/>
  <c r="H365" i="6"/>
  <c r="G365" i="6"/>
  <c r="I365" i="6" s="1"/>
  <c r="I364" i="6"/>
  <c r="H364" i="6"/>
  <c r="G364" i="6"/>
  <c r="H363" i="6"/>
  <c r="G363" i="6"/>
  <c r="I363" i="6" s="1"/>
  <c r="I362" i="6"/>
  <c r="H362" i="6"/>
  <c r="G362" i="6"/>
  <c r="H361" i="6"/>
  <c r="G361" i="6"/>
  <c r="I361" i="6" s="1"/>
  <c r="H360" i="6"/>
  <c r="G360" i="6"/>
  <c r="I360" i="6" s="1"/>
  <c r="I359" i="6"/>
  <c r="H359" i="6"/>
  <c r="G359" i="6"/>
  <c r="H358" i="6"/>
  <c r="G358" i="6"/>
  <c r="I358" i="6" s="1"/>
  <c r="I357" i="6"/>
  <c r="H357" i="6"/>
  <c r="G357" i="6"/>
  <c r="H356" i="6"/>
  <c r="G356" i="6"/>
  <c r="I356" i="6" s="1"/>
  <c r="K27" i="5" s="1"/>
  <c r="H355" i="6"/>
  <c r="G355" i="6"/>
  <c r="I355" i="6" s="1"/>
  <c r="I354" i="6"/>
  <c r="H354" i="6"/>
  <c r="G354" i="6"/>
  <c r="H353" i="6"/>
  <c r="G353" i="6"/>
  <c r="I353" i="6" s="1"/>
  <c r="I352" i="6"/>
  <c r="H352" i="6"/>
  <c r="G352" i="6"/>
  <c r="I351" i="6"/>
  <c r="H351" i="6"/>
  <c r="G351" i="6"/>
  <c r="H350" i="6"/>
  <c r="G350" i="6"/>
  <c r="I350" i="6" s="1"/>
  <c r="H349" i="6"/>
  <c r="G349" i="6"/>
  <c r="I349" i="6" s="1"/>
  <c r="I348" i="6"/>
  <c r="H348" i="6"/>
  <c r="G348" i="6"/>
  <c r="H347" i="6"/>
  <c r="G347" i="6"/>
  <c r="I347" i="6" s="1"/>
  <c r="I346" i="6"/>
  <c r="H346" i="6"/>
  <c r="G346" i="6"/>
  <c r="H345" i="6"/>
  <c r="G345" i="6"/>
  <c r="I345" i="6" s="1"/>
  <c r="H344" i="6"/>
  <c r="G344" i="6"/>
  <c r="I344" i="6" s="1"/>
  <c r="I343" i="6"/>
  <c r="H343" i="6"/>
  <c r="G343" i="6"/>
  <c r="H342" i="6"/>
  <c r="G342" i="6"/>
  <c r="I342" i="6" s="1"/>
  <c r="I341" i="6"/>
  <c r="H341" i="6"/>
  <c r="G341" i="6"/>
  <c r="H340" i="6"/>
  <c r="G340" i="6"/>
  <c r="I340" i="6" s="1"/>
  <c r="H339" i="6"/>
  <c r="G339" i="6"/>
  <c r="I339" i="6" s="1"/>
  <c r="K26" i="5" s="1"/>
  <c r="L26" i="5" s="1"/>
  <c r="N26" i="5" s="1"/>
  <c r="I338" i="6"/>
  <c r="H338" i="6"/>
  <c r="G338" i="6"/>
  <c r="I337" i="6"/>
  <c r="H337" i="6"/>
  <c r="G337" i="6"/>
  <c r="I336" i="6"/>
  <c r="H336" i="6"/>
  <c r="G336" i="6"/>
  <c r="I335" i="6"/>
  <c r="H335" i="6"/>
  <c r="G335" i="6"/>
  <c r="I334" i="6"/>
  <c r="H334" i="6"/>
  <c r="G334" i="6"/>
  <c r="H333" i="6"/>
  <c r="G333" i="6"/>
  <c r="I333" i="6" s="1"/>
  <c r="I332" i="6"/>
  <c r="H332" i="6"/>
  <c r="G332" i="6"/>
  <c r="I331" i="6"/>
  <c r="H331" i="6"/>
  <c r="G331" i="6"/>
  <c r="I330" i="6"/>
  <c r="H330" i="6"/>
  <c r="G330" i="6"/>
  <c r="I329" i="6"/>
  <c r="H329" i="6"/>
  <c r="G329" i="6"/>
  <c r="H328" i="6"/>
  <c r="G328" i="6"/>
  <c r="I328" i="6" s="1"/>
  <c r="I327" i="6"/>
  <c r="H327" i="6"/>
  <c r="G327" i="6"/>
  <c r="I326" i="6"/>
  <c r="H326" i="6"/>
  <c r="G326" i="6"/>
  <c r="I325" i="6"/>
  <c r="H325" i="6"/>
  <c r="G325" i="6"/>
  <c r="I324" i="6"/>
  <c r="H324" i="6"/>
  <c r="G324" i="6"/>
  <c r="H323" i="6"/>
  <c r="G323" i="6"/>
  <c r="I323" i="6" s="1"/>
  <c r="H322" i="6"/>
  <c r="G322" i="6"/>
  <c r="I322" i="6" s="1"/>
  <c r="H321" i="6"/>
  <c r="G321" i="6"/>
  <c r="I321" i="6" s="1"/>
  <c r="I320" i="6"/>
  <c r="H320" i="6"/>
  <c r="G320" i="6"/>
  <c r="H319" i="6"/>
  <c r="G319" i="6"/>
  <c r="I319" i="6" s="1"/>
  <c r="H318" i="6"/>
  <c r="G318" i="6"/>
  <c r="I318" i="6" s="1"/>
  <c r="P24" i="5" s="1"/>
  <c r="Q24" i="5" s="1"/>
  <c r="S24" i="5" s="1"/>
  <c r="H327" i="4" s="1"/>
  <c r="I317" i="6"/>
  <c r="H317" i="6"/>
  <c r="G317" i="6"/>
  <c r="H316" i="6"/>
  <c r="G316" i="6"/>
  <c r="I316" i="6" s="1"/>
  <c r="I315" i="6"/>
  <c r="H315" i="6"/>
  <c r="G315" i="6"/>
  <c r="H314" i="6"/>
  <c r="G314" i="6"/>
  <c r="I314" i="6" s="1"/>
  <c r="H313" i="6"/>
  <c r="G313" i="6"/>
  <c r="I313" i="6" s="1"/>
  <c r="I312" i="6"/>
  <c r="H312" i="6"/>
  <c r="G312" i="6"/>
  <c r="H311" i="6"/>
  <c r="G311" i="6"/>
  <c r="I311" i="6" s="1"/>
  <c r="I310" i="6"/>
  <c r="H310" i="6"/>
  <c r="G310" i="6"/>
  <c r="H309" i="6"/>
  <c r="G309" i="6"/>
  <c r="I309" i="6" s="1"/>
  <c r="H308" i="6"/>
  <c r="G308" i="6"/>
  <c r="I308" i="6" s="1"/>
  <c r="I307" i="6"/>
  <c r="H307" i="6"/>
  <c r="G307" i="6"/>
  <c r="H306" i="6"/>
  <c r="G306" i="6"/>
  <c r="I306" i="6" s="1"/>
  <c r="H305" i="6"/>
  <c r="G305" i="6"/>
  <c r="I305" i="6" s="1"/>
  <c r="H304" i="6"/>
  <c r="G304" i="6"/>
  <c r="I304" i="6" s="1"/>
  <c r="H303" i="6"/>
  <c r="G303" i="6"/>
  <c r="I303" i="6" s="1"/>
  <c r="I302" i="6"/>
  <c r="H302" i="6"/>
  <c r="G302" i="6"/>
  <c r="I301" i="6"/>
  <c r="H301" i="6"/>
  <c r="G301" i="6"/>
  <c r="H300" i="6"/>
  <c r="G300" i="6"/>
  <c r="I300" i="6" s="1"/>
  <c r="H299" i="6"/>
  <c r="G299" i="6"/>
  <c r="I299" i="6" s="1"/>
  <c r="H298" i="6"/>
  <c r="G298" i="6"/>
  <c r="I298" i="6" s="1"/>
  <c r="I297" i="6"/>
  <c r="H297" i="6"/>
  <c r="G297" i="6"/>
  <c r="I296" i="6"/>
  <c r="H296" i="6"/>
  <c r="G296" i="6"/>
  <c r="H295" i="6"/>
  <c r="G295" i="6"/>
  <c r="I295" i="6" s="1"/>
  <c r="H294" i="6"/>
  <c r="G294" i="6"/>
  <c r="I294" i="6" s="1"/>
  <c r="I293" i="6"/>
  <c r="H293" i="6"/>
  <c r="G293" i="6"/>
  <c r="I292" i="6"/>
  <c r="H292" i="6"/>
  <c r="G292" i="6"/>
  <c r="H291" i="6"/>
  <c r="G291" i="6"/>
  <c r="I291" i="6" s="1"/>
  <c r="H290" i="6"/>
  <c r="G290" i="6"/>
  <c r="I290" i="6" s="1"/>
  <c r="H289" i="6"/>
  <c r="G289" i="6"/>
  <c r="I289" i="6" s="1"/>
  <c r="I288" i="6"/>
  <c r="H288" i="6"/>
  <c r="G288" i="6"/>
  <c r="I287" i="6"/>
  <c r="H287" i="6"/>
  <c r="G287" i="6"/>
  <c r="H286" i="6"/>
  <c r="G286" i="6"/>
  <c r="I286" i="6" s="1"/>
  <c r="H285" i="6"/>
  <c r="G285" i="6"/>
  <c r="I285" i="6" s="1"/>
  <c r="H284" i="6"/>
  <c r="G284" i="6"/>
  <c r="I284" i="6" s="1"/>
  <c r="I283" i="6"/>
  <c r="H283" i="6"/>
  <c r="G283" i="6"/>
  <c r="I282" i="6"/>
  <c r="H282" i="6"/>
  <c r="G282" i="6"/>
  <c r="I281" i="6"/>
  <c r="H281" i="6"/>
  <c r="G281" i="6"/>
  <c r="I280" i="6"/>
  <c r="H280" i="6"/>
  <c r="G280" i="6"/>
  <c r="H279" i="6"/>
  <c r="P22" i="5" s="1"/>
  <c r="Q22" i="5" s="1"/>
  <c r="S22" i="5" s="1"/>
  <c r="G279" i="6"/>
  <c r="I279" i="6" s="1"/>
  <c r="I278" i="6"/>
  <c r="H278" i="6"/>
  <c r="G278" i="6"/>
  <c r="H277" i="6"/>
  <c r="G277" i="6"/>
  <c r="I277" i="6" s="1"/>
  <c r="I276" i="6"/>
  <c r="H276" i="6"/>
  <c r="G276" i="6"/>
  <c r="I275" i="6"/>
  <c r="H275" i="6"/>
  <c r="G275" i="6"/>
  <c r="H274" i="6"/>
  <c r="G274" i="6"/>
  <c r="I274" i="6" s="1"/>
  <c r="I273" i="6"/>
  <c r="H273" i="6"/>
  <c r="G273" i="6"/>
  <c r="H272" i="6"/>
  <c r="G272" i="6"/>
  <c r="I272" i="6" s="1"/>
  <c r="I271" i="6"/>
  <c r="H271" i="6"/>
  <c r="G271" i="6"/>
  <c r="I270" i="6"/>
  <c r="H270" i="6"/>
  <c r="G270" i="6"/>
  <c r="H269" i="6"/>
  <c r="G269" i="6"/>
  <c r="I269" i="6" s="1"/>
  <c r="I268" i="6"/>
  <c r="H268" i="6"/>
  <c r="G268" i="6"/>
  <c r="H267" i="6"/>
  <c r="G267" i="6"/>
  <c r="I267" i="6" s="1"/>
  <c r="I266" i="6"/>
  <c r="H266" i="6"/>
  <c r="G266" i="6"/>
  <c r="H265" i="6"/>
  <c r="G265" i="6"/>
  <c r="I265" i="6" s="1"/>
  <c r="H264" i="6"/>
  <c r="G264" i="6"/>
  <c r="I264" i="6" s="1"/>
  <c r="H263" i="6"/>
  <c r="G263" i="6"/>
  <c r="I263" i="6" s="1"/>
  <c r="H262" i="6"/>
  <c r="G262" i="6"/>
  <c r="I262" i="6" s="1"/>
  <c r="I261" i="6"/>
  <c r="H261" i="6"/>
  <c r="G261" i="6"/>
  <c r="H260" i="6"/>
  <c r="G260" i="6"/>
  <c r="I260" i="6" s="1"/>
  <c r="I259" i="6"/>
  <c r="H259" i="6"/>
  <c r="G259" i="6"/>
  <c r="H258" i="6"/>
  <c r="G258" i="6"/>
  <c r="I258" i="6" s="1"/>
  <c r="H257" i="6"/>
  <c r="G257" i="6"/>
  <c r="I257" i="6" s="1"/>
  <c r="K21" i="5" s="1"/>
  <c r="I256" i="6"/>
  <c r="H256" i="6"/>
  <c r="G256" i="6"/>
  <c r="H255" i="6"/>
  <c r="G255" i="6"/>
  <c r="I255" i="6" s="1"/>
  <c r="I254" i="6"/>
  <c r="H254" i="6"/>
  <c r="G254" i="6"/>
  <c r="I253" i="6"/>
  <c r="H253" i="6"/>
  <c r="G253" i="6"/>
  <c r="H252" i="6"/>
  <c r="G252" i="6"/>
  <c r="I252" i="6" s="1"/>
  <c r="H251" i="6"/>
  <c r="G251" i="6"/>
  <c r="I251" i="6" s="1"/>
  <c r="H250" i="6"/>
  <c r="G250" i="6"/>
  <c r="I250" i="6" s="1"/>
  <c r="H249" i="6"/>
  <c r="G249" i="6"/>
  <c r="I249" i="6" s="1"/>
  <c r="I248" i="6"/>
  <c r="H248" i="6"/>
  <c r="G248" i="6"/>
  <c r="H247" i="6"/>
  <c r="G247" i="6"/>
  <c r="I247" i="6" s="1"/>
  <c r="H246" i="6"/>
  <c r="G246" i="6"/>
  <c r="I246" i="6" s="1"/>
  <c r="I245" i="6"/>
  <c r="H245" i="6"/>
  <c r="G245" i="6"/>
  <c r="H244" i="6"/>
  <c r="G244" i="6"/>
  <c r="I244" i="6" s="1"/>
  <c r="I243" i="6"/>
  <c r="H243" i="6"/>
  <c r="G243" i="6"/>
  <c r="H242" i="6"/>
  <c r="G242" i="6"/>
  <c r="I242" i="6" s="1"/>
  <c r="H241" i="6"/>
  <c r="G241" i="6"/>
  <c r="I241" i="6" s="1"/>
  <c r="I240" i="6"/>
  <c r="H240" i="6"/>
  <c r="G240" i="6"/>
  <c r="I239" i="6"/>
  <c r="H239" i="6"/>
  <c r="G239" i="6"/>
  <c r="I238" i="6"/>
  <c r="H238" i="6"/>
  <c r="G238" i="6"/>
  <c r="I237" i="6"/>
  <c r="H237" i="6"/>
  <c r="G237" i="6"/>
  <c r="I236" i="6"/>
  <c r="H236" i="6"/>
  <c r="G236" i="6"/>
  <c r="H235" i="6"/>
  <c r="G235" i="6"/>
  <c r="I235" i="6" s="1"/>
  <c r="I234" i="6"/>
  <c r="H234" i="6"/>
  <c r="G234" i="6"/>
  <c r="I233" i="6"/>
  <c r="H233" i="6"/>
  <c r="G233" i="6"/>
  <c r="I232" i="6"/>
  <c r="H232" i="6"/>
  <c r="G232" i="6"/>
  <c r="I231" i="6"/>
  <c r="H231" i="6"/>
  <c r="G231" i="6"/>
  <c r="H230" i="6"/>
  <c r="G230" i="6"/>
  <c r="I230" i="6" s="1"/>
  <c r="I229" i="6"/>
  <c r="H229" i="6"/>
  <c r="G229" i="6"/>
  <c r="I228" i="6"/>
  <c r="H228" i="6"/>
  <c r="G228" i="6"/>
  <c r="I227" i="6"/>
  <c r="H227" i="6"/>
  <c r="G227" i="6"/>
  <c r="I226" i="6"/>
  <c r="H226" i="6"/>
  <c r="G226" i="6"/>
  <c r="H225" i="6"/>
  <c r="G225" i="6"/>
  <c r="I225" i="6" s="1"/>
  <c r="I224" i="6"/>
  <c r="H224" i="6"/>
  <c r="G224" i="6"/>
  <c r="H223" i="6"/>
  <c r="G223" i="6"/>
  <c r="I223" i="6" s="1"/>
  <c r="I222" i="6"/>
  <c r="H222" i="6"/>
  <c r="G222" i="6"/>
  <c r="H221" i="6"/>
  <c r="G221" i="6"/>
  <c r="I221" i="6" s="1"/>
  <c r="H220" i="6"/>
  <c r="G220" i="6"/>
  <c r="I220" i="6" s="1"/>
  <c r="H219" i="6"/>
  <c r="G219" i="6"/>
  <c r="I219" i="6" s="1"/>
  <c r="H218" i="6"/>
  <c r="G218" i="6"/>
  <c r="I218" i="6" s="1"/>
  <c r="I217" i="6"/>
  <c r="H217" i="6"/>
  <c r="G217" i="6"/>
  <c r="H216" i="6"/>
  <c r="G216" i="6"/>
  <c r="I216" i="6" s="1"/>
  <c r="H215" i="6"/>
  <c r="G215" i="6"/>
  <c r="I215" i="6" s="1"/>
  <c r="H214" i="6"/>
  <c r="G214" i="6"/>
  <c r="I214" i="6" s="1"/>
  <c r="H213" i="6"/>
  <c r="G213" i="6"/>
  <c r="I213" i="6" s="1"/>
  <c r="I212" i="6"/>
  <c r="H212" i="6"/>
  <c r="G212" i="6"/>
  <c r="H211" i="6"/>
  <c r="G211" i="6"/>
  <c r="I211" i="6" s="1"/>
  <c r="H210" i="6"/>
  <c r="G210" i="6"/>
  <c r="I210" i="6" s="1"/>
  <c r="I209" i="6"/>
  <c r="H209" i="6"/>
  <c r="G209" i="6"/>
  <c r="H208" i="6"/>
  <c r="G208" i="6"/>
  <c r="I208" i="6" s="1"/>
  <c r="H207" i="6"/>
  <c r="G207" i="6"/>
  <c r="I207" i="6" s="1"/>
  <c r="H206" i="6"/>
  <c r="G206" i="6"/>
  <c r="I206" i="6" s="1"/>
  <c r="H205" i="6"/>
  <c r="G205" i="6"/>
  <c r="I205" i="6" s="1"/>
  <c r="I204" i="6"/>
  <c r="H204" i="6"/>
  <c r="G204" i="6"/>
  <c r="I203" i="6"/>
  <c r="H203" i="6"/>
  <c r="G203" i="6"/>
  <c r="H202" i="6"/>
  <c r="G202" i="6"/>
  <c r="I202" i="6" s="1"/>
  <c r="H201" i="6"/>
  <c r="G201" i="6"/>
  <c r="I201" i="6" s="1"/>
  <c r="I200" i="6"/>
  <c r="H200" i="6"/>
  <c r="G200" i="6"/>
  <c r="I199" i="6"/>
  <c r="H199" i="6"/>
  <c r="G199" i="6"/>
  <c r="I198" i="6"/>
  <c r="H198" i="6"/>
  <c r="G198" i="6"/>
  <c r="H197" i="6"/>
  <c r="G197" i="6"/>
  <c r="I197" i="6" s="1"/>
  <c r="H196" i="6"/>
  <c r="G196" i="6"/>
  <c r="I196" i="6" s="1"/>
  <c r="I195" i="6"/>
  <c r="H195" i="6"/>
  <c r="G195" i="6"/>
  <c r="I194" i="6"/>
  <c r="H194" i="6"/>
  <c r="G194" i="6"/>
  <c r="H193" i="6"/>
  <c r="G193" i="6"/>
  <c r="I193" i="6" s="1"/>
  <c r="H192" i="6"/>
  <c r="G192" i="6"/>
  <c r="I192" i="6" s="1"/>
  <c r="H191" i="6"/>
  <c r="G191" i="6"/>
  <c r="I191" i="6" s="1"/>
  <c r="I190" i="6"/>
  <c r="H190" i="6"/>
  <c r="G190" i="6"/>
  <c r="I189" i="6"/>
  <c r="H189" i="6"/>
  <c r="G189" i="6"/>
  <c r="H188" i="6"/>
  <c r="G188" i="6"/>
  <c r="I188" i="6" s="1"/>
  <c r="H187" i="6"/>
  <c r="G187" i="6"/>
  <c r="I187" i="6" s="1"/>
  <c r="H186" i="6"/>
  <c r="G186" i="6"/>
  <c r="I186" i="6" s="1"/>
  <c r="I185" i="6"/>
  <c r="H185" i="6"/>
  <c r="G185" i="6"/>
  <c r="I184" i="6"/>
  <c r="H184" i="6"/>
  <c r="G184" i="6"/>
  <c r="I183" i="6"/>
  <c r="H183" i="6"/>
  <c r="G183" i="6"/>
  <c r="I182" i="6"/>
  <c r="H182" i="6"/>
  <c r="G182" i="6"/>
  <c r="H181" i="6"/>
  <c r="G181" i="6"/>
  <c r="I181" i="6" s="1"/>
  <c r="H180" i="6"/>
  <c r="G180" i="6"/>
  <c r="I180" i="6" s="1"/>
  <c r="H179" i="6"/>
  <c r="G179" i="6"/>
  <c r="I179" i="6" s="1"/>
  <c r="I178" i="6"/>
  <c r="H178" i="6"/>
  <c r="G178" i="6"/>
  <c r="I177" i="6"/>
  <c r="H177" i="6"/>
  <c r="G177" i="6"/>
  <c r="H176" i="6"/>
  <c r="G176" i="6"/>
  <c r="I176" i="6" s="1"/>
  <c r="I175" i="6"/>
  <c r="H175" i="6"/>
  <c r="G175" i="6"/>
  <c r="H174" i="6"/>
  <c r="G174" i="6"/>
  <c r="I174" i="6" s="1"/>
  <c r="I173" i="6"/>
  <c r="H173" i="6"/>
  <c r="G173" i="6"/>
  <c r="I172" i="6"/>
  <c r="H172" i="6"/>
  <c r="G172" i="6"/>
  <c r="H171" i="6"/>
  <c r="G171" i="6"/>
  <c r="I171" i="6" s="1"/>
  <c r="I170" i="6"/>
  <c r="H170" i="6"/>
  <c r="G170" i="6"/>
  <c r="H169" i="6"/>
  <c r="G169" i="6"/>
  <c r="I169" i="6" s="1"/>
  <c r="I168" i="6"/>
  <c r="H168" i="6"/>
  <c r="G168" i="6"/>
  <c r="H167" i="6"/>
  <c r="G167" i="6"/>
  <c r="I167" i="6" s="1"/>
  <c r="H166" i="6"/>
  <c r="G166" i="6"/>
  <c r="I166" i="6" s="1"/>
  <c r="H165" i="6"/>
  <c r="G165" i="6"/>
  <c r="I165" i="6" s="1"/>
  <c r="H164" i="6"/>
  <c r="G164" i="6"/>
  <c r="I164" i="6" s="1"/>
  <c r="I163" i="6"/>
  <c r="H163" i="6"/>
  <c r="G163" i="6"/>
  <c r="H162" i="6"/>
  <c r="G162" i="6"/>
  <c r="I162" i="6" s="1"/>
  <c r="I161" i="6"/>
  <c r="H161" i="6"/>
  <c r="G161" i="6"/>
  <c r="H160" i="6"/>
  <c r="G160" i="6"/>
  <c r="I160" i="6" s="1"/>
  <c r="H159" i="6"/>
  <c r="G159" i="6"/>
  <c r="I159" i="6" s="1"/>
  <c r="I158" i="6"/>
  <c r="H158" i="6"/>
  <c r="G158" i="6"/>
  <c r="H157" i="6"/>
  <c r="G157" i="6"/>
  <c r="I157" i="6" s="1"/>
  <c r="I156" i="6"/>
  <c r="H156" i="6"/>
  <c r="G156" i="6"/>
  <c r="I155" i="6"/>
  <c r="H155" i="6"/>
  <c r="G155" i="6"/>
  <c r="H154" i="6"/>
  <c r="G154" i="6"/>
  <c r="I154" i="6" s="1"/>
  <c r="H153" i="6"/>
  <c r="G153" i="6"/>
  <c r="I153" i="6" s="1"/>
  <c r="H152" i="6"/>
  <c r="G152" i="6"/>
  <c r="I152" i="6" s="1"/>
  <c r="H151" i="6"/>
  <c r="G151" i="6"/>
  <c r="I151" i="6" s="1"/>
  <c r="I150" i="6"/>
  <c r="H150" i="6"/>
  <c r="G150" i="6"/>
  <c r="H149" i="6"/>
  <c r="G149" i="6"/>
  <c r="I149" i="6" s="1"/>
  <c r="H148" i="6"/>
  <c r="G148" i="6"/>
  <c r="I148" i="6" s="1"/>
  <c r="I147" i="6"/>
  <c r="H147" i="6"/>
  <c r="G147" i="6"/>
  <c r="H146" i="6"/>
  <c r="G146" i="6"/>
  <c r="I146" i="6" s="1"/>
  <c r="I145" i="6"/>
  <c r="H145" i="6"/>
  <c r="G145" i="6"/>
  <c r="H144" i="6"/>
  <c r="G144" i="6"/>
  <c r="I144" i="6" s="1"/>
  <c r="H143" i="6"/>
  <c r="G143" i="6"/>
  <c r="I143" i="6" s="1"/>
  <c r="I142" i="6"/>
  <c r="H142" i="6"/>
  <c r="G142" i="6"/>
  <c r="I141" i="6"/>
  <c r="H141" i="6"/>
  <c r="G141" i="6"/>
  <c r="I140" i="6"/>
  <c r="K14" i="5" s="1"/>
  <c r="H140" i="6"/>
  <c r="G140" i="6"/>
  <c r="I139" i="6"/>
  <c r="H139" i="6"/>
  <c r="G139" i="6"/>
  <c r="I138" i="6"/>
  <c r="H138" i="6"/>
  <c r="G138" i="6"/>
  <c r="H137" i="6"/>
  <c r="G137" i="6"/>
  <c r="I137" i="6" s="1"/>
  <c r="I136" i="6"/>
  <c r="H136" i="6"/>
  <c r="G136" i="6"/>
  <c r="I135" i="6"/>
  <c r="H135" i="6"/>
  <c r="G135" i="6"/>
  <c r="I134" i="6"/>
  <c r="H134" i="6"/>
  <c r="G134" i="6"/>
  <c r="I133" i="6"/>
  <c r="H133" i="6"/>
  <c r="G133" i="6"/>
  <c r="H132" i="6"/>
  <c r="G132" i="6"/>
  <c r="I132" i="6" s="1"/>
  <c r="I131" i="6"/>
  <c r="H131" i="6"/>
  <c r="G131" i="6"/>
  <c r="I130" i="6"/>
  <c r="H130" i="6"/>
  <c r="G130" i="6"/>
  <c r="I129" i="6"/>
  <c r="H129" i="6"/>
  <c r="G129" i="6"/>
  <c r="I128" i="6"/>
  <c r="H128" i="6"/>
  <c r="G128" i="6"/>
  <c r="H127" i="6"/>
  <c r="G127" i="6"/>
  <c r="I127" i="6" s="1"/>
  <c r="H126" i="6"/>
  <c r="G126" i="6"/>
  <c r="I126" i="6" s="1"/>
  <c r="H125" i="6"/>
  <c r="G125" i="6"/>
  <c r="I125" i="6" s="1"/>
  <c r="K13" i="5" s="1"/>
  <c r="I124" i="6"/>
  <c r="H124" i="6"/>
  <c r="G124" i="6"/>
  <c r="H123" i="6"/>
  <c r="G123" i="6"/>
  <c r="I123" i="6" s="1"/>
  <c r="H122" i="6"/>
  <c r="G122" i="6"/>
  <c r="I122" i="6" s="1"/>
  <c r="H121" i="6"/>
  <c r="G121" i="6"/>
  <c r="I121" i="6" s="1"/>
  <c r="H120" i="6"/>
  <c r="G120" i="6"/>
  <c r="I120" i="6" s="1"/>
  <c r="I119" i="6"/>
  <c r="H119" i="6"/>
  <c r="G119" i="6"/>
  <c r="H118" i="6"/>
  <c r="G118" i="6"/>
  <c r="I118" i="6" s="1"/>
  <c r="H117" i="6"/>
  <c r="G117" i="6"/>
  <c r="I117" i="6" s="1"/>
  <c r="H116" i="6"/>
  <c r="G116" i="6"/>
  <c r="I116" i="6" s="1"/>
  <c r="H115" i="6"/>
  <c r="G115" i="6"/>
  <c r="I115" i="6" s="1"/>
  <c r="I114" i="6"/>
  <c r="H114" i="6"/>
  <c r="G114" i="6"/>
  <c r="H113" i="6"/>
  <c r="G113" i="6"/>
  <c r="I113" i="6" s="1"/>
  <c r="I112" i="6"/>
  <c r="H112" i="6"/>
  <c r="G112" i="6"/>
  <c r="I111" i="6"/>
  <c r="H111" i="6"/>
  <c r="G111" i="6"/>
  <c r="H110" i="6"/>
  <c r="G110" i="6"/>
  <c r="I110" i="6" s="1"/>
  <c r="H109" i="6"/>
  <c r="G109" i="6"/>
  <c r="I109" i="6" s="1"/>
  <c r="H108" i="6"/>
  <c r="G108" i="6"/>
  <c r="I108" i="6" s="1"/>
  <c r="I107" i="6"/>
  <c r="H107" i="6"/>
  <c r="G107" i="6"/>
  <c r="I106" i="6"/>
  <c r="H106" i="6"/>
  <c r="G106" i="6"/>
  <c r="I105" i="6"/>
  <c r="H105" i="6"/>
  <c r="G105" i="6"/>
  <c r="H104" i="6"/>
  <c r="G104" i="6"/>
  <c r="I104" i="6" s="1"/>
  <c r="H103" i="6"/>
  <c r="G103" i="6"/>
  <c r="I103" i="6" s="1"/>
  <c r="H102" i="6"/>
  <c r="G102" i="6"/>
  <c r="I102" i="6" s="1"/>
  <c r="P11" i="5" s="1"/>
  <c r="Q11" i="5" s="1"/>
  <c r="S11" i="5" s="1"/>
  <c r="I101" i="6"/>
  <c r="H101" i="6"/>
  <c r="G101" i="6"/>
  <c r="I100" i="6"/>
  <c r="H100" i="6"/>
  <c r="G100" i="6"/>
  <c r="H99" i="6"/>
  <c r="G99" i="6"/>
  <c r="I99" i="6" s="1"/>
  <c r="H98" i="6"/>
  <c r="G98" i="6"/>
  <c r="I98" i="6" s="1"/>
  <c r="I97" i="6"/>
  <c r="H97" i="6"/>
  <c r="G97" i="6"/>
  <c r="I96" i="6"/>
  <c r="K11" i="5" s="1"/>
  <c r="L11" i="5" s="1"/>
  <c r="N11" i="5" s="1"/>
  <c r="H96" i="6"/>
  <c r="G96" i="6"/>
  <c r="H95" i="6"/>
  <c r="G95" i="6"/>
  <c r="I95" i="6" s="1"/>
  <c r="H94" i="6"/>
  <c r="G94" i="6"/>
  <c r="I94" i="6" s="1"/>
  <c r="H93" i="6"/>
  <c r="G93" i="6"/>
  <c r="I93" i="6" s="1"/>
  <c r="I92" i="6"/>
  <c r="H92" i="6"/>
  <c r="G92" i="6"/>
  <c r="I91" i="6"/>
  <c r="H91" i="6"/>
  <c r="G91" i="6"/>
  <c r="H90" i="6"/>
  <c r="G90" i="6"/>
  <c r="I90" i="6" s="1"/>
  <c r="H89" i="6"/>
  <c r="G89" i="6"/>
  <c r="I89" i="6" s="1"/>
  <c r="H88" i="6"/>
  <c r="G88" i="6"/>
  <c r="I88" i="6" s="1"/>
  <c r="I87" i="6"/>
  <c r="H87" i="6"/>
  <c r="G87" i="6"/>
  <c r="I86" i="6"/>
  <c r="H86" i="6"/>
  <c r="G86" i="6"/>
  <c r="I85" i="6"/>
  <c r="H85" i="6"/>
  <c r="G85" i="6"/>
  <c r="I84" i="6"/>
  <c r="H84" i="6"/>
  <c r="G84" i="6"/>
  <c r="H83" i="6"/>
  <c r="G83" i="6"/>
  <c r="I83" i="6" s="1"/>
  <c r="H82" i="6"/>
  <c r="G82" i="6"/>
  <c r="I82" i="6" s="1"/>
  <c r="H81" i="6"/>
  <c r="G81" i="6"/>
  <c r="I81" i="6" s="1"/>
  <c r="I80" i="6"/>
  <c r="H80" i="6"/>
  <c r="G80" i="6"/>
  <c r="I79" i="6"/>
  <c r="H79" i="6"/>
  <c r="G79" i="6"/>
  <c r="H78" i="6"/>
  <c r="G78" i="6"/>
  <c r="I78" i="6" s="1"/>
  <c r="I77" i="6"/>
  <c r="H77" i="6"/>
  <c r="G77" i="6"/>
  <c r="H76" i="6"/>
  <c r="G76" i="6"/>
  <c r="I76" i="6" s="1"/>
  <c r="I75" i="6"/>
  <c r="H75" i="6"/>
  <c r="G75" i="6"/>
  <c r="I74" i="6"/>
  <c r="H74" i="6"/>
  <c r="G74" i="6"/>
  <c r="H73" i="6"/>
  <c r="G73" i="6"/>
  <c r="I73" i="6" s="1"/>
  <c r="I72" i="6"/>
  <c r="H72" i="6"/>
  <c r="G72" i="6"/>
  <c r="H71" i="6"/>
  <c r="G71" i="6"/>
  <c r="I71" i="6" s="1"/>
  <c r="I70" i="6"/>
  <c r="H70" i="6"/>
  <c r="G70" i="6"/>
  <c r="H69" i="6"/>
  <c r="G69" i="6"/>
  <c r="I69" i="6" s="1"/>
  <c r="I68" i="6"/>
  <c r="H68" i="6"/>
  <c r="G68" i="6"/>
  <c r="H67" i="6"/>
  <c r="G67" i="6"/>
  <c r="I67" i="6" s="1"/>
  <c r="H66" i="6"/>
  <c r="G66" i="6"/>
  <c r="I66" i="6" s="1"/>
  <c r="I65" i="6"/>
  <c r="H65" i="6"/>
  <c r="G65" i="6"/>
  <c r="H64" i="6"/>
  <c r="G64" i="6"/>
  <c r="I64" i="6" s="1"/>
  <c r="I63" i="6"/>
  <c r="H63" i="6"/>
  <c r="G63" i="6"/>
  <c r="H62" i="6"/>
  <c r="G62" i="6"/>
  <c r="I62" i="6" s="1"/>
  <c r="H61" i="6"/>
  <c r="G61" i="6"/>
  <c r="I61" i="6" s="1"/>
  <c r="I60" i="6"/>
  <c r="H60" i="6"/>
  <c r="G60" i="6"/>
  <c r="H59" i="6"/>
  <c r="G59" i="6"/>
  <c r="I59" i="6" s="1"/>
  <c r="I58" i="6"/>
  <c r="H58" i="6"/>
  <c r="G58" i="6"/>
  <c r="I57" i="6"/>
  <c r="H57" i="6"/>
  <c r="G57" i="6"/>
  <c r="H56" i="6"/>
  <c r="G56" i="6"/>
  <c r="I56" i="6" s="1"/>
  <c r="H55" i="6"/>
  <c r="G55" i="6"/>
  <c r="I55" i="6" s="1"/>
  <c r="H54" i="6"/>
  <c r="G54" i="6"/>
  <c r="I54" i="6" s="1"/>
  <c r="H53" i="6"/>
  <c r="G53" i="6"/>
  <c r="I53" i="6" s="1"/>
  <c r="I52" i="6"/>
  <c r="H52" i="6"/>
  <c r="P8" i="5" s="1"/>
  <c r="Q8" i="5" s="1"/>
  <c r="S8" i="5" s="1"/>
  <c r="G52" i="6"/>
  <c r="H51" i="6"/>
  <c r="G51" i="6"/>
  <c r="I51" i="6" s="1"/>
  <c r="H50" i="6"/>
  <c r="G50" i="6"/>
  <c r="I50" i="6" s="1"/>
  <c r="I49" i="6"/>
  <c r="H49" i="6"/>
  <c r="G49" i="6"/>
  <c r="H48" i="6"/>
  <c r="G48" i="6"/>
  <c r="I48" i="6" s="1"/>
  <c r="I47" i="6"/>
  <c r="H47" i="6"/>
  <c r="G47" i="6"/>
  <c r="H46" i="6"/>
  <c r="G46" i="6"/>
  <c r="I46" i="6" s="1"/>
  <c r="H45" i="6"/>
  <c r="G45" i="6"/>
  <c r="I45" i="6" s="1"/>
  <c r="I44" i="6"/>
  <c r="H44" i="6"/>
  <c r="G44" i="6"/>
  <c r="I43" i="6"/>
  <c r="H43" i="6"/>
  <c r="G43" i="6"/>
  <c r="I42" i="6"/>
  <c r="H42" i="6"/>
  <c r="G42" i="6"/>
  <c r="I41" i="6"/>
  <c r="H41" i="6"/>
  <c r="G41" i="6"/>
  <c r="I40" i="6"/>
  <c r="H40" i="6"/>
  <c r="G40" i="6"/>
  <c r="H39" i="6"/>
  <c r="G39" i="6"/>
  <c r="I39" i="6" s="1"/>
  <c r="I38" i="6"/>
  <c r="H38" i="6"/>
  <c r="G38" i="6"/>
  <c r="I37" i="6"/>
  <c r="H37" i="6"/>
  <c r="G37" i="6"/>
  <c r="I36" i="6"/>
  <c r="H36" i="6"/>
  <c r="G36" i="6"/>
  <c r="I35" i="6"/>
  <c r="H35" i="6"/>
  <c r="G35" i="6"/>
  <c r="H34" i="6"/>
  <c r="G34" i="6"/>
  <c r="I34" i="6" s="1"/>
  <c r="I33" i="6"/>
  <c r="H33" i="6"/>
  <c r="G33" i="6"/>
  <c r="I32" i="6"/>
  <c r="H32" i="6"/>
  <c r="G32" i="6"/>
  <c r="I31" i="6"/>
  <c r="H31" i="6"/>
  <c r="G31" i="6"/>
  <c r="I30" i="6"/>
  <c r="H30" i="6"/>
  <c r="G30" i="6"/>
  <c r="H29" i="6"/>
  <c r="G29" i="6"/>
  <c r="I29" i="6" s="1"/>
  <c r="H28" i="6"/>
  <c r="G28" i="6"/>
  <c r="I28" i="6" s="1"/>
  <c r="H27" i="6"/>
  <c r="G27" i="6"/>
  <c r="I27" i="6" s="1"/>
  <c r="I26" i="6"/>
  <c r="H26" i="6"/>
  <c r="G26" i="6"/>
  <c r="H25" i="6"/>
  <c r="G25" i="6"/>
  <c r="I25" i="6" s="1"/>
  <c r="H24" i="6"/>
  <c r="G24" i="6"/>
  <c r="I24" i="6" s="1"/>
  <c r="H23" i="6"/>
  <c r="G23" i="6"/>
  <c r="I23" i="6" s="1"/>
  <c r="H22" i="6"/>
  <c r="G22" i="6"/>
  <c r="I22" i="6" s="1"/>
  <c r="I21" i="6"/>
  <c r="H21" i="6"/>
  <c r="G21" i="6"/>
  <c r="H20" i="6"/>
  <c r="G20" i="6"/>
  <c r="I20" i="6" s="1"/>
  <c r="H19" i="6"/>
  <c r="G19" i="6"/>
  <c r="I19" i="6" s="1"/>
  <c r="I18" i="6"/>
  <c r="H18" i="6"/>
  <c r="G18" i="6"/>
  <c r="H17" i="6"/>
  <c r="G17" i="6"/>
  <c r="I17" i="6" s="1"/>
  <c r="I16" i="6"/>
  <c r="H16" i="6"/>
  <c r="G16" i="6"/>
  <c r="H15" i="6"/>
  <c r="G15" i="6"/>
  <c r="I15" i="6" s="1"/>
  <c r="H14" i="6"/>
  <c r="G14" i="6"/>
  <c r="I14" i="6" s="1"/>
  <c r="I13" i="6"/>
  <c r="H13" i="6"/>
  <c r="G13" i="6"/>
  <c r="H12" i="6"/>
  <c r="G12" i="6"/>
  <c r="I12" i="6" s="1"/>
  <c r="H11" i="6"/>
  <c r="G11" i="6"/>
  <c r="I11" i="6" s="1"/>
  <c r="H10" i="6"/>
  <c r="G10" i="6"/>
  <c r="I10" i="6" s="1"/>
  <c r="H9" i="6"/>
  <c r="G9" i="6"/>
  <c r="I9" i="6" s="1"/>
  <c r="K6" i="5" s="1"/>
  <c r="I8" i="6"/>
  <c r="H8" i="6"/>
  <c r="G8" i="6"/>
  <c r="I7" i="6"/>
  <c r="H7" i="6"/>
  <c r="G7" i="6"/>
  <c r="H6" i="6"/>
  <c r="G6" i="6"/>
  <c r="I6" i="6" s="1"/>
  <c r="P513" i="5"/>
  <c r="Q513" i="5" s="1"/>
  <c r="S513" i="5" s="1"/>
  <c r="O513" i="5"/>
  <c r="M513" i="5"/>
  <c r="L513" i="5"/>
  <c r="N513" i="5" s="1"/>
  <c r="T513" i="5" s="1"/>
  <c r="K513" i="5"/>
  <c r="J513" i="5"/>
  <c r="I513" i="5"/>
  <c r="H513" i="5"/>
  <c r="P512" i="5"/>
  <c r="Q512" i="5" s="1"/>
  <c r="S512" i="5" s="1"/>
  <c r="O512" i="5"/>
  <c r="M512" i="5"/>
  <c r="L512" i="5"/>
  <c r="N512" i="5" s="1"/>
  <c r="K512" i="5"/>
  <c r="J512" i="5"/>
  <c r="I512" i="5"/>
  <c r="H512" i="5"/>
  <c r="P511" i="5"/>
  <c r="Q511" i="5" s="1"/>
  <c r="S511" i="5" s="1"/>
  <c r="O511" i="5"/>
  <c r="M511" i="5"/>
  <c r="K511" i="5"/>
  <c r="L511" i="5" s="1"/>
  <c r="N511" i="5" s="1"/>
  <c r="J511" i="5"/>
  <c r="I511" i="5"/>
  <c r="H511" i="5"/>
  <c r="S510" i="5"/>
  <c r="P510" i="5"/>
  <c r="Q510" i="5" s="1"/>
  <c r="O510" i="5"/>
  <c r="M510" i="5"/>
  <c r="K510" i="5"/>
  <c r="L510" i="5" s="1"/>
  <c r="N510" i="5" s="1"/>
  <c r="J510" i="5"/>
  <c r="I510" i="5"/>
  <c r="H510" i="5"/>
  <c r="T510" i="5" s="1"/>
  <c r="T509" i="5"/>
  <c r="S509" i="5"/>
  <c r="Q509" i="5"/>
  <c r="P509" i="5"/>
  <c r="O509" i="5"/>
  <c r="M509" i="5"/>
  <c r="K509" i="5"/>
  <c r="L509" i="5" s="1"/>
  <c r="N509" i="5" s="1"/>
  <c r="J509" i="5"/>
  <c r="I509" i="5"/>
  <c r="H509" i="5"/>
  <c r="Q508" i="5"/>
  <c r="S508" i="5" s="1"/>
  <c r="P508" i="5"/>
  <c r="O508" i="5"/>
  <c r="M508" i="5"/>
  <c r="K508" i="5"/>
  <c r="L508" i="5" s="1"/>
  <c r="N508" i="5" s="1"/>
  <c r="T508" i="5" s="1"/>
  <c r="J508" i="5"/>
  <c r="I508" i="5"/>
  <c r="H508" i="5"/>
  <c r="P507" i="5"/>
  <c r="Q507" i="5" s="1"/>
  <c r="S507" i="5" s="1"/>
  <c r="O507" i="5"/>
  <c r="N507" i="5"/>
  <c r="M507" i="5"/>
  <c r="L507" i="5"/>
  <c r="K507" i="5"/>
  <c r="J507" i="5"/>
  <c r="I507" i="5"/>
  <c r="H507" i="5"/>
  <c r="T507" i="5" s="1"/>
  <c r="Q506" i="5"/>
  <c r="S506" i="5" s="1"/>
  <c r="P506" i="5"/>
  <c r="O506" i="5"/>
  <c r="M506" i="5"/>
  <c r="L506" i="5"/>
  <c r="K506" i="5"/>
  <c r="J506" i="5"/>
  <c r="I506" i="5"/>
  <c r="H506" i="5"/>
  <c r="Q505" i="5"/>
  <c r="S505" i="5" s="1"/>
  <c r="P505" i="5"/>
  <c r="O505" i="5"/>
  <c r="M505" i="5"/>
  <c r="K505" i="5"/>
  <c r="L505" i="5" s="1"/>
  <c r="N505" i="5" s="1"/>
  <c r="J505" i="5"/>
  <c r="I505" i="5"/>
  <c r="H505" i="5"/>
  <c r="T505" i="5" s="1"/>
  <c r="T504" i="5"/>
  <c r="S504" i="5"/>
  <c r="P504" i="5"/>
  <c r="Q504" i="5" s="1"/>
  <c r="O504" i="5"/>
  <c r="M504" i="5"/>
  <c r="K504" i="5"/>
  <c r="L504" i="5" s="1"/>
  <c r="N504" i="5" s="1"/>
  <c r="J504" i="5"/>
  <c r="I504" i="5"/>
  <c r="H504" i="5"/>
  <c r="Q503" i="5"/>
  <c r="S503" i="5" s="1"/>
  <c r="P503" i="5"/>
  <c r="O503" i="5"/>
  <c r="M503" i="5"/>
  <c r="K503" i="5"/>
  <c r="L503" i="5" s="1"/>
  <c r="N503" i="5" s="1"/>
  <c r="T503" i="5" s="1"/>
  <c r="J503" i="5"/>
  <c r="I503" i="5"/>
  <c r="H503" i="5"/>
  <c r="Q502" i="5"/>
  <c r="S502" i="5" s="1"/>
  <c r="P502" i="5"/>
  <c r="O502" i="5"/>
  <c r="M502" i="5"/>
  <c r="K502" i="5"/>
  <c r="L502" i="5" s="1"/>
  <c r="N502" i="5" s="1"/>
  <c r="T502" i="5" s="1"/>
  <c r="J502" i="5"/>
  <c r="I502" i="5"/>
  <c r="H502" i="5"/>
  <c r="P501" i="5"/>
  <c r="Q501" i="5" s="1"/>
  <c r="S501" i="5" s="1"/>
  <c r="O501" i="5"/>
  <c r="M501" i="5"/>
  <c r="K501" i="5"/>
  <c r="L501" i="5" s="1"/>
  <c r="J501" i="5"/>
  <c r="I501" i="5"/>
  <c r="H501" i="5"/>
  <c r="P500" i="5"/>
  <c r="Q500" i="5" s="1"/>
  <c r="S500" i="5" s="1"/>
  <c r="O500" i="5"/>
  <c r="M500" i="5"/>
  <c r="K500" i="5"/>
  <c r="L500" i="5" s="1"/>
  <c r="N500" i="5" s="1"/>
  <c r="J500" i="5"/>
  <c r="I500" i="5"/>
  <c r="H500" i="5"/>
  <c r="S499" i="5"/>
  <c r="Q499" i="5"/>
  <c r="P499" i="5"/>
  <c r="O499" i="5"/>
  <c r="M499" i="5"/>
  <c r="K499" i="5"/>
  <c r="L499" i="5" s="1"/>
  <c r="N499" i="5" s="1"/>
  <c r="T499" i="5" s="1"/>
  <c r="J499" i="5"/>
  <c r="I499" i="5"/>
  <c r="H499" i="5"/>
  <c r="Q498" i="5"/>
  <c r="S498" i="5" s="1"/>
  <c r="P498" i="5"/>
  <c r="O498" i="5"/>
  <c r="M498" i="5"/>
  <c r="K498" i="5"/>
  <c r="L498" i="5" s="1"/>
  <c r="N498" i="5" s="1"/>
  <c r="J498" i="5"/>
  <c r="I498" i="5"/>
  <c r="H498" i="5"/>
  <c r="P497" i="5"/>
  <c r="Q497" i="5" s="1"/>
  <c r="S497" i="5" s="1"/>
  <c r="O497" i="5"/>
  <c r="M497" i="5"/>
  <c r="K497" i="5"/>
  <c r="L497" i="5" s="1"/>
  <c r="N497" i="5" s="1"/>
  <c r="J497" i="5"/>
  <c r="I497" i="5"/>
  <c r="H497" i="5"/>
  <c r="T497" i="5" s="1"/>
  <c r="T496" i="5"/>
  <c r="Q496" i="5"/>
  <c r="S496" i="5" s="1"/>
  <c r="P496" i="5"/>
  <c r="O496" i="5"/>
  <c r="M496" i="5"/>
  <c r="K496" i="5"/>
  <c r="L496" i="5" s="1"/>
  <c r="N496" i="5" s="1"/>
  <c r="J496" i="5"/>
  <c r="I496" i="5"/>
  <c r="H496" i="5"/>
  <c r="S495" i="5"/>
  <c r="Q495" i="5"/>
  <c r="P495" i="5"/>
  <c r="O495" i="5"/>
  <c r="M495" i="5"/>
  <c r="K495" i="5"/>
  <c r="L495" i="5" s="1"/>
  <c r="N495" i="5" s="1"/>
  <c r="T495" i="5" s="1"/>
  <c r="J495" i="5"/>
  <c r="I495" i="5"/>
  <c r="H495" i="5"/>
  <c r="S494" i="5"/>
  <c r="Q494" i="5"/>
  <c r="P494" i="5"/>
  <c r="O494" i="5"/>
  <c r="M494" i="5"/>
  <c r="K494" i="5"/>
  <c r="L494" i="5" s="1"/>
  <c r="N494" i="5" s="1"/>
  <c r="T494" i="5" s="1"/>
  <c r="J494" i="5"/>
  <c r="I494" i="5"/>
  <c r="H494" i="5"/>
  <c r="P493" i="5"/>
  <c r="Q493" i="5" s="1"/>
  <c r="S493" i="5" s="1"/>
  <c r="O493" i="5"/>
  <c r="N493" i="5"/>
  <c r="T493" i="5" s="1"/>
  <c r="M493" i="5"/>
  <c r="K493" i="5"/>
  <c r="L493" i="5" s="1"/>
  <c r="J493" i="5"/>
  <c r="I493" i="5"/>
  <c r="H493" i="5"/>
  <c r="Q492" i="5"/>
  <c r="S492" i="5" s="1"/>
  <c r="P492" i="5"/>
  <c r="O492" i="5"/>
  <c r="M492" i="5"/>
  <c r="K492" i="5"/>
  <c r="L492" i="5" s="1"/>
  <c r="N492" i="5" s="1"/>
  <c r="T492" i="5" s="1"/>
  <c r="J492" i="5"/>
  <c r="I492" i="5"/>
  <c r="H492" i="5"/>
  <c r="S491" i="5"/>
  <c r="Q491" i="5"/>
  <c r="P491" i="5"/>
  <c r="O491" i="5"/>
  <c r="M491" i="5"/>
  <c r="K491" i="5"/>
  <c r="L491" i="5" s="1"/>
  <c r="N491" i="5" s="1"/>
  <c r="J491" i="5"/>
  <c r="I491" i="5"/>
  <c r="H491" i="5"/>
  <c r="T491" i="5" s="1"/>
  <c r="T490" i="5"/>
  <c r="S490" i="5"/>
  <c r="P490" i="5"/>
  <c r="Q490" i="5" s="1"/>
  <c r="O490" i="5"/>
  <c r="M490" i="5"/>
  <c r="K490" i="5"/>
  <c r="L490" i="5" s="1"/>
  <c r="N490" i="5" s="1"/>
  <c r="J490" i="5"/>
  <c r="I490" i="5"/>
  <c r="H490" i="5"/>
  <c r="S489" i="5"/>
  <c r="Q489" i="5"/>
  <c r="P489" i="5"/>
  <c r="O489" i="5"/>
  <c r="M489" i="5"/>
  <c r="K489" i="5"/>
  <c r="L489" i="5" s="1"/>
  <c r="N489" i="5" s="1"/>
  <c r="T489" i="5" s="1"/>
  <c r="J489" i="5"/>
  <c r="I489" i="5"/>
  <c r="H489" i="5"/>
  <c r="S488" i="5"/>
  <c r="Q488" i="5"/>
  <c r="P488" i="5"/>
  <c r="O488" i="5"/>
  <c r="M488" i="5"/>
  <c r="K488" i="5"/>
  <c r="L488" i="5" s="1"/>
  <c r="N488" i="5" s="1"/>
  <c r="T488" i="5" s="1"/>
  <c r="J488" i="5"/>
  <c r="I488" i="5"/>
  <c r="H488" i="5"/>
  <c r="Q487" i="5"/>
  <c r="S487" i="5" s="1"/>
  <c r="P487" i="5"/>
  <c r="O487" i="5"/>
  <c r="M487" i="5"/>
  <c r="K487" i="5"/>
  <c r="L487" i="5" s="1"/>
  <c r="J487" i="5"/>
  <c r="I487" i="5"/>
  <c r="H487" i="5"/>
  <c r="S486" i="5"/>
  <c r="P486" i="5"/>
  <c r="Q486" i="5" s="1"/>
  <c r="O486" i="5"/>
  <c r="M486" i="5"/>
  <c r="K486" i="5"/>
  <c r="L486" i="5" s="1"/>
  <c r="N486" i="5" s="1"/>
  <c r="T486" i="5" s="1"/>
  <c r="J486" i="5"/>
  <c r="I486" i="5"/>
  <c r="H486" i="5"/>
  <c r="S485" i="5"/>
  <c r="Q485" i="5"/>
  <c r="P485" i="5"/>
  <c r="O485" i="5"/>
  <c r="M485" i="5"/>
  <c r="K485" i="5"/>
  <c r="L485" i="5" s="1"/>
  <c r="N485" i="5" s="1"/>
  <c r="T485" i="5" s="1"/>
  <c r="J485" i="5"/>
  <c r="I485" i="5"/>
  <c r="H485" i="5"/>
  <c r="S484" i="5"/>
  <c r="Q484" i="5"/>
  <c r="P484" i="5"/>
  <c r="O484" i="5"/>
  <c r="M484" i="5"/>
  <c r="K484" i="5"/>
  <c r="L484" i="5" s="1"/>
  <c r="N484" i="5" s="1"/>
  <c r="J484" i="5"/>
  <c r="I484" i="5"/>
  <c r="H484" i="5"/>
  <c r="T484" i="5" s="1"/>
  <c r="P483" i="5"/>
  <c r="Q483" i="5" s="1"/>
  <c r="S483" i="5" s="1"/>
  <c r="O483" i="5"/>
  <c r="M483" i="5"/>
  <c r="K483" i="5"/>
  <c r="L483" i="5" s="1"/>
  <c r="N483" i="5" s="1"/>
  <c r="J483" i="5"/>
  <c r="I483" i="5"/>
  <c r="H483" i="5"/>
  <c r="T483" i="5" s="1"/>
  <c r="T482" i="5"/>
  <c r="Q482" i="5"/>
  <c r="S482" i="5" s="1"/>
  <c r="P482" i="5"/>
  <c r="O482" i="5"/>
  <c r="M482" i="5"/>
  <c r="K482" i="5"/>
  <c r="L482" i="5" s="1"/>
  <c r="N482" i="5" s="1"/>
  <c r="J482" i="5"/>
  <c r="I482" i="5"/>
  <c r="H482" i="5"/>
  <c r="T481" i="5"/>
  <c r="S481" i="5"/>
  <c r="Q481" i="5"/>
  <c r="P481" i="5"/>
  <c r="O481" i="5"/>
  <c r="M481" i="5"/>
  <c r="K481" i="5"/>
  <c r="L481" i="5" s="1"/>
  <c r="N481" i="5" s="1"/>
  <c r="J481" i="5"/>
  <c r="I481" i="5"/>
  <c r="H481" i="5"/>
  <c r="S480" i="5"/>
  <c r="P480" i="5"/>
  <c r="Q480" i="5" s="1"/>
  <c r="O480" i="5"/>
  <c r="M480" i="5"/>
  <c r="K480" i="5"/>
  <c r="L480" i="5" s="1"/>
  <c r="J480" i="5"/>
  <c r="I480" i="5"/>
  <c r="H480" i="5"/>
  <c r="S479" i="5"/>
  <c r="P479" i="5"/>
  <c r="Q479" i="5" s="1"/>
  <c r="O479" i="5"/>
  <c r="M479" i="5"/>
  <c r="K479" i="5"/>
  <c r="L479" i="5" s="1"/>
  <c r="N479" i="5" s="1"/>
  <c r="J479" i="5"/>
  <c r="I479" i="5"/>
  <c r="H479" i="5"/>
  <c r="Q478" i="5"/>
  <c r="S478" i="5" s="1"/>
  <c r="P478" i="5"/>
  <c r="O478" i="5"/>
  <c r="M478" i="5"/>
  <c r="L478" i="5"/>
  <c r="N478" i="5" s="1"/>
  <c r="T478" i="5" s="1"/>
  <c r="K478" i="5"/>
  <c r="J478" i="5"/>
  <c r="I478" i="5"/>
  <c r="H478" i="5"/>
  <c r="Q477" i="5"/>
  <c r="S477" i="5" s="1"/>
  <c r="P477" i="5"/>
  <c r="O477" i="5"/>
  <c r="M477" i="5"/>
  <c r="K477" i="5"/>
  <c r="L477" i="5" s="1"/>
  <c r="N477" i="5" s="1"/>
  <c r="J477" i="5"/>
  <c r="I477" i="5"/>
  <c r="H477" i="5"/>
  <c r="T477" i="5" s="1"/>
  <c r="T476" i="5"/>
  <c r="S476" i="5"/>
  <c r="P476" i="5"/>
  <c r="Q476" i="5" s="1"/>
  <c r="O476" i="5"/>
  <c r="M476" i="5"/>
  <c r="K476" i="5"/>
  <c r="L476" i="5" s="1"/>
  <c r="N476" i="5" s="1"/>
  <c r="J476" i="5"/>
  <c r="I476" i="5"/>
  <c r="H476" i="5"/>
  <c r="S475" i="5"/>
  <c r="Q475" i="5"/>
  <c r="P475" i="5"/>
  <c r="O475" i="5"/>
  <c r="M475" i="5"/>
  <c r="K475" i="5"/>
  <c r="L475" i="5" s="1"/>
  <c r="N475" i="5" s="1"/>
  <c r="T475" i="5" s="1"/>
  <c r="J475" i="5"/>
  <c r="I475" i="5"/>
  <c r="H475" i="5"/>
  <c r="S474" i="5"/>
  <c r="Q474" i="5"/>
  <c r="P474" i="5"/>
  <c r="O474" i="5"/>
  <c r="M474" i="5"/>
  <c r="K474" i="5"/>
  <c r="L474" i="5" s="1"/>
  <c r="N474" i="5" s="1"/>
  <c r="T474" i="5" s="1"/>
  <c r="J474" i="5"/>
  <c r="I474" i="5"/>
  <c r="H474" i="5"/>
  <c r="Q473" i="5"/>
  <c r="S473" i="5" s="1"/>
  <c r="P473" i="5"/>
  <c r="O473" i="5"/>
  <c r="M473" i="5"/>
  <c r="K473" i="5"/>
  <c r="L473" i="5" s="1"/>
  <c r="J473" i="5"/>
  <c r="I473" i="5"/>
  <c r="H473" i="5"/>
  <c r="P472" i="5"/>
  <c r="Q472" i="5" s="1"/>
  <c r="S472" i="5" s="1"/>
  <c r="O472" i="5"/>
  <c r="M472" i="5"/>
  <c r="K472" i="5"/>
  <c r="L472" i="5" s="1"/>
  <c r="N472" i="5" s="1"/>
  <c r="J472" i="5"/>
  <c r="I472" i="5"/>
  <c r="H472" i="5"/>
  <c r="T472" i="5" s="1"/>
  <c r="S471" i="5"/>
  <c r="Q471" i="5"/>
  <c r="P471" i="5"/>
  <c r="O471" i="5"/>
  <c r="M471" i="5"/>
  <c r="K471" i="5"/>
  <c r="L471" i="5" s="1"/>
  <c r="N471" i="5" s="1"/>
  <c r="T471" i="5" s="1"/>
  <c r="J471" i="5"/>
  <c r="I471" i="5"/>
  <c r="H471" i="5"/>
  <c r="S470" i="5"/>
  <c r="Q470" i="5"/>
  <c r="P470" i="5"/>
  <c r="O470" i="5"/>
  <c r="M470" i="5"/>
  <c r="K470" i="5"/>
  <c r="L470" i="5" s="1"/>
  <c r="N470" i="5" s="1"/>
  <c r="J470" i="5"/>
  <c r="I470" i="5"/>
  <c r="H470" i="5"/>
  <c r="T470" i="5" s="1"/>
  <c r="S469" i="5"/>
  <c r="P469" i="5"/>
  <c r="Q469" i="5" s="1"/>
  <c r="O469" i="5"/>
  <c r="M469" i="5"/>
  <c r="K469" i="5"/>
  <c r="L469" i="5" s="1"/>
  <c r="N469" i="5" s="1"/>
  <c r="J469" i="5"/>
  <c r="I469" i="5"/>
  <c r="H469" i="5"/>
  <c r="T468" i="5"/>
  <c r="Q468" i="5"/>
  <c r="S468" i="5" s="1"/>
  <c r="P468" i="5"/>
  <c r="O468" i="5"/>
  <c r="M468" i="5"/>
  <c r="K468" i="5"/>
  <c r="L468" i="5" s="1"/>
  <c r="N468" i="5" s="1"/>
  <c r="J468" i="5"/>
  <c r="I468" i="5"/>
  <c r="H468" i="5"/>
  <c r="T467" i="5"/>
  <c r="S467" i="5"/>
  <c r="Q467" i="5"/>
  <c r="P467" i="5"/>
  <c r="O467" i="5"/>
  <c r="M467" i="5"/>
  <c r="K467" i="5"/>
  <c r="L467" i="5" s="1"/>
  <c r="N467" i="5" s="1"/>
  <c r="J467" i="5"/>
  <c r="I467" i="5"/>
  <c r="H467" i="5"/>
  <c r="P466" i="5"/>
  <c r="Q466" i="5" s="1"/>
  <c r="S466" i="5" s="1"/>
  <c r="O466" i="5"/>
  <c r="M466" i="5"/>
  <c r="K466" i="5"/>
  <c r="L466" i="5" s="1"/>
  <c r="J466" i="5"/>
  <c r="I466" i="5"/>
  <c r="H466" i="5"/>
  <c r="P465" i="5"/>
  <c r="Q465" i="5" s="1"/>
  <c r="S465" i="5" s="1"/>
  <c r="O465" i="5"/>
  <c r="N465" i="5"/>
  <c r="M465" i="5"/>
  <c r="K465" i="5"/>
  <c r="L465" i="5" s="1"/>
  <c r="J465" i="5"/>
  <c r="I465" i="5"/>
  <c r="H465" i="5"/>
  <c r="T465" i="5" s="1"/>
  <c r="Q464" i="5"/>
  <c r="S464" i="5" s="1"/>
  <c r="P464" i="5"/>
  <c r="O464" i="5"/>
  <c r="M464" i="5"/>
  <c r="L464" i="5"/>
  <c r="N464" i="5" s="1"/>
  <c r="T464" i="5" s="1"/>
  <c r="K464" i="5"/>
  <c r="J464" i="5"/>
  <c r="I464" i="5"/>
  <c r="H464" i="5"/>
  <c r="S463" i="5"/>
  <c r="Q463" i="5"/>
  <c r="P463" i="5"/>
  <c r="O463" i="5"/>
  <c r="M463" i="5"/>
  <c r="K463" i="5"/>
  <c r="L463" i="5" s="1"/>
  <c r="N463" i="5" s="1"/>
  <c r="J463" i="5"/>
  <c r="I463" i="5"/>
  <c r="H463" i="5"/>
  <c r="T463" i="5" s="1"/>
  <c r="T462" i="5"/>
  <c r="S462" i="5"/>
  <c r="P462" i="5"/>
  <c r="Q462" i="5" s="1"/>
  <c r="O462" i="5"/>
  <c r="M462" i="5"/>
  <c r="K462" i="5"/>
  <c r="L462" i="5" s="1"/>
  <c r="N462" i="5" s="1"/>
  <c r="J462" i="5"/>
  <c r="I462" i="5"/>
  <c r="H462" i="5"/>
  <c r="S461" i="5"/>
  <c r="Q461" i="5"/>
  <c r="P461" i="5"/>
  <c r="O461" i="5"/>
  <c r="M461" i="5"/>
  <c r="K461" i="5"/>
  <c r="L461" i="5" s="1"/>
  <c r="N461" i="5" s="1"/>
  <c r="J461" i="5"/>
  <c r="I461" i="5"/>
  <c r="H461" i="5"/>
  <c r="Q460" i="5"/>
  <c r="S460" i="5" s="1"/>
  <c r="P460" i="5"/>
  <c r="O460" i="5"/>
  <c r="M460" i="5"/>
  <c r="K460" i="5"/>
  <c r="L460" i="5" s="1"/>
  <c r="N460" i="5" s="1"/>
  <c r="T460" i="5" s="1"/>
  <c r="J460" i="5"/>
  <c r="I460" i="5"/>
  <c r="H460" i="5"/>
  <c r="P459" i="5"/>
  <c r="Q459" i="5" s="1"/>
  <c r="S459" i="5" s="1"/>
  <c r="O459" i="5"/>
  <c r="M459" i="5"/>
  <c r="K459" i="5"/>
  <c r="L459" i="5" s="1"/>
  <c r="J459" i="5"/>
  <c r="I459" i="5"/>
  <c r="H459" i="5"/>
  <c r="P458" i="5"/>
  <c r="Q458" i="5" s="1"/>
  <c r="S458" i="5" s="1"/>
  <c r="O458" i="5"/>
  <c r="M458" i="5"/>
  <c r="K458" i="5"/>
  <c r="L458" i="5" s="1"/>
  <c r="N458" i="5" s="1"/>
  <c r="J458" i="5"/>
  <c r="I458" i="5"/>
  <c r="H458" i="5"/>
  <c r="Q457" i="5"/>
  <c r="S457" i="5" s="1"/>
  <c r="P457" i="5"/>
  <c r="O457" i="5"/>
  <c r="M457" i="5"/>
  <c r="L457" i="5"/>
  <c r="N457" i="5" s="1"/>
  <c r="T457" i="5" s="1"/>
  <c r="K457" i="5"/>
  <c r="J457" i="5"/>
  <c r="I457" i="5"/>
  <c r="H457" i="5"/>
  <c r="Q456" i="5"/>
  <c r="S456" i="5" s="1"/>
  <c r="P456" i="5"/>
  <c r="O456" i="5"/>
  <c r="M456" i="5"/>
  <c r="K456" i="5"/>
  <c r="L456" i="5" s="1"/>
  <c r="N456" i="5" s="1"/>
  <c r="J456" i="5"/>
  <c r="I456" i="5"/>
  <c r="H456" i="5"/>
  <c r="S455" i="5"/>
  <c r="P455" i="5"/>
  <c r="Q455" i="5" s="1"/>
  <c r="O455" i="5"/>
  <c r="M455" i="5"/>
  <c r="K455" i="5"/>
  <c r="L455" i="5" s="1"/>
  <c r="N455" i="5" s="1"/>
  <c r="J455" i="5"/>
  <c r="I455" i="5"/>
  <c r="H455" i="5"/>
  <c r="T455" i="5" s="1"/>
  <c r="T454" i="5"/>
  <c r="S454" i="5"/>
  <c r="Q454" i="5"/>
  <c r="P454" i="5"/>
  <c r="O454" i="5"/>
  <c r="M454" i="5"/>
  <c r="K454" i="5"/>
  <c r="L454" i="5" s="1"/>
  <c r="N454" i="5" s="1"/>
  <c r="J454" i="5"/>
  <c r="I454" i="5"/>
  <c r="H454" i="5"/>
  <c r="T453" i="5"/>
  <c r="S453" i="5"/>
  <c r="Q453" i="5"/>
  <c r="P453" i="5"/>
  <c r="O453" i="5"/>
  <c r="M453" i="5"/>
  <c r="K453" i="5"/>
  <c r="L453" i="5" s="1"/>
  <c r="N453" i="5" s="1"/>
  <c r="J453" i="5"/>
  <c r="I453" i="5"/>
  <c r="H453" i="5"/>
  <c r="S452" i="5"/>
  <c r="P452" i="5"/>
  <c r="Q452" i="5" s="1"/>
  <c r="O452" i="5"/>
  <c r="M452" i="5"/>
  <c r="K452" i="5"/>
  <c r="L452" i="5" s="1"/>
  <c r="J452" i="5"/>
  <c r="I452" i="5"/>
  <c r="H452" i="5"/>
  <c r="S451" i="5"/>
  <c r="P451" i="5"/>
  <c r="Q451" i="5" s="1"/>
  <c r="O451" i="5"/>
  <c r="M451" i="5"/>
  <c r="K451" i="5"/>
  <c r="L451" i="5" s="1"/>
  <c r="N451" i="5" s="1"/>
  <c r="J451" i="5"/>
  <c r="I451" i="5"/>
  <c r="H451" i="5"/>
  <c r="S450" i="5"/>
  <c r="Q450" i="5"/>
  <c r="P450" i="5"/>
  <c r="O450" i="5"/>
  <c r="M450" i="5"/>
  <c r="L450" i="5"/>
  <c r="N450" i="5" s="1"/>
  <c r="T450" i="5" s="1"/>
  <c r="H1063" i="4" s="1"/>
  <c r="K450" i="5"/>
  <c r="J450" i="5"/>
  <c r="I450" i="5"/>
  <c r="H450" i="5"/>
  <c r="S449" i="5"/>
  <c r="Q449" i="5"/>
  <c r="P449" i="5"/>
  <c r="O449" i="5"/>
  <c r="M449" i="5"/>
  <c r="K449" i="5"/>
  <c r="L449" i="5" s="1"/>
  <c r="N449" i="5" s="1"/>
  <c r="J449" i="5"/>
  <c r="I449" i="5"/>
  <c r="H449" i="5"/>
  <c r="T449" i="5" s="1"/>
  <c r="T448" i="5"/>
  <c r="S448" i="5"/>
  <c r="P448" i="5"/>
  <c r="Q448" i="5" s="1"/>
  <c r="O448" i="5"/>
  <c r="M448" i="5"/>
  <c r="K448" i="5"/>
  <c r="L448" i="5" s="1"/>
  <c r="N448" i="5" s="1"/>
  <c r="J448" i="5"/>
  <c r="I448" i="5"/>
  <c r="H448" i="5"/>
  <c r="T447" i="5"/>
  <c r="S447" i="5"/>
  <c r="Q447" i="5"/>
  <c r="P447" i="5"/>
  <c r="O447" i="5"/>
  <c r="M447" i="5"/>
  <c r="K447" i="5"/>
  <c r="L447" i="5" s="1"/>
  <c r="N447" i="5" s="1"/>
  <c r="J447" i="5"/>
  <c r="I447" i="5"/>
  <c r="H447" i="5"/>
  <c r="S446" i="5"/>
  <c r="Q446" i="5"/>
  <c r="P446" i="5"/>
  <c r="O446" i="5"/>
  <c r="M446" i="5"/>
  <c r="K446" i="5"/>
  <c r="L446" i="5" s="1"/>
  <c r="N446" i="5" s="1"/>
  <c r="T446" i="5" s="1"/>
  <c r="J446" i="5"/>
  <c r="I446" i="5"/>
  <c r="H446" i="5"/>
  <c r="S445" i="5"/>
  <c r="Q445" i="5"/>
  <c r="P445" i="5"/>
  <c r="O445" i="5"/>
  <c r="M445" i="5"/>
  <c r="K445" i="5"/>
  <c r="L445" i="5" s="1"/>
  <c r="J445" i="5"/>
  <c r="I445" i="5"/>
  <c r="H445" i="5"/>
  <c r="S444" i="5"/>
  <c r="P444" i="5"/>
  <c r="Q444" i="5" s="1"/>
  <c r="O444" i="5"/>
  <c r="N444" i="5"/>
  <c r="M444" i="5"/>
  <c r="K444" i="5"/>
  <c r="L444" i="5" s="1"/>
  <c r="J444" i="5"/>
  <c r="I444" i="5"/>
  <c r="H444" i="5"/>
  <c r="S443" i="5"/>
  <c r="Q443" i="5"/>
  <c r="P443" i="5"/>
  <c r="O443" i="5"/>
  <c r="M443" i="5"/>
  <c r="K443" i="5"/>
  <c r="L443" i="5" s="1"/>
  <c r="N443" i="5" s="1"/>
  <c r="T443" i="5" s="1"/>
  <c r="J443" i="5"/>
  <c r="I443" i="5"/>
  <c r="M911" i="4" s="1"/>
  <c r="H443" i="5"/>
  <c r="S442" i="5"/>
  <c r="Q442" i="5"/>
  <c r="P442" i="5"/>
  <c r="O442" i="5"/>
  <c r="M442" i="5"/>
  <c r="K442" i="5"/>
  <c r="L442" i="5" s="1"/>
  <c r="N442" i="5" s="1"/>
  <c r="J442" i="5"/>
  <c r="I442" i="5"/>
  <c r="H442" i="5"/>
  <c r="T442" i="5" s="1"/>
  <c r="S441" i="5"/>
  <c r="P441" i="5"/>
  <c r="Q441" i="5" s="1"/>
  <c r="O441" i="5"/>
  <c r="M441" i="5"/>
  <c r="K441" i="5"/>
  <c r="L441" i="5" s="1"/>
  <c r="N441" i="5" s="1"/>
  <c r="T441" i="5" s="1"/>
  <c r="J441" i="5"/>
  <c r="I441" i="5"/>
  <c r="H441" i="5"/>
  <c r="S440" i="5"/>
  <c r="Q440" i="5"/>
  <c r="P440" i="5"/>
  <c r="O440" i="5"/>
  <c r="M440" i="5"/>
  <c r="K440" i="5"/>
  <c r="L440" i="5" s="1"/>
  <c r="N440" i="5" s="1"/>
  <c r="T440" i="5" s="1"/>
  <c r="J440" i="5"/>
  <c r="I440" i="5"/>
  <c r="H440" i="5"/>
  <c r="S439" i="5"/>
  <c r="Q439" i="5"/>
  <c r="P439" i="5"/>
  <c r="O439" i="5"/>
  <c r="M439" i="5"/>
  <c r="K439" i="5"/>
  <c r="L439" i="5" s="1"/>
  <c r="N439" i="5" s="1"/>
  <c r="T439" i="5" s="1"/>
  <c r="H902" i="4" s="1"/>
  <c r="J439" i="5"/>
  <c r="I439" i="5"/>
  <c r="H439" i="5"/>
  <c r="Q438" i="5"/>
  <c r="S438" i="5" s="1"/>
  <c r="P438" i="5"/>
  <c r="O438" i="5"/>
  <c r="M438" i="5"/>
  <c r="K438" i="5"/>
  <c r="L438" i="5" s="1"/>
  <c r="J438" i="5"/>
  <c r="I438" i="5"/>
  <c r="H438" i="5"/>
  <c r="P437" i="5"/>
  <c r="Q437" i="5" s="1"/>
  <c r="S437" i="5" s="1"/>
  <c r="O437" i="5"/>
  <c r="N437" i="5"/>
  <c r="M437" i="5"/>
  <c r="K437" i="5"/>
  <c r="L437" i="5" s="1"/>
  <c r="J437" i="5"/>
  <c r="I437" i="5"/>
  <c r="H437" i="5"/>
  <c r="T437" i="5" s="1"/>
  <c r="Q436" i="5"/>
  <c r="S436" i="5" s="1"/>
  <c r="P436" i="5"/>
  <c r="O436" i="5"/>
  <c r="M436" i="5"/>
  <c r="L436" i="5"/>
  <c r="K436" i="5"/>
  <c r="J436" i="5"/>
  <c r="I436" i="5"/>
  <c r="H436" i="5"/>
  <c r="Q435" i="5"/>
  <c r="S435" i="5" s="1"/>
  <c r="P435" i="5"/>
  <c r="O435" i="5"/>
  <c r="M435" i="5"/>
  <c r="K435" i="5"/>
  <c r="L435" i="5" s="1"/>
  <c r="N435" i="5" s="1"/>
  <c r="J435" i="5"/>
  <c r="I435" i="5"/>
  <c r="H435" i="5"/>
  <c r="S434" i="5"/>
  <c r="P434" i="5"/>
  <c r="Q434" i="5" s="1"/>
  <c r="O434" i="5"/>
  <c r="M434" i="5"/>
  <c r="K434" i="5"/>
  <c r="L434" i="5" s="1"/>
  <c r="N434" i="5" s="1"/>
  <c r="J434" i="5"/>
  <c r="I434" i="5"/>
  <c r="H434" i="5"/>
  <c r="T434" i="5" s="1"/>
  <c r="T433" i="5"/>
  <c r="S433" i="5"/>
  <c r="Q433" i="5"/>
  <c r="P433" i="5"/>
  <c r="O433" i="5"/>
  <c r="M433" i="5"/>
  <c r="K433" i="5"/>
  <c r="L433" i="5" s="1"/>
  <c r="N433" i="5" s="1"/>
  <c r="J433" i="5"/>
  <c r="I433" i="5"/>
  <c r="H433" i="5"/>
  <c r="S432" i="5"/>
  <c r="Q432" i="5"/>
  <c r="P432" i="5"/>
  <c r="O432" i="5"/>
  <c r="M432" i="5"/>
  <c r="K432" i="5"/>
  <c r="L432" i="5" s="1"/>
  <c r="N432" i="5" s="1"/>
  <c r="T432" i="5" s="1"/>
  <c r="J432" i="5"/>
  <c r="I432" i="5"/>
  <c r="H432" i="5"/>
  <c r="Q431" i="5"/>
  <c r="S431" i="5" s="1"/>
  <c r="P431" i="5"/>
  <c r="O431" i="5"/>
  <c r="M431" i="5"/>
  <c r="K431" i="5"/>
  <c r="L431" i="5" s="1"/>
  <c r="N431" i="5" s="1"/>
  <c r="J431" i="5"/>
  <c r="I431" i="5"/>
  <c r="H431" i="5"/>
  <c r="P430" i="5"/>
  <c r="Q430" i="5" s="1"/>
  <c r="S430" i="5" s="1"/>
  <c r="O430" i="5"/>
  <c r="N430" i="5"/>
  <c r="T430" i="5" s="1"/>
  <c r="M430" i="5"/>
  <c r="K430" i="5"/>
  <c r="L430" i="5" s="1"/>
  <c r="J430" i="5"/>
  <c r="I430" i="5"/>
  <c r="H430" i="5"/>
  <c r="Q429" i="5"/>
  <c r="S429" i="5" s="1"/>
  <c r="P429" i="5"/>
  <c r="O429" i="5"/>
  <c r="M429" i="5"/>
  <c r="L429" i="5"/>
  <c r="N429" i="5" s="1"/>
  <c r="T429" i="5" s="1"/>
  <c r="K429" i="5"/>
  <c r="J429" i="5"/>
  <c r="I429" i="5"/>
  <c r="H429" i="5"/>
  <c r="Q428" i="5"/>
  <c r="S428" i="5" s="1"/>
  <c r="P428" i="5"/>
  <c r="O428" i="5"/>
  <c r="M428" i="5"/>
  <c r="K428" i="5"/>
  <c r="L428" i="5" s="1"/>
  <c r="N428" i="5" s="1"/>
  <c r="J428" i="5"/>
  <c r="I428" i="5"/>
  <c r="H428" i="5"/>
  <c r="T428" i="5" s="1"/>
  <c r="S427" i="5"/>
  <c r="P427" i="5"/>
  <c r="Q427" i="5" s="1"/>
  <c r="O427" i="5"/>
  <c r="M427" i="5"/>
  <c r="K427" i="5"/>
  <c r="L427" i="5" s="1"/>
  <c r="N427" i="5" s="1"/>
  <c r="T427" i="5" s="1"/>
  <c r="J427" i="5"/>
  <c r="I427" i="5"/>
  <c r="H427" i="5"/>
  <c r="S426" i="5"/>
  <c r="Q426" i="5"/>
  <c r="P426" i="5"/>
  <c r="O426" i="5"/>
  <c r="M426" i="5"/>
  <c r="K426" i="5"/>
  <c r="L426" i="5" s="1"/>
  <c r="N426" i="5" s="1"/>
  <c r="T426" i="5" s="1"/>
  <c r="J426" i="5"/>
  <c r="I426" i="5"/>
  <c r="H426" i="5"/>
  <c r="T425" i="5"/>
  <c r="S425" i="5"/>
  <c r="Q425" i="5"/>
  <c r="P425" i="5"/>
  <c r="O425" i="5"/>
  <c r="M425" i="5"/>
  <c r="K425" i="5"/>
  <c r="L425" i="5" s="1"/>
  <c r="N425" i="5" s="1"/>
  <c r="J425" i="5"/>
  <c r="I425" i="5"/>
  <c r="H425" i="5"/>
  <c r="Q424" i="5"/>
  <c r="S424" i="5" s="1"/>
  <c r="P424" i="5"/>
  <c r="O424" i="5"/>
  <c r="M424" i="5"/>
  <c r="K424" i="5"/>
  <c r="L424" i="5" s="1"/>
  <c r="N424" i="5" s="1"/>
  <c r="J424" i="5"/>
  <c r="I424" i="5"/>
  <c r="H424" i="5"/>
  <c r="P423" i="5"/>
  <c r="Q423" i="5" s="1"/>
  <c r="S423" i="5" s="1"/>
  <c r="O423" i="5"/>
  <c r="M423" i="5"/>
  <c r="K423" i="5"/>
  <c r="L423" i="5" s="1"/>
  <c r="N423" i="5" s="1"/>
  <c r="T423" i="5" s="1"/>
  <c r="J423" i="5"/>
  <c r="I423" i="5"/>
  <c r="H423" i="5"/>
  <c r="Q422" i="5"/>
  <c r="S422" i="5" s="1"/>
  <c r="P422" i="5"/>
  <c r="O422" i="5"/>
  <c r="M422" i="5"/>
  <c r="L422" i="5"/>
  <c r="K422" i="5"/>
  <c r="J422" i="5"/>
  <c r="I422" i="5"/>
  <c r="H422" i="5"/>
  <c r="Q421" i="5"/>
  <c r="S421" i="5" s="1"/>
  <c r="P421" i="5"/>
  <c r="O421" i="5"/>
  <c r="M421" i="5"/>
  <c r="K421" i="5"/>
  <c r="L421" i="5" s="1"/>
  <c r="N421" i="5" s="1"/>
  <c r="J421" i="5"/>
  <c r="I421" i="5"/>
  <c r="H421" i="5"/>
  <c r="T421" i="5" s="1"/>
  <c r="T420" i="5"/>
  <c r="S420" i="5"/>
  <c r="P420" i="5"/>
  <c r="Q420" i="5" s="1"/>
  <c r="O420" i="5"/>
  <c r="M420" i="5"/>
  <c r="K420" i="5"/>
  <c r="L420" i="5" s="1"/>
  <c r="N420" i="5" s="1"/>
  <c r="J420" i="5"/>
  <c r="I420" i="5"/>
  <c r="H420" i="5"/>
  <c r="S419" i="5"/>
  <c r="Q419" i="5"/>
  <c r="P419" i="5"/>
  <c r="O419" i="5"/>
  <c r="M419" i="5"/>
  <c r="K419" i="5"/>
  <c r="L419" i="5" s="1"/>
  <c r="N419" i="5" s="1"/>
  <c r="T419" i="5" s="1"/>
  <c r="J419" i="5"/>
  <c r="I419" i="5"/>
  <c r="H419" i="5"/>
  <c r="S418" i="5"/>
  <c r="Q418" i="5"/>
  <c r="P418" i="5"/>
  <c r="O418" i="5"/>
  <c r="M418" i="5"/>
  <c r="K418" i="5"/>
  <c r="L418" i="5" s="1"/>
  <c r="N418" i="5" s="1"/>
  <c r="T418" i="5" s="1"/>
  <c r="J418" i="5"/>
  <c r="I418" i="5"/>
  <c r="H418" i="5"/>
  <c r="Q417" i="5"/>
  <c r="S417" i="5" s="1"/>
  <c r="P417" i="5"/>
  <c r="O417" i="5"/>
  <c r="M417" i="5"/>
  <c r="K417" i="5"/>
  <c r="L417" i="5" s="1"/>
  <c r="N417" i="5" s="1"/>
  <c r="J417" i="5"/>
  <c r="I417" i="5"/>
  <c r="H417" i="5"/>
  <c r="P416" i="5"/>
  <c r="Q416" i="5" s="1"/>
  <c r="S416" i="5" s="1"/>
  <c r="O416" i="5"/>
  <c r="M416" i="5"/>
  <c r="K416" i="5"/>
  <c r="L416" i="5" s="1"/>
  <c r="J416" i="5"/>
  <c r="I416" i="5"/>
  <c r="H416" i="5"/>
  <c r="Q415" i="5"/>
  <c r="S415" i="5" s="1"/>
  <c r="P415" i="5"/>
  <c r="O415" i="5"/>
  <c r="M415" i="5"/>
  <c r="L415" i="5"/>
  <c r="N415" i="5" s="1"/>
  <c r="T415" i="5" s="1"/>
  <c r="K415" i="5"/>
  <c r="J415" i="5"/>
  <c r="I415" i="5"/>
  <c r="H415" i="5"/>
  <c r="Q414" i="5"/>
  <c r="S414" i="5" s="1"/>
  <c r="P414" i="5"/>
  <c r="O414" i="5"/>
  <c r="M414" i="5"/>
  <c r="K414" i="5"/>
  <c r="L414" i="5" s="1"/>
  <c r="N414" i="5" s="1"/>
  <c r="J414" i="5"/>
  <c r="I414" i="5"/>
  <c r="H414" i="5"/>
  <c r="T414" i="5" s="1"/>
  <c r="S413" i="5"/>
  <c r="P413" i="5"/>
  <c r="Q413" i="5" s="1"/>
  <c r="O413" i="5"/>
  <c r="M413" i="5"/>
  <c r="K413" i="5"/>
  <c r="L413" i="5" s="1"/>
  <c r="N413" i="5" s="1"/>
  <c r="J413" i="5"/>
  <c r="I413" i="5"/>
  <c r="H413" i="5"/>
  <c r="S412" i="5"/>
  <c r="Q412" i="5"/>
  <c r="P412" i="5"/>
  <c r="O412" i="5"/>
  <c r="M412" i="5"/>
  <c r="K412" i="5"/>
  <c r="L412" i="5" s="1"/>
  <c r="N412" i="5" s="1"/>
  <c r="T412" i="5" s="1"/>
  <c r="J412" i="5"/>
  <c r="I412" i="5"/>
  <c r="H412" i="5"/>
  <c r="T411" i="5"/>
  <c r="S411" i="5"/>
  <c r="Q411" i="5"/>
  <c r="P411" i="5"/>
  <c r="O411" i="5"/>
  <c r="M411" i="5"/>
  <c r="K411" i="5"/>
  <c r="L411" i="5" s="1"/>
  <c r="N411" i="5" s="1"/>
  <c r="J411" i="5"/>
  <c r="I411" i="5"/>
  <c r="H411" i="5"/>
  <c r="Q410" i="5"/>
  <c r="S410" i="5" s="1"/>
  <c r="P410" i="5"/>
  <c r="O410" i="5"/>
  <c r="M410" i="5"/>
  <c r="K410" i="5"/>
  <c r="L410" i="5" s="1"/>
  <c r="N410" i="5" s="1"/>
  <c r="T410" i="5" s="1"/>
  <c r="J410" i="5"/>
  <c r="I410" i="5"/>
  <c r="H410" i="5"/>
  <c r="P409" i="5"/>
  <c r="Q409" i="5" s="1"/>
  <c r="S409" i="5" s="1"/>
  <c r="O409" i="5"/>
  <c r="M409" i="5"/>
  <c r="K409" i="5"/>
  <c r="L409" i="5" s="1"/>
  <c r="N409" i="5" s="1"/>
  <c r="T409" i="5" s="1"/>
  <c r="J409" i="5"/>
  <c r="I409" i="5"/>
  <c r="H409" i="5"/>
  <c r="Q408" i="5"/>
  <c r="S408" i="5" s="1"/>
  <c r="P408" i="5"/>
  <c r="O408" i="5"/>
  <c r="M408" i="5"/>
  <c r="L408" i="5"/>
  <c r="N408" i="5" s="1"/>
  <c r="T408" i="5" s="1"/>
  <c r="K408" i="5"/>
  <c r="J408" i="5"/>
  <c r="I408" i="5"/>
  <c r="H408" i="5"/>
  <c r="Q407" i="5"/>
  <c r="S407" i="5" s="1"/>
  <c r="P407" i="5"/>
  <c r="O407" i="5"/>
  <c r="M407" i="5"/>
  <c r="K407" i="5"/>
  <c r="L407" i="5" s="1"/>
  <c r="N407" i="5" s="1"/>
  <c r="J407" i="5"/>
  <c r="I407" i="5"/>
  <c r="H407" i="5"/>
  <c r="T407" i="5" s="1"/>
  <c r="T406" i="5"/>
  <c r="S406" i="5"/>
  <c r="P406" i="5"/>
  <c r="Q406" i="5" s="1"/>
  <c r="O406" i="5"/>
  <c r="M406" i="5"/>
  <c r="K406" i="5"/>
  <c r="L406" i="5" s="1"/>
  <c r="N406" i="5" s="1"/>
  <c r="J406" i="5"/>
  <c r="I406" i="5"/>
  <c r="H406" i="5"/>
  <c r="S405" i="5"/>
  <c r="Q405" i="5"/>
  <c r="P405" i="5"/>
  <c r="O405" i="5"/>
  <c r="M405" i="5"/>
  <c r="K405" i="5"/>
  <c r="L405" i="5" s="1"/>
  <c r="N405" i="5" s="1"/>
  <c r="T405" i="5" s="1"/>
  <c r="J405" i="5"/>
  <c r="I405" i="5"/>
  <c r="H405" i="5"/>
  <c r="S404" i="5"/>
  <c r="Q404" i="5"/>
  <c r="P404" i="5"/>
  <c r="O404" i="5"/>
  <c r="M404" i="5"/>
  <c r="K404" i="5"/>
  <c r="L404" i="5" s="1"/>
  <c r="N404" i="5" s="1"/>
  <c r="T404" i="5" s="1"/>
  <c r="J404" i="5"/>
  <c r="I404" i="5"/>
  <c r="H404" i="5"/>
  <c r="Q403" i="5"/>
  <c r="S403" i="5" s="1"/>
  <c r="H1337" i="4" s="1"/>
  <c r="J1337" i="4" s="1"/>
  <c r="P403" i="5"/>
  <c r="O403" i="5"/>
  <c r="M403" i="5"/>
  <c r="K403" i="5"/>
  <c r="L403" i="5" s="1"/>
  <c r="J403" i="5"/>
  <c r="I403" i="5"/>
  <c r="H403" i="5"/>
  <c r="P402" i="5"/>
  <c r="Q402" i="5" s="1"/>
  <c r="S402" i="5" s="1"/>
  <c r="O402" i="5"/>
  <c r="M402" i="5"/>
  <c r="K402" i="5"/>
  <c r="L402" i="5" s="1"/>
  <c r="N402" i="5" s="1"/>
  <c r="J402" i="5"/>
  <c r="I402" i="5"/>
  <c r="H402" i="5"/>
  <c r="Q401" i="5"/>
  <c r="S401" i="5" s="1"/>
  <c r="P401" i="5"/>
  <c r="O401" i="5"/>
  <c r="M401" i="5"/>
  <c r="L401" i="5"/>
  <c r="N401" i="5" s="1"/>
  <c r="T401" i="5" s="1"/>
  <c r="K401" i="5"/>
  <c r="J401" i="5"/>
  <c r="I401" i="5"/>
  <c r="H401" i="5"/>
  <c r="Q400" i="5"/>
  <c r="S400" i="5" s="1"/>
  <c r="P400" i="5"/>
  <c r="O400" i="5"/>
  <c r="M400" i="5"/>
  <c r="K400" i="5"/>
  <c r="L400" i="5" s="1"/>
  <c r="N400" i="5" s="1"/>
  <c r="J400" i="5"/>
  <c r="I400" i="5"/>
  <c r="H400" i="5"/>
  <c r="S399" i="5"/>
  <c r="Q399" i="5"/>
  <c r="P399" i="5"/>
  <c r="O399" i="5"/>
  <c r="M399" i="5"/>
  <c r="K399" i="5"/>
  <c r="L399" i="5" s="1"/>
  <c r="N399" i="5" s="1"/>
  <c r="J399" i="5"/>
  <c r="I399" i="5"/>
  <c r="H399" i="5"/>
  <c r="T399" i="5" s="1"/>
  <c r="T398" i="5"/>
  <c r="S398" i="5"/>
  <c r="Q398" i="5"/>
  <c r="P398" i="5"/>
  <c r="O398" i="5"/>
  <c r="M398" i="5"/>
  <c r="K398" i="5"/>
  <c r="L398" i="5" s="1"/>
  <c r="N398" i="5" s="1"/>
  <c r="J398" i="5"/>
  <c r="I398" i="5"/>
  <c r="H398" i="5"/>
  <c r="T397" i="5"/>
  <c r="S397" i="5"/>
  <c r="Q397" i="5"/>
  <c r="P397" i="5"/>
  <c r="O397" i="5"/>
  <c r="M397" i="5"/>
  <c r="K397" i="5"/>
  <c r="L397" i="5" s="1"/>
  <c r="N397" i="5" s="1"/>
  <c r="J397" i="5"/>
  <c r="I397" i="5"/>
  <c r="H397" i="5"/>
  <c r="P396" i="5"/>
  <c r="Q396" i="5" s="1"/>
  <c r="S396" i="5" s="1"/>
  <c r="O396" i="5"/>
  <c r="M396" i="5"/>
  <c r="K396" i="5"/>
  <c r="L396" i="5" s="1"/>
  <c r="J396" i="5"/>
  <c r="I396" i="5"/>
  <c r="H396" i="5"/>
  <c r="P395" i="5"/>
  <c r="Q395" i="5" s="1"/>
  <c r="S395" i="5" s="1"/>
  <c r="O395" i="5"/>
  <c r="N395" i="5"/>
  <c r="T395" i="5" s="1"/>
  <c r="M395" i="5"/>
  <c r="K395" i="5"/>
  <c r="L395" i="5" s="1"/>
  <c r="J395" i="5"/>
  <c r="I395" i="5"/>
  <c r="H395" i="5"/>
  <c r="Q394" i="5"/>
  <c r="S394" i="5" s="1"/>
  <c r="P394" i="5"/>
  <c r="O394" i="5"/>
  <c r="M394" i="5"/>
  <c r="L394" i="5"/>
  <c r="K394" i="5"/>
  <c r="J394" i="5"/>
  <c r="I394" i="5"/>
  <c r="H394" i="5"/>
  <c r="S393" i="5"/>
  <c r="Q393" i="5"/>
  <c r="P393" i="5"/>
  <c r="O393" i="5"/>
  <c r="M393" i="5"/>
  <c r="K393" i="5"/>
  <c r="L393" i="5" s="1"/>
  <c r="N393" i="5" s="1"/>
  <c r="J393" i="5"/>
  <c r="I393" i="5"/>
  <c r="H393" i="5"/>
  <c r="T393" i="5" s="1"/>
  <c r="T392" i="5"/>
  <c r="H1181" i="4" s="1"/>
  <c r="S392" i="5"/>
  <c r="Q392" i="5"/>
  <c r="P392" i="5"/>
  <c r="O392" i="5"/>
  <c r="M392" i="5"/>
  <c r="K392" i="5"/>
  <c r="L392" i="5" s="1"/>
  <c r="N392" i="5" s="1"/>
  <c r="J392" i="5"/>
  <c r="I392" i="5"/>
  <c r="H392" i="5"/>
  <c r="Q391" i="5"/>
  <c r="S391" i="5" s="1"/>
  <c r="P391" i="5"/>
  <c r="O391" i="5"/>
  <c r="M391" i="5"/>
  <c r="K391" i="5"/>
  <c r="L391" i="5" s="1"/>
  <c r="N391" i="5" s="1"/>
  <c r="T391" i="5" s="1"/>
  <c r="J391" i="5"/>
  <c r="I391" i="5"/>
  <c r="H391" i="5"/>
  <c r="Q390" i="5"/>
  <c r="S390" i="5" s="1"/>
  <c r="H1046" i="4" s="1"/>
  <c r="J1046" i="4" s="1"/>
  <c r="P390" i="5"/>
  <c r="O390" i="5"/>
  <c r="M390" i="5"/>
  <c r="K390" i="5"/>
  <c r="L390" i="5" s="1"/>
  <c r="N390" i="5" s="1"/>
  <c r="T390" i="5" s="1"/>
  <c r="J390" i="5"/>
  <c r="I390" i="5"/>
  <c r="H390" i="5"/>
  <c r="P389" i="5"/>
  <c r="Q389" i="5" s="1"/>
  <c r="S389" i="5" s="1"/>
  <c r="O389" i="5"/>
  <c r="M389" i="5"/>
  <c r="K389" i="5"/>
  <c r="L389" i="5" s="1"/>
  <c r="J389" i="5"/>
  <c r="I389" i="5"/>
  <c r="H389" i="5"/>
  <c r="P388" i="5"/>
  <c r="Q388" i="5" s="1"/>
  <c r="S388" i="5" s="1"/>
  <c r="O388" i="5"/>
  <c r="M388" i="5"/>
  <c r="K388" i="5"/>
  <c r="L388" i="5" s="1"/>
  <c r="N388" i="5" s="1"/>
  <c r="T388" i="5" s="1"/>
  <c r="J388" i="5"/>
  <c r="I388" i="5"/>
  <c r="H388" i="5"/>
  <c r="S387" i="5"/>
  <c r="Q387" i="5"/>
  <c r="P387" i="5"/>
  <c r="O387" i="5"/>
  <c r="M387" i="5"/>
  <c r="K387" i="5"/>
  <c r="L387" i="5" s="1"/>
  <c r="N387" i="5" s="1"/>
  <c r="T387" i="5" s="1"/>
  <c r="H1032" i="4" s="1"/>
  <c r="J387" i="5"/>
  <c r="I387" i="5"/>
  <c r="H387" i="5"/>
  <c r="Q386" i="5"/>
  <c r="S386" i="5" s="1"/>
  <c r="P386" i="5"/>
  <c r="O386" i="5"/>
  <c r="M386" i="5"/>
  <c r="K386" i="5"/>
  <c r="L386" i="5" s="1"/>
  <c r="N386" i="5" s="1"/>
  <c r="J386" i="5"/>
  <c r="I386" i="5"/>
  <c r="H386" i="5"/>
  <c r="Q385" i="5"/>
  <c r="S385" i="5" s="1"/>
  <c r="P385" i="5"/>
  <c r="O385" i="5"/>
  <c r="M385" i="5"/>
  <c r="K385" i="5"/>
  <c r="L385" i="5" s="1"/>
  <c r="N385" i="5" s="1"/>
  <c r="J385" i="5"/>
  <c r="I385" i="5"/>
  <c r="H895" i="4" s="1"/>
  <c r="H385" i="5"/>
  <c r="T384" i="5"/>
  <c r="Q384" i="5"/>
  <c r="S384" i="5" s="1"/>
  <c r="P384" i="5"/>
  <c r="O384" i="5"/>
  <c r="M384" i="5"/>
  <c r="K384" i="5"/>
  <c r="L384" i="5" s="1"/>
  <c r="N384" i="5" s="1"/>
  <c r="J384" i="5"/>
  <c r="I384" i="5"/>
  <c r="H384" i="5"/>
  <c r="Q383" i="5"/>
  <c r="S383" i="5" s="1"/>
  <c r="P383" i="5"/>
  <c r="O383" i="5"/>
  <c r="M383" i="5"/>
  <c r="K383" i="5"/>
  <c r="L383" i="5" s="1"/>
  <c r="N383" i="5" s="1"/>
  <c r="T383" i="5" s="1"/>
  <c r="J383" i="5"/>
  <c r="I383" i="5"/>
  <c r="H383" i="5"/>
  <c r="S382" i="5"/>
  <c r="P382" i="5"/>
  <c r="Q382" i="5" s="1"/>
  <c r="O382" i="5"/>
  <c r="M382" i="5"/>
  <c r="K382" i="5"/>
  <c r="L382" i="5" s="1"/>
  <c r="J382" i="5"/>
  <c r="I382" i="5"/>
  <c r="H382" i="5"/>
  <c r="P381" i="5"/>
  <c r="Q381" i="5" s="1"/>
  <c r="S381" i="5" s="1"/>
  <c r="O381" i="5"/>
  <c r="N381" i="5"/>
  <c r="T381" i="5" s="1"/>
  <c r="M381" i="5"/>
  <c r="K381" i="5"/>
  <c r="L381" i="5" s="1"/>
  <c r="J381" i="5"/>
  <c r="I381" i="5"/>
  <c r="H381" i="5"/>
  <c r="Q380" i="5"/>
  <c r="S380" i="5" s="1"/>
  <c r="P380" i="5"/>
  <c r="O380" i="5"/>
  <c r="M380" i="5"/>
  <c r="L380" i="5"/>
  <c r="N380" i="5" s="1"/>
  <c r="T380" i="5" s="1"/>
  <c r="K380" i="5"/>
  <c r="J380" i="5"/>
  <c r="I380" i="5"/>
  <c r="H380" i="5"/>
  <c r="Q379" i="5"/>
  <c r="S379" i="5" s="1"/>
  <c r="P379" i="5"/>
  <c r="O379" i="5"/>
  <c r="M379" i="5"/>
  <c r="K379" i="5"/>
  <c r="L379" i="5" s="1"/>
  <c r="N379" i="5" s="1"/>
  <c r="J379" i="5"/>
  <c r="I379" i="5"/>
  <c r="H379" i="5"/>
  <c r="T378" i="5"/>
  <c r="S378" i="5"/>
  <c r="Q378" i="5"/>
  <c r="P378" i="5"/>
  <c r="O378" i="5"/>
  <c r="M378" i="5"/>
  <c r="K378" i="5"/>
  <c r="L378" i="5" s="1"/>
  <c r="N378" i="5" s="1"/>
  <c r="J378" i="5"/>
  <c r="I378" i="5"/>
  <c r="H378" i="5"/>
  <c r="S377" i="5"/>
  <c r="Q377" i="5"/>
  <c r="P377" i="5"/>
  <c r="O377" i="5"/>
  <c r="M377" i="5"/>
  <c r="K377" i="5"/>
  <c r="L377" i="5" s="1"/>
  <c r="N377" i="5" s="1"/>
  <c r="T377" i="5" s="1"/>
  <c r="H731" i="4" s="1"/>
  <c r="J731" i="4" s="1"/>
  <c r="J377" i="5"/>
  <c r="I377" i="5"/>
  <c r="H377" i="5"/>
  <c r="Q376" i="5"/>
  <c r="S376" i="5" s="1"/>
  <c r="P376" i="5"/>
  <c r="O376" i="5"/>
  <c r="M376" i="5"/>
  <c r="K376" i="5"/>
  <c r="L376" i="5" s="1"/>
  <c r="N376" i="5" s="1"/>
  <c r="T376" i="5" s="1"/>
  <c r="J376" i="5"/>
  <c r="I376" i="5"/>
  <c r="H376" i="5"/>
  <c r="P375" i="5"/>
  <c r="Q375" i="5" s="1"/>
  <c r="S375" i="5" s="1"/>
  <c r="O375" i="5"/>
  <c r="M375" i="5"/>
  <c r="K375" i="5"/>
  <c r="L375" i="5" s="1"/>
  <c r="J375" i="5"/>
  <c r="I375" i="5"/>
  <c r="H375" i="5"/>
  <c r="P374" i="5"/>
  <c r="Q374" i="5" s="1"/>
  <c r="S374" i="5" s="1"/>
  <c r="O374" i="5"/>
  <c r="M374" i="5"/>
  <c r="K374" i="5"/>
  <c r="L374" i="5" s="1"/>
  <c r="N374" i="5" s="1"/>
  <c r="T374" i="5" s="1"/>
  <c r="J374" i="5"/>
  <c r="I374" i="5"/>
  <c r="H374" i="5"/>
  <c r="S373" i="5"/>
  <c r="Q373" i="5"/>
  <c r="P373" i="5"/>
  <c r="O373" i="5"/>
  <c r="M373" i="5"/>
  <c r="K373" i="5"/>
  <c r="L373" i="5" s="1"/>
  <c r="N373" i="5" s="1"/>
  <c r="T373" i="5" s="1"/>
  <c r="J373" i="5"/>
  <c r="I373" i="5"/>
  <c r="H373" i="5"/>
  <c r="S372" i="5"/>
  <c r="Q372" i="5"/>
  <c r="P372" i="5"/>
  <c r="O372" i="5"/>
  <c r="M372" i="5"/>
  <c r="K372" i="5"/>
  <c r="L372" i="5" s="1"/>
  <c r="N372" i="5" s="1"/>
  <c r="T372" i="5" s="1"/>
  <c r="J372" i="5"/>
  <c r="I372" i="5"/>
  <c r="H372" i="5"/>
  <c r="Q371" i="5"/>
  <c r="S371" i="5" s="1"/>
  <c r="P371" i="5"/>
  <c r="O371" i="5"/>
  <c r="M371" i="5"/>
  <c r="K371" i="5"/>
  <c r="L371" i="5" s="1"/>
  <c r="N371" i="5" s="1"/>
  <c r="J371" i="5"/>
  <c r="I371" i="5"/>
  <c r="H371" i="5"/>
  <c r="T370" i="5"/>
  <c r="Q370" i="5"/>
  <c r="S370" i="5" s="1"/>
  <c r="P370" i="5"/>
  <c r="O370" i="5"/>
  <c r="M370" i="5"/>
  <c r="K370" i="5"/>
  <c r="L370" i="5" s="1"/>
  <c r="N370" i="5" s="1"/>
  <c r="J370" i="5"/>
  <c r="I370" i="5"/>
  <c r="H370" i="5"/>
  <c r="T369" i="5"/>
  <c r="Q369" i="5"/>
  <c r="S369" i="5" s="1"/>
  <c r="P369" i="5"/>
  <c r="O369" i="5"/>
  <c r="M369" i="5"/>
  <c r="K369" i="5"/>
  <c r="L369" i="5" s="1"/>
  <c r="N369" i="5" s="1"/>
  <c r="J369" i="5"/>
  <c r="I369" i="5"/>
  <c r="H369" i="5"/>
  <c r="S368" i="5"/>
  <c r="Q368" i="5"/>
  <c r="P368" i="5"/>
  <c r="O368" i="5"/>
  <c r="M368" i="5"/>
  <c r="K368" i="5"/>
  <c r="L368" i="5" s="1"/>
  <c r="N368" i="5" s="1"/>
  <c r="T368" i="5" s="1"/>
  <c r="J368" i="5"/>
  <c r="I368" i="5"/>
  <c r="H368" i="5"/>
  <c r="S367" i="5"/>
  <c r="P367" i="5"/>
  <c r="Q367" i="5" s="1"/>
  <c r="O367" i="5"/>
  <c r="M367" i="5"/>
  <c r="K367" i="5"/>
  <c r="L367" i="5" s="1"/>
  <c r="N367" i="5" s="1"/>
  <c r="T367" i="5" s="1"/>
  <c r="J367" i="5"/>
  <c r="I367" i="5"/>
  <c r="H367" i="5"/>
  <c r="Q366" i="5"/>
  <c r="S366" i="5" s="1"/>
  <c r="P366" i="5"/>
  <c r="O366" i="5"/>
  <c r="M366" i="5"/>
  <c r="L366" i="5"/>
  <c r="K366" i="5"/>
  <c r="J366" i="5"/>
  <c r="I366" i="5"/>
  <c r="H366" i="5"/>
  <c r="Q365" i="5"/>
  <c r="S365" i="5" s="1"/>
  <c r="P365" i="5"/>
  <c r="O365" i="5"/>
  <c r="M365" i="5"/>
  <c r="K365" i="5"/>
  <c r="L365" i="5" s="1"/>
  <c r="N365" i="5" s="1"/>
  <c r="T365" i="5" s="1"/>
  <c r="J365" i="5"/>
  <c r="I365" i="5"/>
  <c r="H365" i="5"/>
  <c r="T364" i="5"/>
  <c r="Q364" i="5"/>
  <c r="S364" i="5" s="1"/>
  <c r="P364" i="5"/>
  <c r="O364" i="5"/>
  <c r="M364" i="5"/>
  <c r="K364" i="5"/>
  <c r="L364" i="5" s="1"/>
  <c r="N364" i="5" s="1"/>
  <c r="J364" i="5"/>
  <c r="I364" i="5"/>
  <c r="H364" i="5"/>
  <c r="S363" i="5"/>
  <c r="Q363" i="5"/>
  <c r="P363" i="5"/>
  <c r="O363" i="5"/>
  <c r="M363" i="5"/>
  <c r="K363" i="5"/>
  <c r="L363" i="5" s="1"/>
  <c r="N363" i="5" s="1"/>
  <c r="T363" i="5" s="1"/>
  <c r="J363" i="5"/>
  <c r="I363" i="5"/>
  <c r="H363" i="5"/>
  <c r="S362" i="5"/>
  <c r="Q362" i="5"/>
  <c r="P362" i="5"/>
  <c r="O362" i="5"/>
  <c r="M362" i="5"/>
  <c r="K362" i="5"/>
  <c r="L362" i="5" s="1"/>
  <c r="N362" i="5" s="1"/>
  <c r="T362" i="5" s="1"/>
  <c r="J362" i="5"/>
  <c r="I362" i="5"/>
  <c r="H362" i="5"/>
  <c r="Q361" i="5"/>
  <c r="S361" i="5" s="1"/>
  <c r="P361" i="5"/>
  <c r="O361" i="5"/>
  <c r="M361" i="5"/>
  <c r="K361" i="5"/>
  <c r="L361" i="5" s="1"/>
  <c r="J361" i="5"/>
  <c r="I361" i="5"/>
  <c r="H361" i="5"/>
  <c r="P360" i="5"/>
  <c r="Q360" i="5" s="1"/>
  <c r="S360" i="5" s="1"/>
  <c r="O360" i="5"/>
  <c r="M360" i="5"/>
  <c r="K360" i="5"/>
  <c r="L360" i="5" s="1"/>
  <c r="J360" i="5"/>
  <c r="I360" i="5"/>
  <c r="H360" i="5"/>
  <c r="Q359" i="5"/>
  <c r="S359" i="5" s="1"/>
  <c r="P359" i="5"/>
  <c r="O359" i="5"/>
  <c r="M359" i="5"/>
  <c r="K359" i="5"/>
  <c r="L359" i="5" s="1"/>
  <c r="N359" i="5" s="1"/>
  <c r="T359" i="5" s="1"/>
  <c r="J359" i="5"/>
  <c r="I359" i="5"/>
  <c r="H359" i="5"/>
  <c r="S358" i="5"/>
  <c r="Q358" i="5"/>
  <c r="P358" i="5"/>
  <c r="O358" i="5"/>
  <c r="M358" i="5"/>
  <c r="K358" i="5"/>
  <c r="L358" i="5" s="1"/>
  <c r="N358" i="5" s="1"/>
  <c r="T358" i="5" s="1"/>
  <c r="J358" i="5"/>
  <c r="I358" i="5"/>
  <c r="H358" i="5"/>
  <c r="S357" i="5"/>
  <c r="Q357" i="5"/>
  <c r="P357" i="5"/>
  <c r="O357" i="5"/>
  <c r="M357" i="5"/>
  <c r="K357" i="5"/>
  <c r="L357" i="5" s="1"/>
  <c r="N357" i="5" s="1"/>
  <c r="J357" i="5"/>
  <c r="I357" i="5"/>
  <c r="H357" i="5"/>
  <c r="T357" i="5" s="1"/>
  <c r="Q356" i="5"/>
  <c r="S356" i="5" s="1"/>
  <c r="P356" i="5"/>
  <c r="O356" i="5"/>
  <c r="M356" i="5"/>
  <c r="K356" i="5"/>
  <c r="L356" i="5" s="1"/>
  <c r="N356" i="5" s="1"/>
  <c r="T356" i="5" s="1"/>
  <c r="J356" i="5"/>
  <c r="I356" i="5"/>
  <c r="H356" i="5"/>
  <c r="T355" i="5"/>
  <c r="H1329" i="4" s="1"/>
  <c r="J1329" i="4" s="1"/>
  <c r="S355" i="5"/>
  <c r="Q355" i="5"/>
  <c r="P355" i="5"/>
  <c r="O355" i="5"/>
  <c r="M355" i="5"/>
  <c r="K355" i="5"/>
  <c r="L355" i="5" s="1"/>
  <c r="N355" i="5" s="1"/>
  <c r="J355" i="5"/>
  <c r="I355" i="5"/>
  <c r="H355" i="5"/>
  <c r="Q354" i="5"/>
  <c r="S354" i="5" s="1"/>
  <c r="P354" i="5"/>
  <c r="O354" i="5"/>
  <c r="M354" i="5"/>
  <c r="K354" i="5"/>
  <c r="L354" i="5" s="1"/>
  <c r="N354" i="5" s="1"/>
  <c r="J354" i="5"/>
  <c r="I354" i="5"/>
  <c r="H354" i="5"/>
  <c r="P353" i="5"/>
  <c r="Q353" i="5" s="1"/>
  <c r="S353" i="5" s="1"/>
  <c r="O353" i="5"/>
  <c r="M353" i="5"/>
  <c r="K353" i="5"/>
  <c r="L353" i="5" s="1"/>
  <c r="N353" i="5" s="1"/>
  <c r="T353" i="5" s="1"/>
  <c r="J353" i="5"/>
  <c r="I353" i="5"/>
  <c r="H353" i="5"/>
  <c r="Q352" i="5"/>
  <c r="S352" i="5" s="1"/>
  <c r="P352" i="5"/>
  <c r="O352" i="5"/>
  <c r="M352" i="5"/>
  <c r="L352" i="5"/>
  <c r="K352" i="5"/>
  <c r="J352" i="5"/>
  <c r="I352" i="5"/>
  <c r="H352" i="5"/>
  <c r="S351" i="5"/>
  <c r="Q351" i="5"/>
  <c r="P351" i="5"/>
  <c r="O351" i="5"/>
  <c r="M351" i="5"/>
  <c r="K351" i="5"/>
  <c r="L351" i="5" s="1"/>
  <c r="N351" i="5" s="1"/>
  <c r="T351" i="5" s="1"/>
  <c r="J351" i="5"/>
  <c r="I351" i="5"/>
  <c r="H351" i="5"/>
  <c r="T350" i="5"/>
  <c r="Q350" i="5"/>
  <c r="S350" i="5" s="1"/>
  <c r="H1166" i="4" s="1"/>
  <c r="J1166" i="4" s="1"/>
  <c r="P350" i="5"/>
  <c r="O350" i="5"/>
  <c r="M350" i="5"/>
  <c r="K350" i="5"/>
  <c r="L350" i="5" s="1"/>
  <c r="N350" i="5" s="1"/>
  <c r="J350" i="5"/>
  <c r="I350" i="5"/>
  <c r="H350" i="5"/>
  <c r="Q349" i="5"/>
  <c r="S349" i="5" s="1"/>
  <c r="P349" i="5"/>
  <c r="O349" i="5"/>
  <c r="M349" i="5"/>
  <c r="K349" i="5"/>
  <c r="L349" i="5" s="1"/>
  <c r="N349" i="5" s="1"/>
  <c r="J349" i="5"/>
  <c r="I349" i="5"/>
  <c r="H349" i="5"/>
  <c r="Q348" i="5"/>
  <c r="S348" i="5" s="1"/>
  <c r="P348" i="5"/>
  <c r="O348" i="5"/>
  <c r="M348" i="5"/>
  <c r="K348" i="5"/>
  <c r="L348" i="5" s="1"/>
  <c r="N348" i="5" s="1"/>
  <c r="T348" i="5" s="1"/>
  <c r="H1172" i="4" s="1"/>
  <c r="J348" i="5"/>
  <c r="I348" i="5"/>
  <c r="H348" i="5"/>
  <c r="Q347" i="5"/>
  <c r="S347" i="5" s="1"/>
  <c r="P347" i="5"/>
  <c r="O347" i="5"/>
  <c r="M347" i="5"/>
  <c r="K347" i="5"/>
  <c r="L347" i="5" s="1"/>
  <c r="J347" i="5"/>
  <c r="I347" i="5"/>
  <c r="H347" i="5"/>
  <c r="P346" i="5"/>
  <c r="Q346" i="5" s="1"/>
  <c r="S346" i="5" s="1"/>
  <c r="O346" i="5"/>
  <c r="N346" i="5"/>
  <c r="T346" i="5" s="1"/>
  <c r="M346" i="5"/>
  <c r="K346" i="5"/>
  <c r="L346" i="5" s="1"/>
  <c r="J346" i="5"/>
  <c r="I346" i="5"/>
  <c r="H346" i="5"/>
  <c r="S345" i="5"/>
  <c r="Q345" i="5"/>
  <c r="P345" i="5"/>
  <c r="O345" i="5"/>
  <c r="M345" i="5"/>
  <c r="K345" i="5"/>
  <c r="L345" i="5" s="1"/>
  <c r="N345" i="5" s="1"/>
  <c r="T345" i="5" s="1"/>
  <c r="J345" i="5"/>
  <c r="I345" i="5"/>
  <c r="H345" i="5"/>
  <c r="Q344" i="5"/>
  <c r="S344" i="5" s="1"/>
  <c r="P344" i="5"/>
  <c r="O344" i="5"/>
  <c r="M344" i="5"/>
  <c r="K344" i="5"/>
  <c r="L344" i="5" s="1"/>
  <c r="N344" i="5" s="1"/>
  <c r="T344" i="5" s="1"/>
  <c r="J344" i="5"/>
  <c r="I344" i="5"/>
  <c r="H344" i="5"/>
  <c r="Q343" i="5"/>
  <c r="S343" i="5" s="1"/>
  <c r="P343" i="5"/>
  <c r="O343" i="5"/>
  <c r="M343" i="5"/>
  <c r="K343" i="5"/>
  <c r="L343" i="5" s="1"/>
  <c r="J343" i="5"/>
  <c r="I343" i="5"/>
  <c r="H343" i="5"/>
  <c r="Q342" i="5"/>
  <c r="S342" i="5" s="1"/>
  <c r="P342" i="5"/>
  <c r="O342" i="5"/>
  <c r="M342" i="5"/>
  <c r="K342" i="5"/>
  <c r="L342" i="5" s="1"/>
  <c r="N342" i="5" s="1"/>
  <c r="H1021" i="4" s="1"/>
  <c r="J1021" i="4" s="1"/>
  <c r="J342" i="5"/>
  <c r="I342" i="5"/>
  <c r="H342" i="5"/>
  <c r="S341" i="5"/>
  <c r="Q341" i="5"/>
  <c r="P341" i="5"/>
  <c r="O341" i="5"/>
  <c r="M341" i="5"/>
  <c r="K341" i="5"/>
  <c r="L341" i="5" s="1"/>
  <c r="N341" i="5" s="1"/>
  <c r="T341" i="5" s="1"/>
  <c r="J341" i="5"/>
  <c r="I341" i="5"/>
  <c r="H341" i="5"/>
  <c r="T340" i="5"/>
  <c r="S340" i="5"/>
  <c r="Q340" i="5"/>
  <c r="P340" i="5"/>
  <c r="O340" i="5"/>
  <c r="N340" i="5"/>
  <c r="M340" i="5"/>
  <c r="K340" i="5"/>
  <c r="L340" i="5" s="1"/>
  <c r="J340" i="5"/>
  <c r="I340" i="5"/>
  <c r="H340" i="5"/>
  <c r="S339" i="5"/>
  <c r="P339" i="5"/>
  <c r="Q339" i="5" s="1"/>
  <c r="O339" i="5"/>
  <c r="M339" i="5"/>
  <c r="N339" i="5" s="1"/>
  <c r="T339" i="5" s="1"/>
  <c r="H1013" i="4" s="1"/>
  <c r="L339" i="5"/>
  <c r="K339" i="5"/>
  <c r="J339" i="5"/>
  <c r="I339" i="5"/>
  <c r="H339" i="5"/>
  <c r="Q338" i="5"/>
  <c r="S338" i="5" s="1"/>
  <c r="P338" i="5"/>
  <c r="O338" i="5"/>
  <c r="M338" i="5"/>
  <c r="K338" i="5"/>
  <c r="L338" i="5" s="1"/>
  <c r="N338" i="5" s="1"/>
  <c r="J338" i="5"/>
  <c r="I338" i="5"/>
  <c r="H338" i="5"/>
  <c r="Q337" i="5"/>
  <c r="S337" i="5" s="1"/>
  <c r="P337" i="5"/>
  <c r="O337" i="5"/>
  <c r="M337" i="5"/>
  <c r="K337" i="5"/>
  <c r="L337" i="5" s="1"/>
  <c r="N337" i="5" s="1"/>
  <c r="J337" i="5"/>
  <c r="I337" i="5"/>
  <c r="H337" i="5"/>
  <c r="Q336" i="5"/>
  <c r="S336" i="5" s="1"/>
  <c r="P336" i="5"/>
  <c r="O336" i="5"/>
  <c r="M336" i="5"/>
  <c r="K336" i="5"/>
  <c r="L336" i="5" s="1"/>
  <c r="J336" i="5"/>
  <c r="I336" i="5"/>
  <c r="H336" i="5"/>
  <c r="S335" i="5"/>
  <c r="Q335" i="5"/>
  <c r="P335" i="5"/>
  <c r="O335" i="5"/>
  <c r="N335" i="5"/>
  <c r="T335" i="5" s="1"/>
  <c r="M335" i="5"/>
  <c r="L335" i="5"/>
  <c r="K335" i="5"/>
  <c r="J335" i="5"/>
  <c r="I335" i="5"/>
  <c r="H335" i="5"/>
  <c r="P334" i="5"/>
  <c r="Q334" i="5" s="1"/>
  <c r="S334" i="5" s="1"/>
  <c r="O334" i="5"/>
  <c r="M334" i="5"/>
  <c r="L334" i="5"/>
  <c r="N334" i="5" s="1"/>
  <c r="K334" i="5"/>
  <c r="J334" i="5"/>
  <c r="I334" i="5"/>
  <c r="H334" i="5"/>
  <c r="S333" i="5"/>
  <c r="Q333" i="5"/>
  <c r="P333" i="5"/>
  <c r="O333" i="5"/>
  <c r="M333" i="5"/>
  <c r="K333" i="5"/>
  <c r="L333" i="5" s="1"/>
  <c r="N333" i="5" s="1"/>
  <c r="J333" i="5"/>
  <c r="I333" i="5"/>
  <c r="H333" i="5"/>
  <c r="S332" i="5"/>
  <c r="Q332" i="5"/>
  <c r="P332" i="5"/>
  <c r="O332" i="5"/>
  <c r="M332" i="5"/>
  <c r="L332" i="5"/>
  <c r="N332" i="5" s="1"/>
  <c r="K332" i="5"/>
  <c r="J332" i="5"/>
  <c r="I332" i="5"/>
  <c r="H332" i="5"/>
  <c r="T332" i="5" s="1"/>
  <c r="T331" i="5"/>
  <c r="H727" i="4" s="1"/>
  <c r="S331" i="5"/>
  <c r="Q331" i="5"/>
  <c r="P331" i="5"/>
  <c r="O331" i="5"/>
  <c r="M331" i="5"/>
  <c r="L331" i="5"/>
  <c r="N331" i="5" s="1"/>
  <c r="K331" i="5"/>
  <c r="J331" i="5"/>
  <c r="I331" i="5"/>
  <c r="H331" i="5"/>
  <c r="P330" i="5"/>
  <c r="Q330" i="5" s="1"/>
  <c r="S330" i="5" s="1"/>
  <c r="O330" i="5"/>
  <c r="N330" i="5"/>
  <c r="M330" i="5"/>
  <c r="L330" i="5"/>
  <c r="K330" i="5"/>
  <c r="J330" i="5"/>
  <c r="I330" i="5"/>
  <c r="H330" i="5"/>
  <c r="T330" i="5" s="1"/>
  <c r="Q329" i="5"/>
  <c r="S329" i="5" s="1"/>
  <c r="P329" i="5"/>
  <c r="O329" i="5"/>
  <c r="M329" i="5"/>
  <c r="L329" i="5"/>
  <c r="N329" i="5" s="1"/>
  <c r="T329" i="5" s="1"/>
  <c r="K329" i="5"/>
  <c r="J329" i="5"/>
  <c r="I329" i="5"/>
  <c r="H329" i="5"/>
  <c r="S328" i="5"/>
  <c r="Q328" i="5"/>
  <c r="P328" i="5"/>
  <c r="O328" i="5"/>
  <c r="M328" i="5"/>
  <c r="K328" i="5"/>
  <c r="L328" i="5" s="1"/>
  <c r="N328" i="5" s="1"/>
  <c r="T328" i="5" s="1"/>
  <c r="J328" i="5"/>
  <c r="I328" i="5"/>
  <c r="H328" i="5"/>
  <c r="S327" i="5"/>
  <c r="Q327" i="5"/>
  <c r="P327" i="5"/>
  <c r="O327" i="5"/>
  <c r="M327" i="5"/>
  <c r="L327" i="5"/>
  <c r="N327" i="5" s="1"/>
  <c r="K327" i="5"/>
  <c r="J327" i="5"/>
  <c r="I327" i="5"/>
  <c r="H327" i="5"/>
  <c r="T327" i="5" s="1"/>
  <c r="T326" i="5"/>
  <c r="S326" i="5"/>
  <c r="Q326" i="5"/>
  <c r="P326" i="5"/>
  <c r="O326" i="5"/>
  <c r="M326" i="5"/>
  <c r="K326" i="5"/>
  <c r="L326" i="5" s="1"/>
  <c r="N326" i="5" s="1"/>
  <c r="J326" i="5"/>
  <c r="I326" i="5"/>
  <c r="H326" i="5"/>
  <c r="P325" i="5"/>
  <c r="Q325" i="5" s="1"/>
  <c r="S325" i="5" s="1"/>
  <c r="O325" i="5"/>
  <c r="M325" i="5"/>
  <c r="K325" i="5"/>
  <c r="L325" i="5" s="1"/>
  <c r="N325" i="5" s="1"/>
  <c r="T325" i="5" s="1"/>
  <c r="J325" i="5"/>
  <c r="I325" i="5"/>
  <c r="H325" i="5"/>
  <c r="P324" i="5"/>
  <c r="Q324" i="5" s="1"/>
  <c r="S324" i="5" s="1"/>
  <c r="O324" i="5"/>
  <c r="N324" i="5"/>
  <c r="T324" i="5" s="1"/>
  <c r="M324" i="5"/>
  <c r="L324" i="5"/>
  <c r="K324" i="5"/>
  <c r="J324" i="5"/>
  <c r="I324" i="5"/>
  <c r="H324" i="5"/>
  <c r="Q323" i="5"/>
  <c r="S323" i="5" s="1"/>
  <c r="P323" i="5"/>
  <c r="O323" i="5"/>
  <c r="M323" i="5"/>
  <c r="L323" i="5"/>
  <c r="N323" i="5" s="1"/>
  <c r="T323" i="5" s="1"/>
  <c r="K323" i="5"/>
  <c r="J323" i="5"/>
  <c r="I323" i="5"/>
  <c r="H323" i="5"/>
  <c r="S322" i="5"/>
  <c r="Q322" i="5"/>
  <c r="P322" i="5"/>
  <c r="O322" i="5"/>
  <c r="M322" i="5"/>
  <c r="K322" i="5"/>
  <c r="L322" i="5" s="1"/>
  <c r="N322" i="5" s="1"/>
  <c r="T322" i="5" s="1"/>
  <c r="J322" i="5"/>
  <c r="I322" i="5"/>
  <c r="H322" i="5"/>
  <c r="S321" i="5"/>
  <c r="Q321" i="5"/>
  <c r="P321" i="5"/>
  <c r="O321" i="5"/>
  <c r="M321" i="5"/>
  <c r="K321" i="5"/>
  <c r="L321" i="5" s="1"/>
  <c r="N321" i="5" s="1"/>
  <c r="J321" i="5"/>
  <c r="I321" i="5"/>
  <c r="H321" i="5"/>
  <c r="T321" i="5" s="1"/>
  <c r="S320" i="5"/>
  <c r="Q320" i="5"/>
  <c r="P320" i="5"/>
  <c r="O320" i="5"/>
  <c r="M320" i="5"/>
  <c r="L320" i="5"/>
  <c r="N320" i="5" s="1"/>
  <c r="K320" i="5"/>
  <c r="J320" i="5"/>
  <c r="I320" i="5"/>
  <c r="H320" i="5"/>
  <c r="T320" i="5" s="1"/>
  <c r="S319" i="5"/>
  <c r="Q319" i="5"/>
  <c r="P319" i="5"/>
  <c r="O319" i="5"/>
  <c r="M319" i="5"/>
  <c r="K319" i="5"/>
  <c r="L319" i="5" s="1"/>
  <c r="N319" i="5" s="1"/>
  <c r="T319" i="5" s="1"/>
  <c r="J319" i="5"/>
  <c r="I319" i="5"/>
  <c r="H319" i="5"/>
  <c r="Q318" i="5"/>
  <c r="S318" i="5" s="1"/>
  <c r="P318" i="5"/>
  <c r="O318" i="5"/>
  <c r="N318" i="5"/>
  <c r="T318" i="5" s="1"/>
  <c r="M318" i="5"/>
  <c r="L318" i="5"/>
  <c r="K318" i="5"/>
  <c r="J318" i="5"/>
  <c r="I318" i="5"/>
  <c r="H318" i="5"/>
  <c r="Q317" i="5"/>
  <c r="S317" i="5" s="1"/>
  <c r="P317" i="5"/>
  <c r="O317" i="5"/>
  <c r="N317" i="5"/>
  <c r="T317" i="5" s="1"/>
  <c r="M317" i="5"/>
  <c r="L317" i="5"/>
  <c r="K317" i="5"/>
  <c r="J317" i="5"/>
  <c r="I317" i="5"/>
  <c r="H317" i="5"/>
  <c r="S316" i="5"/>
  <c r="Q316" i="5"/>
  <c r="P316" i="5"/>
  <c r="O316" i="5"/>
  <c r="M316" i="5"/>
  <c r="K316" i="5"/>
  <c r="L316" i="5" s="1"/>
  <c r="N316" i="5" s="1"/>
  <c r="T316" i="5" s="1"/>
  <c r="J316" i="5"/>
  <c r="I316" i="5"/>
  <c r="H316" i="5"/>
  <c r="S315" i="5"/>
  <c r="Q315" i="5"/>
  <c r="P315" i="5"/>
  <c r="O315" i="5"/>
  <c r="M315" i="5"/>
  <c r="K315" i="5"/>
  <c r="L315" i="5" s="1"/>
  <c r="N315" i="5" s="1"/>
  <c r="J315" i="5"/>
  <c r="I315" i="5"/>
  <c r="H315" i="5"/>
  <c r="T315" i="5" s="1"/>
  <c r="S314" i="5"/>
  <c r="Q314" i="5"/>
  <c r="P314" i="5"/>
  <c r="O314" i="5"/>
  <c r="M314" i="5"/>
  <c r="K314" i="5"/>
  <c r="L314" i="5" s="1"/>
  <c r="N314" i="5" s="1"/>
  <c r="J314" i="5"/>
  <c r="I314" i="5"/>
  <c r="H314" i="5"/>
  <c r="T314" i="5" s="1"/>
  <c r="T313" i="5"/>
  <c r="S313" i="5"/>
  <c r="Q313" i="5"/>
  <c r="P313" i="5"/>
  <c r="O313" i="5"/>
  <c r="M313" i="5"/>
  <c r="L313" i="5"/>
  <c r="N313" i="5" s="1"/>
  <c r="K313" i="5"/>
  <c r="J313" i="5"/>
  <c r="I313" i="5"/>
  <c r="H313" i="5"/>
  <c r="Q312" i="5"/>
  <c r="S312" i="5" s="1"/>
  <c r="P312" i="5"/>
  <c r="O312" i="5"/>
  <c r="N312" i="5"/>
  <c r="T312" i="5" s="1"/>
  <c r="M312" i="5"/>
  <c r="K312" i="5"/>
  <c r="L312" i="5" s="1"/>
  <c r="J312" i="5"/>
  <c r="I312" i="5"/>
  <c r="H312" i="5"/>
  <c r="Q311" i="5"/>
  <c r="S311" i="5" s="1"/>
  <c r="P311" i="5"/>
  <c r="O311" i="5"/>
  <c r="M311" i="5"/>
  <c r="L311" i="5"/>
  <c r="N311" i="5" s="1"/>
  <c r="T311" i="5" s="1"/>
  <c r="K311" i="5"/>
  <c r="J311" i="5"/>
  <c r="I311" i="5"/>
  <c r="H311" i="5"/>
  <c r="S310" i="5"/>
  <c r="Q310" i="5"/>
  <c r="P310" i="5"/>
  <c r="O310" i="5"/>
  <c r="M310" i="5"/>
  <c r="L310" i="5"/>
  <c r="K310" i="5"/>
  <c r="J310" i="5"/>
  <c r="I310" i="5"/>
  <c r="H310" i="5"/>
  <c r="S309" i="5"/>
  <c r="Q309" i="5"/>
  <c r="P309" i="5"/>
  <c r="O309" i="5"/>
  <c r="M309" i="5"/>
  <c r="K309" i="5"/>
  <c r="L309" i="5" s="1"/>
  <c r="N309" i="5" s="1"/>
  <c r="J309" i="5"/>
  <c r="I309" i="5"/>
  <c r="H309" i="5"/>
  <c r="T309" i="5" s="1"/>
  <c r="Q308" i="5"/>
  <c r="S308" i="5" s="1"/>
  <c r="P308" i="5"/>
  <c r="O308" i="5"/>
  <c r="M308" i="5"/>
  <c r="L308" i="5"/>
  <c r="N308" i="5" s="1"/>
  <c r="K308" i="5"/>
  <c r="J308" i="5"/>
  <c r="I308" i="5"/>
  <c r="H308" i="5"/>
  <c r="T308" i="5" s="1"/>
  <c r="T307" i="5"/>
  <c r="S307" i="5"/>
  <c r="Q307" i="5"/>
  <c r="P307" i="5"/>
  <c r="O307" i="5"/>
  <c r="M307" i="5"/>
  <c r="L307" i="5"/>
  <c r="N307" i="5" s="1"/>
  <c r="K307" i="5"/>
  <c r="J307" i="5"/>
  <c r="I307" i="5"/>
  <c r="H307" i="5"/>
  <c r="P306" i="5"/>
  <c r="Q306" i="5" s="1"/>
  <c r="S306" i="5" s="1"/>
  <c r="O306" i="5"/>
  <c r="M306" i="5"/>
  <c r="L306" i="5"/>
  <c r="K306" i="5"/>
  <c r="J306" i="5"/>
  <c r="I306" i="5"/>
  <c r="H306" i="5"/>
  <c r="Q305" i="5"/>
  <c r="S305" i="5" s="1"/>
  <c r="P305" i="5"/>
  <c r="O305" i="5"/>
  <c r="N305" i="5"/>
  <c r="T305" i="5" s="1"/>
  <c r="M305" i="5"/>
  <c r="K305" i="5"/>
  <c r="L305" i="5" s="1"/>
  <c r="J305" i="5"/>
  <c r="I305" i="5"/>
  <c r="H305" i="5"/>
  <c r="S304" i="5"/>
  <c r="P304" i="5"/>
  <c r="Q304" i="5" s="1"/>
  <c r="O304" i="5"/>
  <c r="M304" i="5"/>
  <c r="K304" i="5"/>
  <c r="L304" i="5" s="1"/>
  <c r="N304" i="5" s="1"/>
  <c r="J304" i="5"/>
  <c r="I304" i="5"/>
  <c r="H304" i="5"/>
  <c r="S303" i="5"/>
  <c r="P303" i="5"/>
  <c r="Q303" i="5" s="1"/>
  <c r="O303" i="5"/>
  <c r="N303" i="5"/>
  <c r="T303" i="5" s="1"/>
  <c r="M303" i="5"/>
  <c r="L303" i="5"/>
  <c r="K303" i="5"/>
  <c r="J303" i="5"/>
  <c r="I303" i="5"/>
  <c r="H303" i="5"/>
  <c r="S302" i="5"/>
  <c r="Q302" i="5"/>
  <c r="P302" i="5"/>
  <c r="O302" i="5"/>
  <c r="M302" i="5"/>
  <c r="L302" i="5"/>
  <c r="N302" i="5" s="1"/>
  <c r="H1298" i="4" s="1"/>
  <c r="K302" i="5"/>
  <c r="J302" i="5"/>
  <c r="I302" i="5"/>
  <c r="H302" i="5"/>
  <c r="Q301" i="5"/>
  <c r="S301" i="5" s="1"/>
  <c r="P301" i="5"/>
  <c r="O301" i="5"/>
  <c r="M301" i="5"/>
  <c r="K301" i="5"/>
  <c r="L301" i="5" s="1"/>
  <c r="N301" i="5" s="1"/>
  <c r="T301" i="5" s="1"/>
  <c r="J301" i="5"/>
  <c r="I301" i="5"/>
  <c r="H301" i="5"/>
  <c r="Q300" i="5"/>
  <c r="S300" i="5" s="1"/>
  <c r="H1309" i="4" s="1"/>
  <c r="J1309" i="4" s="1"/>
  <c r="K1309" i="4" s="1"/>
  <c r="P300" i="5"/>
  <c r="O300" i="5"/>
  <c r="N300" i="5"/>
  <c r="T300" i="5" s="1"/>
  <c r="M300" i="5"/>
  <c r="L300" i="5"/>
  <c r="K300" i="5"/>
  <c r="J300" i="5"/>
  <c r="I300" i="5"/>
  <c r="H300" i="5"/>
  <c r="Q299" i="5"/>
  <c r="S299" i="5" s="1"/>
  <c r="H1304" i="4" s="1"/>
  <c r="P299" i="5"/>
  <c r="O299" i="5"/>
  <c r="M299" i="5"/>
  <c r="L299" i="5"/>
  <c r="N299" i="5" s="1"/>
  <c r="K299" i="5"/>
  <c r="J299" i="5"/>
  <c r="I299" i="5"/>
  <c r="H299" i="5"/>
  <c r="P298" i="5"/>
  <c r="Q298" i="5" s="1"/>
  <c r="S298" i="5" s="1"/>
  <c r="O298" i="5"/>
  <c r="M298" i="5"/>
  <c r="K298" i="5"/>
  <c r="L298" i="5" s="1"/>
  <c r="N298" i="5" s="1"/>
  <c r="J298" i="5"/>
  <c r="I298" i="5"/>
  <c r="H298" i="5"/>
  <c r="T298" i="5" s="1"/>
  <c r="S297" i="5"/>
  <c r="Q297" i="5"/>
  <c r="P297" i="5"/>
  <c r="O297" i="5"/>
  <c r="M297" i="5"/>
  <c r="K297" i="5"/>
  <c r="L297" i="5" s="1"/>
  <c r="N297" i="5" s="1"/>
  <c r="J297" i="5"/>
  <c r="I297" i="5"/>
  <c r="H297" i="5"/>
  <c r="T297" i="5" s="1"/>
  <c r="S296" i="5"/>
  <c r="Q296" i="5"/>
  <c r="P296" i="5"/>
  <c r="O296" i="5"/>
  <c r="M296" i="5"/>
  <c r="K296" i="5"/>
  <c r="L296" i="5" s="1"/>
  <c r="N296" i="5" s="1"/>
  <c r="T296" i="5" s="1"/>
  <c r="J296" i="5"/>
  <c r="I296" i="5"/>
  <c r="H296" i="5"/>
  <c r="S295" i="5"/>
  <c r="Q295" i="5"/>
  <c r="P295" i="5"/>
  <c r="O295" i="5"/>
  <c r="M295" i="5"/>
  <c r="K295" i="5"/>
  <c r="L295" i="5" s="1"/>
  <c r="N295" i="5" s="1"/>
  <c r="T295" i="5" s="1"/>
  <c r="J295" i="5"/>
  <c r="I295" i="5"/>
  <c r="H295" i="5"/>
  <c r="P294" i="5"/>
  <c r="Q294" i="5" s="1"/>
  <c r="S294" i="5" s="1"/>
  <c r="H1147" i="4" s="1"/>
  <c r="O294" i="5"/>
  <c r="M294" i="5"/>
  <c r="N294" i="5" s="1"/>
  <c r="T294" i="5" s="1"/>
  <c r="L294" i="5"/>
  <c r="K294" i="5"/>
  <c r="J294" i="5"/>
  <c r="I294" i="5"/>
  <c r="H294" i="5"/>
  <c r="S293" i="5"/>
  <c r="Q293" i="5"/>
  <c r="P293" i="5"/>
  <c r="O293" i="5"/>
  <c r="M293" i="5"/>
  <c r="K293" i="5"/>
  <c r="L293" i="5" s="1"/>
  <c r="N293" i="5" s="1"/>
  <c r="T293" i="5" s="1"/>
  <c r="J293" i="5"/>
  <c r="I293" i="5"/>
  <c r="H293" i="5"/>
  <c r="P292" i="5"/>
  <c r="Q292" i="5" s="1"/>
  <c r="S292" i="5" s="1"/>
  <c r="O292" i="5"/>
  <c r="M292" i="5"/>
  <c r="K292" i="5"/>
  <c r="L292" i="5" s="1"/>
  <c r="N292" i="5" s="1"/>
  <c r="J292" i="5"/>
  <c r="I292" i="5"/>
  <c r="H1155" i="4" s="1"/>
  <c r="H292" i="5"/>
  <c r="S291" i="5"/>
  <c r="Q291" i="5"/>
  <c r="P291" i="5"/>
  <c r="O291" i="5"/>
  <c r="M291" i="5"/>
  <c r="K291" i="5"/>
  <c r="L291" i="5" s="1"/>
  <c r="N291" i="5" s="1"/>
  <c r="J291" i="5"/>
  <c r="I291" i="5"/>
  <c r="H291" i="5"/>
  <c r="T291" i="5" s="1"/>
  <c r="S290" i="5"/>
  <c r="Q290" i="5"/>
  <c r="P290" i="5"/>
  <c r="O290" i="5"/>
  <c r="M290" i="5"/>
  <c r="L290" i="5"/>
  <c r="N290" i="5" s="1"/>
  <c r="T290" i="5" s="1"/>
  <c r="K290" i="5"/>
  <c r="J290" i="5"/>
  <c r="I290" i="5"/>
  <c r="H290" i="5"/>
  <c r="Q289" i="5"/>
  <c r="S289" i="5" s="1"/>
  <c r="P289" i="5"/>
  <c r="O289" i="5"/>
  <c r="N289" i="5"/>
  <c r="T289" i="5" s="1"/>
  <c r="M289" i="5"/>
  <c r="L289" i="5"/>
  <c r="K289" i="5"/>
  <c r="J289" i="5"/>
  <c r="I289" i="5"/>
  <c r="H289" i="5"/>
  <c r="P288" i="5"/>
  <c r="Q288" i="5" s="1"/>
  <c r="S288" i="5" s="1"/>
  <c r="O288" i="5"/>
  <c r="M288" i="5"/>
  <c r="N288" i="5" s="1"/>
  <c r="T288" i="5" s="1"/>
  <c r="L288" i="5"/>
  <c r="K288" i="5"/>
  <c r="J288" i="5"/>
  <c r="I288" i="5"/>
  <c r="H288" i="5"/>
  <c r="S287" i="5"/>
  <c r="P287" i="5"/>
  <c r="Q287" i="5" s="1"/>
  <c r="O287" i="5"/>
  <c r="N287" i="5"/>
  <c r="T287" i="5" s="1"/>
  <c r="M287" i="5"/>
  <c r="L287" i="5"/>
  <c r="K287" i="5"/>
  <c r="J287" i="5"/>
  <c r="I287" i="5"/>
  <c r="H287" i="5"/>
  <c r="S286" i="5"/>
  <c r="Q286" i="5"/>
  <c r="P286" i="5"/>
  <c r="O286" i="5"/>
  <c r="M286" i="5"/>
  <c r="K286" i="5"/>
  <c r="L286" i="5" s="1"/>
  <c r="N286" i="5" s="1"/>
  <c r="J286" i="5"/>
  <c r="I286" i="5"/>
  <c r="H286" i="5"/>
  <c r="P285" i="5"/>
  <c r="Q285" i="5" s="1"/>
  <c r="S285" i="5" s="1"/>
  <c r="O285" i="5"/>
  <c r="M285" i="5"/>
  <c r="K285" i="5"/>
  <c r="L285" i="5" s="1"/>
  <c r="N285" i="5" s="1"/>
  <c r="J285" i="5"/>
  <c r="I285" i="5"/>
  <c r="H285" i="5"/>
  <c r="S284" i="5"/>
  <c r="Q284" i="5"/>
  <c r="P284" i="5"/>
  <c r="O284" i="5"/>
  <c r="M284" i="5"/>
  <c r="K284" i="5"/>
  <c r="L284" i="5" s="1"/>
  <c r="N284" i="5" s="1"/>
  <c r="J284" i="5"/>
  <c r="I284" i="5"/>
  <c r="H284" i="5"/>
  <c r="S283" i="5"/>
  <c r="H1003" i="4" s="1"/>
  <c r="J1003" i="4" s="1"/>
  <c r="Q283" i="5"/>
  <c r="P283" i="5"/>
  <c r="O283" i="5"/>
  <c r="N283" i="5"/>
  <c r="M283" i="5"/>
  <c r="L283" i="5"/>
  <c r="K283" i="5"/>
  <c r="J283" i="5"/>
  <c r="I283" i="5"/>
  <c r="H283" i="5"/>
  <c r="T283" i="5" s="1"/>
  <c r="P282" i="5"/>
  <c r="Q282" i="5" s="1"/>
  <c r="S282" i="5" s="1"/>
  <c r="O282" i="5"/>
  <c r="M282" i="5"/>
  <c r="N282" i="5" s="1"/>
  <c r="T282" i="5" s="1"/>
  <c r="L282" i="5"/>
  <c r="K282" i="5"/>
  <c r="J282" i="5"/>
  <c r="I282" i="5"/>
  <c r="H282" i="5"/>
  <c r="P281" i="5"/>
  <c r="Q281" i="5" s="1"/>
  <c r="S281" i="5" s="1"/>
  <c r="O281" i="5"/>
  <c r="M281" i="5"/>
  <c r="L281" i="5"/>
  <c r="N281" i="5" s="1"/>
  <c r="T281" i="5" s="1"/>
  <c r="K281" i="5"/>
  <c r="J281" i="5"/>
  <c r="I281" i="5"/>
  <c r="H281" i="5"/>
  <c r="S280" i="5"/>
  <c r="P280" i="5"/>
  <c r="Q280" i="5" s="1"/>
  <c r="O280" i="5"/>
  <c r="M280" i="5"/>
  <c r="L280" i="5"/>
  <c r="N280" i="5" s="1"/>
  <c r="H993" i="4" s="1"/>
  <c r="J993" i="4" s="1"/>
  <c r="K280" i="5"/>
  <c r="J280" i="5"/>
  <c r="I280" i="5"/>
  <c r="H280" i="5"/>
  <c r="S279" i="5"/>
  <c r="Q279" i="5"/>
  <c r="P279" i="5"/>
  <c r="O279" i="5"/>
  <c r="N279" i="5"/>
  <c r="M279" i="5"/>
  <c r="L279" i="5"/>
  <c r="K279" i="5"/>
  <c r="J279" i="5"/>
  <c r="I279" i="5"/>
  <c r="H279" i="5"/>
  <c r="T278" i="5"/>
  <c r="S278" i="5"/>
  <c r="Q278" i="5"/>
  <c r="P278" i="5"/>
  <c r="O278" i="5"/>
  <c r="M278" i="5"/>
  <c r="K278" i="5"/>
  <c r="L278" i="5" s="1"/>
  <c r="N278" i="5" s="1"/>
  <c r="J278" i="5"/>
  <c r="I278" i="5"/>
  <c r="H278" i="5"/>
  <c r="T277" i="5"/>
  <c r="P277" i="5"/>
  <c r="Q277" i="5" s="1"/>
  <c r="S277" i="5" s="1"/>
  <c r="O277" i="5"/>
  <c r="N277" i="5"/>
  <c r="M277" i="5"/>
  <c r="K277" i="5"/>
  <c r="L277" i="5" s="1"/>
  <c r="J277" i="5"/>
  <c r="I277" i="5"/>
  <c r="H277" i="5"/>
  <c r="P276" i="5"/>
  <c r="Q276" i="5" s="1"/>
  <c r="S276" i="5" s="1"/>
  <c r="O276" i="5"/>
  <c r="M276" i="5"/>
  <c r="N276" i="5" s="1"/>
  <c r="H853" i="4" s="1"/>
  <c r="L276" i="5"/>
  <c r="K276" i="5"/>
  <c r="J276" i="5"/>
  <c r="I276" i="5"/>
  <c r="H276" i="5"/>
  <c r="T276" i="5" s="1"/>
  <c r="H855" i="4" s="1"/>
  <c r="J855" i="4" s="1"/>
  <c r="P275" i="5"/>
  <c r="Q275" i="5" s="1"/>
  <c r="S275" i="5" s="1"/>
  <c r="O275" i="5"/>
  <c r="M275" i="5"/>
  <c r="L275" i="5"/>
  <c r="N275" i="5" s="1"/>
  <c r="T275" i="5" s="1"/>
  <c r="K275" i="5"/>
  <c r="J275" i="5"/>
  <c r="I275" i="5"/>
  <c r="H275" i="5"/>
  <c r="P274" i="5"/>
  <c r="Q274" i="5" s="1"/>
  <c r="S274" i="5" s="1"/>
  <c r="O274" i="5"/>
  <c r="M274" i="5"/>
  <c r="K274" i="5"/>
  <c r="L274" i="5" s="1"/>
  <c r="N274" i="5" s="1"/>
  <c r="J274" i="5"/>
  <c r="I274" i="5"/>
  <c r="H274" i="5"/>
  <c r="S273" i="5"/>
  <c r="P273" i="5"/>
  <c r="Q273" i="5" s="1"/>
  <c r="O273" i="5"/>
  <c r="N273" i="5"/>
  <c r="M273" i="5"/>
  <c r="L273" i="5"/>
  <c r="K273" i="5"/>
  <c r="J273" i="5"/>
  <c r="I273" i="5"/>
  <c r="H273" i="5"/>
  <c r="T272" i="5"/>
  <c r="S272" i="5"/>
  <c r="Q272" i="5"/>
  <c r="P272" i="5"/>
  <c r="O272" i="5"/>
  <c r="M272" i="5"/>
  <c r="L272" i="5"/>
  <c r="N272" i="5" s="1"/>
  <c r="K272" i="5"/>
  <c r="J272" i="5"/>
  <c r="I272" i="5"/>
  <c r="H272" i="5"/>
  <c r="Q271" i="5"/>
  <c r="S271" i="5" s="1"/>
  <c r="P271" i="5"/>
  <c r="O271" i="5"/>
  <c r="M271" i="5"/>
  <c r="K271" i="5"/>
  <c r="L271" i="5" s="1"/>
  <c r="N271" i="5" s="1"/>
  <c r="J271" i="5"/>
  <c r="I271" i="5"/>
  <c r="H271" i="5"/>
  <c r="Q270" i="5"/>
  <c r="S270" i="5" s="1"/>
  <c r="P270" i="5"/>
  <c r="O270" i="5"/>
  <c r="N270" i="5"/>
  <c r="T270" i="5" s="1"/>
  <c r="M270" i="5"/>
  <c r="K270" i="5"/>
  <c r="L270" i="5" s="1"/>
  <c r="J270" i="5"/>
  <c r="I270" i="5"/>
  <c r="H270" i="5"/>
  <c r="P269" i="5"/>
  <c r="Q269" i="5" s="1"/>
  <c r="S269" i="5" s="1"/>
  <c r="O269" i="5"/>
  <c r="M269" i="5"/>
  <c r="L269" i="5"/>
  <c r="N269" i="5" s="1"/>
  <c r="T269" i="5" s="1"/>
  <c r="K269" i="5"/>
  <c r="J269" i="5"/>
  <c r="I269" i="5"/>
  <c r="H269" i="5"/>
  <c r="S268" i="5"/>
  <c r="P268" i="5"/>
  <c r="Q268" i="5" s="1"/>
  <c r="O268" i="5"/>
  <c r="M268" i="5"/>
  <c r="L268" i="5"/>
  <c r="N268" i="5" s="1"/>
  <c r="T268" i="5" s="1"/>
  <c r="K268" i="5"/>
  <c r="J268" i="5"/>
  <c r="I268" i="5"/>
  <c r="H268" i="5"/>
  <c r="S267" i="5"/>
  <c r="P267" i="5"/>
  <c r="Q267" i="5" s="1"/>
  <c r="O267" i="5"/>
  <c r="N267" i="5"/>
  <c r="M267" i="5"/>
  <c r="L267" i="5"/>
  <c r="K267" i="5"/>
  <c r="J267" i="5"/>
  <c r="I267" i="5"/>
  <c r="H267" i="5"/>
  <c r="T266" i="5"/>
  <c r="Q266" i="5"/>
  <c r="S266" i="5" s="1"/>
  <c r="P266" i="5"/>
  <c r="O266" i="5"/>
  <c r="M266" i="5"/>
  <c r="K266" i="5"/>
  <c r="L266" i="5" s="1"/>
  <c r="N266" i="5" s="1"/>
  <c r="J266" i="5"/>
  <c r="I266" i="5"/>
  <c r="H266" i="5"/>
  <c r="Q265" i="5"/>
  <c r="S265" i="5" s="1"/>
  <c r="P265" i="5"/>
  <c r="O265" i="5"/>
  <c r="M265" i="5"/>
  <c r="K265" i="5"/>
  <c r="L265" i="5" s="1"/>
  <c r="N265" i="5" s="1"/>
  <c r="T265" i="5" s="1"/>
  <c r="J265" i="5"/>
  <c r="I265" i="5"/>
  <c r="H265" i="5"/>
  <c r="Q264" i="5"/>
  <c r="S264" i="5" s="1"/>
  <c r="P264" i="5"/>
  <c r="O264" i="5"/>
  <c r="M264" i="5"/>
  <c r="L264" i="5"/>
  <c r="K264" i="5"/>
  <c r="J264" i="5"/>
  <c r="I264" i="5"/>
  <c r="H264" i="5"/>
  <c r="P263" i="5"/>
  <c r="Q263" i="5" s="1"/>
  <c r="S263" i="5" s="1"/>
  <c r="O263" i="5"/>
  <c r="M263" i="5"/>
  <c r="K263" i="5"/>
  <c r="L263" i="5" s="1"/>
  <c r="N263" i="5" s="1"/>
  <c r="J263" i="5"/>
  <c r="I263" i="5"/>
  <c r="H263" i="5"/>
  <c r="S262" i="5"/>
  <c r="Q262" i="5"/>
  <c r="P262" i="5"/>
  <c r="O262" i="5"/>
  <c r="M262" i="5"/>
  <c r="K262" i="5"/>
  <c r="L262" i="5" s="1"/>
  <c r="N262" i="5" s="1"/>
  <c r="J262" i="5"/>
  <c r="I262" i="5"/>
  <c r="H262" i="5"/>
  <c r="S261" i="5"/>
  <c r="Q261" i="5"/>
  <c r="P261" i="5"/>
  <c r="O261" i="5"/>
  <c r="M261" i="5"/>
  <c r="K261" i="5"/>
  <c r="L261" i="5" s="1"/>
  <c r="N261" i="5" s="1"/>
  <c r="T261" i="5" s="1"/>
  <c r="J261" i="5"/>
  <c r="I261" i="5"/>
  <c r="H261" i="5"/>
  <c r="S260" i="5"/>
  <c r="Q260" i="5"/>
  <c r="P260" i="5"/>
  <c r="O260" i="5"/>
  <c r="M260" i="5"/>
  <c r="K260" i="5"/>
  <c r="L260" i="5" s="1"/>
  <c r="N260" i="5" s="1"/>
  <c r="T260" i="5" s="1"/>
  <c r="J260" i="5"/>
  <c r="I260" i="5"/>
  <c r="H260" i="5"/>
  <c r="T259" i="5"/>
  <c r="P259" i="5"/>
  <c r="Q259" i="5" s="1"/>
  <c r="S259" i="5" s="1"/>
  <c r="O259" i="5"/>
  <c r="N259" i="5"/>
  <c r="M259" i="5"/>
  <c r="L259" i="5"/>
  <c r="K259" i="5"/>
  <c r="J259" i="5"/>
  <c r="I259" i="5"/>
  <c r="H259" i="5"/>
  <c r="S258" i="5"/>
  <c r="Q258" i="5"/>
  <c r="P258" i="5"/>
  <c r="O258" i="5"/>
  <c r="M258" i="5"/>
  <c r="N258" i="5" s="1"/>
  <c r="L258" i="5"/>
  <c r="K258" i="5"/>
  <c r="J258" i="5"/>
  <c r="I258" i="5"/>
  <c r="H258" i="5"/>
  <c r="T258" i="5" s="1"/>
  <c r="P257" i="5"/>
  <c r="Q257" i="5" s="1"/>
  <c r="S257" i="5" s="1"/>
  <c r="O257" i="5"/>
  <c r="M257" i="5"/>
  <c r="L257" i="5"/>
  <c r="K257" i="5"/>
  <c r="J257" i="5"/>
  <c r="I257" i="5"/>
  <c r="H257" i="5"/>
  <c r="S256" i="5"/>
  <c r="Q256" i="5"/>
  <c r="P256" i="5"/>
  <c r="O256" i="5"/>
  <c r="M256" i="5"/>
  <c r="K256" i="5"/>
  <c r="L256" i="5" s="1"/>
  <c r="N256" i="5" s="1"/>
  <c r="J256" i="5"/>
  <c r="I256" i="5"/>
  <c r="H256" i="5"/>
  <c r="T256" i="5" s="1"/>
  <c r="S255" i="5"/>
  <c r="Q255" i="5"/>
  <c r="P255" i="5"/>
  <c r="O255" i="5"/>
  <c r="M255" i="5"/>
  <c r="L255" i="5"/>
  <c r="N255" i="5" s="1"/>
  <c r="K255" i="5"/>
  <c r="J255" i="5"/>
  <c r="I255" i="5"/>
  <c r="H255" i="5"/>
  <c r="Q254" i="5"/>
  <c r="S254" i="5" s="1"/>
  <c r="P254" i="5"/>
  <c r="O254" i="5"/>
  <c r="M254" i="5"/>
  <c r="L254" i="5"/>
  <c r="N254" i="5" s="1"/>
  <c r="T254" i="5" s="1"/>
  <c r="K254" i="5"/>
  <c r="J254" i="5"/>
  <c r="I254" i="5"/>
  <c r="H254" i="5"/>
  <c r="P253" i="5"/>
  <c r="Q253" i="5" s="1"/>
  <c r="S253" i="5" s="1"/>
  <c r="O253" i="5"/>
  <c r="N253" i="5"/>
  <c r="M253" i="5"/>
  <c r="L253" i="5"/>
  <c r="K253" i="5"/>
  <c r="J253" i="5"/>
  <c r="I253" i="5"/>
  <c r="H253" i="5"/>
  <c r="T253" i="5" s="1"/>
  <c r="Q252" i="5"/>
  <c r="S252" i="5" s="1"/>
  <c r="P252" i="5"/>
  <c r="O252" i="5"/>
  <c r="M252" i="5"/>
  <c r="L252" i="5"/>
  <c r="N252" i="5" s="1"/>
  <c r="T252" i="5" s="1"/>
  <c r="K252" i="5"/>
  <c r="J252" i="5"/>
  <c r="I252" i="5"/>
  <c r="H252" i="5"/>
  <c r="Q251" i="5"/>
  <c r="S251" i="5" s="1"/>
  <c r="P251" i="5"/>
  <c r="O251" i="5"/>
  <c r="M251" i="5"/>
  <c r="L251" i="5"/>
  <c r="N251" i="5" s="1"/>
  <c r="K251" i="5"/>
  <c r="J251" i="5"/>
  <c r="I251" i="5"/>
  <c r="H251" i="5"/>
  <c r="S250" i="5"/>
  <c r="Q250" i="5"/>
  <c r="P250" i="5"/>
  <c r="O250" i="5"/>
  <c r="M250" i="5"/>
  <c r="L250" i="5"/>
  <c r="N250" i="5" s="1"/>
  <c r="K250" i="5"/>
  <c r="J250" i="5"/>
  <c r="I250" i="5"/>
  <c r="H250" i="5"/>
  <c r="T250" i="5" s="1"/>
  <c r="S249" i="5"/>
  <c r="Q249" i="5"/>
  <c r="P249" i="5"/>
  <c r="O249" i="5"/>
  <c r="M249" i="5"/>
  <c r="K249" i="5"/>
  <c r="L249" i="5" s="1"/>
  <c r="N249" i="5" s="1"/>
  <c r="T249" i="5" s="1"/>
  <c r="J249" i="5"/>
  <c r="I249" i="5"/>
  <c r="H249" i="5"/>
  <c r="Q248" i="5"/>
  <c r="S248" i="5" s="1"/>
  <c r="P248" i="5"/>
  <c r="O248" i="5"/>
  <c r="M248" i="5"/>
  <c r="K248" i="5"/>
  <c r="L248" i="5" s="1"/>
  <c r="N248" i="5" s="1"/>
  <c r="T248" i="5" s="1"/>
  <c r="J248" i="5"/>
  <c r="I248" i="5"/>
  <c r="H248" i="5"/>
  <c r="P247" i="5"/>
  <c r="Q247" i="5" s="1"/>
  <c r="S247" i="5" s="1"/>
  <c r="H99" i="4" s="1"/>
  <c r="J99" i="4" s="1"/>
  <c r="O247" i="5"/>
  <c r="N247" i="5"/>
  <c r="T247" i="5" s="1"/>
  <c r="M247" i="5"/>
  <c r="L247" i="5"/>
  <c r="K247" i="5"/>
  <c r="J247" i="5"/>
  <c r="I247" i="5"/>
  <c r="H247" i="5"/>
  <c r="Q246" i="5"/>
  <c r="S246" i="5" s="1"/>
  <c r="P246" i="5"/>
  <c r="O246" i="5"/>
  <c r="M246" i="5"/>
  <c r="L246" i="5"/>
  <c r="N246" i="5" s="1"/>
  <c r="T246" i="5" s="1"/>
  <c r="K246" i="5"/>
  <c r="J246" i="5"/>
  <c r="I246" i="5"/>
  <c r="H246" i="5"/>
  <c r="P245" i="5"/>
  <c r="Q245" i="5" s="1"/>
  <c r="S245" i="5" s="1"/>
  <c r="O245" i="5"/>
  <c r="M245" i="5"/>
  <c r="K245" i="5"/>
  <c r="L245" i="5" s="1"/>
  <c r="N245" i="5" s="1"/>
  <c r="J245" i="5"/>
  <c r="I245" i="5"/>
  <c r="H245" i="5"/>
  <c r="S244" i="5"/>
  <c r="Q244" i="5"/>
  <c r="P244" i="5"/>
  <c r="O244" i="5"/>
  <c r="N244" i="5"/>
  <c r="M244" i="5"/>
  <c r="L244" i="5"/>
  <c r="K244" i="5"/>
  <c r="J244" i="5"/>
  <c r="I244" i="5"/>
  <c r="H244" i="5"/>
  <c r="T244" i="5" s="1"/>
  <c r="T243" i="5"/>
  <c r="S243" i="5"/>
  <c r="Q243" i="5"/>
  <c r="P243" i="5"/>
  <c r="O243" i="5"/>
  <c r="M243" i="5"/>
  <c r="K243" i="5"/>
  <c r="L243" i="5" s="1"/>
  <c r="N243" i="5" s="1"/>
  <c r="J243" i="5"/>
  <c r="I243" i="5"/>
  <c r="H243" i="5"/>
  <c r="T242" i="5"/>
  <c r="P242" i="5"/>
  <c r="Q242" i="5" s="1"/>
  <c r="S242" i="5" s="1"/>
  <c r="H1280" i="4" s="1"/>
  <c r="O242" i="5"/>
  <c r="N242" i="5"/>
  <c r="M242" i="5"/>
  <c r="K242" i="5"/>
  <c r="L242" i="5" s="1"/>
  <c r="J242" i="5"/>
  <c r="I242" i="5"/>
  <c r="H242" i="5"/>
  <c r="P241" i="5"/>
  <c r="Q241" i="5" s="1"/>
  <c r="S241" i="5" s="1"/>
  <c r="O241" i="5"/>
  <c r="N241" i="5"/>
  <c r="M241" i="5"/>
  <c r="L241" i="5"/>
  <c r="K241" i="5"/>
  <c r="J241" i="5"/>
  <c r="I241" i="5"/>
  <c r="H241" i="5"/>
  <c r="T241" i="5" s="1"/>
  <c r="P240" i="5"/>
  <c r="Q240" i="5" s="1"/>
  <c r="S240" i="5" s="1"/>
  <c r="H1290" i="4" s="1"/>
  <c r="O240" i="5"/>
  <c r="N240" i="5"/>
  <c r="M240" i="5"/>
  <c r="K240" i="5"/>
  <c r="L240" i="5" s="1"/>
  <c r="J240" i="5"/>
  <c r="I240" i="5"/>
  <c r="H240" i="5"/>
  <c r="P239" i="5"/>
  <c r="Q239" i="5" s="1"/>
  <c r="S239" i="5" s="1"/>
  <c r="H1285" i="4" s="1"/>
  <c r="O239" i="5"/>
  <c r="M239" i="5"/>
  <c r="L239" i="5"/>
  <c r="N239" i="5" s="1"/>
  <c r="H1284" i="4" s="1"/>
  <c r="J1284" i="4" s="1"/>
  <c r="K239" i="5"/>
  <c r="J239" i="5"/>
  <c r="I239" i="5"/>
  <c r="H239" i="5"/>
  <c r="Q238" i="5"/>
  <c r="S238" i="5" s="1"/>
  <c r="P238" i="5"/>
  <c r="O238" i="5"/>
  <c r="M238" i="5"/>
  <c r="K238" i="5"/>
  <c r="L238" i="5" s="1"/>
  <c r="N238" i="5" s="1"/>
  <c r="J238" i="5"/>
  <c r="I238" i="5"/>
  <c r="H238" i="5"/>
  <c r="T237" i="5"/>
  <c r="S237" i="5"/>
  <c r="Q237" i="5"/>
  <c r="P237" i="5"/>
  <c r="O237" i="5"/>
  <c r="M237" i="5"/>
  <c r="K237" i="5"/>
  <c r="L237" i="5" s="1"/>
  <c r="N237" i="5" s="1"/>
  <c r="J237" i="5"/>
  <c r="I237" i="5"/>
  <c r="H237" i="5"/>
  <c r="S236" i="5"/>
  <c r="Q236" i="5"/>
  <c r="P236" i="5"/>
  <c r="O236" i="5"/>
  <c r="M236" i="5"/>
  <c r="L236" i="5"/>
  <c r="K236" i="5"/>
  <c r="J236" i="5"/>
  <c r="I236" i="5"/>
  <c r="H236" i="5"/>
  <c r="P235" i="5"/>
  <c r="Q235" i="5" s="1"/>
  <c r="S235" i="5" s="1"/>
  <c r="O235" i="5"/>
  <c r="M235" i="5"/>
  <c r="N235" i="5" s="1"/>
  <c r="K235" i="5"/>
  <c r="L235" i="5" s="1"/>
  <c r="J235" i="5"/>
  <c r="I235" i="5"/>
  <c r="H235" i="5"/>
  <c r="Q234" i="5"/>
  <c r="S234" i="5" s="1"/>
  <c r="P234" i="5"/>
  <c r="O234" i="5"/>
  <c r="M234" i="5"/>
  <c r="L234" i="5"/>
  <c r="K234" i="5"/>
  <c r="J234" i="5"/>
  <c r="I234" i="5"/>
  <c r="H234" i="5"/>
  <c r="Q233" i="5"/>
  <c r="S233" i="5" s="1"/>
  <c r="H1138" i="4" s="1"/>
  <c r="P233" i="5"/>
  <c r="O233" i="5"/>
  <c r="M233" i="5"/>
  <c r="K233" i="5"/>
  <c r="L233" i="5" s="1"/>
  <c r="N233" i="5" s="1"/>
  <c r="T233" i="5" s="1"/>
  <c r="J233" i="5"/>
  <c r="I233" i="5"/>
  <c r="H233" i="5"/>
  <c r="S232" i="5"/>
  <c r="Q232" i="5"/>
  <c r="P232" i="5"/>
  <c r="O232" i="5"/>
  <c r="M232" i="5"/>
  <c r="K232" i="5"/>
  <c r="L232" i="5" s="1"/>
  <c r="N232" i="5" s="1"/>
  <c r="J232" i="5"/>
  <c r="I232" i="5"/>
  <c r="H232" i="5"/>
  <c r="Q231" i="5"/>
  <c r="S231" i="5" s="1"/>
  <c r="P231" i="5"/>
  <c r="O231" i="5"/>
  <c r="M231" i="5"/>
  <c r="L231" i="5"/>
  <c r="N231" i="5" s="1"/>
  <c r="T231" i="5" s="1"/>
  <c r="K231" i="5"/>
  <c r="J231" i="5"/>
  <c r="I231" i="5"/>
  <c r="H231" i="5"/>
  <c r="Q230" i="5"/>
  <c r="S230" i="5" s="1"/>
  <c r="P230" i="5"/>
  <c r="O230" i="5"/>
  <c r="N230" i="5"/>
  <c r="M230" i="5"/>
  <c r="L230" i="5"/>
  <c r="K230" i="5"/>
  <c r="J230" i="5"/>
  <c r="I230" i="5"/>
  <c r="H230" i="5"/>
  <c r="T230" i="5" s="1"/>
  <c r="S229" i="5"/>
  <c r="P229" i="5"/>
  <c r="Q229" i="5" s="1"/>
  <c r="O229" i="5"/>
  <c r="M229" i="5"/>
  <c r="L229" i="5"/>
  <c r="N229" i="5" s="1"/>
  <c r="T229" i="5" s="1"/>
  <c r="H1124" i="4" s="1"/>
  <c r="K229" i="5"/>
  <c r="J229" i="5"/>
  <c r="I229" i="5"/>
  <c r="H229" i="5"/>
  <c r="Q228" i="5"/>
  <c r="S228" i="5" s="1"/>
  <c r="H979" i="4" s="1"/>
  <c r="P228" i="5"/>
  <c r="O228" i="5"/>
  <c r="M228" i="5"/>
  <c r="K228" i="5"/>
  <c r="L228" i="5" s="1"/>
  <c r="N228" i="5" s="1"/>
  <c r="J228" i="5"/>
  <c r="I228" i="5"/>
  <c r="H228" i="5"/>
  <c r="P227" i="5"/>
  <c r="Q227" i="5" s="1"/>
  <c r="S227" i="5" s="1"/>
  <c r="O227" i="5"/>
  <c r="N227" i="5"/>
  <c r="M227" i="5"/>
  <c r="L227" i="5"/>
  <c r="K227" i="5"/>
  <c r="J227" i="5"/>
  <c r="I227" i="5"/>
  <c r="H227" i="5"/>
  <c r="T227" i="5" s="1"/>
  <c r="S226" i="5"/>
  <c r="Q226" i="5"/>
  <c r="P226" i="5"/>
  <c r="O226" i="5"/>
  <c r="M226" i="5"/>
  <c r="L226" i="5"/>
  <c r="N226" i="5" s="1"/>
  <c r="T226" i="5" s="1"/>
  <c r="K226" i="5"/>
  <c r="J226" i="5"/>
  <c r="I226" i="5"/>
  <c r="H226" i="5"/>
  <c r="T225" i="5"/>
  <c r="S225" i="5"/>
  <c r="Q225" i="5"/>
  <c r="P225" i="5"/>
  <c r="O225" i="5"/>
  <c r="M225" i="5"/>
  <c r="L225" i="5"/>
  <c r="N225" i="5" s="1"/>
  <c r="K225" i="5"/>
  <c r="J225" i="5"/>
  <c r="I225" i="5"/>
  <c r="H225" i="5"/>
  <c r="Q224" i="5"/>
  <c r="S224" i="5" s="1"/>
  <c r="P224" i="5"/>
  <c r="O224" i="5"/>
  <c r="N224" i="5"/>
  <c r="T224" i="5" s="1"/>
  <c r="M224" i="5"/>
  <c r="L224" i="5"/>
  <c r="K224" i="5"/>
  <c r="J224" i="5"/>
  <c r="I224" i="5"/>
  <c r="H224" i="5"/>
  <c r="Q223" i="5"/>
  <c r="S223" i="5" s="1"/>
  <c r="P223" i="5"/>
  <c r="O223" i="5"/>
  <c r="M223" i="5"/>
  <c r="L223" i="5"/>
  <c r="N223" i="5" s="1"/>
  <c r="T223" i="5" s="1"/>
  <c r="K223" i="5"/>
  <c r="J223" i="5"/>
  <c r="I223" i="5"/>
  <c r="H223" i="5"/>
  <c r="S222" i="5"/>
  <c r="Q222" i="5"/>
  <c r="P222" i="5"/>
  <c r="O222" i="5"/>
  <c r="M222" i="5"/>
  <c r="K222" i="5"/>
  <c r="L222" i="5" s="1"/>
  <c r="N222" i="5" s="1"/>
  <c r="J222" i="5"/>
  <c r="I222" i="5"/>
  <c r="H222" i="5"/>
  <c r="P221" i="5"/>
  <c r="Q221" i="5" s="1"/>
  <c r="S221" i="5" s="1"/>
  <c r="O221" i="5"/>
  <c r="N221" i="5"/>
  <c r="M221" i="5"/>
  <c r="K221" i="5"/>
  <c r="L221" i="5" s="1"/>
  <c r="J221" i="5"/>
  <c r="I221" i="5"/>
  <c r="H221" i="5"/>
  <c r="T221" i="5" s="1"/>
  <c r="S220" i="5"/>
  <c r="Q220" i="5"/>
  <c r="P220" i="5"/>
  <c r="O220" i="5"/>
  <c r="M220" i="5"/>
  <c r="K220" i="5"/>
  <c r="L220" i="5" s="1"/>
  <c r="N220" i="5" s="1"/>
  <c r="T220" i="5" s="1"/>
  <c r="J220" i="5"/>
  <c r="I220" i="5"/>
  <c r="H220" i="5"/>
  <c r="S219" i="5"/>
  <c r="Q219" i="5"/>
  <c r="P219" i="5"/>
  <c r="O219" i="5"/>
  <c r="M219" i="5"/>
  <c r="K219" i="5"/>
  <c r="L219" i="5" s="1"/>
  <c r="N219" i="5" s="1"/>
  <c r="J219" i="5"/>
  <c r="I219" i="5"/>
  <c r="H219" i="5"/>
  <c r="P218" i="5"/>
  <c r="Q218" i="5" s="1"/>
  <c r="S218" i="5" s="1"/>
  <c r="O218" i="5"/>
  <c r="N218" i="5"/>
  <c r="T218" i="5" s="1"/>
  <c r="M218" i="5"/>
  <c r="L218" i="5"/>
  <c r="K218" i="5"/>
  <c r="J218" i="5"/>
  <c r="I218" i="5"/>
  <c r="H218" i="5"/>
  <c r="P217" i="5"/>
  <c r="Q217" i="5" s="1"/>
  <c r="S217" i="5" s="1"/>
  <c r="O217" i="5"/>
  <c r="M217" i="5"/>
  <c r="K217" i="5"/>
  <c r="L217" i="5" s="1"/>
  <c r="N217" i="5" s="1"/>
  <c r="T217" i="5" s="1"/>
  <c r="J217" i="5"/>
  <c r="I217" i="5"/>
  <c r="H217" i="5"/>
  <c r="S216" i="5"/>
  <c r="Q216" i="5"/>
  <c r="P216" i="5"/>
  <c r="O216" i="5"/>
  <c r="M216" i="5"/>
  <c r="K216" i="5"/>
  <c r="L216" i="5" s="1"/>
  <c r="N216" i="5" s="1"/>
  <c r="J216" i="5"/>
  <c r="I216" i="5"/>
  <c r="H216" i="5"/>
  <c r="S215" i="5"/>
  <c r="P215" i="5"/>
  <c r="Q215" i="5" s="1"/>
  <c r="O215" i="5"/>
  <c r="M215" i="5"/>
  <c r="K215" i="5"/>
  <c r="L215" i="5" s="1"/>
  <c r="N215" i="5" s="1"/>
  <c r="H825" i="4" s="1"/>
  <c r="J215" i="5"/>
  <c r="I215" i="5"/>
  <c r="H215" i="5"/>
  <c r="S214" i="5"/>
  <c r="Q214" i="5"/>
  <c r="P214" i="5"/>
  <c r="O214" i="5"/>
  <c r="M214" i="5"/>
  <c r="K214" i="5"/>
  <c r="L214" i="5" s="1"/>
  <c r="N214" i="5" s="1"/>
  <c r="T214" i="5" s="1"/>
  <c r="J214" i="5"/>
  <c r="I214" i="5"/>
  <c r="H214" i="5"/>
  <c r="S213" i="5"/>
  <c r="Q213" i="5"/>
  <c r="P213" i="5"/>
  <c r="O213" i="5"/>
  <c r="N213" i="5"/>
  <c r="M213" i="5"/>
  <c r="L213" i="5"/>
  <c r="K213" i="5"/>
  <c r="J213" i="5"/>
  <c r="I213" i="5"/>
  <c r="H213" i="5"/>
  <c r="T213" i="5" s="1"/>
  <c r="P212" i="5"/>
  <c r="Q212" i="5" s="1"/>
  <c r="S212" i="5" s="1"/>
  <c r="O212" i="5"/>
  <c r="M212" i="5"/>
  <c r="N212" i="5" s="1"/>
  <c r="T212" i="5" s="1"/>
  <c r="L212" i="5"/>
  <c r="K212" i="5"/>
  <c r="J212" i="5"/>
  <c r="I212" i="5"/>
  <c r="H212" i="5"/>
  <c r="P211" i="5"/>
  <c r="Q211" i="5" s="1"/>
  <c r="S211" i="5" s="1"/>
  <c r="O211" i="5"/>
  <c r="M211" i="5"/>
  <c r="L211" i="5"/>
  <c r="N211" i="5" s="1"/>
  <c r="T211" i="5" s="1"/>
  <c r="K211" i="5"/>
  <c r="J211" i="5"/>
  <c r="I211" i="5"/>
  <c r="H211" i="5"/>
  <c r="S210" i="5"/>
  <c r="P210" i="5"/>
  <c r="Q210" i="5" s="1"/>
  <c r="O210" i="5"/>
  <c r="M210" i="5"/>
  <c r="K210" i="5"/>
  <c r="L210" i="5" s="1"/>
  <c r="N210" i="5" s="1"/>
  <c r="J210" i="5"/>
  <c r="I210" i="5"/>
  <c r="H210" i="5"/>
  <c r="T210" i="5" s="1"/>
  <c r="S209" i="5"/>
  <c r="Q209" i="5"/>
  <c r="P209" i="5"/>
  <c r="O209" i="5"/>
  <c r="N209" i="5"/>
  <c r="M209" i="5"/>
  <c r="L209" i="5"/>
  <c r="K209" i="5"/>
  <c r="J209" i="5"/>
  <c r="I209" i="5"/>
  <c r="H209" i="5"/>
  <c r="T209" i="5" s="1"/>
  <c r="T208" i="5"/>
  <c r="S208" i="5"/>
  <c r="Q208" i="5"/>
  <c r="P208" i="5"/>
  <c r="O208" i="5"/>
  <c r="M208" i="5"/>
  <c r="K208" i="5"/>
  <c r="L208" i="5" s="1"/>
  <c r="N208" i="5" s="1"/>
  <c r="J208" i="5"/>
  <c r="I208" i="5"/>
  <c r="H208" i="5"/>
  <c r="T207" i="5"/>
  <c r="P207" i="5"/>
  <c r="Q207" i="5" s="1"/>
  <c r="S207" i="5" s="1"/>
  <c r="O207" i="5"/>
  <c r="N207" i="5"/>
  <c r="M207" i="5"/>
  <c r="K207" i="5"/>
  <c r="L207" i="5" s="1"/>
  <c r="J207" i="5"/>
  <c r="I207" i="5"/>
  <c r="H207" i="5"/>
  <c r="P206" i="5"/>
  <c r="Q206" i="5" s="1"/>
  <c r="S206" i="5" s="1"/>
  <c r="O206" i="5"/>
  <c r="M206" i="5"/>
  <c r="N206" i="5" s="1"/>
  <c r="L206" i="5"/>
  <c r="K206" i="5"/>
  <c r="J206" i="5"/>
  <c r="I206" i="5"/>
  <c r="H206" i="5"/>
  <c r="T206" i="5" s="1"/>
  <c r="P205" i="5"/>
  <c r="Q205" i="5" s="1"/>
  <c r="S205" i="5" s="1"/>
  <c r="O205" i="5"/>
  <c r="M205" i="5"/>
  <c r="K205" i="5"/>
  <c r="L205" i="5" s="1"/>
  <c r="N205" i="5" s="1"/>
  <c r="T205" i="5" s="1"/>
  <c r="J205" i="5"/>
  <c r="I205" i="5"/>
  <c r="H205" i="5"/>
  <c r="S204" i="5"/>
  <c r="P204" i="5"/>
  <c r="Q204" i="5" s="1"/>
  <c r="O204" i="5"/>
  <c r="M204" i="5"/>
  <c r="K204" i="5"/>
  <c r="L204" i="5" s="1"/>
  <c r="N204" i="5" s="1"/>
  <c r="J204" i="5"/>
  <c r="I204" i="5"/>
  <c r="H204" i="5"/>
  <c r="S203" i="5"/>
  <c r="P203" i="5"/>
  <c r="Q203" i="5" s="1"/>
  <c r="O203" i="5"/>
  <c r="N203" i="5"/>
  <c r="M203" i="5"/>
  <c r="L203" i="5"/>
  <c r="K203" i="5"/>
  <c r="J203" i="5"/>
  <c r="I203" i="5"/>
  <c r="H203" i="5"/>
  <c r="T203" i="5" s="1"/>
  <c r="T202" i="5"/>
  <c r="S202" i="5"/>
  <c r="Q202" i="5"/>
  <c r="P202" i="5"/>
  <c r="O202" i="5"/>
  <c r="M202" i="5"/>
  <c r="L202" i="5"/>
  <c r="N202" i="5" s="1"/>
  <c r="K202" i="5"/>
  <c r="J202" i="5"/>
  <c r="I202" i="5"/>
  <c r="H202" i="5"/>
  <c r="T201" i="5"/>
  <c r="Q201" i="5"/>
  <c r="S201" i="5" s="1"/>
  <c r="P201" i="5"/>
  <c r="O201" i="5"/>
  <c r="M201" i="5"/>
  <c r="L201" i="5"/>
  <c r="N201" i="5" s="1"/>
  <c r="K201" i="5"/>
  <c r="J201" i="5"/>
  <c r="I201" i="5"/>
  <c r="H201" i="5"/>
  <c r="P200" i="5"/>
  <c r="Q200" i="5" s="1"/>
  <c r="S200" i="5" s="1"/>
  <c r="O200" i="5"/>
  <c r="N200" i="5"/>
  <c r="M200" i="5"/>
  <c r="L200" i="5"/>
  <c r="K200" i="5"/>
  <c r="J200" i="5"/>
  <c r="I200" i="5"/>
  <c r="H200" i="5"/>
  <c r="T200" i="5" s="1"/>
  <c r="P199" i="5"/>
  <c r="Q199" i="5" s="1"/>
  <c r="S199" i="5" s="1"/>
  <c r="O199" i="5"/>
  <c r="M199" i="5"/>
  <c r="N199" i="5" s="1"/>
  <c r="L199" i="5"/>
  <c r="K199" i="5"/>
  <c r="J199" i="5"/>
  <c r="I199" i="5"/>
  <c r="H199" i="5"/>
  <c r="T199" i="5" s="1"/>
  <c r="S198" i="5"/>
  <c r="P198" i="5"/>
  <c r="Q198" i="5" s="1"/>
  <c r="O198" i="5"/>
  <c r="M198" i="5"/>
  <c r="L198" i="5"/>
  <c r="N198" i="5" s="1"/>
  <c r="T198" i="5" s="1"/>
  <c r="K198" i="5"/>
  <c r="J198" i="5"/>
  <c r="I198" i="5"/>
  <c r="H198" i="5"/>
  <c r="S197" i="5"/>
  <c r="P197" i="5"/>
  <c r="Q197" i="5" s="1"/>
  <c r="O197" i="5"/>
  <c r="M197" i="5"/>
  <c r="L197" i="5"/>
  <c r="N197" i="5" s="1"/>
  <c r="H369" i="4" s="1"/>
  <c r="K197" i="5"/>
  <c r="J197" i="5"/>
  <c r="I197" i="5"/>
  <c r="H197" i="5"/>
  <c r="P196" i="5"/>
  <c r="Q196" i="5" s="1"/>
  <c r="S196" i="5" s="1"/>
  <c r="O196" i="5"/>
  <c r="N196" i="5"/>
  <c r="M196" i="5"/>
  <c r="L196" i="5"/>
  <c r="K196" i="5"/>
  <c r="J196" i="5"/>
  <c r="I196" i="5"/>
  <c r="H196" i="5"/>
  <c r="T196" i="5" s="1"/>
  <c r="T195" i="5"/>
  <c r="H233" i="4" s="1"/>
  <c r="S195" i="5"/>
  <c r="Q195" i="5"/>
  <c r="P195" i="5"/>
  <c r="O195" i="5"/>
  <c r="M195" i="5"/>
  <c r="L195" i="5"/>
  <c r="N195" i="5" s="1"/>
  <c r="K195" i="5"/>
  <c r="J195" i="5"/>
  <c r="I195" i="5"/>
  <c r="H195" i="5"/>
  <c r="T194" i="5"/>
  <c r="S194" i="5"/>
  <c r="Q194" i="5"/>
  <c r="P194" i="5"/>
  <c r="O194" i="5"/>
  <c r="M194" i="5"/>
  <c r="L194" i="5"/>
  <c r="N194" i="5" s="1"/>
  <c r="K194" i="5"/>
  <c r="J194" i="5"/>
  <c r="I194" i="5"/>
  <c r="H194" i="5"/>
  <c r="P193" i="5"/>
  <c r="Q193" i="5" s="1"/>
  <c r="S193" i="5" s="1"/>
  <c r="O193" i="5"/>
  <c r="M193" i="5"/>
  <c r="K193" i="5"/>
  <c r="L193" i="5" s="1"/>
  <c r="N193" i="5" s="1"/>
  <c r="J193" i="5"/>
  <c r="I193" i="5"/>
  <c r="H193" i="5"/>
  <c r="T193" i="5" s="1"/>
  <c r="S192" i="5"/>
  <c r="P192" i="5"/>
  <c r="Q192" i="5" s="1"/>
  <c r="O192" i="5"/>
  <c r="N192" i="5"/>
  <c r="M192" i="5"/>
  <c r="L192" i="5"/>
  <c r="K192" i="5"/>
  <c r="J192" i="5"/>
  <c r="I192" i="5"/>
  <c r="H192" i="5"/>
  <c r="T192" i="5" s="1"/>
  <c r="S191" i="5"/>
  <c r="P191" i="5"/>
  <c r="Q191" i="5" s="1"/>
  <c r="O191" i="5"/>
  <c r="N191" i="5"/>
  <c r="T191" i="5" s="1"/>
  <c r="M191" i="5"/>
  <c r="K191" i="5"/>
  <c r="L191" i="5" s="1"/>
  <c r="J191" i="5"/>
  <c r="I191" i="5"/>
  <c r="H191" i="5"/>
  <c r="P190" i="5"/>
  <c r="Q190" i="5" s="1"/>
  <c r="S190" i="5" s="1"/>
  <c r="O190" i="5"/>
  <c r="M190" i="5"/>
  <c r="K190" i="5"/>
  <c r="L190" i="5" s="1"/>
  <c r="N190" i="5" s="1"/>
  <c r="T190" i="5" s="1"/>
  <c r="J190" i="5"/>
  <c r="I190" i="5"/>
  <c r="H190" i="5"/>
  <c r="Q189" i="5"/>
  <c r="S189" i="5" s="1"/>
  <c r="O189" i="5"/>
  <c r="N189" i="5"/>
  <c r="M189" i="5"/>
  <c r="L189" i="5"/>
  <c r="K189" i="5"/>
  <c r="J189" i="5"/>
  <c r="I189" i="5"/>
  <c r="H189" i="5"/>
  <c r="T189" i="5" s="1"/>
  <c r="T188" i="5"/>
  <c r="S188" i="5"/>
  <c r="Q188" i="5"/>
  <c r="P188" i="5"/>
  <c r="O188" i="5"/>
  <c r="M188" i="5"/>
  <c r="L188" i="5"/>
  <c r="N188" i="5" s="1"/>
  <c r="K188" i="5"/>
  <c r="J188" i="5"/>
  <c r="I188" i="5"/>
  <c r="H188" i="5"/>
  <c r="Q187" i="5"/>
  <c r="S187" i="5" s="1"/>
  <c r="P187" i="5"/>
  <c r="O187" i="5"/>
  <c r="M187" i="5"/>
  <c r="L187" i="5"/>
  <c r="K187" i="5"/>
  <c r="J187" i="5"/>
  <c r="I187" i="5"/>
  <c r="H187" i="5"/>
  <c r="S186" i="5"/>
  <c r="Q186" i="5"/>
  <c r="P186" i="5"/>
  <c r="O186" i="5"/>
  <c r="M186" i="5"/>
  <c r="K186" i="5"/>
  <c r="L186" i="5" s="1"/>
  <c r="N186" i="5" s="1"/>
  <c r="J186" i="5"/>
  <c r="I186" i="5"/>
  <c r="H186" i="5"/>
  <c r="T186" i="5" s="1"/>
  <c r="S185" i="5"/>
  <c r="P185" i="5"/>
  <c r="Q185" i="5" s="1"/>
  <c r="O185" i="5"/>
  <c r="N185" i="5"/>
  <c r="M185" i="5"/>
  <c r="L185" i="5"/>
  <c r="K185" i="5"/>
  <c r="J185" i="5"/>
  <c r="I185" i="5"/>
  <c r="H185" i="5"/>
  <c r="T185" i="5" s="1"/>
  <c r="P184" i="5"/>
  <c r="Q184" i="5" s="1"/>
  <c r="S184" i="5" s="1"/>
  <c r="H1261" i="4" s="1"/>
  <c r="J1261" i="4" s="1"/>
  <c r="O184" i="5"/>
  <c r="M184" i="5"/>
  <c r="N184" i="5" s="1"/>
  <c r="L184" i="5"/>
  <c r="K184" i="5"/>
  <c r="J184" i="5"/>
  <c r="I184" i="5"/>
  <c r="H184" i="5"/>
  <c r="P183" i="5"/>
  <c r="Q183" i="5" s="1"/>
  <c r="S183" i="5" s="1"/>
  <c r="O183" i="5"/>
  <c r="M183" i="5"/>
  <c r="L183" i="5"/>
  <c r="N183" i="5" s="1"/>
  <c r="T183" i="5" s="1"/>
  <c r="K183" i="5"/>
  <c r="J183" i="5"/>
  <c r="I183" i="5"/>
  <c r="H183" i="5"/>
  <c r="Q182" i="5"/>
  <c r="S182" i="5" s="1"/>
  <c r="H1271" i="4" s="1"/>
  <c r="J1271" i="4" s="1"/>
  <c r="O1271" i="4" s="1"/>
  <c r="P182" i="5"/>
  <c r="O182" i="5"/>
  <c r="N182" i="5"/>
  <c r="M182" i="5"/>
  <c r="L182" i="5"/>
  <c r="K182" i="5"/>
  <c r="J182" i="5"/>
  <c r="I182" i="5"/>
  <c r="H182" i="5"/>
  <c r="T181" i="5"/>
  <c r="S181" i="5"/>
  <c r="Q181" i="5"/>
  <c r="P181" i="5"/>
  <c r="O181" i="5"/>
  <c r="M181" i="5"/>
  <c r="L181" i="5"/>
  <c r="N181" i="5" s="1"/>
  <c r="K181" i="5"/>
  <c r="J181" i="5"/>
  <c r="I181" i="5"/>
  <c r="H181" i="5"/>
  <c r="Q180" i="5"/>
  <c r="S180" i="5" s="1"/>
  <c r="P180" i="5"/>
  <c r="O180" i="5"/>
  <c r="M180" i="5"/>
  <c r="L180" i="5"/>
  <c r="K180" i="5"/>
  <c r="J180" i="5"/>
  <c r="I180" i="5"/>
  <c r="H180" i="5"/>
  <c r="P179" i="5"/>
  <c r="Q179" i="5" s="1"/>
  <c r="S179" i="5" s="1"/>
  <c r="O179" i="5"/>
  <c r="M179" i="5"/>
  <c r="K179" i="5"/>
  <c r="L179" i="5" s="1"/>
  <c r="N179" i="5" s="1"/>
  <c r="J179" i="5"/>
  <c r="I179" i="5"/>
  <c r="H179" i="5"/>
  <c r="T179" i="5" s="1"/>
  <c r="S178" i="5"/>
  <c r="P178" i="5"/>
  <c r="Q178" i="5" s="1"/>
  <c r="O178" i="5"/>
  <c r="M178" i="5"/>
  <c r="N178" i="5" s="1"/>
  <c r="L178" i="5"/>
  <c r="K178" i="5"/>
  <c r="J178" i="5"/>
  <c r="I178" i="5"/>
  <c r="H178" i="5"/>
  <c r="P177" i="5"/>
  <c r="Q177" i="5" s="1"/>
  <c r="S177" i="5" s="1"/>
  <c r="O177" i="5"/>
  <c r="M177" i="5"/>
  <c r="K177" i="5"/>
  <c r="L177" i="5" s="1"/>
  <c r="N177" i="5" s="1"/>
  <c r="T177" i="5" s="1"/>
  <c r="H1110" i="4" s="1"/>
  <c r="J177" i="5"/>
  <c r="I177" i="5"/>
  <c r="H177" i="5"/>
  <c r="P176" i="5"/>
  <c r="Q176" i="5" s="1"/>
  <c r="S176" i="5" s="1"/>
  <c r="O176" i="5"/>
  <c r="M176" i="5"/>
  <c r="K176" i="5"/>
  <c r="L176" i="5" s="1"/>
  <c r="N176" i="5" s="1"/>
  <c r="T176" i="5" s="1"/>
  <c r="J176" i="5"/>
  <c r="I176" i="5"/>
  <c r="H176" i="5"/>
  <c r="Q175" i="5"/>
  <c r="S175" i="5" s="1"/>
  <c r="P175" i="5"/>
  <c r="O175" i="5"/>
  <c r="N175" i="5"/>
  <c r="M175" i="5"/>
  <c r="L175" i="5"/>
  <c r="K175" i="5"/>
  <c r="J175" i="5"/>
  <c r="I175" i="5"/>
  <c r="H1117" i="4" s="1"/>
  <c r="H175" i="5"/>
  <c r="T174" i="5"/>
  <c r="S174" i="5"/>
  <c r="Q174" i="5"/>
  <c r="P174" i="5"/>
  <c r="O174" i="5"/>
  <c r="M174" i="5"/>
  <c r="L174" i="5"/>
  <c r="N174" i="5" s="1"/>
  <c r="K174" i="5"/>
  <c r="J174" i="5"/>
  <c r="I174" i="5"/>
  <c r="H174" i="5"/>
  <c r="Q173" i="5"/>
  <c r="S173" i="5" s="1"/>
  <c r="P173" i="5"/>
  <c r="O173" i="5"/>
  <c r="M173" i="5"/>
  <c r="J173" i="5"/>
  <c r="I173" i="5"/>
  <c r="H173" i="5"/>
  <c r="Q172" i="5"/>
  <c r="S172" i="5" s="1"/>
  <c r="P172" i="5"/>
  <c r="O172" i="5"/>
  <c r="M172" i="5"/>
  <c r="K172" i="5"/>
  <c r="L172" i="5" s="1"/>
  <c r="N172" i="5" s="1"/>
  <c r="J172" i="5"/>
  <c r="I172" i="5"/>
  <c r="H172" i="5"/>
  <c r="S171" i="5"/>
  <c r="P171" i="5"/>
  <c r="Q171" i="5" s="1"/>
  <c r="O171" i="5"/>
  <c r="N171" i="5"/>
  <c r="M171" i="5"/>
  <c r="J171" i="5"/>
  <c r="I171" i="5"/>
  <c r="H171" i="5"/>
  <c r="T171" i="5" s="1"/>
  <c r="P170" i="5"/>
  <c r="Q170" i="5" s="1"/>
  <c r="S170" i="5" s="1"/>
  <c r="O170" i="5"/>
  <c r="N170" i="5"/>
  <c r="T170" i="5" s="1"/>
  <c r="M170" i="5"/>
  <c r="L170" i="5"/>
  <c r="K170" i="5"/>
  <c r="J170" i="5"/>
  <c r="I170" i="5"/>
  <c r="H170" i="5"/>
  <c r="P169" i="5"/>
  <c r="Q169" i="5" s="1"/>
  <c r="S169" i="5" s="1"/>
  <c r="O169" i="5"/>
  <c r="M169" i="5"/>
  <c r="L169" i="5"/>
  <c r="N169" i="5" s="1"/>
  <c r="T169" i="5" s="1"/>
  <c r="K169" i="5"/>
  <c r="J169" i="5"/>
  <c r="I169" i="5"/>
  <c r="H169" i="5"/>
  <c r="Q168" i="5"/>
  <c r="S168" i="5" s="1"/>
  <c r="P168" i="5"/>
  <c r="O168" i="5"/>
  <c r="M168" i="5"/>
  <c r="J168" i="5"/>
  <c r="I168" i="5"/>
  <c r="H168" i="5"/>
  <c r="S167" i="5"/>
  <c r="Q167" i="5"/>
  <c r="P167" i="5"/>
  <c r="O167" i="5"/>
  <c r="M167" i="5"/>
  <c r="L167" i="5"/>
  <c r="N167" i="5" s="1"/>
  <c r="K167" i="5"/>
  <c r="J167" i="5"/>
  <c r="I167" i="5"/>
  <c r="H167" i="5"/>
  <c r="T167" i="5" s="1"/>
  <c r="Q166" i="5"/>
  <c r="S166" i="5" s="1"/>
  <c r="P166" i="5"/>
  <c r="O166" i="5"/>
  <c r="M166" i="5"/>
  <c r="L166" i="5"/>
  <c r="K166" i="5"/>
  <c r="J166" i="5"/>
  <c r="I166" i="5"/>
  <c r="H166" i="5"/>
  <c r="P165" i="5"/>
  <c r="Q165" i="5" s="1"/>
  <c r="S165" i="5" s="1"/>
  <c r="O165" i="5"/>
  <c r="M165" i="5"/>
  <c r="K165" i="5"/>
  <c r="L165" i="5" s="1"/>
  <c r="N165" i="5" s="1"/>
  <c r="J165" i="5"/>
  <c r="I165" i="5"/>
  <c r="H165" i="5"/>
  <c r="T165" i="5" s="1"/>
  <c r="S164" i="5"/>
  <c r="P164" i="5"/>
  <c r="Q164" i="5" s="1"/>
  <c r="O164" i="5"/>
  <c r="M164" i="5"/>
  <c r="N164" i="5" s="1"/>
  <c r="L164" i="5"/>
  <c r="K164" i="5"/>
  <c r="J164" i="5"/>
  <c r="I164" i="5"/>
  <c r="H164" i="5"/>
  <c r="P163" i="5"/>
  <c r="Q163" i="5" s="1"/>
  <c r="S163" i="5" s="1"/>
  <c r="H811" i="4" s="1"/>
  <c r="O163" i="5"/>
  <c r="N163" i="5"/>
  <c r="T163" i="5" s="1"/>
  <c r="M163" i="5"/>
  <c r="L163" i="5"/>
  <c r="K163" i="5"/>
  <c r="J163" i="5"/>
  <c r="I163" i="5"/>
  <c r="H163" i="5"/>
  <c r="P162" i="5"/>
  <c r="Q162" i="5" s="1"/>
  <c r="S162" i="5" s="1"/>
  <c r="O162" i="5"/>
  <c r="M162" i="5"/>
  <c r="L162" i="5"/>
  <c r="N162" i="5" s="1"/>
  <c r="T162" i="5" s="1"/>
  <c r="K162" i="5"/>
  <c r="J162" i="5"/>
  <c r="I162" i="5"/>
  <c r="H162" i="5"/>
  <c r="Q161" i="5"/>
  <c r="S161" i="5" s="1"/>
  <c r="P161" i="5"/>
  <c r="O161" i="5"/>
  <c r="N161" i="5"/>
  <c r="M161" i="5"/>
  <c r="L161" i="5"/>
  <c r="K161" i="5"/>
  <c r="J161" i="5"/>
  <c r="I161" i="5"/>
  <c r="H161" i="5"/>
  <c r="S160" i="5"/>
  <c r="Q160" i="5"/>
  <c r="P160" i="5"/>
  <c r="O160" i="5"/>
  <c r="M160" i="5"/>
  <c r="L160" i="5"/>
  <c r="N160" i="5" s="1"/>
  <c r="K160" i="5"/>
  <c r="J160" i="5"/>
  <c r="I160" i="5"/>
  <c r="H160" i="5"/>
  <c r="Q159" i="5"/>
  <c r="S159" i="5" s="1"/>
  <c r="P159" i="5"/>
  <c r="O159" i="5"/>
  <c r="M159" i="5"/>
  <c r="L159" i="5"/>
  <c r="N159" i="5" s="1"/>
  <c r="T159" i="5" s="1"/>
  <c r="K159" i="5"/>
  <c r="J159" i="5"/>
  <c r="I159" i="5"/>
  <c r="H159" i="5"/>
  <c r="S158" i="5"/>
  <c r="P158" i="5"/>
  <c r="Q158" i="5" s="1"/>
  <c r="O158" i="5"/>
  <c r="M158" i="5"/>
  <c r="K158" i="5"/>
  <c r="L158" i="5" s="1"/>
  <c r="N158" i="5" s="1"/>
  <c r="J158" i="5"/>
  <c r="I158" i="5"/>
  <c r="H158" i="5"/>
  <c r="S157" i="5"/>
  <c r="P157" i="5"/>
  <c r="Q157" i="5" s="1"/>
  <c r="O157" i="5"/>
  <c r="N157" i="5"/>
  <c r="M157" i="5"/>
  <c r="L157" i="5"/>
  <c r="K157" i="5"/>
  <c r="J157" i="5"/>
  <c r="I157" i="5"/>
  <c r="H157" i="5"/>
  <c r="P156" i="5"/>
  <c r="Q156" i="5" s="1"/>
  <c r="S156" i="5" s="1"/>
  <c r="O156" i="5"/>
  <c r="M156" i="5"/>
  <c r="L156" i="5"/>
  <c r="N156" i="5" s="1"/>
  <c r="T156" i="5" s="1"/>
  <c r="K156" i="5"/>
  <c r="J156" i="5"/>
  <c r="I156" i="5"/>
  <c r="H156" i="5"/>
  <c r="P155" i="5"/>
  <c r="Q155" i="5" s="1"/>
  <c r="S155" i="5" s="1"/>
  <c r="O155" i="5"/>
  <c r="M155" i="5"/>
  <c r="K155" i="5"/>
  <c r="L155" i="5" s="1"/>
  <c r="N155" i="5" s="1"/>
  <c r="T155" i="5" s="1"/>
  <c r="J155" i="5"/>
  <c r="I155" i="5"/>
  <c r="H155" i="5"/>
  <c r="Q154" i="5"/>
  <c r="S154" i="5" s="1"/>
  <c r="P154" i="5"/>
  <c r="O154" i="5"/>
  <c r="N154" i="5"/>
  <c r="M154" i="5"/>
  <c r="L154" i="5"/>
  <c r="K154" i="5"/>
  <c r="J154" i="5"/>
  <c r="I154" i="5"/>
  <c r="H154" i="5"/>
  <c r="T154" i="5" s="1"/>
  <c r="S153" i="5"/>
  <c r="Q153" i="5"/>
  <c r="P153" i="5"/>
  <c r="O153" i="5"/>
  <c r="M153" i="5"/>
  <c r="L153" i="5"/>
  <c r="N153" i="5" s="1"/>
  <c r="K153" i="5"/>
  <c r="J153" i="5"/>
  <c r="I153" i="5"/>
  <c r="H153" i="5"/>
  <c r="T153" i="5" s="1"/>
  <c r="S152" i="5"/>
  <c r="Q152" i="5"/>
  <c r="P152" i="5"/>
  <c r="O152" i="5"/>
  <c r="M152" i="5"/>
  <c r="L152" i="5"/>
  <c r="N152" i="5" s="1"/>
  <c r="T152" i="5" s="1"/>
  <c r="K152" i="5"/>
  <c r="J152" i="5"/>
  <c r="I152" i="5"/>
  <c r="H152" i="5"/>
  <c r="S151" i="5"/>
  <c r="Q151" i="5"/>
  <c r="P151" i="5"/>
  <c r="O151" i="5"/>
  <c r="M151" i="5"/>
  <c r="K151" i="5"/>
  <c r="L151" i="5" s="1"/>
  <c r="N151" i="5" s="1"/>
  <c r="J151" i="5"/>
  <c r="I151" i="5"/>
  <c r="H151" i="5"/>
  <c r="P150" i="5"/>
  <c r="Q150" i="5" s="1"/>
  <c r="S150" i="5" s="1"/>
  <c r="H507" i="4" s="1"/>
  <c r="J507" i="4" s="1"/>
  <c r="N507" i="4" s="1"/>
  <c r="O150" i="5"/>
  <c r="N150" i="5"/>
  <c r="M150" i="5"/>
  <c r="L150" i="5"/>
  <c r="K150" i="5"/>
  <c r="J150" i="5"/>
  <c r="I150" i="5"/>
  <c r="H150" i="5"/>
  <c r="T150" i="5" s="1"/>
  <c r="P149" i="5"/>
  <c r="Q149" i="5" s="1"/>
  <c r="S149" i="5" s="1"/>
  <c r="O149" i="5"/>
  <c r="M149" i="5"/>
  <c r="K149" i="5"/>
  <c r="L149" i="5" s="1"/>
  <c r="N149" i="5" s="1"/>
  <c r="J149" i="5"/>
  <c r="I149" i="5"/>
  <c r="H149" i="5"/>
  <c r="T148" i="5"/>
  <c r="P148" i="5"/>
  <c r="Q148" i="5" s="1"/>
  <c r="S148" i="5" s="1"/>
  <c r="O148" i="5"/>
  <c r="M148" i="5"/>
  <c r="L148" i="5"/>
  <c r="N148" i="5" s="1"/>
  <c r="K148" i="5"/>
  <c r="J148" i="5"/>
  <c r="I148" i="5"/>
  <c r="H148" i="5"/>
  <c r="Q147" i="5"/>
  <c r="S147" i="5" s="1"/>
  <c r="P147" i="5"/>
  <c r="O147" i="5"/>
  <c r="N147" i="5"/>
  <c r="M147" i="5"/>
  <c r="L147" i="5"/>
  <c r="K147" i="5"/>
  <c r="J147" i="5"/>
  <c r="I147" i="5"/>
  <c r="H147" i="5"/>
  <c r="T147" i="5" s="1"/>
  <c r="S146" i="5"/>
  <c r="Q146" i="5"/>
  <c r="P146" i="5"/>
  <c r="O146" i="5"/>
  <c r="M146" i="5"/>
  <c r="L146" i="5"/>
  <c r="N146" i="5" s="1"/>
  <c r="T146" i="5" s="1"/>
  <c r="K146" i="5"/>
  <c r="J146" i="5"/>
  <c r="I146" i="5"/>
  <c r="H146" i="5"/>
  <c r="S145" i="5"/>
  <c r="Q145" i="5"/>
  <c r="O145" i="5"/>
  <c r="M145" i="5"/>
  <c r="L145" i="5"/>
  <c r="K145" i="5"/>
  <c r="J145" i="5"/>
  <c r="I145" i="5"/>
  <c r="H145" i="5"/>
  <c r="P144" i="5"/>
  <c r="Q144" i="5" s="1"/>
  <c r="S144" i="5" s="1"/>
  <c r="H355" i="4" s="1"/>
  <c r="J355" i="4" s="1"/>
  <c r="O144" i="5"/>
  <c r="M144" i="5"/>
  <c r="K144" i="5"/>
  <c r="L144" i="5" s="1"/>
  <c r="N144" i="5" s="1"/>
  <c r="J144" i="5"/>
  <c r="I144" i="5"/>
  <c r="H144" i="5"/>
  <c r="P143" i="5"/>
  <c r="Q143" i="5" s="1"/>
  <c r="S143" i="5" s="1"/>
  <c r="O143" i="5"/>
  <c r="M143" i="5"/>
  <c r="N143" i="5" s="1"/>
  <c r="L143" i="5"/>
  <c r="K143" i="5"/>
  <c r="J143" i="5"/>
  <c r="I143" i="5"/>
  <c r="H143" i="5"/>
  <c r="O142" i="5"/>
  <c r="N142" i="5"/>
  <c r="M142" i="5"/>
  <c r="K142" i="5"/>
  <c r="L142" i="5" s="1"/>
  <c r="J142" i="5"/>
  <c r="I142" i="5"/>
  <c r="H142" i="5"/>
  <c r="P141" i="5"/>
  <c r="Q141" i="5" s="1"/>
  <c r="S141" i="5" s="1"/>
  <c r="O141" i="5"/>
  <c r="M141" i="5"/>
  <c r="L141" i="5"/>
  <c r="N141" i="5" s="1"/>
  <c r="T141" i="5" s="1"/>
  <c r="K141" i="5"/>
  <c r="J141" i="5"/>
  <c r="I141" i="5"/>
  <c r="H141" i="5"/>
  <c r="S140" i="5"/>
  <c r="Q140" i="5"/>
  <c r="P140" i="5"/>
  <c r="O140" i="5"/>
  <c r="N140" i="5"/>
  <c r="M140" i="5"/>
  <c r="L140" i="5"/>
  <c r="K140" i="5"/>
  <c r="J140" i="5"/>
  <c r="I140" i="5"/>
  <c r="H140" i="5"/>
  <c r="T140" i="5" s="1"/>
  <c r="T139" i="5"/>
  <c r="S139" i="5"/>
  <c r="Q139" i="5"/>
  <c r="P139" i="5"/>
  <c r="O139" i="5"/>
  <c r="M139" i="5"/>
  <c r="L139" i="5"/>
  <c r="N139" i="5" s="1"/>
  <c r="K139" i="5"/>
  <c r="J139" i="5"/>
  <c r="I139" i="5"/>
  <c r="H139" i="5"/>
  <c r="S138" i="5"/>
  <c r="Q138" i="5"/>
  <c r="P138" i="5"/>
  <c r="O138" i="5"/>
  <c r="M138" i="5"/>
  <c r="L138" i="5"/>
  <c r="K138" i="5"/>
  <c r="J138" i="5"/>
  <c r="I138" i="5"/>
  <c r="H138" i="5"/>
  <c r="S137" i="5"/>
  <c r="Q137" i="5"/>
  <c r="P137" i="5"/>
  <c r="O137" i="5"/>
  <c r="M137" i="5"/>
  <c r="K137" i="5"/>
  <c r="L137" i="5" s="1"/>
  <c r="N137" i="5" s="1"/>
  <c r="J137" i="5"/>
  <c r="I137" i="5"/>
  <c r="H137" i="5"/>
  <c r="T137" i="5" s="1"/>
  <c r="H214" i="4" s="1"/>
  <c r="J214" i="4" s="1"/>
  <c r="P136" i="5"/>
  <c r="Q136" i="5" s="1"/>
  <c r="S136" i="5" s="1"/>
  <c r="O136" i="5"/>
  <c r="M136" i="5"/>
  <c r="N136" i="5" s="1"/>
  <c r="L136" i="5"/>
  <c r="K136" i="5"/>
  <c r="J136" i="5"/>
  <c r="I136" i="5"/>
  <c r="H136" i="5"/>
  <c r="P135" i="5"/>
  <c r="Q135" i="5" s="1"/>
  <c r="S135" i="5" s="1"/>
  <c r="O135" i="5"/>
  <c r="M135" i="5"/>
  <c r="K135" i="5"/>
  <c r="L135" i="5" s="1"/>
  <c r="N135" i="5" s="1"/>
  <c r="T135" i="5" s="1"/>
  <c r="J135" i="5"/>
  <c r="I135" i="5"/>
  <c r="H135" i="5"/>
  <c r="S134" i="5"/>
  <c r="P134" i="5"/>
  <c r="Q134" i="5" s="1"/>
  <c r="O134" i="5"/>
  <c r="M134" i="5"/>
  <c r="L134" i="5"/>
  <c r="N134" i="5" s="1"/>
  <c r="T134" i="5" s="1"/>
  <c r="K134" i="5"/>
  <c r="J134" i="5"/>
  <c r="I134" i="5"/>
  <c r="H134" i="5"/>
  <c r="S133" i="5"/>
  <c r="Q133" i="5"/>
  <c r="P133" i="5"/>
  <c r="O133" i="5"/>
  <c r="N133" i="5"/>
  <c r="M133" i="5"/>
  <c r="L133" i="5"/>
  <c r="K133" i="5"/>
  <c r="J133" i="5"/>
  <c r="I133" i="5"/>
  <c r="H133" i="5"/>
  <c r="T133" i="5" s="1"/>
  <c r="S132" i="5"/>
  <c r="Q132" i="5"/>
  <c r="P132" i="5"/>
  <c r="O132" i="5"/>
  <c r="M132" i="5"/>
  <c r="L132" i="5"/>
  <c r="N132" i="5" s="1"/>
  <c r="T132" i="5" s="1"/>
  <c r="K132" i="5"/>
  <c r="J132" i="5"/>
  <c r="I132" i="5"/>
  <c r="H132" i="5"/>
  <c r="S131" i="5"/>
  <c r="Q131" i="5"/>
  <c r="P131" i="5"/>
  <c r="O131" i="5"/>
  <c r="M131" i="5"/>
  <c r="J131" i="5"/>
  <c r="I131" i="5"/>
  <c r="H131" i="5"/>
  <c r="P130" i="5"/>
  <c r="Q130" i="5" s="1"/>
  <c r="S130" i="5" s="1"/>
  <c r="O130" i="5"/>
  <c r="M130" i="5"/>
  <c r="K130" i="5"/>
  <c r="L130" i="5" s="1"/>
  <c r="N130" i="5" s="1"/>
  <c r="J130" i="5"/>
  <c r="I130" i="5"/>
  <c r="H130" i="5"/>
  <c r="T130" i="5" s="1"/>
  <c r="P129" i="5"/>
  <c r="Q129" i="5" s="1"/>
  <c r="S129" i="5" s="1"/>
  <c r="O129" i="5"/>
  <c r="M129" i="5"/>
  <c r="N129" i="5" s="1"/>
  <c r="L129" i="5"/>
  <c r="K129" i="5"/>
  <c r="J129" i="5"/>
  <c r="I129" i="5"/>
  <c r="H129" i="5"/>
  <c r="T129" i="5" s="1"/>
  <c r="S128" i="5"/>
  <c r="P128" i="5"/>
  <c r="Q128" i="5" s="1"/>
  <c r="O128" i="5"/>
  <c r="M128" i="5"/>
  <c r="L128" i="5"/>
  <c r="N128" i="5" s="1"/>
  <c r="T128" i="5" s="1"/>
  <c r="K128" i="5"/>
  <c r="J128" i="5"/>
  <c r="I128" i="5"/>
  <c r="H128" i="5"/>
  <c r="T127" i="5"/>
  <c r="S127" i="5"/>
  <c r="P127" i="5"/>
  <c r="Q127" i="5" s="1"/>
  <c r="O127" i="5"/>
  <c r="M127" i="5"/>
  <c r="K127" i="5"/>
  <c r="L127" i="5" s="1"/>
  <c r="N127" i="5" s="1"/>
  <c r="J127" i="5"/>
  <c r="I127" i="5"/>
  <c r="H127" i="5"/>
  <c r="Q126" i="5"/>
  <c r="S126" i="5" s="1"/>
  <c r="P126" i="5"/>
  <c r="O126" i="5"/>
  <c r="N126" i="5"/>
  <c r="M126" i="5"/>
  <c r="L126" i="5"/>
  <c r="K126" i="5"/>
  <c r="J126" i="5"/>
  <c r="I126" i="5"/>
  <c r="M1242" i="4" s="1"/>
  <c r="H126" i="5"/>
  <c r="S125" i="5"/>
  <c r="Q125" i="5"/>
  <c r="P125" i="5"/>
  <c r="O125" i="5"/>
  <c r="M125" i="5"/>
  <c r="L125" i="5"/>
  <c r="N125" i="5" s="1"/>
  <c r="H1251" i="4" s="1"/>
  <c r="K125" i="5"/>
  <c r="J125" i="5"/>
  <c r="I125" i="5"/>
  <c r="H125" i="5"/>
  <c r="S124" i="5"/>
  <c r="Q124" i="5"/>
  <c r="P124" i="5"/>
  <c r="O124" i="5"/>
  <c r="M124" i="5"/>
  <c r="J124" i="5"/>
  <c r="I124" i="5"/>
  <c r="H124" i="5"/>
  <c r="P123" i="5"/>
  <c r="Q123" i="5" s="1"/>
  <c r="S123" i="5" s="1"/>
  <c r="O123" i="5"/>
  <c r="M123" i="5"/>
  <c r="K123" i="5"/>
  <c r="L123" i="5" s="1"/>
  <c r="N123" i="5" s="1"/>
  <c r="J123" i="5"/>
  <c r="I123" i="5"/>
  <c r="H123" i="5"/>
  <c r="P122" i="5"/>
  <c r="Q122" i="5" s="1"/>
  <c r="S122" i="5" s="1"/>
  <c r="O122" i="5"/>
  <c r="M122" i="5"/>
  <c r="N122" i="5" s="1"/>
  <c r="L122" i="5"/>
  <c r="K122" i="5"/>
  <c r="J122" i="5"/>
  <c r="I122" i="5"/>
  <c r="H122" i="5"/>
  <c r="S121" i="5"/>
  <c r="P121" i="5"/>
  <c r="Q121" i="5" s="1"/>
  <c r="O121" i="5"/>
  <c r="M121" i="5"/>
  <c r="K121" i="5"/>
  <c r="L121" i="5" s="1"/>
  <c r="J121" i="5"/>
  <c r="I121" i="5"/>
  <c r="H121" i="5"/>
  <c r="O120" i="5"/>
  <c r="M120" i="5"/>
  <c r="K120" i="5"/>
  <c r="L120" i="5" s="1"/>
  <c r="N120" i="5" s="1"/>
  <c r="J120" i="5"/>
  <c r="I120" i="5"/>
  <c r="H120" i="5"/>
  <c r="Q119" i="5"/>
  <c r="S119" i="5" s="1"/>
  <c r="P119" i="5"/>
  <c r="O119" i="5"/>
  <c r="M119" i="5"/>
  <c r="J119" i="5"/>
  <c r="I119" i="5"/>
  <c r="H119" i="5"/>
  <c r="T118" i="5"/>
  <c r="H1096" i="4" s="1"/>
  <c r="O118" i="5"/>
  <c r="M118" i="5"/>
  <c r="J118" i="5"/>
  <c r="I118" i="5"/>
  <c r="H118" i="5"/>
  <c r="S117" i="5"/>
  <c r="Q117" i="5"/>
  <c r="P117" i="5"/>
  <c r="O117" i="5"/>
  <c r="M117" i="5"/>
  <c r="L117" i="5"/>
  <c r="N117" i="5" s="1"/>
  <c r="T117" i="5" s="1"/>
  <c r="K117" i="5"/>
  <c r="J117" i="5"/>
  <c r="I117" i="5"/>
  <c r="H117" i="5"/>
  <c r="Q116" i="5"/>
  <c r="S116" i="5" s="1"/>
  <c r="P116" i="5"/>
  <c r="O116" i="5"/>
  <c r="M116" i="5"/>
  <c r="K116" i="5"/>
  <c r="L116" i="5" s="1"/>
  <c r="N116" i="5" s="1"/>
  <c r="J116" i="5"/>
  <c r="I116" i="5"/>
  <c r="H116" i="5"/>
  <c r="T116" i="5" s="1"/>
  <c r="S115" i="5"/>
  <c r="P115" i="5"/>
  <c r="Q115" i="5" s="1"/>
  <c r="O115" i="5"/>
  <c r="N115" i="5"/>
  <c r="M115" i="5"/>
  <c r="L115" i="5"/>
  <c r="K115" i="5"/>
  <c r="J115" i="5"/>
  <c r="I115" i="5"/>
  <c r="H115" i="5"/>
  <c r="T115" i="5" s="1"/>
  <c r="O114" i="5"/>
  <c r="N114" i="5"/>
  <c r="M114" i="5"/>
  <c r="K114" i="5"/>
  <c r="L114" i="5" s="1"/>
  <c r="J114" i="5"/>
  <c r="I114" i="5"/>
  <c r="H114" i="5"/>
  <c r="P113" i="5"/>
  <c r="Q113" i="5" s="1"/>
  <c r="S113" i="5" s="1"/>
  <c r="O113" i="5"/>
  <c r="M113" i="5"/>
  <c r="K113" i="5"/>
  <c r="L113" i="5" s="1"/>
  <c r="N113" i="5" s="1"/>
  <c r="T113" i="5" s="1"/>
  <c r="J113" i="5"/>
  <c r="I113" i="5"/>
  <c r="H113" i="5"/>
  <c r="Q112" i="5"/>
  <c r="S112" i="5" s="1"/>
  <c r="H951" i="4" s="1"/>
  <c r="O112" i="5"/>
  <c r="M112" i="5"/>
  <c r="J112" i="5"/>
  <c r="I112" i="5"/>
  <c r="H112" i="5"/>
  <c r="T112" i="5" s="1"/>
  <c r="T111" i="5"/>
  <c r="S111" i="5"/>
  <c r="Q111" i="5"/>
  <c r="P111" i="5"/>
  <c r="O111" i="5"/>
  <c r="M111" i="5"/>
  <c r="J111" i="5"/>
  <c r="I111" i="5"/>
  <c r="H111" i="5"/>
  <c r="Q110" i="5"/>
  <c r="S110" i="5" s="1"/>
  <c r="P110" i="5"/>
  <c r="O110" i="5"/>
  <c r="M110" i="5"/>
  <c r="J110" i="5"/>
  <c r="I110" i="5"/>
  <c r="H110" i="5"/>
  <c r="P109" i="5"/>
  <c r="Q109" i="5" s="1"/>
  <c r="S109" i="5" s="1"/>
  <c r="O109" i="5"/>
  <c r="M109" i="5"/>
  <c r="K109" i="5"/>
  <c r="L109" i="5" s="1"/>
  <c r="N109" i="5" s="1"/>
  <c r="J109" i="5"/>
  <c r="I109" i="5"/>
  <c r="H109" i="5"/>
  <c r="T109" i="5" s="1"/>
  <c r="S108" i="5"/>
  <c r="P108" i="5"/>
  <c r="Q108" i="5" s="1"/>
  <c r="O108" i="5"/>
  <c r="N108" i="5"/>
  <c r="M108" i="5"/>
  <c r="L108" i="5"/>
  <c r="K108" i="5"/>
  <c r="J108" i="5"/>
  <c r="I108" i="5"/>
  <c r="H108" i="5"/>
  <c r="P107" i="5"/>
  <c r="Q107" i="5" s="1"/>
  <c r="S107" i="5" s="1"/>
  <c r="O107" i="5"/>
  <c r="M107" i="5"/>
  <c r="K107" i="5"/>
  <c r="L107" i="5" s="1"/>
  <c r="N107" i="5" s="1"/>
  <c r="J107" i="5"/>
  <c r="I107" i="5"/>
  <c r="H107" i="5"/>
  <c r="P106" i="5"/>
  <c r="Q106" i="5" s="1"/>
  <c r="S106" i="5" s="1"/>
  <c r="O106" i="5"/>
  <c r="M106" i="5"/>
  <c r="L106" i="5"/>
  <c r="N106" i="5" s="1"/>
  <c r="T106" i="5" s="1"/>
  <c r="K106" i="5"/>
  <c r="J106" i="5"/>
  <c r="I106" i="5"/>
  <c r="H106" i="5"/>
  <c r="Q105" i="5"/>
  <c r="S105" i="5" s="1"/>
  <c r="P105" i="5"/>
  <c r="O105" i="5"/>
  <c r="M105" i="5"/>
  <c r="J105" i="5"/>
  <c r="I105" i="5"/>
  <c r="H105" i="5"/>
  <c r="T105" i="5" s="1"/>
  <c r="T104" i="5"/>
  <c r="O104" i="5"/>
  <c r="M104" i="5"/>
  <c r="J104" i="5"/>
  <c r="I104" i="5"/>
  <c r="H104" i="5"/>
  <c r="Q103" i="5"/>
  <c r="S103" i="5" s="1"/>
  <c r="O103" i="5"/>
  <c r="M103" i="5"/>
  <c r="J103" i="5"/>
  <c r="I103" i="5"/>
  <c r="H103" i="5"/>
  <c r="P102" i="5"/>
  <c r="Q102" i="5" s="1"/>
  <c r="S102" i="5" s="1"/>
  <c r="O102" i="5"/>
  <c r="N102" i="5"/>
  <c r="M102" i="5"/>
  <c r="K102" i="5"/>
  <c r="L102" i="5" s="1"/>
  <c r="J102" i="5"/>
  <c r="I102" i="5"/>
  <c r="H102" i="5"/>
  <c r="S101" i="5"/>
  <c r="P101" i="5"/>
  <c r="Q101" i="5" s="1"/>
  <c r="O101" i="5"/>
  <c r="M101" i="5"/>
  <c r="L101" i="5"/>
  <c r="N101" i="5" s="1"/>
  <c r="J101" i="5"/>
  <c r="I101" i="5"/>
  <c r="H101" i="5"/>
  <c r="O100" i="5"/>
  <c r="M100" i="5"/>
  <c r="K100" i="5"/>
  <c r="L100" i="5" s="1"/>
  <c r="N100" i="5" s="1"/>
  <c r="T100" i="5" s="1"/>
  <c r="J100" i="5"/>
  <c r="I100" i="5"/>
  <c r="H100" i="5"/>
  <c r="P99" i="5"/>
  <c r="Q99" i="5" s="1"/>
  <c r="S99" i="5" s="1"/>
  <c r="O99" i="5"/>
  <c r="M99" i="5"/>
  <c r="L99" i="5"/>
  <c r="N99" i="5" s="1"/>
  <c r="T99" i="5" s="1"/>
  <c r="K99" i="5"/>
  <c r="J99" i="5"/>
  <c r="I99" i="5"/>
  <c r="H99" i="5"/>
  <c r="Q98" i="5"/>
  <c r="S98" i="5" s="1"/>
  <c r="P98" i="5"/>
  <c r="O98" i="5"/>
  <c r="N98" i="5"/>
  <c r="M98" i="5"/>
  <c r="L98" i="5"/>
  <c r="K98" i="5"/>
  <c r="J98" i="5"/>
  <c r="I98" i="5"/>
  <c r="H98" i="5"/>
  <c r="T98" i="5" s="1"/>
  <c r="T97" i="5"/>
  <c r="S97" i="5"/>
  <c r="O97" i="5"/>
  <c r="M97" i="5"/>
  <c r="L97" i="5"/>
  <c r="N97" i="5" s="1"/>
  <c r="K97" i="5"/>
  <c r="J97" i="5"/>
  <c r="I97" i="5"/>
  <c r="H97" i="5"/>
  <c r="P96" i="5"/>
  <c r="Q96" i="5" s="1"/>
  <c r="S96" i="5" s="1"/>
  <c r="O96" i="5"/>
  <c r="M96" i="5"/>
  <c r="J96" i="5"/>
  <c r="I96" i="5"/>
  <c r="H96" i="5"/>
  <c r="S95" i="5"/>
  <c r="Q95" i="5"/>
  <c r="P95" i="5"/>
  <c r="O95" i="5"/>
  <c r="M95" i="5"/>
  <c r="K95" i="5"/>
  <c r="L95" i="5" s="1"/>
  <c r="N95" i="5" s="1"/>
  <c r="J95" i="5"/>
  <c r="I95" i="5"/>
  <c r="H95" i="5"/>
  <c r="P94" i="5"/>
  <c r="Q94" i="5" s="1"/>
  <c r="S94" i="5" s="1"/>
  <c r="O94" i="5"/>
  <c r="M94" i="5"/>
  <c r="L94" i="5"/>
  <c r="N94" i="5" s="1"/>
  <c r="J94" i="5"/>
  <c r="I94" i="5"/>
  <c r="H94" i="5"/>
  <c r="S93" i="5"/>
  <c r="P93" i="5"/>
  <c r="Q93" i="5" s="1"/>
  <c r="O93" i="5"/>
  <c r="M93" i="5"/>
  <c r="K93" i="5"/>
  <c r="L93" i="5" s="1"/>
  <c r="N93" i="5" s="1"/>
  <c r="J93" i="5"/>
  <c r="I93" i="5"/>
  <c r="H93" i="5"/>
  <c r="P92" i="5"/>
  <c r="Q92" i="5" s="1"/>
  <c r="S92" i="5" s="1"/>
  <c r="O92" i="5"/>
  <c r="M92" i="5"/>
  <c r="L92" i="5"/>
  <c r="N92" i="5" s="1"/>
  <c r="K92" i="5"/>
  <c r="J92" i="5"/>
  <c r="I92" i="5"/>
  <c r="H92" i="5"/>
  <c r="T92" i="5" s="1"/>
  <c r="Q91" i="5"/>
  <c r="S91" i="5" s="1"/>
  <c r="O91" i="5"/>
  <c r="N91" i="5"/>
  <c r="M91" i="5"/>
  <c r="L91" i="5"/>
  <c r="K91" i="5"/>
  <c r="J91" i="5"/>
  <c r="I91" i="5"/>
  <c r="H91" i="5"/>
  <c r="O90" i="5"/>
  <c r="M90" i="5"/>
  <c r="L90" i="5"/>
  <c r="N90" i="5" s="1"/>
  <c r="J90" i="5"/>
  <c r="I90" i="5"/>
  <c r="H90" i="5"/>
  <c r="S89" i="5"/>
  <c r="P89" i="5"/>
  <c r="Q89" i="5" s="1"/>
  <c r="O89" i="5"/>
  <c r="M89" i="5"/>
  <c r="J89" i="5"/>
  <c r="I89" i="5"/>
  <c r="H89" i="5"/>
  <c r="P88" i="5"/>
  <c r="Q88" i="5" s="1"/>
  <c r="S88" i="5" s="1"/>
  <c r="O88" i="5"/>
  <c r="N88" i="5"/>
  <c r="M88" i="5"/>
  <c r="K88" i="5"/>
  <c r="L88" i="5" s="1"/>
  <c r="J88" i="5"/>
  <c r="I88" i="5"/>
  <c r="H88" i="5"/>
  <c r="P87" i="5"/>
  <c r="Q87" i="5" s="1"/>
  <c r="S87" i="5" s="1"/>
  <c r="O87" i="5"/>
  <c r="M87" i="5"/>
  <c r="L87" i="5"/>
  <c r="N87" i="5" s="1"/>
  <c r="K87" i="5"/>
  <c r="J87" i="5"/>
  <c r="I87" i="5"/>
  <c r="H87" i="5"/>
  <c r="T87" i="5" s="1"/>
  <c r="S86" i="5"/>
  <c r="O86" i="5"/>
  <c r="N86" i="5"/>
  <c r="T86" i="5" s="1"/>
  <c r="M86" i="5"/>
  <c r="L86" i="5"/>
  <c r="K86" i="5"/>
  <c r="J86" i="5"/>
  <c r="I86" i="5"/>
  <c r="H86" i="5"/>
  <c r="P85" i="5"/>
  <c r="Q85" i="5" s="1"/>
  <c r="S85" i="5" s="1"/>
  <c r="O85" i="5"/>
  <c r="M85" i="5"/>
  <c r="L85" i="5"/>
  <c r="N85" i="5" s="1"/>
  <c r="K85" i="5"/>
  <c r="J85" i="5"/>
  <c r="I85" i="5"/>
  <c r="H85" i="5"/>
  <c r="Q84" i="5"/>
  <c r="S84" i="5" s="1"/>
  <c r="O84" i="5"/>
  <c r="N84" i="5"/>
  <c r="M84" i="5"/>
  <c r="L84" i="5"/>
  <c r="K84" i="5"/>
  <c r="J84" i="5"/>
  <c r="I84" i="5"/>
  <c r="H84" i="5"/>
  <c r="T84" i="5" s="1"/>
  <c r="T83" i="5"/>
  <c r="H332" i="4" s="1"/>
  <c r="J332" i="4" s="1"/>
  <c r="S83" i="5"/>
  <c r="O83" i="5"/>
  <c r="M83" i="5"/>
  <c r="L83" i="5"/>
  <c r="N83" i="5" s="1"/>
  <c r="K83" i="5"/>
  <c r="J83" i="5"/>
  <c r="I83" i="5"/>
  <c r="H83" i="5"/>
  <c r="P82" i="5"/>
  <c r="Q82" i="5" s="1"/>
  <c r="S82" i="5" s="1"/>
  <c r="O82" i="5"/>
  <c r="M82" i="5"/>
  <c r="J82" i="5"/>
  <c r="I82" i="5"/>
  <c r="H82" i="5"/>
  <c r="S81" i="5"/>
  <c r="Q81" i="5"/>
  <c r="P81" i="5"/>
  <c r="O81" i="5"/>
  <c r="M81" i="5"/>
  <c r="K81" i="5"/>
  <c r="L81" i="5" s="1"/>
  <c r="N81" i="5" s="1"/>
  <c r="J81" i="5"/>
  <c r="I81" i="5"/>
  <c r="H81" i="5"/>
  <c r="T81" i="5" s="1"/>
  <c r="P80" i="5"/>
  <c r="Q80" i="5" s="1"/>
  <c r="S80" i="5" s="1"/>
  <c r="O80" i="5"/>
  <c r="M80" i="5"/>
  <c r="L80" i="5"/>
  <c r="K80" i="5"/>
  <c r="J80" i="5"/>
  <c r="I80" i="5"/>
  <c r="H80" i="5"/>
  <c r="P79" i="5"/>
  <c r="Q79" i="5" s="1"/>
  <c r="S79" i="5" s="1"/>
  <c r="O79" i="5"/>
  <c r="M79" i="5"/>
  <c r="L79" i="5"/>
  <c r="N79" i="5" s="1"/>
  <c r="T79" i="5" s="1"/>
  <c r="K79" i="5"/>
  <c r="J79" i="5"/>
  <c r="I79" i="5"/>
  <c r="H79" i="5"/>
  <c r="T78" i="5"/>
  <c r="P78" i="5"/>
  <c r="Q78" i="5" s="1"/>
  <c r="S78" i="5" s="1"/>
  <c r="O78" i="5"/>
  <c r="M78" i="5"/>
  <c r="K78" i="5"/>
  <c r="L78" i="5" s="1"/>
  <c r="N78" i="5" s="1"/>
  <c r="J78" i="5"/>
  <c r="I78" i="5"/>
  <c r="H78" i="5"/>
  <c r="S77" i="5"/>
  <c r="Q77" i="5"/>
  <c r="P77" i="5"/>
  <c r="O77" i="5"/>
  <c r="N77" i="5"/>
  <c r="M77" i="5"/>
  <c r="J77" i="5"/>
  <c r="I77" i="5"/>
  <c r="H77" i="5"/>
  <c r="S76" i="5"/>
  <c r="O76" i="5"/>
  <c r="M76" i="5"/>
  <c r="L76" i="5"/>
  <c r="N76" i="5" s="1"/>
  <c r="T76" i="5" s="1"/>
  <c r="J76" i="5"/>
  <c r="I76" i="5"/>
  <c r="H76" i="5"/>
  <c r="T75" i="5"/>
  <c r="Q75" i="5"/>
  <c r="S75" i="5" s="1"/>
  <c r="P75" i="5"/>
  <c r="O75" i="5"/>
  <c r="M75" i="5"/>
  <c r="J75" i="5"/>
  <c r="I75" i="5"/>
  <c r="H75" i="5"/>
  <c r="Q74" i="5"/>
  <c r="S74" i="5" s="1"/>
  <c r="P74" i="5"/>
  <c r="O74" i="5"/>
  <c r="M74" i="5"/>
  <c r="K74" i="5"/>
  <c r="L74" i="5" s="1"/>
  <c r="N74" i="5" s="1"/>
  <c r="J74" i="5"/>
  <c r="I74" i="5"/>
  <c r="H74" i="5"/>
  <c r="P73" i="5"/>
  <c r="Q73" i="5" s="1"/>
  <c r="S73" i="5" s="1"/>
  <c r="O73" i="5"/>
  <c r="M73" i="5"/>
  <c r="L73" i="5"/>
  <c r="J73" i="5"/>
  <c r="I73" i="5"/>
  <c r="H73" i="5"/>
  <c r="P72" i="5"/>
  <c r="Q72" i="5" s="1"/>
  <c r="S72" i="5" s="1"/>
  <c r="O72" i="5"/>
  <c r="N72" i="5"/>
  <c r="T72" i="5" s="1"/>
  <c r="M72" i="5"/>
  <c r="L72" i="5"/>
  <c r="J72" i="5"/>
  <c r="I72" i="5"/>
  <c r="H72" i="5"/>
  <c r="S71" i="5"/>
  <c r="P71" i="5"/>
  <c r="Q71" i="5" s="1"/>
  <c r="O71" i="5"/>
  <c r="M71" i="5"/>
  <c r="L71" i="5"/>
  <c r="N71" i="5" s="1"/>
  <c r="K71" i="5"/>
  <c r="J71" i="5"/>
  <c r="I71" i="5"/>
  <c r="H71" i="5"/>
  <c r="Q70" i="5"/>
  <c r="S70" i="5" s="1"/>
  <c r="O70" i="5"/>
  <c r="N70" i="5"/>
  <c r="H1222" i="4" s="1"/>
  <c r="M70" i="5"/>
  <c r="J70" i="5"/>
  <c r="I70" i="5"/>
  <c r="H70" i="5"/>
  <c r="S69" i="5"/>
  <c r="Q69" i="5"/>
  <c r="P69" i="5"/>
  <c r="O69" i="5"/>
  <c r="M69" i="5"/>
  <c r="J69" i="5"/>
  <c r="I69" i="5"/>
  <c r="H69" i="5"/>
  <c r="Q68" i="5"/>
  <c r="S68" i="5" s="1"/>
  <c r="P68" i="5"/>
  <c r="O68" i="5"/>
  <c r="M68" i="5"/>
  <c r="L68" i="5"/>
  <c r="N68" i="5" s="1"/>
  <c r="T68" i="5" s="1"/>
  <c r="K68" i="5"/>
  <c r="J68" i="5"/>
  <c r="I68" i="5"/>
  <c r="H68" i="5"/>
  <c r="Q67" i="5"/>
  <c r="S67" i="5" s="1"/>
  <c r="P67" i="5"/>
  <c r="O67" i="5"/>
  <c r="M67" i="5"/>
  <c r="K67" i="5"/>
  <c r="L67" i="5" s="1"/>
  <c r="N67" i="5" s="1"/>
  <c r="H1227" i="4" s="1"/>
  <c r="J1227" i="4" s="1"/>
  <c r="J67" i="5"/>
  <c r="I67" i="5"/>
  <c r="H67" i="5"/>
  <c r="O66" i="5"/>
  <c r="M66" i="5"/>
  <c r="J66" i="5"/>
  <c r="I66" i="5"/>
  <c r="H66" i="5"/>
  <c r="P65" i="5"/>
  <c r="Q65" i="5" s="1"/>
  <c r="S65" i="5" s="1"/>
  <c r="O65" i="5"/>
  <c r="M65" i="5"/>
  <c r="K65" i="5"/>
  <c r="L65" i="5" s="1"/>
  <c r="N65" i="5" s="1"/>
  <c r="T65" i="5" s="1"/>
  <c r="J65" i="5"/>
  <c r="I65" i="5"/>
  <c r="H65" i="5"/>
  <c r="S64" i="5"/>
  <c r="Q64" i="5"/>
  <c r="P64" i="5"/>
  <c r="O64" i="5"/>
  <c r="M64" i="5"/>
  <c r="L64" i="5"/>
  <c r="N64" i="5" s="1"/>
  <c r="K64" i="5"/>
  <c r="J64" i="5"/>
  <c r="I64" i="5"/>
  <c r="H64" i="5"/>
  <c r="S63" i="5"/>
  <c r="Q63" i="5"/>
  <c r="P63" i="5"/>
  <c r="O63" i="5"/>
  <c r="N63" i="5"/>
  <c r="M63" i="5"/>
  <c r="J63" i="5"/>
  <c r="I63" i="5"/>
  <c r="M1218" i="4" s="1"/>
  <c r="H63" i="5"/>
  <c r="S62" i="5"/>
  <c r="Q62" i="5"/>
  <c r="P62" i="5"/>
  <c r="O62" i="5"/>
  <c r="M62" i="5"/>
  <c r="L62" i="5"/>
  <c r="N62" i="5" s="1"/>
  <c r="J62" i="5"/>
  <c r="I62" i="5"/>
  <c r="H62" i="5"/>
  <c r="Q61" i="5"/>
  <c r="S61" i="5" s="1"/>
  <c r="P61" i="5"/>
  <c r="O61" i="5"/>
  <c r="M61" i="5"/>
  <c r="J61" i="5"/>
  <c r="I61" i="5"/>
  <c r="H61" i="5"/>
  <c r="O60" i="5"/>
  <c r="M60" i="5"/>
  <c r="J60" i="5"/>
  <c r="I60" i="5"/>
  <c r="H60" i="5"/>
  <c r="P59" i="5"/>
  <c r="Q59" i="5" s="1"/>
  <c r="S59" i="5" s="1"/>
  <c r="O59" i="5"/>
  <c r="M59" i="5"/>
  <c r="J59" i="5"/>
  <c r="I59" i="5"/>
  <c r="H59" i="5"/>
  <c r="S58" i="5"/>
  <c r="O58" i="5"/>
  <c r="M58" i="5"/>
  <c r="N58" i="5" s="1"/>
  <c r="T58" i="5" s="1"/>
  <c r="L58" i="5"/>
  <c r="K58" i="5"/>
  <c r="J58" i="5"/>
  <c r="I58" i="5"/>
  <c r="H58" i="5"/>
  <c r="P57" i="5"/>
  <c r="Q57" i="5" s="1"/>
  <c r="S57" i="5" s="1"/>
  <c r="O57" i="5"/>
  <c r="M57" i="5"/>
  <c r="K57" i="5"/>
  <c r="L57" i="5" s="1"/>
  <c r="N57" i="5" s="1"/>
  <c r="J57" i="5"/>
  <c r="I57" i="5"/>
  <c r="H57" i="5"/>
  <c r="T57" i="5" s="1"/>
  <c r="S56" i="5"/>
  <c r="Q56" i="5"/>
  <c r="P56" i="5"/>
  <c r="O56" i="5"/>
  <c r="N56" i="5"/>
  <c r="M56" i="5"/>
  <c r="J56" i="5"/>
  <c r="I56" i="5"/>
  <c r="H56" i="5"/>
  <c r="S55" i="5"/>
  <c r="Q55" i="5"/>
  <c r="P55" i="5"/>
  <c r="O55" i="5"/>
  <c r="M55" i="5"/>
  <c r="L55" i="5"/>
  <c r="N55" i="5" s="1"/>
  <c r="J55" i="5"/>
  <c r="I55" i="5"/>
  <c r="H55" i="5"/>
  <c r="T54" i="5"/>
  <c r="H923" i="4" s="1"/>
  <c r="P54" i="5"/>
  <c r="Q54" i="5" s="1"/>
  <c r="S54" i="5" s="1"/>
  <c r="O54" i="5"/>
  <c r="M54" i="5"/>
  <c r="J54" i="5"/>
  <c r="I54" i="5"/>
  <c r="H54" i="5"/>
  <c r="P53" i="5"/>
  <c r="Q53" i="5" s="1"/>
  <c r="S53" i="5" s="1"/>
  <c r="O53" i="5"/>
  <c r="M53" i="5"/>
  <c r="K53" i="5"/>
  <c r="L53" i="5" s="1"/>
  <c r="N53" i="5" s="1"/>
  <c r="J53" i="5"/>
  <c r="I53" i="5"/>
  <c r="H53" i="5"/>
  <c r="P52" i="5"/>
  <c r="Q52" i="5" s="1"/>
  <c r="S52" i="5" s="1"/>
  <c r="O52" i="5"/>
  <c r="N52" i="5"/>
  <c r="M52" i="5"/>
  <c r="L52" i="5"/>
  <c r="J52" i="5"/>
  <c r="I52" i="5"/>
  <c r="H52" i="5"/>
  <c r="P51" i="5"/>
  <c r="Q51" i="5" s="1"/>
  <c r="S51" i="5" s="1"/>
  <c r="O51" i="5"/>
  <c r="M51" i="5"/>
  <c r="K51" i="5"/>
  <c r="L51" i="5" s="1"/>
  <c r="N51" i="5" s="1"/>
  <c r="T51" i="5" s="1"/>
  <c r="J51" i="5"/>
  <c r="I51" i="5"/>
  <c r="H51" i="5"/>
  <c r="P50" i="5"/>
  <c r="Q50" i="5" s="1"/>
  <c r="S50" i="5" s="1"/>
  <c r="O50" i="5"/>
  <c r="M50" i="5"/>
  <c r="K50" i="5"/>
  <c r="L50" i="5" s="1"/>
  <c r="N50" i="5" s="1"/>
  <c r="J50" i="5"/>
  <c r="I50" i="5"/>
  <c r="H50" i="5"/>
  <c r="S49" i="5"/>
  <c r="Q49" i="5"/>
  <c r="P49" i="5"/>
  <c r="O49" i="5"/>
  <c r="N49" i="5"/>
  <c r="M49" i="5"/>
  <c r="J49" i="5"/>
  <c r="I49" i="5"/>
  <c r="H49" i="5"/>
  <c r="S48" i="5"/>
  <c r="Q48" i="5"/>
  <c r="P48" i="5"/>
  <c r="O48" i="5"/>
  <c r="M48" i="5"/>
  <c r="J48" i="5"/>
  <c r="I48" i="5"/>
  <c r="H48" i="5"/>
  <c r="O47" i="5"/>
  <c r="M47" i="5"/>
  <c r="J47" i="5"/>
  <c r="I47" i="5"/>
  <c r="H47" i="5"/>
  <c r="Q46" i="5"/>
  <c r="S46" i="5" s="1"/>
  <c r="P46" i="5"/>
  <c r="O46" i="5"/>
  <c r="M46" i="5"/>
  <c r="K46" i="5"/>
  <c r="L46" i="5" s="1"/>
  <c r="N46" i="5" s="1"/>
  <c r="J46" i="5"/>
  <c r="I46" i="5"/>
  <c r="H46" i="5"/>
  <c r="P45" i="5"/>
  <c r="Q45" i="5" s="1"/>
  <c r="S45" i="5" s="1"/>
  <c r="H783" i="4" s="1"/>
  <c r="O45" i="5"/>
  <c r="M45" i="5"/>
  <c r="J45" i="5"/>
  <c r="I45" i="5"/>
  <c r="H45" i="5"/>
  <c r="S44" i="5"/>
  <c r="O44" i="5"/>
  <c r="M44" i="5"/>
  <c r="K44" i="5"/>
  <c r="L44" i="5" s="1"/>
  <c r="N44" i="5" s="1"/>
  <c r="T44" i="5" s="1"/>
  <c r="J44" i="5"/>
  <c r="I44" i="5"/>
  <c r="H44" i="5"/>
  <c r="P43" i="5"/>
  <c r="Q43" i="5" s="1"/>
  <c r="S43" i="5" s="1"/>
  <c r="O43" i="5"/>
  <c r="M43" i="5"/>
  <c r="K43" i="5"/>
  <c r="L43" i="5" s="1"/>
  <c r="N43" i="5" s="1"/>
  <c r="T43" i="5" s="1"/>
  <c r="J43" i="5"/>
  <c r="I43" i="5"/>
  <c r="H43" i="5"/>
  <c r="S42" i="5"/>
  <c r="Q42" i="5"/>
  <c r="P42" i="5"/>
  <c r="O42" i="5"/>
  <c r="M42" i="5"/>
  <c r="J42" i="5"/>
  <c r="I42" i="5"/>
  <c r="H42" i="5"/>
  <c r="T42" i="5" s="1"/>
  <c r="S41" i="5"/>
  <c r="Q41" i="5"/>
  <c r="P41" i="5"/>
  <c r="O41" i="5"/>
  <c r="M41" i="5"/>
  <c r="J41" i="5"/>
  <c r="I41" i="5"/>
  <c r="H41" i="5"/>
  <c r="Q40" i="5"/>
  <c r="S40" i="5" s="1"/>
  <c r="P40" i="5"/>
  <c r="O40" i="5"/>
  <c r="M40" i="5"/>
  <c r="J40" i="5"/>
  <c r="I40" i="5"/>
  <c r="H40" i="5"/>
  <c r="Q39" i="5"/>
  <c r="S39" i="5" s="1"/>
  <c r="P39" i="5"/>
  <c r="O39" i="5"/>
  <c r="N39" i="5"/>
  <c r="M39" i="5"/>
  <c r="J39" i="5"/>
  <c r="I39" i="5"/>
  <c r="H39" i="5"/>
  <c r="P38" i="5"/>
  <c r="Q38" i="5" s="1"/>
  <c r="S38" i="5" s="1"/>
  <c r="O38" i="5"/>
  <c r="M38" i="5"/>
  <c r="N38" i="5" s="1"/>
  <c r="J38" i="5"/>
  <c r="I38" i="5"/>
  <c r="H38" i="5"/>
  <c r="T38" i="5" s="1"/>
  <c r="S37" i="5"/>
  <c r="O37" i="5"/>
  <c r="M37" i="5"/>
  <c r="L37" i="5"/>
  <c r="K37" i="5"/>
  <c r="J37" i="5"/>
  <c r="I37" i="5"/>
  <c r="H37" i="5"/>
  <c r="P36" i="5"/>
  <c r="Q36" i="5" s="1"/>
  <c r="S36" i="5" s="1"/>
  <c r="O36" i="5"/>
  <c r="M36" i="5"/>
  <c r="K36" i="5"/>
  <c r="L36" i="5" s="1"/>
  <c r="N36" i="5" s="1"/>
  <c r="J36" i="5"/>
  <c r="I36" i="5"/>
  <c r="H36" i="5"/>
  <c r="T36" i="5" s="1"/>
  <c r="S35" i="5"/>
  <c r="O35" i="5"/>
  <c r="N35" i="5"/>
  <c r="M35" i="5"/>
  <c r="J35" i="5"/>
  <c r="I35" i="5"/>
  <c r="H35" i="5"/>
  <c r="T34" i="5"/>
  <c r="S34" i="5"/>
  <c r="Q34" i="5"/>
  <c r="P34" i="5"/>
  <c r="O34" i="5"/>
  <c r="M34" i="5"/>
  <c r="L34" i="5"/>
  <c r="N34" i="5" s="1"/>
  <c r="K34" i="5"/>
  <c r="J34" i="5"/>
  <c r="I34" i="5"/>
  <c r="H34" i="5"/>
  <c r="Q33" i="5"/>
  <c r="S33" i="5" s="1"/>
  <c r="P33" i="5"/>
  <c r="O33" i="5"/>
  <c r="M33" i="5"/>
  <c r="J33" i="5"/>
  <c r="I33" i="5"/>
  <c r="H33" i="5"/>
  <c r="S32" i="5"/>
  <c r="Q32" i="5"/>
  <c r="P32" i="5"/>
  <c r="O32" i="5"/>
  <c r="N32" i="5"/>
  <c r="M32" i="5"/>
  <c r="J32" i="5"/>
  <c r="I32" i="5"/>
  <c r="H32" i="5"/>
  <c r="P31" i="5"/>
  <c r="Q31" i="5" s="1"/>
  <c r="S31" i="5" s="1"/>
  <c r="O31" i="5"/>
  <c r="M31" i="5"/>
  <c r="L31" i="5"/>
  <c r="J31" i="5"/>
  <c r="I31" i="5"/>
  <c r="H31" i="5"/>
  <c r="S30" i="5"/>
  <c r="O30" i="5"/>
  <c r="M30" i="5"/>
  <c r="L30" i="5"/>
  <c r="K30" i="5"/>
  <c r="J30" i="5"/>
  <c r="I30" i="5"/>
  <c r="H30" i="5"/>
  <c r="P29" i="5"/>
  <c r="Q29" i="5" s="1"/>
  <c r="S29" i="5" s="1"/>
  <c r="O29" i="5"/>
  <c r="M29" i="5"/>
  <c r="K29" i="5"/>
  <c r="L29" i="5" s="1"/>
  <c r="N29" i="5" s="1"/>
  <c r="J29" i="5"/>
  <c r="I29" i="5"/>
  <c r="H29" i="5"/>
  <c r="S28" i="5"/>
  <c r="Q28" i="5"/>
  <c r="P28" i="5"/>
  <c r="O28" i="5"/>
  <c r="N28" i="5"/>
  <c r="M28" i="5"/>
  <c r="L28" i="5"/>
  <c r="K28" i="5"/>
  <c r="J28" i="5"/>
  <c r="I28" i="5"/>
  <c r="H28" i="5"/>
  <c r="T28" i="5" s="1"/>
  <c r="S27" i="5"/>
  <c r="Q27" i="5"/>
  <c r="P27" i="5"/>
  <c r="O27" i="5"/>
  <c r="M27" i="5"/>
  <c r="L27" i="5"/>
  <c r="N27" i="5" s="1"/>
  <c r="J27" i="5"/>
  <c r="I27" i="5"/>
  <c r="H27" i="5"/>
  <c r="T27" i="5" s="1"/>
  <c r="Q26" i="5"/>
  <c r="S26" i="5" s="1"/>
  <c r="P26" i="5"/>
  <c r="O26" i="5"/>
  <c r="M26" i="5"/>
  <c r="J26" i="5"/>
  <c r="I26" i="5"/>
  <c r="H26" i="5"/>
  <c r="T26" i="5" s="1"/>
  <c r="S25" i="5"/>
  <c r="Q25" i="5"/>
  <c r="P25" i="5"/>
  <c r="O25" i="5"/>
  <c r="N25" i="5"/>
  <c r="M25" i="5"/>
  <c r="K25" i="5"/>
  <c r="L25" i="5" s="1"/>
  <c r="J25" i="5"/>
  <c r="I25" i="5"/>
  <c r="H25" i="5"/>
  <c r="T25" i="5" s="1"/>
  <c r="O24" i="5"/>
  <c r="M24" i="5"/>
  <c r="J24" i="5"/>
  <c r="I24" i="5"/>
  <c r="H24" i="5"/>
  <c r="S23" i="5"/>
  <c r="P23" i="5"/>
  <c r="Q23" i="5" s="1"/>
  <c r="O23" i="5"/>
  <c r="N23" i="5"/>
  <c r="T23" i="5" s="1"/>
  <c r="M23" i="5"/>
  <c r="K23" i="5"/>
  <c r="L23" i="5" s="1"/>
  <c r="J23" i="5"/>
  <c r="I23" i="5"/>
  <c r="H23" i="5"/>
  <c r="O22" i="5"/>
  <c r="M22" i="5"/>
  <c r="K22" i="5"/>
  <c r="L22" i="5" s="1"/>
  <c r="N22" i="5" s="1"/>
  <c r="T22" i="5" s="1"/>
  <c r="J22" i="5"/>
  <c r="I22" i="5"/>
  <c r="H22" i="5"/>
  <c r="S21" i="5"/>
  <c r="O21" i="5"/>
  <c r="N21" i="5"/>
  <c r="M21" i="5"/>
  <c r="L21" i="5"/>
  <c r="J21" i="5"/>
  <c r="I21" i="5"/>
  <c r="H21" i="5"/>
  <c r="S20" i="5"/>
  <c r="Q20" i="5"/>
  <c r="P20" i="5"/>
  <c r="O20" i="5"/>
  <c r="M20" i="5"/>
  <c r="J20" i="5"/>
  <c r="I20" i="5"/>
  <c r="H20" i="5"/>
  <c r="S19" i="5"/>
  <c r="Q19" i="5"/>
  <c r="P19" i="5"/>
  <c r="O19" i="5"/>
  <c r="M19" i="5"/>
  <c r="J19" i="5"/>
  <c r="I19" i="5"/>
  <c r="H19" i="5"/>
  <c r="Q18" i="5"/>
  <c r="S18" i="5" s="1"/>
  <c r="P18" i="5"/>
  <c r="O18" i="5"/>
  <c r="N18" i="5"/>
  <c r="M18" i="5"/>
  <c r="K18" i="5"/>
  <c r="L18" i="5" s="1"/>
  <c r="J18" i="5"/>
  <c r="I18" i="5"/>
  <c r="H18" i="5"/>
  <c r="P17" i="5"/>
  <c r="Q17" i="5" s="1"/>
  <c r="S17" i="5" s="1"/>
  <c r="O17" i="5"/>
  <c r="M17" i="5"/>
  <c r="K17" i="5"/>
  <c r="L17" i="5" s="1"/>
  <c r="N17" i="5" s="1"/>
  <c r="J17" i="5"/>
  <c r="I17" i="5"/>
  <c r="H17" i="5"/>
  <c r="P16" i="5"/>
  <c r="Q16" i="5" s="1"/>
  <c r="S16" i="5" s="1"/>
  <c r="O16" i="5"/>
  <c r="M16" i="5"/>
  <c r="K16" i="5"/>
  <c r="L16" i="5" s="1"/>
  <c r="N16" i="5" s="1"/>
  <c r="T16" i="5" s="1"/>
  <c r="J16" i="5"/>
  <c r="I16" i="5"/>
  <c r="H16" i="5"/>
  <c r="P15" i="5"/>
  <c r="Q15" i="5" s="1"/>
  <c r="S15" i="5" s="1"/>
  <c r="O15" i="5"/>
  <c r="M15" i="5"/>
  <c r="L15" i="5"/>
  <c r="N15" i="5" s="1"/>
  <c r="K15" i="5"/>
  <c r="J15" i="5"/>
  <c r="I15" i="5"/>
  <c r="H15" i="5"/>
  <c r="S14" i="5"/>
  <c r="O14" i="5"/>
  <c r="M14" i="5"/>
  <c r="L14" i="5"/>
  <c r="N14" i="5" s="1"/>
  <c r="J14" i="5"/>
  <c r="I14" i="5"/>
  <c r="H14" i="5"/>
  <c r="T14" i="5" s="1"/>
  <c r="T13" i="5"/>
  <c r="S13" i="5"/>
  <c r="Q13" i="5"/>
  <c r="P13" i="5"/>
  <c r="O13" i="5"/>
  <c r="M13" i="5"/>
  <c r="L13" i="5"/>
  <c r="N13" i="5" s="1"/>
  <c r="J13" i="5"/>
  <c r="I13" i="5"/>
  <c r="H13" i="5"/>
  <c r="P12" i="5"/>
  <c r="Q12" i="5" s="1"/>
  <c r="S12" i="5" s="1"/>
  <c r="O12" i="5"/>
  <c r="M12" i="5"/>
  <c r="J12" i="5"/>
  <c r="I12" i="5"/>
  <c r="H12" i="5"/>
  <c r="O11" i="5"/>
  <c r="M11" i="5"/>
  <c r="J11" i="5"/>
  <c r="I11" i="5"/>
  <c r="H11" i="5"/>
  <c r="P10" i="5"/>
  <c r="Q10" i="5" s="1"/>
  <c r="S10" i="5" s="1"/>
  <c r="O10" i="5"/>
  <c r="M10" i="5"/>
  <c r="L10" i="5"/>
  <c r="N10" i="5" s="1"/>
  <c r="K10" i="5"/>
  <c r="J10" i="5"/>
  <c r="I10" i="5"/>
  <c r="H10" i="5"/>
  <c r="P9" i="5"/>
  <c r="Q9" i="5" s="1"/>
  <c r="S9" i="5" s="1"/>
  <c r="O9" i="5"/>
  <c r="M9" i="5"/>
  <c r="K9" i="5"/>
  <c r="L9" i="5" s="1"/>
  <c r="N9" i="5" s="1"/>
  <c r="T9" i="5" s="1"/>
  <c r="J9" i="5"/>
  <c r="I9" i="5"/>
  <c r="H9" i="5"/>
  <c r="T8" i="5"/>
  <c r="O8" i="5"/>
  <c r="M8" i="5"/>
  <c r="L8" i="5"/>
  <c r="N8" i="5" s="1"/>
  <c r="K8" i="5"/>
  <c r="J8" i="5"/>
  <c r="I8" i="5"/>
  <c r="H8" i="5"/>
  <c r="S7" i="5"/>
  <c r="Q7" i="5"/>
  <c r="P7" i="5"/>
  <c r="O7" i="5"/>
  <c r="M7" i="5"/>
  <c r="J7" i="5"/>
  <c r="I7" i="5"/>
  <c r="H7" i="5"/>
  <c r="S6" i="5"/>
  <c r="Q6" i="5"/>
  <c r="P6" i="5"/>
  <c r="O6" i="5"/>
  <c r="M6" i="5"/>
  <c r="L6" i="5"/>
  <c r="N6" i="5" s="1"/>
  <c r="J6" i="5"/>
  <c r="I6" i="5"/>
  <c r="H6" i="5"/>
  <c r="T6" i="5" s="1"/>
  <c r="M1367" i="4"/>
  <c r="L1367" i="4"/>
  <c r="I1367" i="4"/>
  <c r="L1366" i="4"/>
  <c r="J1366" i="4"/>
  <c r="I1366" i="4"/>
  <c r="M1366" i="4" s="1"/>
  <c r="H1366" i="4"/>
  <c r="M1365" i="4"/>
  <c r="I1365" i="4"/>
  <c r="L1365" i="4" s="1"/>
  <c r="I1364" i="4"/>
  <c r="H1364" i="4"/>
  <c r="M1363" i="4"/>
  <c r="I1363" i="4"/>
  <c r="L1363" i="4" s="1"/>
  <c r="H1363" i="4"/>
  <c r="J1363" i="4" s="1"/>
  <c r="L1362" i="4"/>
  <c r="J1362" i="4"/>
  <c r="I1362" i="4"/>
  <c r="M1362" i="4" s="1"/>
  <c r="H1362" i="4"/>
  <c r="O1361" i="4"/>
  <c r="M1361" i="4"/>
  <c r="L1361" i="4"/>
  <c r="K1361" i="4"/>
  <c r="J1361" i="4"/>
  <c r="I1361" i="4"/>
  <c r="H1361" i="4"/>
  <c r="I1360" i="4"/>
  <c r="H1360" i="4"/>
  <c r="N1359" i="4"/>
  <c r="L1359" i="4"/>
  <c r="I1359" i="4"/>
  <c r="M1359" i="4" s="1"/>
  <c r="H1359" i="4"/>
  <c r="J1359" i="4" s="1"/>
  <c r="O1358" i="4"/>
  <c r="M1358" i="4"/>
  <c r="I1358" i="4"/>
  <c r="L1358" i="4" s="1"/>
  <c r="H1358" i="4"/>
  <c r="J1358" i="4" s="1"/>
  <c r="I1357" i="4"/>
  <c r="H1357" i="4"/>
  <c r="J1357" i="4" s="1"/>
  <c r="M1356" i="4"/>
  <c r="I1356" i="4"/>
  <c r="L1356" i="4" s="1"/>
  <c r="H1356" i="4"/>
  <c r="J1356" i="4" s="1"/>
  <c r="M1355" i="4"/>
  <c r="L1355" i="4"/>
  <c r="J1355" i="4"/>
  <c r="I1355" i="4"/>
  <c r="H1355" i="4"/>
  <c r="O1354" i="4"/>
  <c r="M1354" i="4"/>
  <c r="L1354" i="4"/>
  <c r="K1354" i="4"/>
  <c r="I1354" i="4"/>
  <c r="H1354" i="4"/>
  <c r="J1354" i="4" s="1"/>
  <c r="N1353" i="4"/>
  <c r="M1353" i="4"/>
  <c r="L1353" i="4"/>
  <c r="I1353" i="4"/>
  <c r="H1353" i="4"/>
  <c r="J1353" i="4" s="1"/>
  <c r="M1352" i="4"/>
  <c r="L1352" i="4"/>
  <c r="I1352" i="4"/>
  <c r="M1351" i="4"/>
  <c r="I1351" i="4"/>
  <c r="L1351" i="4" s="1"/>
  <c r="I1350" i="4"/>
  <c r="H1350" i="4"/>
  <c r="O1349" i="4"/>
  <c r="M1349" i="4"/>
  <c r="J1349" i="4"/>
  <c r="I1349" i="4"/>
  <c r="L1349" i="4" s="1"/>
  <c r="H1349" i="4"/>
  <c r="I1348" i="4"/>
  <c r="M1347" i="4"/>
  <c r="L1347" i="4"/>
  <c r="J1347" i="4"/>
  <c r="I1347" i="4"/>
  <c r="H1347" i="4"/>
  <c r="I1346" i="4"/>
  <c r="L1346" i="4" s="1"/>
  <c r="L1345" i="4"/>
  <c r="I1345" i="4"/>
  <c r="M1345" i="4" s="1"/>
  <c r="H1345" i="4"/>
  <c r="O1344" i="4"/>
  <c r="N1344" i="4"/>
  <c r="M1344" i="4"/>
  <c r="K1344" i="4"/>
  <c r="I1344" i="4"/>
  <c r="L1344" i="4" s="1"/>
  <c r="H1344" i="4"/>
  <c r="J1344" i="4" s="1"/>
  <c r="N1343" i="4"/>
  <c r="L1343" i="4"/>
  <c r="I1343" i="4"/>
  <c r="M1343" i="4" s="1"/>
  <c r="H1343" i="4"/>
  <c r="J1343" i="4" s="1"/>
  <c r="I1342" i="4"/>
  <c r="H1342" i="4"/>
  <c r="L1341" i="4"/>
  <c r="J1341" i="4"/>
  <c r="I1341" i="4"/>
  <c r="M1341" i="4" s="1"/>
  <c r="H1341" i="4"/>
  <c r="M1340" i="4"/>
  <c r="L1340" i="4"/>
  <c r="J1340" i="4"/>
  <c r="I1340" i="4"/>
  <c r="H1340" i="4"/>
  <c r="M1339" i="4"/>
  <c r="L1339" i="4"/>
  <c r="I1339" i="4"/>
  <c r="H1339" i="4"/>
  <c r="J1339" i="4" s="1"/>
  <c r="L1338" i="4"/>
  <c r="I1338" i="4"/>
  <c r="M1338" i="4" s="1"/>
  <c r="M1337" i="4"/>
  <c r="I1337" i="4"/>
  <c r="L1337" i="4" s="1"/>
  <c r="I1336" i="4"/>
  <c r="O1335" i="4"/>
  <c r="M1335" i="4"/>
  <c r="J1335" i="4"/>
  <c r="I1335" i="4"/>
  <c r="L1335" i="4" s="1"/>
  <c r="H1335" i="4"/>
  <c r="N1334" i="4"/>
  <c r="M1334" i="4"/>
  <c r="L1334" i="4"/>
  <c r="K1334" i="4"/>
  <c r="I1334" i="4"/>
  <c r="J1334" i="4" s="1"/>
  <c r="O1334" i="4" s="1"/>
  <c r="H1334" i="4"/>
  <c r="M1333" i="4"/>
  <c r="L1333" i="4"/>
  <c r="K1333" i="4"/>
  <c r="J1333" i="4"/>
  <c r="I1333" i="4"/>
  <c r="H1333" i="4"/>
  <c r="M1332" i="4"/>
  <c r="L1332" i="4"/>
  <c r="I1332" i="4"/>
  <c r="H1332" i="4"/>
  <c r="I1331" i="4"/>
  <c r="H1331" i="4"/>
  <c r="O1330" i="4"/>
  <c r="N1330" i="4"/>
  <c r="M1330" i="4"/>
  <c r="K1330" i="4"/>
  <c r="I1330" i="4"/>
  <c r="L1330" i="4" s="1"/>
  <c r="H1330" i="4"/>
  <c r="J1330" i="4" s="1"/>
  <c r="I1329" i="4"/>
  <c r="M1328" i="4"/>
  <c r="I1328" i="4"/>
  <c r="L1328" i="4" s="1"/>
  <c r="H1328" i="4"/>
  <c r="J1328" i="4" s="1"/>
  <c r="N1327" i="4"/>
  <c r="L1327" i="4"/>
  <c r="K1327" i="4"/>
  <c r="J1327" i="4"/>
  <c r="O1327" i="4" s="1"/>
  <c r="I1327" i="4"/>
  <c r="M1327" i="4" s="1"/>
  <c r="H1327" i="4"/>
  <c r="M1326" i="4"/>
  <c r="L1326" i="4"/>
  <c r="K1326" i="4"/>
  <c r="J1326" i="4"/>
  <c r="I1326" i="4"/>
  <c r="H1326" i="4"/>
  <c r="M1325" i="4"/>
  <c r="L1325" i="4"/>
  <c r="I1325" i="4"/>
  <c r="H1325" i="4"/>
  <c r="I1324" i="4"/>
  <c r="O1323" i="4"/>
  <c r="M1323" i="4"/>
  <c r="K1323" i="4"/>
  <c r="I1323" i="4"/>
  <c r="L1323" i="4" s="1"/>
  <c r="N1323" i="4" s="1"/>
  <c r="H1323" i="4"/>
  <c r="J1323" i="4" s="1"/>
  <c r="I1322" i="4"/>
  <c r="M1322" i="4" s="1"/>
  <c r="M1321" i="4"/>
  <c r="I1321" i="4"/>
  <c r="L1321" i="4" s="1"/>
  <c r="H1321" i="4"/>
  <c r="J1321" i="4" s="1"/>
  <c r="M1320" i="4"/>
  <c r="L1320" i="4"/>
  <c r="J1320" i="4"/>
  <c r="O1320" i="4" s="1"/>
  <c r="I1320" i="4"/>
  <c r="H1320" i="4"/>
  <c r="M1319" i="4"/>
  <c r="L1319" i="4"/>
  <c r="I1319" i="4"/>
  <c r="H1319" i="4"/>
  <c r="J1319" i="4" s="1"/>
  <c r="M1318" i="4"/>
  <c r="L1318" i="4"/>
  <c r="I1318" i="4"/>
  <c r="H1318" i="4"/>
  <c r="M1317" i="4"/>
  <c r="J1317" i="4"/>
  <c r="I1317" i="4"/>
  <c r="L1317" i="4" s="1"/>
  <c r="H1317" i="4"/>
  <c r="O1316" i="4"/>
  <c r="N1316" i="4"/>
  <c r="M1316" i="4"/>
  <c r="I1316" i="4"/>
  <c r="L1316" i="4" s="1"/>
  <c r="H1316" i="4"/>
  <c r="J1316" i="4" s="1"/>
  <c r="K1316" i="4" s="1"/>
  <c r="L1315" i="4"/>
  <c r="J1315" i="4"/>
  <c r="I1315" i="4"/>
  <c r="M1315" i="4" s="1"/>
  <c r="H1315" i="4"/>
  <c r="J1314" i="4"/>
  <c r="I1314" i="4"/>
  <c r="L1314" i="4" s="1"/>
  <c r="H1314" i="4"/>
  <c r="N1313" i="4"/>
  <c r="M1313" i="4"/>
  <c r="L1313" i="4"/>
  <c r="J1313" i="4"/>
  <c r="I1313" i="4"/>
  <c r="H1313" i="4"/>
  <c r="L1312" i="4"/>
  <c r="I1312" i="4"/>
  <c r="N1311" i="4"/>
  <c r="I1311" i="4"/>
  <c r="L1311" i="4" s="1"/>
  <c r="H1311" i="4"/>
  <c r="J1311" i="4" s="1"/>
  <c r="N1310" i="4"/>
  <c r="L1310" i="4"/>
  <c r="I1310" i="4"/>
  <c r="M1310" i="4" s="1"/>
  <c r="H1310" i="4"/>
  <c r="J1310" i="4" s="1"/>
  <c r="O1309" i="4"/>
  <c r="N1309" i="4"/>
  <c r="M1309" i="4"/>
  <c r="I1309" i="4"/>
  <c r="L1309" i="4" s="1"/>
  <c r="L1308" i="4"/>
  <c r="K1308" i="4"/>
  <c r="J1308" i="4"/>
  <c r="I1308" i="4"/>
  <c r="M1308" i="4" s="1"/>
  <c r="H1308" i="4"/>
  <c r="M1307" i="4"/>
  <c r="I1307" i="4"/>
  <c r="L1307" i="4" s="1"/>
  <c r="H1307" i="4"/>
  <c r="J1307" i="4" s="1"/>
  <c r="L1306" i="4"/>
  <c r="J1306" i="4"/>
  <c r="I1306" i="4"/>
  <c r="M1306" i="4" s="1"/>
  <c r="H1306" i="4"/>
  <c r="M1305" i="4"/>
  <c r="L1305" i="4"/>
  <c r="I1305" i="4"/>
  <c r="M1304" i="4"/>
  <c r="L1304" i="4"/>
  <c r="I1304" i="4"/>
  <c r="L1303" i="4"/>
  <c r="I1303" i="4"/>
  <c r="M1303" i="4" s="1"/>
  <c r="M1302" i="4"/>
  <c r="I1302" i="4"/>
  <c r="L1302" i="4" s="1"/>
  <c r="H1302" i="4"/>
  <c r="J1302" i="4" s="1"/>
  <c r="O1301" i="4"/>
  <c r="L1301" i="4"/>
  <c r="J1301" i="4"/>
  <c r="K1301" i="4" s="1"/>
  <c r="I1301" i="4"/>
  <c r="M1301" i="4" s="1"/>
  <c r="H1301" i="4"/>
  <c r="M1300" i="4"/>
  <c r="I1300" i="4"/>
  <c r="M1299" i="4"/>
  <c r="L1299" i="4"/>
  <c r="J1299" i="4"/>
  <c r="I1299" i="4"/>
  <c r="H1299" i="4"/>
  <c r="O1298" i="4"/>
  <c r="M1298" i="4"/>
  <c r="L1298" i="4"/>
  <c r="K1298" i="4"/>
  <c r="J1298" i="4"/>
  <c r="I1298" i="4"/>
  <c r="O1297" i="4"/>
  <c r="M1297" i="4"/>
  <c r="L1297" i="4"/>
  <c r="K1297" i="4"/>
  <c r="I1297" i="4"/>
  <c r="H1297" i="4"/>
  <c r="J1297" i="4" s="1"/>
  <c r="N1297" i="4" s="1"/>
  <c r="I1296" i="4"/>
  <c r="M1296" i="4" s="1"/>
  <c r="H1296" i="4"/>
  <c r="M1295" i="4"/>
  <c r="I1295" i="4"/>
  <c r="L1295" i="4" s="1"/>
  <c r="H1295" i="4"/>
  <c r="J1295" i="4" s="1"/>
  <c r="J1294" i="4"/>
  <c r="I1294" i="4"/>
  <c r="H1294" i="4"/>
  <c r="I1293" i="4"/>
  <c r="H1293" i="4"/>
  <c r="I1292" i="4"/>
  <c r="H1292" i="4"/>
  <c r="M1291" i="4"/>
  <c r="L1291" i="4"/>
  <c r="I1291" i="4"/>
  <c r="L1290" i="4"/>
  <c r="I1290" i="4"/>
  <c r="M1290" i="4" s="1"/>
  <c r="M1289" i="4"/>
  <c r="L1289" i="4"/>
  <c r="I1289" i="4"/>
  <c r="O1288" i="4"/>
  <c r="N1288" i="4"/>
  <c r="M1288" i="4"/>
  <c r="K1288" i="4"/>
  <c r="I1288" i="4"/>
  <c r="L1288" i="4" s="1"/>
  <c r="H1288" i="4"/>
  <c r="J1288" i="4" s="1"/>
  <c r="O1287" i="4"/>
  <c r="N1287" i="4"/>
  <c r="L1287" i="4"/>
  <c r="I1287" i="4"/>
  <c r="M1287" i="4" s="1"/>
  <c r="H1287" i="4"/>
  <c r="J1287" i="4" s="1"/>
  <c r="K1287" i="4" s="1"/>
  <c r="I1286" i="4"/>
  <c r="M1285" i="4"/>
  <c r="L1285" i="4"/>
  <c r="N1285" i="4" s="1"/>
  <c r="K1285" i="4"/>
  <c r="J1285" i="4"/>
  <c r="O1285" i="4" s="1"/>
  <c r="I1285" i="4"/>
  <c r="O1284" i="4"/>
  <c r="N1284" i="4"/>
  <c r="M1284" i="4"/>
  <c r="L1284" i="4"/>
  <c r="K1284" i="4"/>
  <c r="I1284" i="4"/>
  <c r="O1283" i="4"/>
  <c r="N1283" i="4"/>
  <c r="M1283" i="4"/>
  <c r="L1283" i="4"/>
  <c r="K1283" i="4"/>
  <c r="I1283" i="4"/>
  <c r="H1283" i="4"/>
  <c r="J1283" i="4" s="1"/>
  <c r="M1282" i="4"/>
  <c r="L1282" i="4"/>
  <c r="I1282" i="4"/>
  <c r="H1282" i="4"/>
  <c r="J1282" i="4" s="1"/>
  <c r="M1281" i="4"/>
  <c r="I1281" i="4"/>
  <c r="L1281" i="4" s="1"/>
  <c r="H1281" i="4"/>
  <c r="J1281" i="4" s="1"/>
  <c r="I1280" i="4"/>
  <c r="M1280" i="4" s="1"/>
  <c r="M1279" i="4"/>
  <c r="L1279" i="4"/>
  <c r="K1279" i="4"/>
  <c r="J1279" i="4"/>
  <c r="I1279" i="4"/>
  <c r="H1279" i="4"/>
  <c r="N1278" i="4"/>
  <c r="M1278" i="4"/>
  <c r="L1278" i="4"/>
  <c r="K1278" i="4"/>
  <c r="I1278" i="4"/>
  <c r="J1278" i="4" s="1"/>
  <c r="O1278" i="4" s="1"/>
  <c r="H1278" i="4"/>
  <c r="M1277" i="4"/>
  <c r="L1277" i="4"/>
  <c r="I1277" i="4"/>
  <c r="H1277" i="4"/>
  <c r="J1277" i="4" s="1"/>
  <c r="M1276" i="4"/>
  <c r="L1276" i="4"/>
  <c r="I1276" i="4"/>
  <c r="I1275" i="4"/>
  <c r="O1274" i="4"/>
  <c r="N1274" i="4"/>
  <c r="M1274" i="4"/>
  <c r="J1274" i="4"/>
  <c r="K1274" i="4" s="1"/>
  <c r="I1274" i="4"/>
  <c r="L1274" i="4" s="1"/>
  <c r="H1274" i="4"/>
  <c r="I1273" i="4"/>
  <c r="M1273" i="4" s="1"/>
  <c r="H1273" i="4"/>
  <c r="I1272" i="4"/>
  <c r="K1271" i="4"/>
  <c r="I1271" i="4"/>
  <c r="M1270" i="4"/>
  <c r="I1270" i="4"/>
  <c r="H1270" i="4"/>
  <c r="J1270" i="4" s="1"/>
  <c r="L1269" i="4"/>
  <c r="I1269" i="4"/>
  <c r="H1269" i="4"/>
  <c r="J1269" i="4" s="1"/>
  <c r="M1268" i="4"/>
  <c r="I1268" i="4"/>
  <c r="M1267" i="4"/>
  <c r="I1267" i="4"/>
  <c r="H1267" i="4"/>
  <c r="J1267" i="4" s="1"/>
  <c r="N1266" i="4"/>
  <c r="L1266" i="4"/>
  <c r="I1266" i="4"/>
  <c r="M1266" i="4" s="1"/>
  <c r="H1266" i="4"/>
  <c r="J1266" i="4" s="1"/>
  <c r="K1266" i="4" s="1"/>
  <c r="M1265" i="4"/>
  <c r="K1265" i="4"/>
  <c r="I1265" i="4"/>
  <c r="L1265" i="4" s="1"/>
  <c r="H1265" i="4"/>
  <c r="J1265" i="4" s="1"/>
  <c r="I1264" i="4"/>
  <c r="H1264" i="4"/>
  <c r="N1263" i="4"/>
  <c r="M1263" i="4"/>
  <c r="L1263" i="4"/>
  <c r="I1263" i="4"/>
  <c r="H1263" i="4"/>
  <c r="J1263" i="4" s="1"/>
  <c r="I1262" i="4"/>
  <c r="N1261" i="4"/>
  <c r="M1261" i="4"/>
  <c r="I1261" i="4"/>
  <c r="L1261" i="4" s="1"/>
  <c r="M1260" i="4"/>
  <c r="I1260" i="4"/>
  <c r="L1260" i="4" s="1"/>
  <c r="I1259" i="4"/>
  <c r="H1259" i="4"/>
  <c r="M1258" i="4"/>
  <c r="L1258" i="4"/>
  <c r="I1258" i="4"/>
  <c r="J1258" i="4" s="1"/>
  <c r="H1258" i="4"/>
  <c r="L1257" i="4"/>
  <c r="I1257" i="4"/>
  <c r="I1256" i="4"/>
  <c r="H1256" i="4"/>
  <c r="J1256" i="4" s="1"/>
  <c r="O1255" i="4"/>
  <c r="M1255" i="4"/>
  <c r="L1255" i="4"/>
  <c r="K1255" i="4"/>
  <c r="I1255" i="4"/>
  <c r="H1255" i="4"/>
  <c r="J1255" i="4" s="1"/>
  <c r="M1254" i="4"/>
  <c r="J1254" i="4"/>
  <c r="I1254" i="4"/>
  <c r="L1254" i="4" s="1"/>
  <c r="H1254" i="4"/>
  <c r="M1253" i="4"/>
  <c r="I1253" i="4"/>
  <c r="I1252" i="4"/>
  <c r="H1252" i="4"/>
  <c r="M1251" i="4"/>
  <c r="L1251" i="4"/>
  <c r="I1251" i="4"/>
  <c r="O1250" i="4"/>
  <c r="M1250" i="4"/>
  <c r="K1250" i="4"/>
  <c r="J1250" i="4"/>
  <c r="I1250" i="4"/>
  <c r="H1250" i="4"/>
  <c r="M1249" i="4"/>
  <c r="I1249" i="4"/>
  <c r="H1249" i="4"/>
  <c r="I1248" i="4"/>
  <c r="N1247" i="4"/>
  <c r="M1247" i="4"/>
  <c r="K1247" i="4"/>
  <c r="I1247" i="4"/>
  <c r="L1247" i="4" s="1"/>
  <c r="H1247" i="4"/>
  <c r="J1247" i="4" s="1"/>
  <c r="O1247" i="4" s="1"/>
  <c r="M1246" i="4"/>
  <c r="I1246" i="4"/>
  <c r="L1246" i="4" s="1"/>
  <c r="I1245" i="4"/>
  <c r="H1245" i="4"/>
  <c r="J1245" i="4" s="1"/>
  <c r="M1244" i="4"/>
  <c r="I1244" i="4"/>
  <c r="L1244" i="4" s="1"/>
  <c r="H1244" i="4"/>
  <c r="J1244" i="4" s="1"/>
  <c r="M1243" i="4"/>
  <c r="I1243" i="4"/>
  <c r="L1243" i="4" s="1"/>
  <c r="I1242" i="4"/>
  <c r="L1242" i="4" s="1"/>
  <c r="H1242" i="4"/>
  <c r="J1242" i="4" s="1"/>
  <c r="O1241" i="4"/>
  <c r="M1241" i="4"/>
  <c r="I1241" i="4"/>
  <c r="L1241" i="4" s="1"/>
  <c r="N1241" i="4" s="1"/>
  <c r="H1241" i="4"/>
  <c r="J1241" i="4" s="1"/>
  <c r="K1241" i="4" s="1"/>
  <c r="M1240" i="4"/>
  <c r="L1240" i="4"/>
  <c r="K1240" i="4"/>
  <c r="J1240" i="4"/>
  <c r="I1240" i="4"/>
  <c r="H1240" i="4"/>
  <c r="M1239" i="4"/>
  <c r="I1239" i="4"/>
  <c r="H1239" i="4"/>
  <c r="J1239" i="4" s="1"/>
  <c r="L1238" i="4"/>
  <c r="I1238" i="4"/>
  <c r="M1238" i="4" s="1"/>
  <c r="M1237" i="4"/>
  <c r="L1237" i="4"/>
  <c r="I1237" i="4"/>
  <c r="I1236" i="4"/>
  <c r="H1236" i="4"/>
  <c r="O1235" i="4"/>
  <c r="M1235" i="4"/>
  <c r="K1235" i="4"/>
  <c r="I1235" i="4"/>
  <c r="L1235" i="4" s="1"/>
  <c r="N1235" i="4" s="1"/>
  <c r="H1235" i="4"/>
  <c r="J1235" i="4" s="1"/>
  <c r="I1234" i="4"/>
  <c r="H1234" i="4"/>
  <c r="J1234" i="4" s="1"/>
  <c r="O1234" i="4" s="1"/>
  <c r="O1233" i="4"/>
  <c r="M1233" i="4"/>
  <c r="J1233" i="4"/>
  <c r="K1233" i="4" s="1"/>
  <c r="I1233" i="4"/>
  <c r="L1233" i="4" s="1"/>
  <c r="N1233" i="4" s="1"/>
  <c r="H1233" i="4"/>
  <c r="I1232" i="4"/>
  <c r="M1232" i="4" s="1"/>
  <c r="H1232" i="4"/>
  <c r="J1232" i="4" s="1"/>
  <c r="M1231" i="4"/>
  <c r="I1231" i="4"/>
  <c r="L1231" i="4" s="1"/>
  <c r="H1231" i="4"/>
  <c r="J1231" i="4" s="1"/>
  <c r="O1230" i="4"/>
  <c r="M1230" i="4"/>
  <c r="L1230" i="4"/>
  <c r="K1230" i="4"/>
  <c r="I1230" i="4"/>
  <c r="H1230" i="4"/>
  <c r="J1230" i="4" s="1"/>
  <c r="N1230" i="4" s="1"/>
  <c r="L1229" i="4"/>
  <c r="I1229" i="4"/>
  <c r="M1229" i="4" s="1"/>
  <c r="M1228" i="4"/>
  <c r="J1228" i="4"/>
  <c r="I1228" i="4"/>
  <c r="H1228" i="4"/>
  <c r="O1227" i="4"/>
  <c r="M1227" i="4"/>
  <c r="I1227" i="4"/>
  <c r="L1227" i="4" s="1"/>
  <c r="O1226" i="4"/>
  <c r="M1226" i="4"/>
  <c r="L1226" i="4"/>
  <c r="I1226" i="4"/>
  <c r="H1226" i="4"/>
  <c r="J1226" i="4" s="1"/>
  <c r="I1225" i="4"/>
  <c r="M1225" i="4" s="1"/>
  <c r="M1224" i="4"/>
  <c r="L1224" i="4"/>
  <c r="I1224" i="4"/>
  <c r="L1223" i="4"/>
  <c r="I1223" i="4"/>
  <c r="H1223" i="4"/>
  <c r="J1223" i="4" s="1"/>
  <c r="N1222" i="4"/>
  <c r="M1222" i="4"/>
  <c r="L1222" i="4"/>
  <c r="K1222" i="4"/>
  <c r="J1222" i="4"/>
  <c r="O1222" i="4" s="1"/>
  <c r="I1222" i="4"/>
  <c r="O1221" i="4"/>
  <c r="L1221" i="4"/>
  <c r="I1221" i="4"/>
  <c r="H1221" i="4"/>
  <c r="J1221" i="4" s="1"/>
  <c r="M1220" i="4"/>
  <c r="L1220" i="4"/>
  <c r="K1220" i="4"/>
  <c r="I1220" i="4"/>
  <c r="H1220" i="4"/>
  <c r="J1220" i="4" s="1"/>
  <c r="I1219" i="4"/>
  <c r="O1218" i="4"/>
  <c r="K1218" i="4"/>
  <c r="I1218" i="4"/>
  <c r="H1218" i="4"/>
  <c r="J1218" i="4" s="1"/>
  <c r="M1217" i="4"/>
  <c r="I1217" i="4"/>
  <c r="H1217" i="4"/>
  <c r="J1217" i="4" s="1"/>
  <c r="L1216" i="4"/>
  <c r="I1216" i="4"/>
  <c r="J1216" i="4" s="1"/>
  <c r="H1216" i="4"/>
  <c r="M1215" i="4"/>
  <c r="I1215" i="4"/>
  <c r="L1215" i="4" s="1"/>
  <c r="I1214" i="4"/>
  <c r="L1214" i="4" s="1"/>
  <c r="H1214" i="4"/>
  <c r="J1214" i="4" s="1"/>
  <c r="O1213" i="4"/>
  <c r="M1213" i="4"/>
  <c r="K1213" i="4"/>
  <c r="I1213" i="4"/>
  <c r="L1213" i="4" s="1"/>
  <c r="N1213" i="4" s="1"/>
  <c r="H1213" i="4"/>
  <c r="J1213" i="4" s="1"/>
  <c r="O1212" i="4"/>
  <c r="L1212" i="4"/>
  <c r="K1212" i="4"/>
  <c r="I1212" i="4"/>
  <c r="M1212" i="4" s="1"/>
  <c r="H1212" i="4"/>
  <c r="J1212" i="4" s="1"/>
  <c r="N1212" i="4" s="1"/>
  <c r="M1211" i="4"/>
  <c r="I1211" i="4"/>
  <c r="L1211" i="4" s="1"/>
  <c r="H1211" i="4"/>
  <c r="J1211" i="4" s="1"/>
  <c r="O1210" i="4"/>
  <c r="M1210" i="4"/>
  <c r="L1210" i="4"/>
  <c r="J1210" i="4"/>
  <c r="I1210" i="4"/>
  <c r="H1210" i="4"/>
  <c r="M1209" i="4"/>
  <c r="L1209" i="4"/>
  <c r="I1209" i="4"/>
  <c r="H1209" i="4"/>
  <c r="J1209" i="4" s="1"/>
  <c r="I1208" i="4"/>
  <c r="H1208" i="4"/>
  <c r="N1207" i="4"/>
  <c r="M1207" i="4"/>
  <c r="L1207" i="4"/>
  <c r="K1207" i="4"/>
  <c r="I1207" i="4"/>
  <c r="H1207" i="4"/>
  <c r="J1207" i="4" s="1"/>
  <c r="O1207" i="4" s="1"/>
  <c r="I1206" i="4"/>
  <c r="L1206" i="4" s="1"/>
  <c r="H1206" i="4"/>
  <c r="L1205" i="4"/>
  <c r="N1205" i="4" s="1"/>
  <c r="I1205" i="4"/>
  <c r="M1205" i="4" s="1"/>
  <c r="H1205" i="4"/>
  <c r="J1205" i="4" s="1"/>
  <c r="O1204" i="4"/>
  <c r="N1204" i="4"/>
  <c r="M1204" i="4"/>
  <c r="K1204" i="4"/>
  <c r="J1204" i="4"/>
  <c r="I1204" i="4"/>
  <c r="L1204" i="4" s="1"/>
  <c r="H1204" i="4"/>
  <c r="I1203" i="4"/>
  <c r="H1203" i="4"/>
  <c r="M1202" i="4"/>
  <c r="L1202" i="4"/>
  <c r="J1202" i="4"/>
  <c r="I1202" i="4"/>
  <c r="H1202" i="4"/>
  <c r="I1201" i="4"/>
  <c r="H1201" i="4"/>
  <c r="O1200" i="4"/>
  <c r="N1200" i="4"/>
  <c r="M1200" i="4"/>
  <c r="L1200" i="4"/>
  <c r="K1200" i="4"/>
  <c r="J1200" i="4"/>
  <c r="I1200" i="4"/>
  <c r="H1200" i="4"/>
  <c r="O1199" i="4"/>
  <c r="L1199" i="4"/>
  <c r="I1199" i="4"/>
  <c r="M1199" i="4" s="1"/>
  <c r="H1199" i="4"/>
  <c r="J1199" i="4" s="1"/>
  <c r="J1198" i="4"/>
  <c r="I1198" i="4"/>
  <c r="H1198" i="4"/>
  <c r="K1197" i="4"/>
  <c r="I1197" i="4"/>
  <c r="H1197" i="4"/>
  <c r="J1197" i="4" s="1"/>
  <c r="O1197" i="4" s="1"/>
  <c r="I1196" i="4"/>
  <c r="I1195" i="4"/>
  <c r="H1195" i="4"/>
  <c r="M1194" i="4"/>
  <c r="L1194" i="4"/>
  <c r="I1194" i="4"/>
  <c r="O1193" i="4"/>
  <c r="L1193" i="4"/>
  <c r="I1193" i="4"/>
  <c r="M1193" i="4" s="1"/>
  <c r="H1193" i="4"/>
  <c r="J1193" i="4" s="1"/>
  <c r="O1192" i="4"/>
  <c r="N1192" i="4"/>
  <c r="M1192" i="4"/>
  <c r="L1192" i="4"/>
  <c r="K1192" i="4"/>
  <c r="I1192" i="4"/>
  <c r="H1192" i="4"/>
  <c r="J1192" i="4" s="1"/>
  <c r="M1191" i="4"/>
  <c r="I1191" i="4"/>
  <c r="L1191" i="4" s="1"/>
  <c r="H1191" i="4"/>
  <c r="N1190" i="4"/>
  <c r="M1190" i="4"/>
  <c r="K1190" i="4"/>
  <c r="I1190" i="4"/>
  <c r="L1190" i="4" s="1"/>
  <c r="H1190" i="4"/>
  <c r="J1190" i="4" s="1"/>
  <c r="O1190" i="4" s="1"/>
  <c r="I1189" i="4"/>
  <c r="H1189" i="4"/>
  <c r="J1189" i="4" s="1"/>
  <c r="I1188" i="4"/>
  <c r="M1188" i="4" s="1"/>
  <c r="H1188" i="4"/>
  <c r="J1188" i="4" s="1"/>
  <c r="I1187" i="4"/>
  <c r="H1187" i="4"/>
  <c r="O1186" i="4"/>
  <c r="N1186" i="4"/>
  <c r="L1186" i="4"/>
  <c r="J1186" i="4"/>
  <c r="K1186" i="4" s="1"/>
  <c r="I1186" i="4"/>
  <c r="M1186" i="4" s="1"/>
  <c r="H1186" i="4"/>
  <c r="I1185" i="4"/>
  <c r="M1185" i="4" s="1"/>
  <c r="H1185" i="4"/>
  <c r="M1184" i="4"/>
  <c r="L1184" i="4"/>
  <c r="K1184" i="4"/>
  <c r="J1184" i="4"/>
  <c r="I1184" i="4"/>
  <c r="H1184" i="4"/>
  <c r="K1183" i="4"/>
  <c r="J1183" i="4"/>
  <c r="O1183" i="4" s="1"/>
  <c r="I1183" i="4"/>
  <c r="H1183" i="4"/>
  <c r="I1182" i="4"/>
  <c r="H1182" i="4"/>
  <c r="J1182" i="4" s="1"/>
  <c r="M1181" i="4"/>
  <c r="I1181" i="4"/>
  <c r="L1181" i="4" s="1"/>
  <c r="M1180" i="4"/>
  <c r="I1180" i="4"/>
  <c r="L1180" i="4" s="1"/>
  <c r="H1180" i="4"/>
  <c r="L1179" i="4"/>
  <c r="I1179" i="4"/>
  <c r="M1179" i="4" s="1"/>
  <c r="H1179" i="4"/>
  <c r="J1179" i="4" s="1"/>
  <c r="O1178" i="4"/>
  <c r="N1178" i="4"/>
  <c r="M1178" i="4"/>
  <c r="L1178" i="4"/>
  <c r="I1178" i="4"/>
  <c r="H1178" i="4"/>
  <c r="J1178" i="4" s="1"/>
  <c r="K1178" i="4" s="1"/>
  <c r="I1177" i="4"/>
  <c r="M1177" i="4" s="1"/>
  <c r="M1176" i="4"/>
  <c r="I1176" i="4"/>
  <c r="L1176" i="4" s="1"/>
  <c r="H1176" i="4"/>
  <c r="I1175" i="4"/>
  <c r="K1174" i="4"/>
  <c r="J1174" i="4"/>
  <c r="I1174" i="4"/>
  <c r="H1174" i="4"/>
  <c r="I1173" i="4"/>
  <c r="H1173" i="4"/>
  <c r="M1172" i="4"/>
  <c r="I1172" i="4"/>
  <c r="L1172" i="4" s="1"/>
  <c r="I1171" i="4"/>
  <c r="M1171" i="4" s="1"/>
  <c r="H1171" i="4"/>
  <c r="O1170" i="4"/>
  <c r="N1170" i="4"/>
  <c r="M1170" i="4"/>
  <c r="L1170" i="4"/>
  <c r="K1170" i="4"/>
  <c r="J1170" i="4"/>
  <c r="I1170" i="4"/>
  <c r="H1170" i="4"/>
  <c r="M1169" i="4"/>
  <c r="J1169" i="4"/>
  <c r="I1169" i="4"/>
  <c r="L1169" i="4" s="1"/>
  <c r="H1169" i="4"/>
  <c r="O1168" i="4"/>
  <c r="N1168" i="4"/>
  <c r="M1168" i="4"/>
  <c r="L1168" i="4"/>
  <c r="J1168" i="4"/>
  <c r="K1168" i="4" s="1"/>
  <c r="I1168" i="4"/>
  <c r="H1168" i="4"/>
  <c r="M1167" i="4"/>
  <c r="L1167" i="4"/>
  <c r="K1167" i="4"/>
  <c r="I1167" i="4"/>
  <c r="H1167" i="4"/>
  <c r="J1167" i="4" s="1"/>
  <c r="O1166" i="4"/>
  <c r="N1166" i="4"/>
  <c r="M1166" i="4"/>
  <c r="L1166" i="4"/>
  <c r="K1166" i="4"/>
  <c r="I1166" i="4"/>
  <c r="M1165" i="4"/>
  <c r="L1165" i="4"/>
  <c r="I1165" i="4"/>
  <c r="H1165" i="4"/>
  <c r="J1165" i="4" s="1"/>
  <c r="M1164" i="4"/>
  <c r="L1164" i="4"/>
  <c r="I1164" i="4"/>
  <c r="H1164" i="4"/>
  <c r="M1163" i="4"/>
  <c r="L1163" i="4"/>
  <c r="I1163" i="4"/>
  <c r="H1163" i="4"/>
  <c r="J1163" i="4" s="1"/>
  <c r="M1162" i="4"/>
  <c r="J1162" i="4"/>
  <c r="I1162" i="4"/>
  <c r="L1162" i="4" s="1"/>
  <c r="H1162" i="4"/>
  <c r="O1161" i="4"/>
  <c r="N1161" i="4"/>
  <c r="M1161" i="4"/>
  <c r="L1161" i="4"/>
  <c r="I1161" i="4"/>
  <c r="H1161" i="4"/>
  <c r="J1161" i="4" s="1"/>
  <c r="K1161" i="4" s="1"/>
  <c r="M1160" i="4"/>
  <c r="I1160" i="4"/>
  <c r="L1160" i="4" s="1"/>
  <c r="H1160" i="4"/>
  <c r="O1159" i="4"/>
  <c r="N1159" i="4"/>
  <c r="M1159" i="4"/>
  <c r="L1159" i="4"/>
  <c r="K1159" i="4"/>
  <c r="J1159" i="4"/>
  <c r="I1159" i="4"/>
  <c r="H1159" i="4"/>
  <c r="M1158" i="4"/>
  <c r="L1158" i="4"/>
  <c r="I1158" i="4"/>
  <c r="O1157" i="4"/>
  <c r="N1157" i="4"/>
  <c r="M1157" i="4"/>
  <c r="L1157" i="4"/>
  <c r="I1157" i="4"/>
  <c r="H1157" i="4"/>
  <c r="J1157" i="4" s="1"/>
  <c r="K1157" i="4" s="1"/>
  <c r="M1156" i="4"/>
  <c r="L1156" i="4"/>
  <c r="K1156" i="4"/>
  <c r="J1156" i="4"/>
  <c r="I1156" i="4"/>
  <c r="H1156" i="4"/>
  <c r="O1155" i="4"/>
  <c r="M1155" i="4"/>
  <c r="K1155" i="4"/>
  <c r="J1155" i="4"/>
  <c r="I1155" i="4"/>
  <c r="M1154" i="4"/>
  <c r="L1154" i="4"/>
  <c r="I1154" i="4"/>
  <c r="H1154" i="4"/>
  <c r="J1154" i="4" s="1"/>
  <c r="O1153" i="4"/>
  <c r="M1153" i="4"/>
  <c r="L1153" i="4"/>
  <c r="K1153" i="4"/>
  <c r="I1153" i="4"/>
  <c r="H1153" i="4"/>
  <c r="J1153" i="4" s="1"/>
  <c r="N1153" i="4" s="1"/>
  <c r="I1152" i="4"/>
  <c r="J1152" i="4" s="1"/>
  <c r="H1152" i="4"/>
  <c r="O1151" i="4"/>
  <c r="M1151" i="4"/>
  <c r="L1151" i="4"/>
  <c r="N1151" i="4" s="1"/>
  <c r="I1151" i="4"/>
  <c r="H1151" i="4"/>
  <c r="J1151" i="4" s="1"/>
  <c r="K1151" i="4" s="1"/>
  <c r="I1150" i="4"/>
  <c r="M1150" i="4" s="1"/>
  <c r="H1150" i="4"/>
  <c r="J1150" i="4" s="1"/>
  <c r="O1149" i="4"/>
  <c r="M1149" i="4"/>
  <c r="J1149" i="4"/>
  <c r="K1149" i="4" s="1"/>
  <c r="I1149" i="4"/>
  <c r="H1149" i="4"/>
  <c r="I1148" i="4"/>
  <c r="L1148" i="4" s="1"/>
  <c r="H1148" i="4"/>
  <c r="J1148" i="4" s="1"/>
  <c r="L1147" i="4"/>
  <c r="I1147" i="4"/>
  <c r="M1147" i="4" s="1"/>
  <c r="M1146" i="4"/>
  <c r="L1146" i="4"/>
  <c r="I1146" i="4"/>
  <c r="H1146" i="4"/>
  <c r="M1145" i="4"/>
  <c r="L1145" i="4"/>
  <c r="K1145" i="4"/>
  <c r="J1145" i="4"/>
  <c r="I1145" i="4"/>
  <c r="H1145" i="4"/>
  <c r="M1144" i="4"/>
  <c r="L1144" i="4"/>
  <c r="I1144" i="4"/>
  <c r="J1144" i="4" s="1"/>
  <c r="H1144" i="4"/>
  <c r="M1143" i="4"/>
  <c r="L1143" i="4"/>
  <c r="I1143" i="4"/>
  <c r="H1143" i="4"/>
  <c r="J1143" i="4" s="1"/>
  <c r="M1142" i="4"/>
  <c r="L1142" i="4"/>
  <c r="K1142" i="4"/>
  <c r="J1142" i="4"/>
  <c r="I1142" i="4"/>
  <c r="H1142" i="4"/>
  <c r="O1141" i="4"/>
  <c r="N1141" i="4"/>
  <c r="M1141" i="4"/>
  <c r="I1141" i="4"/>
  <c r="L1141" i="4" s="1"/>
  <c r="H1141" i="4"/>
  <c r="J1141" i="4" s="1"/>
  <c r="K1141" i="4" s="1"/>
  <c r="I1140" i="4"/>
  <c r="M1140" i="4" s="1"/>
  <c r="H1140" i="4"/>
  <c r="J1140" i="4" s="1"/>
  <c r="O1139" i="4"/>
  <c r="M1139" i="4"/>
  <c r="L1139" i="4"/>
  <c r="K1139" i="4"/>
  <c r="J1139" i="4"/>
  <c r="I1139" i="4"/>
  <c r="H1139" i="4"/>
  <c r="I1138" i="4"/>
  <c r="M1137" i="4"/>
  <c r="L1137" i="4"/>
  <c r="I1137" i="4"/>
  <c r="J1137" i="4" s="1"/>
  <c r="H1137" i="4"/>
  <c r="O1136" i="4"/>
  <c r="I1136" i="4"/>
  <c r="L1136" i="4" s="1"/>
  <c r="H1136" i="4"/>
  <c r="J1136" i="4" s="1"/>
  <c r="M1135" i="4"/>
  <c r="L1135" i="4"/>
  <c r="J1135" i="4"/>
  <c r="I1135" i="4"/>
  <c r="H1135" i="4"/>
  <c r="I1134" i="4"/>
  <c r="I1133" i="4"/>
  <c r="M1133" i="4" s="1"/>
  <c r="H1133" i="4"/>
  <c r="J1132" i="4"/>
  <c r="I1132" i="4"/>
  <c r="H1132" i="4"/>
  <c r="M1131" i="4"/>
  <c r="I1131" i="4"/>
  <c r="M1130" i="4"/>
  <c r="I1130" i="4"/>
  <c r="M1129" i="4"/>
  <c r="I1129" i="4"/>
  <c r="L1129" i="4" s="1"/>
  <c r="M1128" i="4"/>
  <c r="L1128" i="4"/>
  <c r="I1128" i="4"/>
  <c r="H1128" i="4"/>
  <c r="J1128" i="4" s="1"/>
  <c r="M1127" i="4"/>
  <c r="I1127" i="4"/>
  <c r="L1127" i="4" s="1"/>
  <c r="M1126" i="4"/>
  <c r="L1126" i="4"/>
  <c r="I1126" i="4"/>
  <c r="J1126" i="4" s="1"/>
  <c r="H1126" i="4"/>
  <c r="M1125" i="4"/>
  <c r="L1125" i="4"/>
  <c r="I1125" i="4"/>
  <c r="H1125" i="4"/>
  <c r="J1125" i="4" s="1"/>
  <c r="M1124" i="4"/>
  <c r="I1124" i="4"/>
  <c r="L1124" i="4" s="1"/>
  <c r="I1123" i="4"/>
  <c r="H1123" i="4"/>
  <c r="O1122" i="4"/>
  <c r="N1122" i="4"/>
  <c r="M1122" i="4"/>
  <c r="K1122" i="4"/>
  <c r="I1122" i="4"/>
  <c r="L1122" i="4" s="1"/>
  <c r="H1122" i="4"/>
  <c r="J1122" i="4" s="1"/>
  <c r="O1121" i="4"/>
  <c r="M1121" i="4"/>
  <c r="I1121" i="4"/>
  <c r="L1121" i="4" s="1"/>
  <c r="H1121" i="4"/>
  <c r="J1121" i="4" s="1"/>
  <c r="I1120" i="4"/>
  <c r="M1120" i="4" s="1"/>
  <c r="O1119" i="4"/>
  <c r="M1119" i="4"/>
  <c r="K1119" i="4"/>
  <c r="I1119" i="4"/>
  <c r="H1119" i="4"/>
  <c r="J1119" i="4" s="1"/>
  <c r="I1118" i="4"/>
  <c r="H1118" i="4"/>
  <c r="J1118" i="4" s="1"/>
  <c r="O1117" i="4"/>
  <c r="N1117" i="4"/>
  <c r="L1117" i="4"/>
  <c r="J1117" i="4"/>
  <c r="K1117" i="4" s="1"/>
  <c r="I1117" i="4"/>
  <c r="M1117" i="4" s="1"/>
  <c r="M1116" i="4"/>
  <c r="L1116" i="4"/>
  <c r="I1116" i="4"/>
  <c r="J1116" i="4" s="1"/>
  <c r="H1116" i="4"/>
  <c r="M1115" i="4"/>
  <c r="L1115" i="4"/>
  <c r="I1115" i="4"/>
  <c r="H1115" i="4"/>
  <c r="J1115" i="4" s="1"/>
  <c r="M1114" i="4"/>
  <c r="I1114" i="4"/>
  <c r="H1114" i="4"/>
  <c r="I1113" i="4"/>
  <c r="H1113" i="4"/>
  <c r="L1112" i="4"/>
  <c r="I1112" i="4"/>
  <c r="M1112" i="4" s="1"/>
  <c r="H1112" i="4"/>
  <c r="O1111" i="4"/>
  <c r="M1111" i="4"/>
  <c r="L1111" i="4"/>
  <c r="J1111" i="4"/>
  <c r="I1111" i="4"/>
  <c r="H1111" i="4"/>
  <c r="M1110" i="4"/>
  <c r="L1110" i="4"/>
  <c r="J1110" i="4"/>
  <c r="N1110" i="4" s="1"/>
  <c r="I1110" i="4"/>
  <c r="M1109" i="4"/>
  <c r="L1109" i="4"/>
  <c r="I1109" i="4"/>
  <c r="H1109" i="4"/>
  <c r="J1109" i="4" s="1"/>
  <c r="M1108" i="4"/>
  <c r="L1108" i="4"/>
  <c r="K1108" i="4"/>
  <c r="I1108" i="4"/>
  <c r="H1108" i="4"/>
  <c r="J1108" i="4" s="1"/>
  <c r="O1107" i="4"/>
  <c r="M1107" i="4"/>
  <c r="L1107" i="4"/>
  <c r="N1107" i="4" s="1"/>
  <c r="K1107" i="4"/>
  <c r="I1107" i="4"/>
  <c r="H1107" i="4"/>
  <c r="J1107" i="4" s="1"/>
  <c r="I1106" i="4"/>
  <c r="H1106" i="4"/>
  <c r="J1106" i="4" s="1"/>
  <c r="O1105" i="4"/>
  <c r="M1105" i="4"/>
  <c r="L1105" i="4"/>
  <c r="N1105" i="4" s="1"/>
  <c r="J1105" i="4"/>
  <c r="K1105" i="4" s="1"/>
  <c r="I1105" i="4"/>
  <c r="H1105" i="4"/>
  <c r="I1104" i="4"/>
  <c r="L1104" i="4" s="1"/>
  <c r="H1104" i="4"/>
  <c r="I1103" i="4"/>
  <c r="I1102" i="4"/>
  <c r="L1102" i="4" s="1"/>
  <c r="H1102" i="4"/>
  <c r="J1102" i="4" s="1"/>
  <c r="I1101" i="4"/>
  <c r="J1100" i="4"/>
  <c r="I1100" i="4"/>
  <c r="L1100" i="4" s="1"/>
  <c r="H1100" i="4"/>
  <c r="M1099" i="4"/>
  <c r="I1099" i="4"/>
  <c r="H1099" i="4"/>
  <c r="J1099" i="4" s="1"/>
  <c r="O1098" i="4"/>
  <c r="M1098" i="4"/>
  <c r="J1098" i="4"/>
  <c r="I1098" i="4"/>
  <c r="L1098" i="4" s="1"/>
  <c r="H1098" i="4"/>
  <c r="O1097" i="4"/>
  <c r="M1097" i="4"/>
  <c r="L1097" i="4"/>
  <c r="K1097" i="4"/>
  <c r="J1097" i="4"/>
  <c r="I1097" i="4"/>
  <c r="H1097" i="4"/>
  <c r="I1096" i="4"/>
  <c r="O1095" i="4"/>
  <c r="M1095" i="4"/>
  <c r="L1095" i="4"/>
  <c r="K1095" i="4"/>
  <c r="I1095" i="4"/>
  <c r="J1095" i="4" s="1"/>
  <c r="H1095" i="4"/>
  <c r="L1094" i="4"/>
  <c r="I1094" i="4"/>
  <c r="M1094" i="4" s="1"/>
  <c r="H1094" i="4"/>
  <c r="J1094" i="4" s="1"/>
  <c r="M1093" i="4"/>
  <c r="L1093" i="4"/>
  <c r="J1093" i="4"/>
  <c r="I1093" i="4"/>
  <c r="H1093" i="4"/>
  <c r="O1092" i="4"/>
  <c r="M1092" i="4"/>
  <c r="I1092" i="4"/>
  <c r="H1092" i="4"/>
  <c r="J1092" i="4" s="1"/>
  <c r="M1091" i="4"/>
  <c r="L1091" i="4"/>
  <c r="I1091" i="4"/>
  <c r="O1090" i="4"/>
  <c r="L1090" i="4"/>
  <c r="K1090" i="4"/>
  <c r="J1090" i="4"/>
  <c r="I1090" i="4"/>
  <c r="M1090" i="4" s="1"/>
  <c r="H1090" i="4"/>
  <c r="L1089" i="4"/>
  <c r="I1089" i="4"/>
  <c r="M1089" i="4" s="1"/>
  <c r="L1088" i="4"/>
  <c r="I1088" i="4"/>
  <c r="H1088" i="4"/>
  <c r="M1087" i="4"/>
  <c r="I1087" i="4"/>
  <c r="L1087" i="4" s="1"/>
  <c r="H1087" i="4"/>
  <c r="J1087" i="4" s="1"/>
  <c r="L1086" i="4"/>
  <c r="I1086" i="4"/>
  <c r="M1086" i="4" s="1"/>
  <c r="H1086" i="4"/>
  <c r="O1085" i="4"/>
  <c r="K1085" i="4"/>
  <c r="J1085" i="4"/>
  <c r="N1085" i="4" s="1"/>
  <c r="I1085" i="4"/>
  <c r="L1085" i="4" s="1"/>
  <c r="H1085" i="4"/>
  <c r="L1084" i="4"/>
  <c r="I1084" i="4"/>
  <c r="M1084" i="4" s="1"/>
  <c r="H1084" i="4"/>
  <c r="J1084" i="4" s="1"/>
  <c r="I1083" i="4"/>
  <c r="H1083" i="4"/>
  <c r="I1082" i="4"/>
  <c r="M1081" i="4"/>
  <c r="L1081" i="4"/>
  <c r="I1081" i="4"/>
  <c r="L1080" i="4"/>
  <c r="I1080" i="4"/>
  <c r="M1080" i="4" s="1"/>
  <c r="M1079" i="4"/>
  <c r="L1079" i="4"/>
  <c r="J1079" i="4"/>
  <c r="I1079" i="4"/>
  <c r="H1079" i="4"/>
  <c r="I1078" i="4"/>
  <c r="M1078" i="4" s="1"/>
  <c r="I1077" i="4"/>
  <c r="O1076" i="4"/>
  <c r="M1076" i="4"/>
  <c r="L1076" i="4"/>
  <c r="J1076" i="4"/>
  <c r="N1076" i="4" s="1"/>
  <c r="I1076" i="4"/>
  <c r="H1076" i="4"/>
  <c r="I1075" i="4"/>
  <c r="O1074" i="4"/>
  <c r="N1074" i="4"/>
  <c r="K1074" i="4"/>
  <c r="I1074" i="4"/>
  <c r="L1074" i="4" s="1"/>
  <c r="H1074" i="4"/>
  <c r="J1074" i="4" s="1"/>
  <c r="O1073" i="4"/>
  <c r="I1073" i="4"/>
  <c r="M1073" i="4" s="1"/>
  <c r="H1073" i="4"/>
  <c r="J1073" i="4" s="1"/>
  <c r="I1072" i="4"/>
  <c r="M1072" i="4" s="1"/>
  <c r="M1071" i="4"/>
  <c r="I1071" i="4"/>
  <c r="J1071" i="4" s="1"/>
  <c r="H1071" i="4"/>
  <c r="I1070" i="4"/>
  <c r="M1070" i="4" s="1"/>
  <c r="H1070" i="4"/>
  <c r="J1070" i="4" s="1"/>
  <c r="O1069" i="4"/>
  <c r="M1069" i="4"/>
  <c r="L1069" i="4"/>
  <c r="K1069" i="4"/>
  <c r="J1069" i="4"/>
  <c r="I1069" i="4"/>
  <c r="H1069" i="4"/>
  <c r="I1068" i="4"/>
  <c r="M1068" i="4" s="1"/>
  <c r="I1067" i="4"/>
  <c r="M1067" i="4" s="1"/>
  <c r="I1066" i="4"/>
  <c r="M1066" i="4" s="1"/>
  <c r="H1066" i="4"/>
  <c r="J1066" i="4" s="1"/>
  <c r="O1065" i="4"/>
  <c r="M1065" i="4"/>
  <c r="L1065" i="4"/>
  <c r="K1065" i="4"/>
  <c r="J1065" i="4"/>
  <c r="I1065" i="4"/>
  <c r="H1065" i="4"/>
  <c r="M1064" i="4"/>
  <c r="I1064" i="4"/>
  <c r="J1064" i="4" s="1"/>
  <c r="H1064" i="4"/>
  <c r="L1063" i="4"/>
  <c r="J1063" i="4"/>
  <c r="O1063" i="4" s="1"/>
  <c r="I1063" i="4"/>
  <c r="M1063" i="4" s="1"/>
  <c r="O1062" i="4"/>
  <c r="N1062" i="4"/>
  <c r="M1062" i="4"/>
  <c r="K1062" i="4"/>
  <c r="J1062" i="4"/>
  <c r="I1062" i="4"/>
  <c r="L1062" i="4" s="1"/>
  <c r="H1062" i="4"/>
  <c r="L1061" i="4"/>
  <c r="I1061" i="4"/>
  <c r="M1061" i="4" s="1"/>
  <c r="H1061" i="4"/>
  <c r="J1061" i="4" s="1"/>
  <c r="O1060" i="4"/>
  <c r="N1060" i="4"/>
  <c r="L1060" i="4"/>
  <c r="J1060" i="4"/>
  <c r="K1060" i="4" s="1"/>
  <c r="I1060" i="4"/>
  <c r="M1060" i="4" s="1"/>
  <c r="H1060" i="4"/>
  <c r="J1059" i="4"/>
  <c r="I1059" i="4"/>
  <c r="H1059" i="4"/>
  <c r="L1058" i="4"/>
  <c r="I1058" i="4"/>
  <c r="J1058" i="4" s="1"/>
  <c r="H1058" i="4"/>
  <c r="I1057" i="4"/>
  <c r="H1057" i="4"/>
  <c r="J1057" i="4" s="1"/>
  <c r="M1056" i="4"/>
  <c r="L1056" i="4"/>
  <c r="I1056" i="4"/>
  <c r="J1056" i="4" s="1"/>
  <c r="O1056" i="4" s="1"/>
  <c r="H1056" i="4"/>
  <c r="M1055" i="4"/>
  <c r="L1055" i="4"/>
  <c r="I1055" i="4"/>
  <c r="M1054" i="4"/>
  <c r="I1054" i="4"/>
  <c r="L1054" i="4" s="1"/>
  <c r="I1053" i="4"/>
  <c r="H1053" i="4"/>
  <c r="J1053" i="4" s="1"/>
  <c r="M1052" i="4"/>
  <c r="I1052" i="4"/>
  <c r="L1052" i="4" s="1"/>
  <c r="H1052" i="4"/>
  <c r="J1052" i="4" s="1"/>
  <c r="I1051" i="4"/>
  <c r="M1051" i="4" s="1"/>
  <c r="H1051" i="4"/>
  <c r="J1051" i="4" s="1"/>
  <c r="O1050" i="4"/>
  <c r="M1050" i="4"/>
  <c r="L1050" i="4"/>
  <c r="J1050" i="4"/>
  <c r="I1050" i="4"/>
  <c r="H1050" i="4"/>
  <c r="O1049" i="4"/>
  <c r="M1049" i="4"/>
  <c r="J1049" i="4"/>
  <c r="N1049" i="4" s="1"/>
  <c r="I1049" i="4"/>
  <c r="L1049" i="4" s="1"/>
  <c r="H1049" i="4"/>
  <c r="O1048" i="4"/>
  <c r="M1048" i="4"/>
  <c r="L1048" i="4"/>
  <c r="N1048" i="4" s="1"/>
  <c r="K1048" i="4"/>
  <c r="J1048" i="4"/>
  <c r="I1048" i="4"/>
  <c r="H1048" i="4"/>
  <c r="M1047" i="4"/>
  <c r="L1047" i="4"/>
  <c r="I1047" i="4"/>
  <c r="H1047" i="4"/>
  <c r="M1046" i="4"/>
  <c r="I1046" i="4"/>
  <c r="L1046" i="4" s="1"/>
  <c r="M1045" i="4"/>
  <c r="K1045" i="4"/>
  <c r="J1045" i="4"/>
  <c r="I1045" i="4"/>
  <c r="L1045" i="4" s="1"/>
  <c r="H1045" i="4"/>
  <c r="I1044" i="4"/>
  <c r="H1044" i="4"/>
  <c r="M1043" i="4"/>
  <c r="L1043" i="4"/>
  <c r="K1043" i="4"/>
  <c r="J1043" i="4"/>
  <c r="I1043" i="4"/>
  <c r="H1043" i="4"/>
  <c r="M1042" i="4"/>
  <c r="L1042" i="4"/>
  <c r="I1042" i="4"/>
  <c r="N1041" i="4"/>
  <c r="M1041" i="4"/>
  <c r="L1041" i="4"/>
  <c r="K1041" i="4"/>
  <c r="J1041" i="4"/>
  <c r="O1041" i="4" s="1"/>
  <c r="I1041" i="4"/>
  <c r="H1041" i="4"/>
  <c r="M1040" i="4"/>
  <c r="L1040" i="4"/>
  <c r="I1040" i="4"/>
  <c r="O1039" i="4"/>
  <c r="N1039" i="4"/>
  <c r="M1039" i="4"/>
  <c r="L1039" i="4"/>
  <c r="K1039" i="4"/>
  <c r="J1039" i="4"/>
  <c r="I1039" i="4"/>
  <c r="H1039" i="4"/>
  <c r="M1038" i="4"/>
  <c r="I1038" i="4"/>
  <c r="L1038" i="4" s="1"/>
  <c r="H1038" i="4"/>
  <c r="O1037" i="4"/>
  <c r="N1037" i="4"/>
  <c r="M1037" i="4"/>
  <c r="L1037" i="4"/>
  <c r="K1037" i="4"/>
  <c r="J1037" i="4"/>
  <c r="I1037" i="4"/>
  <c r="H1037" i="4"/>
  <c r="I1036" i="4"/>
  <c r="M1036" i="4" s="1"/>
  <c r="H1036" i="4"/>
  <c r="M1035" i="4"/>
  <c r="L1035" i="4"/>
  <c r="I1035" i="4"/>
  <c r="I1034" i="4"/>
  <c r="H1034" i="4"/>
  <c r="M1033" i="4"/>
  <c r="L1033" i="4"/>
  <c r="I1033" i="4"/>
  <c r="H1033" i="4"/>
  <c r="J1032" i="4"/>
  <c r="I1032" i="4"/>
  <c r="I1031" i="4"/>
  <c r="H1031" i="4"/>
  <c r="J1030" i="4"/>
  <c r="I1030" i="4"/>
  <c r="H1030" i="4"/>
  <c r="O1029" i="4"/>
  <c r="M1029" i="4"/>
  <c r="L1029" i="4"/>
  <c r="I1029" i="4"/>
  <c r="J1029" i="4" s="1"/>
  <c r="H1029" i="4"/>
  <c r="I1028" i="4"/>
  <c r="M1027" i="4"/>
  <c r="L1027" i="4"/>
  <c r="I1027" i="4"/>
  <c r="H1027" i="4"/>
  <c r="J1027" i="4" s="1"/>
  <c r="I1026" i="4"/>
  <c r="O1025" i="4"/>
  <c r="N1025" i="4"/>
  <c r="M1025" i="4"/>
  <c r="L1025" i="4"/>
  <c r="K1025" i="4"/>
  <c r="I1025" i="4"/>
  <c r="H1025" i="4"/>
  <c r="J1025" i="4" s="1"/>
  <c r="M1024" i="4"/>
  <c r="I1024" i="4"/>
  <c r="L1024" i="4" s="1"/>
  <c r="H1024" i="4"/>
  <c r="J1024" i="4" s="1"/>
  <c r="M1023" i="4"/>
  <c r="L1023" i="4"/>
  <c r="I1023" i="4"/>
  <c r="I1022" i="4"/>
  <c r="H1022" i="4"/>
  <c r="J1022" i="4" s="1"/>
  <c r="I1021" i="4"/>
  <c r="M1021" i="4" s="1"/>
  <c r="I1020" i="4"/>
  <c r="H1020" i="4"/>
  <c r="J1020" i="4" s="1"/>
  <c r="O1019" i="4"/>
  <c r="M1019" i="4"/>
  <c r="L1019" i="4"/>
  <c r="N1019" i="4" s="1"/>
  <c r="I1019" i="4"/>
  <c r="H1019" i="4"/>
  <c r="J1019" i="4" s="1"/>
  <c r="K1019" i="4" s="1"/>
  <c r="I1018" i="4"/>
  <c r="H1018" i="4"/>
  <c r="M1017" i="4"/>
  <c r="I1017" i="4"/>
  <c r="L1017" i="4" s="1"/>
  <c r="H1017" i="4"/>
  <c r="J1017" i="4" s="1"/>
  <c r="I1016" i="4"/>
  <c r="H1016" i="4"/>
  <c r="O1015" i="4"/>
  <c r="M1015" i="4"/>
  <c r="L1015" i="4"/>
  <c r="K1015" i="4"/>
  <c r="I1015" i="4"/>
  <c r="H1015" i="4"/>
  <c r="J1015" i="4" s="1"/>
  <c r="I1014" i="4"/>
  <c r="H1014" i="4"/>
  <c r="I1013" i="4"/>
  <c r="M1013" i="4" s="1"/>
  <c r="I1012" i="4"/>
  <c r="O1011" i="4"/>
  <c r="M1011" i="4"/>
  <c r="L1011" i="4"/>
  <c r="N1011" i="4" s="1"/>
  <c r="J1011" i="4"/>
  <c r="K1011" i="4" s="1"/>
  <c r="I1011" i="4"/>
  <c r="H1011" i="4"/>
  <c r="I1010" i="4"/>
  <c r="H1010" i="4"/>
  <c r="J1010" i="4" s="1"/>
  <c r="I1009" i="4"/>
  <c r="L1009" i="4" s="1"/>
  <c r="J1008" i="4"/>
  <c r="I1008" i="4"/>
  <c r="H1008" i="4"/>
  <c r="M1007" i="4"/>
  <c r="I1007" i="4"/>
  <c r="L1007" i="4" s="1"/>
  <c r="I1006" i="4"/>
  <c r="H1006" i="4"/>
  <c r="J1006" i="4" s="1"/>
  <c r="N1005" i="4"/>
  <c r="M1005" i="4"/>
  <c r="I1005" i="4"/>
  <c r="L1005" i="4" s="1"/>
  <c r="H1005" i="4"/>
  <c r="J1005" i="4" s="1"/>
  <c r="I1004" i="4"/>
  <c r="H1004" i="4"/>
  <c r="J1004" i="4" s="1"/>
  <c r="I1003" i="4"/>
  <c r="I1002" i="4"/>
  <c r="H1002" i="4"/>
  <c r="J1002" i="4" s="1"/>
  <c r="O1001" i="4"/>
  <c r="L1001" i="4"/>
  <c r="K1001" i="4"/>
  <c r="I1001" i="4"/>
  <c r="M1001" i="4" s="1"/>
  <c r="H1001" i="4"/>
  <c r="J1001" i="4" s="1"/>
  <c r="J1000" i="4"/>
  <c r="I1000" i="4"/>
  <c r="H1000" i="4"/>
  <c r="I999" i="4"/>
  <c r="I998" i="4"/>
  <c r="H998" i="4"/>
  <c r="O997" i="4"/>
  <c r="M997" i="4"/>
  <c r="L997" i="4"/>
  <c r="J997" i="4"/>
  <c r="K997" i="4" s="1"/>
  <c r="I997" i="4"/>
  <c r="H997" i="4"/>
  <c r="M996" i="4"/>
  <c r="I996" i="4"/>
  <c r="L996" i="4" s="1"/>
  <c r="H996" i="4"/>
  <c r="J996" i="4" s="1"/>
  <c r="O995" i="4"/>
  <c r="N995" i="4"/>
  <c r="M995" i="4"/>
  <c r="L995" i="4"/>
  <c r="K995" i="4"/>
  <c r="J995" i="4"/>
  <c r="I995" i="4"/>
  <c r="H995" i="4"/>
  <c r="L994" i="4"/>
  <c r="I994" i="4"/>
  <c r="M994" i="4" s="1"/>
  <c r="M993" i="4"/>
  <c r="L993" i="4"/>
  <c r="I993" i="4"/>
  <c r="I992" i="4"/>
  <c r="H992" i="4"/>
  <c r="M991" i="4"/>
  <c r="L991" i="4"/>
  <c r="I991" i="4"/>
  <c r="H991" i="4"/>
  <c r="J990" i="4"/>
  <c r="I990" i="4"/>
  <c r="H990" i="4"/>
  <c r="N989" i="4"/>
  <c r="M989" i="4"/>
  <c r="J989" i="4"/>
  <c r="K989" i="4" s="1"/>
  <c r="I989" i="4"/>
  <c r="L989" i="4" s="1"/>
  <c r="H989" i="4"/>
  <c r="J988" i="4"/>
  <c r="I988" i="4"/>
  <c r="H988" i="4"/>
  <c r="O987" i="4"/>
  <c r="M987" i="4"/>
  <c r="L987" i="4"/>
  <c r="J987" i="4"/>
  <c r="I987" i="4"/>
  <c r="H987" i="4"/>
  <c r="J986" i="4"/>
  <c r="I986" i="4"/>
  <c r="H986" i="4"/>
  <c r="O985" i="4"/>
  <c r="N985" i="4"/>
  <c r="M985" i="4"/>
  <c r="L985" i="4"/>
  <c r="K985" i="4"/>
  <c r="J985" i="4"/>
  <c r="I985" i="4"/>
  <c r="H985" i="4"/>
  <c r="L984" i="4"/>
  <c r="I984" i="4"/>
  <c r="M984" i="4" s="1"/>
  <c r="H984" i="4"/>
  <c r="O983" i="4"/>
  <c r="M983" i="4"/>
  <c r="L983" i="4"/>
  <c r="N983" i="4" s="1"/>
  <c r="K983" i="4"/>
  <c r="J983" i="4"/>
  <c r="I983" i="4"/>
  <c r="H983" i="4"/>
  <c r="M982" i="4"/>
  <c r="J982" i="4"/>
  <c r="I982" i="4"/>
  <c r="L982" i="4" s="1"/>
  <c r="H982" i="4"/>
  <c r="M981" i="4"/>
  <c r="L981" i="4"/>
  <c r="I981" i="4"/>
  <c r="H981" i="4"/>
  <c r="M980" i="4"/>
  <c r="L980" i="4"/>
  <c r="I980" i="4"/>
  <c r="O979" i="4"/>
  <c r="N979" i="4"/>
  <c r="M979" i="4"/>
  <c r="L979" i="4"/>
  <c r="J979" i="4"/>
  <c r="K979" i="4" s="1"/>
  <c r="I979" i="4"/>
  <c r="L978" i="4"/>
  <c r="K978" i="4"/>
  <c r="J978" i="4"/>
  <c r="I978" i="4"/>
  <c r="M978" i="4" s="1"/>
  <c r="H978" i="4"/>
  <c r="M977" i="4"/>
  <c r="I977" i="4"/>
  <c r="L977" i="4" s="1"/>
  <c r="H977" i="4"/>
  <c r="M976" i="4"/>
  <c r="I976" i="4"/>
  <c r="L976" i="4" s="1"/>
  <c r="H976" i="4"/>
  <c r="J976" i="4" s="1"/>
  <c r="I975" i="4"/>
  <c r="M974" i="4"/>
  <c r="L974" i="4"/>
  <c r="J974" i="4"/>
  <c r="I974" i="4"/>
  <c r="H974" i="4"/>
  <c r="O973" i="4"/>
  <c r="L973" i="4"/>
  <c r="K973" i="4"/>
  <c r="J973" i="4"/>
  <c r="I973" i="4"/>
  <c r="M973" i="4" s="1"/>
  <c r="H973" i="4"/>
  <c r="I972" i="4"/>
  <c r="H972" i="4"/>
  <c r="M971" i="4"/>
  <c r="L971" i="4"/>
  <c r="I971" i="4"/>
  <c r="I970" i="4"/>
  <c r="M970" i="4" s="1"/>
  <c r="H970" i="4"/>
  <c r="M969" i="4"/>
  <c r="L969" i="4"/>
  <c r="I969" i="4"/>
  <c r="H969" i="4"/>
  <c r="J969" i="4" s="1"/>
  <c r="O968" i="4"/>
  <c r="M968" i="4"/>
  <c r="K968" i="4"/>
  <c r="J968" i="4"/>
  <c r="I968" i="4"/>
  <c r="H968" i="4"/>
  <c r="M967" i="4"/>
  <c r="I967" i="4"/>
  <c r="L967" i="4" s="1"/>
  <c r="H967" i="4"/>
  <c r="J967" i="4" s="1"/>
  <c r="M966" i="4"/>
  <c r="L966" i="4"/>
  <c r="I966" i="4"/>
  <c r="H966" i="4"/>
  <c r="M965" i="4"/>
  <c r="I965" i="4"/>
  <c r="L965" i="4" s="1"/>
  <c r="H965" i="4"/>
  <c r="M964" i="4"/>
  <c r="K964" i="4"/>
  <c r="J964" i="4"/>
  <c r="I964" i="4"/>
  <c r="L964" i="4" s="1"/>
  <c r="H964" i="4"/>
  <c r="O963" i="4"/>
  <c r="I963" i="4"/>
  <c r="M963" i="4" s="1"/>
  <c r="H963" i="4"/>
  <c r="J963" i="4" s="1"/>
  <c r="O962" i="4"/>
  <c r="L962" i="4"/>
  <c r="J962" i="4"/>
  <c r="N962" i="4" s="1"/>
  <c r="I962" i="4"/>
  <c r="M962" i="4" s="1"/>
  <c r="H962" i="4"/>
  <c r="O961" i="4"/>
  <c r="I961" i="4"/>
  <c r="L961" i="4" s="1"/>
  <c r="H961" i="4"/>
  <c r="J961" i="4" s="1"/>
  <c r="M960" i="4"/>
  <c r="L960" i="4"/>
  <c r="J960" i="4"/>
  <c r="I960" i="4"/>
  <c r="H960" i="4"/>
  <c r="M959" i="4"/>
  <c r="I959" i="4"/>
  <c r="L959" i="4" s="1"/>
  <c r="H959" i="4"/>
  <c r="J959" i="4" s="1"/>
  <c r="M958" i="4"/>
  <c r="L958" i="4"/>
  <c r="N958" i="4" s="1"/>
  <c r="K958" i="4"/>
  <c r="J958" i="4"/>
  <c r="O958" i="4" s="1"/>
  <c r="I958" i="4"/>
  <c r="H958" i="4"/>
  <c r="O957" i="4"/>
  <c r="M957" i="4"/>
  <c r="L957" i="4"/>
  <c r="I957" i="4"/>
  <c r="H957" i="4"/>
  <c r="J957" i="4" s="1"/>
  <c r="M956" i="4"/>
  <c r="L956" i="4"/>
  <c r="I956" i="4"/>
  <c r="I955" i="4"/>
  <c r="H955" i="4"/>
  <c r="O954" i="4"/>
  <c r="N954" i="4"/>
  <c r="M954" i="4"/>
  <c r="K954" i="4"/>
  <c r="I954" i="4"/>
  <c r="L954" i="4" s="1"/>
  <c r="H954" i="4"/>
  <c r="J954" i="4" s="1"/>
  <c r="I953" i="4"/>
  <c r="H953" i="4"/>
  <c r="J953" i="4" s="1"/>
  <c r="O952" i="4"/>
  <c r="M952" i="4"/>
  <c r="L952" i="4"/>
  <c r="K952" i="4"/>
  <c r="I952" i="4"/>
  <c r="H952" i="4"/>
  <c r="J952" i="4" s="1"/>
  <c r="I951" i="4"/>
  <c r="O950" i="4"/>
  <c r="M950" i="4"/>
  <c r="L950" i="4"/>
  <c r="I950" i="4"/>
  <c r="H950" i="4"/>
  <c r="J950" i="4" s="1"/>
  <c r="I949" i="4"/>
  <c r="M949" i="4" s="1"/>
  <c r="H949" i="4"/>
  <c r="J949" i="4" s="1"/>
  <c r="O948" i="4"/>
  <c r="N948" i="4"/>
  <c r="M948" i="4"/>
  <c r="L948" i="4"/>
  <c r="K948" i="4"/>
  <c r="I948" i="4"/>
  <c r="H948" i="4"/>
  <c r="J948" i="4" s="1"/>
  <c r="I947" i="4"/>
  <c r="M947" i="4" s="1"/>
  <c r="H947" i="4"/>
  <c r="J947" i="4" s="1"/>
  <c r="M946" i="4"/>
  <c r="L946" i="4"/>
  <c r="I946" i="4"/>
  <c r="H946" i="4"/>
  <c r="J946" i="4" s="1"/>
  <c r="M945" i="4"/>
  <c r="I945" i="4"/>
  <c r="L945" i="4" s="1"/>
  <c r="H945" i="4"/>
  <c r="J945" i="4" s="1"/>
  <c r="O944" i="4"/>
  <c r="M944" i="4"/>
  <c r="L944" i="4"/>
  <c r="I944" i="4"/>
  <c r="J944" i="4" s="1"/>
  <c r="N944" i="4" s="1"/>
  <c r="H944" i="4"/>
  <c r="I943" i="4"/>
  <c r="H943" i="4"/>
  <c r="J943" i="4" s="1"/>
  <c r="M942" i="4"/>
  <c r="L942" i="4"/>
  <c r="I942" i="4"/>
  <c r="J941" i="4"/>
  <c r="I941" i="4"/>
  <c r="H941" i="4"/>
  <c r="I940" i="4"/>
  <c r="I939" i="4"/>
  <c r="H939" i="4"/>
  <c r="J939" i="4" s="1"/>
  <c r="I938" i="4"/>
  <c r="H938" i="4"/>
  <c r="I937" i="4"/>
  <c r="I936" i="4"/>
  <c r="H936" i="4"/>
  <c r="K935" i="4"/>
  <c r="I935" i="4"/>
  <c r="H935" i="4"/>
  <c r="J935" i="4" s="1"/>
  <c r="L934" i="4"/>
  <c r="I934" i="4"/>
  <c r="M934" i="4" s="1"/>
  <c r="H934" i="4"/>
  <c r="I933" i="4"/>
  <c r="L933" i="4" s="1"/>
  <c r="O932" i="4"/>
  <c r="M932" i="4"/>
  <c r="L932" i="4"/>
  <c r="I932" i="4"/>
  <c r="J932" i="4" s="1"/>
  <c r="H932" i="4"/>
  <c r="I931" i="4"/>
  <c r="L931" i="4" s="1"/>
  <c r="H931" i="4"/>
  <c r="I930" i="4"/>
  <c r="L930" i="4" s="1"/>
  <c r="I929" i="4"/>
  <c r="L929" i="4" s="1"/>
  <c r="H929" i="4"/>
  <c r="J929" i="4" s="1"/>
  <c r="M928" i="4"/>
  <c r="I928" i="4"/>
  <c r="L928" i="4" s="1"/>
  <c r="H928" i="4"/>
  <c r="I927" i="4"/>
  <c r="H927" i="4"/>
  <c r="J927" i="4" s="1"/>
  <c r="O926" i="4"/>
  <c r="N926" i="4"/>
  <c r="M926" i="4"/>
  <c r="K926" i="4"/>
  <c r="J926" i="4"/>
  <c r="I926" i="4"/>
  <c r="L926" i="4" s="1"/>
  <c r="H926" i="4"/>
  <c r="I925" i="4"/>
  <c r="M925" i="4" s="1"/>
  <c r="H925" i="4"/>
  <c r="J925" i="4" s="1"/>
  <c r="O924" i="4"/>
  <c r="M924" i="4"/>
  <c r="L924" i="4"/>
  <c r="K924" i="4"/>
  <c r="J924" i="4"/>
  <c r="I924" i="4"/>
  <c r="H924" i="4"/>
  <c r="M923" i="4"/>
  <c r="L923" i="4"/>
  <c r="J923" i="4"/>
  <c r="I923" i="4"/>
  <c r="O922" i="4"/>
  <c r="M922" i="4"/>
  <c r="L922" i="4"/>
  <c r="N922" i="4" s="1"/>
  <c r="K922" i="4"/>
  <c r="J922" i="4"/>
  <c r="I922" i="4"/>
  <c r="H922" i="4"/>
  <c r="N921" i="4"/>
  <c r="M921" i="4"/>
  <c r="L921" i="4"/>
  <c r="K921" i="4"/>
  <c r="I921" i="4"/>
  <c r="H921" i="4"/>
  <c r="J921" i="4" s="1"/>
  <c r="O921" i="4" s="1"/>
  <c r="M920" i="4"/>
  <c r="L920" i="4"/>
  <c r="I920" i="4"/>
  <c r="H920" i="4"/>
  <c r="J920" i="4" s="1"/>
  <c r="M919" i="4"/>
  <c r="I919" i="4"/>
  <c r="L919" i="4" s="1"/>
  <c r="H919" i="4"/>
  <c r="M918" i="4"/>
  <c r="L918" i="4"/>
  <c r="I918" i="4"/>
  <c r="M917" i="4"/>
  <c r="L917" i="4"/>
  <c r="I917" i="4"/>
  <c r="I916" i="4"/>
  <c r="H916" i="4"/>
  <c r="I915" i="4"/>
  <c r="H915" i="4"/>
  <c r="I914" i="4"/>
  <c r="L914" i="4" s="1"/>
  <c r="H914" i="4"/>
  <c r="O913" i="4"/>
  <c r="N913" i="4"/>
  <c r="M913" i="4"/>
  <c r="L913" i="4"/>
  <c r="J913" i="4"/>
  <c r="K913" i="4" s="1"/>
  <c r="I913" i="4"/>
  <c r="H913" i="4"/>
  <c r="I912" i="4"/>
  <c r="L912" i="4" s="1"/>
  <c r="H912" i="4"/>
  <c r="O911" i="4"/>
  <c r="L911" i="4"/>
  <c r="N911" i="4" s="1"/>
  <c r="K911" i="4"/>
  <c r="J911" i="4"/>
  <c r="I911" i="4"/>
  <c r="H911" i="4"/>
  <c r="I910" i="4"/>
  <c r="H910" i="4"/>
  <c r="J910" i="4" s="1"/>
  <c r="O909" i="4"/>
  <c r="M909" i="4"/>
  <c r="L909" i="4"/>
  <c r="N909" i="4" s="1"/>
  <c r="K909" i="4"/>
  <c r="J909" i="4"/>
  <c r="I909" i="4"/>
  <c r="H909" i="4"/>
  <c r="J908" i="4"/>
  <c r="I908" i="4"/>
  <c r="H908" i="4"/>
  <c r="O907" i="4"/>
  <c r="N907" i="4"/>
  <c r="M907" i="4"/>
  <c r="L907" i="4"/>
  <c r="I907" i="4"/>
  <c r="H907" i="4"/>
  <c r="J907" i="4" s="1"/>
  <c r="K907" i="4" s="1"/>
  <c r="M906" i="4"/>
  <c r="L906" i="4"/>
  <c r="I906" i="4"/>
  <c r="I905" i="4"/>
  <c r="L905" i="4" s="1"/>
  <c r="O904" i="4"/>
  <c r="N904" i="4"/>
  <c r="M904" i="4"/>
  <c r="L904" i="4"/>
  <c r="K904" i="4"/>
  <c r="I904" i="4"/>
  <c r="H904" i="4"/>
  <c r="J904" i="4" s="1"/>
  <c r="I903" i="4"/>
  <c r="H903" i="4"/>
  <c r="J903" i="4" s="1"/>
  <c r="M902" i="4"/>
  <c r="L902" i="4"/>
  <c r="J902" i="4"/>
  <c r="I902" i="4"/>
  <c r="I901" i="4"/>
  <c r="H901" i="4"/>
  <c r="I900" i="4"/>
  <c r="H900" i="4"/>
  <c r="I899" i="4"/>
  <c r="H899" i="4"/>
  <c r="J899" i="4" s="1"/>
  <c r="M898" i="4"/>
  <c r="I898" i="4"/>
  <c r="I897" i="4"/>
  <c r="H897" i="4"/>
  <c r="J897" i="4" s="1"/>
  <c r="O896" i="4"/>
  <c r="M896" i="4"/>
  <c r="L896" i="4"/>
  <c r="K896" i="4"/>
  <c r="J896" i="4"/>
  <c r="I896" i="4"/>
  <c r="H896" i="4"/>
  <c r="I895" i="4"/>
  <c r="O894" i="4"/>
  <c r="M894" i="4"/>
  <c r="L894" i="4"/>
  <c r="N894" i="4" s="1"/>
  <c r="K894" i="4"/>
  <c r="J894" i="4"/>
  <c r="I894" i="4"/>
  <c r="H894" i="4"/>
  <c r="N893" i="4"/>
  <c r="L893" i="4"/>
  <c r="I893" i="4"/>
  <c r="M893" i="4" s="1"/>
  <c r="H893" i="4"/>
  <c r="J893" i="4" s="1"/>
  <c r="O893" i="4" s="1"/>
  <c r="N892" i="4"/>
  <c r="M892" i="4"/>
  <c r="L892" i="4"/>
  <c r="I892" i="4"/>
  <c r="H892" i="4"/>
  <c r="J892" i="4" s="1"/>
  <c r="I891" i="4"/>
  <c r="L891" i="4" s="1"/>
  <c r="H891" i="4"/>
  <c r="M890" i="4"/>
  <c r="I890" i="4"/>
  <c r="L890" i="4" s="1"/>
  <c r="H890" i="4"/>
  <c r="J890" i="4" s="1"/>
  <c r="O889" i="4"/>
  <c r="M889" i="4"/>
  <c r="L889" i="4"/>
  <c r="J889" i="4"/>
  <c r="I889" i="4"/>
  <c r="H889" i="4"/>
  <c r="I888" i="4"/>
  <c r="I887" i="4"/>
  <c r="H887" i="4"/>
  <c r="I886" i="4"/>
  <c r="H886" i="4"/>
  <c r="L885" i="4"/>
  <c r="I885" i="4"/>
  <c r="M885" i="4" s="1"/>
  <c r="H885" i="4"/>
  <c r="J884" i="4"/>
  <c r="I884" i="4"/>
  <c r="H884" i="4"/>
  <c r="M883" i="4"/>
  <c r="L883" i="4"/>
  <c r="I883" i="4"/>
  <c r="I882" i="4"/>
  <c r="O881" i="4"/>
  <c r="N881" i="4"/>
  <c r="M881" i="4"/>
  <c r="L881" i="4"/>
  <c r="K881" i="4"/>
  <c r="J881" i="4"/>
  <c r="I881" i="4"/>
  <c r="H881" i="4"/>
  <c r="M880" i="4"/>
  <c r="I880" i="4"/>
  <c r="L880" i="4" s="1"/>
  <c r="H880" i="4"/>
  <c r="J880" i="4" s="1"/>
  <c r="M879" i="4"/>
  <c r="L879" i="4"/>
  <c r="I879" i="4"/>
  <c r="N878" i="4"/>
  <c r="M878" i="4"/>
  <c r="L878" i="4"/>
  <c r="J878" i="4"/>
  <c r="I878" i="4"/>
  <c r="H878" i="4"/>
  <c r="M877" i="4"/>
  <c r="I877" i="4"/>
  <c r="L877" i="4" s="1"/>
  <c r="H877" i="4"/>
  <c r="J877" i="4" s="1"/>
  <c r="O876" i="4"/>
  <c r="M876" i="4"/>
  <c r="L876" i="4"/>
  <c r="N876" i="4" s="1"/>
  <c r="J876" i="4"/>
  <c r="K876" i="4" s="1"/>
  <c r="I876" i="4"/>
  <c r="H876" i="4"/>
  <c r="M875" i="4"/>
  <c r="I875" i="4"/>
  <c r="L875" i="4" s="1"/>
  <c r="H875" i="4"/>
  <c r="J875" i="4" s="1"/>
  <c r="I874" i="4"/>
  <c r="M874" i="4" s="1"/>
  <c r="I873" i="4"/>
  <c r="H873" i="4"/>
  <c r="J873" i="4" s="1"/>
  <c r="I872" i="4"/>
  <c r="M872" i="4" s="1"/>
  <c r="I871" i="4"/>
  <c r="H871" i="4"/>
  <c r="J871" i="4" s="1"/>
  <c r="I870" i="4"/>
  <c r="H870" i="4"/>
  <c r="I869" i="4"/>
  <c r="O868" i="4"/>
  <c r="M868" i="4"/>
  <c r="L868" i="4"/>
  <c r="J868" i="4"/>
  <c r="N868" i="4" s="1"/>
  <c r="I868" i="4"/>
  <c r="H868" i="4"/>
  <c r="I867" i="4"/>
  <c r="M867" i="4" s="1"/>
  <c r="O866" i="4"/>
  <c r="M866" i="4"/>
  <c r="L866" i="4"/>
  <c r="N866" i="4" s="1"/>
  <c r="K866" i="4"/>
  <c r="J866" i="4"/>
  <c r="I866" i="4"/>
  <c r="H866" i="4"/>
  <c r="I865" i="4"/>
  <c r="L865" i="4" s="1"/>
  <c r="H865" i="4"/>
  <c r="L864" i="4"/>
  <c r="I864" i="4"/>
  <c r="M863" i="4"/>
  <c r="I863" i="4"/>
  <c r="L863" i="4" s="1"/>
  <c r="H863" i="4"/>
  <c r="J863" i="4" s="1"/>
  <c r="L862" i="4"/>
  <c r="I862" i="4"/>
  <c r="I861" i="4"/>
  <c r="H861" i="4"/>
  <c r="M860" i="4"/>
  <c r="I860" i="4"/>
  <c r="L860" i="4" s="1"/>
  <c r="H860" i="4"/>
  <c r="I859" i="4"/>
  <c r="M859" i="4" s="1"/>
  <c r="H859" i="4"/>
  <c r="J859" i="4" s="1"/>
  <c r="I858" i="4"/>
  <c r="H858" i="4"/>
  <c r="I857" i="4"/>
  <c r="H857" i="4"/>
  <c r="J856" i="4"/>
  <c r="I856" i="4"/>
  <c r="H856" i="4"/>
  <c r="M855" i="4"/>
  <c r="L855" i="4"/>
  <c r="I855" i="4"/>
  <c r="I854" i="4"/>
  <c r="H854" i="4"/>
  <c r="O853" i="4"/>
  <c r="M853" i="4"/>
  <c r="L853" i="4"/>
  <c r="N853" i="4" s="1"/>
  <c r="K853" i="4"/>
  <c r="J853" i="4"/>
  <c r="I853" i="4"/>
  <c r="L852" i="4"/>
  <c r="K852" i="4"/>
  <c r="J852" i="4"/>
  <c r="I852" i="4"/>
  <c r="M852" i="4" s="1"/>
  <c r="H852" i="4"/>
  <c r="M851" i="4"/>
  <c r="L851" i="4"/>
  <c r="I851" i="4"/>
  <c r="H851" i="4"/>
  <c r="L850" i="4"/>
  <c r="I850" i="4"/>
  <c r="O849" i="4"/>
  <c r="K849" i="4"/>
  <c r="J849" i="4"/>
  <c r="I849" i="4"/>
  <c r="H849" i="4"/>
  <c r="I848" i="4"/>
  <c r="L848" i="4" s="1"/>
  <c r="H848" i="4"/>
  <c r="L847" i="4"/>
  <c r="I847" i="4"/>
  <c r="L846" i="4"/>
  <c r="I846" i="4"/>
  <c r="M845" i="4"/>
  <c r="I845" i="4"/>
  <c r="L845" i="4" s="1"/>
  <c r="N844" i="4"/>
  <c r="M844" i="4"/>
  <c r="L844" i="4"/>
  <c r="I844" i="4"/>
  <c r="H844" i="4"/>
  <c r="J844" i="4" s="1"/>
  <c r="O844" i="4" s="1"/>
  <c r="I843" i="4"/>
  <c r="H843" i="4"/>
  <c r="J843" i="4" s="1"/>
  <c r="M842" i="4"/>
  <c r="I842" i="4"/>
  <c r="H842" i="4"/>
  <c r="J842" i="4" s="1"/>
  <c r="K842" i="4" s="1"/>
  <c r="I841" i="4"/>
  <c r="I840" i="4"/>
  <c r="H840" i="4"/>
  <c r="I839" i="4"/>
  <c r="O838" i="4"/>
  <c r="N838" i="4"/>
  <c r="M838" i="4"/>
  <c r="L838" i="4"/>
  <c r="J838" i="4"/>
  <c r="K838" i="4" s="1"/>
  <c r="I838" i="4"/>
  <c r="H838" i="4"/>
  <c r="I837" i="4"/>
  <c r="H837" i="4"/>
  <c r="J837" i="4" s="1"/>
  <c r="O836" i="4"/>
  <c r="M836" i="4"/>
  <c r="L836" i="4"/>
  <c r="N836" i="4" s="1"/>
  <c r="K836" i="4"/>
  <c r="J836" i="4"/>
  <c r="I836" i="4"/>
  <c r="H836" i="4"/>
  <c r="I835" i="4"/>
  <c r="H835" i="4"/>
  <c r="O834" i="4"/>
  <c r="M834" i="4"/>
  <c r="L834" i="4"/>
  <c r="N834" i="4" s="1"/>
  <c r="K834" i="4"/>
  <c r="J834" i="4"/>
  <c r="I834" i="4"/>
  <c r="H834" i="4"/>
  <c r="I833" i="4"/>
  <c r="H833" i="4"/>
  <c r="J833" i="4" s="1"/>
  <c r="O832" i="4"/>
  <c r="N832" i="4"/>
  <c r="M832" i="4"/>
  <c r="L832" i="4"/>
  <c r="K832" i="4"/>
  <c r="J832" i="4"/>
  <c r="I832" i="4"/>
  <c r="H832" i="4"/>
  <c r="M831" i="4"/>
  <c r="L831" i="4"/>
  <c r="K831" i="4"/>
  <c r="I831" i="4"/>
  <c r="H831" i="4"/>
  <c r="J831" i="4" s="1"/>
  <c r="M830" i="4"/>
  <c r="I830" i="4"/>
  <c r="L830" i="4" s="1"/>
  <c r="H830" i="4"/>
  <c r="J830" i="4" s="1"/>
  <c r="I829" i="4"/>
  <c r="H829" i="4"/>
  <c r="J829" i="4" s="1"/>
  <c r="I828" i="4"/>
  <c r="H828" i="4"/>
  <c r="J828" i="4" s="1"/>
  <c r="O827" i="4"/>
  <c r="M827" i="4"/>
  <c r="L827" i="4"/>
  <c r="J827" i="4"/>
  <c r="K827" i="4" s="1"/>
  <c r="I827" i="4"/>
  <c r="H827" i="4"/>
  <c r="I826" i="4"/>
  <c r="O825" i="4"/>
  <c r="M825" i="4"/>
  <c r="L825" i="4"/>
  <c r="J825" i="4"/>
  <c r="N825" i="4" s="1"/>
  <c r="I825" i="4"/>
  <c r="J824" i="4"/>
  <c r="I824" i="4"/>
  <c r="H824" i="4"/>
  <c r="I823" i="4"/>
  <c r="M823" i="4" s="1"/>
  <c r="H823" i="4"/>
  <c r="L822" i="4"/>
  <c r="I822" i="4"/>
  <c r="M822" i="4" s="1"/>
  <c r="M821" i="4"/>
  <c r="J821" i="4"/>
  <c r="O821" i="4" s="1"/>
  <c r="I821" i="4"/>
  <c r="H821" i="4"/>
  <c r="M820" i="4"/>
  <c r="L820" i="4"/>
  <c r="J820" i="4"/>
  <c r="I820" i="4"/>
  <c r="H820" i="4"/>
  <c r="O819" i="4"/>
  <c r="M819" i="4"/>
  <c r="L819" i="4"/>
  <c r="K819" i="4"/>
  <c r="J819" i="4"/>
  <c r="I819" i="4"/>
  <c r="H819" i="4"/>
  <c r="M818" i="4"/>
  <c r="L818" i="4"/>
  <c r="I818" i="4"/>
  <c r="M817" i="4"/>
  <c r="L817" i="4"/>
  <c r="I817" i="4"/>
  <c r="M816" i="4"/>
  <c r="L816" i="4"/>
  <c r="I816" i="4"/>
  <c r="H816" i="4"/>
  <c r="J816" i="4" s="1"/>
  <c r="M815" i="4"/>
  <c r="I815" i="4"/>
  <c r="L815" i="4" s="1"/>
  <c r="H815" i="4"/>
  <c r="I814" i="4"/>
  <c r="M814" i="4" s="1"/>
  <c r="H814" i="4"/>
  <c r="J814" i="4" s="1"/>
  <c r="M813" i="4"/>
  <c r="J813" i="4"/>
  <c r="I813" i="4"/>
  <c r="H813" i="4"/>
  <c r="K812" i="4"/>
  <c r="I812" i="4"/>
  <c r="H812" i="4"/>
  <c r="J812" i="4" s="1"/>
  <c r="I811" i="4"/>
  <c r="I810" i="4"/>
  <c r="H810" i="4"/>
  <c r="J810" i="4" s="1"/>
  <c r="O809" i="4"/>
  <c r="L809" i="4"/>
  <c r="K809" i="4"/>
  <c r="I809" i="4"/>
  <c r="M809" i="4" s="1"/>
  <c r="H809" i="4"/>
  <c r="J809" i="4" s="1"/>
  <c r="I808" i="4"/>
  <c r="H808" i="4"/>
  <c r="J808" i="4" s="1"/>
  <c r="I807" i="4"/>
  <c r="L807" i="4" s="1"/>
  <c r="I806" i="4"/>
  <c r="M806" i="4" s="1"/>
  <c r="H806" i="4"/>
  <c r="M805" i="4"/>
  <c r="L805" i="4"/>
  <c r="J805" i="4"/>
  <c r="I805" i="4"/>
  <c r="H805" i="4"/>
  <c r="O804" i="4"/>
  <c r="N804" i="4"/>
  <c r="M804" i="4"/>
  <c r="L804" i="4"/>
  <c r="J804" i="4"/>
  <c r="K804" i="4" s="1"/>
  <c r="I804" i="4"/>
  <c r="H804" i="4"/>
  <c r="O803" i="4"/>
  <c r="N803" i="4"/>
  <c r="M803" i="4"/>
  <c r="L803" i="4"/>
  <c r="K803" i="4"/>
  <c r="I803" i="4"/>
  <c r="H803" i="4"/>
  <c r="J803" i="4" s="1"/>
  <c r="M802" i="4"/>
  <c r="L802" i="4"/>
  <c r="I802" i="4"/>
  <c r="H802" i="4"/>
  <c r="J802" i="4" s="1"/>
  <c r="O801" i="4"/>
  <c r="N801" i="4"/>
  <c r="M801" i="4"/>
  <c r="L801" i="4"/>
  <c r="K801" i="4"/>
  <c r="I801" i="4"/>
  <c r="H801" i="4"/>
  <c r="J801" i="4" s="1"/>
  <c r="I800" i="4"/>
  <c r="L800" i="4" s="1"/>
  <c r="H800" i="4"/>
  <c r="J800" i="4" s="1"/>
  <c r="K800" i="4" s="1"/>
  <c r="M799" i="4"/>
  <c r="L799" i="4"/>
  <c r="K799" i="4"/>
  <c r="J799" i="4"/>
  <c r="O799" i="4" s="1"/>
  <c r="I799" i="4"/>
  <c r="H799" i="4"/>
  <c r="O798" i="4"/>
  <c r="M798" i="4"/>
  <c r="J798" i="4"/>
  <c r="I798" i="4"/>
  <c r="L798" i="4" s="1"/>
  <c r="H798" i="4"/>
  <c r="I797" i="4"/>
  <c r="H797" i="4"/>
  <c r="L796" i="4"/>
  <c r="J796" i="4"/>
  <c r="I796" i="4"/>
  <c r="M796" i="4" s="1"/>
  <c r="H796" i="4"/>
  <c r="L795" i="4"/>
  <c r="I795" i="4"/>
  <c r="M795" i="4" s="1"/>
  <c r="H795" i="4"/>
  <c r="J795" i="4" s="1"/>
  <c r="O795" i="4" s="1"/>
  <c r="I794" i="4"/>
  <c r="M794" i="4" s="1"/>
  <c r="H794" i="4"/>
  <c r="I793" i="4"/>
  <c r="N792" i="4"/>
  <c r="M792" i="4"/>
  <c r="L792" i="4"/>
  <c r="J792" i="4"/>
  <c r="I792" i="4"/>
  <c r="H792" i="4"/>
  <c r="M791" i="4"/>
  <c r="L791" i="4"/>
  <c r="I791" i="4"/>
  <c r="O790" i="4"/>
  <c r="N790" i="4"/>
  <c r="M790" i="4"/>
  <c r="L790" i="4"/>
  <c r="J790" i="4"/>
  <c r="K790" i="4" s="1"/>
  <c r="I790" i="4"/>
  <c r="H790" i="4"/>
  <c r="L789" i="4"/>
  <c r="I789" i="4"/>
  <c r="M789" i="4" s="1"/>
  <c r="H789" i="4"/>
  <c r="J789" i="4" s="1"/>
  <c r="M788" i="4"/>
  <c r="I788" i="4"/>
  <c r="L788" i="4" s="1"/>
  <c r="I787" i="4"/>
  <c r="H787" i="4"/>
  <c r="J787" i="4" s="1"/>
  <c r="O786" i="4"/>
  <c r="N786" i="4"/>
  <c r="M786" i="4"/>
  <c r="I786" i="4"/>
  <c r="L786" i="4" s="1"/>
  <c r="H786" i="4"/>
  <c r="J786" i="4" s="1"/>
  <c r="K786" i="4" s="1"/>
  <c r="I785" i="4"/>
  <c r="H785" i="4"/>
  <c r="J785" i="4" s="1"/>
  <c r="M784" i="4"/>
  <c r="L784" i="4"/>
  <c r="I784" i="4"/>
  <c r="I783" i="4"/>
  <c r="L783" i="4" s="1"/>
  <c r="L782" i="4"/>
  <c r="I782" i="4"/>
  <c r="M782" i="4" s="1"/>
  <c r="M781" i="4"/>
  <c r="L781" i="4"/>
  <c r="I781" i="4"/>
  <c r="H781" i="4"/>
  <c r="M780" i="4"/>
  <c r="L780" i="4"/>
  <c r="K780" i="4"/>
  <c r="J780" i="4"/>
  <c r="I780" i="4"/>
  <c r="H780" i="4"/>
  <c r="M779" i="4"/>
  <c r="I779" i="4"/>
  <c r="L779" i="4" s="1"/>
  <c r="H779" i="4"/>
  <c r="M778" i="4"/>
  <c r="L778" i="4"/>
  <c r="K778" i="4"/>
  <c r="J778" i="4"/>
  <c r="I778" i="4"/>
  <c r="H778" i="4"/>
  <c r="M777" i="4"/>
  <c r="L777" i="4"/>
  <c r="J777" i="4"/>
  <c r="I777" i="4"/>
  <c r="H777" i="4"/>
  <c r="O776" i="4"/>
  <c r="M776" i="4"/>
  <c r="L776" i="4"/>
  <c r="N776" i="4" s="1"/>
  <c r="K776" i="4"/>
  <c r="J776" i="4"/>
  <c r="I776" i="4"/>
  <c r="H776" i="4"/>
  <c r="I775" i="4"/>
  <c r="M775" i="4" s="1"/>
  <c r="H775" i="4"/>
  <c r="J775" i="4" s="1"/>
  <c r="M774" i="4"/>
  <c r="I774" i="4"/>
  <c r="L774" i="4" s="1"/>
  <c r="M773" i="4"/>
  <c r="I773" i="4"/>
  <c r="L773" i="4" s="1"/>
  <c r="I772" i="4"/>
  <c r="O771" i="4"/>
  <c r="M771" i="4"/>
  <c r="L771" i="4"/>
  <c r="J771" i="4"/>
  <c r="I771" i="4"/>
  <c r="H771" i="4"/>
  <c r="J770" i="4"/>
  <c r="I770" i="4"/>
  <c r="H770" i="4"/>
  <c r="L769" i="4"/>
  <c r="I769" i="4"/>
  <c r="M769" i="4" s="1"/>
  <c r="I768" i="4"/>
  <c r="I767" i="4"/>
  <c r="L767" i="4" s="1"/>
  <c r="H767" i="4"/>
  <c r="I766" i="4"/>
  <c r="H766" i="4"/>
  <c r="J766" i="4" s="1"/>
  <c r="M765" i="4"/>
  <c r="I765" i="4"/>
  <c r="L765" i="4" s="1"/>
  <c r="H765" i="4"/>
  <c r="I764" i="4"/>
  <c r="H764" i="4"/>
  <c r="J764" i="4" s="1"/>
  <c r="O763" i="4"/>
  <c r="M763" i="4"/>
  <c r="L763" i="4"/>
  <c r="K763" i="4"/>
  <c r="J763" i="4"/>
  <c r="I763" i="4"/>
  <c r="H763" i="4"/>
  <c r="I762" i="4"/>
  <c r="H762" i="4"/>
  <c r="O761" i="4"/>
  <c r="M761" i="4"/>
  <c r="I761" i="4"/>
  <c r="L761" i="4" s="1"/>
  <c r="N761" i="4" s="1"/>
  <c r="H761" i="4"/>
  <c r="J761" i="4" s="1"/>
  <c r="K761" i="4" s="1"/>
  <c r="I760" i="4"/>
  <c r="M759" i="4"/>
  <c r="J759" i="4"/>
  <c r="K759" i="4" s="1"/>
  <c r="I759" i="4"/>
  <c r="L759" i="4" s="1"/>
  <c r="H759" i="4"/>
  <c r="I758" i="4"/>
  <c r="L758" i="4" s="1"/>
  <c r="I757" i="4"/>
  <c r="H757" i="4"/>
  <c r="M756" i="4"/>
  <c r="I756" i="4"/>
  <c r="L756" i="4" s="1"/>
  <c r="H756" i="4"/>
  <c r="J756" i="4" s="1"/>
  <c r="L755" i="4"/>
  <c r="I755" i="4"/>
  <c r="M755" i="4" s="1"/>
  <c r="O754" i="4"/>
  <c r="M754" i="4"/>
  <c r="L754" i="4"/>
  <c r="J754" i="4"/>
  <c r="I754" i="4"/>
  <c r="H754" i="4"/>
  <c r="I753" i="4"/>
  <c r="L753" i="4" s="1"/>
  <c r="O752" i="4"/>
  <c r="M752" i="4"/>
  <c r="L752" i="4"/>
  <c r="J752" i="4"/>
  <c r="N752" i="4" s="1"/>
  <c r="I752" i="4"/>
  <c r="H752" i="4"/>
  <c r="I751" i="4"/>
  <c r="L751" i="4" s="1"/>
  <c r="H751" i="4"/>
  <c r="J751" i="4" s="1"/>
  <c r="O750" i="4"/>
  <c r="M750" i="4"/>
  <c r="L750" i="4"/>
  <c r="J750" i="4"/>
  <c r="I750" i="4"/>
  <c r="H750" i="4"/>
  <c r="I749" i="4"/>
  <c r="H749" i="4"/>
  <c r="J749" i="4" s="1"/>
  <c r="O748" i="4"/>
  <c r="N748" i="4"/>
  <c r="M748" i="4"/>
  <c r="L748" i="4"/>
  <c r="K748" i="4"/>
  <c r="J748" i="4"/>
  <c r="I748" i="4"/>
  <c r="H748" i="4"/>
  <c r="M747" i="4"/>
  <c r="L747" i="4"/>
  <c r="K747" i="4"/>
  <c r="J747" i="4"/>
  <c r="O747" i="4" s="1"/>
  <c r="I747" i="4"/>
  <c r="H747" i="4"/>
  <c r="O746" i="4"/>
  <c r="M746" i="4"/>
  <c r="I746" i="4"/>
  <c r="L746" i="4" s="1"/>
  <c r="H746" i="4"/>
  <c r="J746" i="4" s="1"/>
  <c r="O745" i="4"/>
  <c r="M745" i="4"/>
  <c r="L745" i="4"/>
  <c r="K745" i="4"/>
  <c r="J745" i="4"/>
  <c r="N745" i="4" s="1"/>
  <c r="I745" i="4"/>
  <c r="H745" i="4"/>
  <c r="O744" i="4"/>
  <c r="M744" i="4"/>
  <c r="I744" i="4"/>
  <c r="L744" i="4" s="1"/>
  <c r="H744" i="4"/>
  <c r="J744" i="4" s="1"/>
  <c r="M743" i="4"/>
  <c r="L743" i="4"/>
  <c r="J743" i="4"/>
  <c r="O743" i="4" s="1"/>
  <c r="I743" i="4"/>
  <c r="H743" i="4"/>
  <c r="I742" i="4"/>
  <c r="L742" i="4" s="1"/>
  <c r="H742" i="4"/>
  <c r="J742" i="4" s="1"/>
  <c r="M741" i="4"/>
  <c r="L741" i="4"/>
  <c r="J741" i="4"/>
  <c r="I741" i="4"/>
  <c r="H741" i="4"/>
  <c r="I740" i="4"/>
  <c r="H740" i="4"/>
  <c r="O739" i="4"/>
  <c r="M739" i="4"/>
  <c r="L739" i="4"/>
  <c r="N739" i="4" s="1"/>
  <c r="K739" i="4"/>
  <c r="I739" i="4"/>
  <c r="H739" i="4"/>
  <c r="J739" i="4" s="1"/>
  <c r="I738" i="4"/>
  <c r="H738" i="4"/>
  <c r="M737" i="4"/>
  <c r="J737" i="4"/>
  <c r="I737" i="4"/>
  <c r="L737" i="4" s="1"/>
  <c r="H737" i="4"/>
  <c r="I736" i="4"/>
  <c r="H736" i="4"/>
  <c r="M735" i="4"/>
  <c r="L735" i="4"/>
  <c r="I735" i="4"/>
  <c r="H735" i="4"/>
  <c r="J735" i="4" s="1"/>
  <c r="N735" i="4" s="1"/>
  <c r="J734" i="4"/>
  <c r="I734" i="4"/>
  <c r="H734" i="4"/>
  <c r="M733" i="4"/>
  <c r="I733" i="4"/>
  <c r="H733" i="4"/>
  <c r="L732" i="4"/>
  <c r="I732" i="4"/>
  <c r="M732" i="4" s="1"/>
  <c r="H732" i="4"/>
  <c r="J732" i="4" s="1"/>
  <c r="M731" i="4"/>
  <c r="I731" i="4"/>
  <c r="L731" i="4" s="1"/>
  <c r="I730" i="4"/>
  <c r="H730" i="4"/>
  <c r="J730" i="4" s="1"/>
  <c r="L729" i="4"/>
  <c r="I729" i="4"/>
  <c r="H729" i="4"/>
  <c r="I728" i="4"/>
  <c r="H728" i="4"/>
  <c r="J728" i="4" s="1"/>
  <c r="M727" i="4"/>
  <c r="L727" i="4"/>
  <c r="I727" i="4"/>
  <c r="J727" i="4" s="1"/>
  <c r="I726" i="4"/>
  <c r="H726" i="4"/>
  <c r="J726" i="4" s="1"/>
  <c r="M725" i="4"/>
  <c r="L725" i="4"/>
  <c r="I725" i="4"/>
  <c r="H725" i="4"/>
  <c r="J725" i="4" s="1"/>
  <c r="I724" i="4"/>
  <c r="H724" i="4"/>
  <c r="M723" i="4"/>
  <c r="I723" i="4"/>
  <c r="H723" i="4"/>
  <c r="M722" i="4"/>
  <c r="L722" i="4"/>
  <c r="I722" i="4"/>
  <c r="H722" i="4"/>
  <c r="J722" i="4" s="1"/>
  <c r="M721" i="4"/>
  <c r="L721" i="4"/>
  <c r="J721" i="4"/>
  <c r="I721" i="4"/>
  <c r="H721" i="4"/>
  <c r="L720" i="4"/>
  <c r="I720" i="4"/>
  <c r="M720" i="4" s="1"/>
  <c r="H720" i="4"/>
  <c r="J720" i="4" s="1"/>
  <c r="I719" i="4"/>
  <c r="H719" i="4"/>
  <c r="M718" i="4"/>
  <c r="I718" i="4"/>
  <c r="L718" i="4" s="1"/>
  <c r="H718" i="4"/>
  <c r="J718" i="4" s="1"/>
  <c r="M717" i="4"/>
  <c r="L717" i="4"/>
  <c r="J717" i="4"/>
  <c r="I717" i="4"/>
  <c r="H717" i="4"/>
  <c r="M716" i="4"/>
  <c r="L716" i="4"/>
  <c r="J716" i="4"/>
  <c r="I716" i="4"/>
  <c r="H716" i="4"/>
  <c r="M715" i="4"/>
  <c r="I715" i="4"/>
  <c r="L715" i="4" s="1"/>
  <c r="H715" i="4"/>
  <c r="M714" i="4"/>
  <c r="L714" i="4"/>
  <c r="K714" i="4"/>
  <c r="J714" i="4"/>
  <c r="I714" i="4"/>
  <c r="H714" i="4"/>
  <c r="I713" i="4"/>
  <c r="H713" i="4"/>
  <c r="M712" i="4"/>
  <c r="L712" i="4"/>
  <c r="I712" i="4"/>
  <c r="H712" i="4"/>
  <c r="J712" i="4" s="1"/>
  <c r="I711" i="4"/>
  <c r="H711" i="4"/>
  <c r="I710" i="4"/>
  <c r="J710" i="4" s="1"/>
  <c r="K710" i="4" s="1"/>
  <c r="H710" i="4"/>
  <c r="I709" i="4"/>
  <c r="H709" i="4"/>
  <c r="J709" i="4" s="1"/>
  <c r="M708" i="4"/>
  <c r="L708" i="4"/>
  <c r="I708" i="4"/>
  <c r="J707" i="4"/>
  <c r="I707" i="4"/>
  <c r="M707" i="4" s="1"/>
  <c r="H707" i="4"/>
  <c r="M706" i="4"/>
  <c r="L706" i="4"/>
  <c r="I706" i="4"/>
  <c r="I705" i="4"/>
  <c r="H705" i="4"/>
  <c r="J705" i="4" s="1"/>
  <c r="M704" i="4"/>
  <c r="I704" i="4"/>
  <c r="H704" i="4"/>
  <c r="M703" i="4"/>
  <c r="J703" i="4"/>
  <c r="O703" i="4" s="1"/>
  <c r="I703" i="4"/>
  <c r="L703" i="4" s="1"/>
  <c r="H703" i="4"/>
  <c r="M702" i="4"/>
  <c r="L702" i="4"/>
  <c r="J702" i="4"/>
  <c r="I702" i="4"/>
  <c r="H702" i="4"/>
  <c r="L701" i="4"/>
  <c r="I701" i="4"/>
  <c r="M701" i="4" s="1"/>
  <c r="H701" i="4"/>
  <c r="I700" i="4"/>
  <c r="H700" i="4"/>
  <c r="O699" i="4"/>
  <c r="N699" i="4"/>
  <c r="M699" i="4"/>
  <c r="L699" i="4"/>
  <c r="K699" i="4"/>
  <c r="I699" i="4"/>
  <c r="H699" i="4"/>
  <c r="J699" i="4" s="1"/>
  <c r="I698" i="4"/>
  <c r="H698" i="4"/>
  <c r="M697" i="4"/>
  <c r="I697" i="4"/>
  <c r="L697" i="4" s="1"/>
  <c r="H697" i="4"/>
  <c r="I696" i="4"/>
  <c r="H696" i="4"/>
  <c r="J696" i="4" s="1"/>
  <c r="I695" i="4"/>
  <c r="L695" i="4" s="1"/>
  <c r="H695" i="4"/>
  <c r="O694" i="4"/>
  <c r="L694" i="4"/>
  <c r="J694" i="4"/>
  <c r="I694" i="4"/>
  <c r="M694" i="4" s="1"/>
  <c r="H694" i="4"/>
  <c r="I693" i="4"/>
  <c r="M693" i="4" s="1"/>
  <c r="M692" i="4"/>
  <c r="L692" i="4"/>
  <c r="I692" i="4"/>
  <c r="H692" i="4"/>
  <c r="O691" i="4"/>
  <c r="M691" i="4"/>
  <c r="L691" i="4"/>
  <c r="J691" i="4"/>
  <c r="I691" i="4"/>
  <c r="H691" i="4"/>
  <c r="M690" i="4"/>
  <c r="I690" i="4"/>
  <c r="J690" i="4" s="1"/>
  <c r="H690" i="4"/>
  <c r="M689" i="4"/>
  <c r="I689" i="4"/>
  <c r="L689" i="4" s="1"/>
  <c r="H689" i="4"/>
  <c r="J689" i="4" s="1"/>
  <c r="O689" i="4" s="1"/>
  <c r="L688" i="4"/>
  <c r="J688" i="4"/>
  <c r="I688" i="4"/>
  <c r="M688" i="4" s="1"/>
  <c r="H688" i="4"/>
  <c r="I687" i="4"/>
  <c r="H687" i="4"/>
  <c r="K686" i="4"/>
  <c r="I686" i="4"/>
  <c r="M686" i="4" s="1"/>
  <c r="H686" i="4"/>
  <c r="J686" i="4" s="1"/>
  <c r="I685" i="4"/>
  <c r="H685" i="4"/>
  <c r="J684" i="4"/>
  <c r="K684" i="4" s="1"/>
  <c r="I684" i="4"/>
  <c r="M684" i="4" s="1"/>
  <c r="H684" i="4"/>
  <c r="O683" i="4"/>
  <c r="I683" i="4"/>
  <c r="H683" i="4"/>
  <c r="J683" i="4" s="1"/>
  <c r="M682" i="4"/>
  <c r="L682" i="4"/>
  <c r="I682" i="4"/>
  <c r="H682" i="4"/>
  <c r="J682" i="4" s="1"/>
  <c r="K681" i="4"/>
  <c r="I681" i="4"/>
  <c r="H681" i="4"/>
  <c r="J681" i="4" s="1"/>
  <c r="I680" i="4"/>
  <c r="H680" i="4"/>
  <c r="J679" i="4"/>
  <c r="I679" i="4"/>
  <c r="M679" i="4" s="1"/>
  <c r="H679" i="4"/>
  <c r="O678" i="4"/>
  <c r="N678" i="4"/>
  <c r="M678" i="4"/>
  <c r="L678" i="4"/>
  <c r="K678" i="4"/>
  <c r="I678" i="4"/>
  <c r="H678" i="4"/>
  <c r="J678" i="4" s="1"/>
  <c r="I677" i="4"/>
  <c r="H677" i="4"/>
  <c r="N676" i="4"/>
  <c r="I676" i="4"/>
  <c r="L676" i="4" s="1"/>
  <c r="H676" i="4"/>
  <c r="J676" i="4" s="1"/>
  <c r="K676" i="4" s="1"/>
  <c r="M675" i="4"/>
  <c r="L675" i="4"/>
  <c r="I675" i="4"/>
  <c r="H675" i="4"/>
  <c r="J675" i="4" s="1"/>
  <c r="L674" i="4"/>
  <c r="I674" i="4"/>
  <c r="M674" i="4" s="1"/>
  <c r="H674" i="4"/>
  <c r="K673" i="4"/>
  <c r="I673" i="4"/>
  <c r="J673" i="4" s="1"/>
  <c r="O673" i="4" s="1"/>
  <c r="H673" i="4"/>
  <c r="I672" i="4"/>
  <c r="H672" i="4"/>
  <c r="J672" i="4" s="1"/>
  <c r="I671" i="4"/>
  <c r="L671" i="4" s="1"/>
  <c r="H671" i="4"/>
  <c r="I670" i="4"/>
  <c r="M670" i="4" s="1"/>
  <c r="H670" i="4"/>
  <c r="J670" i="4" s="1"/>
  <c r="N669" i="4"/>
  <c r="M669" i="4"/>
  <c r="I669" i="4"/>
  <c r="L669" i="4" s="1"/>
  <c r="H669" i="4"/>
  <c r="J669" i="4" s="1"/>
  <c r="K669" i="4" s="1"/>
  <c r="I668" i="4"/>
  <c r="H668" i="4"/>
  <c r="J668" i="4" s="1"/>
  <c r="I667" i="4"/>
  <c r="H667" i="4"/>
  <c r="M666" i="4"/>
  <c r="J666" i="4"/>
  <c r="O666" i="4" s="1"/>
  <c r="I666" i="4"/>
  <c r="L666" i="4" s="1"/>
  <c r="H666" i="4"/>
  <c r="N665" i="4"/>
  <c r="M665" i="4"/>
  <c r="I665" i="4"/>
  <c r="L665" i="4" s="1"/>
  <c r="H665" i="4"/>
  <c r="J665" i="4" s="1"/>
  <c r="O665" i="4" s="1"/>
  <c r="L664" i="4"/>
  <c r="I664" i="4"/>
  <c r="M664" i="4" s="1"/>
  <c r="H664" i="4"/>
  <c r="L663" i="4"/>
  <c r="I663" i="4"/>
  <c r="H663" i="4"/>
  <c r="J663" i="4" s="1"/>
  <c r="N662" i="4"/>
  <c r="M662" i="4"/>
  <c r="I662" i="4"/>
  <c r="L662" i="4" s="1"/>
  <c r="H662" i="4"/>
  <c r="J662" i="4" s="1"/>
  <c r="K662" i="4" s="1"/>
  <c r="M661" i="4"/>
  <c r="I661" i="4"/>
  <c r="L661" i="4" s="1"/>
  <c r="H661" i="4"/>
  <c r="J661" i="4" s="1"/>
  <c r="M660" i="4"/>
  <c r="L660" i="4"/>
  <c r="N660" i="4" s="1"/>
  <c r="J660" i="4"/>
  <c r="I660" i="4"/>
  <c r="H660" i="4"/>
  <c r="O659" i="4"/>
  <c r="J659" i="4"/>
  <c r="I659" i="4"/>
  <c r="M659" i="4" s="1"/>
  <c r="H659" i="4"/>
  <c r="I658" i="4"/>
  <c r="H658" i="4"/>
  <c r="L657" i="4"/>
  <c r="I657" i="4"/>
  <c r="M657" i="4" s="1"/>
  <c r="H657" i="4"/>
  <c r="J657" i="4" s="1"/>
  <c r="M656" i="4"/>
  <c r="I656" i="4"/>
  <c r="L656" i="4" s="1"/>
  <c r="H656" i="4"/>
  <c r="J656" i="4" s="1"/>
  <c r="M655" i="4"/>
  <c r="L655" i="4"/>
  <c r="I655" i="4"/>
  <c r="I654" i="4"/>
  <c r="L654" i="4" s="1"/>
  <c r="H654" i="4"/>
  <c r="J654" i="4" s="1"/>
  <c r="M653" i="4"/>
  <c r="I653" i="4"/>
  <c r="H653" i="4"/>
  <c r="I652" i="4"/>
  <c r="H652" i="4"/>
  <c r="J652" i="4" s="1"/>
  <c r="O651" i="4"/>
  <c r="M651" i="4"/>
  <c r="L651" i="4"/>
  <c r="N651" i="4" s="1"/>
  <c r="K651" i="4"/>
  <c r="I651" i="4"/>
  <c r="J651" i="4" s="1"/>
  <c r="H651" i="4"/>
  <c r="I650" i="4"/>
  <c r="H650" i="4"/>
  <c r="O649" i="4"/>
  <c r="N649" i="4"/>
  <c r="M649" i="4"/>
  <c r="K649" i="4"/>
  <c r="I649" i="4"/>
  <c r="L649" i="4" s="1"/>
  <c r="H649" i="4"/>
  <c r="J649" i="4" s="1"/>
  <c r="I648" i="4"/>
  <c r="H648" i="4"/>
  <c r="J648" i="4" s="1"/>
  <c r="I647" i="4"/>
  <c r="L647" i="4" s="1"/>
  <c r="H647" i="4"/>
  <c r="K646" i="4"/>
  <c r="J646" i="4"/>
  <c r="O646" i="4" s="1"/>
  <c r="I646" i="4"/>
  <c r="M646" i="4" s="1"/>
  <c r="H646" i="4"/>
  <c r="I645" i="4"/>
  <c r="M645" i="4" s="1"/>
  <c r="H645" i="4"/>
  <c r="K644" i="4"/>
  <c r="I644" i="4"/>
  <c r="J644" i="4" s="1"/>
  <c r="O644" i="4" s="1"/>
  <c r="H644" i="4"/>
  <c r="L643" i="4"/>
  <c r="I643" i="4"/>
  <c r="M643" i="4" s="1"/>
  <c r="H643" i="4"/>
  <c r="N642" i="4"/>
  <c r="M642" i="4"/>
  <c r="I642" i="4"/>
  <c r="L642" i="4" s="1"/>
  <c r="H642" i="4"/>
  <c r="J642" i="4" s="1"/>
  <c r="O642" i="4" s="1"/>
  <c r="L641" i="4"/>
  <c r="I641" i="4"/>
  <c r="H641" i="4"/>
  <c r="M640" i="4"/>
  <c r="I640" i="4"/>
  <c r="L640" i="4" s="1"/>
  <c r="H640" i="4"/>
  <c r="J640" i="4" s="1"/>
  <c r="I639" i="4"/>
  <c r="L639" i="4" s="1"/>
  <c r="H639" i="4"/>
  <c r="I638" i="4"/>
  <c r="M638" i="4" s="1"/>
  <c r="H638" i="4"/>
  <c r="J638" i="4" s="1"/>
  <c r="I637" i="4"/>
  <c r="H637" i="4"/>
  <c r="M636" i="4"/>
  <c r="I636" i="4"/>
  <c r="L636" i="4" s="1"/>
  <c r="M635" i="4"/>
  <c r="I635" i="4"/>
  <c r="H635" i="4"/>
  <c r="J635" i="4" s="1"/>
  <c r="N634" i="4"/>
  <c r="M634" i="4"/>
  <c r="I634" i="4"/>
  <c r="L634" i="4" s="1"/>
  <c r="H634" i="4"/>
  <c r="J634" i="4" s="1"/>
  <c r="K634" i="4" s="1"/>
  <c r="I633" i="4"/>
  <c r="M633" i="4" s="1"/>
  <c r="H633" i="4"/>
  <c r="J633" i="4" s="1"/>
  <c r="M632" i="4"/>
  <c r="L632" i="4"/>
  <c r="J632" i="4"/>
  <c r="K632" i="4" s="1"/>
  <c r="I632" i="4"/>
  <c r="H632" i="4"/>
  <c r="I631" i="4"/>
  <c r="M631" i="4" s="1"/>
  <c r="H631" i="4"/>
  <c r="J631" i="4" s="1"/>
  <c r="I630" i="4"/>
  <c r="H630" i="4"/>
  <c r="I629" i="4"/>
  <c r="M629" i="4" s="1"/>
  <c r="H629" i="4"/>
  <c r="J629" i="4" s="1"/>
  <c r="N628" i="4"/>
  <c r="M628" i="4"/>
  <c r="I628" i="4"/>
  <c r="L628" i="4" s="1"/>
  <c r="H628" i="4"/>
  <c r="J628" i="4" s="1"/>
  <c r="K628" i="4" s="1"/>
  <c r="I627" i="4"/>
  <c r="M627" i="4" s="1"/>
  <c r="O626" i="4"/>
  <c r="M626" i="4"/>
  <c r="J626" i="4"/>
  <c r="I626" i="4"/>
  <c r="L626" i="4" s="1"/>
  <c r="H626" i="4"/>
  <c r="I625" i="4"/>
  <c r="L624" i="4"/>
  <c r="K624" i="4"/>
  <c r="J624" i="4"/>
  <c r="I624" i="4"/>
  <c r="M624" i="4" s="1"/>
  <c r="H624" i="4"/>
  <c r="K623" i="4"/>
  <c r="I623" i="4"/>
  <c r="J623" i="4" s="1"/>
  <c r="O623" i="4" s="1"/>
  <c r="H623" i="4"/>
  <c r="I622" i="4"/>
  <c r="M622" i="4" s="1"/>
  <c r="N621" i="4"/>
  <c r="M621" i="4"/>
  <c r="I621" i="4"/>
  <c r="L621" i="4" s="1"/>
  <c r="H621" i="4"/>
  <c r="J621" i="4" s="1"/>
  <c r="O621" i="4" s="1"/>
  <c r="L620" i="4"/>
  <c r="I620" i="4"/>
  <c r="M620" i="4" s="1"/>
  <c r="M619" i="4"/>
  <c r="I619" i="4"/>
  <c r="L619" i="4" s="1"/>
  <c r="H619" i="4"/>
  <c r="J619" i="4" s="1"/>
  <c r="J618" i="4"/>
  <c r="I618" i="4"/>
  <c r="H618" i="4"/>
  <c r="I617" i="4"/>
  <c r="M617" i="4" s="1"/>
  <c r="H617" i="4"/>
  <c r="J617" i="4" s="1"/>
  <c r="I616" i="4"/>
  <c r="H616" i="4"/>
  <c r="M615" i="4"/>
  <c r="I615" i="4"/>
  <c r="L615" i="4" s="1"/>
  <c r="H615" i="4"/>
  <c r="J615" i="4" s="1"/>
  <c r="M614" i="4"/>
  <c r="I614" i="4"/>
  <c r="L614" i="4" s="1"/>
  <c r="H614" i="4"/>
  <c r="J614" i="4" s="1"/>
  <c r="O613" i="4"/>
  <c r="N613" i="4"/>
  <c r="M613" i="4"/>
  <c r="K613" i="4"/>
  <c r="I613" i="4"/>
  <c r="L613" i="4" s="1"/>
  <c r="H613" i="4"/>
  <c r="J613" i="4" s="1"/>
  <c r="I612" i="4"/>
  <c r="L612" i="4" s="1"/>
  <c r="H612" i="4"/>
  <c r="J612" i="4" s="1"/>
  <c r="M611" i="4"/>
  <c r="J611" i="4"/>
  <c r="I611" i="4"/>
  <c r="L611" i="4" s="1"/>
  <c r="H611" i="4"/>
  <c r="J610" i="4"/>
  <c r="I610" i="4"/>
  <c r="M610" i="4" s="1"/>
  <c r="H610" i="4"/>
  <c r="I609" i="4"/>
  <c r="H609" i="4"/>
  <c r="I608" i="4"/>
  <c r="M608" i="4" s="1"/>
  <c r="H608" i="4"/>
  <c r="J608" i="4" s="1"/>
  <c r="O607" i="4"/>
  <c r="N607" i="4"/>
  <c r="M607" i="4"/>
  <c r="I607" i="4"/>
  <c r="L607" i="4" s="1"/>
  <c r="H607" i="4"/>
  <c r="J607" i="4" s="1"/>
  <c r="K607" i="4" s="1"/>
  <c r="J606" i="4"/>
  <c r="I606" i="4"/>
  <c r="M606" i="4" s="1"/>
  <c r="H606" i="4"/>
  <c r="M605" i="4"/>
  <c r="J605" i="4"/>
  <c r="I605" i="4"/>
  <c r="L605" i="4" s="1"/>
  <c r="H605" i="4"/>
  <c r="I604" i="4"/>
  <c r="H604" i="4"/>
  <c r="L603" i="4"/>
  <c r="I603" i="4"/>
  <c r="M603" i="4" s="1"/>
  <c r="O602" i="4"/>
  <c r="L602" i="4"/>
  <c r="K602" i="4"/>
  <c r="I602" i="4"/>
  <c r="J602" i="4" s="1"/>
  <c r="N602" i="4" s="1"/>
  <c r="H602" i="4"/>
  <c r="M601" i="4"/>
  <c r="L601" i="4"/>
  <c r="K601" i="4"/>
  <c r="J601" i="4"/>
  <c r="I601" i="4"/>
  <c r="H601" i="4"/>
  <c r="O600" i="4"/>
  <c r="M600" i="4"/>
  <c r="K600" i="4"/>
  <c r="I600" i="4"/>
  <c r="L600" i="4" s="1"/>
  <c r="H600" i="4"/>
  <c r="J600" i="4" s="1"/>
  <c r="N600" i="4" s="1"/>
  <c r="M599" i="4"/>
  <c r="L599" i="4"/>
  <c r="J599" i="4"/>
  <c r="I599" i="4"/>
  <c r="H599" i="4"/>
  <c r="O598" i="4"/>
  <c r="I598" i="4"/>
  <c r="L598" i="4" s="1"/>
  <c r="H598" i="4"/>
  <c r="J598" i="4" s="1"/>
  <c r="L597" i="4"/>
  <c r="N597" i="4" s="1"/>
  <c r="J597" i="4"/>
  <c r="O597" i="4" s="1"/>
  <c r="I597" i="4"/>
  <c r="M597" i="4" s="1"/>
  <c r="H597" i="4"/>
  <c r="L596" i="4"/>
  <c r="I596" i="4"/>
  <c r="M596" i="4" s="1"/>
  <c r="H596" i="4"/>
  <c r="J596" i="4" s="1"/>
  <c r="I595" i="4"/>
  <c r="H595" i="4"/>
  <c r="L594" i="4"/>
  <c r="I594" i="4"/>
  <c r="M594" i="4" s="1"/>
  <c r="H594" i="4"/>
  <c r="J594" i="4" s="1"/>
  <c r="I593" i="4"/>
  <c r="H593" i="4"/>
  <c r="J593" i="4" s="1"/>
  <c r="O593" i="4" s="1"/>
  <c r="O592" i="4"/>
  <c r="L592" i="4"/>
  <c r="I592" i="4"/>
  <c r="M592" i="4" s="1"/>
  <c r="H592" i="4"/>
  <c r="J592" i="4" s="1"/>
  <c r="M591" i="4"/>
  <c r="J591" i="4"/>
  <c r="I591" i="4"/>
  <c r="L591" i="4" s="1"/>
  <c r="H591" i="4"/>
  <c r="L590" i="4"/>
  <c r="I590" i="4"/>
  <c r="M590" i="4" s="1"/>
  <c r="H590" i="4"/>
  <c r="I589" i="4"/>
  <c r="H589" i="4"/>
  <c r="M588" i="4"/>
  <c r="I588" i="4"/>
  <c r="J588" i="4" s="1"/>
  <c r="O588" i="4" s="1"/>
  <c r="H588" i="4"/>
  <c r="L587" i="4"/>
  <c r="I587" i="4"/>
  <c r="M587" i="4" s="1"/>
  <c r="H587" i="4"/>
  <c r="I586" i="4"/>
  <c r="L586" i="4" s="1"/>
  <c r="H586" i="4"/>
  <c r="I585" i="4"/>
  <c r="M585" i="4" s="1"/>
  <c r="H585" i="4"/>
  <c r="M584" i="4"/>
  <c r="I584" i="4"/>
  <c r="L584" i="4" s="1"/>
  <c r="H584" i="4"/>
  <c r="J584" i="4" s="1"/>
  <c r="I583" i="4"/>
  <c r="H583" i="4"/>
  <c r="M582" i="4"/>
  <c r="J582" i="4"/>
  <c r="I582" i="4"/>
  <c r="L582" i="4" s="1"/>
  <c r="H582" i="4"/>
  <c r="M581" i="4"/>
  <c r="L581" i="4"/>
  <c r="I581" i="4"/>
  <c r="J581" i="4" s="1"/>
  <c r="H581" i="4"/>
  <c r="I580" i="4"/>
  <c r="M580" i="4" s="1"/>
  <c r="H580" i="4"/>
  <c r="J580" i="4" s="1"/>
  <c r="M579" i="4"/>
  <c r="I579" i="4"/>
  <c r="L579" i="4" s="1"/>
  <c r="H579" i="4"/>
  <c r="I578" i="4"/>
  <c r="M578" i="4" s="1"/>
  <c r="H578" i="4"/>
  <c r="J578" i="4" s="1"/>
  <c r="I577" i="4"/>
  <c r="L577" i="4" s="1"/>
  <c r="H577" i="4"/>
  <c r="K576" i="4"/>
  <c r="J576" i="4"/>
  <c r="O576" i="4" s="1"/>
  <c r="I576" i="4"/>
  <c r="M576" i="4" s="1"/>
  <c r="H576" i="4"/>
  <c r="M575" i="4"/>
  <c r="L575" i="4"/>
  <c r="J575" i="4"/>
  <c r="I575" i="4"/>
  <c r="H575" i="4"/>
  <c r="O574" i="4"/>
  <c r="L574" i="4"/>
  <c r="K574" i="4"/>
  <c r="I574" i="4"/>
  <c r="J574" i="4" s="1"/>
  <c r="N574" i="4" s="1"/>
  <c r="H574" i="4"/>
  <c r="M573" i="4"/>
  <c r="L573" i="4"/>
  <c r="N573" i="4" s="1"/>
  <c r="K573" i="4"/>
  <c r="I573" i="4"/>
  <c r="H573" i="4"/>
  <c r="J573" i="4" s="1"/>
  <c r="O573" i="4" s="1"/>
  <c r="M572" i="4"/>
  <c r="I572" i="4"/>
  <c r="L572" i="4" s="1"/>
  <c r="H572" i="4"/>
  <c r="J572" i="4" s="1"/>
  <c r="M571" i="4"/>
  <c r="L571" i="4"/>
  <c r="K571" i="4"/>
  <c r="I571" i="4"/>
  <c r="H571" i="4"/>
  <c r="J571" i="4" s="1"/>
  <c r="I570" i="4"/>
  <c r="L570" i="4" s="1"/>
  <c r="H570" i="4"/>
  <c r="J570" i="4" s="1"/>
  <c r="O569" i="4"/>
  <c r="M569" i="4"/>
  <c r="L569" i="4"/>
  <c r="N569" i="4" s="1"/>
  <c r="K569" i="4"/>
  <c r="J569" i="4"/>
  <c r="I569" i="4"/>
  <c r="H569" i="4"/>
  <c r="I568" i="4"/>
  <c r="H568" i="4"/>
  <c r="J568" i="4" s="1"/>
  <c r="O567" i="4"/>
  <c r="M567" i="4"/>
  <c r="L567" i="4"/>
  <c r="N567" i="4" s="1"/>
  <c r="K567" i="4"/>
  <c r="I567" i="4"/>
  <c r="J567" i="4" s="1"/>
  <c r="H567" i="4"/>
  <c r="J566" i="4"/>
  <c r="I566" i="4"/>
  <c r="M566" i="4" s="1"/>
  <c r="H566" i="4"/>
  <c r="M565" i="4"/>
  <c r="I565" i="4"/>
  <c r="L565" i="4" s="1"/>
  <c r="H565" i="4"/>
  <c r="J565" i="4" s="1"/>
  <c r="I564" i="4"/>
  <c r="M564" i="4" s="1"/>
  <c r="H564" i="4"/>
  <c r="J564" i="4" s="1"/>
  <c r="O563" i="4"/>
  <c r="M563" i="4"/>
  <c r="K563" i="4"/>
  <c r="I563" i="4"/>
  <c r="L563" i="4" s="1"/>
  <c r="H563" i="4"/>
  <c r="J563" i="4" s="1"/>
  <c r="N563" i="4" s="1"/>
  <c r="J562" i="4"/>
  <c r="I562" i="4"/>
  <c r="M562" i="4" s="1"/>
  <c r="H562" i="4"/>
  <c r="M561" i="4"/>
  <c r="I561" i="4"/>
  <c r="L561" i="4" s="1"/>
  <c r="H561" i="4"/>
  <c r="K560" i="4"/>
  <c r="I560" i="4"/>
  <c r="J560" i="4" s="1"/>
  <c r="O560" i="4" s="1"/>
  <c r="H560" i="4"/>
  <c r="O559" i="4"/>
  <c r="N559" i="4"/>
  <c r="M559" i="4"/>
  <c r="J559" i="4"/>
  <c r="K559" i="4" s="1"/>
  <c r="I559" i="4"/>
  <c r="L559" i="4" s="1"/>
  <c r="H559" i="4"/>
  <c r="I558" i="4"/>
  <c r="L558" i="4" s="1"/>
  <c r="H558" i="4"/>
  <c r="J558" i="4" s="1"/>
  <c r="O557" i="4"/>
  <c r="M557" i="4"/>
  <c r="J557" i="4"/>
  <c r="I557" i="4"/>
  <c r="L557" i="4" s="1"/>
  <c r="H557" i="4"/>
  <c r="J556" i="4"/>
  <c r="I556" i="4"/>
  <c r="L556" i="4" s="1"/>
  <c r="H556" i="4"/>
  <c r="M555" i="4"/>
  <c r="J555" i="4"/>
  <c r="I555" i="4"/>
  <c r="L555" i="4" s="1"/>
  <c r="H555" i="4"/>
  <c r="I554" i="4"/>
  <c r="H554" i="4"/>
  <c r="O553" i="4"/>
  <c r="K553" i="4"/>
  <c r="I553" i="4"/>
  <c r="J553" i="4" s="1"/>
  <c r="H553" i="4"/>
  <c r="I552" i="4"/>
  <c r="M552" i="4" s="1"/>
  <c r="H552" i="4"/>
  <c r="J552" i="4" s="1"/>
  <c r="I551" i="4"/>
  <c r="L551" i="4" s="1"/>
  <c r="L550" i="4"/>
  <c r="J550" i="4"/>
  <c r="I550" i="4"/>
  <c r="M550" i="4" s="1"/>
  <c r="H550" i="4"/>
  <c r="I549" i="4"/>
  <c r="L549" i="4" s="1"/>
  <c r="I548" i="4"/>
  <c r="H548" i="4"/>
  <c r="J548" i="4" s="1"/>
  <c r="L547" i="4"/>
  <c r="I547" i="4"/>
  <c r="M547" i="4" s="1"/>
  <c r="H547" i="4"/>
  <c r="J547" i="4" s="1"/>
  <c r="J546" i="4"/>
  <c r="O546" i="4" s="1"/>
  <c r="I546" i="4"/>
  <c r="M546" i="4" s="1"/>
  <c r="H546" i="4"/>
  <c r="I545" i="4"/>
  <c r="M545" i="4" s="1"/>
  <c r="H545" i="4"/>
  <c r="J545" i="4" s="1"/>
  <c r="M544" i="4"/>
  <c r="L544" i="4"/>
  <c r="I544" i="4"/>
  <c r="H544" i="4"/>
  <c r="I543" i="4"/>
  <c r="H543" i="4"/>
  <c r="J543" i="4" s="1"/>
  <c r="M542" i="4"/>
  <c r="I542" i="4"/>
  <c r="L542" i="4" s="1"/>
  <c r="H542" i="4"/>
  <c r="J542" i="4" s="1"/>
  <c r="J541" i="4"/>
  <c r="I541" i="4"/>
  <c r="M541" i="4" s="1"/>
  <c r="H541" i="4"/>
  <c r="O540" i="4"/>
  <c r="M540" i="4"/>
  <c r="I540" i="4"/>
  <c r="L540" i="4" s="1"/>
  <c r="H540" i="4"/>
  <c r="J540" i="4" s="1"/>
  <c r="I539" i="4"/>
  <c r="H539" i="4"/>
  <c r="M538" i="4"/>
  <c r="K538" i="4"/>
  <c r="I538" i="4"/>
  <c r="L538" i="4" s="1"/>
  <c r="H538" i="4"/>
  <c r="J538" i="4" s="1"/>
  <c r="O538" i="4" s="1"/>
  <c r="M537" i="4"/>
  <c r="K537" i="4"/>
  <c r="I537" i="4"/>
  <c r="L537" i="4" s="1"/>
  <c r="H537" i="4"/>
  <c r="J537" i="4" s="1"/>
  <c r="O536" i="4"/>
  <c r="L536" i="4"/>
  <c r="I536" i="4"/>
  <c r="M536" i="4" s="1"/>
  <c r="H536" i="4"/>
  <c r="J536" i="4" s="1"/>
  <c r="I535" i="4"/>
  <c r="H535" i="4"/>
  <c r="M534" i="4"/>
  <c r="J534" i="4"/>
  <c r="O534" i="4" s="1"/>
  <c r="I534" i="4"/>
  <c r="L534" i="4" s="1"/>
  <c r="H534" i="4"/>
  <c r="L533" i="4"/>
  <c r="I533" i="4"/>
  <c r="M533" i="4" s="1"/>
  <c r="H533" i="4"/>
  <c r="K532" i="4"/>
  <c r="J532" i="4"/>
  <c r="O532" i="4" s="1"/>
  <c r="I532" i="4"/>
  <c r="M532" i="4" s="1"/>
  <c r="H532" i="4"/>
  <c r="N531" i="4"/>
  <c r="M531" i="4"/>
  <c r="L531" i="4"/>
  <c r="K531" i="4"/>
  <c r="I531" i="4"/>
  <c r="H531" i="4"/>
  <c r="J531" i="4" s="1"/>
  <c r="O531" i="4" s="1"/>
  <c r="I530" i="4"/>
  <c r="H530" i="4"/>
  <c r="M529" i="4"/>
  <c r="L529" i="4"/>
  <c r="I529" i="4"/>
  <c r="H529" i="4"/>
  <c r="J528" i="4"/>
  <c r="I528" i="4"/>
  <c r="L528" i="4" s="1"/>
  <c r="H528" i="4"/>
  <c r="O527" i="4"/>
  <c r="N527" i="4"/>
  <c r="M527" i="4"/>
  <c r="J527" i="4"/>
  <c r="K527" i="4" s="1"/>
  <c r="I527" i="4"/>
  <c r="L527" i="4" s="1"/>
  <c r="H527" i="4"/>
  <c r="I526" i="4"/>
  <c r="H526" i="4"/>
  <c r="J526" i="4" s="1"/>
  <c r="O525" i="4"/>
  <c r="N525" i="4"/>
  <c r="M525" i="4"/>
  <c r="K525" i="4"/>
  <c r="J525" i="4"/>
  <c r="I525" i="4"/>
  <c r="L525" i="4" s="1"/>
  <c r="H525" i="4"/>
  <c r="I524" i="4"/>
  <c r="L524" i="4" s="1"/>
  <c r="H524" i="4"/>
  <c r="J524" i="4" s="1"/>
  <c r="M523" i="4"/>
  <c r="I523" i="4"/>
  <c r="L523" i="4" s="1"/>
  <c r="H523" i="4"/>
  <c r="L522" i="4"/>
  <c r="I522" i="4"/>
  <c r="M522" i="4" s="1"/>
  <c r="H522" i="4"/>
  <c r="N521" i="4"/>
  <c r="J521" i="4"/>
  <c r="O521" i="4" s="1"/>
  <c r="I521" i="4"/>
  <c r="L521" i="4" s="1"/>
  <c r="H521" i="4"/>
  <c r="M520" i="4"/>
  <c r="L520" i="4"/>
  <c r="K520" i="4"/>
  <c r="J520" i="4"/>
  <c r="I520" i="4"/>
  <c r="H520" i="4"/>
  <c r="I519" i="4"/>
  <c r="M519" i="4" s="1"/>
  <c r="H519" i="4"/>
  <c r="J519" i="4" s="1"/>
  <c r="M518" i="4"/>
  <c r="L518" i="4"/>
  <c r="I518" i="4"/>
  <c r="I517" i="4"/>
  <c r="H517" i="4"/>
  <c r="M516" i="4"/>
  <c r="L516" i="4"/>
  <c r="I516" i="4"/>
  <c r="I515" i="4"/>
  <c r="M515" i="4" s="1"/>
  <c r="H515" i="4"/>
  <c r="J515" i="4" s="1"/>
  <c r="I514" i="4"/>
  <c r="L514" i="4" s="1"/>
  <c r="H514" i="4"/>
  <c r="J514" i="4" s="1"/>
  <c r="I513" i="4"/>
  <c r="H513" i="4"/>
  <c r="J513" i="4" s="1"/>
  <c r="M512" i="4"/>
  <c r="J512" i="4"/>
  <c r="I512" i="4"/>
  <c r="L512" i="4" s="1"/>
  <c r="H512" i="4"/>
  <c r="I511" i="4"/>
  <c r="M511" i="4" s="1"/>
  <c r="H511" i="4"/>
  <c r="L510" i="4"/>
  <c r="I510" i="4"/>
  <c r="M510" i="4" s="1"/>
  <c r="H510" i="4"/>
  <c r="J510" i="4" s="1"/>
  <c r="I509" i="4"/>
  <c r="M509" i="4" s="1"/>
  <c r="H509" i="4"/>
  <c r="M508" i="4"/>
  <c r="J508" i="4"/>
  <c r="O508" i="4" s="1"/>
  <c r="I508" i="4"/>
  <c r="L508" i="4" s="1"/>
  <c r="H508" i="4"/>
  <c r="I507" i="4"/>
  <c r="L507" i="4" s="1"/>
  <c r="I506" i="4"/>
  <c r="M506" i="4" s="1"/>
  <c r="H506" i="4"/>
  <c r="J506" i="4" s="1"/>
  <c r="M505" i="4"/>
  <c r="L505" i="4"/>
  <c r="J505" i="4"/>
  <c r="I505" i="4"/>
  <c r="H505" i="4"/>
  <c r="I504" i="4"/>
  <c r="H504" i="4"/>
  <c r="M503" i="4"/>
  <c r="I503" i="4"/>
  <c r="L503" i="4" s="1"/>
  <c r="I502" i="4"/>
  <c r="M502" i="4" s="1"/>
  <c r="M501" i="4"/>
  <c r="J501" i="4"/>
  <c r="I501" i="4"/>
  <c r="L501" i="4" s="1"/>
  <c r="H501" i="4"/>
  <c r="I500" i="4"/>
  <c r="H500" i="4"/>
  <c r="J500" i="4" s="1"/>
  <c r="M499" i="4"/>
  <c r="I499" i="4"/>
  <c r="L499" i="4" s="1"/>
  <c r="I498" i="4"/>
  <c r="M498" i="4" s="1"/>
  <c r="H498" i="4"/>
  <c r="J498" i="4" s="1"/>
  <c r="L497" i="4"/>
  <c r="I497" i="4"/>
  <c r="M497" i="4" s="1"/>
  <c r="M496" i="4"/>
  <c r="I496" i="4"/>
  <c r="L496" i="4" s="1"/>
  <c r="H496" i="4"/>
  <c r="J496" i="4" s="1"/>
  <c r="M495" i="4"/>
  <c r="I495" i="4"/>
  <c r="L495" i="4" s="1"/>
  <c r="H495" i="4"/>
  <c r="K494" i="4"/>
  <c r="J494" i="4"/>
  <c r="I494" i="4"/>
  <c r="H494" i="4"/>
  <c r="N493" i="4"/>
  <c r="J493" i="4"/>
  <c r="O493" i="4" s="1"/>
  <c r="I493" i="4"/>
  <c r="L493" i="4" s="1"/>
  <c r="H493" i="4"/>
  <c r="O492" i="4"/>
  <c r="M492" i="4"/>
  <c r="L492" i="4"/>
  <c r="J492" i="4"/>
  <c r="N492" i="4" s="1"/>
  <c r="I492" i="4"/>
  <c r="H492" i="4"/>
  <c r="O491" i="4"/>
  <c r="I491" i="4"/>
  <c r="M491" i="4" s="1"/>
  <c r="H491" i="4"/>
  <c r="J491" i="4" s="1"/>
  <c r="N490" i="4"/>
  <c r="M490" i="4"/>
  <c r="L490" i="4"/>
  <c r="K490" i="4"/>
  <c r="I490" i="4"/>
  <c r="H490" i="4"/>
  <c r="J490" i="4" s="1"/>
  <c r="O490" i="4" s="1"/>
  <c r="I489" i="4"/>
  <c r="M489" i="4" s="1"/>
  <c r="N488" i="4"/>
  <c r="M488" i="4"/>
  <c r="J488" i="4"/>
  <c r="I488" i="4"/>
  <c r="L488" i="4" s="1"/>
  <c r="H488" i="4"/>
  <c r="L487" i="4"/>
  <c r="I487" i="4"/>
  <c r="M487" i="4" s="1"/>
  <c r="H487" i="4"/>
  <c r="J487" i="4" s="1"/>
  <c r="L486" i="4"/>
  <c r="I486" i="4"/>
  <c r="M486" i="4" s="1"/>
  <c r="H486" i="4"/>
  <c r="J486" i="4" s="1"/>
  <c r="L485" i="4"/>
  <c r="J485" i="4"/>
  <c r="I485" i="4"/>
  <c r="M485" i="4" s="1"/>
  <c r="H485" i="4"/>
  <c r="I484" i="4"/>
  <c r="M484" i="4" s="1"/>
  <c r="M483" i="4"/>
  <c r="L483" i="4"/>
  <c r="I483" i="4"/>
  <c r="J482" i="4"/>
  <c r="I482" i="4"/>
  <c r="M482" i="4" s="1"/>
  <c r="H482" i="4"/>
  <c r="O481" i="4"/>
  <c r="N481" i="4"/>
  <c r="M481" i="4"/>
  <c r="J481" i="4"/>
  <c r="K481" i="4" s="1"/>
  <c r="I481" i="4"/>
  <c r="L481" i="4" s="1"/>
  <c r="H481" i="4"/>
  <c r="L480" i="4"/>
  <c r="I480" i="4"/>
  <c r="M480" i="4" s="1"/>
  <c r="L479" i="4"/>
  <c r="I479" i="4"/>
  <c r="M479" i="4" s="1"/>
  <c r="H479" i="4"/>
  <c r="J479" i="4" s="1"/>
  <c r="L478" i="4"/>
  <c r="I478" i="4"/>
  <c r="M478" i="4" s="1"/>
  <c r="N477" i="4"/>
  <c r="M477" i="4"/>
  <c r="I477" i="4"/>
  <c r="L477" i="4" s="1"/>
  <c r="H477" i="4"/>
  <c r="J477" i="4" s="1"/>
  <c r="M476" i="4"/>
  <c r="L476" i="4"/>
  <c r="K476" i="4"/>
  <c r="I476" i="4"/>
  <c r="H476" i="4"/>
  <c r="J476" i="4" s="1"/>
  <c r="O476" i="4" s="1"/>
  <c r="I475" i="4"/>
  <c r="M475" i="4" s="1"/>
  <c r="O474" i="4"/>
  <c r="N474" i="4"/>
  <c r="M474" i="4"/>
  <c r="J474" i="4"/>
  <c r="K474" i="4" s="1"/>
  <c r="I474" i="4"/>
  <c r="L474" i="4" s="1"/>
  <c r="H474" i="4"/>
  <c r="I473" i="4"/>
  <c r="O472" i="4"/>
  <c r="L472" i="4"/>
  <c r="I472" i="4"/>
  <c r="M472" i="4" s="1"/>
  <c r="H472" i="4"/>
  <c r="J472" i="4" s="1"/>
  <c r="L471" i="4"/>
  <c r="N471" i="4" s="1"/>
  <c r="J471" i="4"/>
  <c r="O471" i="4" s="1"/>
  <c r="I471" i="4"/>
  <c r="M471" i="4" s="1"/>
  <c r="H471" i="4"/>
  <c r="M470" i="4"/>
  <c r="I470" i="4"/>
  <c r="L470" i="4" s="1"/>
  <c r="M469" i="4"/>
  <c r="L469" i="4"/>
  <c r="N469" i="4" s="1"/>
  <c r="I469" i="4"/>
  <c r="H469" i="4"/>
  <c r="J469" i="4" s="1"/>
  <c r="O469" i="4" s="1"/>
  <c r="I468" i="4"/>
  <c r="M468" i="4" s="1"/>
  <c r="M467" i="4"/>
  <c r="J467" i="4"/>
  <c r="I467" i="4"/>
  <c r="L467" i="4" s="1"/>
  <c r="H467" i="4"/>
  <c r="L466" i="4"/>
  <c r="J466" i="4"/>
  <c r="I466" i="4"/>
  <c r="M466" i="4" s="1"/>
  <c r="H466" i="4"/>
  <c r="O465" i="4"/>
  <c r="L465" i="4"/>
  <c r="I465" i="4"/>
  <c r="M465" i="4" s="1"/>
  <c r="H465" i="4"/>
  <c r="J465" i="4" s="1"/>
  <c r="I464" i="4"/>
  <c r="H464" i="4"/>
  <c r="N463" i="4"/>
  <c r="M463" i="4"/>
  <c r="I463" i="4"/>
  <c r="L463" i="4" s="1"/>
  <c r="H463" i="4"/>
  <c r="J463" i="4" s="1"/>
  <c r="N462" i="4"/>
  <c r="M462" i="4"/>
  <c r="L462" i="4"/>
  <c r="I462" i="4"/>
  <c r="H462" i="4"/>
  <c r="J462" i="4" s="1"/>
  <c r="O462" i="4" s="1"/>
  <c r="J461" i="4"/>
  <c r="I461" i="4"/>
  <c r="M461" i="4" s="1"/>
  <c r="H461" i="4"/>
  <c r="O460" i="4"/>
  <c r="N460" i="4"/>
  <c r="M460" i="4"/>
  <c r="J460" i="4"/>
  <c r="K460" i="4" s="1"/>
  <c r="I460" i="4"/>
  <c r="L460" i="4" s="1"/>
  <c r="H460" i="4"/>
  <c r="L459" i="4"/>
  <c r="J459" i="4"/>
  <c r="I459" i="4"/>
  <c r="M459" i="4" s="1"/>
  <c r="H459" i="4"/>
  <c r="L458" i="4"/>
  <c r="I458" i="4"/>
  <c r="M458" i="4" s="1"/>
  <c r="H458" i="4"/>
  <c r="J458" i="4" s="1"/>
  <c r="L457" i="4"/>
  <c r="I457" i="4"/>
  <c r="M457" i="4" s="1"/>
  <c r="H457" i="4"/>
  <c r="M456" i="4"/>
  <c r="I456" i="4"/>
  <c r="L456" i="4" s="1"/>
  <c r="M455" i="4"/>
  <c r="L455" i="4"/>
  <c r="I455" i="4"/>
  <c r="H455" i="4"/>
  <c r="J455" i="4" s="1"/>
  <c r="I454" i="4"/>
  <c r="M454" i="4" s="1"/>
  <c r="O453" i="4"/>
  <c r="N453" i="4"/>
  <c r="M453" i="4"/>
  <c r="J453" i="4"/>
  <c r="K453" i="4" s="1"/>
  <c r="I453" i="4"/>
  <c r="L453" i="4" s="1"/>
  <c r="H453" i="4"/>
  <c r="L452" i="4"/>
  <c r="J452" i="4"/>
  <c r="I452" i="4"/>
  <c r="M452" i="4" s="1"/>
  <c r="H452" i="4"/>
  <c r="L451" i="4"/>
  <c r="I451" i="4"/>
  <c r="M451" i="4" s="1"/>
  <c r="N450" i="4"/>
  <c r="L450" i="4"/>
  <c r="K450" i="4"/>
  <c r="J450" i="4"/>
  <c r="O450" i="4" s="1"/>
  <c r="I450" i="4"/>
  <c r="M450" i="4" s="1"/>
  <c r="H450" i="4"/>
  <c r="M449" i="4"/>
  <c r="I449" i="4"/>
  <c r="L449" i="4" s="1"/>
  <c r="H449" i="4"/>
  <c r="J449" i="4" s="1"/>
  <c r="M448" i="4"/>
  <c r="L448" i="4"/>
  <c r="N448" i="4" s="1"/>
  <c r="I448" i="4"/>
  <c r="H448" i="4"/>
  <c r="J448" i="4" s="1"/>
  <c r="O448" i="4" s="1"/>
  <c r="J447" i="4"/>
  <c r="I447" i="4"/>
  <c r="M447" i="4" s="1"/>
  <c r="H447" i="4"/>
  <c r="M446" i="4"/>
  <c r="J446" i="4"/>
  <c r="I446" i="4"/>
  <c r="L446" i="4" s="1"/>
  <c r="H446" i="4"/>
  <c r="L445" i="4"/>
  <c r="J445" i="4"/>
  <c r="I445" i="4"/>
  <c r="M445" i="4" s="1"/>
  <c r="H445" i="4"/>
  <c r="O444" i="4"/>
  <c r="L444" i="4"/>
  <c r="I444" i="4"/>
  <c r="M444" i="4" s="1"/>
  <c r="H444" i="4"/>
  <c r="J444" i="4" s="1"/>
  <c r="I443" i="4"/>
  <c r="H443" i="4"/>
  <c r="M442" i="4"/>
  <c r="I442" i="4"/>
  <c r="L442" i="4" s="1"/>
  <c r="N441" i="4"/>
  <c r="M441" i="4"/>
  <c r="L441" i="4"/>
  <c r="I441" i="4"/>
  <c r="H441" i="4"/>
  <c r="J441" i="4" s="1"/>
  <c r="O441" i="4" s="1"/>
  <c r="I440" i="4"/>
  <c r="M440" i="4" s="1"/>
  <c r="H440" i="4"/>
  <c r="J440" i="4" s="1"/>
  <c r="O439" i="4"/>
  <c r="N439" i="4"/>
  <c r="M439" i="4"/>
  <c r="J439" i="4"/>
  <c r="K439" i="4" s="1"/>
  <c r="I439" i="4"/>
  <c r="L439" i="4" s="1"/>
  <c r="H439" i="4"/>
  <c r="L438" i="4"/>
  <c r="J438" i="4"/>
  <c r="I438" i="4"/>
  <c r="M438" i="4" s="1"/>
  <c r="H438" i="4"/>
  <c r="L437" i="4"/>
  <c r="I437" i="4"/>
  <c r="M437" i="4" s="1"/>
  <c r="N436" i="4"/>
  <c r="L436" i="4"/>
  <c r="J436" i="4"/>
  <c r="O436" i="4" s="1"/>
  <c r="I436" i="4"/>
  <c r="M436" i="4" s="1"/>
  <c r="H436" i="4"/>
  <c r="N435" i="4"/>
  <c r="M435" i="4"/>
  <c r="I435" i="4"/>
  <c r="L435" i="4" s="1"/>
  <c r="H435" i="4"/>
  <c r="J435" i="4" s="1"/>
  <c r="M434" i="4"/>
  <c r="L434" i="4"/>
  <c r="K434" i="4"/>
  <c r="I434" i="4"/>
  <c r="H434" i="4"/>
  <c r="J434" i="4" s="1"/>
  <c r="O434" i="4" s="1"/>
  <c r="J433" i="4"/>
  <c r="I433" i="4"/>
  <c r="M433" i="4" s="1"/>
  <c r="H433" i="4"/>
  <c r="M432" i="4"/>
  <c r="I432" i="4"/>
  <c r="L432" i="4" s="1"/>
  <c r="I431" i="4"/>
  <c r="H431" i="4"/>
  <c r="J431" i="4" s="1"/>
  <c r="L430" i="4"/>
  <c r="I430" i="4"/>
  <c r="M430" i="4" s="1"/>
  <c r="H430" i="4"/>
  <c r="J430" i="4" s="1"/>
  <c r="L429" i="4"/>
  <c r="I429" i="4"/>
  <c r="M429" i="4" s="1"/>
  <c r="H429" i="4"/>
  <c r="I428" i="4"/>
  <c r="M428" i="4" s="1"/>
  <c r="H428" i="4"/>
  <c r="J428" i="4" s="1"/>
  <c r="N427" i="4"/>
  <c r="M427" i="4"/>
  <c r="L427" i="4"/>
  <c r="K427" i="4"/>
  <c r="I427" i="4"/>
  <c r="H427" i="4"/>
  <c r="J427" i="4" s="1"/>
  <c r="O427" i="4" s="1"/>
  <c r="J426" i="4"/>
  <c r="I426" i="4"/>
  <c r="M426" i="4" s="1"/>
  <c r="H426" i="4"/>
  <c r="M425" i="4"/>
  <c r="J425" i="4"/>
  <c r="K425" i="4" s="1"/>
  <c r="I425" i="4"/>
  <c r="L425" i="4" s="1"/>
  <c r="H425" i="4"/>
  <c r="I424" i="4"/>
  <c r="M424" i="4" s="1"/>
  <c r="H424" i="4"/>
  <c r="J424" i="4" s="1"/>
  <c r="L423" i="4"/>
  <c r="I423" i="4"/>
  <c r="M423" i="4" s="1"/>
  <c r="H423" i="4"/>
  <c r="J423" i="4" s="1"/>
  <c r="I422" i="4"/>
  <c r="H422" i="4"/>
  <c r="I421" i="4"/>
  <c r="M421" i="4" s="1"/>
  <c r="H421" i="4"/>
  <c r="J421" i="4" s="1"/>
  <c r="N420" i="4"/>
  <c r="M420" i="4"/>
  <c r="L420" i="4"/>
  <c r="K420" i="4"/>
  <c r="I420" i="4"/>
  <c r="H420" i="4"/>
  <c r="J420" i="4" s="1"/>
  <c r="O420" i="4" s="1"/>
  <c r="I419" i="4"/>
  <c r="M419" i="4" s="1"/>
  <c r="H419" i="4"/>
  <c r="J419" i="4" s="1"/>
  <c r="O418" i="4"/>
  <c r="M418" i="4"/>
  <c r="J418" i="4"/>
  <c r="K418" i="4" s="1"/>
  <c r="I418" i="4"/>
  <c r="L418" i="4" s="1"/>
  <c r="N418" i="4" s="1"/>
  <c r="H418" i="4"/>
  <c r="J417" i="4"/>
  <c r="I417" i="4"/>
  <c r="M417" i="4" s="1"/>
  <c r="H417" i="4"/>
  <c r="O416" i="4"/>
  <c r="L416" i="4"/>
  <c r="I416" i="4"/>
  <c r="M416" i="4" s="1"/>
  <c r="H416" i="4"/>
  <c r="J416" i="4" s="1"/>
  <c r="L415" i="4"/>
  <c r="I415" i="4"/>
  <c r="H415" i="4"/>
  <c r="I414" i="4"/>
  <c r="M414" i="4" s="1"/>
  <c r="H414" i="4"/>
  <c r="J414" i="4" s="1"/>
  <c r="M413" i="4"/>
  <c r="L413" i="4"/>
  <c r="I413" i="4"/>
  <c r="H413" i="4"/>
  <c r="J413" i="4" s="1"/>
  <c r="J412" i="4"/>
  <c r="I412" i="4"/>
  <c r="M412" i="4" s="1"/>
  <c r="H412" i="4"/>
  <c r="O411" i="4"/>
  <c r="N411" i="4"/>
  <c r="M411" i="4"/>
  <c r="J411" i="4"/>
  <c r="K411" i="4" s="1"/>
  <c r="I411" i="4"/>
  <c r="L411" i="4" s="1"/>
  <c r="H411" i="4"/>
  <c r="L410" i="4"/>
  <c r="I410" i="4"/>
  <c r="M410" i="4" s="1"/>
  <c r="H410" i="4"/>
  <c r="J410" i="4" s="1"/>
  <c r="O409" i="4"/>
  <c r="L409" i="4"/>
  <c r="I409" i="4"/>
  <c r="M409" i="4" s="1"/>
  <c r="H409" i="4"/>
  <c r="J409" i="4" s="1"/>
  <c r="N408" i="4"/>
  <c r="L408" i="4"/>
  <c r="J408" i="4"/>
  <c r="O408" i="4" s="1"/>
  <c r="I408" i="4"/>
  <c r="M408" i="4" s="1"/>
  <c r="H408" i="4"/>
  <c r="I407" i="4"/>
  <c r="M407" i="4" s="1"/>
  <c r="H407" i="4"/>
  <c r="J407" i="4" s="1"/>
  <c r="M406" i="4"/>
  <c r="L406" i="4"/>
  <c r="K406" i="4"/>
  <c r="I406" i="4"/>
  <c r="H406" i="4"/>
  <c r="J406" i="4" s="1"/>
  <c r="J405" i="4"/>
  <c r="I405" i="4"/>
  <c r="M405" i="4" s="1"/>
  <c r="H405" i="4"/>
  <c r="O404" i="4"/>
  <c r="N404" i="4"/>
  <c r="M404" i="4"/>
  <c r="J404" i="4"/>
  <c r="K404" i="4" s="1"/>
  <c r="I404" i="4"/>
  <c r="L404" i="4" s="1"/>
  <c r="H404" i="4"/>
  <c r="I403" i="4"/>
  <c r="M403" i="4" s="1"/>
  <c r="H403" i="4"/>
  <c r="O402" i="4"/>
  <c r="L402" i="4"/>
  <c r="I402" i="4"/>
  <c r="M402" i="4" s="1"/>
  <c r="H402" i="4"/>
  <c r="J402" i="4" s="1"/>
  <c r="L401" i="4"/>
  <c r="I401" i="4"/>
  <c r="M401" i="4" s="1"/>
  <c r="H401" i="4"/>
  <c r="I400" i="4"/>
  <c r="M400" i="4" s="1"/>
  <c r="H400" i="4"/>
  <c r="J400" i="4" s="1"/>
  <c r="M399" i="4"/>
  <c r="L399" i="4"/>
  <c r="N399" i="4" s="1"/>
  <c r="I399" i="4"/>
  <c r="H399" i="4"/>
  <c r="J399" i="4" s="1"/>
  <c r="O399" i="4" s="1"/>
  <c r="J398" i="4"/>
  <c r="I398" i="4"/>
  <c r="M398" i="4" s="1"/>
  <c r="H398" i="4"/>
  <c r="M397" i="4"/>
  <c r="J397" i="4"/>
  <c r="I397" i="4"/>
  <c r="L397" i="4" s="1"/>
  <c r="H397" i="4"/>
  <c r="L396" i="4"/>
  <c r="J396" i="4"/>
  <c r="I396" i="4"/>
  <c r="M396" i="4" s="1"/>
  <c r="H396" i="4"/>
  <c r="O395" i="4"/>
  <c r="L395" i="4"/>
  <c r="I395" i="4"/>
  <c r="M395" i="4" s="1"/>
  <c r="H395" i="4"/>
  <c r="J395" i="4" s="1"/>
  <c r="J394" i="4"/>
  <c r="I394" i="4"/>
  <c r="H394" i="4"/>
  <c r="I393" i="4"/>
  <c r="M393" i="4" s="1"/>
  <c r="H393" i="4"/>
  <c r="J393" i="4" s="1"/>
  <c r="N392" i="4"/>
  <c r="M392" i="4"/>
  <c r="L392" i="4"/>
  <c r="K392" i="4"/>
  <c r="I392" i="4"/>
  <c r="H392" i="4"/>
  <c r="J392" i="4" s="1"/>
  <c r="O392" i="4" s="1"/>
  <c r="I391" i="4"/>
  <c r="M391" i="4" s="1"/>
  <c r="H391" i="4"/>
  <c r="J391" i="4" s="1"/>
  <c r="O390" i="4"/>
  <c r="M390" i="4"/>
  <c r="J390" i="4"/>
  <c r="I390" i="4"/>
  <c r="L390" i="4" s="1"/>
  <c r="H390" i="4"/>
  <c r="L389" i="4"/>
  <c r="I389" i="4"/>
  <c r="M389" i="4" s="1"/>
  <c r="L388" i="4"/>
  <c r="I388" i="4"/>
  <c r="M388" i="4" s="1"/>
  <c r="H388" i="4"/>
  <c r="J388" i="4" s="1"/>
  <c r="N387" i="4"/>
  <c r="L387" i="4"/>
  <c r="J387" i="4"/>
  <c r="O387" i="4" s="1"/>
  <c r="I387" i="4"/>
  <c r="M387" i="4" s="1"/>
  <c r="H387" i="4"/>
  <c r="I386" i="4"/>
  <c r="M386" i="4" s="1"/>
  <c r="H386" i="4"/>
  <c r="J386" i="4" s="1"/>
  <c r="M385" i="4"/>
  <c r="L385" i="4"/>
  <c r="K385" i="4"/>
  <c r="I385" i="4"/>
  <c r="H385" i="4"/>
  <c r="J385" i="4" s="1"/>
  <c r="I384" i="4"/>
  <c r="M384" i="4" s="1"/>
  <c r="H384" i="4"/>
  <c r="J384" i="4" s="1"/>
  <c r="N383" i="4"/>
  <c r="M383" i="4"/>
  <c r="J383" i="4"/>
  <c r="K383" i="4" s="1"/>
  <c r="I383" i="4"/>
  <c r="L383" i="4" s="1"/>
  <c r="H383" i="4"/>
  <c r="I382" i="4"/>
  <c r="H382" i="4"/>
  <c r="J382" i="4" s="1"/>
  <c r="L381" i="4"/>
  <c r="I381" i="4"/>
  <c r="M381" i="4" s="1"/>
  <c r="H381" i="4"/>
  <c r="J381" i="4" s="1"/>
  <c r="L380" i="4"/>
  <c r="I380" i="4"/>
  <c r="M380" i="4" s="1"/>
  <c r="H380" i="4"/>
  <c r="I379" i="4"/>
  <c r="M379" i="4" s="1"/>
  <c r="H379" i="4"/>
  <c r="J379" i="4" s="1"/>
  <c r="N378" i="4"/>
  <c r="M378" i="4"/>
  <c r="L378" i="4"/>
  <c r="K378" i="4"/>
  <c r="I378" i="4"/>
  <c r="H378" i="4"/>
  <c r="J378" i="4" s="1"/>
  <c r="O378" i="4" s="1"/>
  <c r="J377" i="4"/>
  <c r="I377" i="4"/>
  <c r="M377" i="4" s="1"/>
  <c r="H377" i="4"/>
  <c r="O376" i="4"/>
  <c r="M376" i="4"/>
  <c r="J376" i="4"/>
  <c r="K376" i="4" s="1"/>
  <c r="I376" i="4"/>
  <c r="L376" i="4" s="1"/>
  <c r="H376" i="4"/>
  <c r="I375" i="4"/>
  <c r="M375" i="4" s="1"/>
  <c r="H375" i="4"/>
  <c r="L374" i="4"/>
  <c r="I374" i="4"/>
  <c r="M374" i="4" s="1"/>
  <c r="H374" i="4"/>
  <c r="J374" i="4" s="1"/>
  <c r="I373" i="4"/>
  <c r="H373" i="4"/>
  <c r="I372" i="4"/>
  <c r="M372" i="4" s="1"/>
  <c r="H372" i="4"/>
  <c r="J372" i="4" s="1"/>
  <c r="N371" i="4"/>
  <c r="M371" i="4"/>
  <c r="L371" i="4"/>
  <c r="K371" i="4"/>
  <c r="I371" i="4"/>
  <c r="H371" i="4"/>
  <c r="J371" i="4" s="1"/>
  <c r="O371" i="4" s="1"/>
  <c r="I370" i="4"/>
  <c r="M370" i="4" s="1"/>
  <c r="O369" i="4"/>
  <c r="M369" i="4"/>
  <c r="J369" i="4"/>
  <c r="K369" i="4" s="1"/>
  <c r="I369" i="4"/>
  <c r="L369" i="4" s="1"/>
  <c r="N369" i="4" s="1"/>
  <c r="L368" i="4"/>
  <c r="I368" i="4"/>
  <c r="M368" i="4" s="1"/>
  <c r="H368" i="4"/>
  <c r="J368" i="4" s="1"/>
  <c r="O367" i="4"/>
  <c r="L367" i="4"/>
  <c r="I367" i="4"/>
  <c r="M367" i="4" s="1"/>
  <c r="H367" i="4"/>
  <c r="J367" i="4" s="1"/>
  <c r="L366" i="4"/>
  <c r="I366" i="4"/>
  <c r="M366" i="4" s="1"/>
  <c r="I365" i="4"/>
  <c r="M365" i="4" s="1"/>
  <c r="H365" i="4"/>
  <c r="J365" i="4" s="1"/>
  <c r="N364" i="4"/>
  <c r="M364" i="4"/>
  <c r="L364" i="4"/>
  <c r="K364" i="4"/>
  <c r="I364" i="4"/>
  <c r="H364" i="4"/>
  <c r="J364" i="4" s="1"/>
  <c r="O364" i="4" s="1"/>
  <c r="I363" i="4"/>
  <c r="M363" i="4" s="1"/>
  <c r="H363" i="4"/>
  <c r="J363" i="4" s="1"/>
  <c r="O362" i="4"/>
  <c r="M362" i="4"/>
  <c r="J362" i="4"/>
  <c r="I362" i="4"/>
  <c r="L362" i="4" s="1"/>
  <c r="H362" i="4"/>
  <c r="L361" i="4"/>
  <c r="I361" i="4"/>
  <c r="M361" i="4" s="1"/>
  <c r="L360" i="4"/>
  <c r="I360" i="4"/>
  <c r="M360" i="4" s="1"/>
  <c r="H360" i="4"/>
  <c r="J360" i="4" s="1"/>
  <c r="M359" i="4"/>
  <c r="L359" i="4"/>
  <c r="I359" i="4"/>
  <c r="I358" i="4"/>
  <c r="M358" i="4" s="1"/>
  <c r="H358" i="4"/>
  <c r="J358" i="4" s="1"/>
  <c r="M357" i="4"/>
  <c r="L357" i="4"/>
  <c r="K357" i="4"/>
  <c r="I357" i="4"/>
  <c r="H357" i="4"/>
  <c r="J357" i="4" s="1"/>
  <c r="O357" i="4" s="1"/>
  <c r="I356" i="4"/>
  <c r="M355" i="4"/>
  <c r="I355" i="4"/>
  <c r="L355" i="4" s="1"/>
  <c r="J354" i="4"/>
  <c r="I354" i="4"/>
  <c r="H354" i="4"/>
  <c r="O353" i="4"/>
  <c r="L353" i="4"/>
  <c r="I353" i="4"/>
  <c r="M353" i="4" s="1"/>
  <c r="H353" i="4"/>
  <c r="J353" i="4" s="1"/>
  <c r="M352" i="4"/>
  <c r="L352" i="4"/>
  <c r="I352" i="4"/>
  <c r="J352" i="4" s="1"/>
  <c r="H352" i="4"/>
  <c r="I351" i="4"/>
  <c r="M351" i="4" s="1"/>
  <c r="H351" i="4"/>
  <c r="J351" i="4" s="1"/>
  <c r="O350" i="4"/>
  <c r="N350" i="4"/>
  <c r="M350" i="4"/>
  <c r="L350" i="4"/>
  <c r="K350" i="4"/>
  <c r="I350" i="4"/>
  <c r="H350" i="4"/>
  <c r="J350" i="4" s="1"/>
  <c r="J349" i="4"/>
  <c r="I349" i="4"/>
  <c r="H349" i="4"/>
  <c r="N348" i="4"/>
  <c r="M348" i="4"/>
  <c r="J348" i="4"/>
  <c r="I348" i="4"/>
  <c r="L348" i="4" s="1"/>
  <c r="H348" i="4"/>
  <c r="L347" i="4"/>
  <c r="J347" i="4"/>
  <c r="I347" i="4"/>
  <c r="H347" i="4"/>
  <c r="L346" i="4"/>
  <c r="I346" i="4"/>
  <c r="H346" i="4"/>
  <c r="J346" i="4" s="1"/>
  <c r="L345" i="4"/>
  <c r="J345" i="4"/>
  <c r="I345" i="4"/>
  <c r="M345" i="4" s="1"/>
  <c r="H345" i="4"/>
  <c r="N344" i="4"/>
  <c r="I344" i="4"/>
  <c r="L344" i="4" s="1"/>
  <c r="H344" i="4"/>
  <c r="J344" i="4" s="1"/>
  <c r="M343" i="4"/>
  <c r="L343" i="4"/>
  <c r="K343" i="4"/>
  <c r="I343" i="4"/>
  <c r="H343" i="4"/>
  <c r="J343" i="4" s="1"/>
  <c r="I342" i="4"/>
  <c r="H342" i="4"/>
  <c r="J342" i="4" s="1"/>
  <c r="N341" i="4"/>
  <c r="M341" i="4"/>
  <c r="J341" i="4"/>
  <c r="K341" i="4" s="1"/>
  <c r="I341" i="4"/>
  <c r="L341" i="4" s="1"/>
  <c r="H341" i="4"/>
  <c r="J340" i="4"/>
  <c r="I340" i="4"/>
  <c r="H340" i="4"/>
  <c r="O339" i="4"/>
  <c r="L339" i="4"/>
  <c r="I339" i="4"/>
  <c r="M339" i="4" s="1"/>
  <c r="H339" i="4"/>
  <c r="J339" i="4" s="1"/>
  <c r="M338" i="4"/>
  <c r="L338" i="4"/>
  <c r="I338" i="4"/>
  <c r="J338" i="4" s="1"/>
  <c r="H338" i="4"/>
  <c r="I337" i="4"/>
  <c r="M337" i="4" s="1"/>
  <c r="O336" i="4"/>
  <c r="N336" i="4"/>
  <c r="M336" i="4"/>
  <c r="L336" i="4"/>
  <c r="K336" i="4"/>
  <c r="I336" i="4"/>
  <c r="H336" i="4"/>
  <c r="J336" i="4" s="1"/>
  <c r="J335" i="4"/>
  <c r="I335" i="4"/>
  <c r="H335" i="4"/>
  <c r="N334" i="4"/>
  <c r="M334" i="4"/>
  <c r="J334" i="4"/>
  <c r="I334" i="4"/>
  <c r="L334" i="4" s="1"/>
  <c r="H334" i="4"/>
  <c r="L333" i="4"/>
  <c r="J333" i="4"/>
  <c r="I333" i="4"/>
  <c r="M333" i="4" s="1"/>
  <c r="H333" i="4"/>
  <c r="O332" i="4"/>
  <c r="L332" i="4"/>
  <c r="I332" i="4"/>
  <c r="M332" i="4" s="1"/>
  <c r="L331" i="4"/>
  <c r="K331" i="4"/>
  <c r="I331" i="4"/>
  <c r="J331" i="4" s="1"/>
  <c r="H331" i="4"/>
  <c r="I330" i="4"/>
  <c r="M330" i="4" s="1"/>
  <c r="H330" i="4"/>
  <c r="J330" i="4" s="1"/>
  <c r="M329" i="4"/>
  <c r="L329" i="4"/>
  <c r="I329" i="4"/>
  <c r="H329" i="4"/>
  <c r="J329" i="4" s="1"/>
  <c r="I328" i="4"/>
  <c r="O327" i="4"/>
  <c r="M327" i="4"/>
  <c r="J327" i="4"/>
  <c r="K327" i="4" s="1"/>
  <c r="I327" i="4"/>
  <c r="L327" i="4" s="1"/>
  <c r="I326" i="4"/>
  <c r="M326" i="4" s="1"/>
  <c r="O325" i="4"/>
  <c r="L325" i="4"/>
  <c r="I325" i="4"/>
  <c r="M325" i="4" s="1"/>
  <c r="H325" i="4"/>
  <c r="J325" i="4" s="1"/>
  <c r="L324" i="4"/>
  <c r="I324" i="4"/>
  <c r="M324" i="4" s="1"/>
  <c r="H324" i="4"/>
  <c r="I323" i="4"/>
  <c r="M323" i="4" s="1"/>
  <c r="H323" i="4"/>
  <c r="J323" i="4" s="1"/>
  <c r="O322" i="4"/>
  <c r="M322" i="4"/>
  <c r="L322" i="4"/>
  <c r="N322" i="4" s="1"/>
  <c r="K322" i="4"/>
  <c r="I322" i="4"/>
  <c r="H322" i="4"/>
  <c r="J322" i="4" s="1"/>
  <c r="J321" i="4"/>
  <c r="I321" i="4"/>
  <c r="H321" i="4"/>
  <c r="M320" i="4"/>
  <c r="J320" i="4"/>
  <c r="I320" i="4"/>
  <c r="L320" i="4" s="1"/>
  <c r="H320" i="4"/>
  <c r="L319" i="4"/>
  <c r="J319" i="4"/>
  <c r="I319" i="4"/>
  <c r="M319" i="4" s="1"/>
  <c r="H319" i="4"/>
  <c r="O318" i="4"/>
  <c r="L318" i="4"/>
  <c r="I318" i="4"/>
  <c r="M318" i="4" s="1"/>
  <c r="H318" i="4"/>
  <c r="J318" i="4" s="1"/>
  <c r="L317" i="4"/>
  <c r="K317" i="4"/>
  <c r="J317" i="4"/>
  <c r="I317" i="4"/>
  <c r="M317" i="4" s="1"/>
  <c r="H317" i="4"/>
  <c r="I316" i="4"/>
  <c r="M316" i="4" s="1"/>
  <c r="H316" i="4"/>
  <c r="J316" i="4" s="1"/>
  <c r="M315" i="4"/>
  <c r="L315" i="4"/>
  <c r="I315" i="4"/>
  <c r="H315" i="4"/>
  <c r="J315" i="4" s="1"/>
  <c r="I314" i="4"/>
  <c r="H314" i="4"/>
  <c r="M313" i="4"/>
  <c r="I313" i="4"/>
  <c r="L313" i="4" s="1"/>
  <c r="L312" i="4"/>
  <c r="I312" i="4"/>
  <c r="M312" i="4" s="1"/>
  <c r="O311" i="4"/>
  <c r="L311" i="4"/>
  <c r="I311" i="4"/>
  <c r="M311" i="4" s="1"/>
  <c r="H311" i="4"/>
  <c r="J311" i="4" s="1"/>
  <c r="N310" i="4"/>
  <c r="M310" i="4"/>
  <c r="K310" i="4"/>
  <c r="J310" i="4"/>
  <c r="O310" i="4" s="1"/>
  <c r="I310" i="4"/>
  <c r="L310" i="4" s="1"/>
  <c r="H310" i="4"/>
  <c r="I309" i="4"/>
  <c r="M309" i="4" s="1"/>
  <c r="O308" i="4"/>
  <c r="N308" i="4"/>
  <c r="M308" i="4"/>
  <c r="L308" i="4"/>
  <c r="K308" i="4"/>
  <c r="I308" i="4"/>
  <c r="H308" i="4"/>
  <c r="J308" i="4" s="1"/>
  <c r="I307" i="4"/>
  <c r="M306" i="4"/>
  <c r="J306" i="4"/>
  <c r="K306" i="4" s="1"/>
  <c r="I306" i="4"/>
  <c r="L306" i="4" s="1"/>
  <c r="H306" i="4"/>
  <c r="I305" i="4"/>
  <c r="M305" i="4" s="1"/>
  <c r="H305" i="4"/>
  <c r="O304" i="4"/>
  <c r="L304" i="4"/>
  <c r="I304" i="4"/>
  <c r="M304" i="4" s="1"/>
  <c r="H304" i="4"/>
  <c r="J304" i="4" s="1"/>
  <c r="J303" i="4"/>
  <c r="I303" i="4"/>
  <c r="H303" i="4"/>
  <c r="N302" i="4"/>
  <c r="M302" i="4"/>
  <c r="I302" i="4"/>
  <c r="L302" i="4" s="1"/>
  <c r="H302" i="4"/>
  <c r="J302" i="4" s="1"/>
  <c r="M301" i="4"/>
  <c r="L301" i="4"/>
  <c r="I301" i="4"/>
  <c r="H301" i="4"/>
  <c r="J301" i="4" s="1"/>
  <c r="J300" i="4"/>
  <c r="I300" i="4"/>
  <c r="H300" i="4"/>
  <c r="M299" i="4"/>
  <c r="I299" i="4"/>
  <c r="L299" i="4" s="1"/>
  <c r="L298" i="4"/>
  <c r="I298" i="4"/>
  <c r="M298" i="4" s="1"/>
  <c r="H298" i="4"/>
  <c r="J298" i="4" s="1"/>
  <c r="L297" i="4"/>
  <c r="I297" i="4"/>
  <c r="M297" i="4" s="1"/>
  <c r="H297" i="4"/>
  <c r="L296" i="4"/>
  <c r="I296" i="4"/>
  <c r="M296" i="4" s="1"/>
  <c r="H296" i="4"/>
  <c r="K295" i="4"/>
  <c r="J295" i="4"/>
  <c r="I295" i="4"/>
  <c r="H295" i="4"/>
  <c r="O294" i="4"/>
  <c r="N294" i="4"/>
  <c r="M294" i="4"/>
  <c r="L294" i="4"/>
  <c r="K294" i="4"/>
  <c r="I294" i="4"/>
  <c r="H294" i="4"/>
  <c r="J294" i="4" s="1"/>
  <c r="J293" i="4"/>
  <c r="I293" i="4"/>
  <c r="H293" i="4"/>
  <c r="O292" i="4"/>
  <c r="N292" i="4"/>
  <c r="J292" i="4"/>
  <c r="K292" i="4" s="1"/>
  <c r="I292" i="4"/>
  <c r="L292" i="4" s="1"/>
  <c r="H292" i="4"/>
  <c r="I291" i="4"/>
  <c r="H291" i="4"/>
  <c r="L290" i="4"/>
  <c r="I290" i="4"/>
  <c r="M290" i="4" s="1"/>
  <c r="I289" i="4"/>
  <c r="H289" i="4"/>
  <c r="M288" i="4"/>
  <c r="I288" i="4"/>
  <c r="L288" i="4" s="1"/>
  <c r="M287" i="4"/>
  <c r="L287" i="4"/>
  <c r="I287" i="4"/>
  <c r="H287" i="4"/>
  <c r="J287" i="4" s="1"/>
  <c r="O286" i="4"/>
  <c r="M286" i="4"/>
  <c r="L286" i="4"/>
  <c r="K286" i="4"/>
  <c r="I286" i="4"/>
  <c r="H286" i="4"/>
  <c r="J286" i="4" s="1"/>
  <c r="N286" i="4" s="1"/>
  <c r="I285" i="4"/>
  <c r="L285" i="4" s="1"/>
  <c r="M284" i="4"/>
  <c r="L284" i="4"/>
  <c r="K284" i="4"/>
  <c r="J284" i="4"/>
  <c r="O284" i="4" s="1"/>
  <c r="I284" i="4"/>
  <c r="H284" i="4"/>
  <c r="L283" i="4"/>
  <c r="I283" i="4"/>
  <c r="M283" i="4" s="1"/>
  <c r="L282" i="4"/>
  <c r="I282" i="4"/>
  <c r="M282" i="4" s="1"/>
  <c r="H282" i="4"/>
  <c r="N281" i="4"/>
  <c r="M281" i="4"/>
  <c r="J281" i="4"/>
  <c r="O281" i="4" s="1"/>
  <c r="I281" i="4"/>
  <c r="L281" i="4" s="1"/>
  <c r="H281" i="4"/>
  <c r="M280" i="4"/>
  <c r="L280" i="4"/>
  <c r="I280" i="4"/>
  <c r="M279" i="4"/>
  <c r="L279" i="4"/>
  <c r="J279" i="4"/>
  <c r="I279" i="4"/>
  <c r="H279" i="4"/>
  <c r="M278" i="4"/>
  <c r="I278" i="4"/>
  <c r="L278" i="4" s="1"/>
  <c r="L277" i="4"/>
  <c r="I277" i="4"/>
  <c r="M277" i="4" s="1"/>
  <c r="H277" i="4"/>
  <c r="I276" i="4"/>
  <c r="H276" i="4"/>
  <c r="O275" i="4"/>
  <c r="M275" i="4"/>
  <c r="K275" i="4"/>
  <c r="J275" i="4"/>
  <c r="I275" i="4"/>
  <c r="L275" i="4" s="1"/>
  <c r="N275" i="4" s="1"/>
  <c r="H275" i="4"/>
  <c r="J274" i="4"/>
  <c r="I274" i="4"/>
  <c r="H274" i="4"/>
  <c r="O273" i="4"/>
  <c r="N273" i="4"/>
  <c r="M273" i="4"/>
  <c r="L273" i="4"/>
  <c r="K273" i="4"/>
  <c r="I273" i="4"/>
  <c r="H273" i="4"/>
  <c r="J273" i="4" s="1"/>
  <c r="J272" i="4"/>
  <c r="I272" i="4"/>
  <c r="H272" i="4"/>
  <c r="M271" i="4"/>
  <c r="I271" i="4"/>
  <c r="L271" i="4" s="1"/>
  <c r="H271" i="4"/>
  <c r="I270" i="4"/>
  <c r="H270" i="4"/>
  <c r="J270" i="4" s="1"/>
  <c r="O269" i="4"/>
  <c r="L269" i="4"/>
  <c r="K269" i="4"/>
  <c r="I269" i="4"/>
  <c r="M269" i="4" s="1"/>
  <c r="H269" i="4"/>
  <c r="J269" i="4" s="1"/>
  <c r="I268" i="4"/>
  <c r="H268" i="4"/>
  <c r="N267" i="4"/>
  <c r="M267" i="4"/>
  <c r="J267" i="4"/>
  <c r="O267" i="4" s="1"/>
  <c r="I267" i="4"/>
  <c r="L267" i="4" s="1"/>
  <c r="H267" i="4"/>
  <c r="M266" i="4"/>
  <c r="L266" i="4"/>
  <c r="I266" i="4"/>
  <c r="H266" i="4"/>
  <c r="J266" i="4" s="1"/>
  <c r="M265" i="4"/>
  <c r="L265" i="4"/>
  <c r="J265" i="4"/>
  <c r="N265" i="4" s="1"/>
  <c r="I265" i="4"/>
  <c r="H265" i="4"/>
  <c r="M264" i="4"/>
  <c r="I264" i="4"/>
  <c r="L264" i="4" s="1"/>
  <c r="H264" i="4"/>
  <c r="M263" i="4"/>
  <c r="L263" i="4"/>
  <c r="J263" i="4"/>
  <c r="O263" i="4" s="1"/>
  <c r="I263" i="4"/>
  <c r="H263" i="4"/>
  <c r="O262" i="4"/>
  <c r="L262" i="4"/>
  <c r="K262" i="4"/>
  <c r="I262" i="4"/>
  <c r="M262" i="4" s="1"/>
  <c r="H262" i="4"/>
  <c r="J262" i="4" s="1"/>
  <c r="I261" i="4"/>
  <c r="M261" i="4" s="1"/>
  <c r="H261" i="4"/>
  <c r="N260" i="4"/>
  <c r="M260" i="4"/>
  <c r="J260" i="4"/>
  <c r="O260" i="4" s="1"/>
  <c r="I260" i="4"/>
  <c r="L260" i="4" s="1"/>
  <c r="H260" i="4"/>
  <c r="N259" i="4"/>
  <c r="M259" i="4"/>
  <c r="L259" i="4"/>
  <c r="I259" i="4"/>
  <c r="H259" i="4"/>
  <c r="J259" i="4" s="1"/>
  <c r="M258" i="4"/>
  <c r="L258" i="4"/>
  <c r="J258" i="4"/>
  <c r="N258" i="4" s="1"/>
  <c r="I258" i="4"/>
  <c r="H258" i="4"/>
  <c r="M257" i="4"/>
  <c r="J257" i="4"/>
  <c r="I257" i="4"/>
  <c r="L257" i="4" s="1"/>
  <c r="H257" i="4"/>
  <c r="O256" i="4"/>
  <c r="M256" i="4"/>
  <c r="L256" i="4"/>
  <c r="J256" i="4"/>
  <c r="N256" i="4" s="1"/>
  <c r="I256" i="4"/>
  <c r="H256" i="4"/>
  <c r="I255" i="4"/>
  <c r="M255" i="4" s="1"/>
  <c r="H255" i="4"/>
  <c r="L254" i="4"/>
  <c r="I254" i="4"/>
  <c r="M254" i="4" s="1"/>
  <c r="H254" i="4"/>
  <c r="J253" i="4"/>
  <c r="I253" i="4"/>
  <c r="H253" i="4"/>
  <c r="O252" i="4"/>
  <c r="N252" i="4"/>
  <c r="M252" i="4"/>
  <c r="L252" i="4"/>
  <c r="I252" i="4"/>
  <c r="H252" i="4"/>
  <c r="J252" i="4" s="1"/>
  <c r="K252" i="4" s="1"/>
  <c r="K251" i="4"/>
  <c r="J251" i="4"/>
  <c r="I251" i="4"/>
  <c r="H251" i="4"/>
  <c r="O250" i="4"/>
  <c r="N250" i="4"/>
  <c r="J250" i="4"/>
  <c r="K250" i="4" s="1"/>
  <c r="I250" i="4"/>
  <c r="L250" i="4" s="1"/>
  <c r="H250" i="4"/>
  <c r="I249" i="4"/>
  <c r="H249" i="4"/>
  <c r="L248" i="4"/>
  <c r="I248" i="4"/>
  <c r="M248" i="4" s="1"/>
  <c r="H248" i="4"/>
  <c r="J247" i="4"/>
  <c r="I247" i="4"/>
  <c r="H247" i="4"/>
  <c r="M246" i="4"/>
  <c r="I246" i="4"/>
  <c r="L246" i="4" s="1"/>
  <c r="H246" i="4"/>
  <c r="J246" i="4" s="1"/>
  <c r="M245" i="4"/>
  <c r="L245" i="4"/>
  <c r="I245" i="4"/>
  <c r="H245" i="4"/>
  <c r="J245" i="4" s="1"/>
  <c r="O244" i="4"/>
  <c r="M244" i="4"/>
  <c r="L244" i="4"/>
  <c r="K244" i="4"/>
  <c r="I244" i="4"/>
  <c r="H244" i="4"/>
  <c r="J244" i="4" s="1"/>
  <c r="N244" i="4" s="1"/>
  <c r="I243" i="4"/>
  <c r="L243" i="4" s="1"/>
  <c r="H243" i="4"/>
  <c r="M242" i="4"/>
  <c r="L242" i="4"/>
  <c r="I242" i="4"/>
  <c r="H242" i="4"/>
  <c r="J242" i="4" s="1"/>
  <c r="O242" i="4" s="1"/>
  <c r="L241" i="4"/>
  <c r="I241" i="4"/>
  <c r="M241" i="4" s="1"/>
  <c r="H241" i="4"/>
  <c r="J241" i="4" s="1"/>
  <c r="N241" i="4" s="1"/>
  <c r="M240" i="4"/>
  <c r="L240" i="4"/>
  <c r="J240" i="4"/>
  <c r="O240" i="4" s="1"/>
  <c r="I240" i="4"/>
  <c r="H240" i="4"/>
  <c r="M239" i="4"/>
  <c r="I239" i="4"/>
  <c r="L239" i="4" s="1"/>
  <c r="H239" i="4"/>
  <c r="J239" i="4" s="1"/>
  <c r="O238" i="4"/>
  <c r="N238" i="4"/>
  <c r="M238" i="4"/>
  <c r="L238" i="4"/>
  <c r="K238" i="4"/>
  <c r="I238" i="4"/>
  <c r="H238" i="4"/>
  <c r="J238" i="4" s="1"/>
  <c r="M237" i="4"/>
  <c r="L237" i="4"/>
  <c r="I237" i="4"/>
  <c r="H237" i="4"/>
  <c r="J237" i="4" s="1"/>
  <c r="M236" i="4"/>
  <c r="I236" i="4"/>
  <c r="H236" i="4"/>
  <c r="M235" i="4"/>
  <c r="L235" i="4"/>
  <c r="I235" i="4"/>
  <c r="H235" i="4"/>
  <c r="J235" i="4" s="1"/>
  <c r="L234" i="4"/>
  <c r="I234" i="4"/>
  <c r="M234" i="4" s="1"/>
  <c r="H234" i="4"/>
  <c r="J234" i="4" s="1"/>
  <c r="N234" i="4" s="1"/>
  <c r="O233" i="4"/>
  <c r="M233" i="4"/>
  <c r="L233" i="4"/>
  <c r="J233" i="4"/>
  <c r="N233" i="4" s="1"/>
  <c r="I233" i="4"/>
  <c r="I232" i="4"/>
  <c r="H232" i="4"/>
  <c r="O231" i="4"/>
  <c r="N231" i="4"/>
  <c r="M231" i="4"/>
  <c r="L231" i="4"/>
  <c r="I231" i="4"/>
  <c r="H231" i="4"/>
  <c r="J231" i="4" s="1"/>
  <c r="K231" i="4" s="1"/>
  <c r="J230" i="4"/>
  <c r="I230" i="4"/>
  <c r="H230" i="4"/>
  <c r="O229" i="4"/>
  <c r="N229" i="4"/>
  <c r="J229" i="4"/>
  <c r="K229" i="4" s="1"/>
  <c r="I229" i="4"/>
  <c r="L229" i="4" s="1"/>
  <c r="H229" i="4"/>
  <c r="I228" i="4"/>
  <c r="H228" i="4"/>
  <c r="L227" i="4"/>
  <c r="I227" i="4"/>
  <c r="M227" i="4" s="1"/>
  <c r="H227" i="4"/>
  <c r="I226" i="4"/>
  <c r="H226" i="4"/>
  <c r="M225" i="4"/>
  <c r="K225" i="4"/>
  <c r="I225" i="4"/>
  <c r="L225" i="4" s="1"/>
  <c r="H225" i="4"/>
  <c r="J225" i="4" s="1"/>
  <c r="M224" i="4"/>
  <c r="L224" i="4"/>
  <c r="I224" i="4"/>
  <c r="H224" i="4"/>
  <c r="J224" i="4" s="1"/>
  <c r="O223" i="4"/>
  <c r="M223" i="4"/>
  <c r="L223" i="4"/>
  <c r="K223" i="4"/>
  <c r="I223" i="4"/>
  <c r="H223" i="4"/>
  <c r="J223" i="4" s="1"/>
  <c r="I222" i="4"/>
  <c r="L222" i="4" s="1"/>
  <c r="H222" i="4"/>
  <c r="M221" i="4"/>
  <c r="L221" i="4"/>
  <c r="K221" i="4"/>
  <c r="I221" i="4"/>
  <c r="H221" i="4"/>
  <c r="J221" i="4" s="1"/>
  <c r="O221" i="4" s="1"/>
  <c r="L220" i="4"/>
  <c r="I220" i="4"/>
  <c r="M220" i="4" s="1"/>
  <c r="H220" i="4"/>
  <c r="J220" i="4" s="1"/>
  <c r="N220" i="4" s="1"/>
  <c r="O219" i="4"/>
  <c r="N219" i="4"/>
  <c r="M219" i="4"/>
  <c r="L219" i="4"/>
  <c r="J219" i="4"/>
  <c r="K219" i="4" s="1"/>
  <c r="I219" i="4"/>
  <c r="H219" i="4"/>
  <c r="I218" i="4"/>
  <c r="L218" i="4" s="1"/>
  <c r="H218" i="4"/>
  <c r="J218" i="4" s="1"/>
  <c r="O217" i="4"/>
  <c r="N217" i="4"/>
  <c r="M217" i="4"/>
  <c r="L217" i="4"/>
  <c r="K217" i="4"/>
  <c r="I217" i="4"/>
  <c r="H217" i="4"/>
  <c r="J217" i="4" s="1"/>
  <c r="M216" i="4"/>
  <c r="I216" i="4"/>
  <c r="L216" i="4" s="1"/>
  <c r="H216" i="4"/>
  <c r="J216" i="4" s="1"/>
  <c r="M215" i="4"/>
  <c r="I215" i="4"/>
  <c r="H215" i="4"/>
  <c r="M214" i="4"/>
  <c r="I214" i="4"/>
  <c r="L214" i="4" s="1"/>
  <c r="O213" i="4"/>
  <c r="L213" i="4"/>
  <c r="I213" i="4"/>
  <c r="M213" i="4" s="1"/>
  <c r="H213" i="4"/>
  <c r="J213" i="4" s="1"/>
  <c r="O212" i="4"/>
  <c r="M212" i="4"/>
  <c r="L212" i="4"/>
  <c r="J212" i="4"/>
  <c r="N212" i="4" s="1"/>
  <c r="I212" i="4"/>
  <c r="H212" i="4"/>
  <c r="M211" i="4"/>
  <c r="K211" i="4"/>
  <c r="J211" i="4"/>
  <c r="I211" i="4"/>
  <c r="L211" i="4" s="1"/>
  <c r="H211" i="4"/>
  <c r="O210" i="4"/>
  <c r="M210" i="4"/>
  <c r="L210" i="4"/>
  <c r="K210" i="4"/>
  <c r="I210" i="4"/>
  <c r="H210" i="4"/>
  <c r="J210" i="4" s="1"/>
  <c r="N210" i="4" s="1"/>
  <c r="L209" i="4"/>
  <c r="I209" i="4"/>
  <c r="M209" i="4" s="1"/>
  <c r="O208" i="4"/>
  <c r="M208" i="4"/>
  <c r="J208" i="4"/>
  <c r="K208" i="4" s="1"/>
  <c r="I208" i="4"/>
  <c r="L208" i="4" s="1"/>
  <c r="H208" i="4"/>
  <c r="L207" i="4"/>
  <c r="I207" i="4"/>
  <c r="M207" i="4" s="1"/>
  <c r="H207" i="4"/>
  <c r="J207" i="4" s="1"/>
  <c r="I206" i="4"/>
  <c r="M206" i="4" s="1"/>
  <c r="H206" i="4"/>
  <c r="K205" i="4"/>
  <c r="J205" i="4"/>
  <c r="I205" i="4"/>
  <c r="H205" i="4"/>
  <c r="M204" i="4"/>
  <c r="I204" i="4"/>
  <c r="L204" i="4" s="1"/>
  <c r="M203" i="4"/>
  <c r="L203" i="4"/>
  <c r="I203" i="4"/>
  <c r="H203" i="4"/>
  <c r="J203" i="4" s="1"/>
  <c r="M202" i="4"/>
  <c r="L202" i="4"/>
  <c r="I202" i="4"/>
  <c r="I201" i="4"/>
  <c r="H201" i="4"/>
  <c r="O200" i="4"/>
  <c r="M200" i="4"/>
  <c r="L200" i="4"/>
  <c r="N200" i="4" s="1"/>
  <c r="J200" i="4"/>
  <c r="K200" i="4" s="1"/>
  <c r="I200" i="4"/>
  <c r="H200" i="4"/>
  <c r="I199" i="4"/>
  <c r="M199" i="4" s="1"/>
  <c r="H199" i="4"/>
  <c r="J199" i="4" s="1"/>
  <c r="O198" i="4"/>
  <c r="M198" i="4"/>
  <c r="L198" i="4"/>
  <c r="N198" i="4" s="1"/>
  <c r="K198" i="4"/>
  <c r="I198" i="4"/>
  <c r="J198" i="4" s="1"/>
  <c r="H198" i="4"/>
  <c r="I197" i="4"/>
  <c r="L197" i="4" s="1"/>
  <c r="H197" i="4"/>
  <c r="J197" i="4" s="1"/>
  <c r="O196" i="4"/>
  <c r="M196" i="4"/>
  <c r="L196" i="4"/>
  <c r="N196" i="4" s="1"/>
  <c r="K196" i="4"/>
  <c r="I196" i="4"/>
  <c r="H196" i="4"/>
  <c r="J196" i="4" s="1"/>
  <c r="I195" i="4"/>
  <c r="M195" i="4" s="1"/>
  <c r="H195" i="4"/>
  <c r="J195" i="4" s="1"/>
  <c r="O194" i="4"/>
  <c r="J194" i="4"/>
  <c r="K194" i="4" s="1"/>
  <c r="I194" i="4"/>
  <c r="H194" i="4"/>
  <c r="L193" i="4"/>
  <c r="I193" i="4"/>
  <c r="M193" i="4" s="1"/>
  <c r="H193" i="4"/>
  <c r="J193" i="4" s="1"/>
  <c r="I192" i="4"/>
  <c r="M192" i="4" s="1"/>
  <c r="H192" i="4"/>
  <c r="M191" i="4"/>
  <c r="L191" i="4"/>
  <c r="I191" i="4"/>
  <c r="J191" i="4" s="1"/>
  <c r="H191" i="4"/>
  <c r="I190" i="4"/>
  <c r="L190" i="4" s="1"/>
  <c r="N189" i="4"/>
  <c r="M189" i="4"/>
  <c r="L189" i="4"/>
  <c r="K189" i="4"/>
  <c r="I189" i="4"/>
  <c r="H189" i="4"/>
  <c r="J189" i="4" s="1"/>
  <c r="O189" i="4" s="1"/>
  <c r="M188" i="4"/>
  <c r="L188" i="4"/>
  <c r="I188" i="4"/>
  <c r="I187" i="4"/>
  <c r="L187" i="4" s="1"/>
  <c r="H187" i="4"/>
  <c r="I186" i="4"/>
  <c r="M186" i="4" s="1"/>
  <c r="H186" i="4"/>
  <c r="J186" i="4" s="1"/>
  <c r="L185" i="4"/>
  <c r="I185" i="4"/>
  <c r="M185" i="4" s="1"/>
  <c r="L184" i="4"/>
  <c r="K184" i="4"/>
  <c r="J184" i="4"/>
  <c r="I184" i="4"/>
  <c r="M184" i="4" s="1"/>
  <c r="H184" i="4"/>
  <c r="I183" i="4"/>
  <c r="L183" i="4" s="1"/>
  <c r="M182" i="4"/>
  <c r="L182" i="4"/>
  <c r="K182" i="4"/>
  <c r="I182" i="4"/>
  <c r="H182" i="4"/>
  <c r="J182" i="4" s="1"/>
  <c r="O182" i="4" s="1"/>
  <c r="O181" i="4"/>
  <c r="M181" i="4"/>
  <c r="I181" i="4"/>
  <c r="L181" i="4" s="1"/>
  <c r="H181" i="4"/>
  <c r="J181" i="4" s="1"/>
  <c r="I180" i="4"/>
  <c r="O179" i="4"/>
  <c r="M179" i="4"/>
  <c r="L179" i="4"/>
  <c r="N179" i="4" s="1"/>
  <c r="J179" i="4"/>
  <c r="K179" i="4" s="1"/>
  <c r="I179" i="4"/>
  <c r="H179" i="4"/>
  <c r="I178" i="4"/>
  <c r="M178" i="4" s="1"/>
  <c r="H178" i="4"/>
  <c r="J178" i="4" s="1"/>
  <c r="O177" i="4"/>
  <c r="N177" i="4"/>
  <c r="M177" i="4"/>
  <c r="L177" i="4"/>
  <c r="I177" i="4"/>
  <c r="J177" i="4" s="1"/>
  <c r="K177" i="4" s="1"/>
  <c r="H177" i="4"/>
  <c r="M176" i="4"/>
  <c r="I176" i="4"/>
  <c r="L176" i="4" s="1"/>
  <c r="O175" i="4"/>
  <c r="M175" i="4"/>
  <c r="L175" i="4"/>
  <c r="N175" i="4" s="1"/>
  <c r="K175" i="4"/>
  <c r="I175" i="4"/>
  <c r="H175" i="4"/>
  <c r="J175" i="4" s="1"/>
  <c r="L174" i="4"/>
  <c r="I174" i="4"/>
  <c r="M174" i="4" s="1"/>
  <c r="H174" i="4"/>
  <c r="J174" i="4" s="1"/>
  <c r="J173" i="4"/>
  <c r="K173" i="4" s="1"/>
  <c r="I173" i="4"/>
  <c r="H173" i="4"/>
  <c r="L172" i="4"/>
  <c r="I172" i="4"/>
  <c r="M172" i="4" s="1"/>
  <c r="H172" i="4"/>
  <c r="J172" i="4" s="1"/>
  <c r="I171" i="4"/>
  <c r="M171" i="4" s="1"/>
  <c r="H171" i="4"/>
  <c r="M170" i="4"/>
  <c r="L170" i="4"/>
  <c r="I170" i="4"/>
  <c r="J170" i="4" s="1"/>
  <c r="H170" i="4"/>
  <c r="I169" i="4"/>
  <c r="L169" i="4" s="1"/>
  <c r="H169" i="4"/>
  <c r="J169" i="4" s="1"/>
  <c r="O169" i="4" s="1"/>
  <c r="N168" i="4"/>
  <c r="M168" i="4"/>
  <c r="L168" i="4"/>
  <c r="K168" i="4"/>
  <c r="I168" i="4"/>
  <c r="H168" i="4"/>
  <c r="J168" i="4" s="1"/>
  <c r="O168" i="4" s="1"/>
  <c r="M167" i="4"/>
  <c r="I167" i="4"/>
  <c r="L167" i="4" s="1"/>
  <c r="H167" i="4"/>
  <c r="I166" i="4"/>
  <c r="L166" i="4" s="1"/>
  <c r="L165" i="4"/>
  <c r="J165" i="4"/>
  <c r="I165" i="4"/>
  <c r="M165" i="4" s="1"/>
  <c r="H165" i="4"/>
  <c r="I164" i="4"/>
  <c r="M164" i="4" s="1"/>
  <c r="J163" i="4"/>
  <c r="I163" i="4"/>
  <c r="H163" i="4"/>
  <c r="N162" i="4"/>
  <c r="M162" i="4"/>
  <c r="J162" i="4"/>
  <c r="O162" i="4" s="1"/>
  <c r="I162" i="4"/>
  <c r="L162" i="4" s="1"/>
  <c r="H162" i="4"/>
  <c r="M161" i="4"/>
  <c r="L161" i="4"/>
  <c r="K161" i="4"/>
  <c r="I161" i="4"/>
  <c r="H161" i="4"/>
  <c r="J161" i="4" s="1"/>
  <c r="O160" i="4"/>
  <c r="M160" i="4"/>
  <c r="L160" i="4"/>
  <c r="J160" i="4"/>
  <c r="I160" i="4"/>
  <c r="H160" i="4"/>
  <c r="I159" i="4"/>
  <c r="H159" i="4"/>
  <c r="O158" i="4"/>
  <c r="M158" i="4"/>
  <c r="L158" i="4"/>
  <c r="N158" i="4" s="1"/>
  <c r="J158" i="4"/>
  <c r="K158" i="4" s="1"/>
  <c r="I158" i="4"/>
  <c r="H158" i="4"/>
  <c r="I157" i="4"/>
  <c r="M157" i="4" s="1"/>
  <c r="H157" i="4"/>
  <c r="J157" i="4" s="1"/>
  <c r="M156" i="4"/>
  <c r="L156" i="4"/>
  <c r="I156" i="4"/>
  <c r="J156" i="4" s="1"/>
  <c r="O156" i="4" s="1"/>
  <c r="H156" i="4"/>
  <c r="M155" i="4"/>
  <c r="I155" i="4"/>
  <c r="L155" i="4" s="1"/>
  <c r="H155" i="4"/>
  <c r="J155" i="4" s="1"/>
  <c r="O154" i="4"/>
  <c r="N154" i="4"/>
  <c r="M154" i="4"/>
  <c r="L154" i="4"/>
  <c r="K154" i="4"/>
  <c r="I154" i="4"/>
  <c r="H154" i="4"/>
  <c r="J154" i="4" s="1"/>
  <c r="L153" i="4"/>
  <c r="I153" i="4"/>
  <c r="M153" i="4" s="1"/>
  <c r="H153" i="4"/>
  <c r="J153" i="4" s="1"/>
  <c r="I152" i="4"/>
  <c r="H152" i="4"/>
  <c r="L151" i="4"/>
  <c r="I151" i="4"/>
  <c r="M151" i="4" s="1"/>
  <c r="H151" i="4"/>
  <c r="J151" i="4" s="1"/>
  <c r="L150" i="4"/>
  <c r="I150" i="4"/>
  <c r="M150" i="4" s="1"/>
  <c r="H150" i="4"/>
  <c r="M149" i="4"/>
  <c r="L149" i="4"/>
  <c r="I149" i="4"/>
  <c r="J149" i="4" s="1"/>
  <c r="H149" i="4"/>
  <c r="M148" i="4"/>
  <c r="I148" i="4"/>
  <c r="L148" i="4" s="1"/>
  <c r="H148" i="4"/>
  <c r="N147" i="4"/>
  <c r="M147" i="4"/>
  <c r="L147" i="4"/>
  <c r="K147" i="4"/>
  <c r="I147" i="4"/>
  <c r="H147" i="4"/>
  <c r="J147" i="4" s="1"/>
  <c r="O147" i="4" s="1"/>
  <c r="L146" i="4"/>
  <c r="K146" i="4"/>
  <c r="I146" i="4"/>
  <c r="M146" i="4" s="1"/>
  <c r="H146" i="4"/>
  <c r="J146" i="4" s="1"/>
  <c r="I145" i="4"/>
  <c r="L145" i="4" s="1"/>
  <c r="H145" i="4"/>
  <c r="L144" i="4"/>
  <c r="I144" i="4"/>
  <c r="M144" i="4" s="1"/>
  <c r="H144" i="4"/>
  <c r="I143" i="4"/>
  <c r="M143" i="4" s="1"/>
  <c r="H143" i="4"/>
  <c r="L142" i="4"/>
  <c r="K142" i="4"/>
  <c r="I142" i="4"/>
  <c r="J142" i="4" s="1"/>
  <c r="H142" i="4"/>
  <c r="M141" i="4"/>
  <c r="L141" i="4"/>
  <c r="J141" i="4"/>
  <c r="O141" i="4" s="1"/>
  <c r="I141" i="4"/>
  <c r="H141" i="4"/>
  <c r="M140" i="4"/>
  <c r="L140" i="4"/>
  <c r="I140" i="4"/>
  <c r="H140" i="4"/>
  <c r="J140" i="4" s="1"/>
  <c r="M139" i="4"/>
  <c r="L139" i="4"/>
  <c r="I139" i="4"/>
  <c r="H139" i="4"/>
  <c r="J139" i="4" s="1"/>
  <c r="I138" i="4"/>
  <c r="L138" i="4" s="1"/>
  <c r="M137" i="4"/>
  <c r="L137" i="4"/>
  <c r="I137" i="4"/>
  <c r="H137" i="4"/>
  <c r="J137" i="4" s="1"/>
  <c r="L136" i="4"/>
  <c r="I136" i="4"/>
  <c r="M136" i="4" s="1"/>
  <c r="M135" i="4"/>
  <c r="L135" i="4"/>
  <c r="I135" i="4"/>
  <c r="J135" i="4" s="1"/>
  <c r="H135" i="4"/>
  <c r="M134" i="4"/>
  <c r="L134" i="4"/>
  <c r="J134" i="4"/>
  <c r="I134" i="4"/>
  <c r="H134" i="4"/>
  <c r="M133" i="4"/>
  <c r="L133" i="4"/>
  <c r="I133" i="4"/>
  <c r="O132" i="4"/>
  <c r="N132" i="4"/>
  <c r="M132" i="4"/>
  <c r="L132" i="4"/>
  <c r="K132" i="4"/>
  <c r="J132" i="4"/>
  <c r="I132" i="4"/>
  <c r="H132" i="4"/>
  <c r="M131" i="4"/>
  <c r="I131" i="4"/>
  <c r="L131" i="4" s="1"/>
  <c r="M130" i="4"/>
  <c r="L130" i="4"/>
  <c r="J130" i="4"/>
  <c r="O130" i="4" s="1"/>
  <c r="I130" i="4"/>
  <c r="H130" i="4"/>
  <c r="L129" i="4"/>
  <c r="I129" i="4"/>
  <c r="M129" i="4" s="1"/>
  <c r="H129" i="4"/>
  <c r="J129" i="4" s="1"/>
  <c r="M128" i="4"/>
  <c r="L128" i="4"/>
  <c r="I128" i="4"/>
  <c r="M127" i="4"/>
  <c r="L127" i="4"/>
  <c r="I127" i="4"/>
  <c r="H127" i="4"/>
  <c r="J127" i="4" s="1"/>
  <c r="M126" i="4"/>
  <c r="L126" i="4"/>
  <c r="I126" i="4"/>
  <c r="I125" i="4"/>
  <c r="M125" i="4" s="1"/>
  <c r="H125" i="4"/>
  <c r="J125" i="4" s="1"/>
  <c r="I124" i="4"/>
  <c r="H124" i="4"/>
  <c r="I123" i="4"/>
  <c r="M123" i="4" s="1"/>
  <c r="H123" i="4"/>
  <c r="J123" i="4" s="1"/>
  <c r="L122" i="4"/>
  <c r="I122" i="4"/>
  <c r="M122" i="4" s="1"/>
  <c r="H122" i="4"/>
  <c r="I121" i="4"/>
  <c r="M121" i="4" s="1"/>
  <c r="H121" i="4"/>
  <c r="N120" i="4"/>
  <c r="M120" i="4"/>
  <c r="L120" i="4"/>
  <c r="K120" i="4"/>
  <c r="J120" i="4"/>
  <c r="O120" i="4" s="1"/>
  <c r="I120" i="4"/>
  <c r="H120" i="4"/>
  <c r="M119" i="4"/>
  <c r="L119" i="4"/>
  <c r="I119" i="4"/>
  <c r="H119" i="4"/>
  <c r="J119" i="4" s="1"/>
  <c r="M118" i="4"/>
  <c r="L118" i="4"/>
  <c r="I118" i="4"/>
  <c r="H118" i="4"/>
  <c r="J118" i="4" s="1"/>
  <c r="O118" i="4" s="1"/>
  <c r="I117" i="4"/>
  <c r="L117" i="4" s="1"/>
  <c r="H117" i="4"/>
  <c r="J117" i="4" s="1"/>
  <c r="O116" i="4"/>
  <c r="M116" i="4"/>
  <c r="L116" i="4"/>
  <c r="I116" i="4"/>
  <c r="H116" i="4"/>
  <c r="J116" i="4" s="1"/>
  <c r="N116" i="4" s="1"/>
  <c r="I115" i="4"/>
  <c r="M115" i="4" s="1"/>
  <c r="H115" i="4"/>
  <c r="J115" i="4" s="1"/>
  <c r="M114" i="4"/>
  <c r="L114" i="4"/>
  <c r="I114" i="4"/>
  <c r="I113" i="4"/>
  <c r="M113" i="4" s="1"/>
  <c r="H113" i="4"/>
  <c r="J113" i="4" s="1"/>
  <c r="M112" i="4"/>
  <c r="L112" i="4"/>
  <c r="I112" i="4"/>
  <c r="I111" i="4"/>
  <c r="H111" i="4"/>
  <c r="J111" i="4" s="1"/>
  <c r="O110" i="4"/>
  <c r="M110" i="4"/>
  <c r="J110" i="4"/>
  <c r="I110" i="4"/>
  <c r="L110" i="4" s="1"/>
  <c r="H110" i="4"/>
  <c r="I109" i="4"/>
  <c r="H109" i="4"/>
  <c r="L108" i="4"/>
  <c r="J108" i="4"/>
  <c r="N108" i="4" s="1"/>
  <c r="I108" i="4"/>
  <c r="M108" i="4" s="1"/>
  <c r="H108" i="4"/>
  <c r="I107" i="4"/>
  <c r="H107" i="4"/>
  <c r="N106" i="4"/>
  <c r="M106" i="4"/>
  <c r="L106" i="4"/>
  <c r="I106" i="4"/>
  <c r="H106" i="4"/>
  <c r="J106" i="4" s="1"/>
  <c r="O106" i="4" s="1"/>
  <c r="M105" i="4"/>
  <c r="L105" i="4"/>
  <c r="I105" i="4"/>
  <c r="H105" i="4"/>
  <c r="J105" i="4" s="1"/>
  <c r="O104" i="4"/>
  <c r="M104" i="4"/>
  <c r="L104" i="4"/>
  <c r="N104" i="4" s="1"/>
  <c r="J104" i="4"/>
  <c r="K104" i="4" s="1"/>
  <c r="I104" i="4"/>
  <c r="H104" i="4"/>
  <c r="I103" i="4"/>
  <c r="H103" i="4"/>
  <c r="O102" i="4"/>
  <c r="M102" i="4"/>
  <c r="L102" i="4"/>
  <c r="N102" i="4" s="1"/>
  <c r="J102" i="4"/>
  <c r="K102" i="4" s="1"/>
  <c r="I102" i="4"/>
  <c r="H102" i="4"/>
  <c r="I101" i="4"/>
  <c r="H101" i="4"/>
  <c r="O100" i="4"/>
  <c r="M100" i="4"/>
  <c r="L100" i="4"/>
  <c r="N100" i="4" s="1"/>
  <c r="J100" i="4"/>
  <c r="K100" i="4" s="1"/>
  <c r="I100" i="4"/>
  <c r="H100" i="4"/>
  <c r="I99" i="4"/>
  <c r="O98" i="4"/>
  <c r="N98" i="4"/>
  <c r="M98" i="4"/>
  <c r="L98" i="4"/>
  <c r="K98" i="4"/>
  <c r="I98" i="4"/>
  <c r="H98" i="4"/>
  <c r="J98" i="4" s="1"/>
  <c r="I97" i="4"/>
  <c r="H97" i="4"/>
  <c r="O96" i="4"/>
  <c r="N96" i="4"/>
  <c r="J96" i="4"/>
  <c r="K96" i="4" s="1"/>
  <c r="I96" i="4"/>
  <c r="L96" i="4" s="1"/>
  <c r="H96" i="4"/>
  <c r="J95" i="4"/>
  <c r="I95" i="4"/>
  <c r="H95" i="4"/>
  <c r="O94" i="4"/>
  <c r="L94" i="4"/>
  <c r="J94" i="4"/>
  <c r="I94" i="4"/>
  <c r="M94" i="4" s="1"/>
  <c r="H94" i="4"/>
  <c r="K93" i="4"/>
  <c r="J93" i="4"/>
  <c r="I93" i="4"/>
  <c r="H93" i="4"/>
  <c r="M92" i="4"/>
  <c r="I92" i="4"/>
  <c r="L92" i="4" s="1"/>
  <c r="H92" i="4"/>
  <c r="J92" i="4" s="1"/>
  <c r="M91" i="4"/>
  <c r="L91" i="4"/>
  <c r="K91" i="4"/>
  <c r="I91" i="4"/>
  <c r="H91" i="4"/>
  <c r="J91" i="4" s="1"/>
  <c r="O91" i="4" s="1"/>
  <c r="I90" i="4"/>
  <c r="M90" i="4" s="1"/>
  <c r="H90" i="4"/>
  <c r="I89" i="4"/>
  <c r="L89" i="4" s="1"/>
  <c r="H89" i="4"/>
  <c r="I88" i="4"/>
  <c r="M88" i="4" s="1"/>
  <c r="H88" i="4"/>
  <c r="J87" i="4"/>
  <c r="I87" i="4"/>
  <c r="H87" i="4"/>
  <c r="I86" i="4"/>
  <c r="M86" i="4" s="1"/>
  <c r="H86" i="4"/>
  <c r="L85" i="4"/>
  <c r="I85" i="4"/>
  <c r="M85" i="4" s="1"/>
  <c r="H85" i="4"/>
  <c r="J85" i="4" s="1"/>
  <c r="O84" i="4"/>
  <c r="M84" i="4"/>
  <c r="L84" i="4"/>
  <c r="K84" i="4"/>
  <c r="I84" i="4"/>
  <c r="H84" i="4"/>
  <c r="J84" i="4" s="1"/>
  <c r="N84" i="4" s="1"/>
  <c r="I83" i="4"/>
  <c r="M83" i="4" s="1"/>
  <c r="H83" i="4"/>
  <c r="J83" i="4" s="1"/>
  <c r="I82" i="4"/>
  <c r="L82" i="4" s="1"/>
  <c r="H82" i="4"/>
  <c r="M81" i="4"/>
  <c r="L81" i="4"/>
  <c r="I81" i="4"/>
  <c r="H81" i="4"/>
  <c r="I80" i="4"/>
  <c r="M80" i="4" s="1"/>
  <c r="H80" i="4"/>
  <c r="I79" i="4"/>
  <c r="J79" i="4" s="1"/>
  <c r="H79" i="4"/>
  <c r="M78" i="4"/>
  <c r="L78" i="4"/>
  <c r="J78" i="4"/>
  <c r="O78" i="4" s="1"/>
  <c r="I78" i="4"/>
  <c r="H78" i="4"/>
  <c r="N77" i="4"/>
  <c r="M77" i="4"/>
  <c r="L77" i="4"/>
  <c r="I77" i="4"/>
  <c r="H77" i="4"/>
  <c r="J77" i="4" s="1"/>
  <c r="M76" i="4"/>
  <c r="L76" i="4"/>
  <c r="I76" i="4"/>
  <c r="H76" i="4"/>
  <c r="J76" i="4" s="1"/>
  <c r="M75" i="4"/>
  <c r="I75" i="4"/>
  <c r="L75" i="4" s="1"/>
  <c r="H75" i="4"/>
  <c r="M74" i="4"/>
  <c r="L74" i="4"/>
  <c r="I74" i="4"/>
  <c r="H74" i="4"/>
  <c r="J74" i="4" s="1"/>
  <c r="I73" i="4"/>
  <c r="M73" i="4" s="1"/>
  <c r="H73" i="4"/>
  <c r="J73" i="4" s="1"/>
  <c r="M72" i="4"/>
  <c r="L72" i="4"/>
  <c r="I72" i="4"/>
  <c r="J72" i="4" s="1"/>
  <c r="H72" i="4"/>
  <c r="M71" i="4"/>
  <c r="J71" i="4"/>
  <c r="I71" i="4"/>
  <c r="L71" i="4" s="1"/>
  <c r="H71" i="4"/>
  <c r="M70" i="4"/>
  <c r="L70" i="4"/>
  <c r="I70" i="4"/>
  <c r="H70" i="4"/>
  <c r="J70" i="4" s="1"/>
  <c r="O70" i="4" s="1"/>
  <c r="O69" i="4"/>
  <c r="N69" i="4"/>
  <c r="M69" i="4"/>
  <c r="L69" i="4"/>
  <c r="J69" i="4"/>
  <c r="K69" i="4" s="1"/>
  <c r="I69" i="4"/>
  <c r="H69" i="4"/>
  <c r="M68" i="4"/>
  <c r="I68" i="4"/>
  <c r="L68" i="4" s="1"/>
  <c r="H68" i="4"/>
  <c r="J68" i="4" s="1"/>
  <c r="M67" i="4"/>
  <c r="L67" i="4"/>
  <c r="J67" i="4"/>
  <c r="O67" i="4" s="1"/>
  <c r="I67" i="4"/>
  <c r="H67" i="4"/>
  <c r="L66" i="4"/>
  <c r="I66" i="4"/>
  <c r="M66" i="4" s="1"/>
  <c r="H66" i="4"/>
  <c r="J66" i="4" s="1"/>
  <c r="M65" i="4"/>
  <c r="L65" i="4"/>
  <c r="J65" i="4"/>
  <c r="O65" i="4" s="1"/>
  <c r="I65" i="4"/>
  <c r="H65" i="4"/>
  <c r="L64" i="4"/>
  <c r="I64" i="4"/>
  <c r="M64" i="4" s="1"/>
  <c r="H64" i="4"/>
  <c r="J64" i="4" s="1"/>
  <c r="O63" i="4"/>
  <c r="M63" i="4"/>
  <c r="L63" i="4"/>
  <c r="N63" i="4" s="1"/>
  <c r="K63" i="4"/>
  <c r="I63" i="4"/>
  <c r="H63" i="4"/>
  <c r="J63" i="4" s="1"/>
  <c r="I62" i="4"/>
  <c r="M61" i="4"/>
  <c r="J61" i="4"/>
  <c r="I61" i="4"/>
  <c r="L61" i="4" s="1"/>
  <c r="H61" i="4"/>
  <c r="I60" i="4"/>
  <c r="O59" i="4"/>
  <c r="L59" i="4"/>
  <c r="K59" i="4"/>
  <c r="J59" i="4"/>
  <c r="N59" i="4" s="1"/>
  <c r="I59" i="4"/>
  <c r="M59" i="4" s="1"/>
  <c r="H59" i="4"/>
  <c r="I58" i="4"/>
  <c r="H58" i="4"/>
  <c r="N57" i="4"/>
  <c r="M57" i="4"/>
  <c r="L57" i="4"/>
  <c r="K57" i="4"/>
  <c r="I57" i="4"/>
  <c r="H57" i="4"/>
  <c r="J57" i="4" s="1"/>
  <c r="O57" i="4" s="1"/>
  <c r="M56" i="4"/>
  <c r="L56" i="4"/>
  <c r="I56" i="4"/>
  <c r="H56" i="4"/>
  <c r="J56" i="4" s="1"/>
  <c r="O55" i="4"/>
  <c r="M55" i="4"/>
  <c r="L55" i="4"/>
  <c r="N55" i="4" s="1"/>
  <c r="J55" i="4"/>
  <c r="K55" i="4" s="1"/>
  <c r="I55" i="4"/>
  <c r="H55" i="4"/>
  <c r="I54" i="4"/>
  <c r="H54" i="4"/>
  <c r="O53" i="4"/>
  <c r="M53" i="4"/>
  <c r="L53" i="4"/>
  <c r="N53" i="4" s="1"/>
  <c r="J53" i="4"/>
  <c r="K53" i="4" s="1"/>
  <c r="I53" i="4"/>
  <c r="H53" i="4"/>
  <c r="I52" i="4"/>
  <c r="H52" i="4"/>
  <c r="J52" i="4" s="1"/>
  <c r="O51" i="4"/>
  <c r="M51" i="4"/>
  <c r="L51" i="4"/>
  <c r="N51" i="4" s="1"/>
  <c r="J51" i="4"/>
  <c r="K51" i="4" s="1"/>
  <c r="I51" i="4"/>
  <c r="H51" i="4"/>
  <c r="J50" i="4"/>
  <c r="I50" i="4"/>
  <c r="H50" i="4"/>
  <c r="O49" i="4"/>
  <c r="N49" i="4"/>
  <c r="M49" i="4"/>
  <c r="L49" i="4"/>
  <c r="K49" i="4"/>
  <c r="I49" i="4"/>
  <c r="H49" i="4"/>
  <c r="J49" i="4" s="1"/>
  <c r="J48" i="4"/>
  <c r="I48" i="4"/>
  <c r="H48" i="4"/>
  <c r="O47" i="4"/>
  <c r="N47" i="4"/>
  <c r="J47" i="4"/>
  <c r="K47" i="4" s="1"/>
  <c r="I47" i="4"/>
  <c r="L47" i="4" s="1"/>
  <c r="H47" i="4"/>
  <c r="I46" i="4"/>
  <c r="H46" i="4"/>
  <c r="O45" i="4"/>
  <c r="L45" i="4"/>
  <c r="I45" i="4"/>
  <c r="M45" i="4" s="1"/>
  <c r="H45" i="4"/>
  <c r="J45" i="4" s="1"/>
  <c r="J44" i="4"/>
  <c r="I44" i="4"/>
  <c r="H44" i="4"/>
  <c r="I43" i="4"/>
  <c r="M43" i="4" s="1"/>
  <c r="H43" i="4"/>
  <c r="M42" i="4"/>
  <c r="L42" i="4"/>
  <c r="I42" i="4"/>
  <c r="H42" i="4"/>
  <c r="J42" i="4" s="1"/>
  <c r="M41" i="4"/>
  <c r="L41" i="4"/>
  <c r="I41" i="4"/>
  <c r="H41" i="4"/>
  <c r="J41" i="4" s="1"/>
  <c r="M40" i="4"/>
  <c r="L40" i="4"/>
  <c r="J40" i="4"/>
  <c r="O40" i="4" s="1"/>
  <c r="I40" i="4"/>
  <c r="H40" i="4"/>
  <c r="I39" i="4"/>
  <c r="H39" i="4"/>
  <c r="J39" i="4" s="1"/>
  <c r="M38" i="4"/>
  <c r="L38" i="4"/>
  <c r="I38" i="4"/>
  <c r="K37" i="4"/>
  <c r="J37" i="4"/>
  <c r="I37" i="4"/>
  <c r="H37" i="4"/>
  <c r="I36" i="4"/>
  <c r="M36" i="4" s="1"/>
  <c r="H36" i="4"/>
  <c r="M35" i="4"/>
  <c r="L35" i="4"/>
  <c r="K35" i="4"/>
  <c r="I35" i="4"/>
  <c r="H35" i="4"/>
  <c r="J35" i="4" s="1"/>
  <c r="M34" i="4"/>
  <c r="L34" i="4"/>
  <c r="I34" i="4"/>
  <c r="H34" i="4"/>
  <c r="J34" i="4" s="1"/>
  <c r="M33" i="4"/>
  <c r="L33" i="4"/>
  <c r="J33" i="4"/>
  <c r="O33" i="4" s="1"/>
  <c r="I33" i="4"/>
  <c r="H33" i="4"/>
  <c r="I32" i="4"/>
  <c r="H32" i="4"/>
  <c r="J32" i="4" s="1"/>
  <c r="O31" i="4"/>
  <c r="M31" i="4"/>
  <c r="L31" i="4"/>
  <c r="I31" i="4"/>
  <c r="H31" i="4"/>
  <c r="J31" i="4" s="1"/>
  <c r="I30" i="4"/>
  <c r="H30" i="4"/>
  <c r="I29" i="4"/>
  <c r="M29" i="4" s="1"/>
  <c r="H29" i="4"/>
  <c r="M28" i="4"/>
  <c r="I28" i="4"/>
  <c r="L28" i="4" s="1"/>
  <c r="M27" i="4"/>
  <c r="L27" i="4"/>
  <c r="I27" i="4"/>
  <c r="H27" i="4"/>
  <c r="J27" i="4" s="1"/>
  <c r="O26" i="4"/>
  <c r="N26" i="4"/>
  <c r="M26" i="4"/>
  <c r="L26" i="4"/>
  <c r="J26" i="4"/>
  <c r="K26" i="4" s="1"/>
  <c r="I26" i="4"/>
  <c r="H26" i="4"/>
  <c r="I25" i="4"/>
  <c r="H25" i="4"/>
  <c r="M24" i="4"/>
  <c r="L24" i="4"/>
  <c r="I24" i="4"/>
  <c r="I23" i="4"/>
  <c r="H23" i="4"/>
  <c r="I22" i="4"/>
  <c r="M22" i="4" s="1"/>
  <c r="H22" i="4"/>
  <c r="I21" i="4"/>
  <c r="M21" i="4" s="1"/>
  <c r="H21" i="4"/>
  <c r="J21" i="4" s="1"/>
  <c r="M20" i="4"/>
  <c r="L20" i="4"/>
  <c r="I20" i="4"/>
  <c r="H20" i="4"/>
  <c r="J20" i="4" s="1"/>
  <c r="O19" i="4"/>
  <c r="N19" i="4"/>
  <c r="M19" i="4"/>
  <c r="L19" i="4"/>
  <c r="K19" i="4"/>
  <c r="J19" i="4"/>
  <c r="I19" i="4"/>
  <c r="H19" i="4"/>
  <c r="I18" i="4"/>
  <c r="H18" i="4"/>
  <c r="J18" i="4" s="1"/>
  <c r="O17" i="4"/>
  <c r="M17" i="4"/>
  <c r="L17" i="4"/>
  <c r="I17" i="4"/>
  <c r="H17" i="4"/>
  <c r="J17" i="4" s="1"/>
  <c r="J16" i="4"/>
  <c r="I16" i="4"/>
  <c r="H16" i="4"/>
  <c r="I15" i="4"/>
  <c r="M15" i="4" s="1"/>
  <c r="H15" i="4"/>
  <c r="M14" i="4"/>
  <c r="L14" i="4"/>
  <c r="I14" i="4"/>
  <c r="M13" i="4"/>
  <c r="L13" i="4"/>
  <c r="I13" i="4"/>
  <c r="H13" i="4"/>
  <c r="J13" i="4" s="1"/>
  <c r="M12" i="4"/>
  <c r="L12" i="4"/>
  <c r="I12" i="4"/>
  <c r="I11" i="4"/>
  <c r="H11" i="4"/>
  <c r="J11" i="4" s="1"/>
  <c r="O10" i="4"/>
  <c r="M10" i="4"/>
  <c r="L10" i="4"/>
  <c r="I10" i="4"/>
  <c r="H10" i="4"/>
  <c r="J10" i="4" s="1"/>
  <c r="K9" i="4"/>
  <c r="J9" i="4"/>
  <c r="I9" i="4"/>
  <c r="H9" i="4"/>
  <c r="I8" i="4"/>
  <c r="M8" i="4" s="1"/>
  <c r="H8" i="4"/>
  <c r="M7" i="4"/>
  <c r="L7" i="4"/>
  <c r="K7" i="4"/>
  <c r="I7" i="4"/>
  <c r="H7" i="4"/>
  <c r="J7" i="4" s="1"/>
  <c r="M6" i="4"/>
  <c r="L6" i="4"/>
  <c r="I6" i="4"/>
  <c r="H6" i="4"/>
  <c r="J6" i="4" s="1"/>
  <c r="F176" i="3"/>
  <c r="F175" i="3"/>
  <c r="F174" i="3"/>
  <c r="F173" i="3"/>
  <c r="F172" i="3"/>
  <c r="I172" i="3" s="1"/>
  <c r="F171" i="3"/>
  <c r="F170" i="3"/>
  <c r="F169" i="3"/>
  <c r="F168" i="3"/>
  <c r="F167" i="3"/>
  <c r="F166" i="3"/>
  <c r="F165" i="3"/>
  <c r="F164" i="3"/>
  <c r="F163" i="3"/>
  <c r="F162" i="3"/>
  <c r="I162" i="3" s="1"/>
  <c r="F161" i="3"/>
  <c r="F160" i="3"/>
  <c r="F159" i="3"/>
  <c r="F158" i="3"/>
  <c r="F157" i="3"/>
  <c r="F156" i="3"/>
  <c r="I156" i="3" s="1"/>
  <c r="F155" i="3"/>
  <c r="F154" i="3"/>
  <c r="F153" i="3"/>
  <c r="F152" i="3"/>
  <c r="F151" i="3"/>
  <c r="F150" i="3"/>
  <c r="F149" i="3"/>
  <c r="F148" i="3"/>
  <c r="F147" i="3"/>
  <c r="F146" i="3"/>
  <c r="F145" i="3"/>
  <c r="F144" i="3"/>
  <c r="F143" i="3"/>
  <c r="I142" i="3"/>
  <c r="F142" i="3"/>
  <c r="F141" i="3"/>
  <c r="F140" i="3"/>
  <c r="F139" i="3"/>
  <c r="F138" i="3"/>
  <c r="F137" i="3"/>
  <c r="F136" i="3"/>
  <c r="F135" i="3"/>
  <c r="F134" i="3"/>
  <c r="F133" i="3"/>
  <c r="F132" i="3"/>
  <c r="F131" i="3"/>
  <c r="F130" i="3"/>
  <c r="F129" i="3"/>
  <c r="F128" i="3"/>
  <c r="F127" i="3"/>
  <c r="F126" i="3"/>
  <c r="F125" i="3"/>
  <c r="F124" i="3"/>
  <c r="F123" i="3"/>
  <c r="F122" i="3"/>
  <c r="F121" i="3"/>
  <c r="F120" i="3"/>
  <c r="F119" i="3"/>
  <c r="F118" i="3"/>
  <c r="F117" i="3"/>
  <c r="F116" i="3"/>
  <c r="F115" i="3"/>
  <c r="F114" i="3"/>
  <c r="F113" i="3"/>
  <c r="F112" i="3"/>
  <c r="F111" i="3"/>
  <c r="F110" i="3"/>
  <c r="F109" i="3"/>
  <c r="F108" i="3"/>
  <c r="F107" i="3"/>
  <c r="F106" i="3"/>
  <c r="K106" i="3" s="1"/>
  <c r="F105" i="3"/>
  <c r="F104" i="3"/>
  <c r="F103" i="3"/>
  <c r="F102" i="3"/>
  <c r="F101" i="3"/>
  <c r="F100" i="3"/>
  <c r="F99" i="3"/>
  <c r="F98" i="3"/>
  <c r="F97" i="3"/>
  <c r="F96" i="3"/>
  <c r="F95" i="3"/>
  <c r="F94" i="3"/>
  <c r="F93" i="3"/>
  <c r="F92" i="3"/>
  <c r="F91" i="3"/>
  <c r="F90" i="3"/>
  <c r="F89" i="3"/>
  <c r="F88" i="3"/>
  <c r="F87" i="3"/>
  <c r="F86" i="3"/>
  <c r="F85" i="3"/>
  <c r="F84" i="3"/>
  <c r="F83" i="3"/>
  <c r="F82" i="3"/>
  <c r="F81" i="3"/>
  <c r="F80" i="3"/>
  <c r="F79" i="3"/>
  <c r="F78" i="3"/>
  <c r="K78" i="3" s="1"/>
  <c r="F77" i="3"/>
  <c r="H76" i="3"/>
  <c r="F76" i="3"/>
  <c r="F75" i="3"/>
  <c r="F74" i="3"/>
  <c r="F73" i="3"/>
  <c r="F72" i="3"/>
  <c r="F71" i="3"/>
  <c r="K70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K48" i="3" s="1"/>
  <c r="F47" i="3"/>
  <c r="F46" i="3"/>
  <c r="F45" i="3"/>
  <c r="F44" i="3"/>
  <c r="F43" i="3"/>
  <c r="F42" i="3"/>
  <c r="F41" i="3"/>
  <c r="F40" i="3"/>
  <c r="F39" i="3"/>
  <c r="F38" i="3"/>
  <c r="I38" i="3" s="1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I10" i="3"/>
  <c r="F10" i="3"/>
  <c r="F9" i="3"/>
  <c r="F8" i="3"/>
  <c r="F7" i="3"/>
  <c r="I7" i="3" s="1"/>
  <c r="F6" i="3"/>
  <c r="F12" i="2"/>
  <c r="D12" i="2"/>
  <c r="C12" i="2"/>
  <c r="B12" i="2"/>
  <c r="J12" i="2" s="1"/>
  <c r="J11" i="2"/>
  <c r="F11" i="2"/>
  <c r="E11" i="2"/>
  <c r="G11" i="2" s="1"/>
  <c r="D11" i="2"/>
  <c r="C11" i="2"/>
  <c r="B11" i="2"/>
  <c r="J10" i="2"/>
  <c r="F10" i="2"/>
  <c r="E10" i="2"/>
  <c r="G10" i="2" s="1"/>
  <c r="D10" i="2"/>
  <c r="C10" i="2"/>
  <c r="B10" i="2"/>
  <c r="F9" i="2"/>
  <c r="E9" i="2"/>
  <c r="G9" i="2" s="1"/>
  <c r="D9" i="2"/>
  <c r="C9" i="2"/>
  <c r="B9" i="2"/>
  <c r="J9" i="2" s="1"/>
  <c r="J8" i="2"/>
  <c r="F8" i="2"/>
  <c r="E8" i="2"/>
  <c r="D8" i="2"/>
  <c r="C8" i="2"/>
  <c r="B8" i="2"/>
  <c r="F7" i="2"/>
  <c r="E7" i="2"/>
  <c r="G7" i="2" s="1"/>
  <c r="D7" i="2"/>
  <c r="C7" i="2"/>
  <c r="B7" i="2"/>
  <c r="J7" i="2" s="1"/>
  <c r="J6" i="2"/>
  <c r="F6" i="2"/>
  <c r="G6" i="2" s="1"/>
  <c r="E6" i="2"/>
  <c r="D6" i="2"/>
  <c r="C6" i="2"/>
  <c r="B6" i="2"/>
  <c r="G14" i="1"/>
  <c r="B14" i="1"/>
  <c r="B13" i="1"/>
  <c r="G12" i="1"/>
  <c r="B12" i="1"/>
  <c r="G11" i="1"/>
  <c r="B11" i="1"/>
  <c r="B10" i="1"/>
  <c r="G9" i="1"/>
  <c r="B9" i="1"/>
  <c r="G8" i="1"/>
  <c r="B8" i="1"/>
  <c r="G7" i="1"/>
  <c r="B7" i="1"/>
  <c r="B6" i="1"/>
  <c r="I47" i="3" l="1"/>
  <c r="K51" i="3"/>
  <c r="I51" i="3"/>
  <c r="I59" i="3"/>
  <c r="O564" i="4"/>
  <c r="K564" i="4"/>
  <c r="O99" i="4"/>
  <c r="K99" i="4"/>
  <c r="I99" i="3"/>
  <c r="O910" i="4"/>
  <c r="K910" i="4"/>
  <c r="G6" i="1"/>
  <c r="O440" i="4"/>
  <c r="K440" i="4"/>
  <c r="O631" i="4"/>
  <c r="K631" i="4"/>
  <c r="G8" i="2"/>
  <c r="O270" i="4"/>
  <c r="K270" i="4"/>
  <c r="H42" i="3"/>
  <c r="I79" i="3"/>
  <c r="F9" i="1" s="1"/>
  <c r="O85" i="4"/>
  <c r="N85" i="4"/>
  <c r="K85" i="4"/>
  <c r="O207" i="4"/>
  <c r="N207" i="4"/>
  <c r="K207" i="4"/>
  <c r="I85" i="3"/>
  <c r="I55" i="3"/>
  <c r="G10" i="1"/>
  <c r="O20" i="4"/>
  <c r="N20" i="4"/>
  <c r="K20" i="4"/>
  <c r="M23" i="4"/>
  <c r="L23" i="4"/>
  <c r="O39" i="4"/>
  <c r="K39" i="4"/>
  <c r="O42" i="4"/>
  <c r="N42" i="4"/>
  <c r="O48" i="4"/>
  <c r="K61" i="4"/>
  <c r="N61" i="4"/>
  <c r="O72" i="4"/>
  <c r="N72" i="4"/>
  <c r="K72" i="4"/>
  <c r="L124" i="4"/>
  <c r="M124" i="4"/>
  <c r="O195" i="4"/>
  <c r="K195" i="4"/>
  <c r="O230" i="4"/>
  <c r="O239" i="4"/>
  <c r="N239" i="4"/>
  <c r="K239" i="4"/>
  <c r="K257" i="4"/>
  <c r="O257" i="4"/>
  <c r="O300" i="4"/>
  <c r="K300" i="4"/>
  <c r="O354" i="4"/>
  <c r="K354" i="4"/>
  <c r="O394" i="4"/>
  <c r="O424" i="4"/>
  <c r="K424" i="4"/>
  <c r="K446" i="4"/>
  <c r="O446" i="4"/>
  <c r="N446" i="4"/>
  <c r="M464" i="4"/>
  <c r="L464" i="4"/>
  <c r="O528" i="4"/>
  <c r="N528" i="4"/>
  <c r="K528" i="4"/>
  <c r="M554" i="4"/>
  <c r="L554" i="4"/>
  <c r="K611" i="4"/>
  <c r="O611" i="4"/>
  <c r="O615" i="4"/>
  <c r="N615" i="4"/>
  <c r="K615" i="4"/>
  <c r="O629" i="4"/>
  <c r="K629" i="4"/>
  <c r="O638" i="4"/>
  <c r="O670" i="4"/>
  <c r="K670" i="4"/>
  <c r="O718" i="4"/>
  <c r="N718" i="4"/>
  <c r="O722" i="4"/>
  <c r="N722" i="4"/>
  <c r="K722" i="4"/>
  <c r="L861" i="4"/>
  <c r="J861" i="4"/>
  <c r="M972" i="4"/>
  <c r="L972" i="4"/>
  <c r="L1195" i="4"/>
  <c r="M1195" i="4"/>
  <c r="O855" i="4"/>
  <c r="K855" i="4"/>
  <c r="H847" i="4"/>
  <c r="J847" i="4" s="1"/>
  <c r="M847" i="4"/>
  <c r="M849" i="4"/>
  <c r="M846" i="4"/>
  <c r="M850" i="4"/>
  <c r="M848" i="4"/>
  <c r="N993" i="4"/>
  <c r="O993" i="4"/>
  <c r="K993" i="4"/>
  <c r="K45" i="3"/>
  <c r="I48" i="3"/>
  <c r="K73" i="3"/>
  <c r="K129" i="3"/>
  <c r="O11" i="4"/>
  <c r="N11" i="4"/>
  <c r="K11" i="4"/>
  <c r="J23" i="4"/>
  <c r="M39" i="4"/>
  <c r="L39" i="4"/>
  <c r="K48" i="4"/>
  <c r="K67" i="4"/>
  <c r="M107" i="4"/>
  <c r="L107" i="4"/>
  <c r="J107" i="4"/>
  <c r="O111" i="4"/>
  <c r="K111" i="4"/>
  <c r="J124" i="4"/>
  <c r="K130" i="4"/>
  <c r="O139" i="4"/>
  <c r="N139" i="4"/>
  <c r="K139" i="4"/>
  <c r="N146" i="4"/>
  <c r="O146" i="4"/>
  <c r="L152" i="4"/>
  <c r="M152" i="4"/>
  <c r="O155" i="4"/>
  <c r="N155" i="4"/>
  <c r="K155" i="4"/>
  <c r="L171" i="4"/>
  <c r="H33" i="3" s="1"/>
  <c r="K230" i="4"/>
  <c r="O245" i="4"/>
  <c r="N245" i="4"/>
  <c r="K245" i="4"/>
  <c r="K265" i="4"/>
  <c r="O287" i="4"/>
  <c r="N287" i="4"/>
  <c r="K287" i="4"/>
  <c r="M291" i="4"/>
  <c r="L291" i="4"/>
  <c r="O301" i="4"/>
  <c r="N301" i="4"/>
  <c r="K301" i="4"/>
  <c r="O319" i="4"/>
  <c r="N319" i="4"/>
  <c r="K334" i="4"/>
  <c r="O334" i="4"/>
  <c r="O351" i="4"/>
  <c r="K351" i="4"/>
  <c r="L375" i="4"/>
  <c r="O391" i="4"/>
  <c r="K391" i="4"/>
  <c r="K394" i="4"/>
  <c r="O405" i="4"/>
  <c r="K405" i="4"/>
  <c r="O412" i="4"/>
  <c r="K412" i="4"/>
  <c r="M443" i="4"/>
  <c r="I44" i="3" s="1"/>
  <c r="L443" i="4"/>
  <c r="J464" i="4"/>
  <c r="O500" i="4"/>
  <c r="K500" i="4"/>
  <c r="O513" i="4"/>
  <c r="K513" i="4"/>
  <c r="O675" i="4"/>
  <c r="N675" i="4"/>
  <c r="K675" i="4"/>
  <c r="L711" i="4"/>
  <c r="M711" i="4"/>
  <c r="J711" i="4"/>
  <c r="O749" i="4"/>
  <c r="K749" i="4"/>
  <c r="L936" i="4"/>
  <c r="M936" i="4"/>
  <c r="J972" i="4"/>
  <c r="O1362" i="4"/>
  <c r="N1362" i="4"/>
  <c r="K1362" i="4"/>
  <c r="L1134" i="4"/>
  <c r="T232" i="5"/>
  <c r="H1134" i="4" s="1"/>
  <c r="J1134" i="4" s="1"/>
  <c r="L1132" i="4"/>
  <c r="H1130" i="4"/>
  <c r="J1130" i="4" s="1"/>
  <c r="L1131" i="4"/>
  <c r="L1133" i="4"/>
  <c r="L1130" i="4"/>
  <c r="T271" i="5"/>
  <c r="H708" i="4" s="1"/>
  <c r="J708" i="4" s="1"/>
  <c r="H706" i="4"/>
  <c r="J706" i="4" s="1"/>
  <c r="I95" i="3"/>
  <c r="M11" i="4"/>
  <c r="I21" i="3" s="1"/>
  <c r="L11" i="4"/>
  <c r="H21" i="3" s="1"/>
  <c r="K33" i="4"/>
  <c r="K42" i="4"/>
  <c r="O61" i="4"/>
  <c r="O92" i="4"/>
  <c r="K92" i="4"/>
  <c r="M95" i="4"/>
  <c r="I14" i="3" s="1"/>
  <c r="L95" i="4"/>
  <c r="H14" i="3" s="1"/>
  <c r="J101" i="4"/>
  <c r="M111" i="4"/>
  <c r="L111" i="4"/>
  <c r="N111" i="4" s="1"/>
  <c r="K118" i="4"/>
  <c r="O142" i="4"/>
  <c r="N142" i="4"/>
  <c r="J152" i="4"/>
  <c r="J192" i="4"/>
  <c r="L215" i="4"/>
  <c r="H25" i="3" s="1"/>
  <c r="J215" i="4"/>
  <c r="O218" i="4"/>
  <c r="N218" i="4"/>
  <c r="K218" i="4"/>
  <c r="O224" i="4"/>
  <c r="N224" i="4"/>
  <c r="K224" i="4"/>
  <c r="K242" i="4"/>
  <c r="N257" i="4"/>
  <c r="M268" i="4"/>
  <c r="L268" i="4"/>
  <c r="J268" i="4"/>
  <c r="M272" i="4"/>
  <c r="L272" i="4"/>
  <c r="J291" i="4"/>
  <c r="K319" i="4"/>
  <c r="O331" i="4"/>
  <c r="N331" i="4"/>
  <c r="K348" i="4"/>
  <c r="O348" i="4"/>
  <c r="O379" i="4"/>
  <c r="K379" i="4"/>
  <c r="K387" i="4"/>
  <c r="O406" i="4"/>
  <c r="N406" i="4"/>
  <c r="O413" i="4"/>
  <c r="N413" i="4"/>
  <c r="K413" i="4"/>
  <c r="L424" i="4"/>
  <c r="N424" i="4" s="1"/>
  <c r="O428" i="4"/>
  <c r="K428" i="4"/>
  <c r="K436" i="4"/>
  <c r="J443" i="4"/>
  <c r="N458" i="4"/>
  <c r="K458" i="4"/>
  <c r="O458" i="4"/>
  <c r="K488" i="4"/>
  <c r="O488" i="4"/>
  <c r="L500" i="4"/>
  <c r="N500" i="4" s="1"/>
  <c r="M500" i="4"/>
  <c r="M513" i="4"/>
  <c r="L513" i="4"/>
  <c r="N513" i="4" s="1"/>
  <c r="O550" i="4"/>
  <c r="N550" i="4"/>
  <c r="K550" i="4"/>
  <c r="O580" i="4"/>
  <c r="K580" i="4"/>
  <c r="N611" i="4"/>
  <c r="K638" i="4"/>
  <c r="N654" i="4"/>
  <c r="K654" i="4"/>
  <c r="O654" i="4"/>
  <c r="K683" i="4"/>
  <c r="K718" i="4"/>
  <c r="M749" i="4"/>
  <c r="L749" i="4"/>
  <c r="N749" i="4" s="1"/>
  <c r="J936" i="4"/>
  <c r="O1030" i="4"/>
  <c r="K1030" i="4"/>
  <c r="O1154" i="4"/>
  <c r="N1154" i="4"/>
  <c r="K1154" i="4"/>
  <c r="O1046" i="4"/>
  <c r="N1046" i="4"/>
  <c r="K1046" i="4"/>
  <c r="K61" i="3"/>
  <c r="O27" i="4"/>
  <c r="N27" i="4"/>
  <c r="K27" i="4"/>
  <c r="M30" i="4"/>
  <c r="L30" i="4"/>
  <c r="M58" i="4"/>
  <c r="L58" i="4"/>
  <c r="J58" i="4"/>
  <c r="N73" i="4"/>
  <c r="O76" i="4"/>
  <c r="N76" i="4"/>
  <c r="K76" i="4"/>
  <c r="O83" i="4"/>
  <c r="N83" i="4"/>
  <c r="O95" i="4"/>
  <c r="N95" i="4"/>
  <c r="M101" i="4"/>
  <c r="L101" i="4"/>
  <c r="O115" i="4"/>
  <c r="K115" i="4"/>
  <c r="O165" i="4"/>
  <c r="N165" i="4"/>
  <c r="O172" i="4"/>
  <c r="N172" i="4"/>
  <c r="K172" i="4"/>
  <c r="O178" i="4"/>
  <c r="K178" i="4"/>
  <c r="O186" i="4"/>
  <c r="N186" i="4"/>
  <c r="O203" i="4"/>
  <c r="N203" i="4"/>
  <c r="N237" i="4"/>
  <c r="O237" i="4"/>
  <c r="K237" i="4"/>
  <c r="M249" i="4"/>
  <c r="L249" i="4"/>
  <c r="N272" i="4"/>
  <c r="O272" i="4"/>
  <c r="K272" i="4"/>
  <c r="O345" i="4"/>
  <c r="K345" i="4"/>
  <c r="M356" i="4"/>
  <c r="L356" i="4"/>
  <c r="N360" i="4"/>
  <c r="K360" i="4"/>
  <c r="O360" i="4"/>
  <c r="O433" i="4"/>
  <c r="K433" i="4"/>
  <c r="O461" i="4"/>
  <c r="K461" i="4"/>
  <c r="K514" i="4"/>
  <c r="O514" i="4"/>
  <c r="N514" i="4"/>
  <c r="K555" i="4"/>
  <c r="O555" i="4"/>
  <c r="N555" i="4"/>
  <c r="L589" i="4"/>
  <c r="M589" i="4"/>
  <c r="N612" i="4"/>
  <c r="K612" i="4"/>
  <c r="O612" i="4"/>
  <c r="M650" i="4"/>
  <c r="L650" i="4"/>
  <c r="O712" i="4"/>
  <c r="N712" i="4"/>
  <c r="K712" i="4"/>
  <c r="K787" i="4"/>
  <c r="O787" i="4"/>
  <c r="O1017" i="4"/>
  <c r="N1017" i="4"/>
  <c r="K1017" i="4"/>
  <c r="M1026" i="4"/>
  <c r="L1026" i="4"/>
  <c r="K1162" i="4"/>
  <c r="N1162" i="4"/>
  <c r="O1162" i="4"/>
  <c r="N1363" i="4"/>
  <c r="K1363" i="4"/>
  <c r="O1363" i="4"/>
  <c r="T142" i="5"/>
  <c r="H361" i="4" s="1"/>
  <c r="J361" i="4" s="1"/>
  <c r="H359" i="4"/>
  <c r="J359" i="4" s="1"/>
  <c r="O1003" i="4"/>
  <c r="K1003" i="4"/>
  <c r="K1021" i="4"/>
  <c r="O1021" i="4"/>
  <c r="G13" i="1"/>
  <c r="O18" i="4"/>
  <c r="N18" i="4"/>
  <c r="K18" i="4"/>
  <c r="O21" i="4"/>
  <c r="N21" i="4"/>
  <c r="J30" i="4"/>
  <c r="M46" i="4"/>
  <c r="L46" i="4"/>
  <c r="N52" i="4"/>
  <c r="O52" i="4"/>
  <c r="K52" i="4"/>
  <c r="M62" i="4"/>
  <c r="L62" i="4"/>
  <c r="K65" i="4"/>
  <c r="N67" i="4"/>
  <c r="O79" i="4"/>
  <c r="K95" i="4"/>
  <c r="O105" i="4"/>
  <c r="N105" i="4"/>
  <c r="K105" i="4"/>
  <c r="O125" i="4"/>
  <c r="K125" i="4"/>
  <c r="N130" i="4"/>
  <c r="O149" i="4"/>
  <c r="N149" i="4"/>
  <c r="K149" i="4"/>
  <c r="K165" i="4"/>
  <c r="L192" i="4"/>
  <c r="O199" i="4"/>
  <c r="K199" i="4"/>
  <c r="M228" i="4"/>
  <c r="L228" i="4"/>
  <c r="J249" i="4"/>
  <c r="K263" i="4"/>
  <c r="O265" i="4"/>
  <c r="O323" i="4"/>
  <c r="K323" i="4"/>
  <c r="O338" i="4"/>
  <c r="N338" i="4"/>
  <c r="K338" i="4"/>
  <c r="O368" i="4"/>
  <c r="N368" i="4"/>
  <c r="K368" i="4"/>
  <c r="O384" i="4"/>
  <c r="K384" i="4"/>
  <c r="O410" i="4"/>
  <c r="N410" i="4"/>
  <c r="K410" i="4"/>
  <c r="M473" i="4"/>
  <c r="L473" i="4"/>
  <c r="H69" i="3" s="1"/>
  <c r="O496" i="4"/>
  <c r="N496" i="4"/>
  <c r="O526" i="4"/>
  <c r="K526" i="4"/>
  <c r="J589" i="4"/>
  <c r="K663" i="4"/>
  <c r="O663" i="4"/>
  <c r="N663" i="4"/>
  <c r="O737" i="4"/>
  <c r="N737" i="4"/>
  <c r="K737" i="4"/>
  <c r="K741" i="4"/>
  <c r="O741" i="4"/>
  <c r="N741" i="4"/>
  <c r="M1012" i="4"/>
  <c r="L1012" i="4"/>
  <c r="L1031" i="4"/>
  <c r="J1031" i="4"/>
  <c r="M1031" i="4"/>
  <c r="M1360" i="4"/>
  <c r="L1360" i="4"/>
  <c r="K1329" i="4"/>
  <c r="O1329" i="4"/>
  <c r="M18" i="4"/>
  <c r="I13" i="3" s="1"/>
  <c r="L18" i="4"/>
  <c r="H13" i="3" s="1"/>
  <c r="N33" i="4"/>
  <c r="K40" i="4"/>
  <c r="J46" i="4"/>
  <c r="M52" i="4"/>
  <c r="I24" i="3" s="1"/>
  <c r="L52" i="4"/>
  <c r="K73" i="4"/>
  <c r="K79" i="4"/>
  <c r="K83" i="4"/>
  <c r="J89" i="4"/>
  <c r="K23" i="3" s="1"/>
  <c r="N92" i="4"/>
  <c r="K108" i="4"/>
  <c r="N118" i="4"/>
  <c r="O140" i="4"/>
  <c r="K140" i="4"/>
  <c r="M142" i="4"/>
  <c r="N153" i="4"/>
  <c r="O153" i="4"/>
  <c r="K153" i="4"/>
  <c r="K186" i="4"/>
  <c r="K203" i="4"/>
  <c r="J228" i="4"/>
  <c r="K234" i="4"/>
  <c r="N242" i="4"/>
  <c r="O246" i="4"/>
  <c r="N246" i="4"/>
  <c r="L255" i="4"/>
  <c r="O266" i="4"/>
  <c r="N266" i="4"/>
  <c r="K266" i="4"/>
  <c r="O298" i="4"/>
  <c r="N298" i="4"/>
  <c r="K298" i="4"/>
  <c r="J305" i="4"/>
  <c r="M331" i="4"/>
  <c r="I46" i="3" s="1"/>
  <c r="O342" i="4"/>
  <c r="K342" i="4"/>
  <c r="O352" i="4"/>
  <c r="N352" i="4"/>
  <c r="K352" i="4"/>
  <c r="O372" i="4"/>
  <c r="K372" i="4"/>
  <c r="N388" i="4"/>
  <c r="K388" i="4"/>
  <c r="O388" i="4"/>
  <c r="J403" i="4"/>
  <c r="O455" i="4"/>
  <c r="N455" i="4"/>
  <c r="O485" i="4"/>
  <c r="N485" i="4"/>
  <c r="K501" i="4"/>
  <c r="O501" i="4"/>
  <c r="N501" i="4"/>
  <c r="N510" i="4"/>
  <c r="K510" i="4"/>
  <c r="M514" i="4"/>
  <c r="M526" i="4"/>
  <c r="L526" i="4"/>
  <c r="O541" i="4"/>
  <c r="K541" i="4"/>
  <c r="N570" i="4"/>
  <c r="O570" i="4"/>
  <c r="K570" i="4"/>
  <c r="J585" i="4"/>
  <c r="M604" i="4"/>
  <c r="L604" i="4"/>
  <c r="J604" i="4"/>
  <c r="O608" i="4"/>
  <c r="K608" i="4"/>
  <c r="O617" i="4"/>
  <c r="K617" i="4"/>
  <c r="O634" i="4"/>
  <c r="M667" i="4"/>
  <c r="J667" i="4"/>
  <c r="O672" i="4"/>
  <c r="K672" i="4"/>
  <c r="N688" i="4"/>
  <c r="O688" i="4"/>
  <c r="K688" i="4"/>
  <c r="O707" i="4"/>
  <c r="K707" i="4"/>
  <c r="O814" i="4"/>
  <c r="K814" i="4"/>
  <c r="O833" i="4"/>
  <c r="K833" i="4"/>
  <c r="M1077" i="4"/>
  <c r="L1077" i="4"/>
  <c r="N1118" i="4"/>
  <c r="K1118" i="4"/>
  <c r="O1118" i="4"/>
  <c r="O214" i="4"/>
  <c r="N214" i="4"/>
  <c r="K214" i="4"/>
  <c r="K355" i="4"/>
  <c r="O355" i="4"/>
  <c r="N355" i="4"/>
  <c r="T149" i="5"/>
  <c r="H518" i="4" s="1"/>
  <c r="J518" i="4" s="1"/>
  <c r="H516" i="4"/>
  <c r="J516" i="4" s="1"/>
  <c r="K21" i="4"/>
  <c r="K31" i="4"/>
  <c r="N31" i="4"/>
  <c r="O56" i="4"/>
  <c r="N56" i="4"/>
  <c r="K56" i="4"/>
  <c r="K68" i="4"/>
  <c r="O68" i="4"/>
  <c r="N68" i="4"/>
  <c r="L73" i="4"/>
  <c r="L79" i="4"/>
  <c r="N79" i="4" s="1"/>
  <c r="L83" i="4"/>
  <c r="H7" i="3" s="1"/>
  <c r="M89" i="4"/>
  <c r="O137" i="4"/>
  <c r="N137" i="4"/>
  <c r="K137" i="4"/>
  <c r="K156" i="4"/>
  <c r="L159" i="4"/>
  <c r="M159" i="4"/>
  <c r="J159" i="4"/>
  <c r="K169" i="4"/>
  <c r="L186" i="4"/>
  <c r="O193" i="4"/>
  <c r="N193" i="4"/>
  <c r="K193" i="4"/>
  <c r="N216" i="4"/>
  <c r="O216" i="4"/>
  <c r="K216" i="4"/>
  <c r="N221" i="4"/>
  <c r="O225" i="4"/>
  <c r="N225" i="4"/>
  <c r="K240" i="4"/>
  <c r="J261" i="4"/>
  <c r="N284" i="4"/>
  <c r="L305" i="4"/>
  <c r="H34" i="3" s="1"/>
  <c r="O317" i="4"/>
  <c r="N317" i="4"/>
  <c r="K320" i="4"/>
  <c r="O320" i="4"/>
  <c r="N320" i="4"/>
  <c r="M342" i="4"/>
  <c r="I52" i="3" s="1"/>
  <c r="L342" i="4"/>
  <c r="N342" i="4" s="1"/>
  <c r="N345" i="4"/>
  <c r="O385" i="4"/>
  <c r="N385" i="4"/>
  <c r="L403" i="4"/>
  <c r="O421" i="4"/>
  <c r="K421" i="4"/>
  <c r="K485" i="4"/>
  <c r="K496" i="4"/>
  <c r="O515" i="4"/>
  <c r="K515" i="4"/>
  <c r="O542" i="4"/>
  <c r="N542" i="4"/>
  <c r="K542" i="4"/>
  <c r="L585" i="4"/>
  <c r="J647" i="4"/>
  <c r="M700" i="4"/>
  <c r="L700" i="4"/>
  <c r="M840" i="4"/>
  <c r="L840" i="4"/>
  <c r="O878" i="4"/>
  <c r="K878" i="4"/>
  <c r="O927" i="4"/>
  <c r="K927" i="4"/>
  <c r="L1013" i="4"/>
  <c r="N1115" i="4"/>
  <c r="O1115" i="4"/>
  <c r="K1115" i="4"/>
  <c r="M1118" i="4"/>
  <c r="L1118" i="4"/>
  <c r="K149" i="3"/>
  <c r="O6" i="4"/>
  <c r="N6" i="4"/>
  <c r="K6" i="4"/>
  <c r="M9" i="4"/>
  <c r="I9" i="3" s="1"/>
  <c r="L9" i="4"/>
  <c r="L21" i="4"/>
  <c r="J25" i="4"/>
  <c r="K6" i="3" s="1"/>
  <c r="O34" i="4"/>
  <c r="N34" i="4"/>
  <c r="K34" i="4"/>
  <c r="M37" i="4"/>
  <c r="L37" i="4"/>
  <c r="N65" i="4"/>
  <c r="O73" i="4"/>
  <c r="O77" i="4"/>
  <c r="K77" i="4"/>
  <c r="M79" i="4"/>
  <c r="M93" i="4"/>
  <c r="I12" i="3" s="1"/>
  <c r="L93" i="4"/>
  <c r="N93" i="4" s="1"/>
  <c r="O108" i="4"/>
  <c r="K116" i="4"/>
  <c r="O119" i="4"/>
  <c r="N119" i="4"/>
  <c r="K119" i="4"/>
  <c r="O134" i="4"/>
  <c r="K134" i="4"/>
  <c r="J150" i="4"/>
  <c r="J167" i="4"/>
  <c r="M169" i="4"/>
  <c r="L173" i="4"/>
  <c r="N173" i="4" s="1"/>
  <c r="M173" i="4"/>
  <c r="I35" i="3" s="1"/>
  <c r="O234" i="4"/>
  <c r="K246" i="4"/>
  <c r="L261" i="4"/>
  <c r="H43" i="3" s="1"/>
  <c r="N263" i="4"/>
  <c r="J276" i="4"/>
  <c r="K39" i="3" s="1"/>
  <c r="L295" i="4"/>
  <c r="M295" i="4"/>
  <c r="O343" i="4"/>
  <c r="N343" i="4"/>
  <c r="N381" i="4"/>
  <c r="K381" i="4"/>
  <c r="O400" i="4"/>
  <c r="K400" i="4"/>
  <c r="N430" i="4"/>
  <c r="K430" i="4"/>
  <c r="K455" i="4"/>
  <c r="O552" i="4"/>
  <c r="K552" i="4"/>
  <c r="O571" i="4"/>
  <c r="N571" i="4"/>
  <c r="M647" i="4"/>
  <c r="L667" i="4"/>
  <c r="M680" i="4"/>
  <c r="J680" i="4"/>
  <c r="L680" i="4"/>
  <c r="J840" i="4"/>
  <c r="O1002" i="4"/>
  <c r="N1002" i="4"/>
  <c r="K1002" i="4"/>
  <c r="O9" i="4"/>
  <c r="N9" i="4"/>
  <c r="M25" i="4"/>
  <c r="L25" i="4"/>
  <c r="H6" i="3" s="1"/>
  <c r="O37" i="4"/>
  <c r="N37" i="4"/>
  <c r="N40" i="4"/>
  <c r="O74" i="4"/>
  <c r="N74" i="4"/>
  <c r="K74" i="4"/>
  <c r="O93" i="4"/>
  <c r="M99" i="4"/>
  <c r="L99" i="4"/>
  <c r="N99" i="4" s="1"/>
  <c r="J109" i="4"/>
  <c r="J122" i="4"/>
  <c r="J144" i="4"/>
  <c r="N169" i="4"/>
  <c r="N213" i="4"/>
  <c r="O235" i="4"/>
  <c r="N235" i="4"/>
  <c r="K235" i="4"/>
  <c r="L253" i="4"/>
  <c r="N253" i="4" s="1"/>
  <c r="M253" i="4"/>
  <c r="I25" i="3" s="1"/>
  <c r="O259" i="4"/>
  <c r="K259" i="4"/>
  <c r="M276" i="4"/>
  <c r="I39" i="3" s="1"/>
  <c r="L276" i="4"/>
  <c r="H39" i="3" s="1"/>
  <c r="J282" i="4"/>
  <c r="O295" i="4"/>
  <c r="N295" i="4"/>
  <c r="O396" i="4"/>
  <c r="N396" i="4"/>
  <c r="K396" i="4"/>
  <c r="O510" i="4"/>
  <c r="N547" i="4"/>
  <c r="O547" i="4"/>
  <c r="K547" i="4"/>
  <c r="J595" i="4"/>
  <c r="M595" i="4"/>
  <c r="L595" i="4"/>
  <c r="L618" i="4"/>
  <c r="M618" i="4"/>
  <c r="M724" i="4"/>
  <c r="L724" i="4"/>
  <c r="J724" i="4"/>
  <c r="O978" i="4"/>
  <c r="N978" i="4"/>
  <c r="M1002" i="4"/>
  <c r="L1002" i="4"/>
  <c r="O1008" i="4"/>
  <c r="K1008" i="4"/>
  <c r="I53" i="3"/>
  <c r="I81" i="3"/>
  <c r="N66" i="4"/>
  <c r="O66" i="4"/>
  <c r="K66" i="4"/>
  <c r="O71" i="4"/>
  <c r="K71" i="4"/>
  <c r="M109" i="4"/>
  <c r="L109" i="4"/>
  <c r="O113" i="4"/>
  <c r="N113" i="4"/>
  <c r="K113" i="4"/>
  <c r="N129" i="4"/>
  <c r="O129" i="4"/>
  <c r="K129" i="4"/>
  <c r="N140" i="4"/>
  <c r="N156" i="4"/>
  <c r="O197" i="4"/>
  <c r="N197" i="4"/>
  <c r="K197" i="4"/>
  <c r="L232" i="4"/>
  <c r="M232" i="4"/>
  <c r="N240" i="4"/>
  <c r="O253" i="4"/>
  <c r="M270" i="4"/>
  <c r="L270" i="4"/>
  <c r="N270" i="4" s="1"/>
  <c r="M289" i="4"/>
  <c r="L289" i="4"/>
  <c r="M314" i="4"/>
  <c r="I58" i="3" s="1"/>
  <c r="L314" i="4"/>
  <c r="O329" i="4"/>
  <c r="N329" i="4"/>
  <c r="K329" i="4"/>
  <c r="M373" i="4"/>
  <c r="L373" i="4"/>
  <c r="J373" i="4"/>
  <c r="M415" i="4"/>
  <c r="I49" i="3" s="1"/>
  <c r="J415" i="4"/>
  <c r="O449" i="4"/>
  <c r="K449" i="4"/>
  <c r="N449" i="4"/>
  <c r="O452" i="4"/>
  <c r="N452" i="4"/>
  <c r="K452" i="4"/>
  <c r="O466" i="4"/>
  <c r="N466" i="4"/>
  <c r="K466" i="4"/>
  <c r="K507" i="4"/>
  <c r="O524" i="4"/>
  <c r="N524" i="4"/>
  <c r="K524" i="4"/>
  <c r="N599" i="4"/>
  <c r="O599" i="4"/>
  <c r="O618" i="4"/>
  <c r="N618" i="4"/>
  <c r="K618" i="4"/>
  <c r="M641" i="4"/>
  <c r="J641" i="4"/>
  <c r="M677" i="4"/>
  <c r="L677" i="4"/>
  <c r="J677" i="4"/>
  <c r="N681" i="4"/>
  <c r="O681" i="4"/>
  <c r="O730" i="4"/>
  <c r="K730" i="4"/>
  <c r="O751" i="4"/>
  <c r="N751" i="4"/>
  <c r="K751" i="4"/>
  <c r="O810" i="4"/>
  <c r="K810" i="4"/>
  <c r="O837" i="4"/>
  <c r="K837" i="4"/>
  <c r="O899" i="4"/>
  <c r="K899" i="4"/>
  <c r="K1217" i="4"/>
  <c r="O1217" i="4"/>
  <c r="M1264" i="4"/>
  <c r="L1264" i="4"/>
  <c r="J1264" i="4"/>
  <c r="K163" i="3" s="1"/>
  <c r="I164" i="3"/>
  <c r="I167" i="3"/>
  <c r="H174" i="3"/>
  <c r="E14" i="1" s="1"/>
  <c r="K10" i="4"/>
  <c r="N10" i="4"/>
  <c r="O13" i="4"/>
  <c r="N13" i="4"/>
  <c r="K13" i="4"/>
  <c r="M16" i="4"/>
  <c r="I11" i="3" s="1"/>
  <c r="L16" i="4"/>
  <c r="H11" i="3" s="1"/>
  <c r="O41" i="4"/>
  <c r="N41" i="4"/>
  <c r="K41" i="4"/>
  <c r="M44" i="4"/>
  <c r="L44" i="4"/>
  <c r="N44" i="4" s="1"/>
  <c r="M50" i="4"/>
  <c r="L50" i="4"/>
  <c r="J81" i="4"/>
  <c r="M87" i="4"/>
  <c r="L87" i="4"/>
  <c r="N87" i="4" s="1"/>
  <c r="J103" i="4"/>
  <c r="K106" i="4"/>
  <c r="N134" i="4"/>
  <c r="M163" i="4"/>
  <c r="L163" i="4"/>
  <c r="O170" i="4"/>
  <c r="N170" i="4"/>
  <c r="K170" i="4"/>
  <c r="O173" i="4"/>
  <c r="M190" i="4"/>
  <c r="L194" i="4"/>
  <c r="H37" i="3" s="1"/>
  <c r="M194" i="4"/>
  <c r="I37" i="3" s="1"/>
  <c r="K213" i="4"/>
  <c r="N223" i="4"/>
  <c r="J232" i="4"/>
  <c r="M247" i="4"/>
  <c r="L247" i="4"/>
  <c r="K253" i="4"/>
  <c r="J289" i="4"/>
  <c r="M293" i="4"/>
  <c r="L293" i="4"/>
  <c r="N293" i="4" s="1"/>
  <c r="M303" i="4"/>
  <c r="I32" i="3" s="1"/>
  <c r="L303" i="4"/>
  <c r="H32" i="3" s="1"/>
  <c r="J314" i="4"/>
  <c r="N325" i="4"/>
  <c r="K325" i="4"/>
  <c r="K362" i="4"/>
  <c r="N362" i="4"/>
  <c r="O381" i="4"/>
  <c r="M422" i="4"/>
  <c r="L422" i="4"/>
  <c r="J422" i="4"/>
  <c r="O430" i="4"/>
  <c r="O445" i="4"/>
  <c r="N445" i="4"/>
  <c r="K445" i="4"/>
  <c r="M507" i="4"/>
  <c r="K557" i="4"/>
  <c r="N557" i="4"/>
  <c r="O568" i="4"/>
  <c r="K568" i="4"/>
  <c r="N591" i="4"/>
  <c r="O591" i="4"/>
  <c r="K591" i="4"/>
  <c r="K599" i="4"/>
  <c r="M681" i="4"/>
  <c r="L681" i="4"/>
  <c r="J698" i="4"/>
  <c r="L730" i="4"/>
  <c r="N730" i="4" s="1"/>
  <c r="M730" i="4"/>
  <c r="M797" i="4"/>
  <c r="L797" i="4"/>
  <c r="J797" i="4"/>
  <c r="M810" i="4"/>
  <c r="L810" i="4"/>
  <c r="N810" i="4" s="1"/>
  <c r="O816" i="4"/>
  <c r="K816" i="4"/>
  <c r="N816" i="4"/>
  <c r="M865" i="4"/>
  <c r="M887" i="4"/>
  <c r="L887" i="4"/>
  <c r="M899" i="4"/>
  <c r="L899" i="4"/>
  <c r="N899" i="4" s="1"/>
  <c r="O974" i="4"/>
  <c r="N974" i="4"/>
  <c r="K974" i="4"/>
  <c r="K125" i="3"/>
  <c r="O7" i="4"/>
  <c r="N7" i="4"/>
  <c r="O16" i="4"/>
  <c r="O32" i="4"/>
  <c r="K32" i="4"/>
  <c r="O35" i="4"/>
  <c r="N35" i="4"/>
  <c r="O44" i="4"/>
  <c r="O50" i="4"/>
  <c r="K50" i="4"/>
  <c r="M60" i="4"/>
  <c r="L60" i="4"/>
  <c r="O87" i="4"/>
  <c r="M97" i="4"/>
  <c r="I16" i="3" s="1"/>
  <c r="L97" i="4"/>
  <c r="L103" i="4"/>
  <c r="M103" i="4"/>
  <c r="O123" i="4"/>
  <c r="K123" i="4"/>
  <c r="O151" i="4"/>
  <c r="N151" i="4"/>
  <c r="K151" i="4"/>
  <c r="O157" i="4"/>
  <c r="K157" i="4"/>
  <c r="O163" i="4"/>
  <c r="N163" i="4"/>
  <c r="N174" i="4"/>
  <c r="O174" i="4"/>
  <c r="K174" i="4"/>
  <c r="L180" i="4"/>
  <c r="H28" i="3" s="1"/>
  <c r="M180" i="4"/>
  <c r="M226" i="4"/>
  <c r="L226" i="4"/>
  <c r="H31" i="3" s="1"/>
  <c r="O247" i="4"/>
  <c r="N247" i="4"/>
  <c r="K247" i="4"/>
  <c r="O293" i="4"/>
  <c r="O303" i="4"/>
  <c r="N303" i="4"/>
  <c r="O315" i="4"/>
  <c r="N315" i="4"/>
  <c r="K315" i="4"/>
  <c r="O382" i="4"/>
  <c r="K382" i="4"/>
  <c r="O431" i="4"/>
  <c r="N431" i="4"/>
  <c r="K431" i="4"/>
  <c r="O482" i="4"/>
  <c r="K482" i="4"/>
  <c r="O487" i="4"/>
  <c r="N487" i="4"/>
  <c r="K487" i="4"/>
  <c r="O498" i="4"/>
  <c r="K498" i="4"/>
  <c r="O507" i="4"/>
  <c r="L535" i="4"/>
  <c r="H74" i="3" s="1"/>
  <c r="M535" i="4"/>
  <c r="I74" i="3" s="1"/>
  <c r="O548" i="4"/>
  <c r="K548" i="4"/>
  <c r="K565" i="4"/>
  <c r="O565" i="4"/>
  <c r="N565" i="4"/>
  <c r="N596" i="4"/>
  <c r="O596" i="4"/>
  <c r="K596" i="4"/>
  <c r="O610" i="4"/>
  <c r="K610" i="4"/>
  <c r="O690" i="4"/>
  <c r="K690" i="4"/>
  <c r="L698" i="4"/>
  <c r="M698" i="4"/>
  <c r="M895" i="4"/>
  <c r="L895" i="4"/>
  <c r="J895" i="4"/>
  <c r="K63" i="3"/>
  <c r="I63" i="3"/>
  <c r="K16" i="4"/>
  <c r="M32" i="4"/>
  <c r="I23" i="3" s="1"/>
  <c r="L32" i="4"/>
  <c r="K44" i="4"/>
  <c r="J54" i="4"/>
  <c r="O64" i="4"/>
  <c r="N64" i="4"/>
  <c r="K64" i="4"/>
  <c r="N71" i="4"/>
  <c r="J75" i="4"/>
  <c r="K87" i="4"/>
  <c r="J97" i="4"/>
  <c r="K110" i="4"/>
  <c r="N110" i="4"/>
  <c r="K117" i="4"/>
  <c r="O117" i="4"/>
  <c r="N117" i="4"/>
  <c r="O127" i="4"/>
  <c r="N127" i="4"/>
  <c r="K127" i="4"/>
  <c r="O135" i="4"/>
  <c r="N135" i="4"/>
  <c r="K135" i="4"/>
  <c r="M138" i="4"/>
  <c r="J148" i="4"/>
  <c r="K163" i="4"/>
  <c r="O184" i="4"/>
  <c r="N184" i="4"/>
  <c r="N194" i="4"/>
  <c r="M205" i="4"/>
  <c r="L205" i="4"/>
  <c r="N205" i="4" s="1"/>
  <c r="J226" i="4"/>
  <c r="M251" i="4"/>
  <c r="L251" i="4"/>
  <c r="N251" i="4" s="1"/>
  <c r="K267" i="4"/>
  <c r="L274" i="4"/>
  <c r="N274" i="4" s="1"/>
  <c r="M274" i="4"/>
  <c r="I27" i="3" s="1"/>
  <c r="K293" i="4"/>
  <c r="K303" i="4"/>
  <c r="M340" i="4"/>
  <c r="L340" i="4"/>
  <c r="N340" i="4" s="1"/>
  <c r="M382" i="4"/>
  <c r="L382" i="4"/>
  <c r="N382" i="4" s="1"/>
  <c r="K390" i="4"/>
  <c r="N390" i="4"/>
  <c r="K397" i="4"/>
  <c r="O397" i="4"/>
  <c r="N397" i="4"/>
  <c r="O419" i="4"/>
  <c r="N419" i="4"/>
  <c r="K419" i="4"/>
  <c r="M431" i="4"/>
  <c r="I61" i="3" s="1"/>
  <c r="L431" i="4"/>
  <c r="N479" i="4"/>
  <c r="K479" i="4"/>
  <c r="O479" i="4"/>
  <c r="M494" i="4"/>
  <c r="L494" i="4"/>
  <c r="N494" i="4" s="1"/>
  <c r="M504" i="4"/>
  <c r="I77" i="3" s="1"/>
  <c r="L504" i="4"/>
  <c r="J504" i="4"/>
  <c r="J517" i="4"/>
  <c r="K75" i="3" s="1"/>
  <c r="J535" i="4"/>
  <c r="L548" i="4"/>
  <c r="N548" i="4" s="1"/>
  <c r="M548" i="4"/>
  <c r="J637" i="4"/>
  <c r="L637" i="4"/>
  <c r="M637" i="4"/>
  <c r="L793" i="4"/>
  <c r="M793" i="4"/>
  <c r="O812" i="4"/>
  <c r="L1034" i="4"/>
  <c r="M1034" i="4"/>
  <c r="J1034" i="4"/>
  <c r="O1070" i="4"/>
  <c r="K1070" i="4"/>
  <c r="K17" i="4"/>
  <c r="N17" i="4"/>
  <c r="N45" i="4"/>
  <c r="K45" i="4"/>
  <c r="M48" i="4"/>
  <c r="I20" i="3" s="1"/>
  <c r="L48" i="4"/>
  <c r="N48" i="4" s="1"/>
  <c r="L54" i="4"/>
  <c r="M54" i="4"/>
  <c r="O161" i="4"/>
  <c r="N161" i="4"/>
  <c r="J171" i="4"/>
  <c r="N181" i="4"/>
  <c r="K181" i="4"/>
  <c r="O191" i="4"/>
  <c r="N191" i="4"/>
  <c r="K191" i="4"/>
  <c r="L201" i="4"/>
  <c r="M201" i="4"/>
  <c r="J201" i="4"/>
  <c r="O205" i="4"/>
  <c r="O211" i="4"/>
  <c r="N211" i="4"/>
  <c r="M230" i="4"/>
  <c r="L230" i="4"/>
  <c r="N230" i="4" s="1"/>
  <c r="L236" i="4"/>
  <c r="H27" i="3" s="1"/>
  <c r="J236" i="4"/>
  <c r="O251" i="4"/>
  <c r="O274" i="4"/>
  <c r="K274" i="4"/>
  <c r="M300" i="4"/>
  <c r="L300" i="4"/>
  <c r="N300" i="4" s="1"/>
  <c r="O340" i="4"/>
  <c r="K340" i="4"/>
  <c r="M354" i="4"/>
  <c r="L354" i="4"/>
  <c r="N354" i="4" s="1"/>
  <c r="O363" i="4"/>
  <c r="N363" i="4"/>
  <c r="K363" i="4"/>
  <c r="J375" i="4"/>
  <c r="M394" i="4"/>
  <c r="L394" i="4"/>
  <c r="N394" i="4" s="1"/>
  <c r="K467" i="4"/>
  <c r="O467" i="4"/>
  <c r="N467" i="4"/>
  <c r="O494" i="4"/>
  <c r="M517" i="4"/>
  <c r="L517" i="4"/>
  <c r="J554" i="4"/>
  <c r="O558" i="4"/>
  <c r="N558" i="4"/>
  <c r="K558" i="4"/>
  <c r="M583" i="4"/>
  <c r="L583" i="4"/>
  <c r="J583" i="4"/>
  <c r="N624" i="4"/>
  <c r="O624" i="4"/>
  <c r="K633" i="4"/>
  <c r="O633" i="4"/>
  <c r="L653" i="4"/>
  <c r="J653" i="4"/>
  <c r="N855" i="4"/>
  <c r="L1187" i="4"/>
  <c r="J1187" i="4"/>
  <c r="M1187" i="4"/>
  <c r="J255" i="4"/>
  <c r="J297" i="4"/>
  <c r="N311" i="4"/>
  <c r="K311" i="4"/>
  <c r="M328" i="4"/>
  <c r="I57" i="3" s="1"/>
  <c r="L328" i="4"/>
  <c r="N409" i="4"/>
  <c r="K409" i="4"/>
  <c r="K491" i="4"/>
  <c r="N520" i="4"/>
  <c r="J529" i="4"/>
  <c r="J561" i="4"/>
  <c r="N592" i="4"/>
  <c r="K592" i="4"/>
  <c r="O601" i="4"/>
  <c r="N601" i="4"/>
  <c r="O614" i="4"/>
  <c r="N614" i="4"/>
  <c r="K614" i="4"/>
  <c r="J650" i="4"/>
  <c r="O657" i="4"/>
  <c r="N657" i="4"/>
  <c r="K657" i="4"/>
  <c r="K660" i="4"/>
  <c r="O660" i="4"/>
  <c r="N694" i="4"/>
  <c r="K694" i="4"/>
  <c r="L704" i="4"/>
  <c r="J704" i="4"/>
  <c r="N721" i="4"/>
  <c r="K721" i="4"/>
  <c r="O721" i="4"/>
  <c r="K744" i="4"/>
  <c r="N744" i="4"/>
  <c r="M811" i="4"/>
  <c r="I118" i="3" s="1"/>
  <c r="L811" i="4"/>
  <c r="J811" i="4"/>
  <c r="O831" i="4"/>
  <c r="N831" i="4"/>
  <c r="M886" i="4"/>
  <c r="L886" i="4"/>
  <c r="M910" i="4"/>
  <c r="I109" i="3" s="1"/>
  <c r="L910" i="4"/>
  <c r="N910" i="4" s="1"/>
  <c r="N932" i="4"/>
  <c r="K932" i="4"/>
  <c r="O943" i="4"/>
  <c r="N943" i="4"/>
  <c r="K943" i="4"/>
  <c r="O990" i="4"/>
  <c r="N990" i="4"/>
  <c r="K990" i="4"/>
  <c r="O1022" i="4"/>
  <c r="K1022" i="4"/>
  <c r="M1030" i="4"/>
  <c r="L1030" i="4"/>
  <c r="N1030" i="4" s="1"/>
  <c r="O1084" i="4"/>
  <c r="N1084" i="4"/>
  <c r="K1084" i="4"/>
  <c r="L1114" i="4"/>
  <c r="J1114" i="4"/>
  <c r="N1184" i="4"/>
  <c r="O1184" i="4"/>
  <c r="N332" i="4"/>
  <c r="K332" i="4"/>
  <c r="M346" i="4"/>
  <c r="I56" i="3" s="1"/>
  <c r="M344" i="4"/>
  <c r="M347" i="4"/>
  <c r="K731" i="4"/>
  <c r="O731" i="4"/>
  <c r="N731" i="4"/>
  <c r="O1337" i="4"/>
  <c r="K1337" i="4"/>
  <c r="N1337" i="4"/>
  <c r="O1080" i="4"/>
  <c r="K1080" i="4"/>
  <c r="N1080" i="4"/>
  <c r="N1081" i="4"/>
  <c r="O1081" i="4"/>
  <c r="K1081" i="4"/>
  <c r="N346" i="4"/>
  <c r="K346" i="4"/>
  <c r="N416" i="4"/>
  <c r="K416" i="4"/>
  <c r="O520" i="4"/>
  <c r="N538" i="4"/>
  <c r="O545" i="4"/>
  <c r="K545" i="4"/>
  <c r="M568" i="4"/>
  <c r="L568" i="4"/>
  <c r="N568" i="4" s="1"/>
  <c r="M625" i="4"/>
  <c r="L625" i="4"/>
  <c r="O628" i="4"/>
  <c r="O635" i="4"/>
  <c r="K635" i="4"/>
  <c r="M658" i="4"/>
  <c r="J658" i="4"/>
  <c r="N661" i="4"/>
  <c r="K661" i="4"/>
  <c r="O661" i="4"/>
  <c r="N682" i="4"/>
  <c r="K682" i="4"/>
  <c r="M685" i="4"/>
  <c r="L685" i="4"/>
  <c r="O705" i="4"/>
  <c r="K705" i="4"/>
  <c r="O734" i="4"/>
  <c r="K734" i="4"/>
  <c r="M738" i="4"/>
  <c r="L738" i="4"/>
  <c r="O764" i="4"/>
  <c r="K764" i="4"/>
  <c r="L772" i="4"/>
  <c r="M772" i="4"/>
  <c r="L787" i="4"/>
  <c r="N787" i="4" s="1"/>
  <c r="M787" i="4"/>
  <c r="M837" i="4"/>
  <c r="L837" i="4"/>
  <c r="L857" i="4"/>
  <c r="H111" i="3" s="1"/>
  <c r="J857" i="4"/>
  <c r="O871" i="4"/>
  <c r="K871" i="4"/>
  <c r="L900" i="4"/>
  <c r="M900" i="4"/>
  <c r="M927" i="4"/>
  <c r="L927" i="4"/>
  <c r="O939" i="4"/>
  <c r="M955" i="4"/>
  <c r="L955" i="4"/>
  <c r="O1004" i="4"/>
  <c r="K1004" i="4"/>
  <c r="O1148" i="4"/>
  <c r="N1148" i="4"/>
  <c r="K1148" i="4"/>
  <c r="N1163" i="4"/>
  <c r="K1163" i="4"/>
  <c r="O1163" i="4"/>
  <c r="N91" i="4"/>
  <c r="J121" i="4"/>
  <c r="K7" i="3" s="1"/>
  <c r="N182" i="4"/>
  <c r="J222" i="4"/>
  <c r="J243" i="4"/>
  <c r="N262" i="4"/>
  <c r="N357" i="4"/>
  <c r="N367" i="4"/>
  <c r="K367" i="4"/>
  <c r="O407" i="4"/>
  <c r="K407" i="4"/>
  <c r="N434" i="4"/>
  <c r="N476" i="4"/>
  <c r="N486" i="4"/>
  <c r="K486" i="4"/>
  <c r="J511" i="4"/>
  <c r="L593" i="4"/>
  <c r="N593" i="4" s="1"/>
  <c r="M593" i="4"/>
  <c r="N605" i="4"/>
  <c r="K605" i="4"/>
  <c r="N648" i="4"/>
  <c r="K648" i="4"/>
  <c r="O668" i="4"/>
  <c r="K668" i="4"/>
  <c r="J695" i="4"/>
  <c r="M705" i="4"/>
  <c r="L705" i="4"/>
  <c r="N705" i="4" s="1"/>
  <c r="O726" i="4"/>
  <c r="K802" i="4"/>
  <c r="O802" i="4"/>
  <c r="N802" i="4"/>
  <c r="M857" i="4"/>
  <c r="O880" i="4"/>
  <c r="N880" i="4"/>
  <c r="K880" i="4"/>
  <c r="M1009" i="4"/>
  <c r="O1099" i="4"/>
  <c r="K1099" i="4"/>
  <c r="K1357" i="4"/>
  <c r="O1357" i="4"/>
  <c r="K70" i="4"/>
  <c r="M117" i="4"/>
  <c r="L157" i="4"/>
  <c r="N157" i="4" s="1"/>
  <c r="L178" i="4"/>
  <c r="N178" i="4" s="1"/>
  <c r="L199" i="4"/>
  <c r="N199" i="4" s="1"/>
  <c r="K220" i="4"/>
  <c r="M222" i="4"/>
  <c r="I42" i="3" s="1"/>
  <c r="K241" i="4"/>
  <c r="M243" i="4"/>
  <c r="J264" i="4"/>
  <c r="M285" i="4"/>
  <c r="N306" i="4"/>
  <c r="N318" i="4"/>
  <c r="K318" i="4"/>
  <c r="M335" i="4"/>
  <c r="I60" i="3" s="1"/>
  <c r="F8" i="1" s="1"/>
  <c r="L335" i="4"/>
  <c r="N335" i="4" s="1"/>
  <c r="M349" i="4"/>
  <c r="I45" i="3" s="1"/>
  <c r="L349" i="4"/>
  <c r="N376" i="4"/>
  <c r="N395" i="4"/>
  <c r="K395" i="4"/>
  <c r="J401" i="4"/>
  <c r="N425" i="4"/>
  <c r="O435" i="4"/>
  <c r="K435" i="4"/>
  <c r="K441" i="4"/>
  <c r="N444" i="4"/>
  <c r="K444" i="4"/>
  <c r="K462" i="4"/>
  <c r="N465" i="4"/>
  <c r="K465" i="4"/>
  <c r="O477" i="4"/>
  <c r="K477" i="4"/>
  <c r="K492" i="4"/>
  <c r="L498" i="4"/>
  <c r="N505" i="4"/>
  <c r="O505" i="4"/>
  <c r="L511" i="4"/>
  <c r="N536" i="4"/>
  <c r="K536" i="4"/>
  <c r="L552" i="4"/>
  <c r="J577" i="4"/>
  <c r="K593" i="4"/>
  <c r="J609" i="4"/>
  <c r="L609" i="4"/>
  <c r="N619" i="4"/>
  <c r="K619" i="4"/>
  <c r="O619" i="4"/>
  <c r="J639" i="4"/>
  <c r="J645" i="4"/>
  <c r="M648" i="4"/>
  <c r="L648" i="4"/>
  <c r="L658" i="4"/>
  <c r="M668" i="4"/>
  <c r="L668" i="4"/>
  <c r="N668" i="4" s="1"/>
  <c r="M672" i="4"/>
  <c r="L672" i="4"/>
  <c r="N672" i="4" s="1"/>
  <c r="M695" i="4"/>
  <c r="N702" i="4"/>
  <c r="O702" i="4"/>
  <c r="K702" i="4"/>
  <c r="N709" i="4"/>
  <c r="O709" i="4"/>
  <c r="N716" i="4"/>
  <c r="O716" i="4"/>
  <c r="N742" i="4"/>
  <c r="K742" i="4"/>
  <c r="K813" i="4"/>
  <c r="O863" i="4"/>
  <c r="N863" i="4"/>
  <c r="K863" i="4"/>
  <c r="M901" i="4"/>
  <c r="L901" i="4"/>
  <c r="J901" i="4"/>
  <c r="M915" i="4"/>
  <c r="L915" i="4"/>
  <c r="J915" i="4"/>
  <c r="K939" i="4"/>
  <c r="O988" i="4"/>
  <c r="K988" i="4"/>
  <c r="M999" i="4"/>
  <c r="L999" i="4"/>
  <c r="K1005" i="4"/>
  <c r="O1005" i="4"/>
  <c r="L1096" i="4"/>
  <c r="H147" i="3" s="1"/>
  <c r="J1096" i="4"/>
  <c r="M1096" i="4"/>
  <c r="I147" i="3" s="1"/>
  <c r="O1182" i="4"/>
  <c r="K1182" i="4"/>
  <c r="M1357" i="4"/>
  <c r="L1357" i="4"/>
  <c r="N1357" i="4" s="1"/>
  <c r="L113" i="4"/>
  <c r="L115" i="4"/>
  <c r="N115" i="4" s="1"/>
  <c r="L121" i="4"/>
  <c r="L123" i="4"/>
  <c r="N123" i="4" s="1"/>
  <c r="L125" i="4"/>
  <c r="N125" i="4" s="1"/>
  <c r="L195" i="4"/>
  <c r="M197" i="4"/>
  <c r="N279" i="4"/>
  <c r="N304" i="4"/>
  <c r="K304" i="4"/>
  <c r="O306" i="4"/>
  <c r="L326" i="4"/>
  <c r="O335" i="4"/>
  <c r="K335" i="4"/>
  <c r="O346" i="4"/>
  <c r="O349" i="4"/>
  <c r="N349" i="4"/>
  <c r="K349" i="4"/>
  <c r="O358" i="4"/>
  <c r="K358" i="4"/>
  <c r="O386" i="4"/>
  <c r="K386" i="4"/>
  <c r="O425" i="4"/>
  <c r="O438" i="4"/>
  <c r="N438" i="4"/>
  <c r="K438" i="4"/>
  <c r="O459" i="4"/>
  <c r="N459" i="4"/>
  <c r="K459" i="4"/>
  <c r="K505" i="4"/>
  <c r="M530" i="4"/>
  <c r="L530" i="4"/>
  <c r="J533" i="4"/>
  <c r="M539" i="4"/>
  <c r="I64" i="3" s="1"/>
  <c r="L539" i="4"/>
  <c r="J539" i="4"/>
  <c r="O562" i="4"/>
  <c r="K562" i="4"/>
  <c r="O572" i="4"/>
  <c r="N572" i="4"/>
  <c r="K572" i="4"/>
  <c r="N581" i="4"/>
  <c r="O605" i="4"/>
  <c r="M609" i="4"/>
  <c r="L622" i="4"/>
  <c r="N632" i="4"/>
  <c r="O648" i="4"/>
  <c r="K665" i="4"/>
  <c r="O686" i="4"/>
  <c r="O696" i="4"/>
  <c r="K696" i="4"/>
  <c r="M709" i="4"/>
  <c r="L709" i="4"/>
  <c r="K716" i="4"/>
  <c r="K726" i="4"/>
  <c r="M753" i="4"/>
  <c r="O828" i="4"/>
  <c r="N828" i="4"/>
  <c r="K828" i="4"/>
  <c r="O1010" i="4"/>
  <c r="K1010" i="4"/>
  <c r="K1051" i="4"/>
  <c r="N1051" i="4"/>
  <c r="O1051" i="4"/>
  <c r="N1244" i="4"/>
  <c r="O1244" i="4"/>
  <c r="K1244" i="4"/>
  <c r="O1294" i="4"/>
  <c r="K1294" i="4"/>
  <c r="J8" i="4"/>
  <c r="J15" i="4"/>
  <c r="J22" i="4"/>
  <c r="J29" i="4"/>
  <c r="J36" i="4"/>
  <c r="J43" i="4"/>
  <c r="K78" i="4"/>
  <c r="J80" i="4"/>
  <c r="J82" i="4"/>
  <c r="J86" i="4"/>
  <c r="J88" i="4"/>
  <c r="J90" i="4"/>
  <c r="K141" i="4"/>
  <c r="J143" i="4"/>
  <c r="J145" i="4"/>
  <c r="J187" i="4"/>
  <c r="J206" i="4"/>
  <c r="K212" i="4"/>
  <c r="M218" i="4"/>
  <c r="O220" i="4"/>
  <c r="K233" i="4"/>
  <c r="O241" i="4"/>
  <c r="J254" i="4"/>
  <c r="K256" i="4"/>
  <c r="K258" i="4"/>
  <c r="K260" i="4"/>
  <c r="J277" i="4"/>
  <c r="K279" i="4"/>
  <c r="K281" i="4"/>
  <c r="J296" i="4"/>
  <c r="M321" i="4"/>
  <c r="I50" i="3" s="1"/>
  <c r="L321" i="4"/>
  <c r="H50" i="3" s="1"/>
  <c r="J324" i="4"/>
  <c r="O344" i="4"/>
  <c r="K344" i="4"/>
  <c r="N374" i="4"/>
  <c r="K374" i="4"/>
  <c r="J380" i="4"/>
  <c r="O398" i="4"/>
  <c r="K398" i="4"/>
  <c r="N423" i="4"/>
  <c r="K423" i="4"/>
  <c r="J429" i="4"/>
  <c r="O447" i="4"/>
  <c r="K447" i="4"/>
  <c r="K471" i="4"/>
  <c r="O486" i="4"/>
  <c r="J509" i="4"/>
  <c r="M524" i="4"/>
  <c r="I78" i="3" s="1"/>
  <c r="M577" i="4"/>
  <c r="K581" i="4"/>
  <c r="N584" i="4"/>
  <c r="O584" i="4"/>
  <c r="K584" i="4"/>
  <c r="J587" i="4"/>
  <c r="O594" i="4"/>
  <c r="N594" i="4"/>
  <c r="K594" i="4"/>
  <c r="K597" i="4"/>
  <c r="N626" i="4"/>
  <c r="K626" i="4"/>
  <c r="O632" i="4"/>
  <c r="M639" i="4"/>
  <c r="L645" i="4"/>
  <c r="O682" i="4"/>
  <c r="K709" i="4"/>
  <c r="L713" i="4"/>
  <c r="M713" i="4"/>
  <c r="N727" i="4"/>
  <c r="K727" i="4"/>
  <c r="O727" i="4"/>
  <c r="O742" i="4"/>
  <c r="O780" i="4"/>
  <c r="N780" i="4"/>
  <c r="O813" i="4"/>
  <c r="L828" i="4"/>
  <c r="H116" i="3" s="1"/>
  <c r="M828" i="4"/>
  <c r="I116" i="3" s="1"/>
  <c r="J835" i="4"/>
  <c r="K843" i="4"/>
  <c r="O843" i="4"/>
  <c r="N873" i="4"/>
  <c r="K873" i="4"/>
  <c r="O873" i="4"/>
  <c r="O884" i="4"/>
  <c r="N884" i="4"/>
  <c r="K884" i="4"/>
  <c r="K902" i="4"/>
  <c r="O902" i="4"/>
  <c r="N902" i="4"/>
  <c r="J912" i="4"/>
  <c r="O920" i="4"/>
  <c r="K920" i="4"/>
  <c r="N920" i="4"/>
  <c r="O925" i="4"/>
  <c r="N925" i="4"/>
  <c r="K925" i="4"/>
  <c r="O929" i="4"/>
  <c r="N929" i="4"/>
  <c r="K929" i="4"/>
  <c r="G129" i="3" s="1"/>
  <c r="O996" i="4"/>
  <c r="N996" i="4"/>
  <c r="K996" i="4"/>
  <c r="N1093" i="4"/>
  <c r="O1093" i="4"/>
  <c r="K1093" i="4"/>
  <c r="K1231" i="4"/>
  <c r="O1231" i="4"/>
  <c r="N1231" i="4"/>
  <c r="N1301" i="4"/>
  <c r="N70" i="4"/>
  <c r="M82" i="4"/>
  <c r="M145" i="4"/>
  <c r="M166" i="4"/>
  <c r="I43" i="3" s="1"/>
  <c r="M187" i="4"/>
  <c r="I30" i="3" s="1"/>
  <c r="J227" i="4"/>
  <c r="J248" i="4"/>
  <c r="M307" i="4"/>
  <c r="L307" i="4"/>
  <c r="H36" i="3" s="1"/>
  <c r="O321" i="4"/>
  <c r="K321" i="4"/>
  <c r="O330" i="4"/>
  <c r="K330" i="4"/>
  <c r="O414" i="4"/>
  <c r="K414" i="4"/>
  <c r="N512" i="4"/>
  <c r="K512" i="4"/>
  <c r="N519" i="4"/>
  <c r="K519" i="4"/>
  <c r="N540" i="4"/>
  <c r="K540" i="4"/>
  <c r="K543" i="4"/>
  <c r="N556" i="4"/>
  <c r="O556" i="4"/>
  <c r="K556" i="4"/>
  <c r="O566" i="4"/>
  <c r="K566" i="4"/>
  <c r="N575" i="4"/>
  <c r="O575" i="4"/>
  <c r="O578" i="4"/>
  <c r="K578" i="4"/>
  <c r="J616" i="4"/>
  <c r="L616" i="4"/>
  <c r="J630" i="4"/>
  <c r="L630" i="4"/>
  <c r="N640" i="4"/>
  <c r="K640" i="4"/>
  <c r="O640" i="4"/>
  <c r="O652" i="4"/>
  <c r="K652" i="4"/>
  <c r="M762" i="4"/>
  <c r="L762" i="4"/>
  <c r="O792" i="4"/>
  <c r="K792" i="4"/>
  <c r="O829" i="4"/>
  <c r="N829" i="4"/>
  <c r="K829" i="4"/>
  <c r="L835" i="4"/>
  <c r="M835" i="4"/>
  <c r="M854" i="4"/>
  <c r="L854" i="4"/>
  <c r="J854" i="4"/>
  <c r="O949" i="4"/>
  <c r="K949" i="4"/>
  <c r="K953" i="4"/>
  <c r="O953" i="4"/>
  <c r="N953" i="4"/>
  <c r="O1052" i="4"/>
  <c r="N1052" i="4"/>
  <c r="K1052" i="4"/>
  <c r="N1125" i="4"/>
  <c r="O1125" i="4"/>
  <c r="K1125" i="4"/>
  <c r="O1135" i="4"/>
  <c r="N1135" i="4"/>
  <c r="K1135" i="4"/>
  <c r="O1281" i="4"/>
  <c r="N1281" i="4"/>
  <c r="L8" i="4"/>
  <c r="H8" i="3" s="1"/>
  <c r="L15" i="4"/>
  <c r="H10" i="3" s="1"/>
  <c r="L22" i="4"/>
  <c r="H17" i="3" s="1"/>
  <c r="L29" i="4"/>
  <c r="L36" i="4"/>
  <c r="H12" i="3" s="1"/>
  <c r="L43" i="4"/>
  <c r="H19" i="3" s="1"/>
  <c r="L80" i="4"/>
  <c r="L86" i="4"/>
  <c r="L88" i="4"/>
  <c r="L90" i="4"/>
  <c r="N94" i="4"/>
  <c r="L143" i="4"/>
  <c r="N160" i="4"/>
  <c r="N269" i="4"/>
  <c r="O302" i="4"/>
  <c r="K302" i="4"/>
  <c r="O316" i="4"/>
  <c r="K316" i="4"/>
  <c r="O333" i="4"/>
  <c r="N333" i="4"/>
  <c r="O347" i="4"/>
  <c r="N347" i="4"/>
  <c r="O377" i="4"/>
  <c r="N377" i="4"/>
  <c r="K377" i="4"/>
  <c r="N402" i="4"/>
  <c r="K402" i="4"/>
  <c r="O417" i="4"/>
  <c r="N417" i="4"/>
  <c r="K417" i="4"/>
  <c r="O426" i="4"/>
  <c r="N426" i="4"/>
  <c r="K426" i="4"/>
  <c r="O463" i="4"/>
  <c r="K463" i="4"/>
  <c r="O506" i="4"/>
  <c r="K506" i="4"/>
  <c r="O537" i="4"/>
  <c r="N537" i="4"/>
  <c r="M543" i="4"/>
  <c r="L543" i="4"/>
  <c r="K546" i="4"/>
  <c r="K575" i="4"/>
  <c r="O606" i="4"/>
  <c r="N606" i="4"/>
  <c r="K606" i="4"/>
  <c r="M630" i="4"/>
  <c r="J643" i="4"/>
  <c r="M652" i="4"/>
  <c r="L652" i="4"/>
  <c r="N652" i="4" s="1"/>
  <c r="O679" i="4"/>
  <c r="K679" i="4"/>
  <c r="L683" i="4"/>
  <c r="N683" i="4" s="1"/>
  <c r="M683" i="4"/>
  <c r="I89" i="3" s="1"/>
  <c r="M736" i="4"/>
  <c r="L736" i="4"/>
  <c r="J762" i="4"/>
  <c r="O775" i="4"/>
  <c r="K775" i="4"/>
  <c r="K825" i="4"/>
  <c r="M829" i="4"/>
  <c r="L829" i="4"/>
  <c r="J848" i="4"/>
  <c r="K890" i="4"/>
  <c r="O890" i="4"/>
  <c r="N890" i="4"/>
  <c r="O946" i="4"/>
  <c r="N946" i="4"/>
  <c r="K946" i="4"/>
  <c r="O1198" i="4"/>
  <c r="J1208" i="4"/>
  <c r="M1208" i="4"/>
  <c r="L1208" i="4"/>
  <c r="M47" i="4"/>
  <c r="N78" i="4"/>
  <c r="K94" i="4"/>
  <c r="M96" i="4"/>
  <c r="N141" i="4"/>
  <c r="K160" i="4"/>
  <c r="K162" i="4"/>
  <c r="L164" i="4"/>
  <c r="H41" i="3" s="1"/>
  <c r="E7" i="1" s="1"/>
  <c r="M183" i="4"/>
  <c r="I41" i="3" s="1"/>
  <c r="F7" i="1" s="1"/>
  <c r="L206" i="4"/>
  <c r="H30" i="3" s="1"/>
  <c r="N208" i="4"/>
  <c r="M229" i="4"/>
  <c r="I34" i="3" s="1"/>
  <c r="M250" i="4"/>
  <c r="I36" i="3" s="1"/>
  <c r="O258" i="4"/>
  <c r="J271" i="4"/>
  <c r="O279" i="4"/>
  <c r="M292" i="4"/>
  <c r="N327" i="4"/>
  <c r="K333" i="4"/>
  <c r="N339" i="4"/>
  <c r="K339" i="4"/>
  <c r="O341" i="4"/>
  <c r="K347" i="4"/>
  <c r="N353" i="4"/>
  <c r="K353" i="4"/>
  <c r="O365" i="4"/>
  <c r="K365" i="4"/>
  <c r="O374" i="4"/>
  <c r="O383" i="4"/>
  <c r="O393" i="4"/>
  <c r="K393" i="4"/>
  <c r="K399" i="4"/>
  <c r="K408" i="4"/>
  <c r="L417" i="4"/>
  <c r="O423" i="4"/>
  <c r="K448" i="4"/>
  <c r="J457" i="4"/>
  <c r="K469" i="4"/>
  <c r="N472" i="4"/>
  <c r="K472" i="4"/>
  <c r="L509" i="4"/>
  <c r="H67" i="3" s="1"/>
  <c r="O512" i="4"/>
  <c r="J70" i="3" s="1"/>
  <c r="O519" i="4"/>
  <c r="J522" i="4"/>
  <c r="O543" i="4"/>
  <c r="L546" i="4"/>
  <c r="N546" i="4" s="1"/>
  <c r="O581" i="4"/>
  <c r="N598" i="4"/>
  <c r="K598" i="4"/>
  <c r="M616" i="4"/>
  <c r="O656" i="4"/>
  <c r="N656" i="4"/>
  <c r="K656" i="4"/>
  <c r="O662" i="4"/>
  <c r="O669" i="4"/>
  <c r="O676" i="4"/>
  <c r="M687" i="4"/>
  <c r="J687" i="4"/>
  <c r="L687" i="4"/>
  <c r="J700" i="4"/>
  <c r="O714" i="4"/>
  <c r="N714" i="4"/>
  <c r="O728" i="4"/>
  <c r="K728" i="4"/>
  <c r="J736" i="4"/>
  <c r="O766" i="4"/>
  <c r="K766" i="4"/>
  <c r="N805" i="4"/>
  <c r="O805" i="4"/>
  <c r="K805" i="4"/>
  <c r="K868" i="4"/>
  <c r="O897" i="4"/>
  <c r="N897" i="4"/>
  <c r="K897" i="4"/>
  <c r="O967" i="4"/>
  <c r="K967" i="4"/>
  <c r="N967" i="4"/>
  <c r="K1020" i="4"/>
  <c r="O1020" i="4"/>
  <c r="O1064" i="4"/>
  <c r="K1064" i="4"/>
  <c r="K1073" i="4"/>
  <c r="K1198" i="4"/>
  <c r="N1216" i="4"/>
  <c r="K1216" i="4"/>
  <c r="O1216" i="4"/>
  <c r="K1281" i="4"/>
  <c r="J530" i="4"/>
  <c r="M719" i="4"/>
  <c r="L719" i="4"/>
  <c r="J719" i="4"/>
  <c r="M734" i="4"/>
  <c r="L734" i="4"/>
  <c r="N734" i="4" s="1"/>
  <c r="N756" i="4"/>
  <c r="O756" i="4"/>
  <c r="K756" i="4"/>
  <c r="O778" i="4"/>
  <c r="N778" i="4"/>
  <c r="N830" i="4"/>
  <c r="K830" i="4"/>
  <c r="J887" i="4"/>
  <c r="N959" i="4"/>
  <c r="K959" i="4"/>
  <c r="O959" i="4"/>
  <c r="L990" i="4"/>
  <c r="H133" i="3" s="1"/>
  <c r="M990" i="4"/>
  <c r="O1000" i="4"/>
  <c r="N1000" i="4"/>
  <c r="K1000" i="4"/>
  <c r="L1018" i="4"/>
  <c r="M1018" i="4"/>
  <c r="O1027" i="4"/>
  <c r="N1027" i="4"/>
  <c r="O1140" i="4"/>
  <c r="K1140" i="4"/>
  <c r="K1150" i="4"/>
  <c r="O1150" i="4"/>
  <c r="O1156" i="4"/>
  <c r="N1156" i="4"/>
  <c r="K1188" i="4"/>
  <c r="O1188" i="4"/>
  <c r="J1195" i="4"/>
  <c r="N1202" i="4"/>
  <c r="K1202" i="4"/>
  <c r="O1202" i="4"/>
  <c r="N1339" i="4"/>
  <c r="O1339" i="4"/>
  <c r="K1339" i="4"/>
  <c r="N138" i="5"/>
  <c r="T184" i="5"/>
  <c r="H1262" i="4" s="1"/>
  <c r="J1262" i="4" s="1"/>
  <c r="H1260" i="4"/>
  <c r="J1260" i="4" s="1"/>
  <c r="T267" i="5"/>
  <c r="H693" i="4" s="1"/>
  <c r="J693" i="4" s="1"/>
  <c r="L690" i="4"/>
  <c r="N690" i="4" s="1"/>
  <c r="H862" i="4"/>
  <c r="J862" i="4" s="1"/>
  <c r="M862" i="4"/>
  <c r="M864" i="4"/>
  <c r="M861" i="4"/>
  <c r="J1013" i="4"/>
  <c r="T349" i="5"/>
  <c r="H1177" i="4" s="1"/>
  <c r="J1177" i="4" s="1"/>
  <c r="H1175" i="4"/>
  <c r="J1175" i="4" s="1"/>
  <c r="T354" i="5"/>
  <c r="H1324" i="4" s="1"/>
  <c r="J1324" i="4" s="1"/>
  <c r="H1322" i="4"/>
  <c r="J1322" i="4" s="1"/>
  <c r="L502" i="4"/>
  <c r="M558" i="4"/>
  <c r="L560" i="4"/>
  <c r="N560" i="4" s="1"/>
  <c r="M612" i="4"/>
  <c r="M654" i="4"/>
  <c r="L686" i="4"/>
  <c r="N686" i="4" s="1"/>
  <c r="L693" i="4"/>
  <c r="O725" i="4"/>
  <c r="K725" i="4"/>
  <c r="M728" i="4"/>
  <c r="L728" i="4"/>
  <c r="N728" i="4" s="1"/>
  <c r="J740" i="4"/>
  <c r="N759" i="4"/>
  <c r="M766" i="4"/>
  <c r="L766" i="4"/>
  <c r="J858" i="4"/>
  <c r="L874" i="4"/>
  <c r="H109" i="3" s="1"/>
  <c r="K877" i="4"/>
  <c r="O877" i="4"/>
  <c r="N877" i="4"/>
  <c r="M897" i="4"/>
  <c r="L897" i="4"/>
  <c r="M908" i="4"/>
  <c r="L908" i="4"/>
  <c r="O969" i="4"/>
  <c r="N969" i="4"/>
  <c r="K969" i="4"/>
  <c r="K1027" i="4"/>
  <c r="O1053" i="4"/>
  <c r="K1053" i="4"/>
  <c r="O1066" i="4"/>
  <c r="K1066" i="4"/>
  <c r="O1189" i="4"/>
  <c r="K1189" i="4"/>
  <c r="T95" i="5"/>
  <c r="H636" i="4" s="1"/>
  <c r="J636" i="4" s="1"/>
  <c r="L635" i="4"/>
  <c r="N635" i="4" s="1"/>
  <c r="L633" i="4"/>
  <c r="M663" i="4"/>
  <c r="L363" i="4"/>
  <c r="H54" i="3" s="1"/>
  <c r="L370" i="4"/>
  <c r="L377" i="4"/>
  <c r="L384" i="4"/>
  <c r="N384" i="4" s="1"/>
  <c r="L391" i="4"/>
  <c r="N391" i="4" s="1"/>
  <c r="L398" i="4"/>
  <c r="N398" i="4" s="1"/>
  <c r="L405" i="4"/>
  <c r="N405" i="4" s="1"/>
  <c r="L412" i="4"/>
  <c r="N412" i="4" s="1"/>
  <c r="L419" i="4"/>
  <c r="L426" i="4"/>
  <c r="L433" i="4"/>
  <c r="N433" i="4" s="1"/>
  <c r="L440" i="4"/>
  <c r="N440" i="4" s="1"/>
  <c r="L447" i="4"/>
  <c r="N447" i="4" s="1"/>
  <c r="L454" i="4"/>
  <c r="L461" i="4"/>
  <c r="N461" i="4" s="1"/>
  <c r="L468" i="4"/>
  <c r="L475" i="4"/>
  <c r="L482" i="4"/>
  <c r="L489" i="4"/>
  <c r="J495" i="4"/>
  <c r="L515" i="4"/>
  <c r="J523" i="4"/>
  <c r="M528" i="4"/>
  <c r="I67" i="3" s="1"/>
  <c r="L541" i="4"/>
  <c r="N541" i="4" s="1"/>
  <c r="M556" i="4"/>
  <c r="I76" i="3" s="1"/>
  <c r="M560" i="4"/>
  <c r="I66" i="3" s="1"/>
  <c r="L562" i="4"/>
  <c r="N562" i="4" s="1"/>
  <c r="L564" i="4"/>
  <c r="N564" i="4" s="1"/>
  <c r="L566" i="4"/>
  <c r="N566" i="4" s="1"/>
  <c r="J586" i="4"/>
  <c r="L606" i="4"/>
  <c r="L608" i="4"/>
  <c r="N608" i="4" s="1"/>
  <c r="L610" i="4"/>
  <c r="N610" i="4" s="1"/>
  <c r="L627" i="4"/>
  <c r="H90" i="3" s="1"/>
  <c r="L629" i="4"/>
  <c r="L631" i="4"/>
  <c r="L670" i="4"/>
  <c r="H95" i="3" s="1"/>
  <c r="L679" i="4"/>
  <c r="N679" i="4" s="1"/>
  <c r="L707" i="4"/>
  <c r="N707" i="4" s="1"/>
  <c r="N717" i="4"/>
  <c r="K717" i="4"/>
  <c r="M740" i="4"/>
  <c r="L740" i="4"/>
  <c r="M751" i="4"/>
  <c r="O759" i="4"/>
  <c r="M770" i="4"/>
  <c r="L770" i="4"/>
  <c r="N770" i="4" s="1"/>
  <c r="M807" i="4"/>
  <c r="I104" i="3" s="1"/>
  <c r="O830" i="4"/>
  <c r="M858" i="4"/>
  <c r="L858" i="4"/>
  <c r="O908" i="4"/>
  <c r="N908" i="4"/>
  <c r="K908" i="4"/>
  <c r="L938" i="4"/>
  <c r="J938" i="4"/>
  <c r="M938" i="4"/>
  <c r="N950" i="4"/>
  <c r="K950" i="4"/>
  <c r="O976" i="4"/>
  <c r="N976" i="4"/>
  <c r="K976" i="4"/>
  <c r="O982" i="4"/>
  <c r="J125" i="3" s="1"/>
  <c r="K982" i="4"/>
  <c r="O1006" i="4"/>
  <c r="N1006" i="4"/>
  <c r="K1006" i="4"/>
  <c r="O1024" i="4"/>
  <c r="N1024" i="4"/>
  <c r="K1024" i="4"/>
  <c r="N1057" i="4"/>
  <c r="O1057" i="4"/>
  <c r="K1057" i="4"/>
  <c r="K1063" i="4"/>
  <c r="N1100" i="4"/>
  <c r="O1100" i="4"/>
  <c r="K1100" i="4"/>
  <c r="M1123" i="4"/>
  <c r="L1123" i="4"/>
  <c r="N1132" i="4"/>
  <c r="K1132" i="4"/>
  <c r="O1137" i="4"/>
  <c r="N1137" i="4"/>
  <c r="K1137" i="4"/>
  <c r="M1182" i="4"/>
  <c r="L1182" i="4"/>
  <c r="N1182" i="4" s="1"/>
  <c r="M1252" i="4"/>
  <c r="J1252" i="4"/>
  <c r="H930" i="4"/>
  <c r="J930" i="4" s="1"/>
  <c r="M931" i="4"/>
  <c r="I131" i="3" s="1"/>
  <c r="M929" i="4"/>
  <c r="I129" i="3" s="1"/>
  <c r="M933" i="4"/>
  <c r="M930" i="4"/>
  <c r="N582" i="4"/>
  <c r="N659" i="4"/>
  <c r="N691" i="4"/>
  <c r="K691" i="4"/>
  <c r="M696" i="4"/>
  <c r="L696" i="4"/>
  <c r="N696" i="4" s="1"/>
  <c r="O720" i="4"/>
  <c r="N720" i="4"/>
  <c r="O732" i="4"/>
  <c r="N732" i="4"/>
  <c r="N747" i="4"/>
  <c r="M757" i="4"/>
  <c r="L757" i="4"/>
  <c r="O770" i="4"/>
  <c r="O785" i="4"/>
  <c r="K785" i="4"/>
  <c r="K789" i="4"/>
  <c r="O789" i="4"/>
  <c r="N789" i="4"/>
  <c r="N799" i="4"/>
  <c r="N808" i="4"/>
  <c r="K808" i="4"/>
  <c r="O820" i="4"/>
  <c r="N820" i="4"/>
  <c r="K859" i="4"/>
  <c r="L870" i="4"/>
  <c r="M870" i="4"/>
  <c r="I105" i="3" s="1"/>
  <c r="J870" i="4"/>
  <c r="J1036" i="4"/>
  <c r="L1057" i="4"/>
  <c r="M1057" i="4"/>
  <c r="O1061" i="4"/>
  <c r="N1061" i="4"/>
  <c r="O1109" i="4"/>
  <c r="N1109" i="4"/>
  <c r="K1109" i="4"/>
  <c r="O1132" i="4"/>
  <c r="L1252" i="4"/>
  <c r="H170" i="3" s="1"/>
  <c r="O1256" i="4"/>
  <c r="K1256" i="4"/>
  <c r="T93" i="5"/>
  <c r="H499" i="4" s="1"/>
  <c r="J499" i="4" s="1"/>
  <c r="H497" i="4"/>
  <c r="J497" i="4" s="1"/>
  <c r="L309" i="4"/>
  <c r="L316" i="4"/>
  <c r="L323" i="4"/>
  <c r="N323" i="4" s="1"/>
  <c r="L330" i="4"/>
  <c r="L337" i="4"/>
  <c r="H62" i="3" s="1"/>
  <c r="L351" i="4"/>
  <c r="L358" i="4"/>
  <c r="L365" i="4"/>
  <c r="L372" i="4"/>
  <c r="N372" i="4" s="1"/>
  <c r="L379" i="4"/>
  <c r="L386" i="4"/>
  <c r="L393" i="4"/>
  <c r="L400" i="4"/>
  <c r="L407" i="4"/>
  <c r="L414" i="4"/>
  <c r="L421" i="4"/>
  <c r="N421" i="4" s="1"/>
  <c r="L428" i="4"/>
  <c r="N428" i="4" s="1"/>
  <c r="L484" i="4"/>
  <c r="L491" i="4"/>
  <c r="H68" i="3" s="1"/>
  <c r="K493" i="4"/>
  <c r="L506" i="4"/>
  <c r="N506" i="4" s="1"/>
  <c r="K508" i="4"/>
  <c r="L519" i="4"/>
  <c r="H63" i="3" s="1"/>
  <c r="K521" i="4"/>
  <c r="L532" i="4"/>
  <c r="N532" i="4" s="1"/>
  <c r="K534" i="4"/>
  <c r="L545" i="4"/>
  <c r="N545" i="4" s="1"/>
  <c r="M570" i="4"/>
  <c r="M574" i="4"/>
  <c r="L576" i="4"/>
  <c r="N576" i="4" s="1"/>
  <c r="L578" i="4"/>
  <c r="N578" i="4" s="1"/>
  <c r="L580" i="4"/>
  <c r="N580" i="4" s="1"/>
  <c r="K582" i="4"/>
  <c r="K588" i="4"/>
  <c r="J590" i="4"/>
  <c r="M602" i="4"/>
  <c r="K621" i="4"/>
  <c r="L623" i="4"/>
  <c r="K642" i="4"/>
  <c r="L644" i="4"/>
  <c r="N644" i="4" s="1"/>
  <c r="L646" i="4"/>
  <c r="N646" i="4" s="1"/>
  <c r="K659" i="4"/>
  <c r="K666" i="4"/>
  <c r="L673" i="4"/>
  <c r="N673" i="4" s="1"/>
  <c r="L684" i="4"/>
  <c r="N684" i="4" s="1"/>
  <c r="J701" i="4"/>
  <c r="K703" i="4"/>
  <c r="L710" i="4"/>
  <c r="N710" i="4" s="1"/>
  <c r="K735" i="4"/>
  <c r="K743" i="4"/>
  <c r="N754" i="4"/>
  <c r="J757" i="4"/>
  <c r="M760" i="4"/>
  <c r="I90" i="3" s="1"/>
  <c r="L760" i="4"/>
  <c r="M767" i="4"/>
  <c r="K770" i="4"/>
  <c r="M808" i="4"/>
  <c r="L808" i="4"/>
  <c r="M812" i="4"/>
  <c r="L812" i="4"/>
  <c r="N812" i="4" s="1"/>
  <c r="K820" i="4"/>
  <c r="L823" i="4"/>
  <c r="M833" i="4"/>
  <c r="I106" i="3" s="1"/>
  <c r="L833" i="4"/>
  <c r="N833" i="4" s="1"/>
  <c r="O852" i="4"/>
  <c r="J106" i="3" s="1"/>
  <c r="N852" i="4"/>
  <c r="O892" i="4"/>
  <c r="K892" i="4"/>
  <c r="M939" i="4"/>
  <c r="I135" i="3" s="1"/>
  <c r="L939" i="4"/>
  <c r="M943" i="4"/>
  <c r="I124" i="3" s="1"/>
  <c r="L943" i="4"/>
  <c r="N960" i="4"/>
  <c r="K960" i="4"/>
  <c r="N982" i="4"/>
  <c r="L1036" i="4"/>
  <c r="M1044" i="4"/>
  <c r="L1044" i="4"/>
  <c r="J1044" i="4"/>
  <c r="N1063" i="4"/>
  <c r="L1067" i="4"/>
  <c r="H142" i="3" s="1"/>
  <c r="M1101" i="4"/>
  <c r="L1101" i="4"/>
  <c r="O1106" i="4"/>
  <c r="K1106" i="4"/>
  <c r="O1128" i="4"/>
  <c r="K1128" i="4"/>
  <c r="N1128" i="4"/>
  <c r="J1133" i="4"/>
  <c r="M1174" i="4"/>
  <c r="L1174" i="4"/>
  <c r="M1275" i="4"/>
  <c r="L1275" i="4"/>
  <c r="M493" i="4"/>
  <c r="I70" i="3" s="1"/>
  <c r="M521" i="4"/>
  <c r="M586" i="4"/>
  <c r="L588" i="4"/>
  <c r="H70" i="3" s="1"/>
  <c r="M598" i="4"/>
  <c r="M623" i="4"/>
  <c r="I86" i="3" s="1"/>
  <c r="M644" i="4"/>
  <c r="L659" i="4"/>
  <c r="H99" i="3" s="1"/>
  <c r="M673" i="4"/>
  <c r="K689" i="4"/>
  <c r="M710" i="4"/>
  <c r="J713" i="4"/>
  <c r="O717" i="4"/>
  <c r="K720" i="4"/>
  <c r="N725" i="4"/>
  <c r="M729" i="4"/>
  <c r="J729" i="4"/>
  <c r="K732" i="4"/>
  <c r="J738" i="4"/>
  <c r="K795" i="4"/>
  <c r="O808" i="4"/>
  <c r="O842" i="4"/>
  <c r="O859" i="4"/>
  <c r="L884" i="4"/>
  <c r="M884" i="4"/>
  <c r="O903" i="4"/>
  <c r="K903" i="4"/>
  <c r="M988" i="4"/>
  <c r="L988" i="4"/>
  <c r="N997" i="4"/>
  <c r="N1058" i="4"/>
  <c r="K1058" i="4"/>
  <c r="O1058" i="4"/>
  <c r="K1061" i="4"/>
  <c r="O1102" i="4"/>
  <c r="K1102" i="4"/>
  <c r="N1102" i="4"/>
  <c r="L1138" i="4"/>
  <c r="J1138" i="4"/>
  <c r="N1174" i="4"/>
  <c r="O1174" i="4"/>
  <c r="N1326" i="4"/>
  <c r="O1326" i="4"/>
  <c r="M1329" i="4"/>
  <c r="L1329" i="4"/>
  <c r="N1329" i="4" s="1"/>
  <c r="O1366" i="4"/>
  <c r="K1366" i="4"/>
  <c r="N1366" i="4"/>
  <c r="N1227" i="4"/>
  <c r="K1227" i="4"/>
  <c r="N508" i="4"/>
  <c r="N534" i="4"/>
  <c r="J544" i="4"/>
  <c r="M549" i="4"/>
  <c r="M551" i="4"/>
  <c r="L553" i="4"/>
  <c r="N553" i="4" s="1"/>
  <c r="O582" i="4"/>
  <c r="N588" i="4"/>
  <c r="L617" i="4"/>
  <c r="L638" i="4"/>
  <c r="N666" i="4"/>
  <c r="M671" i="4"/>
  <c r="O684" i="4"/>
  <c r="N689" i="4"/>
  <c r="J692" i="4"/>
  <c r="J697" i="4"/>
  <c r="N703" i="4"/>
  <c r="O710" i="4"/>
  <c r="L723" i="4"/>
  <c r="J723" i="4"/>
  <c r="M726" i="4"/>
  <c r="L726" i="4"/>
  <c r="N726" i="4" s="1"/>
  <c r="O735" i="4"/>
  <c r="N743" i="4"/>
  <c r="K746" i="4"/>
  <c r="N746" i="4"/>
  <c r="M764" i="4"/>
  <c r="L764" i="4"/>
  <c r="N764" i="4" s="1"/>
  <c r="N771" i="4"/>
  <c r="O824" i="4"/>
  <c r="K824" i="4"/>
  <c r="N827" i="4"/>
  <c r="M843" i="4"/>
  <c r="L843" i="4"/>
  <c r="N843" i="4" s="1"/>
  <c r="M871" i="4"/>
  <c r="L871" i="4"/>
  <c r="N871" i="4" s="1"/>
  <c r="L940" i="4"/>
  <c r="M940" i="4"/>
  <c r="O960" i="4"/>
  <c r="O964" i="4"/>
  <c r="N964" i="4"/>
  <c r="J1016" i="4"/>
  <c r="M1020" i="4"/>
  <c r="I125" i="3" s="1"/>
  <c r="L1020" i="4"/>
  <c r="N1020" i="4" s="1"/>
  <c r="M1058" i="4"/>
  <c r="N1095" i="4"/>
  <c r="M1103" i="4"/>
  <c r="I140" i="3" s="1"/>
  <c r="L1103" i="4"/>
  <c r="K1211" i="4"/>
  <c r="O1211" i="4"/>
  <c r="N1211" i="4"/>
  <c r="O1266" i="4"/>
  <c r="N1308" i="4"/>
  <c r="O1308" i="4"/>
  <c r="N1315" i="4"/>
  <c r="O1315" i="4"/>
  <c r="K1315" i="4"/>
  <c r="M553" i="4"/>
  <c r="I73" i="3" s="1"/>
  <c r="J579" i="4"/>
  <c r="J674" i="4"/>
  <c r="J685" i="4"/>
  <c r="L733" i="4"/>
  <c r="J733" i="4"/>
  <c r="N750" i="4"/>
  <c r="M768" i="4"/>
  <c r="L768" i="4"/>
  <c r="H103" i="3" s="1"/>
  <c r="N795" i="4"/>
  <c r="N961" i="4"/>
  <c r="K961" i="4"/>
  <c r="M992" i="4"/>
  <c r="L992" i="4"/>
  <c r="J992" i="4"/>
  <c r="M998" i="4"/>
  <c r="L998" i="4"/>
  <c r="H1012" i="4"/>
  <c r="J1012" i="4" s="1"/>
  <c r="M1016" i="4"/>
  <c r="L1016" i="4"/>
  <c r="N1098" i="4"/>
  <c r="K1098" i="4"/>
  <c r="O1142" i="4"/>
  <c r="N1142" i="4"/>
  <c r="N1145" i="4"/>
  <c r="O1145" i="4"/>
  <c r="N1258" i="4"/>
  <c r="O1258" i="4"/>
  <c r="K1258" i="4"/>
  <c r="M1272" i="4"/>
  <c r="L1272" i="4"/>
  <c r="J1360" i="4"/>
  <c r="M785" i="4"/>
  <c r="L785" i="4"/>
  <c r="N785" i="4" s="1"/>
  <c r="N875" i="4"/>
  <c r="K875" i="4"/>
  <c r="M903" i="4"/>
  <c r="L903" i="4"/>
  <c r="N903" i="4" s="1"/>
  <c r="M953" i="4"/>
  <c r="L953" i="4"/>
  <c r="M1006" i="4"/>
  <c r="L1006" i="4"/>
  <c r="L1010" i="4"/>
  <c r="N1010" i="4" s="1"/>
  <c r="M1010" i="4"/>
  <c r="L1106" i="4"/>
  <c r="N1106" i="4" s="1"/>
  <c r="M1106" i="4"/>
  <c r="I153" i="3" s="1"/>
  <c r="O1152" i="4"/>
  <c r="N1152" i="4"/>
  <c r="O1179" i="4"/>
  <c r="N1179" i="4"/>
  <c r="O1214" i="4"/>
  <c r="N1214" i="4"/>
  <c r="K1214" i="4"/>
  <c r="K1228" i="4"/>
  <c r="O1228" i="4"/>
  <c r="O1232" i="4"/>
  <c r="N1232" i="4"/>
  <c r="K1232" i="4"/>
  <c r="K1239" i="4"/>
  <c r="O1239" i="4"/>
  <c r="N1242" i="4"/>
  <c r="K1242" i="4"/>
  <c r="M1256" i="4"/>
  <c r="L1256" i="4"/>
  <c r="N1256" i="4" s="1"/>
  <c r="N1347" i="4"/>
  <c r="O1347" i="4"/>
  <c r="M783" i="4"/>
  <c r="I113" i="3" s="1"/>
  <c r="M1312" i="4"/>
  <c r="H1312" i="4"/>
  <c r="J1312" i="4" s="1"/>
  <c r="M1314" i="4"/>
  <c r="M1311" i="4"/>
  <c r="T461" i="5"/>
  <c r="H1352" i="4" s="1"/>
  <c r="J1352" i="4" s="1"/>
  <c r="H1351" i="4"/>
  <c r="J1351" i="4" s="1"/>
  <c r="J806" i="4"/>
  <c r="K821" i="4"/>
  <c r="M826" i="4"/>
  <c r="L826" i="4"/>
  <c r="H104" i="3" s="1"/>
  <c r="M869" i="4"/>
  <c r="L869" i="4"/>
  <c r="L872" i="4"/>
  <c r="H107" i="3" s="1"/>
  <c r="M882" i="4"/>
  <c r="L882" i="4"/>
  <c r="M937" i="4"/>
  <c r="I123" i="3" s="1"/>
  <c r="L937" i="4"/>
  <c r="H123" i="3" s="1"/>
  <c r="K944" i="4"/>
  <c r="N957" i="4"/>
  <c r="K957" i="4"/>
  <c r="L1021" i="4"/>
  <c r="N1021" i="4" s="1"/>
  <c r="M1028" i="4"/>
  <c r="L1028" i="4"/>
  <c r="K1126" i="4"/>
  <c r="O1126" i="4"/>
  <c r="N1126" i="4"/>
  <c r="O1143" i="4"/>
  <c r="N1143" i="4"/>
  <c r="K1143" i="4"/>
  <c r="K1152" i="4"/>
  <c r="J1296" i="4"/>
  <c r="K1347" i="4"/>
  <c r="T15" i="5"/>
  <c r="J715" i="4"/>
  <c r="J781" i="4"/>
  <c r="J783" i="4"/>
  <c r="M800" i="4"/>
  <c r="J815" i="4"/>
  <c r="K844" i="4"/>
  <c r="L856" i="4"/>
  <c r="M856" i="4"/>
  <c r="L859" i="4"/>
  <c r="N859" i="4" s="1"/>
  <c r="J885" i="4"/>
  <c r="M888" i="4"/>
  <c r="L888" i="4"/>
  <c r="K893" i="4"/>
  <c r="J934" i="4"/>
  <c r="M941" i="4"/>
  <c r="L941" i="4"/>
  <c r="H137" i="3" s="1"/>
  <c r="N947" i="4"/>
  <c r="O947" i="4"/>
  <c r="K947" i="4"/>
  <c r="K962" i="4"/>
  <c r="L970" i="4"/>
  <c r="J984" i="4"/>
  <c r="M986" i="4"/>
  <c r="L986" i="4"/>
  <c r="H129" i="3" s="1"/>
  <c r="M1032" i="4"/>
  <c r="L1032" i="4"/>
  <c r="N1032" i="4" s="1"/>
  <c r="L1059" i="4"/>
  <c r="M1059" i="4"/>
  <c r="M1088" i="4"/>
  <c r="I154" i="3" s="1"/>
  <c r="J1088" i="4"/>
  <c r="J1112" i="4"/>
  <c r="K1116" i="4"/>
  <c r="O1116" i="4"/>
  <c r="N1116" i="4"/>
  <c r="L1140" i="4"/>
  <c r="N1140" i="4" s="1"/>
  <c r="L1152" i="4"/>
  <c r="N1167" i="4"/>
  <c r="O1167" i="4"/>
  <c r="N1169" i="4"/>
  <c r="K1169" i="4"/>
  <c r="O1169" i="4"/>
  <c r="K1179" i="4"/>
  <c r="K1193" i="4"/>
  <c r="N1193" i="4"/>
  <c r="J1203" i="4"/>
  <c r="O1242" i="4"/>
  <c r="L1296" i="4"/>
  <c r="O1310" i="4"/>
  <c r="K1310" i="4"/>
  <c r="T182" i="5"/>
  <c r="H1272" i="4" s="1"/>
  <c r="J1272" i="4" s="1"/>
  <c r="L1270" i="4"/>
  <c r="N1270" i="4" s="1"/>
  <c r="L1271" i="4"/>
  <c r="N1271" i="4" s="1"/>
  <c r="L1268" i="4"/>
  <c r="H1268" i="4"/>
  <c r="J1268" i="4" s="1"/>
  <c r="M758" i="4"/>
  <c r="L775" i="4"/>
  <c r="N777" i="4"/>
  <c r="N796" i="4"/>
  <c r="N798" i="4"/>
  <c r="K798" i="4"/>
  <c r="N800" i="4"/>
  <c r="L806" i="4"/>
  <c r="M841" i="4"/>
  <c r="L841" i="4"/>
  <c r="H114" i="3" s="1"/>
  <c r="O856" i="4"/>
  <c r="N856" i="4"/>
  <c r="K856" i="4"/>
  <c r="O875" i="4"/>
  <c r="O923" i="4"/>
  <c r="N923" i="4"/>
  <c r="O941" i="4"/>
  <c r="N941" i="4"/>
  <c r="N986" i="4"/>
  <c r="O986" i="4"/>
  <c r="M1014" i="4"/>
  <c r="L1014" i="4"/>
  <c r="J1014" i="4"/>
  <c r="O1032" i="4"/>
  <c r="O1059" i="4"/>
  <c r="N1059" i="4"/>
  <c r="K1059" i="4"/>
  <c r="O1071" i="4"/>
  <c r="K1071" i="4"/>
  <c r="M1152" i="4"/>
  <c r="I146" i="3" s="1"/>
  <c r="M1203" i="4"/>
  <c r="I155" i="3" s="1"/>
  <c r="F13" i="1" s="1"/>
  <c r="L1203" i="4"/>
  <c r="N1209" i="4"/>
  <c r="K1209" i="4"/>
  <c r="O1209" i="4"/>
  <c r="M1236" i="4"/>
  <c r="L1236" i="4"/>
  <c r="K1269" i="4"/>
  <c r="O1269" i="4"/>
  <c r="J671" i="4"/>
  <c r="M676" i="4"/>
  <c r="I97" i="3" s="1"/>
  <c r="M742" i="4"/>
  <c r="I91" i="3" s="1"/>
  <c r="K750" i="4"/>
  <c r="K752" i="4"/>
  <c r="K754" i="4"/>
  <c r="J767" i="4"/>
  <c r="K771" i="4"/>
  <c r="K777" i="4"/>
  <c r="J779" i="4"/>
  <c r="J794" i="4"/>
  <c r="K796" i="4"/>
  <c r="O800" i="4"/>
  <c r="M824" i="4"/>
  <c r="L824" i="4"/>
  <c r="H102" i="3" s="1"/>
  <c r="J865" i="4"/>
  <c r="J891" i="4"/>
  <c r="M916" i="4"/>
  <c r="L916" i="4"/>
  <c r="J916" i="4"/>
  <c r="K923" i="4"/>
  <c r="L925" i="4"/>
  <c r="J931" i="4"/>
  <c r="K941" i="4"/>
  <c r="K986" i="4"/>
  <c r="M1000" i="4"/>
  <c r="L1000" i="4"/>
  <c r="N1015" i="4"/>
  <c r="J1018" i="4"/>
  <c r="N1029" i="4"/>
  <c r="K1029" i="4"/>
  <c r="K1032" i="4"/>
  <c r="K1056" i="4"/>
  <c r="N1065" i="4"/>
  <c r="M1075" i="4"/>
  <c r="L1075" i="4"/>
  <c r="M1082" i="4"/>
  <c r="L1082" i="4"/>
  <c r="O1094" i="4"/>
  <c r="N1094" i="4"/>
  <c r="K1094" i="4"/>
  <c r="K1110" i="4"/>
  <c r="J1123" i="4"/>
  <c r="M1206" i="4"/>
  <c r="N1226" i="4"/>
  <c r="K1226" i="4"/>
  <c r="J1236" i="4"/>
  <c r="O1277" i="4"/>
  <c r="N1277" i="4"/>
  <c r="K1277" i="4"/>
  <c r="L1292" i="4"/>
  <c r="M1292" i="4"/>
  <c r="J1292" i="4"/>
  <c r="N1307" i="4"/>
  <c r="K1307" i="4"/>
  <c r="O1307" i="4"/>
  <c r="O1317" i="4"/>
  <c r="K1317" i="4"/>
  <c r="N1317" i="4"/>
  <c r="K1320" i="4"/>
  <c r="L1348" i="4"/>
  <c r="M1348" i="4"/>
  <c r="L794" i="4"/>
  <c r="O796" i="4"/>
  <c r="N809" i="4"/>
  <c r="L867" i="4"/>
  <c r="M873" i="4"/>
  <c r="L873" i="4"/>
  <c r="N889" i="4"/>
  <c r="M891" i="4"/>
  <c r="I107" i="3" s="1"/>
  <c r="O935" i="4"/>
  <c r="N945" i="4"/>
  <c r="O945" i="4"/>
  <c r="K945" i="4"/>
  <c r="L951" i="4"/>
  <c r="M951" i="4"/>
  <c r="J951" i="4"/>
  <c r="K963" i="4"/>
  <c r="O989" i="4"/>
  <c r="N1001" i="4"/>
  <c r="M1004" i="4"/>
  <c r="I128" i="3" s="1"/>
  <c r="L1004" i="4"/>
  <c r="N1004" i="4" s="1"/>
  <c r="M1022" i="4"/>
  <c r="L1022" i="4"/>
  <c r="N1022" i="4" s="1"/>
  <c r="N1050" i="4"/>
  <c r="M1053" i="4"/>
  <c r="L1053" i="4"/>
  <c r="N1053" i="4" s="1"/>
  <c r="O1079" i="4"/>
  <c r="J149" i="3" s="1"/>
  <c r="N1079" i="4"/>
  <c r="M1113" i="4"/>
  <c r="J1113" i="4"/>
  <c r="K1144" i="4"/>
  <c r="O1144" i="4"/>
  <c r="N1144" i="4"/>
  <c r="O1165" i="4"/>
  <c r="N1165" i="4"/>
  <c r="K1165" i="4"/>
  <c r="M1173" i="4"/>
  <c r="I148" i="3" s="1"/>
  <c r="L1173" i="4"/>
  <c r="J1173" i="4"/>
  <c r="O1220" i="4"/>
  <c r="N1220" i="4"/>
  <c r="M1262" i="4"/>
  <c r="I176" i="3" s="1"/>
  <c r="L1262" i="4"/>
  <c r="N1269" i="4"/>
  <c r="K1311" i="4"/>
  <c r="O1311" i="4"/>
  <c r="N1314" i="4"/>
  <c r="K1314" i="4"/>
  <c r="O1314" i="4"/>
  <c r="T12" i="5"/>
  <c r="H14" i="4" s="1"/>
  <c r="J14" i="4" s="1"/>
  <c r="N73" i="5"/>
  <c r="T73" i="5" s="1"/>
  <c r="N80" i="5"/>
  <c r="H188" i="4" s="1"/>
  <c r="J188" i="4" s="1"/>
  <c r="J664" i="4"/>
  <c r="N763" i="4"/>
  <c r="J765" i="4"/>
  <c r="O777" i="4"/>
  <c r="M839" i="4"/>
  <c r="L839" i="4"/>
  <c r="H112" i="3" s="1"/>
  <c r="J886" i="4"/>
  <c r="K889" i="4"/>
  <c r="J914" i="4"/>
  <c r="J919" i="4"/>
  <c r="M935" i="4"/>
  <c r="L935" i="4"/>
  <c r="N935" i="4" s="1"/>
  <c r="N952" i="4"/>
  <c r="J955" i="4"/>
  <c r="N987" i="4"/>
  <c r="K987" i="4"/>
  <c r="M1008" i="4"/>
  <c r="L1008" i="4"/>
  <c r="N1008" i="4" s="1"/>
  <c r="K1050" i="4"/>
  <c r="N1056" i="4"/>
  <c r="L1072" i="4"/>
  <c r="H157" i="3" s="1"/>
  <c r="K1079" i="4"/>
  <c r="G149" i="3" s="1"/>
  <c r="L1083" i="4"/>
  <c r="J1083" i="4"/>
  <c r="J1086" i="4"/>
  <c r="N1092" i="4"/>
  <c r="K1092" i="4"/>
  <c r="O1108" i="4"/>
  <c r="N1108" i="4"/>
  <c r="O1110" i="4"/>
  <c r="L1150" i="4"/>
  <c r="N1150" i="4" s="1"/>
  <c r="J1160" i="4"/>
  <c r="M1198" i="4"/>
  <c r="L1198" i="4"/>
  <c r="N1198" i="4" s="1"/>
  <c r="K1263" i="4"/>
  <c r="O1263" i="4"/>
  <c r="O1270" i="4"/>
  <c r="K1270" i="4"/>
  <c r="N1320" i="4"/>
  <c r="M1331" i="4"/>
  <c r="L1331" i="4"/>
  <c r="J1331" i="4"/>
  <c r="O1341" i="4"/>
  <c r="K1341" i="4"/>
  <c r="N1341" i="4"/>
  <c r="T107" i="5"/>
  <c r="H793" i="4" s="1"/>
  <c r="J793" i="4" s="1"/>
  <c r="H791" i="4"/>
  <c r="J791" i="4" s="1"/>
  <c r="T114" i="5"/>
  <c r="H942" i="4" s="1"/>
  <c r="J942" i="4" s="1"/>
  <c r="H940" i="4"/>
  <c r="J940" i="4" s="1"/>
  <c r="H1103" i="4"/>
  <c r="J1103" i="4" s="1"/>
  <c r="M1104" i="4"/>
  <c r="M1102" i="4"/>
  <c r="M1286" i="4"/>
  <c r="L1286" i="4"/>
  <c r="N1321" i="4"/>
  <c r="K1321" i="4"/>
  <c r="O1321" i="4"/>
  <c r="N1328" i="4"/>
  <c r="K1328" i="4"/>
  <c r="O1328" i="4"/>
  <c r="N1356" i="4"/>
  <c r="K1356" i="4"/>
  <c r="O1356" i="4"/>
  <c r="M1219" i="4"/>
  <c r="M1216" i="4"/>
  <c r="I158" i="3" s="1"/>
  <c r="L814" i="4"/>
  <c r="T160" i="5"/>
  <c r="H817" i="4" s="1"/>
  <c r="J817" i="4" s="1"/>
  <c r="L813" i="4"/>
  <c r="N813" i="4" s="1"/>
  <c r="H1089" i="4"/>
  <c r="J1089" i="4" s="1"/>
  <c r="T120" i="5"/>
  <c r="H1091" i="4" s="1"/>
  <c r="J1091" i="4" s="1"/>
  <c r="T240" i="5"/>
  <c r="H1291" i="4" s="1"/>
  <c r="J1291" i="4" s="1"/>
  <c r="H1289" i="4"/>
  <c r="J1289" i="4" s="1"/>
  <c r="N352" i="5"/>
  <c r="T352" i="5" s="1"/>
  <c r="M912" i="4"/>
  <c r="O1087" i="4"/>
  <c r="K1087" i="4"/>
  <c r="M1248" i="4"/>
  <c r="L1248" i="4"/>
  <c r="L1259" i="4"/>
  <c r="H173" i="3" s="1"/>
  <c r="M1259" i="4"/>
  <c r="K1267" i="4"/>
  <c r="L1293" i="4"/>
  <c r="M1293" i="4"/>
  <c r="K1302" i="4"/>
  <c r="N1302" i="4"/>
  <c r="T18" i="5"/>
  <c r="M1223" i="4"/>
  <c r="I175" i="3" s="1"/>
  <c r="M1221" i="4"/>
  <c r="H839" i="4"/>
  <c r="J839" i="4" s="1"/>
  <c r="T219" i="5"/>
  <c r="H841" i="4" s="1"/>
  <c r="J841" i="4" s="1"/>
  <c r="T338" i="5"/>
  <c r="H869" i="4" s="1"/>
  <c r="J869" i="4" s="1"/>
  <c r="H867" i="4"/>
  <c r="J867" i="4" s="1"/>
  <c r="J860" i="4"/>
  <c r="M914" i="4"/>
  <c r="J965" i="4"/>
  <c r="J981" i="4"/>
  <c r="J1047" i="4"/>
  <c r="J1172" i="4"/>
  <c r="M1214" i="4"/>
  <c r="N1223" i="4"/>
  <c r="O1223" i="4"/>
  <c r="K1223" i="4"/>
  <c r="M1234" i="4"/>
  <c r="L1234" i="4"/>
  <c r="H171" i="3" s="1"/>
  <c r="L1245" i="4"/>
  <c r="M1245" i="4"/>
  <c r="I163" i="3" s="1"/>
  <c r="J1293" i="4"/>
  <c r="N1333" i="4"/>
  <c r="O1333" i="4"/>
  <c r="L1078" i="4"/>
  <c r="H148" i="3" s="1"/>
  <c r="T60" i="5"/>
  <c r="H1082" i="4" s="1"/>
  <c r="J1082" i="4" s="1"/>
  <c r="H1078" i="4"/>
  <c r="J1078" i="4" s="1"/>
  <c r="J851" i="4"/>
  <c r="L949" i="4"/>
  <c r="N949" i="4" s="1"/>
  <c r="L963" i="4"/>
  <c r="N963" i="4" s="1"/>
  <c r="J977" i="4"/>
  <c r="L1051" i="4"/>
  <c r="L1073" i="4"/>
  <c r="H143" i="3" s="1"/>
  <c r="N1111" i="4"/>
  <c r="K1121" i="4"/>
  <c r="N1121" i="4"/>
  <c r="N1136" i="4"/>
  <c r="K1136" i="4"/>
  <c r="M1148" i="4"/>
  <c r="I157" i="3" s="1"/>
  <c r="L1177" i="4"/>
  <c r="L1188" i="4"/>
  <c r="N1188" i="4" s="1"/>
  <c r="M1196" i="4"/>
  <c r="L1196" i="4"/>
  <c r="N1199" i="4"/>
  <c r="K1199" i="4"/>
  <c r="K1234" i="4"/>
  <c r="K1245" i="4"/>
  <c r="O1299" i="4"/>
  <c r="N1299" i="4"/>
  <c r="L1342" i="4"/>
  <c r="M1342" i="4"/>
  <c r="I165" i="3" s="1"/>
  <c r="N1349" i="4"/>
  <c r="K1349" i="4"/>
  <c r="O1355" i="4"/>
  <c r="K1355" i="4"/>
  <c r="N1355" i="4"/>
  <c r="M1364" i="4"/>
  <c r="L1364" i="4"/>
  <c r="J1364" i="4"/>
  <c r="L1225" i="4"/>
  <c r="H162" i="3" s="1"/>
  <c r="T67" i="5"/>
  <c r="H1229" i="4" s="1"/>
  <c r="J1229" i="4" s="1"/>
  <c r="H1225" i="4"/>
  <c r="J1225" i="4" s="1"/>
  <c r="L1228" i="4"/>
  <c r="L1253" i="4"/>
  <c r="T125" i="5"/>
  <c r="H1253" i="4" s="1"/>
  <c r="J1253" i="4" s="1"/>
  <c r="L1249" i="4"/>
  <c r="L1250" i="4"/>
  <c r="N819" i="4"/>
  <c r="J823" i="4"/>
  <c r="M905" i="4"/>
  <c r="M961" i="4"/>
  <c r="I138" i="3" s="1"/>
  <c r="L975" i="4"/>
  <c r="M975" i="4"/>
  <c r="J991" i="4"/>
  <c r="J1033" i="4"/>
  <c r="K1049" i="4"/>
  <c r="N1087" i="4"/>
  <c r="J1104" i="4"/>
  <c r="K1111" i="4"/>
  <c r="J1124" i="4"/>
  <c r="J1146" i="4"/>
  <c r="J1180" i="4"/>
  <c r="J1191" i="4"/>
  <c r="N1234" i="4"/>
  <c r="O1245" i="4"/>
  <c r="J1249" i="4"/>
  <c r="O1267" i="4"/>
  <c r="K1282" i="4"/>
  <c r="O1282" i="4"/>
  <c r="N1282" i="4"/>
  <c r="K1299" i="4"/>
  <c r="O1302" i="4"/>
  <c r="O1306" i="4"/>
  <c r="N1306" i="4"/>
  <c r="K1306" i="4"/>
  <c r="O1313" i="4"/>
  <c r="K1313" i="4"/>
  <c r="N1319" i="4"/>
  <c r="O1319" i="4"/>
  <c r="K1319" i="4"/>
  <c r="M1336" i="4"/>
  <c r="I174" i="3" s="1"/>
  <c r="F14" i="1" s="1"/>
  <c r="L1336" i="4"/>
  <c r="J1342" i="4"/>
  <c r="K1353" i="4"/>
  <c r="O1353" i="4"/>
  <c r="L1064" i="4"/>
  <c r="H139" i="3" s="1"/>
  <c r="T55" i="5"/>
  <c r="H1067" i="4" s="1"/>
  <c r="J1067" i="4" s="1"/>
  <c r="L1066" i="4"/>
  <c r="N1066" i="4" s="1"/>
  <c r="L1071" i="4"/>
  <c r="H1068" i="4"/>
  <c r="J1068" i="4" s="1"/>
  <c r="L1070" i="4"/>
  <c r="L1068" i="4"/>
  <c r="H153" i="3" s="1"/>
  <c r="T62" i="5"/>
  <c r="H1072" i="4" s="1"/>
  <c r="J1072" i="4" s="1"/>
  <c r="K157" i="3" s="1"/>
  <c r="K1261" i="4"/>
  <c r="O1261" i="4"/>
  <c r="T299" i="5"/>
  <c r="H1305" i="4" s="1"/>
  <c r="J1305" i="4" s="1"/>
  <c r="H1303" i="4"/>
  <c r="J1303" i="4" s="1"/>
  <c r="N896" i="4"/>
  <c r="J900" i="4"/>
  <c r="N924" i="4"/>
  <c r="J928" i="4"/>
  <c r="N973" i="4"/>
  <c r="N1043" i="4"/>
  <c r="O1043" i="4"/>
  <c r="O1045" i="4"/>
  <c r="N1045" i="4"/>
  <c r="N1069" i="4"/>
  <c r="N1090" i="4"/>
  <c r="N1097" i="4"/>
  <c r="N1139" i="4"/>
  <c r="L1175" i="4"/>
  <c r="M1175" i="4"/>
  <c r="K1221" i="4"/>
  <c r="N1221" i="4"/>
  <c r="N1240" i="4"/>
  <c r="O1240" i="4"/>
  <c r="O1254" i="4"/>
  <c r="N1254" i="4"/>
  <c r="K1254" i="4"/>
  <c r="N1265" i="4"/>
  <c r="O1265" i="4"/>
  <c r="N1279" i="4"/>
  <c r="O1279" i="4"/>
  <c r="M1294" i="4"/>
  <c r="L1294" i="4"/>
  <c r="N1294" i="4" s="1"/>
  <c r="O1343" i="4"/>
  <c r="K1343" i="4"/>
  <c r="O1359" i="4"/>
  <c r="K1359" i="4"/>
  <c r="T11" i="5"/>
  <c r="T20" i="5"/>
  <c r="H313" i="4" s="1"/>
  <c r="J313" i="4" s="1"/>
  <c r="T279" i="5"/>
  <c r="H850" i="4" s="1"/>
  <c r="J850" i="4" s="1"/>
  <c r="L849" i="4"/>
  <c r="N849" i="4" s="1"/>
  <c r="H846" i="4"/>
  <c r="J846" i="4" s="1"/>
  <c r="L1003" i="4"/>
  <c r="N1003" i="4" s="1"/>
  <c r="M1003" i="4"/>
  <c r="L1189" i="4"/>
  <c r="N1189" i="4" s="1"/>
  <c r="M1189" i="4"/>
  <c r="K1205" i="4"/>
  <c r="O1205" i="4"/>
  <c r="N1210" i="4"/>
  <c r="K1210" i="4"/>
  <c r="M1350" i="4"/>
  <c r="L1350" i="4"/>
  <c r="T50" i="5"/>
  <c r="J1147" i="4"/>
  <c r="J966" i="4"/>
  <c r="K1076" i="4"/>
  <c r="J1176" i="4"/>
  <c r="J1181" i="4"/>
  <c r="L1197" i="4"/>
  <c r="N1197" i="4" s="1"/>
  <c r="M1197" i="4"/>
  <c r="O1295" i="4"/>
  <c r="N1295" i="4"/>
  <c r="K1295" i="4"/>
  <c r="N1340" i="4"/>
  <c r="O1340" i="4"/>
  <c r="K1340" i="4"/>
  <c r="J1350" i="4"/>
  <c r="T85" i="5"/>
  <c r="T90" i="5"/>
  <c r="T273" i="5"/>
  <c r="H845" i="4" s="1"/>
  <c r="J845" i="4" s="1"/>
  <c r="L842" i="4"/>
  <c r="N842" i="4" s="1"/>
  <c r="T32" i="5"/>
  <c r="T35" i="5"/>
  <c r="L947" i="4"/>
  <c r="M1271" i="4"/>
  <c r="M1269" i="4"/>
  <c r="I168" i="3" s="1"/>
  <c r="T197" i="5"/>
  <c r="H370" i="4" s="1"/>
  <c r="J370" i="4" s="1"/>
  <c r="M1138" i="4"/>
  <c r="M1136" i="4"/>
  <c r="J1280" i="4"/>
  <c r="J1304" i="4"/>
  <c r="T74" i="5"/>
  <c r="H38" i="4" s="1"/>
  <c r="J38" i="4" s="1"/>
  <c r="T168" i="5"/>
  <c r="H971" i="4" s="1"/>
  <c r="J971" i="4" s="1"/>
  <c r="L968" i="4"/>
  <c r="N968" i="4" s="1"/>
  <c r="T255" i="5"/>
  <c r="H389" i="4" s="1"/>
  <c r="J389" i="4" s="1"/>
  <c r="J970" i="4"/>
  <c r="J998" i="4"/>
  <c r="J1038" i="4"/>
  <c r="J1171" i="4"/>
  <c r="J1185" i="4"/>
  <c r="J1273" i="4"/>
  <c r="L1324" i="4"/>
  <c r="M1324" i="4"/>
  <c r="J1345" i="4"/>
  <c r="N1361" i="4"/>
  <c r="T46" i="5"/>
  <c r="T108" i="5"/>
  <c r="H937" i="4" s="1"/>
  <c r="J937" i="4" s="1"/>
  <c r="M1085" i="4"/>
  <c r="I141" i="3" s="1"/>
  <c r="L1092" i="4"/>
  <c r="T286" i="5"/>
  <c r="H999" i="4" s="1"/>
  <c r="J999" i="4" s="1"/>
  <c r="L1201" i="4"/>
  <c r="M1201" i="4"/>
  <c r="J1201" i="4"/>
  <c r="J1206" i="4"/>
  <c r="J1259" i="4"/>
  <c r="T21" i="5"/>
  <c r="N30" i="5"/>
  <c r="T39" i="5"/>
  <c r="M1074" i="4"/>
  <c r="I144" i="3" s="1"/>
  <c r="T69" i="5"/>
  <c r="J1251" i="4"/>
  <c r="T178" i="5"/>
  <c r="H1257" i="4" s="1"/>
  <c r="J1257" i="4" s="1"/>
  <c r="H1007" i="4"/>
  <c r="J1007" i="4" s="1"/>
  <c r="T284" i="5"/>
  <c r="H1009" i="4" s="1"/>
  <c r="J1009" i="4" s="1"/>
  <c r="L1155" i="4"/>
  <c r="T292" i="5"/>
  <c r="H1158" i="4" s="1"/>
  <c r="J1158" i="4" s="1"/>
  <c r="L1171" i="4"/>
  <c r="L1183" i="4"/>
  <c r="M1183" i="4"/>
  <c r="L1185" i="4"/>
  <c r="L1273" i="4"/>
  <c r="H158" i="3" s="1"/>
  <c r="L1280" i="4"/>
  <c r="H175" i="3" s="1"/>
  <c r="T10" i="5"/>
  <c r="H24" i="4" s="1"/>
  <c r="J24" i="4" s="1"/>
  <c r="T29" i="5"/>
  <c r="T71" i="5"/>
  <c r="H28" i="4" s="1"/>
  <c r="J28" i="4" s="1"/>
  <c r="T88" i="5"/>
  <c r="H337" i="4" s="1"/>
  <c r="J337" i="4" s="1"/>
  <c r="T101" i="5"/>
  <c r="H788" i="4" s="1"/>
  <c r="J788" i="4" s="1"/>
  <c r="T164" i="5"/>
  <c r="H956" i="4" s="1"/>
  <c r="J956" i="4" s="1"/>
  <c r="H1131" i="4"/>
  <c r="J1131" i="4" s="1"/>
  <c r="M1134" i="4"/>
  <c r="M1132" i="4"/>
  <c r="T280" i="5"/>
  <c r="H994" i="4" s="1"/>
  <c r="J994" i="4" s="1"/>
  <c r="N1255" i="4"/>
  <c r="N1298" i="4"/>
  <c r="N1354" i="4"/>
  <c r="N37" i="5"/>
  <c r="T66" i="5"/>
  <c r="T144" i="5"/>
  <c r="H356" i="4" s="1"/>
  <c r="J356" i="4" s="1"/>
  <c r="T158" i="5"/>
  <c r="T161" i="5"/>
  <c r="H822" i="4" s="1"/>
  <c r="J822" i="4" s="1"/>
  <c r="L821" i="4"/>
  <c r="N821" i="4" s="1"/>
  <c r="H818" i="4"/>
  <c r="J818" i="4" s="1"/>
  <c r="T222" i="5"/>
  <c r="H975" i="4" s="1"/>
  <c r="J975" i="4" s="1"/>
  <c r="T235" i="5"/>
  <c r="H1129" i="4" s="1"/>
  <c r="J1129" i="4" s="1"/>
  <c r="H1127" i="4"/>
  <c r="J1127" i="4" s="1"/>
  <c r="T274" i="5"/>
  <c r="N1335" i="4"/>
  <c r="K1335" i="4"/>
  <c r="T31" i="5"/>
  <c r="H480" i="4" s="1"/>
  <c r="J480" i="4" s="1"/>
  <c r="T63" i="5"/>
  <c r="H1219" i="4" s="1"/>
  <c r="J1219" i="4" s="1"/>
  <c r="L1218" i="4"/>
  <c r="L1219" i="4"/>
  <c r="H161" i="3" s="1"/>
  <c r="L1217" i="4"/>
  <c r="L1232" i="4"/>
  <c r="H169" i="3" s="1"/>
  <c r="T216" i="5"/>
  <c r="N82" i="5"/>
  <c r="N103" i="5"/>
  <c r="T103" i="5" s="1"/>
  <c r="T56" i="5"/>
  <c r="T119" i="5"/>
  <c r="H1101" i="4" s="1"/>
  <c r="J1101" i="4" s="1"/>
  <c r="L1099" i="4"/>
  <c r="T157" i="5"/>
  <c r="H807" i="4" s="1"/>
  <c r="J807" i="4" s="1"/>
  <c r="T175" i="5"/>
  <c r="H1120" i="4" s="1"/>
  <c r="J1120" i="4" s="1"/>
  <c r="L1120" i="4"/>
  <c r="L1119" i="4"/>
  <c r="M1257" i="4"/>
  <c r="T239" i="5"/>
  <c r="H1286" i="4" s="1"/>
  <c r="J1286" i="4" s="1"/>
  <c r="T251" i="5"/>
  <c r="L1300" i="4"/>
  <c r="T302" i="5"/>
  <c r="H1300" i="4" s="1"/>
  <c r="J1300" i="4" s="1"/>
  <c r="N1358" i="4"/>
  <c r="N31" i="5"/>
  <c r="H478" i="4" s="1"/>
  <c r="J478" i="4" s="1"/>
  <c r="T64" i="5"/>
  <c r="T70" i="5"/>
  <c r="H1224" i="4" s="1"/>
  <c r="J1224" i="4" s="1"/>
  <c r="T102" i="5"/>
  <c r="M1100" i="4"/>
  <c r="N145" i="5"/>
  <c r="T172" i="5"/>
  <c r="N234" i="5"/>
  <c r="P47" i="5"/>
  <c r="Q47" i="5" s="1"/>
  <c r="S47" i="5" s="1"/>
  <c r="H773" i="4" s="1"/>
  <c r="J773" i="4" s="1"/>
  <c r="J1164" i="4"/>
  <c r="L1322" i="4"/>
  <c r="H164" i="3" s="1"/>
  <c r="J1325" i="4"/>
  <c r="J1332" i="4"/>
  <c r="M1346" i="4"/>
  <c r="I169" i="3" s="1"/>
  <c r="K1358" i="4"/>
  <c r="N121" i="5"/>
  <c r="T123" i="5"/>
  <c r="N187" i="5"/>
  <c r="T187" i="5" s="1"/>
  <c r="T257" i="5"/>
  <c r="T413" i="5"/>
  <c r="N416" i="5"/>
  <c r="T385" i="5"/>
  <c r="H898" i="4" s="1"/>
  <c r="J898" i="4" s="1"/>
  <c r="L898" i="4"/>
  <c r="N180" i="5"/>
  <c r="T180" i="5" s="1"/>
  <c r="T238" i="5"/>
  <c r="T304" i="5"/>
  <c r="N360" i="5"/>
  <c r="T360" i="5" s="1"/>
  <c r="N33" i="5"/>
  <c r="N131" i="5"/>
  <c r="K48" i="5"/>
  <c r="L48" i="5" s="1"/>
  <c r="N48" i="5" s="1"/>
  <c r="K59" i="5"/>
  <c r="L59" i="5" s="1"/>
  <c r="N59" i="5" s="1"/>
  <c r="N173" i="5"/>
  <c r="T173" i="5" s="1"/>
  <c r="N506" i="5"/>
  <c r="T506" i="5" s="1"/>
  <c r="K19" i="5"/>
  <c r="L19" i="5" s="1"/>
  <c r="N19" i="5" s="1"/>
  <c r="K20" i="5"/>
  <c r="L20" i="5" s="1"/>
  <c r="N20" i="5" s="1"/>
  <c r="H312" i="4" s="1"/>
  <c r="J312" i="4" s="1"/>
  <c r="P21" i="5"/>
  <c r="Q21" i="5" s="1"/>
  <c r="N89" i="5"/>
  <c r="P90" i="5"/>
  <c r="Q90" i="5" s="1"/>
  <c r="S90" i="5" s="1"/>
  <c r="N96" i="5"/>
  <c r="T96" i="5" s="1"/>
  <c r="T17" i="5"/>
  <c r="H176" i="4" s="1"/>
  <c r="J176" i="4" s="1"/>
  <c r="T53" i="5"/>
  <c r="T77" i="5"/>
  <c r="H180" i="4" s="1"/>
  <c r="J180" i="4" s="1"/>
  <c r="T80" i="5"/>
  <c r="H190" i="4" s="1"/>
  <c r="J190" i="4" s="1"/>
  <c r="T143" i="5"/>
  <c r="H366" i="4" s="1"/>
  <c r="J366" i="4" s="1"/>
  <c r="T234" i="5"/>
  <c r="T500" i="5"/>
  <c r="K24" i="5"/>
  <c r="L24" i="5" s="1"/>
  <c r="N24" i="5" s="1"/>
  <c r="L1267" i="4"/>
  <c r="N1267" i="4" s="1"/>
  <c r="T215" i="5"/>
  <c r="H826" i="4" s="1"/>
  <c r="J826" i="4" s="1"/>
  <c r="T228" i="5"/>
  <c r="H980" i="4" s="1"/>
  <c r="J980" i="4" s="1"/>
  <c r="T263" i="5"/>
  <c r="T285" i="5"/>
  <c r="T334" i="5"/>
  <c r="T337" i="5"/>
  <c r="H879" i="4" s="1"/>
  <c r="J879" i="4" s="1"/>
  <c r="T469" i="5"/>
  <c r="K41" i="5"/>
  <c r="L41" i="5" s="1"/>
  <c r="N41" i="5" s="1"/>
  <c r="K47" i="5"/>
  <c r="L47" i="5" s="1"/>
  <c r="N47" i="5" s="1"/>
  <c r="T91" i="5"/>
  <c r="T94" i="5"/>
  <c r="H489" i="4" s="1"/>
  <c r="J489" i="4" s="1"/>
  <c r="T126" i="5"/>
  <c r="H1243" i="4" s="1"/>
  <c r="J1243" i="4" s="1"/>
  <c r="L1239" i="4"/>
  <c r="H172" i="3" s="1"/>
  <c r="T136" i="5"/>
  <c r="H209" i="4" s="1"/>
  <c r="J209" i="4" s="1"/>
  <c r="L1113" i="4"/>
  <c r="T371" i="5"/>
  <c r="T402" i="5"/>
  <c r="H1348" i="4" s="1"/>
  <c r="J1348" i="4" s="1"/>
  <c r="H1346" i="4"/>
  <c r="J1346" i="4" s="1"/>
  <c r="K7" i="5"/>
  <c r="L7" i="5" s="1"/>
  <c r="N7" i="5" s="1"/>
  <c r="T7" i="5" s="1"/>
  <c r="N166" i="5"/>
  <c r="T166" i="5" s="1"/>
  <c r="N257" i="5"/>
  <c r="N310" i="5"/>
  <c r="T310" i="5" s="1"/>
  <c r="N366" i="5"/>
  <c r="N394" i="5"/>
  <c r="T394" i="5" s="1"/>
  <c r="P14" i="5"/>
  <c r="Q14" i="5" s="1"/>
  <c r="N40" i="5"/>
  <c r="N110" i="5"/>
  <c r="T110" i="5" s="1"/>
  <c r="N124" i="5"/>
  <c r="K12" i="5"/>
  <c r="L12" i="5" s="1"/>
  <c r="N12" i="5" s="1"/>
  <c r="H12" i="4" s="1"/>
  <c r="J12" i="4" s="1"/>
  <c r="P35" i="5"/>
  <c r="Q35" i="5" s="1"/>
  <c r="K45" i="5"/>
  <c r="L45" i="5" s="1"/>
  <c r="N45" i="5" s="1"/>
  <c r="H782" i="4" s="1"/>
  <c r="J782" i="4" s="1"/>
  <c r="H1035" i="4"/>
  <c r="J1035" i="4" s="1"/>
  <c r="M1083" i="4"/>
  <c r="I139" i="3" s="1"/>
  <c r="L1149" i="4"/>
  <c r="N1149" i="4" s="1"/>
  <c r="J1318" i="4"/>
  <c r="T49" i="5"/>
  <c r="T52" i="5"/>
  <c r="H933" i="4" s="1"/>
  <c r="J933" i="4" s="1"/>
  <c r="T122" i="5"/>
  <c r="T151" i="5"/>
  <c r="H655" i="4" s="1"/>
  <c r="J655" i="4" s="1"/>
  <c r="T204" i="5"/>
  <c r="J1290" i="4"/>
  <c r="T245" i="5"/>
  <c r="T262" i="5"/>
  <c r="T333" i="5"/>
  <c r="H864" i="4" s="1"/>
  <c r="J864" i="4" s="1"/>
  <c r="T342" i="5"/>
  <c r="H1023" i="4" s="1"/>
  <c r="J1023" i="4" s="1"/>
  <c r="T458" i="5"/>
  <c r="H1215" i="4" s="1"/>
  <c r="J1215" i="4" s="1"/>
  <c r="N264" i="5"/>
  <c r="N422" i="5"/>
  <c r="T435" i="5"/>
  <c r="N438" i="5"/>
  <c r="H753" i="4" s="1"/>
  <c r="J753" i="4" s="1"/>
  <c r="T379" i="5"/>
  <c r="N382" i="5"/>
  <c r="N396" i="5"/>
  <c r="T431" i="5"/>
  <c r="H603" i="4" s="1"/>
  <c r="J603" i="4" s="1"/>
  <c r="N452" i="5"/>
  <c r="T452" i="5" s="1"/>
  <c r="H1055" i="4" s="1"/>
  <c r="J1055" i="4" s="1"/>
  <c r="N466" i="5"/>
  <c r="N480" i="5"/>
  <c r="T480" i="5" s="1"/>
  <c r="T445" i="5"/>
  <c r="H906" i="4" s="1"/>
  <c r="J906" i="4" s="1"/>
  <c r="T512" i="5"/>
  <c r="T417" i="5"/>
  <c r="H299" i="4" s="1"/>
  <c r="J299" i="4" s="1"/>
  <c r="T451" i="5"/>
  <c r="T479" i="5"/>
  <c r="N445" i="5"/>
  <c r="H905" i="4" s="1"/>
  <c r="J905" i="4" s="1"/>
  <c r="N336" i="5"/>
  <c r="N347" i="5"/>
  <c r="T347" i="5" s="1"/>
  <c r="N361" i="5"/>
  <c r="T386" i="5"/>
  <c r="H888" i="4" s="1"/>
  <c r="J888" i="4" s="1"/>
  <c r="T438" i="5"/>
  <c r="H755" i="4" s="1"/>
  <c r="J755" i="4" s="1"/>
  <c r="T444" i="5"/>
  <c r="T498" i="5"/>
  <c r="N236" i="5"/>
  <c r="N375" i="5"/>
  <c r="T375" i="5" s="1"/>
  <c r="N389" i="5"/>
  <c r="T400" i="5"/>
  <c r="N403" i="5"/>
  <c r="N436" i="5"/>
  <c r="T456" i="5"/>
  <c r="N459" i="5"/>
  <c r="T459" i="5" s="1"/>
  <c r="N473" i="5"/>
  <c r="T473" i="5" s="1"/>
  <c r="N501" i="5"/>
  <c r="T501" i="5" s="1"/>
  <c r="N306" i="5"/>
  <c r="N343" i="5"/>
  <c r="T424" i="5"/>
  <c r="H451" i="4" s="1"/>
  <c r="J451" i="4" s="1"/>
  <c r="N487" i="5"/>
  <c r="T487" i="5" s="1"/>
  <c r="T511" i="5"/>
  <c r="O1055" i="4" l="1"/>
  <c r="N1055" i="4"/>
  <c r="K1055" i="4"/>
  <c r="O822" i="4"/>
  <c r="N822" i="4"/>
  <c r="K822" i="4"/>
  <c r="O337" i="4"/>
  <c r="K337" i="4"/>
  <c r="N337" i="4"/>
  <c r="K1257" i="4"/>
  <c r="O1257" i="4"/>
  <c r="N1257" i="4"/>
  <c r="O906" i="4"/>
  <c r="N906" i="4"/>
  <c r="K906" i="4"/>
  <c r="N1304" i="4"/>
  <c r="K1304" i="4"/>
  <c r="O1304" i="4"/>
  <c r="K165" i="3"/>
  <c r="O1350" i="4"/>
  <c r="N1350" i="4"/>
  <c r="K1350" i="4"/>
  <c r="K313" i="4"/>
  <c r="O313" i="4"/>
  <c r="N313" i="4"/>
  <c r="K47" i="3"/>
  <c r="O981" i="4"/>
  <c r="N981" i="4"/>
  <c r="K981" i="4"/>
  <c r="K124" i="3"/>
  <c r="K1089" i="4"/>
  <c r="O1089" i="4"/>
  <c r="N1089" i="4"/>
  <c r="K155" i="3"/>
  <c r="O1331" i="4"/>
  <c r="K1331" i="4"/>
  <c r="N1331" i="4"/>
  <c r="N664" i="4"/>
  <c r="K664" i="4"/>
  <c r="O664" i="4"/>
  <c r="O1173" i="4"/>
  <c r="K1173" i="4"/>
  <c r="N1173" i="4"/>
  <c r="I121" i="3"/>
  <c r="I137" i="3"/>
  <c r="O715" i="4"/>
  <c r="N715" i="4"/>
  <c r="K715" i="4"/>
  <c r="K1351" i="4"/>
  <c r="O1351" i="4"/>
  <c r="N1351" i="4"/>
  <c r="O1360" i="4"/>
  <c r="N1360" i="4"/>
  <c r="K1360" i="4"/>
  <c r="O1012" i="4"/>
  <c r="N1012" i="4"/>
  <c r="K1012" i="4"/>
  <c r="O685" i="4"/>
  <c r="N685" i="4"/>
  <c r="K685" i="4"/>
  <c r="K91" i="3"/>
  <c r="K723" i="4"/>
  <c r="O723" i="4"/>
  <c r="N723" i="4"/>
  <c r="N988" i="4"/>
  <c r="H131" i="3"/>
  <c r="N386" i="4"/>
  <c r="H44" i="3"/>
  <c r="K687" i="4"/>
  <c r="N687" i="4"/>
  <c r="O687" i="4"/>
  <c r="O522" i="4"/>
  <c r="N522" i="4"/>
  <c r="K522" i="4"/>
  <c r="N248" i="4"/>
  <c r="K248" i="4"/>
  <c r="O248" i="4"/>
  <c r="K34" i="3"/>
  <c r="I120" i="3"/>
  <c r="O97" i="4"/>
  <c r="N97" i="4"/>
  <c r="K97" i="4"/>
  <c r="K16" i="3"/>
  <c r="I87" i="3"/>
  <c r="I40" i="3"/>
  <c r="N1293" i="4"/>
  <c r="K1293" i="4"/>
  <c r="O1293" i="4"/>
  <c r="K860" i="4"/>
  <c r="N860" i="4"/>
  <c r="O860" i="4"/>
  <c r="O1296" i="4"/>
  <c r="K1296" i="4"/>
  <c r="N1296" i="4"/>
  <c r="K172" i="3"/>
  <c r="K845" i="4"/>
  <c r="O845" i="4"/>
  <c r="N845" i="4"/>
  <c r="N864" i="4"/>
  <c r="K864" i="4"/>
  <c r="O864" i="4"/>
  <c r="H432" i="4"/>
  <c r="J432" i="4" s="1"/>
  <c r="H437" i="4"/>
  <c r="J437" i="4" s="1"/>
  <c r="H442" i="4"/>
  <c r="J442" i="4" s="1"/>
  <c r="N980" i="4"/>
  <c r="O980" i="4"/>
  <c r="K980" i="4"/>
  <c r="O898" i="4"/>
  <c r="N898" i="4"/>
  <c r="K898" i="4"/>
  <c r="O773" i="4"/>
  <c r="N773" i="4"/>
  <c r="K773" i="4"/>
  <c r="K118" i="3"/>
  <c r="N1218" i="4"/>
  <c r="H160" i="3"/>
  <c r="K24" i="4"/>
  <c r="N24" i="4"/>
  <c r="O24" i="4"/>
  <c r="H156" i="3"/>
  <c r="N1146" i="4"/>
  <c r="O1146" i="4"/>
  <c r="K1146" i="4"/>
  <c r="N1250" i="4"/>
  <c r="H168" i="3"/>
  <c r="T236" i="5"/>
  <c r="H1276" i="4" s="1"/>
  <c r="J1276" i="4" s="1"/>
  <c r="H1275" i="4"/>
  <c r="J1275" i="4" s="1"/>
  <c r="O12" i="4"/>
  <c r="N12" i="4"/>
  <c r="K12" i="4"/>
  <c r="N826" i="4"/>
  <c r="O826" i="4"/>
  <c r="K826" i="4"/>
  <c r="O312" i="4"/>
  <c r="J46" i="3" s="1"/>
  <c r="N312" i="4"/>
  <c r="K312" i="4"/>
  <c r="G46" i="3" s="1"/>
  <c r="K46" i="3"/>
  <c r="N1119" i="4"/>
  <c r="H151" i="3"/>
  <c r="N1219" i="4"/>
  <c r="K1219" i="4"/>
  <c r="O1219" i="4"/>
  <c r="T37" i="5"/>
  <c r="H627" i="4" s="1"/>
  <c r="J627" i="4" s="1"/>
  <c r="H625" i="4"/>
  <c r="J625" i="4" s="1"/>
  <c r="O1345" i="4"/>
  <c r="K1345" i="4"/>
  <c r="N1345" i="4"/>
  <c r="K168" i="3"/>
  <c r="O1280" i="4"/>
  <c r="J175" i="3" s="1"/>
  <c r="N1280" i="4"/>
  <c r="K1280" i="4"/>
  <c r="G175" i="3" s="1"/>
  <c r="K175" i="3"/>
  <c r="O1124" i="4"/>
  <c r="N1124" i="4"/>
  <c r="K1124" i="4"/>
  <c r="H167" i="3"/>
  <c r="O965" i="4"/>
  <c r="K965" i="4"/>
  <c r="N965" i="4"/>
  <c r="K127" i="3"/>
  <c r="O955" i="4"/>
  <c r="N955" i="4"/>
  <c r="K955" i="4"/>
  <c r="N188" i="4"/>
  <c r="O188" i="4"/>
  <c r="K188" i="4"/>
  <c r="N891" i="4"/>
  <c r="O891" i="4"/>
  <c r="K891" i="4"/>
  <c r="N1071" i="4"/>
  <c r="N775" i="4"/>
  <c r="H105" i="3"/>
  <c r="K934" i="4"/>
  <c r="N934" i="4"/>
  <c r="O934" i="4"/>
  <c r="O1352" i="4"/>
  <c r="K1352" i="4"/>
  <c r="N1352" i="4"/>
  <c r="G172" i="3"/>
  <c r="N674" i="4"/>
  <c r="K674" i="4"/>
  <c r="O674" i="4"/>
  <c r="O757" i="4"/>
  <c r="K757" i="4"/>
  <c r="N757" i="4"/>
  <c r="N623" i="4"/>
  <c r="H86" i="3"/>
  <c r="H51" i="3"/>
  <c r="N379" i="4"/>
  <c r="I93" i="3"/>
  <c r="H84" i="3"/>
  <c r="N227" i="4"/>
  <c r="K227" i="4"/>
  <c r="O227" i="4"/>
  <c r="K32" i="3"/>
  <c r="O324" i="4"/>
  <c r="K324" i="4"/>
  <c r="N324" i="4"/>
  <c r="K53" i="3"/>
  <c r="K36" i="4"/>
  <c r="O36" i="4"/>
  <c r="N36" i="4"/>
  <c r="O901" i="4"/>
  <c r="N901" i="4"/>
  <c r="K901" i="4"/>
  <c r="G73" i="3"/>
  <c r="K243" i="4"/>
  <c r="O243" i="4"/>
  <c r="N243" i="4"/>
  <c r="J78" i="3"/>
  <c r="I28" i="3"/>
  <c r="I6" i="3"/>
  <c r="J61" i="3"/>
  <c r="J13" i="3"/>
  <c r="G51" i="3"/>
  <c r="N1325" i="4"/>
  <c r="K1325" i="4"/>
  <c r="O1325" i="4"/>
  <c r="T466" i="5"/>
  <c r="H1367" i="4" s="1"/>
  <c r="J1367" i="4" s="1"/>
  <c r="H1365" i="4"/>
  <c r="J1365" i="4" s="1"/>
  <c r="T124" i="5"/>
  <c r="H1248" i="4" s="1"/>
  <c r="J1248" i="4" s="1"/>
  <c r="H1246" i="4"/>
  <c r="J1246" i="4" s="1"/>
  <c r="N209" i="4"/>
  <c r="O209" i="4"/>
  <c r="K209" i="4"/>
  <c r="T19" i="5"/>
  <c r="H166" i="4" s="1"/>
  <c r="J166" i="4" s="1"/>
  <c r="H164" i="4"/>
  <c r="J164" i="4" s="1"/>
  <c r="T416" i="5"/>
  <c r="H309" i="4" s="1"/>
  <c r="J309" i="4" s="1"/>
  <c r="H307" i="4"/>
  <c r="J307" i="4" s="1"/>
  <c r="O480" i="4"/>
  <c r="N480" i="4"/>
  <c r="K480" i="4"/>
  <c r="K76" i="3"/>
  <c r="T30" i="5"/>
  <c r="H475" i="4" s="1"/>
  <c r="J475" i="4" s="1"/>
  <c r="H473" i="4"/>
  <c r="J473" i="4" s="1"/>
  <c r="I149" i="3"/>
  <c r="O928" i="4"/>
  <c r="N928" i="4"/>
  <c r="K928" i="4"/>
  <c r="O1067" i="4"/>
  <c r="K1067" i="4"/>
  <c r="N1067" i="4"/>
  <c r="K142" i="3"/>
  <c r="O1253" i="4"/>
  <c r="N1253" i="4"/>
  <c r="K1253" i="4"/>
  <c r="K171" i="3"/>
  <c r="O865" i="4"/>
  <c r="N865" i="4"/>
  <c r="K865" i="4"/>
  <c r="O579" i="4"/>
  <c r="K579" i="4"/>
  <c r="N579" i="4"/>
  <c r="O1044" i="4"/>
  <c r="N1044" i="4"/>
  <c r="K1044" i="4"/>
  <c r="I133" i="3"/>
  <c r="H94" i="3"/>
  <c r="N631" i="4"/>
  <c r="O523" i="4"/>
  <c r="N523" i="4"/>
  <c r="K523" i="4"/>
  <c r="N1073" i="4"/>
  <c r="H20" i="3"/>
  <c r="O616" i="4"/>
  <c r="N616" i="4"/>
  <c r="K616" i="4"/>
  <c r="K84" i="3"/>
  <c r="K29" i="4"/>
  <c r="O29" i="4"/>
  <c r="N29" i="4"/>
  <c r="K20" i="3"/>
  <c r="O539" i="4"/>
  <c r="J64" i="3" s="1"/>
  <c r="N539" i="4"/>
  <c r="K539" i="4"/>
  <c r="K64" i="3"/>
  <c r="J73" i="3"/>
  <c r="K146" i="3"/>
  <c r="H57" i="3"/>
  <c r="G78" i="3"/>
  <c r="O637" i="4"/>
  <c r="N637" i="4"/>
  <c r="K637" i="4"/>
  <c r="K96" i="3"/>
  <c r="K75" i="4"/>
  <c r="O75" i="4"/>
  <c r="N75" i="4"/>
  <c r="K13" i="3"/>
  <c r="G61" i="3"/>
  <c r="L51" i="3"/>
  <c r="N629" i="4"/>
  <c r="H92" i="3"/>
  <c r="H73" i="3"/>
  <c r="N515" i="4"/>
  <c r="N206" i="4"/>
  <c r="K206" i="4"/>
  <c r="O206" i="4"/>
  <c r="K22" i="4"/>
  <c r="O22" i="4"/>
  <c r="N22" i="4"/>
  <c r="I117" i="3"/>
  <c r="F11" i="1" s="1"/>
  <c r="H146" i="3"/>
  <c r="H141" i="3"/>
  <c r="I68" i="3"/>
  <c r="H65" i="3"/>
  <c r="N1104" i="4"/>
  <c r="L141" i="3" s="1"/>
  <c r="K1104" i="4"/>
  <c r="O1104" i="4"/>
  <c r="J141" i="3" s="1"/>
  <c r="K141" i="3"/>
  <c r="O817" i="4"/>
  <c r="K817" i="4"/>
  <c r="N817" i="4"/>
  <c r="O14" i="4"/>
  <c r="N14" i="4"/>
  <c r="K14" i="4"/>
  <c r="O1123" i="4"/>
  <c r="N1123" i="4"/>
  <c r="K1123" i="4"/>
  <c r="O1018" i="4"/>
  <c r="N1018" i="4"/>
  <c r="K1018" i="4"/>
  <c r="O495" i="4"/>
  <c r="N495" i="4"/>
  <c r="K495" i="4"/>
  <c r="K72" i="3"/>
  <c r="O1208" i="4"/>
  <c r="K1208" i="4"/>
  <c r="N1208" i="4"/>
  <c r="L70" i="3"/>
  <c r="L129" i="3"/>
  <c r="O429" i="4"/>
  <c r="N429" i="4"/>
  <c r="K429" i="4"/>
  <c r="K59" i="3"/>
  <c r="K296" i="4"/>
  <c r="N296" i="4"/>
  <c r="O296" i="4"/>
  <c r="K187" i="4"/>
  <c r="O187" i="4"/>
  <c r="N187" i="4"/>
  <c r="K30" i="3"/>
  <c r="K15" i="4"/>
  <c r="O15" i="4"/>
  <c r="N15" i="4"/>
  <c r="K10" i="3"/>
  <c r="H127" i="3"/>
  <c r="N927" i="4"/>
  <c r="H117" i="3"/>
  <c r="E11" i="1" s="1"/>
  <c r="G45" i="3"/>
  <c r="O583" i="4"/>
  <c r="N583" i="4"/>
  <c r="K583" i="4"/>
  <c r="K80" i="3"/>
  <c r="G59" i="3"/>
  <c r="I96" i="3"/>
  <c r="H29" i="3"/>
  <c r="I122" i="3"/>
  <c r="I65" i="3"/>
  <c r="G139" i="3"/>
  <c r="T306" i="5"/>
  <c r="H114" i="4" s="1"/>
  <c r="J114" i="4" s="1"/>
  <c r="H112" i="4"/>
  <c r="J112" i="4" s="1"/>
  <c r="K12" i="3" s="1"/>
  <c r="N888" i="4"/>
  <c r="K888" i="4"/>
  <c r="O888" i="4"/>
  <c r="T396" i="5"/>
  <c r="H1196" i="4" s="1"/>
  <c r="J1196" i="4" s="1"/>
  <c r="H1194" i="4"/>
  <c r="J1194" i="4" s="1"/>
  <c r="O655" i="4"/>
  <c r="N655" i="4"/>
  <c r="K655" i="4"/>
  <c r="O489" i="4"/>
  <c r="N489" i="4"/>
  <c r="K489" i="4"/>
  <c r="H1075" i="4"/>
  <c r="J1075" i="4" s="1"/>
  <c r="T59" i="5"/>
  <c r="H1077" i="4" s="1"/>
  <c r="J1077" i="4" s="1"/>
  <c r="H150" i="3"/>
  <c r="N1099" i="4"/>
  <c r="N994" i="4"/>
  <c r="O994" i="4"/>
  <c r="K994" i="4"/>
  <c r="N1183" i="4"/>
  <c r="H154" i="3"/>
  <c r="K1206" i="4"/>
  <c r="O1206" i="4"/>
  <c r="N1206" i="4"/>
  <c r="O1185" i="4"/>
  <c r="N1185" i="4"/>
  <c r="K1185" i="4"/>
  <c r="O1225" i="4"/>
  <c r="J162" i="3" s="1"/>
  <c r="N1225" i="4"/>
  <c r="L162" i="3" s="1"/>
  <c r="K1225" i="4"/>
  <c r="G162" i="3" s="1"/>
  <c r="K162" i="3"/>
  <c r="H163" i="3"/>
  <c r="N1245" i="4"/>
  <c r="L163" i="3" s="1"/>
  <c r="O869" i="4"/>
  <c r="N869" i="4"/>
  <c r="K869" i="4"/>
  <c r="H166" i="3"/>
  <c r="N1083" i="4"/>
  <c r="K1083" i="4"/>
  <c r="O1083" i="4"/>
  <c r="J139" i="3" s="1"/>
  <c r="K139" i="3"/>
  <c r="O919" i="4"/>
  <c r="N919" i="4"/>
  <c r="K919" i="4"/>
  <c r="K134" i="3"/>
  <c r="O1016" i="4"/>
  <c r="N1016" i="4"/>
  <c r="K1016" i="4"/>
  <c r="O692" i="4"/>
  <c r="N692" i="4"/>
  <c r="K692" i="4"/>
  <c r="O1133" i="4"/>
  <c r="N1133" i="4"/>
  <c r="K1133" i="4"/>
  <c r="G70" i="3"/>
  <c r="N351" i="4"/>
  <c r="H47" i="3"/>
  <c r="O930" i="4"/>
  <c r="J130" i="3" s="1"/>
  <c r="K930" i="4"/>
  <c r="G130" i="3" s="1"/>
  <c r="N930" i="4"/>
  <c r="L130" i="3" s="1"/>
  <c r="K130" i="3"/>
  <c r="H115" i="3"/>
  <c r="H81" i="3"/>
  <c r="O693" i="4"/>
  <c r="N693" i="4"/>
  <c r="K693" i="4"/>
  <c r="O762" i="4"/>
  <c r="N762" i="4"/>
  <c r="K762" i="4"/>
  <c r="J129" i="3"/>
  <c r="N533" i="4"/>
  <c r="O533" i="4"/>
  <c r="K533" i="4"/>
  <c r="H38" i="3"/>
  <c r="N195" i="4"/>
  <c r="I127" i="3"/>
  <c r="O375" i="4"/>
  <c r="N375" i="4"/>
  <c r="K375" i="4"/>
  <c r="K236" i="4"/>
  <c r="O236" i="4"/>
  <c r="N236" i="4"/>
  <c r="L27" i="3" s="1"/>
  <c r="K27" i="3"/>
  <c r="H9" i="3"/>
  <c r="I151" i="3"/>
  <c r="O807" i="4"/>
  <c r="N807" i="4"/>
  <c r="K807" i="4"/>
  <c r="K1259" i="4"/>
  <c r="O1259" i="4"/>
  <c r="J173" i="3" s="1"/>
  <c r="N1259" i="4"/>
  <c r="K173" i="3"/>
  <c r="O1273" i="4"/>
  <c r="N1273" i="4"/>
  <c r="K1273" i="4"/>
  <c r="K158" i="3"/>
  <c r="O370" i="4"/>
  <c r="N370" i="4"/>
  <c r="K370" i="4"/>
  <c r="N590" i="4"/>
  <c r="K590" i="4"/>
  <c r="O590" i="4"/>
  <c r="N358" i="4"/>
  <c r="H49" i="3"/>
  <c r="O1252" i="4"/>
  <c r="N1252" i="4"/>
  <c r="K1252" i="4"/>
  <c r="K170" i="3"/>
  <c r="G80" i="3"/>
  <c r="G125" i="3"/>
  <c r="N143" i="4"/>
  <c r="O143" i="4"/>
  <c r="K143" i="4"/>
  <c r="H100" i="3"/>
  <c r="I83" i="3"/>
  <c r="N704" i="4"/>
  <c r="O704" i="4"/>
  <c r="K704" i="4"/>
  <c r="N297" i="4"/>
  <c r="K297" i="4"/>
  <c r="O297" i="4"/>
  <c r="N171" i="4"/>
  <c r="K171" i="4"/>
  <c r="O171" i="4"/>
  <c r="J59" i="3"/>
  <c r="K95" i="3"/>
  <c r="L173" i="3"/>
  <c r="G173" i="3"/>
  <c r="O900" i="4"/>
  <c r="N900" i="4"/>
  <c r="K900" i="4"/>
  <c r="H165" i="3"/>
  <c r="N1228" i="4"/>
  <c r="L165" i="3" s="1"/>
  <c r="O867" i="4"/>
  <c r="N867" i="4"/>
  <c r="K867" i="4"/>
  <c r="O1292" i="4"/>
  <c r="N1292" i="4"/>
  <c r="K1292" i="4"/>
  <c r="O794" i="4"/>
  <c r="J105" i="3" s="1"/>
  <c r="N794" i="4"/>
  <c r="K794" i="4"/>
  <c r="G105" i="3" s="1"/>
  <c r="K105" i="3"/>
  <c r="N701" i="4"/>
  <c r="K701" i="4"/>
  <c r="O701" i="4"/>
  <c r="H66" i="3"/>
  <c r="H45" i="3"/>
  <c r="N330" i="4"/>
  <c r="L45" i="3" s="1"/>
  <c r="I170" i="3"/>
  <c r="H71" i="3"/>
  <c r="O457" i="4"/>
  <c r="N457" i="4"/>
  <c r="K457" i="4"/>
  <c r="H78" i="3"/>
  <c r="N543" i="4"/>
  <c r="L125" i="3"/>
  <c r="H72" i="3"/>
  <c r="N552" i="4"/>
  <c r="H91" i="3"/>
  <c r="N255" i="4"/>
  <c r="O255" i="4"/>
  <c r="K255" i="4"/>
  <c r="K77" i="3"/>
  <c r="I17" i="3"/>
  <c r="N50" i="4"/>
  <c r="H22" i="3"/>
  <c r="E6" i="1" s="1"/>
  <c r="H106" i="3"/>
  <c r="N814" i="4"/>
  <c r="O1086" i="4"/>
  <c r="N1086" i="4"/>
  <c r="K1086" i="4"/>
  <c r="T361" i="5"/>
  <c r="H126" i="4"/>
  <c r="J126" i="4" s="1"/>
  <c r="K22" i="3" s="1"/>
  <c r="H131" i="4"/>
  <c r="J131" i="4" s="1"/>
  <c r="H136" i="4"/>
  <c r="J136" i="4" s="1"/>
  <c r="T382" i="5"/>
  <c r="H883" i="4" s="1"/>
  <c r="J883" i="4" s="1"/>
  <c r="H882" i="4"/>
  <c r="J882" i="4" s="1"/>
  <c r="O366" i="4"/>
  <c r="N366" i="4"/>
  <c r="K366" i="4"/>
  <c r="H917" i="4"/>
  <c r="J917" i="4" s="1"/>
  <c r="T48" i="5"/>
  <c r="H918" i="4" s="1"/>
  <c r="J918" i="4" s="1"/>
  <c r="K1224" i="4"/>
  <c r="O1224" i="4"/>
  <c r="N1224" i="4"/>
  <c r="O1101" i="4"/>
  <c r="N1101" i="4"/>
  <c r="K1101" i="4"/>
  <c r="O1127" i="4"/>
  <c r="J155" i="3" s="1"/>
  <c r="N1127" i="4"/>
  <c r="K1127" i="4"/>
  <c r="G155" i="3" s="1"/>
  <c r="D13" i="1" s="1"/>
  <c r="O1201" i="4"/>
  <c r="N1201" i="4"/>
  <c r="K1201" i="4"/>
  <c r="O1171" i="4"/>
  <c r="N1171" i="4"/>
  <c r="K1171" i="4"/>
  <c r="O1303" i="4"/>
  <c r="K1303" i="4"/>
  <c r="N1303" i="4"/>
  <c r="N1342" i="4"/>
  <c r="K1342" i="4"/>
  <c r="O1342" i="4"/>
  <c r="J165" i="3" s="1"/>
  <c r="K1033" i="4"/>
  <c r="N1033" i="4"/>
  <c r="O1033" i="4"/>
  <c r="K1229" i="4"/>
  <c r="O1229" i="4"/>
  <c r="N1229" i="4"/>
  <c r="K166" i="3"/>
  <c r="O841" i="4"/>
  <c r="N841" i="4"/>
  <c r="K841" i="4"/>
  <c r="I115" i="3"/>
  <c r="H64" i="3"/>
  <c r="N482" i="4"/>
  <c r="I171" i="3"/>
  <c r="K940" i="4"/>
  <c r="O940" i="4"/>
  <c r="N940" i="4"/>
  <c r="I114" i="3"/>
  <c r="N1272" i="4"/>
  <c r="O1272" i="4"/>
  <c r="K1272" i="4"/>
  <c r="O984" i="4"/>
  <c r="J127" i="3" s="1"/>
  <c r="N984" i="4"/>
  <c r="K984" i="4"/>
  <c r="G127" i="3" s="1"/>
  <c r="K1364" i="4"/>
  <c r="O1364" i="4"/>
  <c r="N1364" i="4"/>
  <c r="O977" i="4"/>
  <c r="N977" i="4"/>
  <c r="K977" i="4"/>
  <c r="K135" i="3"/>
  <c r="I173" i="3"/>
  <c r="K942" i="4"/>
  <c r="G138" i="3" s="1"/>
  <c r="D23" i="1" s="1"/>
  <c r="O942" i="4"/>
  <c r="J138" i="3" s="1"/>
  <c r="N942" i="4"/>
  <c r="L138" i="3" s="1"/>
  <c r="K138" i="3"/>
  <c r="O886" i="4"/>
  <c r="N886" i="4"/>
  <c r="K886" i="4"/>
  <c r="H152" i="3"/>
  <c r="O779" i="4"/>
  <c r="N779" i="4"/>
  <c r="K779" i="4"/>
  <c r="K109" i="3"/>
  <c r="L106" i="3"/>
  <c r="T45" i="5"/>
  <c r="H784" i="4" s="1"/>
  <c r="J784" i="4" s="1"/>
  <c r="O586" i="4"/>
  <c r="K586" i="4"/>
  <c r="N586" i="4"/>
  <c r="H79" i="3"/>
  <c r="E9" i="1" s="1"/>
  <c r="N766" i="4"/>
  <c r="H101" i="3"/>
  <c r="T138" i="5"/>
  <c r="H204" i="4" s="1"/>
  <c r="J204" i="4" s="1"/>
  <c r="H202" i="4"/>
  <c r="J202" i="4" s="1"/>
  <c r="I84" i="3"/>
  <c r="J51" i="3"/>
  <c r="J45" i="3"/>
  <c r="K90" i="4"/>
  <c r="O90" i="4"/>
  <c r="N90" i="4"/>
  <c r="N695" i="4"/>
  <c r="K695" i="4"/>
  <c r="G97" i="3" s="1"/>
  <c r="O695" i="4"/>
  <c r="J97" i="3" s="1"/>
  <c r="K97" i="3"/>
  <c r="N658" i="4"/>
  <c r="O658" i="4"/>
  <c r="K658" i="4"/>
  <c r="I143" i="3"/>
  <c r="H77" i="3"/>
  <c r="H108" i="3"/>
  <c r="I33" i="3"/>
  <c r="N451" i="4"/>
  <c r="K451" i="4"/>
  <c r="O451" i="4"/>
  <c r="H1054" i="4"/>
  <c r="J1054" i="4" s="1"/>
  <c r="E12" i="2"/>
  <c r="G12" i="2" s="1"/>
  <c r="N1290" i="4"/>
  <c r="K1290" i="4"/>
  <c r="O1290" i="4"/>
  <c r="O862" i="4"/>
  <c r="K862" i="4"/>
  <c r="N862" i="4"/>
  <c r="N1064" i="4"/>
  <c r="L139" i="3" s="1"/>
  <c r="I161" i="3"/>
  <c r="G165" i="3"/>
  <c r="N736" i="4"/>
  <c r="K736" i="4"/>
  <c r="O736" i="4"/>
  <c r="O933" i="4"/>
  <c r="N933" i="4"/>
  <c r="K933" i="4"/>
  <c r="T366" i="5"/>
  <c r="H278" i="4"/>
  <c r="J278" i="4" s="1"/>
  <c r="H288" i="4"/>
  <c r="J288" i="4" s="1"/>
  <c r="H283" i="4"/>
  <c r="J283" i="4" s="1"/>
  <c r="K31" i="3" s="1"/>
  <c r="T47" i="5"/>
  <c r="H774" i="4" s="1"/>
  <c r="J774" i="4" s="1"/>
  <c r="H772" i="4"/>
  <c r="J772" i="4" s="1"/>
  <c r="O190" i="4"/>
  <c r="N190" i="4"/>
  <c r="K190" i="4"/>
  <c r="T131" i="5"/>
  <c r="H62" i="4" s="1"/>
  <c r="J62" i="4" s="1"/>
  <c r="H60" i="4"/>
  <c r="J60" i="4" s="1"/>
  <c r="T121" i="5"/>
  <c r="H1238" i="4" s="1"/>
  <c r="J1238" i="4" s="1"/>
  <c r="K161" i="3" s="1"/>
  <c r="H1237" i="4"/>
  <c r="J1237" i="4" s="1"/>
  <c r="T336" i="5"/>
  <c r="H874" i="4" s="1"/>
  <c r="J874" i="4" s="1"/>
  <c r="H872" i="4"/>
  <c r="J872" i="4" s="1"/>
  <c r="N753" i="4"/>
  <c r="O753" i="4"/>
  <c r="K753" i="4"/>
  <c r="T41" i="5"/>
  <c r="H769" i="4" s="1"/>
  <c r="J769" i="4" s="1"/>
  <c r="H768" i="4"/>
  <c r="J768" i="4" s="1"/>
  <c r="K180" i="4"/>
  <c r="G28" i="3" s="1"/>
  <c r="O180" i="4"/>
  <c r="J28" i="3" s="1"/>
  <c r="N180" i="4"/>
  <c r="K28" i="3"/>
  <c r="O478" i="4"/>
  <c r="N478" i="4"/>
  <c r="K478" i="4"/>
  <c r="K74" i="3"/>
  <c r="O975" i="4"/>
  <c r="N975" i="4"/>
  <c r="K975" i="4"/>
  <c r="O1131" i="4"/>
  <c r="K1131" i="4"/>
  <c r="N1131" i="4"/>
  <c r="N1155" i="4"/>
  <c r="H149" i="3"/>
  <c r="O998" i="4"/>
  <c r="N998" i="4"/>
  <c r="K998" i="4"/>
  <c r="G137" i="3" s="1"/>
  <c r="K137" i="3"/>
  <c r="N905" i="4"/>
  <c r="K905" i="4"/>
  <c r="O905" i="4"/>
  <c r="O1318" i="4"/>
  <c r="N1318" i="4"/>
  <c r="L175" i="3" s="1"/>
  <c r="K1318" i="4"/>
  <c r="N791" i="4"/>
  <c r="O791" i="4"/>
  <c r="K791" i="4"/>
  <c r="O1113" i="4"/>
  <c r="N1113" i="4"/>
  <c r="K1113" i="4"/>
  <c r="G106" i="3"/>
  <c r="N316" i="4"/>
  <c r="H60" i="3"/>
  <c r="E8" i="1" s="1"/>
  <c r="I134" i="3"/>
  <c r="I101" i="3"/>
  <c r="N1322" i="4"/>
  <c r="K1322" i="4"/>
  <c r="O1322" i="4"/>
  <c r="O530" i="4"/>
  <c r="N530" i="4"/>
  <c r="K530" i="4"/>
  <c r="N854" i="4"/>
  <c r="O854" i="4"/>
  <c r="K854" i="4"/>
  <c r="J168" i="3"/>
  <c r="H98" i="3"/>
  <c r="E10" i="1" s="1"/>
  <c r="N561" i="4"/>
  <c r="K561" i="4"/>
  <c r="O561" i="4"/>
  <c r="N1187" i="4"/>
  <c r="O1187" i="4"/>
  <c r="K1187" i="4"/>
  <c r="K143" i="3"/>
  <c r="H23" i="3"/>
  <c r="N32" i="4"/>
  <c r="I69" i="3"/>
  <c r="H144" i="3"/>
  <c r="N671" i="4"/>
  <c r="O671" i="4"/>
  <c r="J82" i="3" s="1"/>
  <c r="K671" i="4"/>
  <c r="G82" i="3" s="1"/>
  <c r="K82" i="3"/>
  <c r="K1268" i="4"/>
  <c r="N1268" i="4"/>
  <c r="O1268" i="4"/>
  <c r="N824" i="4"/>
  <c r="N1312" i="4"/>
  <c r="K1312" i="4"/>
  <c r="O1312" i="4"/>
  <c r="I166" i="3"/>
  <c r="K1260" i="4"/>
  <c r="O1260" i="4"/>
  <c r="N1260" i="4"/>
  <c r="I159" i="3"/>
  <c r="N1014" i="4"/>
  <c r="O1014" i="4"/>
  <c r="K1014" i="4"/>
  <c r="T82" i="5"/>
  <c r="H185" i="4" s="1"/>
  <c r="J185" i="4" s="1"/>
  <c r="H183" i="4"/>
  <c r="J183" i="4" s="1"/>
  <c r="O818" i="4"/>
  <c r="J110" i="3" s="1"/>
  <c r="N818" i="4"/>
  <c r="K818" i="4"/>
  <c r="G110" i="3" s="1"/>
  <c r="K110" i="3"/>
  <c r="K956" i="4"/>
  <c r="O956" i="4"/>
  <c r="N956" i="4"/>
  <c r="K1009" i="4"/>
  <c r="O1009" i="4"/>
  <c r="N1009" i="4"/>
  <c r="O999" i="4"/>
  <c r="K999" i="4"/>
  <c r="N999" i="4"/>
  <c r="O970" i="4"/>
  <c r="N970" i="4"/>
  <c r="K970" i="4"/>
  <c r="N1181" i="4"/>
  <c r="O1181" i="4"/>
  <c r="K1181" i="4"/>
  <c r="N1249" i="4"/>
  <c r="L167" i="3" s="1"/>
  <c r="O1249" i="4"/>
  <c r="K1249" i="4"/>
  <c r="G167" i="3" s="1"/>
  <c r="K167" i="3"/>
  <c r="I152" i="3"/>
  <c r="N931" i="4"/>
  <c r="O931" i="4"/>
  <c r="K931" i="4"/>
  <c r="I136" i="3"/>
  <c r="F12" i="1" s="1"/>
  <c r="T436" i="5"/>
  <c r="H760" i="4" s="1"/>
  <c r="J760" i="4" s="1"/>
  <c r="H758" i="4"/>
  <c r="J758" i="4" s="1"/>
  <c r="T422" i="5"/>
  <c r="H456" i="4" s="1"/>
  <c r="J456" i="4" s="1"/>
  <c r="H454" i="4"/>
  <c r="J454" i="4" s="1"/>
  <c r="O879" i="4"/>
  <c r="K879" i="4"/>
  <c r="N879" i="4"/>
  <c r="O176" i="4"/>
  <c r="N176" i="4"/>
  <c r="K176" i="4"/>
  <c r="K1332" i="4"/>
  <c r="O1332" i="4"/>
  <c r="N1332" i="4"/>
  <c r="N1300" i="4"/>
  <c r="K1300" i="4"/>
  <c r="O1300" i="4"/>
  <c r="H113" i="3"/>
  <c r="K788" i="4"/>
  <c r="O788" i="4"/>
  <c r="N788" i="4"/>
  <c r="K1007" i="4"/>
  <c r="N1007" i="4"/>
  <c r="O1007" i="4"/>
  <c r="O389" i="4"/>
  <c r="N389" i="4"/>
  <c r="K389" i="4"/>
  <c r="N1176" i="4"/>
  <c r="K1176" i="4"/>
  <c r="O1176" i="4"/>
  <c r="K1072" i="4"/>
  <c r="N1072" i="4"/>
  <c r="O1072" i="4"/>
  <c r="H130" i="3"/>
  <c r="O793" i="4"/>
  <c r="N793" i="4"/>
  <c r="K793" i="4"/>
  <c r="I112" i="3"/>
  <c r="H176" i="3"/>
  <c r="O951" i="4"/>
  <c r="N951" i="4"/>
  <c r="L132" i="3" s="1"/>
  <c r="K951" i="4"/>
  <c r="G132" i="3" s="1"/>
  <c r="K132" i="3"/>
  <c r="H145" i="3"/>
  <c r="H125" i="3"/>
  <c r="K815" i="4"/>
  <c r="O815" i="4"/>
  <c r="N815" i="4"/>
  <c r="K107" i="3"/>
  <c r="I160" i="3"/>
  <c r="I103" i="3"/>
  <c r="H136" i="3"/>
  <c r="E12" i="1" s="1"/>
  <c r="H97" i="3"/>
  <c r="N638" i="4"/>
  <c r="O738" i="4"/>
  <c r="K738" i="4"/>
  <c r="N738" i="4"/>
  <c r="K87" i="3"/>
  <c r="H48" i="3"/>
  <c r="N414" i="4"/>
  <c r="N938" i="4"/>
  <c r="K938" i="4"/>
  <c r="O938" i="4"/>
  <c r="O1324" i="4"/>
  <c r="K1324" i="4"/>
  <c r="N1324" i="4"/>
  <c r="O887" i="4"/>
  <c r="N887" i="4"/>
  <c r="K887" i="4"/>
  <c r="G27" i="3"/>
  <c r="N321" i="4"/>
  <c r="O835" i="4"/>
  <c r="N835" i="4"/>
  <c r="K835" i="4"/>
  <c r="H89" i="3"/>
  <c r="O380" i="4"/>
  <c r="N380" i="4"/>
  <c r="K380" i="4"/>
  <c r="K86" i="4"/>
  <c r="O86" i="4"/>
  <c r="N86" i="4"/>
  <c r="N554" i="4"/>
  <c r="O554" i="4"/>
  <c r="K554" i="4"/>
  <c r="I29" i="3"/>
  <c r="G32" i="3"/>
  <c r="H326" i="4"/>
  <c r="J326" i="4" s="1"/>
  <c r="T24" i="5"/>
  <c r="H328" i="4" s="1"/>
  <c r="J328" i="4" s="1"/>
  <c r="T145" i="5"/>
  <c r="H503" i="4" s="1"/>
  <c r="J503" i="4" s="1"/>
  <c r="H502" i="4"/>
  <c r="J502" i="4" s="1"/>
  <c r="K1120" i="4"/>
  <c r="O1120" i="4"/>
  <c r="N1120" i="4"/>
  <c r="L149" i="3"/>
  <c r="I132" i="3"/>
  <c r="I145" i="3"/>
  <c r="K767" i="4"/>
  <c r="G102" i="3" s="1"/>
  <c r="N767" i="4"/>
  <c r="L102" i="3" s="1"/>
  <c r="K102" i="3"/>
  <c r="O767" i="4"/>
  <c r="J102" i="3" s="1"/>
  <c r="I111" i="3"/>
  <c r="H85" i="3"/>
  <c r="N617" i="4"/>
  <c r="N939" i="4"/>
  <c r="L135" i="3" s="1"/>
  <c r="H135" i="3"/>
  <c r="G115" i="3"/>
  <c r="N407" i="4"/>
  <c r="H46" i="3"/>
  <c r="N497" i="4"/>
  <c r="K497" i="4"/>
  <c r="O497" i="4"/>
  <c r="N1036" i="4"/>
  <c r="L137" i="3" s="1"/>
  <c r="K1036" i="4"/>
  <c r="O1036" i="4"/>
  <c r="H134" i="3"/>
  <c r="H82" i="3"/>
  <c r="N633" i="4"/>
  <c r="N740" i="4"/>
  <c r="K740" i="4"/>
  <c r="O740" i="4"/>
  <c r="O1175" i="4"/>
  <c r="N1175" i="4"/>
  <c r="K1175" i="4"/>
  <c r="K150" i="3"/>
  <c r="J158" i="3"/>
  <c r="I98" i="3"/>
  <c r="F10" i="1" s="1"/>
  <c r="I92" i="3"/>
  <c r="K857" i="4"/>
  <c r="N857" i="4"/>
  <c r="O857" i="4"/>
  <c r="I71" i="3"/>
  <c r="L32" i="3"/>
  <c r="H126" i="3"/>
  <c r="G16" i="3"/>
  <c r="H1026" i="4"/>
  <c r="J1026" i="4" s="1"/>
  <c r="T343" i="5"/>
  <c r="H1028" i="4" s="1"/>
  <c r="J1028" i="4" s="1"/>
  <c r="N755" i="4"/>
  <c r="O755" i="4"/>
  <c r="K755" i="4"/>
  <c r="N603" i="4"/>
  <c r="K603" i="4"/>
  <c r="O603" i="4"/>
  <c r="T40" i="5"/>
  <c r="H622" i="4" s="1"/>
  <c r="J622" i="4" s="1"/>
  <c r="H620" i="4"/>
  <c r="J620" i="4" s="1"/>
  <c r="O1243" i="4"/>
  <c r="N1243" i="4"/>
  <c r="K1243" i="4"/>
  <c r="T403" i="5"/>
  <c r="H1338" i="4" s="1"/>
  <c r="J1338" i="4" s="1"/>
  <c r="H1336" i="4"/>
  <c r="J1336" i="4" s="1"/>
  <c r="T264" i="5"/>
  <c r="H551" i="4" s="1"/>
  <c r="J551" i="4" s="1"/>
  <c r="H549" i="4"/>
  <c r="J549" i="4" s="1"/>
  <c r="O846" i="4"/>
  <c r="N846" i="4"/>
  <c r="L115" i="3" s="1"/>
  <c r="K846" i="4"/>
  <c r="K115" i="3"/>
  <c r="N851" i="4"/>
  <c r="K851" i="4"/>
  <c r="O851" i="4"/>
  <c r="O1289" i="4"/>
  <c r="K1289" i="4"/>
  <c r="N1289" i="4"/>
  <c r="N1160" i="4"/>
  <c r="O1160" i="4"/>
  <c r="K1160" i="4"/>
  <c r="K299" i="4"/>
  <c r="O299" i="4"/>
  <c r="N299" i="4"/>
  <c r="O1215" i="4"/>
  <c r="K1215" i="4"/>
  <c r="N1215" i="4"/>
  <c r="O1035" i="4"/>
  <c r="N1035" i="4"/>
  <c r="K1035" i="4"/>
  <c r="O1346" i="4"/>
  <c r="K1346" i="4"/>
  <c r="N1346" i="4"/>
  <c r="H159" i="3"/>
  <c r="N1217" i="4"/>
  <c r="N966" i="4"/>
  <c r="O966" i="4"/>
  <c r="K966" i="4"/>
  <c r="H155" i="3"/>
  <c r="E13" i="1" s="1"/>
  <c r="N1070" i="4"/>
  <c r="N1191" i="4"/>
  <c r="O1191" i="4"/>
  <c r="K1191" i="4"/>
  <c r="O823" i="4"/>
  <c r="J101" i="3" s="1"/>
  <c r="N823" i="4"/>
  <c r="K823" i="4"/>
  <c r="G101" i="3" s="1"/>
  <c r="K101" i="3"/>
  <c r="N1078" i="4"/>
  <c r="L148" i="3" s="1"/>
  <c r="O1078" i="4"/>
  <c r="J148" i="3" s="1"/>
  <c r="K1078" i="4"/>
  <c r="G148" i="3" s="1"/>
  <c r="K148" i="3"/>
  <c r="O1172" i="4"/>
  <c r="K1172" i="4"/>
  <c r="N1172" i="4"/>
  <c r="N1291" i="4"/>
  <c r="K1291" i="4"/>
  <c r="O1291" i="4"/>
  <c r="O765" i="4"/>
  <c r="N765" i="4"/>
  <c r="K765" i="4"/>
  <c r="I102" i="3"/>
  <c r="N400" i="4"/>
  <c r="H53" i="3"/>
  <c r="O499" i="4"/>
  <c r="N499" i="4"/>
  <c r="K499" i="4"/>
  <c r="K870" i="4"/>
  <c r="O870" i="4"/>
  <c r="N870" i="4"/>
  <c r="K1177" i="4"/>
  <c r="O1177" i="4"/>
  <c r="N1177" i="4"/>
  <c r="G158" i="3"/>
  <c r="O509" i="4"/>
  <c r="K509" i="4"/>
  <c r="G67" i="3" s="1"/>
  <c r="N509" i="4"/>
  <c r="K67" i="3"/>
  <c r="N80" i="4"/>
  <c r="O80" i="4"/>
  <c r="K80" i="4"/>
  <c r="K915" i="4"/>
  <c r="O915" i="4"/>
  <c r="N915" i="4"/>
  <c r="K120" i="3"/>
  <c r="N645" i="4"/>
  <c r="O645" i="4"/>
  <c r="J89" i="3" s="1"/>
  <c r="K645" i="4"/>
  <c r="K89" i="3"/>
  <c r="O401" i="4"/>
  <c r="J54" i="3" s="1"/>
  <c r="N401" i="4"/>
  <c r="L54" i="3" s="1"/>
  <c r="K401" i="4"/>
  <c r="G54" i="3" s="1"/>
  <c r="K54" i="3"/>
  <c r="K83" i="3"/>
  <c r="I75" i="3"/>
  <c r="I119" i="3"/>
  <c r="K174" i="3"/>
  <c r="N698" i="4"/>
  <c r="K698" i="4"/>
  <c r="O698" i="4"/>
  <c r="J32" i="3"/>
  <c r="O373" i="4"/>
  <c r="J60" i="3" s="1"/>
  <c r="N373" i="4"/>
  <c r="K373" i="4"/>
  <c r="G60" i="3" s="1"/>
  <c r="D8" i="1" s="1"/>
  <c r="K60" i="3"/>
  <c r="I126" i="3"/>
  <c r="I94" i="3"/>
  <c r="H15" i="3"/>
  <c r="K992" i="4"/>
  <c r="O992" i="4"/>
  <c r="N992" i="4"/>
  <c r="O544" i="4"/>
  <c r="K544" i="4"/>
  <c r="N544" i="4"/>
  <c r="N365" i="4"/>
  <c r="L56" i="3" s="1"/>
  <c r="H56" i="3"/>
  <c r="O28" i="4"/>
  <c r="J9" i="3" s="1"/>
  <c r="N28" i="4"/>
  <c r="K28" i="4"/>
  <c r="G9" i="3" s="1"/>
  <c r="K9" i="3"/>
  <c r="N1251" i="4"/>
  <c r="O1251" i="4"/>
  <c r="K1251" i="4"/>
  <c r="K169" i="3"/>
  <c r="O937" i="4"/>
  <c r="N937" i="4"/>
  <c r="K937" i="4"/>
  <c r="O971" i="4"/>
  <c r="N971" i="4"/>
  <c r="K971" i="4"/>
  <c r="H132" i="3"/>
  <c r="N916" i="4"/>
  <c r="L121" i="3" s="1"/>
  <c r="K916" i="4"/>
  <c r="O916" i="4"/>
  <c r="J121" i="3" s="1"/>
  <c r="K121" i="3"/>
  <c r="K1203" i="4"/>
  <c r="N1203" i="4"/>
  <c r="O1203" i="4"/>
  <c r="K1112" i="4"/>
  <c r="G144" i="3" s="1"/>
  <c r="N1112" i="4"/>
  <c r="O1112" i="4"/>
  <c r="K144" i="3"/>
  <c r="N783" i="4"/>
  <c r="L113" i="3" s="1"/>
  <c r="K783" i="4"/>
  <c r="O783" i="4"/>
  <c r="K113" i="3"/>
  <c r="K733" i="4"/>
  <c r="N733" i="4"/>
  <c r="O733" i="4"/>
  <c r="K729" i="4"/>
  <c r="O729" i="4"/>
  <c r="N729" i="4"/>
  <c r="T389" i="5"/>
  <c r="H1042" i="4" s="1"/>
  <c r="J1042" i="4" s="1"/>
  <c r="H1040" i="4"/>
  <c r="J1040" i="4" s="1"/>
  <c r="K1023" i="4"/>
  <c r="O1023" i="4"/>
  <c r="N1023" i="4"/>
  <c r="O782" i="4"/>
  <c r="N782" i="4"/>
  <c r="K782" i="4"/>
  <c r="K112" i="3"/>
  <c r="O1348" i="4"/>
  <c r="N1348" i="4"/>
  <c r="K1348" i="4"/>
  <c r="T89" i="5"/>
  <c r="H484" i="4" s="1"/>
  <c r="J484" i="4" s="1"/>
  <c r="H483" i="4"/>
  <c r="J483" i="4" s="1"/>
  <c r="K1164" i="4"/>
  <c r="N1164" i="4"/>
  <c r="O1164" i="4"/>
  <c r="N1286" i="4"/>
  <c r="O1286" i="4"/>
  <c r="K1286" i="4"/>
  <c r="O356" i="4"/>
  <c r="N356" i="4"/>
  <c r="K356" i="4"/>
  <c r="K38" i="4"/>
  <c r="N38" i="4"/>
  <c r="O38" i="4"/>
  <c r="K1147" i="4"/>
  <c r="G156" i="3" s="1"/>
  <c r="O1147" i="4"/>
  <c r="J156" i="3" s="1"/>
  <c r="N1147" i="4"/>
  <c r="K156" i="3"/>
  <c r="O850" i="4"/>
  <c r="N850" i="4"/>
  <c r="K850" i="4"/>
  <c r="O1068" i="4"/>
  <c r="J153" i="3" s="1"/>
  <c r="N1068" i="4"/>
  <c r="L153" i="3" s="1"/>
  <c r="K1068" i="4"/>
  <c r="G153" i="3" s="1"/>
  <c r="K153" i="3"/>
  <c r="N1180" i="4"/>
  <c r="K1180" i="4"/>
  <c r="G141" i="3" s="1"/>
  <c r="O1180" i="4"/>
  <c r="O1082" i="4"/>
  <c r="N1082" i="4"/>
  <c r="K1082" i="4"/>
  <c r="K152" i="3"/>
  <c r="N1047" i="4"/>
  <c r="O1047" i="4"/>
  <c r="K1047" i="4"/>
  <c r="N1091" i="4"/>
  <c r="O1091" i="4"/>
  <c r="K1091" i="4"/>
  <c r="J172" i="3"/>
  <c r="O1236" i="4"/>
  <c r="J159" i="3" s="1"/>
  <c r="N1236" i="4"/>
  <c r="K1236" i="4"/>
  <c r="G159" i="3" s="1"/>
  <c r="K159" i="3"/>
  <c r="H121" i="3"/>
  <c r="J137" i="3"/>
  <c r="K1088" i="4"/>
  <c r="G154" i="3" s="1"/>
  <c r="N1088" i="4"/>
  <c r="L154" i="3" s="1"/>
  <c r="O1088" i="4"/>
  <c r="K154" i="3"/>
  <c r="O781" i="4"/>
  <c r="N781" i="4"/>
  <c r="K781" i="4"/>
  <c r="K111" i="3"/>
  <c r="O806" i="4"/>
  <c r="K806" i="4"/>
  <c r="N806" i="4"/>
  <c r="N1239" i="4"/>
  <c r="L172" i="3" s="1"/>
  <c r="H140" i="3"/>
  <c r="N393" i="4"/>
  <c r="L61" i="3" s="1"/>
  <c r="H61" i="3"/>
  <c r="J115" i="3"/>
  <c r="O636" i="4"/>
  <c r="J85" i="3" s="1"/>
  <c r="N636" i="4"/>
  <c r="K636" i="4"/>
  <c r="G85" i="3" s="1"/>
  <c r="K85" i="3"/>
  <c r="K1013" i="4"/>
  <c r="O1013" i="4"/>
  <c r="N1013" i="4"/>
  <c r="L158" i="3"/>
  <c r="O848" i="4"/>
  <c r="N848" i="4"/>
  <c r="K848" i="4"/>
  <c r="I82" i="3"/>
  <c r="G64" i="3"/>
  <c r="H93" i="3"/>
  <c r="L144" i="3"/>
  <c r="G89" i="3"/>
  <c r="H55" i="3"/>
  <c r="H120" i="3"/>
  <c r="O639" i="4"/>
  <c r="N639" i="4"/>
  <c r="K639" i="4"/>
  <c r="H75" i="3"/>
  <c r="N498" i="4"/>
  <c r="L75" i="3" s="1"/>
  <c r="H110" i="3"/>
  <c r="N837" i="4"/>
  <c r="H88" i="3"/>
  <c r="L151" i="3"/>
  <c r="H118" i="3"/>
  <c r="N491" i="4"/>
  <c r="L68" i="3" s="1"/>
  <c r="H83" i="3"/>
  <c r="G7" i="3"/>
  <c r="H119" i="3"/>
  <c r="H87" i="3"/>
  <c r="H40" i="3"/>
  <c r="G13" i="3"/>
  <c r="I15" i="3"/>
  <c r="T33" i="5"/>
  <c r="H470" i="4" s="1"/>
  <c r="J470" i="4" s="1"/>
  <c r="H468" i="4"/>
  <c r="J468" i="4" s="1"/>
  <c r="O1129" i="4"/>
  <c r="K1129" i="4"/>
  <c r="N1129" i="4"/>
  <c r="N1158" i="4"/>
  <c r="K1158" i="4"/>
  <c r="O1158" i="4"/>
  <c r="O1038" i="4"/>
  <c r="N1038" i="4"/>
  <c r="L124" i="3" s="1"/>
  <c r="K1038" i="4"/>
  <c r="H128" i="3"/>
  <c r="N1305" i="4"/>
  <c r="O1305" i="4"/>
  <c r="K1305" i="4"/>
  <c r="O991" i="4"/>
  <c r="N991" i="4"/>
  <c r="K991" i="4"/>
  <c r="O839" i="4"/>
  <c r="N839" i="4"/>
  <c r="K839" i="4"/>
  <c r="O1103" i="4"/>
  <c r="J140" i="3" s="1"/>
  <c r="N1103" i="4"/>
  <c r="L140" i="3" s="1"/>
  <c r="K1103" i="4"/>
  <c r="G140" i="3" s="1"/>
  <c r="O914" i="4"/>
  <c r="N914" i="4"/>
  <c r="K914" i="4"/>
  <c r="K885" i="4"/>
  <c r="O885" i="4"/>
  <c r="N885" i="4"/>
  <c r="N697" i="4"/>
  <c r="L99" i="3" s="1"/>
  <c r="O697" i="4"/>
  <c r="J99" i="3" s="1"/>
  <c r="K697" i="4"/>
  <c r="G99" i="3" s="1"/>
  <c r="K1138" i="4"/>
  <c r="G151" i="3" s="1"/>
  <c r="O1138" i="4"/>
  <c r="J151" i="3" s="1"/>
  <c r="N1138" i="4"/>
  <c r="N713" i="4"/>
  <c r="L96" i="3" s="1"/>
  <c r="K713" i="4"/>
  <c r="O713" i="4"/>
  <c r="J96" i="3" s="1"/>
  <c r="I130" i="3"/>
  <c r="N1195" i="4"/>
  <c r="O1195" i="4"/>
  <c r="K1195" i="4"/>
  <c r="K700" i="4"/>
  <c r="O700" i="4"/>
  <c r="N700" i="4"/>
  <c r="O587" i="4"/>
  <c r="N587" i="4"/>
  <c r="K587" i="4"/>
  <c r="K145" i="4"/>
  <c r="O145" i="4"/>
  <c r="N145" i="4"/>
  <c r="K8" i="4"/>
  <c r="O8" i="4"/>
  <c r="N8" i="4"/>
  <c r="K8" i="3"/>
  <c r="O1096" i="4"/>
  <c r="N1096" i="4"/>
  <c r="K1096" i="4"/>
  <c r="L97" i="3"/>
  <c r="O797" i="4"/>
  <c r="J108" i="3" s="1"/>
  <c r="N797" i="4"/>
  <c r="L108" i="3" s="1"/>
  <c r="K797" i="4"/>
  <c r="G108" i="3" s="1"/>
  <c r="O81" i="4"/>
  <c r="N81" i="4"/>
  <c r="K81" i="4"/>
  <c r="G20" i="3"/>
  <c r="H96" i="3"/>
  <c r="L49" i="3"/>
  <c r="K516" i="4"/>
  <c r="O516" i="4"/>
  <c r="N516" i="4"/>
  <c r="N667" i="4"/>
  <c r="O667" i="4"/>
  <c r="J92" i="3" s="1"/>
  <c r="K667" i="4"/>
  <c r="G92" i="3" s="1"/>
  <c r="O228" i="4"/>
  <c r="N228" i="4"/>
  <c r="K228" i="4"/>
  <c r="J34" i="3"/>
  <c r="N1130" i="4"/>
  <c r="K1130" i="4"/>
  <c r="G143" i="3" s="1"/>
  <c r="O1130" i="4"/>
  <c r="J143" i="3" s="1"/>
  <c r="K124" i="4"/>
  <c r="O124" i="4"/>
  <c r="N124" i="4"/>
  <c r="O518" i="4"/>
  <c r="N518" i="4"/>
  <c r="K518" i="4"/>
  <c r="L48" i="3"/>
  <c r="K116" i="3"/>
  <c r="L168" i="3"/>
  <c r="K277" i="4"/>
  <c r="N277" i="4"/>
  <c r="O277" i="4"/>
  <c r="J116" i="3"/>
  <c r="K609" i="4"/>
  <c r="O609" i="4"/>
  <c r="N609" i="4"/>
  <c r="I54" i="3"/>
  <c r="K529" i="4"/>
  <c r="G68" i="3" s="1"/>
  <c r="O529" i="4"/>
  <c r="J68" i="3" s="1"/>
  <c r="N529" i="4"/>
  <c r="O148" i="4"/>
  <c r="N148" i="4"/>
  <c r="K148" i="4"/>
  <c r="I108" i="3"/>
  <c r="O314" i="4"/>
  <c r="J58" i="3" s="1"/>
  <c r="N314" i="4"/>
  <c r="L58" i="3" s="1"/>
  <c r="K314" i="4"/>
  <c r="G58" i="3" s="1"/>
  <c r="K58" i="3"/>
  <c r="I22" i="3"/>
  <c r="F6" i="1" s="1"/>
  <c r="O305" i="4"/>
  <c r="N305" i="4"/>
  <c r="K305" i="4"/>
  <c r="H24" i="3"/>
  <c r="O249" i="4"/>
  <c r="N249" i="4"/>
  <c r="K249" i="4"/>
  <c r="O58" i="4"/>
  <c r="J15" i="3" s="1"/>
  <c r="N58" i="4"/>
  <c r="K58" i="4"/>
  <c r="G15" i="3" s="1"/>
  <c r="O443" i="4"/>
  <c r="J44" i="3" s="1"/>
  <c r="N443" i="4"/>
  <c r="K443" i="4"/>
  <c r="G44" i="3" s="1"/>
  <c r="K1134" i="4"/>
  <c r="O1134" i="4"/>
  <c r="N1134" i="4"/>
  <c r="J48" i="3"/>
  <c r="N847" i="4"/>
  <c r="L116" i="3" s="1"/>
  <c r="K847" i="4"/>
  <c r="G116" i="3" s="1"/>
  <c r="O847" i="4"/>
  <c r="N39" i="4"/>
  <c r="L15" i="3" s="1"/>
  <c r="K15" i="3"/>
  <c r="K68" i="3"/>
  <c r="K92" i="3"/>
  <c r="L59" i="3"/>
  <c r="I80" i="3"/>
  <c r="O415" i="4"/>
  <c r="J49" i="3" s="1"/>
  <c r="N415" i="4"/>
  <c r="K415" i="4"/>
  <c r="G49" i="3" s="1"/>
  <c r="O595" i="4"/>
  <c r="J63" i="3" s="1"/>
  <c r="N595" i="4"/>
  <c r="L63" i="3" s="1"/>
  <c r="K595" i="4"/>
  <c r="G63" i="3" s="1"/>
  <c r="O403" i="4"/>
  <c r="J56" i="3" s="1"/>
  <c r="N403" i="4"/>
  <c r="K403" i="4"/>
  <c r="G56" i="3" s="1"/>
  <c r="I8" i="3"/>
  <c r="N101" i="4"/>
  <c r="L6" i="3" s="1"/>
  <c r="O101" i="4"/>
  <c r="K101" i="4"/>
  <c r="K99" i="3"/>
  <c r="G168" i="3"/>
  <c r="K88" i="4"/>
  <c r="O88" i="4"/>
  <c r="N88" i="4"/>
  <c r="H138" i="3"/>
  <c r="N577" i="4"/>
  <c r="O577" i="4"/>
  <c r="K577" i="4"/>
  <c r="K222" i="4"/>
  <c r="G42" i="3" s="1"/>
  <c r="O222" i="4"/>
  <c r="J42" i="3" s="1"/>
  <c r="N222" i="4"/>
  <c r="L42" i="3" s="1"/>
  <c r="K42" i="3"/>
  <c r="I110" i="3"/>
  <c r="K811" i="4"/>
  <c r="O811" i="4"/>
  <c r="N811" i="4"/>
  <c r="K653" i="4"/>
  <c r="G83" i="3" s="1"/>
  <c r="N653" i="4"/>
  <c r="O653" i="4"/>
  <c r="J83" i="3" s="1"/>
  <c r="L28" i="3"/>
  <c r="N276" i="4"/>
  <c r="L39" i="3" s="1"/>
  <c r="O276" i="4"/>
  <c r="J39" i="3" s="1"/>
  <c r="K276" i="4"/>
  <c r="G39" i="3" s="1"/>
  <c r="O46" i="4"/>
  <c r="N46" i="4"/>
  <c r="K46" i="4"/>
  <c r="O30" i="4"/>
  <c r="J21" i="3" s="1"/>
  <c r="N30" i="4"/>
  <c r="K30" i="4"/>
  <c r="G21" i="3" s="1"/>
  <c r="K21" i="3"/>
  <c r="K936" i="4"/>
  <c r="O936" i="4"/>
  <c r="N936" i="4"/>
  <c r="O107" i="4"/>
  <c r="N107" i="4"/>
  <c r="K107" i="4"/>
  <c r="N670" i="4"/>
  <c r="L95" i="3" s="1"/>
  <c r="H18" i="3"/>
  <c r="O25" i="4"/>
  <c r="J6" i="3" s="1"/>
  <c r="N25" i="4"/>
  <c r="K25" i="4"/>
  <c r="G6" i="3" s="1"/>
  <c r="H80" i="3"/>
  <c r="N589" i="4"/>
  <c r="O589" i="4"/>
  <c r="K589" i="4"/>
  <c r="L16" i="3"/>
  <c r="I18" i="3"/>
  <c r="H124" i="3"/>
  <c r="O858" i="4"/>
  <c r="N858" i="4"/>
  <c r="K858" i="4"/>
  <c r="O1262" i="4"/>
  <c r="N1262" i="4"/>
  <c r="K1262" i="4"/>
  <c r="O719" i="4"/>
  <c r="N719" i="4"/>
  <c r="K719" i="4"/>
  <c r="K271" i="4"/>
  <c r="O271" i="4"/>
  <c r="N271" i="4"/>
  <c r="O643" i="4"/>
  <c r="J87" i="3" s="1"/>
  <c r="K643" i="4"/>
  <c r="N643" i="4"/>
  <c r="L87" i="3" s="1"/>
  <c r="K630" i="4"/>
  <c r="N630" i="4"/>
  <c r="O630" i="4"/>
  <c r="J144" i="3"/>
  <c r="O912" i="4"/>
  <c r="N912" i="4"/>
  <c r="K912" i="4"/>
  <c r="K254" i="4"/>
  <c r="O254" i="4"/>
  <c r="N254" i="4"/>
  <c r="K82" i="4"/>
  <c r="O82" i="4"/>
  <c r="N82" i="4"/>
  <c r="O511" i="4"/>
  <c r="N511" i="4"/>
  <c r="K511" i="4"/>
  <c r="O121" i="4"/>
  <c r="J7" i="3" s="1"/>
  <c r="N121" i="4"/>
  <c r="K121" i="4"/>
  <c r="I88" i="3"/>
  <c r="O535" i="4"/>
  <c r="N535" i="4"/>
  <c r="K535" i="4"/>
  <c r="O895" i="4"/>
  <c r="N895" i="4"/>
  <c r="K895" i="4"/>
  <c r="N16" i="4"/>
  <c r="L11" i="3" s="1"/>
  <c r="H16" i="3"/>
  <c r="K159" i="4"/>
  <c r="O159" i="4"/>
  <c r="J26" i="3" s="1"/>
  <c r="N159" i="4"/>
  <c r="K26" i="3"/>
  <c r="K1031" i="4"/>
  <c r="O1031" i="4"/>
  <c r="N1031" i="4"/>
  <c r="J16" i="3"/>
  <c r="K140" i="3"/>
  <c r="G124" i="3"/>
  <c r="O650" i="4"/>
  <c r="J94" i="3" s="1"/>
  <c r="N650" i="4"/>
  <c r="K650" i="4"/>
  <c r="G94" i="3" s="1"/>
  <c r="K94" i="3"/>
  <c r="N517" i="4"/>
  <c r="K517" i="4"/>
  <c r="G75" i="3" s="1"/>
  <c r="O517" i="4"/>
  <c r="J75" i="3" s="1"/>
  <c r="O289" i="4"/>
  <c r="N289" i="4"/>
  <c r="K289" i="4"/>
  <c r="O261" i="4"/>
  <c r="K261" i="4"/>
  <c r="N261" i="4"/>
  <c r="I26" i="3"/>
  <c r="I72" i="3"/>
  <c r="G48" i="3"/>
  <c r="O972" i="4"/>
  <c r="N972" i="4"/>
  <c r="K972" i="4"/>
  <c r="K108" i="3"/>
  <c r="K1114" i="4"/>
  <c r="G146" i="3" s="1"/>
  <c r="O1114" i="4"/>
  <c r="J146" i="3" s="1"/>
  <c r="N1114" i="4"/>
  <c r="L146" i="3" s="1"/>
  <c r="L78" i="3"/>
  <c r="O1034" i="4"/>
  <c r="J135" i="3" s="1"/>
  <c r="N1034" i="4"/>
  <c r="K1034" i="4"/>
  <c r="G135" i="3" s="1"/>
  <c r="N504" i="4"/>
  <c r="K504" i="4"/>
  <c r="G77" i="3" s="1"/>
  <c r="O504" i="4"/>
  <c r="J77" i="3" s="1"/>
  <c r="K54" i="4"/>
  <c r="G11" i="3" s="1"/>
  <c r="O54" i="4"/>
  <c r="J11" i="3" s="1"/>
  <c r="N54" i="4"/>
  <c r="L7" i="3"/>
  <c r="O422" i="4"/>
  <c r="N422" i="4"/>
  <c r="K422" i="4"/>
  <c r="O677" i="4"/>
  <c r="N677" i="4"/>
  <c r="K677" i="4"/>
  <c r="K93" i="3"/>
  <c r="H26" i="3"/>
  <c r="N526" i="4"/>
  <c r="L80" i="3" s="1"/>
  <c r="L13" i="3"/>
  <c r="O359" i="4"/>
  <c r="K359" i="4"/>
  <c r="N359" i="4"/>
  <c r="I62" i="3"/>
  <c r="O291" i="4"/>
  <c r="N291" i="4"/>
  <c r="K291" i="4"/>
  <c r="K215" i="4"/>
  <c r="O215" i="4"/>
  <c r="J25" i="3" s="1"/>
  <c r="N215" i="4"/>
  <c r="K25" i="3"/>
  <c r="L110" i="3"/>
  <c r="L89" i="3"/>
  <c r="K43" i="4"/>
  <c r="O43" i="4"/>
  <c r="N43" i="4"/>
  <c r="K264" i="4"/>
  <c r="O264" i="4"/>
  <c r="N264" i="4"/>
  <c r="L72" i="3"/>
  <c r="L82" i="3"/>
  <c r="K201" i="4"/>
  <c r="G40" i="3" s="1"/>
  <c r="O201" i="4"/>
  <c r="J40" i="3" s="1"/>
  <c r="N201" i="4"/>
  <c r="L40" i="3" s="1"/>
  <c r="O226" i="4"/>
  <c r="N226" i="4"/>
  <c r="K226" i="4"/>
  <c r="L77" i="3"/>
  <c r="L44" i="3"/>
  <c r="N840" i="4"/>
  <c r="K840" i="4"/>
  <c r="O840" i="4"/>
  <c r="N604" i="4"/>
  <c r="K604" i="4"/>
  <c r="O604" i="4"/>
  <c r="L73" i="3"/>
  <c r="O361" i="4"/>
  <c r="N361" i="4"/>
  <c r="K361" i="4"/>
  <c r="K706" i="4"/>
  <c r="O706" i="4"/>
  <c r="N706" i="4"/>
  <c r="H122" i="3"/>
  <c r="N861" i="4"/>
  <c r="O861" i="4"/>
  <c r="K861" i="4"/>
  <c r="K56" i="3"/>
  <c r="O724" i="4"/>
  <c r="N724" i="4"/>
  <c r="K724" i="4"/>
  <c r="L35" i="3"/>
  <c r="I150" i="3"/>
  <c r="N647" i="4"/>
  <c r="L91" i="3" s="1"/>
  <c r="K647" i="4"/>
  <c r="G91" i="3" s="1"/>
  <c r="O647" i="4"/>
  <c r="J91" i="3" s="1"/>
  <c r="N192" i="4"/>
  <c r="K192" i="4"/>
  <c r="G35" i="3" s="1"/>
  <c r="O192" i="4"/>
  <c r="J35" i="3" s="1"/>
  <c r="K151" i="3"/>
  <c r="O708" i="4"/>
  <c r="J95" i="3" s="1"/>
  <c r="N708" i="4"/>
  <c r="K708" i="4"/>
  <c r="G95" i="3" s="1"/>
  <c r="K49" i="3"/>
  <c r="K52" i="3"/>
  <c r="K44" i="3"/>
  <c r="H52" i="3"/>
  <c r="K40" i="3"/>
  <c r="O232" i="4"/>
  <c r="J37" i="3" s="1"/>
  <c r="N232" i="4"/>
  <c r="L37" i="3" s="1"/>
  <c r="K232" i="4"/>
  <c r="G37" i="3" s="1"/>
  <c r="K103" i="4"/>
  <c r="O103" i="4"/>
  <c r="N103" i="4"/>
  <c r="L23" i="3"/>
  <c r="O641" i="4"/>
  <c r="N641" i="4"/>
  <c r="K641" i="4"/>
  <c r="H58" i="3"/>
  <c r="O144" i="4"/>
  <c r="N144" i="4"/>
  <c r="K144" i="4"/>
  <c r="K680" i="4"/>
  <c r="G86" i="3" s="1"/>
  <c r="O680" i="4"/>
  <c r="J86" i="3" s="1"/>
  <c r="N680" i="4"/>
  <c r="K86" i="3"/>
  <c r="I31" i="3"/>
  <c r="J80" i="3"/>
  <c r="O268" i="4"/>
  <c r="N268" i="4"/>
  <c r="K268" i="4"/>
  <c r="K152" i="4"/>
  <c r="O152" i="4"/>
  <c r="N152" i="4"/>
  <c r="O464" i="4"/>
  <c r="N464" i="4"/>
  <c r="K464" i="4"/>
  <c r="O23" i="4"/>
  <c r="J18" i="3" s="1"/>
  <c r="N23" i="4"/>
  <c r="L18" i="3" s="1"/>
  <c r="K23" i="4"/>
  <c r="G18" i="3" s="1"/>
  <c r="K18" i="3"/>
  <c r="L83" i="3"/>
  <c r="H59" i="3"/>
  <c r="H35" i="3"/>
  <c r="I100" i="3"/>
  <c r="N122" i="4"/>
  <c r="K122" i="4"/>
  <c r="O122" i="4"/>
  <c r="L9" i="3"/>
  <c r="N167" i="4"/>
  <c r="L29" i="3" s="1"/>
  <c r="O167" i="4"/>
  <c r="J29" i="3" s="1"/>
  <c r="K167" i="4"/>
  <c r="G29" i="3" s="1"/>
  <c r="O585" i="4"/>
  <c r="K585" i="4"/>
  <c r="N585" i="4"/>
  <c r="K89" i="4"/>
  <c r="G23" i="3" s="1"/>
  <c r="O89" i="4"/>
  <c r="J23" i="3" s="1"/>
  <c r="N89" i="4"/>
  <c r="I19" i="3"/>
  <c r="G34" i="3"/>
  <c r="L20" i="3"/>
  <c r="O1264" i="4"/>
  <c r="J163" i="3" s="1"/>
  <c r="N1264" i="4"/>
  <c r="K1264" i="4"/>
  <c r="G163" i="3" s="1"/>
  <c r="G96" i="3"/>
  <c r="O282" i="4"/>
  <c r="K282" i="4"/>
  <c r="N282" i="4"/>
  <c r="O109" i="4"/>
  <c r="N109" i="4"/>
  <c r="K109" i="4"/>
  <c r="N150" i="4"/>
  <c r="K150" i="4"/>
  <c r="O150" i="4"/>
  <c r="L34" i="3"/>
  <c r="O711" i="4"/>
  <c r="K711" i="4"/>
  <c r="N711" i="4"/>
  <c r="L21" i="3"/>
  <c r="K11" i="3"/>
  <c r="K37" i="3"/>
  <c r="K29" i="3"/>
  <c r="K35" i="3"/>
  <c r="N549" i="4" l="1"/>
  <c r="O549" i="4"/>
  <c r="K549" i="4"/>
  <c r="O874" i="4"/>
  <c r="N874" i="4"/>
  <c r="K874" i="4"/>
  <c r="H285" i="4"/>
  <c r="J285" i="4" s="1"/>
  <c r="H290" i="4"/>
  <c r="J290" i="4" s="1"/>
  <c r="H280" i="4"/>
  <c r="J280" i="4" s="1"/>
  <c r="G109" i="3"/>
  <c r="N625" i="4"/>
  <c r="K625" i="4"/>
  <c r="O625" i="4"/>
  <c r="K88" i="3"/>
  <c r="G111" i="3"/>
  <c r="N551" i="4"/>
  <c r="O551" i="4"/>
  <c r="K551" i="4"/>
  <c r="O1028" i="4"/>
  <c r="N1028" i="4"/>
  <c r="K1028" i="4"/>
  <c r="G133" i="3" s="1"/>
  <c r="L85" i="3"/>
  <c r="G74" i="3"/>
  <c r="K133" i="3"/>
  <c r="L109" i="3"/>
  <c r="G72" i="3"/>
  <c r="K1246" i="4"/>
  <c r="G164" i="3" s="1"/>
  <c r="N1246" i="4"/>
  <c r="L164" i="3" s="1"/>
  <c r="O1246" i="4"/>
  <c r="J164" i="3" s="1"/>
  <c r="K164" i="3"/>
  <c r="O627" i="4"/>
  <c r="N627" i="4"/>
  <c r="K627" i="4"/>
  <c r="K90" i="3"/>
  <c r="L111" i="3"/>
  <c r="N1336" i="4"/>
  <c r="K1336" i="4"/>
  <c r="O1336" i="4"/>
  <c r="O1026" i="4"/>
  <c r="J131" i="3" s="1"/>
  <c r="N1026" i="4"/>
  <c r="K1026" i="4"/>
  <c r="O502" i="4"/>
  <c r="N502" i="4"/>
  <c r="K502" i="4"/>
  <c r="K131" i="3"/>
  <c r="O183" i="4"/>
  <c r="K183" i="4"/>
  <c r="N183" i="4"/>
  <c r="L60" i="3"/>
  <c r="L74" i="3"/>
  <c r="N1237" i="4"/>
  <c r="K1237" i="4"/>
  <c r="O1237" i="4"/>
  <c r="K160" i="3"/>
  <c r="N202" i="4"/>
  <c r="K202" i="4"/>
  <c r="O202" i="4"/>
  <c r="J109" i="3"/>
  <c r="N882" i="4"/>
  <c r="O882" i="4"/>
  <c r="K882" i="4"/>
  <c r="L127" i="3"/>
  <c r="L94" i="3"/>
  <c r="O473" i="4"/>
  <c r="J69" i="3" s="1"/>
  <c r="N473" i="4"/>
  <c r="L69" i="3" s="1"/>
  <c r="K473" i="4"/>
  <c r="G69" i="3" s="1"/>
  <c r="K69" i="3"/>
  <c r="K1248" i="4"/>
  <c r="O1248" i="4"/>
  <c r="N1248" i="4"/>
  <c r="O442" i="4"/>
  <c r="K442" i="4"/>
  <c r="N442" i="4"/>
  <c r="L93" i="3"/>
  <c r="J111" i="3"/>
  <c r="G112" i="3"/>
  <c r="G121" i="3"/>
  <c r="O1338" i="4"/>
  <c r="K1338" i="4"/>
  <c r="N1338" i="4"/>
  <c r="K503" i="4"/>
  <c r="O503" i="4"/>
  <c r="N503" i="4"/>
  <c r="G131" i="3"/>
  <c r="N185" i="4"/>
  <c r="O185" i="4"/>
  <c r="K185" i="4"/>
  <c r="J74" i="3"/>
  <c r="O1238" i="4"/>
  <c r="J161" i="3" s="1"/>
  <c r="N1238" i="4"/>
  <c r="K1238" i="4"/>
  <c r="G161" i="3" s="1"/>
  <c r="L133" i="3"/>
  <c r="O204" i="4"/>
  <c r="K204" i="4"/>
  <c r="N204" i="4"/>
  <c r="K883" i="4"/>
  <c r="O883" i="4"/>
  <c r="N883" i="4"/>
  <c r="G170" i="3"/>
  <c r="J72" i="3"/>
  <c r="O475" i="4"/>
  <c r="J71" i="3" s="1"/>
  <c r="N475" i="4"/>
  <c r="L71" i="3" s="1"/>
  <c r="K475" i="4"/>
  <c r="G71" i="3" s="1"/>
  <c r="K71" i="3"/>
  <c r="N1365" i="4"/>
  <c r="L169" i="3" s="1"/>
  <c r="K1365" i="4"/>
  <c r="O1365" i="4"/>
  <c r="J169" i="3" s="1"/>
  <c r="N437" i="4"/>
  <c r="L52" i="3" s="1"/>
  <c r="K437" i="4"/>
  <c r="O437" i="4"/>
  <c r="L112" i="3"/>
  <c r="J113" i="3"/>
  <c r="L120" i="3"/>
  <c r="O328" i="4"/>
  <c r="J57" i="3" s="1"/>
  <c r="N328" i="4"/>
  <c r="L57" i="3" s="1"/>
  <c r="K328" i="4"/>
  <c r="G57" i="3" s="1"/>
  <c r="K57" i="3"/>
  <c r="O60" i="4"/>
  <c r="N60" i="4"/>
  <c r="K60" i="4"/>
  <c r="J133" i="3"/>
  <c r="L64" i="3"/>
  <c r="N136" i="4"/>
  <c r="O136" i="4"/>
  <c r="K136" i="4"/>
  <c r="L170" i="3"/>
  <c r="J27" i="3"/>
  <c r="K1194" i="4"/>
  <c r="G150" i="3" s="1"/>
  <c r="O1194" i="4"/>
  <c r="J150" i="3" s="1"/>
  <c r="N1194" i="4"/>
  <c r="L150" i="3" s="1"/>
  <c r="J20" i="3"/>
  <c r="N1367" i="4"/>
  <c r="L171" i="3" s="1"/>
  <c r="O1367" i="4"/>
  <c r="J52" i="3" s="1"/>
  <c r="K1367" i="4"/>
  <c r="G169" i="3" s="1"/>
  <c r="J22" i="3"/>
  <c r="K432" i="4"/>
  <c r="O432" i="4"/>
  <c r="J62" i="3" s="1"/>
  <c r="N432" i="4"/>
  <c r="L62" i="3" s="1"/>
  <c r="J154" i="3"/>
  <c r="J112" i="3"/>
  <c r="G113" i="3"/>
  <c r="J120" i="3"/>
  <c r="O326" i="4"/>
  <c r="J55" i="3" s="1"/>
  <c r="N326" i="4"/>
  <c r="L55" i="3" s="1"/>
  <c r="K326" i="4"/>
  <c r="G55" i="3" s="1"/>
  <c r="K55" i="3"/>
  <c r="L131" i="3"/>
  <c r="O62" i="4"/>
  <c r="N62" i="4"/>
  <c r="K62" i="4"/>
  <c r="L101" i="3"/>
  <c r="K131" i="4"/>
  <c r="O131" i="4"/>
  <c r="N131" i="4"/>
  <c r="J170" i="3"/>
  <c r="O1196" i="4"/>
  <c r="K1196" i="4"/>
  <c r="N1196" i="4"/>
  <c r="G76" i="3"/>
  <c r="K1275" i="4"/>
  <c r="O1275" i="4"/>
  <c r="N1275" i="4"/>
  <c r="L160" i="3"/>
  <c r="L26" i="3"/>
  <c r="G120" i="3"/>
  <c r="K1054" i="4"/>
  <c r="G136" i="3" s="1"/>
  <c r="N1054" i="4"/>
  <c r="L136" i="3" s="1"/>
  <c r="O1054" i="4"/>
  <c r="J136" i="3" s="1"/>
  <c r="O126" i="4"/>
  <c r="N126" i="4"/>
  <c r="L22" i="3" s="1"/>
  <c r="K126" i="4"/>
  <c r="G22" i="3" s="1"/>
  <c r="D6" i="1" s="1"/>
  <c r="L10" i="3"/>
  <c r="L92" i="3"/>
  <c r="J171" i="3"/>
  <c r="L76" i="3"/>
  <c r="K1276" i="4"/>
  <c r="O1276" i="4"/>
  <c r="N1276" i="4"/>
  <c r="L161" i="3" s="1"/>
  <c r="O620" i="4"/>
  <c r="J98" i="3" s="1"/>
  <c r="K620" i="4"/>
  <c r="G98" i="3" s="1"/>
  <c r="D10" i="1" s="1"/>
  <c r="N620" i="4"/>
  <c r="L98" i="3" s="1"/>
  <c r="K98" i="3"/>
  <c r="K176" i="3"/>
  <c r="H128" i="4"/>
  <c r="J128" i="4" s="1"/>
  <c r="H133" i="4"/>
  <c r="J133" i="4" s="1"/>
  <c r="H138" i="4"/>
  <c r="J138" i="4" s="1"/>
  <c r="K19" i="3" s="1"/>
  <c r="J10" i="3"/>
  <c r="G84" i="3"/>
  <c r="J76" i="3"/>
  <c r="L53" i="3"/>
  <c r="G118" i="3"/>
  <c r="G26" i="3"/>
  <c r="J93" i="3"/>
  <c r="O468" i="4"/>
  <c r="J79" i="3" s="1"/>
  <c r="N468" i="4"/>
  <c r="L79" i="3" s="1"/>
  <c r="K468" i="4"/>
  <c r="G79" i="3" s="1"/>
  <c r="D9" i="1" s="1"/>
  <c r="K79" i="3"/>
  <c r="L155" i="3"/>
  <c r="O622" i="4"/>
  <c r="J100" i="3" s="1"/>
  <c r="N622" i="4"/>
  <c r="L100" i="3" s="1"/>
  <c r="K622" i="4"/>
  <c r="G100" i="3" s="1"/>
  <c r="K100" i="3"/>
  <c r="L50" i="3"/>
  <c r="J157" i="3"/>
  <c r="N768" i="4"/>
  <c r="L103" i="3" s="1"/>
  <c r="O768" i="4"/>
  <c r="J103" i="3" s="1"/>
  <c r="K768" i="4"/>
  <c r="G103" i="3" s="1"/>
  <c r="K103" i="3"/>
  <c r="L176" i="3"/>
  <c r="G134" i="3"/>
  <c r="G10" i="3"/>
  <c r="K17" i="3"/>
  <c r="L84" i="3"/>
  <c r="L142" i="3"/>
  <c r="O307" i="4"/>
  <c r="N307" i="4"/>
  <c r="K307" i="4"/>
  <c r="G53" i="3"/>
  <c r="L86" i="3"/>
  <c r="L118" i="3"/>
  <c r="J124" i="3"/>
  <c r="G65" i="3"/>
  <c r="L65" i="3"/>
  <c r="O470" i="4"/>
  <c r="J81" i="3" s="1"/>
  <c r="K470" i="4"/>
  <c r="G81" i="3" s="1"/>
  <c r="N470" i="4"/>
  <c r="L81" i="3" s="1"/>
  <c r="K81" i="3"/>
  <c r="G152" i="3"/>
  <c r="O1040" i="4"/>
  <c r="J126" i="3" s="1"/>
  <c r="N1040" i="4"/>
  <c r="L126" i="3" s="1"/>
  <c r="K1040" i="4"/>
  <c r="G126" i="3" s="1"/>
  <c r="K126" i="3"/>
  <c r="L157" i="3"/>
  <c r="J167" i="3"/>
  <c r="L174" i="3"/>
  <c r="N769" i="4"/>
  <c r="L104" i="3" s="1"/>
  <c r="O769" i="4"/>
  <c r="J104" i="3" s="1"/>
  <c r="K769" i="4"/>
  <c r="G104" i="3" s="1"/>
  <c r="K104" i="3"/>
  <c r="K772" i="4"/>
  <c r="G117" i="3" s="1"/>
  <c r="O772" i="4"/>
  <c r="J117" i="3" s="1"/>
  <c r="N772" i="4"/>
  <c r="L117" i="3" s="1"/>
  <c r="K117" i="3"/>
  <c r="J176" i="3"/>
  <c r="L134" i="3"/>
  <c r="O112" i="4"/>
  <c r="J12" i="3" s="1"/>
  <c r="N112" i="4"/>
  <c r="L12" i="3" s="1"/>
  <c r="K112" i="4"/>
  <c r="G12" i="3" s="1"/>
  <c r="L17" i="3"/>
  <c r="J84" i="3"/>
  <c r="G142" i="3"/>
  <c r="O309" i="4"/>
  <c r="K309" i="4"/>
  <c r="N309" i="4"/>
  <c r="J53" i="3"/>
  <c r="J118" i="3"/>
  <c r="G93" i="3"/>
  <c r="L8" i="3"/>
  <c r="L152" i="3"/>
  <c r="O1042" i="4"/>
  <c r="J128" i="3" s="1"/>
  <c r="N1042" i="4"/>
  <c r="K1042" i="4"/>
  <c r="G157" i="3"/>
  <c r="O454" i="4"/>
  <c r="J50" i="3" s="1"/>
  <c r="N454" i="4"/>
  <c r="K454" i="4"/>
  <c r="G50" i="3" s="1"/>
  <c r="J174" i="3"/>
  <c r="K774" i="4"/>
  <c r="G119" i="3" s="1"/>
  <c r="D22" i="1" s="1"/>
  <c r="O774" i="4"/>
  <c r="J119" i="3" s="1"/>
  <c r="N774" i="4"/>
  <c r="L119" i="3" s="1"/>
  <c r="K119" i="3"/>
  <c r="G176" i="3"/>
  <c r="J134" i="3"/>
  <c r="O1077" i="4"/>
  <c r="J147" i="3" s="1"/>
  <c r="N1077" i="4"/>
  <c r="L147" i="3" s="1"/>
  <c r="K1077" i="4"/>
  <c r="G147" i="3" s="1"/>
  <c r="K147" i="3"/>
  <c r="K114" i="4"/>
  <c r="O114" i="4"/>
  <c r="N114" i="4"/>
  <c r="L30" i="3"/>
  <c r="J17" i="3"/>
  <c r="J142" i="3"/>
  <c r="N164" i="4"/>
  <c r="K164" i="4"/>
  <c r="G41" i="3" s="1"/>
  <c r="D7" i="1" s="1"/>
  <c r="O164" i="4"/>
  <c r="J41" i="3" s="1"/>
  <c r="K41" i="3"/>
  <c r="L105" i="3"/>
  <c r="L46" i="3"/>
  <c r="L47" i="3"/>
  <c r="J8" i="3"/>
  <c r="J152" i="3"/>
  <c r="O483" i="4"/>
  <c r="N483" i="4"/>
  <c r="K483" i="4"/>
  <c r="L67" i="3"/>
  <c r="O456" i="4"/>
  <c r="K456" i="4"/>
  <c r="N456" i="4"/>
  <c r="G174" i="3"/>
  <c r="D14" i="1" s="1"/>
  <c r="N283" i="4"/>
  <c r="L31" i="3" s="1"/>
  <c r="O283" i="4"/>
  <c r="J31" i="3" s="1"/>
  <c r="K283" i="4"/>
  <c r="N784" i="4"/>
  <c r="L114" i="3" s="1"/>
  <c r="O784" i="4"/>
  <c r="J114" i="3" s="1"/>
  <c r="K784" i="4"/>
  <c r="G114" i="3" s="1"/>
  <c r="K114" i="3"/>
  <c r="L166" i="3"/>
  <c r="K918" i="4"/>
  <c r="G123" i="3" s="1"/>
  <c r="O918" i="4"/>
  <c r="J123" i="3" s="1"/>
  <c r="N918" i="4"/>
  <c r="L123" i="3" s="1"/>
  <c r="K123" i="3"/>
  <c r="O1075" i="4"/>
  <c r="J145" i="3" s="1"/>
  <c r="N1075" i="4"/>
  <c r="L145" i="3" s="1"/>
  <c r="K1075" i="4"/>
  <c r="G145" i="3" s="1"/>
  <c r="K145" i="3"/>
  <c r="J30" i="3"/>
  <c r="G17" i="3"/>
  <c r="K128" i="3"/>
  <c r="K166" i="4"/>
  <c r="O166" i="4"/>
  <c r="N166" i="4"/>
  <c r="K43" i="3"/>
  <c r="J47" i="3"/>
  <c r="J65" i="3"/>
  <c r="L25" i="3"/>
  <c r="G8" i="3"/>
  <c r="N758" i="4"/>
  <c r="K758" i="4"/>
  <c r="O758" i="4"/>
  <c r="O288" i="4"/>
  <c r="J36" i="3" s="1"/>
  <c r="N288" i="4"/>
  <c r="L36" i="3" s="1"/>
  <c r="K288" i="4"/>
  <c r="G36" i="3" s="1"/>
  <c r="K36" i="3"/>
  <c r="J166" i="3"/>
  <c r="N917" i="4"/>
  <c r="L122" i="3" s="1"/>
  <c r="O917" i="4"/>
  <c r="J122" i="3" s="1"/>
  <c r="K917" i="4"/>
  <c r="G122" i="3" s="1"/>
  <c r="K122" i="3"/>
  <c r="G30" i="3"/>
  <c r="L143" i="3"/>
  <c r="G128" i="3"/>
  <c r="L156" i="3"/>
  <c r="G47" i="3"/>
  <c r="K62" i="3"/>
  <c r="G87" i="3"/>
  <c r="O484" i="4"/>
  <c r="J66" i="3" s="1"/>
  <c r="K484" i="4"/>
  <c r="G66" i="3" s="1"/>
  <c r="N484" i="4"/>
  <c r="L66" i="3" s="1"/>
  <c r="K66" i="3"/>
  <c r="G25" i="3"/>
  <c r="J67" i="3"/>
  <c r="L159" i="3"/>
  <c r="J132" i="3"/>
  <c r="O760" i="4"/>
  <c r="N760" i="4"/>
  <c r="K760" i="4"/>
  <c r="K872" i="4"/>
  <c r="O872" i="4"/>
  <c r="J107" i="3" s="1"/>
  <c r="N872" i="4"/>
  <c r="L107" i="3" s="1"/>
  <c r="K278" i="4"/>
  <c r="O278" i="4"/>
  <c r="N278" i="4"/>
  <c r="K136" i="3"/>
  <c r="G166" i="3"/>
  <c r="K50" i="3"/>
  <c r="K65" i="3"/>
  <c r="L128" i="3"/>
  <c r="L14" i="3" l="1"/>
  <c r="C23" i="1"/>
  <c r="E23" i="1" s="1"/>
  <c r="D12" i="1"/>
  <c r="G14" i="3"/>
  <c r="O133" i="4"/>
  <c r="J14" i="3" s="1"/>
  <c r="N133" i="4"/>
  <c r="K133" i="4"/>
  <c r="K14" i="3"/>
  <c r="C22" i="1"/>
  <c r="E22" i="1" s="1"/>
  <c r="D11" i="1"/>
  <c r="O128" i="4"/>
  <c r="J24" i="3" s="1"/>
  <c r="N128" i="4"/>
  <c r="L24" i="3" s="1"/>
  <c r="K128" i="4"/>
  <c r="G24" i="3" s="1"/>
  <c r="K24" i="3"/>
  <c r="G90" i="3"/>
  <c r="L90" i="3"/>
  <c r="O280" i="4"/>
  <c r="K280" i="4"/>
  <c r="N280" i="4"/>
  <c r="L43" i="3"/>
  <c r="J43" i="3"/>
  <c r="J90" i="3"/>
  <c r="N290" i="4"/>
  <c r="L38" i="3" s="1"/>
  <c r="K290" i="4"/>
  <c r="G38" i="3" s="1"/>
  <c r="O290" i="4"/>
  <c r="J38" i="3" s="1"/>
  <c r="K38" i="3"/>
  <c r="G62" i="3"/>
  <c r="G43" i="3"/>
  <c r="K285" i="4"/>
  <c r="G33" i="3" s="1"/>
  <c r="O285" i="4"/>
  <c r="J33" i="3" s="1"/>
  <c r="N285" i="4"/>
  <c r="L33" i="3" s="1"/>
  <c r="K33" i="3"/>
  <c r="G52" i="3"/>
  <c r="G31" i="3"/>
  <c r="J160" i="3"/>
  <c r="G160" i="3"/>
  <c r="J88" i="3"/>
  <c r="G88" i="3"/>
  <c r="L88" i="3"/>
  <c r="G171" i="3"/>
  <c r="G107" i="3"/>
  <c r="L41" i="3"/>
  <c r="K138" i="4"/>
  <c r="N138" i="4"/>
  <c r="L19" i="3" s="1"/>
  <c r="O138" i="4"/>
  <c r="G19" i="3" l="1"/>
  <c r="J19" i="3"/>
</calcChain>
</file>

<file path=xl/sharedStrings.xml><?xml version="1.0" encoding="utf-8"?>
<sst xmlns="http://schemas.openxmlformats.org/spreadsheetml/2006/main" count="22271" uniqueCount="264">
  <si>
    <t>P&amp;G release-aware backtest</t>
  </si>
  <si>
    <t>Eight test quarters: April-June 2024 through January-March 2026. Errors in percentage points.</t>
  </si>
  <si>
    <t>Business segment</t>
  </si>
  <si>
    <t>Measure</t>
  </si>
  <si>
    <t>Market RMSE</t>
  </si>
  <si>
    <t>Four-quarter mean</t>
  </si>
  <si>
    <t>Last actual</t>
  </si>
  <si>
    <t>Test quarters</t>
  </si>
  <si>
    <t>Volume growth</t>
  </si>
  <si>
    <t>Pricing contribution</t>
  </si>
  <si>
    <t>Organic sales growth</t>
  </si>
  <si>
    <t>Grooming pricing remains a candidate; Beauty barely beats the last-actual rule.</t>
  </si>
  <si>
    <t>No model is approved for automatic scenario changes from eight test quarters.</t>
  </si>
  <si>
    <t>Pricing model</t>
  </si>
  <si>
    <t>Market-only RMSE</t>
  </si>
  <si>
    <t>50/50 blend RMSE</t>
  </si>
  <si>
    <t>Conclusion</t>
  </si>
  <si>
    <t>Beauty</t>
  </si>
  <si>
    <t>Grooming</t>
  </si>
  <si>
    <t>50/50 blending is tested, not assumed to fix weak data. No regional weights were invented.</t>
  </si>
  <si>
    <t>Frozen inputs preserve historical availability. A rerun is required to add new releases.</t>
  </si>
  <si>
    <t>This is retrospective model development, not an untouched prospective test.</t>
  </si>
  <si>
    <t>Grooming pricing: January-March 2026</t>
  </si>
  <si>
    <t>Updates can worsen a forecast. Actual pricing contribution: 3pp, published 24 April.</t>
  </si>
  <si>
    <t>Forecast date</t>
  </si>
  <si>
    <t>Observed months</t>
  </si>
  <si>
    <t>Last actual rule</t>
  </si>
  <si>
    <t>Market model</t>
  </si>
  <si>
    <t>Actual (later)</t>
  </si>
  <si>
    <t>Model error pp</t>
  </si>
  <si>
    <t>Date label</t>
  </si>
  <si>
    <t>Actuals are shown for evaluation only; they do not feed earlier forecasts.</t>
  </si>
  <si>
    <t>Model errors on comparable quarters</t>
  </si>
  <si>
    <t>Segment</t>
  </si>
  <si>
    <t>Stage</t>
  </si>
  <si>
    <t>Method</t>
  </si>
  <si>
    <t>Quarters</t>
  </si>
  <si>
    <t>RMSE pp</t>
  </si>
  <si>
    <t>Mean RMSE pp</t>
  </si>
  <si>
    <t>Last actual RMSE pp</t>
  </si>
  <si>
    <t>MAE pp</t>
  </si>
  <si>
    <t>Bias pp</t>
  </si>
  <si>
    <t>Wins vs mean</t>
  </si>
  <si>
    <t>organic_volume_growth</t>
  </si>
  <si>
    <t>Origin</t>
  </si>
  <si>
    <t>baseline</t>
  </si>
  <si>
    <t>last_actual</t>
  </si>
  <si>
    <t>bridge</t>
  </si>
  <si>
    <t>blend</t>
  </si>
  <si>
    <t>First month</t>
  </si>
  <si>
    <t>lagged</t>
  </si>
  <si>
    <t>Second month</t>
  </si>
  <si>
    <t>Pre-earnings</t>
  </si>
  <si>
    <t>Health Care</t>
  </si>
  <si>
    <t>Fabric &amp; Home Care</t>
  </si>
  <si>
    <t>Baby, Feminine &amp; Family Care</t>
  </si>
  <si>
    <t>price_contribution</t>
  </si>
  <si>
    <t>organic_sales_growth</t>
  </si>
  <si>
    <t>Score only after P&amp;G publishes actuals</t>
  </si>
  <si>
    <t>Forecast ID</t>
  </si>
  <si>
    <t>Quarter</t>
  </si>
  <si>
    <t>Prediction</t>
  </si>
  <si>
    <t>Actual</t>
  </si>
  <si>
    <t>Error pp</t>
  </si>
  <si>
    <t>Squared error</t>
  </si>
  <si>
    <t>Mean error squared</t>
  </si>
  <si>
    <t>Last actual error squared</t>
  </si>
  <si>
    <t>Beats mean?</t>
  </si>
  <si>
    <t>Absolute error</t>
  </si>
  <si>
    <t>Release-by-release forecast calculations</t>
  </si>
  <si>
    <t>Download / calendar alignment runs in Python. Excel recalculates fitted coefficients, forecasts and scores.</t>
  </si>
  <si>
    <t>ID</t>
  </si>
  <si>
    <t>Target quarter</t>
  </si>
  <si>
    <t>Known by</t>
  </si>
  <si>
    <t>Bridge n</t>
  </si>
  <si>
    <t>Bridge slope</t>
  </si>
  <si>
    <t>Bridge intercept</t>
  </si>
  <si>
    <t>Market nowcast %</t>
  </si>
  <si>
    <t>Bridge result</t>
  </si>
  <si>
    <t>Lag n</t>
  </si>
  <si>
    <t>Lag slope</t>
  </si>
  <si>
    <t>Lag intercept</t>
  </si>
  <si>
    <t>Prior-quarter market %</t>
  </si>
  <si>
    <t>Lag result</t>
  </si>
  <si>
    <t>50/50 blend</t>
  </si>
  <si>
    <t>Market version</t>
  </si>
  <si>
    <t>Latest P&amp;G publication</t>
  </si>
  <si>
    <t>Market source</t>
  </si>
  <si>
    <t>n.a.</t>
  </si>
  <si>
    <t>https://alfred.stlouisfed.org/graph/alfredgraph.csv?id=PCENDC96&amp;cosd=2021-01-01&amp;coed=2026-04-01&amp;vintage_date=2024-04-01</t>
  </si>
  <si>
    <t>https://alfred.stlouisfed.org/graph/alfredgraph.csv?id=PCENDC96&amp;cosd=2021-01-01&amp;coed=2026-04-01&amp;vintage_date=2024-04-26</t>
  </si>
  <si>
    <t>https://alfred.stlouisfed.org/graph/alfredgraph.csv?id=PCENDC96&amp;cosd=2021-01-01&amp;coed=2026-04-01&amp;vintage_date=2024-05-31</t>
  </si>
  <si>
    <t>https://alfred.stlouisfed.org/graph/alfredgraph.csv?id=PCENDC96&amp;cosd=2021-01-01&amp;coed=2026-04-01&amp;vintage_date=2024-06-28</t>
  </si>
  <si>
    <t>https://alfred.stlouisfed.org/graph/alfredgraph.csv?id=PCENDC96&amp;cosd=2021-01-01&amp;coed=2026-04-01&amp;vintage_date=2024-07-26</t>
  </si>
  <si>
    <t>https://alfred.stlouisfed.org/graph/alfredgraph.csv?id=CUUR0000SEGB&amp;cosd=2021-01-01&amp;coed=2026-04-01&amp;vintage_date=2024-04-01</t>
  </si>
  <si>
    <t>https://alfred.stlouisfed.org/graph/alfredgraph.csv?id=CUUR0000SEGB&amp;cosd=2021-01-01&amp;coed=2026-04-01&amp;vintage_date=2024-04-10</t>
  </si>
  <si>
    <t>https://alfred.stlouisfed.org/graph/alfredgraph.csv?id=CUUR0000SEGB&amp;cosd=2021-01-01&amp;coed=2026-04-01&amp;vintage_date=2024-05-15</t>
  </si>
  <si>
    <t>https://alfred.stlouisfed.org/graph/alfredgraph.csv?id=CUUR0000SEGB&amp;cosd=2021-01-01&amp;coed=2026-04-01&amp;vintage_date=2024-06-12</t>
  </si>
  <si>
    <t>https://alfred.stlouisfed.org/graph/alfredgraph.csv?id=CUUR0000SEGB&amp;cosd=2021-01-01&amp;coed=2026-04-01&amp;vintage_date=2024-07-11</t>
  </si>
  <si>
    <t>https://alfred.stlouisfed.org/graph/alfredgraph.csv?id=RSHPCS&amp;cosd=2021-01-01&amp;coed=2026-04-01&amp;vintage_date=2024-04-01</t>
  </si>
  <si>
    <t>https://alfred.stlouisfed.org/graph/alfredgraph.csv?id=RSHPCS&amp;cosd=2021-01-01&amp;coed=2026-04-01&amp;vintage_date=2024-04-15</t>
  </si>
  <si>
    <t>https://alfred.stlouisfed.org/graph/alfredgraph.csv?id=RSHPCS&amp;cosd=2021-01-01&amp;coed=2026-04-01&amp;vintage_date=2024-04-23</t>
  </si>
  <si>
    <t>https://alfred.stlouisfed.org/graph/alfredgraph.csv?id=RSHPCS&amp;cosd=2021-01-01&amp;coed=2026-04-01&amp;vintage_date=2024-05-15</t>
  </si>
  <si>
    <t>https://alfred.stlouisfed.org/graph/alfredgraph.csv?id=RSHPCS&amp;cosd=2021-01-01&amp;coed=2026-04-01&amp;vintage_date=2024-06-18</t>
  </si>
  <si>
    <t>https://alfred.stlouisfed.org/graph/alfredgraph.csv?id=RSHPCS&amp;cosd=2021-01-01&amp;coed=2026-04-01&amp;vintage_date=2024-07-16</t>
  </si>
  <si>
    <t>https://alfred.stlouisfed.org/graph/alfredgraph.csv?id=PCENDC96&amp;cosd=2021-01-01&amp;coed=2026-04-01&amp;vintage_date=2024-07-01</t>
  </si>
  <si>
    <t>https://alfred.stlouisfed.org/graph/alfredgraph.csv?id=PCENDC96&amp;cosd=2021-01-01&amp;coed=2026-04-01&amp;vintage_date=2024-08-30</t>
  </si>
  <si>
    <t>https://alfred.stlouisfed.org/graph/alfredgraph.csv?id=PCENDC96&amp;cosd=2021-01-01&amp;coed=2026-04-01&amp;vintage_date=2024-09-27</t>
  </si>
  <si>
    <t>https://alfred.stlouisfed.org/graph/alfredgraph.csv?id=PCENDC96&amp;cosd=2021-01-01&amp;coed=2026-04-01&amp;vintage_date=2024-10-01</t>
  </si>
  <si>
    <t>https://alfred.stlouisfed.org/graph/alfredgraph.csv?id=CUUR0000SEGB&amp;cosd=2021-01-01&amp;coed=2026-04-01&amp;vintage_date=2024-07-01</t>
  </si>
  <si>
    <t>https://alfred.stlouisfed.org/graph/alfredgraph.csv?id=CUUR0000SEGB&amp;cosd=2021-01-01&amp;coed=2026-04-01&amp;vintage_date=2024-08-14</t>
  </si>
  <si>
    <t>https://alfred.stlouisfed.org/graph/alfredgraph.csv?id=CUUR0000SEGB&amp;cosd=2021-01-01&amp;coed=2026-04-01&amp;vintage_date=2024-09-11</t>
  </si>
  <si>
    <t>https://alfred.stlouisfed.org/graph/alfredgraph.csv?id=CUUR0000SEGB&amp;cosd=2021-01-01&amp;coed=2026-04-01&amp;vintage_date=2024-10-10</t>
  </si>
  <si>
    <t>https://alfred.stlouisfed.org/graph/alfredgraph.csv?id=RSHPCS&amp;cosd=2021-01-01&amp;coed=2026-04-01&amp;vintage_date=2024-07-01</t>
  </si>
  <si>
    <t>https://alfred.stlouisfed.org/graph/alfredgraph.csv?id=RSHPCS&amp;cosd=2021-01-01&amp;coed=2026-04-01&amp;vintage_date=2024-08-15</t>
  </si>
  <si>
    <t>https://alfred.stlouisfed.org/graph/alfredgraph.csv?id=RSHPCS&amp;cosd=2021-01-01&amp;coed=2026-04-01&amp;vintage_date=2024-09-17</t>
  </si>
  <si>
    <t>https://alfred.stlouisfed.org/graph/alfredgraph.csv?id=RSHPCS&amp;cosd=2021-01-01&amp;coed=2026-04-01&amp;vintage_date=2024-10-17</t>
  </si>
  <si>
    <t>https://alfred.stlouisfed.org/graph/alfredgraph.csv?id=PCENDC96&amp;cosd=2021-01-01&amp;coed=2026-04-01&amp;vintage_date=2024-10-31</t>
  </si>
  <si>
    <t>https://alfred.stlouisfed.org/graph/alfredgraph.csv?id=PCENDC96&amp;cosd=2021-01-01&amp;coed=2026-04-01&amp;vintage_date=2024-11-27</t>
  </si>
  <si>
    <t>https://alfred.stlouisfed.org/graph/alfredgraph.csv?id=PCENDC96&amp;cosd=2021-01-01&amp;coed=2026-04-01&amp;vintage_date=2024-12-20</t>
  </si>
  <si>
    <t>https://alfred.stlouisfed.org/graph/alfredgraph.csv?id=PCENDC96&amp;cosd=2021-01-01&amp;coed=2026-04-01&amp;vintage_date=2025-01-01</t>
  </si>
  <si>
    <t>https://alfred.stlouisfed.org/graph/alfredgraph.csv?id=CUUR0000SEGB&amp;cosd=2021-01-01&amp;coed=2026-04-01&amp;vintage_date=2024-10-01</t>
  </si>
  <si>
    <t>https://alfred.stlouisfed.org/graph/alfredgraph.csv?id=CUUR0000SEGB&amp;cosd=2021-01-01&amp;coed=2026-04-01&amp;vintage_date=2024-11-13</t>
  </si>
  <si>
    <t>https://alfred.stlouisfed.org/graph/alfredgraph.csv?id=CUUR0000SEGB&amp;cosd=2021-01-01&amp;coed=2026-04-01&amp;vintage_date=2024-12-11</t>
  </si>
  <si>
    <t>https://alfred.stlouisfed.org/graph/alfredgraph.csv?id=CUUR0000SEGB&amp;cosd=2021-01-01&amp;coed=2026-04-01&amp;vintage_date=2025-01-15</t>
  </si>
  <si>
    <t>https://alfred.stlouisfed.org/graph/alfredgraph.csv?id=RSHPCS&amp;cosd=2021-01-01&amp;coed=2026-04-01&amp;vintage_date=2024-10-01</t>
  </si>
  <si>
    <t>https://alfred.stlouisfed.org/graph/alfredgraph.csv?id=RSHPCS&amp;cosd=2021-01-01&amp;coed=2026-04-01&amp;vintage_date=2024-11-15</t>
  </si>
  <si>
    <t>https://alfred.stlouisfed.org/graph/alfredgraph.csv?id=RSHPCS&amp;cosd=2021-01-01&amp;coed=2026-04-01&amp;vintage_date=2024-12-17</t>
  </si>
  <si>
    <t>https://alfred.stlouisfed.org/graph/alfredgraph.csv?id=RSHPCS&amp;cosd=2021-01-01&amp;coed=2026-04-01&amp;vintage_date=2025-01-16</t>
  </si>
  <si>
    <t>https://alfred.stlouisfed.org/graph/alfredgraph.csv?id=PCENDC96&amp;cosd=2021-01-01&amp;coed=2026-04-01&amp;vintage_date=2025-01-31</t>
  </si>
  <si>
    <t>https://alfred.stlouisfed.org/graph/alfredgraph.csv?id=PCENDC96&amp;cosd=2021-01-01&amp;coed=2026-04-01&amp;vintage_date=2025-02-28</t>
  </si>
  <si>
    <t>https://alfred.stlouisfed.org/graph/alfredgraph.csv?id=PCENDC96&amp;cosd=2021-01-01&amp;coed=2026-04-01&amp;vintage_date=2025-03-28</t>
  </si>
  <si>
    <t>https://alfred.stlouisfed.org/graph/alfredgraph.csv?id=PCENDC96&amp;cosd=2021-01-01&amp;coed=2026-04-01&amp;vintage_date=2025-04-01</t>
  </si>
  <si>
    <t>https://alfred.stlouisfed.org/graph/alfredgraph.csv?id=CUUR0000SEGB&amp;cosd=2021-01-01&amp;coed=2026-04-01&amp;vintage_date=2025-01-01</t>
  </si>
  <si>
    <t>https://alfred.stlouisfed.org/graph/alfredgraph.csv?id=CUUR0000SEGB&amp;cosd=2021-01-01&amp;coed=2026-04-01&amp;vintage_date=2025-02-12</t>
  </si>
  <si>
    <t>https://alfred.stlouisfed.org/graph/alfredgraph.csv?id=CUUR0000SEGB&amp;cosd=2021-01-01&amp;coed=2026-04-01&amp;vintage_date=2025-03-12</t>
  </si>
  <si>
    <t>https://alfred.stlouisfed.org/graph/alfredgraph.csv?id=CUUR0000SEGB&amp;cosd=2021-01-01&amp;coed=2026-04-01&amp;vintage_date=2025-04-10</t>
  </si>
  <si>
    <t>https://alfred.stlouisfed.org/graph/alfredgraph.csv?id=RSHPCS&amp;cosd=2021-01-01&amp;coed=2026-04-01&amp;vintage_date=2025-01-01</t>
  </si>
  <si>
    <t>https://alfred.stlouisfed.org/graph/alfredgraph.csv?id=RSHPCS&amp;cosd=2021-01-01&amp;coed=2026-04-01&amp;vintage_date=2025-02-14</t>
  </si>
  <si>
    <t>https://alfred.stlouisfed.org/graph/alfredgraph.csv?id=RSHPCS&amp;cosd=2021-01-01&amp;coed=2026-04-01&amp;vintage_date=2025-03-17</t>
  </si>
  <si>
    <t>https://alfred.stlouisfed.org/graph/alfredgraph.csv?id=RSHPCS&amp;cosd=2021-01-01&amp;coed=2026-04-01&amp;vintage_date=2025-04-16</t>
  </si>
  <si>
    <t>https://alfred.stlouisfed.org/graph/alfredgraph.csv?id=PCENDC96&amp;cosd=2021-01-01&amp;coed=2026-04-01&amp;vintage_date=2025-04-30</t>
  </si>
  <si>
    <t>https://alfred.stlouisfed.org/graph/alfredgraph.csv?id=PCENDC96&amp;cosd=2021-01-01&amp;coed=2026-04-01&amp;vintage_date=2025-05-30</t>
  </si>
  <si>
    <t>https://alfred.stlouisfed.org/graph/alfredgraph.csv?id=PCENDC96&amp;cosd=2021-01-01&amp;coed=2026-04-01&amp;vintage_date=2025-06-27</t>
  </si>
  <si>
    <t>https://alfred.stlouisfed.org/graph/alfredgraph.csv?id=PCENDC96&amp;cosd=2021-01-01&amp;coed=2026-04-01&amp;vintage_date=2025-07-01</t>
  </si>
  <si>
    <t>https://alfred.stlouisfed.org/graph/alfredgraph.csv?id=CUUR0000SEGB&amp;cosd=2021-01-01&amp;coed=2026-04-01&amp;vintage_date=2025-04-01</t>
  </si>
  <si>
    <t>https://alfred.stlouisfed.org/graph/alfredgraph.csv?id=CUUR0000SEGB&amp;cosd=2021-01-01&amp;coed=2026-04-01&amp;vintage_date=2025-05-13</t>
  </si>
  <si>
    <t>https://alfred.stlouisfed.org/graph/alfredgraph.csv?id=CUUR0000SEGB&amp;cosd=2021-01-01&amp;coed=2026-04-01&amp;vintage_date=2025-06-11</t>
  </si>
  <si>
    <t>https://alfred.stlouisfed.org/graph/alfredgraph.csv?id=CUUR0000SEGB&amp;cosd=2021-01-01&amp;coed=2026-04-01&amp;vintage_date=2025-07-15</t>
  </si>
  <si>
    <t>https://alfred.stlouisfed.org/graph/alfredgraph.csv?id=RSHPCS&amp;cosd=2021-01-01&amp;coed=2026-04-01&amp;vintage_date=2025-04-01</t>
  </si>
  <si>
    <t>https://alfred.stlouisfed.org/graph/alfredgraph.csv?id=RSHPCS&amp;cosd=2021-01-01&amp;coed=2026-04-01&amp;vintage_date=2025-04-25</t>
  </si>
  <si>
    <t>https://alfred.stlouisfed.org/graph/alfredgraph.csv?id=RSHPCS&amp;cosd=2021-01-01&amp;coed=2026-04-01&amp;vintage_date=2025-05-15</t>
  </si>
  <si>
    <t>https://alfred.stlouisfed.org/graph/alfredgraph.csv?id=RSHPCS&amp;cosd=2021-01-01&amp;coed=2026-04-01&amp;vintage_date=2025-06-17</t>
  </si>
  <si>
    <t>https://alfred.stlouisfed.org/graph/alfredgraph.csv?id=RSHPCS&amp;cosd=2021-01-01&amp;coed=2026-04-01&amp;vintage_date=2025-07-17</t>
  </si>
  <si>
    <t>https://alfred.stlouisfed.org/graph/alfredgraph.csv?id=PCENDC96&amp;cosd=2021-01-01&amp;coed=2026-04-01&amp;vintage_date=2025-07-31</t>
  </si>
  <si>
    <t>https://alfred.stlouisfed.org/graph/alfredgraph.csv?id=PCENDC96&amp;cosd=2021-01-01&amp;coed=2026-04-01&amp;vintage_date=2025-08-29</t>
  </si>
  <si>
    <t>https://alfred.stlouisfed.org/graph/alfredgraph.csv?id=PCENDC96&amp;cosd=2021-01-01&amp;coed=2026-04-01&amp;vintage_date=2025-09-26</t>
  </si>
  <si>
    <t>https://alfred.stlouisfed.org/graph/alfredgraph.csv?id=PCENDC96&amp;cosd=2021-01-01&amp;coed=2026-04-01&amp;vintage_date=2025-10-01</t>
  </si>
  <si>
    <t>https://alfred.stlouisfed.org/graph/alfredgraph.csv?id=CUUR0000SEGB&amp;cosd=2021-01-01&amp;coed=2026-04-01&amp;vintage_date=2025-07-01</t>
  </si>
  <si>
    <t>https://alfred.stlouisfed.org/graph/alfredgraph.csv?id=CUUR0000SEGB&amp;cosd=2021-01-01&amp;coed=2026-04-01&amp;vintage_date=2025-08-12</t>
  </si>
  <si>
    <t>https://alfred.stlouisfed.org/graph/alfredgraph.csv?id=CUUR0000SEGB&amp;cosd=2021-01-01&amp;coed=2026-04-01&amp;vintage_date=2025-09-11</t>
  </si>
  <si>
    <t>https://alfred.stlouisfed.org/graph/alfredgraph.csv?id=CUUR0000SEGB&amp;cosd=2021-01-01&amp;coed=2026-04-01&amp;vintage_date=2025-10-01</t>
  </si>
  <si>
    <t>https://alfred.stlouisfed.org/graph/alfredgraph.csv?id=RSHPCS&amp;cosd=2021-01-01&amp;coed=2026-04-01&amp;vintage_date=2025-07-01</t>
  </si>
  <si>
    <t>https://alfred.stlouisfed.org/graph/alfredgraph.csv?id=RSHPCS&amp;cosd=2021-01-01&amp;coed=2026-04-01&amp;vintage_date=2025-08-15</t>
  </si>
  <si>
    <t>https://alfred.stlouisfed.org/graph/alfredgraph.csv?id=RSHPCS&amp;cosd=2021-01-01&amp;coed=2026-04-01&amp;vintage_date=2025-09-16</t>
  </si>
  <si>
    <t>https://alfred.stlouisfed.org/graph/alfredgraph.csv?id=RSHPCS&amp;cosd=2021-01-01&amp;coed=2026-04-01&amp;vintage_date=2025-10-01</t>
  </si>
  <si>
    <t>https://alfred.stlouisfed.org/graph/alfredgraph.csv?id=PCENDC96&amp;cosd=2021-01-01&amp;coed=2026-04-01&amp;vintage_date=2025-12-05</t>
  </si>
  <si>
    <t>https://alfred.stlouisfed.org/graph/alfredgraph.csv?id=PCENDC96&amp;cosd=2021-01-01&amp;coed=2026-04-01&amp;vintage_date=2025-12-23</t>
  </si>
  <si>
    <t>https://alfred.stlouisfed.org/graph/alfredgraph.csv?id=PCENDC96&amp;cosd=2021-01-01&amp;coed=2026-04-01&amp;vintage_date=2026-01-22</t>
  </si>
  <si>
    <t>https://alfred.stlouisfed.org/graph/alfredgraph.csv?id=CUUR0000SEGB&amp;cosd=2021-01-01&amp;coed=2026-04-01&amp;vintage_date=2025-10-24</t>
  </si>
  <si>
    <t>https://alfred.stlouisfed.org/graph/alfredgraph.csv?id=CUUR0000SEGB&amp;cosd=2021-01-01&amp;coed=2026-04-01&amp;vintage_date=2025-12-18</t>
  </si>
  <si>
    <t>https://alfred.stlouisfed.org/graph/alfredgraph.csv?id=CUUR0000SEGB&amp;cosd=2021-01-01&amp;coed=2026-04-01&amp;vintage_date=2026-01-13</t>
  </si>
  <si>
    <t>https://alfred.stlouisfed.org/graph/alfredgraph.csv?id=RSHPCS&amp;cosd=2021-01-01&amp;coed=2026-04-01&amp;vintage_date=2025-11-25</t>
  </si>
  <si>
    <t>https://alfred.stlouisfed.org/graph/alfredgraph.csv?id=RSHPCS&amp;cosd=2021-01-01&amp;coed=2026-04-01&amp;vintage_date=2025-12-16</t>
  </si>
  <si>
    <t>https://alfred.stlouisfed.org/graph/alfredgraph.csv?id=RSHPCS&amp;cosd=2021-01-01&amp;coed=2026-04-01&amp;vintage_date=2026-01-14</t>
  </si>
  <si>
    <t>https://alfred.stlouisfed.org/graph/alfredgraph.csv?id=PCENDC96&amp;cosd=2021-01-01&amp;coed=2026-04-01&amp;vintage_date=2026-01-01</t>
  </si>
  <si>
    <t>https://alfred.stlouisfed.org/graph/alfredgraph.csv?id=PCENDC96&amp;cosd=2021-01-01&amp;coed=2026-04-01&amp;vintage_date=2026-02-20</t>
  </si>
  <si>
    <t>https://alfred.stlouisfed.org/graph/alfredgraph.csv?id=PCENDC96&amp;cosd=2021-01-01&amp;coed=2026-04-01&amp;vintage_date=2026-03-13</t>
  </si>
  <si>
    <t>https://alfred.stlouisfed.org/graph/alfredgraph.csv?id=PCENDC96&amp;cosd=2021-01-01&amp;coed=2026-04-01&amp;vintage_date=2026-04-09</t>
  </si>
  <si>
    <t>https://alfred.stlouisfed.org/graph/alfredgraph.csv?id=CUUR0000SEGB&amp;cosd=2021-01-01&amp;coed=2026-04-01&amp;vintage_date=2026-01-01</t>
  </si>
  <si>
    <t>https://alfred.stlouisfed.org/graph/alfredgraph.csv?id=CUUR0000SEGB&amp;cosd=2021-01-01&amp;coed=2026-04-01&amp;vintage_date=2026-02-13</t>
  </si>
  <si>
    <t>https://alfred.stlouisfed.org/graph/alfredgraph.csv?id=CUUR0000SEGB&amp;cosd=2021-01-01&amp;coed=2026-04-01&amp;vintage_date=2026-03-11</t>
  </si>
  <si>
    <t>https://alfred.stlouisfed.org/graph/alfredgraph.csv?id=CUUR0000SEGB&amp;cosd=2021-01-01&amp;coed=2026-04-01&amp;vintage_date=2026-04-10</t>
  </si>
  <si>
    <t>https://alfred.stlouisfed.org/graph/alfredgraph.csv?id=RSHPCS&amp;cosd=2021-01-01&amp;coed=2026-04-01&amp;vintage_date=2026-01-01</t>
  </si>
  <si>
    <t>https://alfred.stlouisfed.org/graph/alfredgraph.csv?id=RSHPCS&amp;cosd=2021-01-01&amp;coed=2026-04-01&amp;vintage_date=2026-02-10</t>
  </si>
  <si>
    <t>https://alfred.stlouisfed.org/graph/alfredgraph.csv?id=RSHPCS&amp;cosd=2021-01-01&amp;coed=2026-04-01&amp;vintage_date=2026-03-06</t>
  </si>
  <si>
    <t>https://alfred.stlouisfed.org/graph/alfredgraph.csv?id=RSHPCS&amp;cosd=2021-01-01&amp;coed=2026-04-01&amp;vintage_date=2026-04-01</t>
  </si>
  <si>
    <t>https://alfred.stlouisfed.org/graph/alfredgraph.csv?id=RSHPCS&amp;cosd=2021-01-01&amp;coed=2026-04-01&amp;vintage_date=2026-04-21</t>
  </si>
  <si>
    <t>https://alfred.stlouisfed.org/graph/alfredgraph.csv?id=PCENDC96&amp;cosd=2021-01-01&amp;coed=2026-04-01&amp;vintage_date=2026-04-01</t>
  </si>
  <si>
    <t>https://alfred.stlouisfed.org/graph/alfredgraph.csv?id=PCENDC96&amp;cosd=2021-01-01&amp;coed=2026-04-01&amp;vintage_date=2026-04-24</t>
  </si>
  <si>
    <t>https://alfred.stlouisfed.org/graph/alfredgraph.csv?id=PCENDC96&amp;cosd=2021-01-01&amp;coed=2026-04-01&amp;vintage_date=2026-04-30</t>
  </si>
  <si>
    <t>https://alfred.stlouisfed.org/graph/alfredgraph.csv?id=PCENDC96&amp;cosd=2021-01-01&amp;coed=2026-04-01&amp;vintage_date=2026-05-15</t>
  </si>
  <si>
    <t>https://alfred.stlouisfed.org/graph/alfredgraph.csv?id=CUUR0000SEGB&amp;cosd=2021-01-01&amp;coed=2026-04-01&amp;vintage_date=2026-04-01</t>
  </si>
  <si>
    <t>https://alfred.stlouisfed.org/graph/alfredgraph.csv?id=CUUR0000SEGB&amp;cosd=2021-01-01&amp;coed=2026-04-01&amp;vintage_date=2026-04-24</t>
  </si>
  <si>
    <t>https://alfred.stlouisfed.org/graph/alfredgraph.csv?id=CUUR0000SEGB&amp;cosd=2021-01-01&amp;coed=2026-04-01&amp;vintage_date=2026-05-12</t>
  </si>
  <si>
    <t>https://alfred.stlouisfed.org/graph/alfredgraph.csv?id=CUUR0000SEGB&amp;cosd=2021-01-01&amp;coed=2026-04-01&amp;vintage_date=2026-05-15</t>
  </si>
  <si>
    <t>https://alfred.stlouisfed.org/graph/alfredgraph.csv?id=RSHPCS&amp;cosd=2021-01-01&amp;coed=2026-04-01&amp;vintage_date=2026-04-24</t>
  </si>
  <si>
    <t>https://alfred.stlouisfed.org/graph/alfredgraph.csv?id=RSHPCS&amp;cosd=2021-01-01&amp;coed=2026-04-01&amp;vintage_date=2026-05-14</t>
  </si>
  <si>
    <t>https://alfred.stlouisfed.org/graph/alfredgraph.csv?id=RSHPCS&amp;cosd=2021-01-01&amp;coed=2026-04-01&amp;vintage_date=2026-05-15</t>
  </si>
  <si>
    <t>Training pairs known at each forecast date</t>
  </si>
  <si>
    <t>Company quarter</t>
  </si>
  <si>
    <t>Published</t>
  </si>
  <si>
    <t>Market YoY %</t>
  </si>
  <si>
    <t>P&amp;G result</t>
  </si>
  <si>
    <t>Market squared</t>
  </si>
  <si>
    <t>Cross product</t>
  </si>
  <si>
    <t>Observed months and explicit estimates</t>
  </si>
  <si>
    <t>Unknown months use the latest three observed monthly YoY rates; estimates remain labelled.</t>
  </si>
  <si>
    <t>Target month</t>
  </si>
  <si>
    <t>Observed?</t>
  </si>
  <si>
    <t>Observed level</t>
  </si>
  <si>
    <t>Prior-year level</t>
  </si>
  <si>
    <t>Carry-forward YoY %</t>
  </si>
  <si>
    <t>Level used</t>
  </si>
  <si>
    <t>No</t>
  </si>
  <si>
    <t>Yes</t>
  </si>
  <si>
    <t>P&amp;G published facts</t>
  </si>
  <si>
    <t>Quarter ended</t>
  </si>
  <si>
    <t>Volume growth %</t>
  </si>
  <si>
    <t>Pricing contribution pp</t>
  </si>
  <si>
    <t>Organic sales growth %</t>
  </si>
  <si>
    <t>Original report</t>
  </si>
  <si>
    <t>https://www.sec.gov/Archives/edgar/data/80424/000008042422000035/pg-20220331.htm</t>
  </si>
  <si>
    <t>Corporate</t>
  </si>
  <si>
    <t>Total Company</t>
  </si>
  <si>
    <t>https://www.sec.gov/Archives/edgar/data/80424/000008042422000051/fy2122q4amj8-kexhibit991.htm</t>
  </si>
  <si>
    <t>https://www.sec.gov/Archives/edgar/data/80424/000008042422000102/pg-20220930.htm</t>
  </si>
  <si>
    <t>https://www.sec.gov/Archives/edgar/data/80424/000008042423000014/pg-20221231.htm</t>
  </si>
  <si>
    <t>https://www.sec.gov/Archives/edgar/data/80424/000008042423000046/pg-20230331.htm</t>
  </si>
  <si>
    <t>https://www.sec.gov/Archives/edgar/data/80424/000008042423000059/fy2223q4amj8-kexhibit991.htm</t>
  </si>
  <si>
    <t>https://www.sec.gov/Archives/edgar/data/80424/000008042423000103/pg-20230930.htm</t>
  </si>
  <si>
    <t>https://www.sec.gov/Archives/edgar/data/80424/000008042424000018/pg-20231231.htm</t>
  </si>
  <si>
    <t>https://www.sec.gov/Archives/edgar/data/80424/000008042424000051/pg-20240331.htm</t>
  </si>
  <si>
    <t>https://www.sec.gov/Archives/edgar/data/80424/000008042424000071/fy2324q4amj8-kexhibit991.htm</t>
  </si>
  <si>
    <t>https://www.sec.gov/Archives/edgar/data/80424/000008042424000113/pg-20240930.htm</t>
  </si>
  <si>
    <t>https://www.sec.gov/Archives/edgar/data/80424/000008042425000013/pg-20241231.htm</t>
  </si>
  <si>
    <t>https://www.sec.gov/Archives/edgar/data/80424/000008042425000037/pg-20250331.htm</t>
  </si>
  <si>
    <t>https://www.pginvestor.com/news/news-details/2025/PG-Announces-Fourth-Quarter-and-Fiscal-Year-2025-Results/default.aspx</t>
  </si>
  <si>
    <t>https://www.sec.gov/Archives/edgar/data/80424/000008042425000245/pg-20250930.htm</t>
  </si>
  <si>
    <t>https://www.sec.gov/Archives/edgar/data/80424/000008042426000011/pg-20251231.htm</t>
  </si>
  <si>
    <t>https://www.sec.gov/Archives/edgar/data/80424/000008042426000060/pg-20260331.htm</t>
  </si>
  <si>
    <t>Preserved ALFRED historical versions</t>
  </si>
  <si>
    <t>Series</t>
  </si>
  <si>
    <t>Version date</t>
  </si>
  <si>
    <t>Release event?</t>
  </si>
  <si>
    <t>Last month available</t>
  </si>
  <si>
    <t>Observations</t>
  </si>
  <si>
    <t>Public source</t>
  </si>
  <si>
    <t>PCENDC96</t>
  </si>
  <si>
    <t>https://alfred.stlouisfed.org/graph/alfredgraph.csv?id=PCENDC96&amp;cosd=2021-01-01&amp;coed=2026-04-01&amp;vintage_date=2023-12-22</t>
  </si>
  <si>
    <t>https://alfred.stlouisfed.org/graph/alfredgraph.csv?id=PCENDC96&amp;cosd=2021-01-01&amp;coed=2026-04-01&amp;vintage_date=2024-01-26</t>
  </si>
  <si>
    <t>https://alfred.stlouisfed.org/graph/alfredgraph.csv?id=PCENDC96&amp;cosd=2021-01-01&amp;coed=2026-04-01&amp;vintage_date=2024-02-29</t>
  </si>
  <si>
    <t>https://alfred.stlouisfed.org/graph/alfredgraph.csv?id=PCENDC96&amp;cosd=2021-01-01&amp;coed=2026-04-01&amp;vintage_date=2024-03-29</t>
  </si>
  <si>
    <t>Checkpoint</t>
  </si>
  <si>
    <t>RSHPCS</t>
  </si>
  <si>
    <t>https://alfred.stlouisfed.org/graph/alfredgraph.csv?id=RSHPCS&amp;cosd=2021-01-01&amp;coed=2026-04-01&amp;vintage_date=2023-12-14</t>
  </si>
  <si>
    <t>https://alfred.stlouisfed.org/graph/alfredgraph.csv?id=RSHPCS&amp;cosd=2021-01-01&amp;coed=2026-04-01&amp;vintage_date=2024-01-17</t>
  </si>
  <si>
    <t>https://alfred.stlouisfed.org/graph/alfredgraph.csv?id=RSHPCS&amp;cosd=2021-01-01&amp;coed=2026-04-01&amp;vintage_date=2024-02-15</t>
  </si>
  <si>
    <t>https://alfred.stlouisfed.org/graph/alfredgraph.csv?id=RSHPCS&amp;cosd=2021-01-01&amp;coed=2026-04-01&amp;vintage_date=2024-03-14</t>
  </si>
  <si>
    <t>CUUR0000SEGB</t>
  </si>
  <si>
    <t>https://alfred.stlouisfed.org/graph/alfredgraph.csv?id=CUUR0000SEGB&amp;cosd=2021-01-01&amp;coed=2026-04-01&amp;vintage_date=2023-12-12</t>
  </si>
  <si>
    <t>https://alfred.stlouisfed.org/graph/alfredgraph.csv?id=CUUR0000SEGB&amp;cosd=2021-01-01&amp;coed=2026-04-01&amp;vintage_date=2024-01-11</t>
  </si>
  <si>
    <t>https://alfred.stlouisfed.org/graph/alfredgraph.csv?id=CUUR0000SEGB&amp;cosd=2021-01-01&amp;coed=2026-04-01&amp;vintage_date=2024-02-13</t>
  </si>
  <si>
    <t>https://alfred.stlouisfed.org/graph/alfredgraph.csv?id=CUUR0000SEGB&amp;cosd=2021-01-01&amp;coed=2026-04-01&amp;vintage_date=2024-03-12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</si>
</sst>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dd\-mmm\-yy"/>
    <numFmt numFmtId="177" formatCode="0.00;[Red]\(0.00\);0.00"/>
    <numFmt numFmtId="178" formatCode="#,##0.000"/>
    <numFmt numFmtId="179" formatCode="\ \ @"/>
  </numFmts>
  <fonts count="7">
    <font>
      <sz val="11"/>
      <name val="Carlito"/>
    </font>
    <font>
      <sz val="12"/>
      <color rgb="FF17324F"/>
      <name val="Arial"/>
      <family val="2"/>
    </font>
    <font>
      <b/>
      <sz val="18"/>
      <color rgb="FF17324F"/>
      <name val="Arial"/>
      <family val="2"/>
    </font>
    <font>
      <b/>
      <sz val="12"/>
      <color rgb="FFFFFFFF"/>
      <name val="Arial"/>
      <family val="2"/>
    </font>
    <font>
      <b/>
      <sz val="12"/>
      <color rgb="FFC62828"/>
      <name val="Arial"/>
      <family val="2"/>
    </font>
    <font>
      <sz val="11"/>
      <name val="Carlito"/>
    </font>
    <font>
      <sz val="9"/>
      <name val="FangSong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17324F"/>
      </patternFill>
    </fill>
  </fills>
  <borders count="4">
    <border>
      <left/>
      <right/>
      <top/>
      <bottom/>
      <diagonal/>
    </border>
    <border>
      <left style="medium">
        <color rgb="FFC62828"/>
      </left>
      <right/>
      <top style="medium">
        <color rgb="FFC62828"/>
      </top>
      <bottom style="medium">
        <color rgb="FFC62828"/>
      </bottom>
      <diagonal/>
    </border>
    <border>
      <left/>
      <right/>
      <top style="medium">
        <color rgb="FFC62828"/>
      </top>
      <bottom style="medium">
        <color rgb="FFC62828"/>
      </bottom>
      <diagonal/>
    </border>
    <border>
      <left/>
      <right style="medium">
        <color rgb="FFC62828"/>
      </right>
      <top style="medium">
        <color rgb="FFC62828"/>
      </top>
      <bottom style="medium">
        <color rgb="FFC62828"/>
      </bottom>
      <diagonal/>
    </border>
  </borders>
  <cellStyleXfs count="2">
    <xf numFmtId="0" fontId="0" fillId="0" borderId="0"/>
    <xf numFmtId="0" fontId="5" fillId="0" borderId="0"/>
  </cellStyleXfs>
  <cellXfs count="15">
    <xf numFmtId="0" fontId="0" fillId="0" borderId="0" xfId="0"/>
    <xf numFmtId="0" fontId="1" fillId="0" borderId="0" xfId="1" applyFont="1" applyAlignment="1">
      <alignment vertical="center"/>
    </xf>
    <xf numFmtId="0" fontId="2" fillId="0" borderId="0" xfId="1" applyFont="1" applyAlignment="1">
      <alignment vertical="center"/>
    </xf>
    <xf numFmtId="0" fontId="3" fillId="2" borderId="0" xfId="1" applyFont="1" applyFill="1" applyAlignment="1">
      <alignment horizontal="center" vertical="center" wrapText="1"/>
    </xf>
    <xf numFmtId="176" fontId="1" fillId="0" borderId="0" xfId="1" applyNumberFormat="1" applyFont="1" applyAlignment="1">
      <alignment vertical="center"/>
    </xf>
    <xf numFmtId="177" fontId="1" fillId="0" borderId="0" xfId="1" applyNumberFormat="1" applyFont="1" applyAlignment="1">
      <alignment vertical="center"/>
    </xf>
    <xf numFmtId="17" fontId="1" fillId="0" borderId="0" xfId="1" applyNumberFormat="1" applyFont="1" applyAlignment="1">
      <alignment vertical="center"/>
    </xf>
    <xf numFmtId="178" fontId="1" fillId="0" borderId="0" xfId="1" applyNumberFormat="1" applyFont="1" applyAlignment="1">
      <alignment vertical="center"/>
    </xf>
    <xf numFmtId="1" fontId="1" fillId="0" borderId="0" xfId="1" applyNumberFormat="1" applyFont="1" applyAlignment="1">
      <alignment vertical="center"/>
    </xf>
    <xf numFmtId="177" fontId="4" fillId="0" borderId="1" xfId="1" applyNumberFormat="1" applyFont="1" applyBorder="1" applyAlignment="1">
      <alignment vertical="center"/>
    </xf>
    <xf numFmtId="177" fontId="4" fillId="0" borderId="2" xfId="1" applyNumberFormat="1" applyFont="1" applyBorder="1" applyAlignment="1">
      <alignment vertical="center"/>
    </xf>
    <xf numFmtId="177" fontId="4" fillId="0" borderId="3" xfId="1" applyNumberFormat="1" applyFont="1" applyBorder="1" applyAlignment="1">
      <alignment vertical="center"/>
    </xf>
    <xf numFmtId="179" fontId="1" fillId="0" borderId="0" xfId="1" applyNumberFormat="1" applyFont="1" applyAlignment="1">
      <alignment vertical="center"/>
    </xf>
    <xf numFmtId="0" fontId="1" fillId="0" borderId="0" xfId="1" applyFont="1" applyAlignment="1">
      <alignment horizontal="left" vertical="center"/>
    </xf>
    <xf numFmtId="176" fontId="1" fillId="0" borderId="0" xfId="1" applyNumberFormat="1" applyFont="1" applyAlignment="1">
      <alignment horizontal="left" vertical="center"/>
    </xf>
  </cellXfs>
  <cellStyles count="2">
    <cellStyle name="Normal" xfId="1" xr:uid="{00000000-0005-0000-0000-000000000000}"/>
    <cellStyle name="常规" xfId="0" builtinId="0"/>
  </cellStyles>
  <dxfs count="2">
    <dxf>
      <font>
        <color rgb="FFC62828"/>
      </font>
    </dxf>
    <dxf>
      <font>
        <b/>
        <color rgb="FF008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rPr lang="en-GB" sz="1050">
                <a:latin typeface="Arial"/>
                <a:ea typeface="Arial"/>
                <a:cs typeface="Arial"/>
              </a:rPr>
              <a:t>Pricing contribution forecasts and eventual actual (pp)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Last actual rule</c:v>
          </c:tx>
          <c:spPr>
            <a:ln w="19050">
              <a:solidFill>
                <a:srgbClr val="7C8796"/>
              </a:solidFill>
              <a:prstDash val="solid"/>
            </a:ln>
          </c:spPr>
          <c:marker>
            <c:symbol val="none"/>
          </c:marker>
          <c:cat>
            <c:strRef>
              <c:f>'Quarter example'!$J$6:$J$12</c:f>
              <c:strCache>
                <c:ptCount val="7"/>
                <c:pt idx="0">
                  <c:v>01-Jan</c:v>
                </c:pt>
                <c:pt idx="1">
                  <c:v>13-Jan</c:v>
                </c:pt>
                <c:pt idx="2">
                  <c:v>23-Jan</c:v>
                </c:pt>
                <c:pt idx="3">
                  <c:v>13-Feb</c:v>
                </c:pt>
                <c:pt idx="4">
                  <c:v>11-Mar</c:v>
                </c:pt>
                <c:pt idx="5">
                  <c:v>10-Apr</c:v>
                </c:pt>
                <c:pt idx="6">
                  <c:v>23-Apr</c:v>
                </c:pt>
              </c:strCache>
            </c:strRef>
          </c:cat>
          <c:val>
            <c:numRef>
              <c:f>'Quarter example'!$D$6:$D$12</c:f>
              <c:numCache>
                <c:formatCode>0.00;[Red]\(0.00\);0.00</c:formatCode>
                <c:ptCount val="7"/>
                <c:pt idx="0">
                  <c:v>4</c:v>
                </c:pt>
                <c:pt idx="1">
                  <c:v>4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36-EC46-B189-5F912BC96C7A}"/>
            </c:ext>
          </c:extLst>
        </c:ser>
        <c:ser>
          <c:idx val="1"/>
          <c:order val="1"/>
          <c:tx>
            <c:v>Market model</c:v>
          </c:tx>
          <c:spPr>
            <a:ln w="19050">
              <a:solidFill>
                <a:srgbClr val="1765A6"/>
              </a:solidFill>
              <a:prstDash val="solid"/>
            </a:ln>
          </c:spPr>
          <c:marker>
            <c:symbol val="none"/>
          </c:marker>
          <c:cat>
            <c:strRef>
              <c:f>'Quarter example'!$J$6:$J$12</c:f>
              <c:strCache>
                <c:ptCount val="7"/>
                <c:pt idx="0">
                  <c:v>01-Jan</c:v>
                </c:pt>
                <c:pt idx="1">
                  <c:v>13-Jan</c:v>
                </c:pt>
                <c:pt idx="2">
                  <c:v>23-Jan</c:v>
                </c:pt>
                <c:pt idx="3">
                  <c:v>13-Feb</c:v>
                </c:pt>
                <c:pt idx="4">
                  <c:v>11-Mar</c:v>
                </c:pt>
                <c:pt idx="5">
                  <c:v>10-Apr</c:v>
                </c:pt>
                <c:pt idx="6">
                  <c:v>23-Apr</c:v>
                </c:pt>
              </c:strCache>
            </c:strRef>
          </c:cat>
          <c:val>
            <c:numRef>
              <c:f>'Quarter example'!$E$6:$E$12</c:f>
              <c:numCache>
                <c:formatCode>0.00;[Red]\(0.00\);0.00</c:formatCode>
                <c:ptCount val="7"/>
                <c:pt idx="0">
                  <c:v>3.8752791968126852</c:v>
                </c:pt>
                <c:pt idx="1">
                  <c:v>4.0143577432266468</c:v>
                </c:pt>
                <c:pt idx="2">
                  <c:v>4.0143577432266468</c:v>
                </c:pt>
                <c:pt idx="3">
                  <c:v>4.3390568472355264</c:v>
                </c:pt>
                <c:pt idx="4">
                  <c:v>4.5983499841097819</c:v>
                </c:pt>
                <c:pt idx="5">
                  <c:v>4.7910848196155813</c:v>
                </c:pt>
                <c:pt idx="6">
                  <c:v>4.7910848196155813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36-EC46-B189-5F912BC96C7A}"/>
            </c:ext>
          </c:extLst>
        </c:ser>
        <c:ser>
          <c:idx val="2"/>
          <c:order val="2"/>
          <c:tx>
            <c:v>Actual (later)</c:v>
          </c:tx>
          <c:spPr>
            <a:ln w="19050">
              <a:solidFill>
                <a:srgbClr val="C62828"/>
              </a:solidFill>
              <a:prstDash val="dash"/>
            </a:ln>
          </c:spPr>
          <c:marker>
            <c:symbol val="none"/>
          </c:marker>
          <c:cat>
            <c:strRef>
              <c:f>'Quarter example'!$J$6:$J$12</c:f>
              <c:strCache>
                <c:ptCount val="7"/>
                <c:pt idx="0">
                  <c:v>01-Jan</c:v>
                </c:pt>
                <c:pt idx="1">
                  <c:v>13-Jan</c:v>
                </c:pt>
                <c:pt idx="2">
                  <c:v>23-Jan</c:v>
                </c:pt>
                <c:pt idx="3">
                  <c:v>13-Feb</c:v>
                </c:pt>
                <c:pt idx="4">
                  <c:v>11-Mar</c:v>
                </c:pt>
                <c:pt idx="5">
                  <c:v>10-Apr</c:v>
                </c:pt>
                <c:pt idx="6">
                  <c:v>23-Apr</c:v>
                </c:pt>
              </c:strCache>
            </c:strRef>
          </c:cat>
          <c:val>
            <c:numRef>
              <c:f>'Quarter example'!$F$6:$F$12</c:f>
              <c:numCache>
                <c:formatCode>0.00;[Red]\(0.00\);0.00</c:formatCode>
                <c:ptCount val="7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36-EC46-B189-5F912BC96C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zh-CN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  <c:txPr>
        <a:bodyPr anchorCtr="1"/>
        <a:lstStyle/>
        <a:p>
          <a:pPr>
            <a:defRPr sz="900">
              <a:latin typeface="Arial"/>
              <a:ea typeface="Arial"/>
              <a:cs typeface="Arial"/>
            </a:defRPr>
          </a:pPr>
          <a:endParaRPr lang="zh-CN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8</xdr:col>
      <xdr:colOff>0</xdr:colOff>
      <xdr:row>34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"/>
  <sheetViews>
    <sheetView showGridLines="0" zoomScale="125" zoomScaleNormal="125" workbookViewId="0"/>
  </sheetViews>
  <sheetFormatPr baseColWidth="10" defaultColWidth="8.83203125" defaultRowHeight="14"/>
  <cols>
    <col min="1" max="1" width="3" customWidth="1"/>
    <col min="2" max="2" width="39" customWidth="1"/>
    <col min="3" max="3" width="24" customWidth="1"/>
    <col min="4" max="7" width="18" customWidth="1"/>
  </cols>
  <sheetData>
    <row r="1" spans="1:7" ht="25" customHeight="1">
      <c r="A1" s="1"/>
      <c r="B1" s="1"/>
      <c r="C1" s="1"/>
      <c r="D1" s="1"/>
      <c r="E1" s="1"/>
      <c r="F1" s="1"/>
      <c r="G1" s="1"/>
    </row>
    <row r="2" spans="1:7" ht="25" customHeight="1">
      <c r="A2" s="1"/>
      <c r="B2" s="2" t="s">
        <v>0</v>
      </c>
      <c r="C2" s="1"/>
      <c r="D2" s="1"/>
      <c r="E2" s="1"/>
      <c r="F2" s="1"/>
      <c r="G2" s="1"/>
    </row>
    <row r="3" spans="1:7" ht="25" customHeight="1">
      <c r="A3" s="1"/>
      <c r="B3" s="1" t="s">
        <v>1</v>
      </c>
      <c r="C3" s="1"/>
      <c r="D3" s="1"/>
      <c r="E3" s="1"/>
      <c r="F3" s="1"/>
      <c r="G3" s="1"/>
    </row>
    <row r="4" spans="1:7" ht="25" customHeight="1">
      <c r="A4" s="1"/>
      <c r="B4" s="1"/>
      <c r="C4" s="1"/>
      <c r="D4" s="1"/>
      <c r="E4" s="1"/>
      <c r="F4" s="1"/>
      <c r="G4" s="1"/>
    </row>
    <row r="5" spans="1:7" ht="46" customHeight="1">
      <c r="A5" s="1"/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</row>
    <row r="6" spans="1:7" ht="25" customHeight="1">
      <c r="A6" s="1"/>
      <c r="B6" s="1" t="str">
        <f>Scorecard!B22</f>
        <v>Beauty</v>
      </c>
      <c r="C6" s="1" t="s">
        <v>8</v>
      </c>
      <c r="D6" s="5">
        <f>Scorecard!G22</f>
        <v>2.4262494157254255</v>
      </c>
      <c r="E6" s="5">
        <f>Scorecard!H22</f>
        <v>1.7410485346480149</v>
      </c>
      <c r="F6" s="5">
        <f>Scorecard!I22</f>
        <v>1.4142135623730951</v>
      </c>
      <c r="G6" s="1">
        <f>Scorecard!F22</f>
        <v>8</v>
      </c>
    </row>
    <row r="7" spans="1:7" ht="25" customHeight="1">
      <c r="A7" s="1"/>
      <c r="B7" s="1" t="str">
        <f>Scorecard!B41</f>
        <v>Grooming</v>
      </c>
      <c r="C7" s="1" t="s">
        <v>8</v>
      </c>
      <c r="D7" s="5">
        <f>Scorecard!G41</f>
        <v>2.4544843241363421</v>
      </c>
      <c r="E7" s="5">
        <f>Scorecard!H41</f>
        <v>2.4701341056711881</v>
      </c>
      <c r="F7" s="5">
        <f>Scorecard!I41</f>
        <v>2.1213203435596424</v>
      </c>
      <c r="G7" s="1">
        <f>Scorecard!F41</f>
        <v>8</v>
      </c>
    </row>
    <row r="8" spans="1:7" ht="25" customHeight="1">
      <c r="A8" s="1"/>
      <c r="B8" s="1" t="str">
        <f>Scorecard!B60</f>
        <v>Health Care</v>
      </c>
      <c r="C8" s="1" t="s">
        <v>8</v>
      </c>
      <c r="D8" s="5">
        <f>Scorecard!G60</f>
        <v>1.8544293928622833</v>
      </c>
      <c r="E8" s="5">
        <f>Scorecard!H60</f>
        <v>1.541103500742244</v>
      </c>
      <c r="F8" s="5">
        <f>Scorecard!I60</f>
        <v>2.0615528128088303</v>
      </c>
      <c r="G8" s="1">
        <f>Scorecard!F60</f>
        <v>8</v>
      </c>
    </row>
    <row r="9" spans="1:7" ht="25" customHeight="1">
      <c r="A9" s="1"/>
      <c r="B9" s="1" t="str">
        <f>Scorecard!B79</f>
        <v>Fabric &amp; Home Care</v>
      </c>
      <c r="C9" s="1" t="s">
        <v>8</v>
      </c>
      <c r="D9" s="5">
        <f>Scorecard!G79</f>
        <v>2.5796899136900384</v>
      </c>
      <c r="E9" s="5">
        <f>Scorecard!H79</f>
        <v>1.8853878911247945</v>
      </c>
      <c r="F9" s="5">
        <f>Scorecard!I79</f>
        <v>1.7677669529663689</v>
      </c>
      <c r="G9" s="1">
        <f>Scorecard!F79</f>
        <v>8</v>
      </c>
    </row>
    <row r="10" spans="1:7" ht="25" customHeight="1">
      <c r="A10" s="1"/>
      <c r="B10" s="1" t="str">
        <f>Scorecard!B98</f>
        <v>Baby, Feminine &amp; Family Care</v>
      </c>
      <c r="C10" s="1" t="s">
        <v>8</v>
      </c>
      <c r="D10" s="5">
        <f>Scorecard!G98</f>
        <v>3.0408744222512891</v>
      </c>
      <c r="E10" s="5">
        <f>Scorecard!H98</f>
        <v>3.3830921506810894</v>
      </c>
      <c r="F10" s="5">
        <f>Scorecard!I98</f>
        <v>4.4440972086577943</v>
      </c>
      <c r="G10" s="1">
        <f>Scorecard!F98</f>
        <v>8</v>
      </c>
    </row>
    <row r="11" spans="1:7" ht="25" customHeight="1">
      <c r="A11" s="1"/>
      <c r="B11" s="1" t="str">
        <f>Scorecard!B117</f>
        <v>Beauty</v>
      </c>
      <c r="C11" s="1" t="s">
        <v>9</v>
      </c>
      <c r="D11" s="5">
        <f>Scorecard!G117</f>
        <v>1.2373815951598026</v>
      </c>
      <c r="E11" s="5">
        <f>Scorecard!H117</f>
        <v>1.7207374872420256</v>
      </c>
      <c r="F11" s="5">
        <f>Scorecard!I117</f>
        <v>1.2747548783981961</v>
      </c>
      <c r="G11" s="1">
        <f>Scorecard!F117</f>
        <v>8</v>
      </c>
    </row>
    <row r="12" spans="1:7" ht="25" customHeight="1">
      <c r="A12" s="1"/>
      <c r="B12" s="1" t="str">
        <f>Scorecard!B136</f>
        <v>Grooming</v>
      </c>
      <c r="C12" s="1" t="s">
        <v>9</v>
      </c>
      <c r="D12" s="5">
        <f>Scorecard!G136</f>
        <v>2.0552154132290514</v>
      </c>
      <c r="E12" s="5">
        <f>Scorecard!H136</f>
        <v>3.4437443284889775</v>
      </c>
      <c r="F12" s="5">
        <f>Scorecard!I136</f>
        <v>2.5248762345905194</v>
      </c>
      <c r="G12" s="1">
        <f>Scorecard!F136</f>
        <v>8</v>
      </c>
    </row>
    <row r="13" spans="1:7" ht="25" customHeight="1">
      <c r="A13" s="1"/>
      <c r="B13" s="1" t="str">
        <f>Scorecard!B155</f>
        <v>Beauty</v>
      </c>
      <c r="C13" s="1" t="s">
        <v>10</v>
      </c>
      <c r="D13" s="5">
        <f>Scorecard!G155</f>
        <v>3.0969201780266196</v>
      </c>
      <c r="E13" s="5">
        <f>Scorecard!H155</f>
        <v>3.0220543509341455</v>
      </c>
      <c r="F13" s="5">
        <f>Scorecard!I155</f>
        <v>3.1622776601683795</v>
      </c>
      <c r="G13" s="1">
        <f>Scorecard!F155</f>
        <v>8</v>
      </c>
    </row>
    <row r="14" spans="1:7" ht="25" customHeight="1">
      <c r="A14" s="1"/>
      <c r="B14" s="1" t="str">
        <f>Scorecard!B174</f>
        <v>Health Care</v>
      </c>
      <c r="C14" s="1" t="s">
        <v>10</v>
      </c>
      <c r="D14" s="5">
        <f>Scorecard!G174</f>
        <v>3.8101095777568061</v>
      </c>
      <c r="E14" s="5">
        <f>Scorecard!H174</f>
        <v>1.1180339887498949</v>
      </c>
      <c r="F14" s="5">
        <f>Scorecard!I174</f>
        <v>1.4142135623730951</v>
      </c>
      <c r="G14" s="1">
        <f>Scorecard!F174</f>
        <v>8</v>
      </c>
    </row>
    <row r="15" spans="1:7" ht="25" customHeight="1">
      <c r="A15" s="1"/>
      <c r="B15" s="1"/>
      <c r="C15" s="1"/>
      <c r="D15" s="1"/>
      <c r="E15" s="1"/>
      <c r="F15" s="1"/>
      <c r="G15" s="1"/>
    </row>
    <row r="16" spans="1:7" ht="25" customHeight="1">
      <c r="A16" s="1"/>
      <c r="B16" s="1"/>
      <c r="C16" s="1"/>
      <c r="D16" s="1"/>
      <c r="E16" s="1"/>
      <c r="F16" s="1"/>
      <c r="G16" s="1"/>
    </row>
    <row r="17" spans="1:7" ht="25" customHeight="1">
      <c r="A17" s="1"/>
      <c r="B17" s="1" t="s">
        <v>11</v>
      </c>
      <c r="C17" s="1"/>
      <c r="D17" s="1"/>
      <c r="E17" s="1"/>
      <c r="F17" s="1"/>
      <c r="G17" s="1"/>
    </row>
    <row r="18" spans="1:7" ht="25" customHeight="1">
      <c r="A18" s="1"/>
      <c r="B18" s="1" t="s">
        <v>12</v>
      </c>
      <c r="C18" s="1"/>
      <c r="D18" s="1"/>
      <c r="E18" s="1"/>
      <c r="F18" s="1"/>
      <c r="G18" s="1"/>
    </row>
    <row r="19" spans="1:7" ht="25" customHeight="1">
      <c r="A19" s="1"/>
      <c r="B19" s="1"/>
      <c r="C19" s="1"/>
      <c r="D19" s="1"/>
      <c r="E19" s="1"/>
      <c r="F19" s="1"/>
      <c r="G19" s="1"/>
    </row>
    <row r="20" spans="1:7" ht="25" customHeight="1">
      <c r="A20" s="1"/>
      <c r="B20" s="1"/>
      <c r="C20" s="1"/>
      <c r="D20" s="1"/>
      <c r="E20" s="1"/>
      <c r="F20" s="1"/>
      <c r="G20" s="1"/>
    </row>
    <row r="21" spans="1:7" ht="46" customHeight="1">
      <c r="A21" s="1"/>
      <c r="B21" s="3" t="s">
        <v>13</v>
      </c>
      <c r="C21" s="3" t="s">
        <v>14</v>
      </c>
      <c r="D21" s="3" t="s">
        <v>15</v>
      </c>
      <c r="E21" s="3" t="s">
        <v>16</v>
      </c>
      <c r="F21" s="1"/>
      <c r="G21" s="1"/>
    </row>
    <row r="22" spans="1:7" ht="25" customHeight="1">
      <c r="A22" s="1"/>
      <c r="B22" s="1" t="s">
        <v>17</v>
      </c>
      <c r="C22" s="5">
        <f>Scorecard!G117</f>
        <v>1.2373815951598026</v>
      </c>
      <c r="D22" s="5">
        <f>Scorecard!G119</f>
        <v>1.3644920937026617</v>
      </c>
      <c r="E22" s="12" t="str">
        <f>IF(D22&lt;C22,"Blend improved","Blend worsened")</f>
        <v>Blend worsened</v>
      </c>
      <c r="F22" s="1"/>
      <c r="G22" s="1"/>
    </row>
    <row r="23" spans="1:7" ht="25" customHeight="1">
      <c r="A23" s="1"/>
      <c r="B23" s="1" t="s">
        <v>18</v>
      </c>
      <c r="C23" s="5">
        <f>Scorecard!G136</f>
        <v>2.0552154132290514</v>
      </c>
      <c r="D23" s="5">
        <f>Scorecard!G138</f>
        <v>2.683222017380297</v>
      </c>
      <c r="E23" s="12" t="str">
        <f>IF(D23&lt;C23,"Blend improved","Blend worsened")</f>
        <v>Blend worsened</v>
      </c>
      <c r="F23" s="1"/>
      <c r="G23" s="1"/>
    </row>
    <row r="24" spans="1:7" ht="25" customHeight="1">
      <c r="A24" s="1"/>
      <c r="B24" s="1"/>
      <c r="C24" s="1"/>
      <c r="D24" s="1"/>
      <c r="E24" s="1"/>
      <c r="F24" s="1"/>
      <c r="G24" s="1"/>
    </row>
    <row r="25" spans="1:7" ht="25" customHeight="1">
      <c r="A25" s="1"/>
      <c r="B25" s="1"/>
      <c r="C25" s="1"/>
      <c r="D25" s="1"/>
      <c r="E25" s="1"/>
      <c r="F25" s="1"/>
      <c r="G25" s="1"/>
    </row>
    <row r="26" spans="1:7" ht="25" customHeight="1">
      <c r="A26" s="1"/>
      <c r="B26" s="1" t="s">
        <v>19</v>
      </c>
      <c r="C26" s="1"/>
      <c r="D26" s="1"/>
      <c r="E26" s="1"/>
      <c r="F26" s="1"/>
      <c r="G26" s="1"/>
    </row>
    <row r="27" spans="1:7" ht="25" customHeight="1">
      <c r="A27" s="1"/>
      <c r="B27" s="1" t="s">
        <v>20</v>
      </c>
      <c r="C27" s="1"/>
      <c r="D27" s="1"/>
      <c r="E27" s="1"/>
      <c r="F27" s="1"/>
      <c r="G27" s="1"/>
    </row>
    <row r="28" spans="1:7" ht="25" customHeight="1">
      <c r="A28" s="1"/>
      <c r="B28" s="1" t="s">
        <v>21</v>
      </c>
      <c r="C28" s="1"/>
      <c r="D28" s="1"/>
      <c r="E28" s="1"/>
      <c r="F28" s="1"/>
      <c r="G28" s="1"/>
    </row>
    <row r="29" spans="1:7" ht="25" customHeight="1">
      <c r="A29" s="1"/>
      <c r="B29" s="1"/>
      <c r="C29" s="1"/>
      <c r="D29" s="1"/>
      <c r="E29" s="1"/>
      <c r="F29" s="1"/>
      <c r="G29" s="1"/>
    </row>
    <row r="30" spans="1:7" ht="25" customHeight="1">
      <c r="A30" s="1"/>
      <c r="B30" s="1"/>
      <c r="C30" s="1"/>
      <c r="D30" s="1"/>
      <c r="E30" s="1"/>
      <c r="F30" s="1"/>
      <c r="G30" s="1"/>
    </row>
    <row r="31" spans="1:7" ht="25" customHeight="1">
      <c r="A31" s="1"/>
      <c r="B31" s="1"/>
      <c r="C31" s="1"/>
      <c r="D31" s="1"/>
      <c r="E31" s="1"/>
      <c r="F31" s="1"/>
      <c r="G31" s="1"/>
    </row>
    <row r="32" spans="1:7" ht="25" customHeight="1">
      <c r="A32" s="1"/>
      <c r="B32" s="1"/>
      <c r="C32" s="1"/>
      <c r="D32" s="1"/>
      <c r="E32" s="1"/>
      <c r="F32" s="1"/>
      <c r="G32" s="1"/>
    </row>
    <row r="33" spans="1:7" ht="25" customHeight="1">
      <c r="A33" s="1"/>
      <c r="B33" s="1"/>
      <c r="C33" s="1"/>
      <c r="D33" s="1"/>
      <c r="E33" s="1"/>
      <c r="F33" s="1"/>
      <c r="G33" s="1"/>
    </row>
    <row r="34" spans="1:7" ht="25" customHeight="1">
      <c r="A34" s="1"/>
      <c r="B34" s="1"/>
      <c r="C34" s="1"/>
      <c r="D34" s="1"/>
      <c r="E34" s="1"/>
      <c r="F34" s="1"/>
      <c r="G34" s="1"/>
    </row>
    <row r="35" spans="1:7" ht="25" customHeight="1">
      <c r="A35" s="1"/>
      <c r="B35" s="1"/>
      <c r="C35" s="1"/>
      <c r="D35" s="1"/>
      <c r="E35" s="1"/>
      <c r="F35" s="1"/>
      <c r="G35" s="1"/>
    </row>
    <row r="36" spans="1:7" ht="25" customHeight="1">
      <c r="A36" s="1"/>
      <c r="B36" s="1"/>
      <c r="C36" s="1"/>
      <c r="D36" s="1"/>
      <c r="E36" s="1"/>
      <c r="F36" s="1"/>
      <c r="G36" s="1"/>
    </row>
  </sheetData>
  <phoneticPr fontId="6" type="noConversion"/>
  <conditionalFormatting sqref="D6:D14">
    <cfRule type="expression" dxfId="1" priority="1">
      <formula>D6&lt;MIN(E6,F6)</formula>
    </cfRule>
    <cfRule type="expression" dxfId="0" priority="2">
      <formula>D6&gt;=MIN(E6,F6)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2"/>
  <sheetViews>
    <sheetView showGridLines="0" tabSelected="1" zoomScale="180" zoomScaleNormal="180" workbookViewId="0"/>
  </sheetViews>
  <sheetFormatPr baseColWidth="10" defaultColWidth="8.83203125" defaultRowHeight="14"/>
  <cols>
    <col min="1" max="1" width="3" customWidth="1"/>
    <col min="2" max="2" width="20" customWidth="1"/>
    <col min="3" max="3" width="19" customWidth="1"/>
    <col min="4" max="7" width="20" customWidth="1"/>
  </cols>
  <sheetData>
    <row r="1" spans="1:10" ht="25" customHeight="1">
      <c r="A1" s="1"/>
      <c r="B1" s="1"/>
      <c r="C1" s="1"/>
      <c r="D1" s="1"/>
      <c r="E1" s="1"/>
      <c r="F1" s="1"/>
      <c r="G1" s="1"/>
    </row>
    <row r="2" spans="1:10" ht="25" customHeight="1">
      <c r="A2" s="1"/>
      <c r="B2" s="2" t="s">
        <v>22</v>
      </c>
      <c r="C2" s="1"/>
      <c r="D2" s="1"/>
      <c r="E2" s="1"/>
      <c r="F2" s="1"/>
      <c r="G2" s="1"/>
    </row>
    <row r="3" spans="1:10" ht="25" customHeight="1">
      <c r="A3" s="1"/>
      <c r="B3" s="1" t="s">
        <v>23</v>
      </c>
      <c r="C3" s="1"/>
      <c r="D3" s="1"/>
      <c r="E3" s="1"/>
      <c r="F3" s="1"/>
      <c r="G3" s="1"/>
    </row>
    <row r="4" spans="1:10" ht="25" customHeight="1">
      <c r="A4" s="1"/>
      <c r="B4" s="1"/>
      <c r="C4" s="1"/>
      <c r="D4" s="1"/>
      <c r="E4" s="1"/>
      <c r="F4" s="1"/>
      <c r="G4" s="1"/>
    </row>
    <row r="5" spans="1:10" ht="46" customHeight="1">
      <c r="A5" s="1"/>
      <c r="B5" s="3" t="s">
        <v>24</v>
      </c>
      <c r="C5" s="3" t="s">
        <v>25</v>
      </c>
      <c r="D5" s="3" t="s">
        <v>26</v>
      </c>
      <c r="E5" s="3" t="s">
        <v>27</v>
      </c>
      <c r="F5" s="3" t="s">
        <v>28</v>
      </c>
      <c r="G5" s="3" t="s">
        <v>29</v>
      </c>
      <c r="J5" t="s">
        <v>30</v>
      </c>
    </row>
    <row r="6" spans="1:10" ht="25" customHeight="1">
      <c r="A6" s="1"/>
      <c r="B6" s="4">
        <f>'Forecast log'!F446</f>
        <v>46023</v>
      </c>
      <c r="C6" s="1">
        <f>'Forecast log'!G446</f>
        <v>0</v>
      </c>
      <c r="D6" s="5">
        <f>'Forecast log'!I446</f>
        <v>4</v>
      </c>
      <c r="E6" s="5">
        <f>'Forecast log'!N446</f>
        <v>3.8752791968126852</v>
      </c>
      <c r="F6" s="5">
        <f>'PG facts'!E119</f>
        <v>3</v>
      </c>
      <c r="G6" s="5">
        <f t="shared" ref="G6:G12" si="0">E6-F6</f>
        <v>0.87527919681268518</v>
      </c>
      <c r="J6" t="str">
        <f t="shared" ref="J6:J12" si="1">TEXT(B6,"dd-mmm")</f>
        <v>01-Jan</v>
      </c>
    </row>
    <row r="7" spans="1:10" ht="25" customHeight="1">
      <c r="A7" s="1"/>
      <c r="B7" s="4">
        <f>'Forecast log'!F447</f>
        <v>46035</v>
      </c>
      <c r="C7" s="1">
        <f>'Forecast log'!G447</f>
        <v>0</v>
      </c>
      <c r="D7" s="5">
        <f>'Forecast log'!I447</f>
        <v>4</v>
      </c>
      <c r="E7" s="5">
        <f>'Forecast log'!N447</f>
        <v>4.0143577432266468</v>
      </c>
      <c r="F7" s="5">
        <f>'PG facts'!E119</f>
        <v>3</v>
      </c>
      <c r="G7" s="5">
        <f t="shared" si="0"/>
        <v>1.0143577432266468</v>
      </c>
      <c r="J7" t="str">
        <f t="shared" si="1"/>
        <v>13-Jan</v>
      </c>
    </row>
    <row r="8" spans="1:10" ht="25" customHeight="1">
      <c r="A8" s="1"/>
      <c r="B8" s="4">
        <f>'Forecast log'!F448</f>
        <v>46045</v>
      </c>
      <c r="C8" s="1">
        <f>'Forecast log'!G448</f>
        <v>0</v>
      </c>
      <c r="D8" s="5">
        <f>'Forecast log'!I448</f>
        <v>2</v>
      </c>
      <c r="E8" s="5">
        <f>'Forecast log'!N448</f>
        <v>4.0143577432266468</v>
      </c>
      <c r="F8" s="5">
        <f>'PG facts'!E119</f>
        <v>3</v>
      </c>
      <c r="G8" s="5">
        <f t="shared" si="0"/>
        <v>1.0143577432266468</v>
      </c>
      <c r="J8" t="str">
        <f t="shared" si="1"/>
        <v>23-Jan</v>
      </c>
    </row>
    <row r="9" spans="1:10" ht="25" customHeight="1">
      <c r="A9" s="1"/>
      <c r="B9" s="4">
        <f>'Forecast log'!F449</f>
        <v>46066</v>
      </c>
      <c r="C9" s="1">
        <f>'Forecast log'!G449</f>
        <v>1</v>
      </c>
      <c r="D9" s="5">
        <f>'Forecast log'!I449</f>
        <v>2</v>
      </c>
      <c r="E9" s="5">
        <f>'Forecast log'!N449</f>
        <v>4.3390568472355264</v>
      </c>
      <c r="F9" s="5">
        <f>'PG facts'!E119</f>
        <v>3</v>
      </c>
      <c r="G9" s="5">
        <f t="shared" si="0"/>
        <v>1.3390568472355264</v>
      </c>
      <c r="J9" t="str">
        <f t="shared" si="1"/>
        <v>13-Feb</v>
      </c>
    </row>
    <row r="10" spans="1:10" ht="25" customHeight="1">
      <c r="A10" s="1"/>
      <c r="B10" s="4">
        <f>'Forecast log'!F450</f>
        <v>46092</v>
      </c>
      <c r="C10" s="1">
        <f>'Forecast log'!G450</f>
        <v>2</v>
      </c>
      <c r="D10" s="5">
        <f>'Forecast log'!I450</f>
        <v>2</v>
      </c>
      <c r="E10" s="5">
        <f>'Forecast log'!N450</f>
        <v>4.5983499841097819</v>
      </c>
      <c r="F10" s="5">
        <f>'PG facts'!E119</f>
        <v>3</v>
      </c>
      <c r="G10" s="5">
        <f t="shared" si="0"/>
        <v>1.5983499841097819</v>
      </c>
      <c r="J10" t="str">
        <f t="shared" si="1"/>
        <v>11-Mar</v>
      </c>
    </row>
    <row r="11" spans="1:10" ht="25" customHeight="1">
      <c r="A11" s="1"/>
      <c r="B11" s="4">
        <f>'Forecast log'!F451</f>
        <v>46122</v>
      </c>
      <c r="C11" s="1">
        <f>'Forecast log'!G451</f>
        <v>3</v>
      </c>
      <c r="D11" s="5">
        <f>'Forecast log'!I451</f>
        <v>2</v>
      </c>
      <c r="E11" s="5">
        <f>'Forecast log'!N451</f>
        <v>4.7910848196155813</v>
      </c>
      <c r="F11" s="5">
        <f>'PG facts'!E119</f>
        <v>3</v>
      </c>
      <c r="G11" s="5">
        <f t="shared" si="0"/>
        <v>1.7910848196155813</v>
      </c>
      <c r="J11" t="str">
        <f t="shared" si="1"/>
        <v>10-Apr</v>
      </c>
    </row>
    <row r="12" spans="1:10" ht="25" customHeight="1">
      <c r="A12" s="1"/>
      <c r="B12" s="4">
        <f>'Forecast log'!F452</f>
        <v>46135</v>
      </c>
      <c r="C12" s="1">
        <f>'Forecast log'!G452</f>
        <v>3</v>
      </c>
      <c r="D12" s="5">
        <f>'Forecast log'!I452</f>
        <v>2</v>
      </c>
      <c r="E12" s="9">
        <f>'Forecast log'!N452</f>
        <v>4.7910848196155813</v>
      </c>
      <c r="F12" s="10">
        <f>'PG facts'!E119</f>
        <v>3</v>
      </c>
      <c r="G12" s="11">
        <f t="shared" si="0"/>
        <v>1.7910848196155813</v>
      </c>
      <c r="J12" t="str">
        <f t="shared" si="1"/>
        <v>23-Apr</v>
      </c>
    </row>
    <row r="13" spans="1:10" ht="25" customHeight="1">
      <c r="A13" s="1"/>
      <c r="B13" s="1"/>
      <c r="C13" s="1"/>
      <c r="D13" s="1"/>
      <c r="E13" s="1"/>
      <c r="F13" s="1"/>
      <c r="G13" s="1"/>
    </row>
    <row r="14" spans="1:10" ht="25" customHeight="1">
      <c r="A14" s="1"/>
      <c r="B14" s="1" t="s">
        <v>31</v>
      </c>
      <c r="C14" s="1"/>
      <c r="D14" s="1"/>
      <c r="E14" s="1"/>
      <c r="F14" s="1"/>
      <c r="G14" s="1"/>
    </row>
    <row r="15" spans="1:10" ht="25" customHeight="1">
      <c r="A15" s="1"/>
      <c r="B15" s="1"/>
      <c r="C15" s="1"/>
      <c r="D15" s="1"/>
      <c r="E15" s="1"/>
      <c r="F15" s="1"/>
      <c r="G15" s="1"/>
    </row>
    <row r="16" spans="1:10" ht="25" customHeight="1">
      <c r="A16" s="1"/>
      <c r="B16" s="1"/>
      <c r="C16" s="1"/>
      <c r="D16" s="1"/>
      <c r="E16" s="1"/>
      <c r="F16" s="1"/>
      <c r="G16" s="1"/>
    </row>
    <row r="17" spans="1:7" ht="25" customHeight="1">
      <c r="A17" s="1"/>
      <c r="B17" s="1"/>
      <c r="C17" s="1"/>
      <c r="D17" s="1"/>
      <c r="E17" s="1"/>
      <c r="F17" s="1"/>
      <c r="G17" s="1"/>
    </row>
    <row r="18" spans="1:7" ht="25" customHeight="1">
      <c r="A18" s="1"/>
      <c r="B18" s="1"/>
      <c r="C18" s="1"/>
      <c r="D18" s="1"/>
      <c r="E18" s="1"/>
      <c r="F18" s="1"/>
      <c r="G18" s="1"/>
    </row>
    <row r="19" spans="1:7" ht="25" customHeight="1">
      <c r="A19" s="1"/>
      <c r="B19" s="1"/>
      <c r="C19" s="1"/>
      <c r="D19" s="1"/>
      <c r="E19" s="1"/>
      <c r="F19" s="1"/>
      <c r="G19" s="1"/>
    </row>
    <row r="20" spans="1:7" ht="25" customHeight="1">
      <c r="A20" s="1"/>
      <c r="B20" s="1"/>
      <c r="C20" s="1"/>
      <c r="D20" s="1"/>
      <c r="E20" s="1"/>
      <c r="F20" s="1"/>
      <c r="G20" s="1"/>
    </row>
    <row r="21" spans="1:7" ht="25" customHeight="1">
      <c r="A21" s="1"/>
      <c r="B21" s="1"/>
      <c r="C21" s="1"/>
      <c r="D21" s="1"/>
      <c r="E21" s="1"/>
      <c r="F21" s="1"/>
      <c r="G21" s="1"/>
    </row>
    <row r="22" spans="1:7" ht="25" customHeight="1">
      <c r="A22" s="1"/>
      <c r="B22" s="1"/>
      <c r="C22" s="1"/>
      <c r="D22" s="1"/>
      <c r="E22" s="1"/>
      <c r="F22" s="1"/>
      <c r="G22" s="1"/>
    </row>
    <row r="23" spans="1:7" ht="25" customHeight="1">
      <c r="A23" s="1"/>
      <c r="B23" s="1"/>
      <c r="C23" s="1"/>
      <c r="D23" s="1"/>
      <c r="E23" s="1"/>
      <c r="F23" s="1"/>
      <c r="G23" s="1"/>
    </row>
    <row r="24" spans="1:7" ht="25" customHeight="1">
      <c r="A24" s="1"/>
      <c r="B24" s="1"/>
      <c r="C24" s="1"/>
      <c r="D24" s="1"/>
      <c r="E24" s="1"/>
      <c r="F24" s="1"/>
      <c r="G24" s="1"/>
    </row>
    <row r="25" spans="1:7" ht="25" customHeight="1">
      <c r="A25" s="1"/>
      <c r="B25" s="1"/>
      <c r="C25" s="1"/>
      <c r="D25" s="1"/>
      <c r="E25" s="1"/>
      <c r="F25" s="1"/>
      <c r="G25" s="1"/>
    </row>
    <row r="26" spans="1:7" ht="25" customHeight="1">
      <c r="A26" s="1"/>
      <c r="B26" s="1"/>
      <c r="C26" s="1"/>
      <c r="D26" s="1"/>
      <c r="E26" s="1"/>
      <c r="F26" s="1"/>
      <c r="G26" s="1"/>
    </row>
    <row r="27" spans="1:7" ht="25" customHeight="1">
      <c r="A27" s="1"/>
      <c r="B27" s="1"/>
      <c r="C27" s="1"/>
      <c r="D27" s="1"/>
      <c r="E27" s="1"/>
      <c r="F27" s="1"/>
      <c r="G27" s="1"/>
    </row>
    <row r="28" spans="1:7" ht="25" customHeight="1">
      <c r="A28" s="1"/>
      <c r="B28" s="1"/>
      <c r="C28" s="1"/>
      <c r="D28" s="1"/>
      <c r="E28" s="1"/>
      <c r="F28" s="1"/>
      <c r="G28" s="1"/>
    </row>
    <row r="29" spans="1:7" ht="25" customHeight="1">
      <c r="A29" s="1"/>
      <c r="B29" s="1"/>
      <c r="C29" s="1"/>
      <c r="D29" s="1"/>
      <c r="E29" s="1"/>
      <c r="F29" s="1"/>
      <c r="G29" s="1"/>
    </row>
    <row r="30" spans="1:7" ht="25" customHeight="1">
      <c r="A30" s="1"/>
      <c r="B30" s="1"/>
      <c r="C30" s="1"/>
      <c r="D30" s="1"/>
      <c r="E30" s="1"/>
      <c r="F30" s="1"/>
      <c r="G30" s="1"/>
    </row>
    <row r="31" spans="1:7" ht="25" customHeight="1">
      <c r="A31" s="1"/>
      <c r="B31" s="1"/>
      <c r="C31" s="1"/>
      <c r="D31" s="1"/>
      <c r="E31" s="1"/>
      <c r="F31" s="1"/>
      <c r="G31" s="1"/>
    </row>
    <row r="32" spans="1:7" ht="25" customHeight="1">
      <c r="A32" s="1"/>
      <c r="B32" s="1"/>
      <c r="C32" s="1"/>
      <c r="D32" s="1"/>
      <c r="E32" s="1"/>
      <c r="F32" s="1"/>
      <c r="G32" s="1"/>
    </row>
    <row r="33" spans="1:7" ht="25" customHeight="1">
      <c r="A33" s="1"/>
      <c r="B33" s="1"/>
      <c r="C33" s="1"/>
      <c r="D33" s="1"/>
      <c r="E33" s="1"/>
      <c r="F33" s="1"/>
      <c r="G33" s="1"/>
    </row>
    <row r="34" spans="1:7" ht="25" customHeight="1">
      <c r="A34" s="1"/>
      <c r="B34" s="1"/>
      <c r="C34" s="1"/>
      <c r="D34" s="1"/>
      <c r="E34" s="1"/>
      <c r="F34" s="1"/>
      <c r="G34" s="1"/>
    </row>
    <row r="35" spans="1:7" ht="25" customHeight="1">
      <c r="A35" s="1"/>
      <c r="B35" s="1"/>
      <c r="C35" s="1"/>
      <c r="D35" s="1"/>
      <c r="E35" s="1"/>
      <c r="F35" s="1"/>
      <c r="G35" s="1"/>
    </row>
    <row r="36" spans="1:7" ht="25" customHeight="1">
      <c r="A36" s="1"/>
      <c r="B36" s="1"/>
      <c r="C36" s="1"/>
      <c r="D36" s="1"/>
      <c r="E36" s="1"/>
      <c r="F36" s="1"/>
      <c r="G36" s="1"/>
    </row>
    <row r="37" spans="1:7" ht="25" customHeight="1">
      <c r="A37" s="1"/>
      <c r="B37" s="1"/>
      <c r="C37" s="1"/>
      <c r="D37" s="1"/>
      <c r="E37" s="1"/>
      <c r="F37" s="1"/>
      <c r="G37" s="1"/>
    </row>
    <row r="38" spans="1:7" ht="25" customHeight="1">
      <c r="A38" s="1"/>
      <c r="B38" s="1"/>
      <c r="C38" s="1"/>
      <c r="D38" s="1"/>
      <c r="E38" s="1"/>
      <c r="F38" s="1"/>
      <c r="G38" s="1"/>
    </row>
    <row r="39" spans="1:7" ht="25" customHeight="1">
      <c r="A39" s="1"/>
      <c r="B39" s="1"/>
      <c r="C39" s="1"/>
      <c r="D39" s="1"/>
      <c r="E39" s="1"/>
      <c r="F39" s="1"/>
      <c r="G39" s="1"/>
    </row>
    <row r="40" spans="1:7" ht="25" customHeight="1">
      <c r="A40" s="1"/>
      <c r="B40" s="1"/>
      <c r="C40" s="1"/>
      <c r="D40" s="1"/>
      <c r="E40" s="1"/>
      <c r="F40" s="1"/>
      <c r="G40" s="1"/>
    </row>
    <row r="41" spans="1:7" ht="25" customHeight="1">
      <c r="A41" s="1"/>
      <c r="B41" s="1"/>
      <c r="C41" s="1"/>
      <c r="D41" s="1"/>
      <c r="E41" s="1"/>
      <c r="F41" s="1"/>
      <c r="G41" s="1"/>
    </row>
    <row r="42" spans="1:7" ht="25" customHeight="1">
      <c r="A42" s="1"/>
      <c r="B42" s="1"/>
      <c r="C42" s="1"/>
      <c r="D42" s="1"/>
      <c r="E42" s="1"/>
      <c r="F42" s="1"/>
      <c r="G42" s="1"/>
    </row>
  </sheetData>
  <phoneticPr fontId="6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77"/>
  <sheetViews>
    <sheetView showGridLines="0" workbookViewId="0">
      <pane ySplit="5" topLeftCell="A6" activePane="bottomLeft" state="frozen"/>
      <selection pane="bottomLeft"/>
    </sheetView>
  </sheetViews>
  <sheetFormatPr baseColWidth="10" defaultColWidth="8.83203125" defaultRowHeight="14"/>
  <cols>
    <col min="1" max="1" width="3" customWidth="1"/>
    <col min="2" max="2" width="39" customWidth="1"/>
    <col min="3" max="3" width="25" customWidth="1"/>
    <col min="4" max="4" width="20" customWidth="1"/>
    <col min="5" max="5" width="18" customWidth="1"/>
    <col min="6" max="6" width="14" customWidth="1"/>
    <col min="7" max="11" width="18" customWidth="1"/>
    <col min="12" max="12" width="16" customWidth="1"/>
  </cols>
  <sheetData>
    <row r="1" spans="1:12" ht="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5" customHeight="1">
      <c r="A2" s="1"/>
      <c r="B2" s="2" t="s">
        <v>32</v>
      </c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2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46" customHeight="1">
      <c r="A5" s="1"/>
      <c r="B5" s="3" t="s">
        <v>33</v>
      </c>
      <c r="C5" s="3" t="s">
        <v>3</v>
      </c>
      <c r="D5" s="3" t="s">
        <v>34</v>
      </c>
      <c r="E5" s="3" t="s">
        <v>35</v>
      </c>
      <c r="F5" s="3" t="s">
        <v>36</v>
      </c>
      <c r="G5" s="3" t="s">
        <v>37</v>
      </c>
      <c r="H5" s="3" t="s">
        <v>38</v>
      </c>
      <c r="I5" s="3" t="s">
        <v>39</v>
      </c>
      <c r="J5" s="3" t="s">
        <v>40</v>
      </c>
      <c r="K5" s="3" t="s">
        <v>41</v>
      </c>
      <c r="L5" s="3" t="s">
        <v>42</v>
      </c>
    </row>
    <row r="6" spans="1:12" ht="25" customHeight="1">
      <c r="A6" s="1"/>
      <c r="B6" s="1" t="s">
        <v>17</v>
      </c>
      <c r="C6" s="1" t="s">
        <v>43</v>
      </c>
      <c r="D6" s="1" t="s">
        <v>44</v>
      </c>
      <c r="E6" s="1" t="s">
        <v>45</v>
      </c>
      <c r="F6" s="1">
        <f>COUNTIFS('Scored quarters'!$C$6:$C$1367,B6,'Scored quarters'!$D$6:$D$1367,C6,'Scored quarters'!$F$6:$F$1367,D6,'Scored quarters'!$G$6:$G$1367,E6)</f>
        <v>8</v>
      </c>
      <c r="G6" s="5">
        <f>SQRT(SUMIFS('Scored quarters'!$K$6:$K$1367,'Scored quarters'!$C$6:$C$1367,B6,'Scored quarters'!$D$6:$D$1367,C6,'Scored quarters'!$F$6:$F$1367,D6,'Scored quarters'!$G$6:$G$1367,E6)/F6)</f>
        <v>2.0596571316605101</v>
      </c>
      <c r="H6" s="5">
        <f>SQRT(SUMIFS('Scored quarters'!$L$6:$L$1367,'Scored quarters'!$C$6:$C$1367,B6,'Scored quarters'!$D$6:$D$1367,C6,'Scored quarters'!$F$6:$F$1367,D6,'Scored quarters'!$G$6:$G$1367,E6)/F6)</f>
        <v>2.0596571316605101</v>
      </c>
      <c r="I6" s="5">
        <f>SQRT(SUMIFS('Scored quarters'!$M$6:$M$1367,'Scored quarters'!$C$6:$C$1367,B6,'Scored quarters'!$D$6:$D$1367,C6,'Scored quarters'!$F$6:$F$1367,D6,'Scored quarters'!$G$6:$G$1367,E6)/F6)</f>
        <v>1.6583123951776999</v>
      </c>
      <c r="J6" s="5">
        <f>SUMIFS('Scored quarters'!$O$6:$O$1367,'Scored quarters'!$C$6:$C$1367,B6,'Scored quarters'!$D$6:$D$1367,C6,'Scored quarters'!$F$6:$F$1367,D6,'Scored quarters'!$G$6:$G$1367,E6)/F6</f>
        <v>1.59375</v>
      </c>
      <c r="K6" s="5">
        <f>SUMIFS('Scored quarters'!$J$6:$J$1367,'Scored quarters'!$C$6:$C$1367,B6,'Scored quarters'!$D$6:$D$1367,C6,'Scored quarters'!$F$6:$F$1367,D6,'Scored quarters'!$G$6:$G$1367,E6)/F6</f>
        <v>-1.53125</v>
      </c>
      <c r="L6" s="1">
        <f>SUMIFS('Scored quarters'!$N$6:$N$1367,'Scored quarters'!$C$6:$C$1367,B6,'Scored quarters'!$D$6:$D$1367,C6,'Scored quarters'!$F$6:$F$1367,D6,'Scored quarters'!$G$6:$G$1367,E6)</f>
        <v>0</v>
      </c>
    </row>
    <row r="7" spans="1:12" ht="25" customHeight="1">
      <c r="A7" s="1"/>
      <c r="B7" s="1" t="s">
        <v>17</v>
      </c>
      <c r="C7" s="1" t="s">
        <v>43</v>
      </c>
      <c r="D7" s="1" t="s">
        <v>44</v>
      </c>
      <c r="E7" s="1" t="s">
        <v>46</v>
      </c>
      <c r="F7" s="1">
        <f>COUNTIFS('Scored quarters'!$C$6:$C$1367,B7,'Scored quarters'!$D$6:$D$1367,C7,'Scored quarters'!$F$6:$F$1367,D7,'Scored quarters'!$G$6:$G$1367,E7)</f>
        <v>8</v>
      </c>
      <c r="G7" s="5">
        <f>SQRT(SUMIFS('Scored quarters'!$K$6:$K$1367,'Scored quarters'!$C$6:$C$1367,B7,'Scored quarters'!$D$6:$D$1367,C7,'Scored quarters'!$F$6:$F$1367,D7,'Scored quarters'!$G$6:$G$1367,E7)/F7)</f>
        <v>1.6583123951776999</v>
      </c>
      <c r="H7" s="5">
        <f>SQRT(SUMIFS('Scored quarters'!$L$6:$L$1367,'Scored quarters'!$C$6:$C$1367,B7,'Scored quarters'!$D$6:$D$1367,C7,'Scored quarters'!$F$6:$F$1367,D7,'Scored quarters'!$G$6:$G$1367,E7)/F7)</f>
        <v>2.0596571316605101</v>
      </c>
      <c r="I7" s="5">
        <f>SQRT(SUMIFS('Scored quarters'!$M$6:$M$1367,'Scored quarters'!$C$6:$C$1367,B7,'Scored quarters'!$D$6:$D$1367,C7,'Scored quarters'!$F$6:$F$1367,D7,'Scored quarters'!$G$6:$G$1367,E7)/F7)</f>
        <v>1.6583123951776999</v>
      </c>
      <c r="J7" s="5">
        <f>SUMIFS('Scored quarters'!$O$6:$O$1367,'Scored quarters'!$C$6:$C$1367,B7,'Scored quarters'!$D$6:$D$1367,C7,'Scored quarters'!$F$6:$F$1367,D7,'Scored quarters'!$G$6:$G$1367,E7)/F7</f>
        <v>1.5</v>
      </c>
      <c r="K7" s="5">
        <f>SUMIFS('Scored quarters'!$J$6:$J$1367,'Scored quarters'!$C$6:$C$1367,B7,'Scored quarters'!$D$6:$D$1367,C7,'Scored quarters'!$F$6:$F$1367,D7,'Scored quarters'!$G$6:$G$1367,E7)/F7</f>
        <v>-1</v>
      </c>
      <c r="L7" s="1">
        <f>SUMIFS('Scored quarters'!$N$6:$N$1367,'Scored quarters'!$C$6:$C$1367,B7,'Scored quarters'!$D$6:$D$1367,C7,'Scored quarters'!$F$6:$F$1367,D7,'Scored quarters'!$G$6:$G$1367,E7)</f>
        <v>3</v>
      </c>
    </row>
    <row r="8" spans="1:12" ht="25" customHeight="1">
      <c r="A8" s="1"/>
      <c r="B8" s="1" t="s">
        <v>17</v>
      </c>
      <c r="C8" s="1" t="s">
        <v>43</v>
      </c>
      <c r="D8" s="1" t="s">
        <v>44</v>
      </c>
      <c r="E8" s="1" t="s">
        <v>47</v>
      </c>
      <c r="F8" s="1">
        <f>COUNTIFS('Scored quarters'!$C$6:$C$1367,B8,'Scored quarters'!$D$6:$D$1367,C8,'Scored quarters'!$F$6:$F$1367,D8,'Scored quarters'!$G$6:$G$1367,E8)</f>
        <v>8</v>
      </c>
      <c r="G8" s="5">
        <f>SQRT(SUMIFS('Scored quarters'!$K$6:$K$1367,'Scored quarters'!$C$6:$C$1367,B8,'Scored quarters'!$D$6:$D$1367,C8,'Scored quarters'!$F$6:$F$1367,D8,'Scored quarters'!$G$6:$G$1367,E8)/F8)</f>
        <v>2.3099247848075479</v>
      </c>
      <c r="H8" s="5">
        <f>SQRT(SUMIFS('Scored quarters'!$L$6:$L$1367,'Scored quarters'!$C$6:$C$1367,B8,'Scored quarters'!$D$6:$D$1367,C8,'Scored quarters'!$F$6:$F$1367,D8,'Scored quarters'!$G$6:$G$1367,E8)/F8)</f>
        <v>2.0596571316605101</v>
      </c>
      <c r="I8" s="5">
        <f>SQRT(SUMIFS('Scored quarters'!$M$6:$M$1367,'Scored quarters'!$C$6:$C$1367,B8,'Scored quarters'!$D$6:$D$1367,C8,'Scored quarters'!$F$6:$F$1367,D8,'Scored quarters'!$G$6:$G$1367,E8)/F8)</f>
        <v>1.6583123951776999</v>
      </c>
      <c r="J8" s="5">
        <f>SUMIFS('Scored quarters'!$O$6:$O$1367,'Scored quarters'!$C$6:$C$1367,B8,'Scored quarters'!$D$6:$D$1367,C8,'Scored quarters'!$F$6:$F$1367,D8,'Scored quarters'!$G$6:$G$1367,E8)/F8</f>
        <v>1.8495023192085178</v>
      </c>
      <c r="K8" s="5">
        <f>SUMIFS('Scored quarters'!$J$6:$J$1367,'Scored quarters'!$C$6:$C$1367,B8,'Scored quarters'!$D$6:$D$1367,C8,'Scored quarters'!$F$6:$F$1367,D8,'Scored quarters'!$G$6:$G$1367,E8)/F8</f>
        <v>-1.8495023192085178</v>
      </c>
      <c r="L8" s="1">
        <f>SUMIFS('Scored quarters'!$N$6:$N$1367,'Scored quarters'!$C$6:$C$1367,B8,'Scored quarters'!$D$6:$D$1367,C8,'Scored quarters'!$F$6:$F$1367,D8,'Scored quarters'!$G$6:$G$1367,E8)</f>
        <v>2</v>
      </c>
    </row>
    <row r="9" spans="1:12" ht="25" customHeight="1">
      <c r="A9" s="1"/>
      <c r="B9" s="1" t="s">
        <v>17</v>
      </c>
      <c r="C9" s="1" t="s">
        <v>43</v>
      </c>
      <c r="D9" s="1" t="s">
        <v>44</v>
      </c>
      <c r="E9" s="1" t="s">
        <v>48</v>
      </c>
      <c r="F9" s="1">
        <f>COUNTIFS('Scored quarters'!$C$6:$C$1367,B9,'Scored quarters'!$D$6:$D$1367,C9,'Scored quarters'!$F$6:$F$1367,D9,'Scored quarters'!$G$6:$G$1367,E9)</f>
        <v>8</v>
      </c>
      <c r="G9" s="5">
        <f>SQRT(SUMIFS('Scored quarters'!$K$6:$K$1367,'Scored quarters'!$C$6:$C$1367,B9,'Scored quarters'!$D$6:$D$1367,C9,'Scored quarters'!$F$6:$F$1367,D9,'Scored quarters'!$G$6:$G$1367,E9)/F9)</f>
        <v>2.1801356606292277</v>
      </c>
      <c r="H9" s="5">
        <f>SQRT(SUMIFS('Scored quarters'!$L$6:$L$1367,'Scored quarters'!$C$6:$C$1367,B9,'Scored quarters'!$D$6:$D$1367,C9,'Scored quarters'!$F$6:$F$1367,D9,'Scored quarters'!$G$6:$G$1367,E9)/F9)</f>
        <v>2.0596571316605101</v>
      </c>
      <c r="I9" s="5">
        <f>SQRT(SUMIFS('Scored quarters'!$M$6:$M$1367,'Scored quarters'!$C$6:$C$1367,B9,'Scored quarters'!$D$6:$D$1367,C9,'Scored quarters'!$F$6:$F$1367,D9,'Scored quarters'!$G$6:$G$1367,E9)/F9)</f>
        <v>1.6583123951776999</v>
      </c>
      <c r="J9" s="5">
        <f>SUMIFS('Scored quarters'!$O$6:$O$1367,'Scored quarters'!$C$6:$C$1367,B9,'Scored quarters'!$D$6:$D$1367,C9,'Scored quarters'!$F$6:$F$1367,D9,'Scored quarters'!$G$6:$G$1367,E9)/F9</f>
        <v>1.7148430753430026</v>
      </c>
      <c r="K9" s="5">
        <f>SUMIFS('Scored quarters'!$J$6:$J$1367,'Scored quarters'!$C$6:$C$1367,B9,'Scored quarters'!$D$6:$D$1367,C9,'Scored quarters'!$F$6:$F$1367,D9,'Scored quarters'!$G$6:$G$1367,E9)/F9</f>
        <v>-1.6903761596042588</v>
      </c>
      <c r="L9" s="1">
        <f>SUMIFS('Scored quarters'!$N$6:$N$1367,'Scored quarters'!$C$6:$C$1367,B9,'Scored quarters'!$D$6:$D$1367,C9,'Scored quarters'!$F$6:$F$1367,D9,'Scored quarters'!$G$6:$G$1367,E9)</f>
        <v>2</v>
      </c>
    </row>
    <row r="10" spans="1:12" ht="25" customHeight="1">
      <c r="A10" s="1"/>
      <c r="B10" s="1" t="s">
        <v>17</v>
      </c>
      <c r="C10" s="1" t="s">
        <v>43</v>
      </c>
      <c r="D10" s="1" t="s">
        <v>49</v>
      </c>
      <c r="E10" s="1" t="s">
        <v>45</v>
      </c>
      <c r="F10" s="1">
        <f>COUNTIFS('Scored quarters'!$C$6:$C$1367,B10,'Scored quarters'!$D$6:$D$1367,C10,'Scored quarters'!$F$6:$F$1367,D10,'Scored quarters'!$G$6:$G$1367,E10)</f>
        <v>8</v>
      </c>
      <c r="G10" s="5">
        <f>SQRT(SUMIFS('Scored quarters'!$K$6:$K$1367,'Scored quarters'!$C$6:$C$1367,B10,'Scored quarters'!$D$6:$D$1367,C10,'Scored quarters'!$F$6:$F$1367,D10,'Scored quarters'!$G$6:$G$1367,E10)/F10)</f>
        <v>1.7410485346480149</v>
      </c>
      <c r="H10" s="5">
        <f>SQRT(SUMIFS('Scored quarters'!$L$6:$L$1367,'Scored quarters'!$C$6:$C$1367,B10,'Scored quarters'!$D$6:$D$1367,C10,'Scored quarters'!$F$6:$F$1367,D10,'Scored quarters'!$G$6:$G$1367,E10)/F10)</f>
        <v>1.7410485346480149</v>
      </c>
      <c r="I10" s="5">
        <f>SQRT(SUMIFS('Scored quarters'!$M$6:$M$1367,'Scored quarters'!$C$6:$C$1367,B10,'Scored quarters'!$D$6:$D$1367,C10,'Scored quarters'!$F$6:$F$1367,D10,'Scored quarters'!$G$6:$G$1367,E10)/F10)</f>
        <v>1.4142135623730951</v>
      </c>
      <c r="J10" s="5">
        <f>SUMIFS('Scored quarters'!$O$6:$O$1367,'Scored quarters'!$C$6:$C$1367,B10,'Scored quarters'!$D$6:$D$1367,C10,'Scored quarters'!$F$6:$F$1367,D10,'Scored quarters'!$G$6:$G$1367,E10)/F10</f>
        <v>1.3125</v>
      </c>
      <c r="K10" s="5">
        <f>SUMIFS('Scored quarters'!$J$6:$J$1367,'Scored quarters'!$C$6:$C$1367,B10,'Scored quarters'!$D$6:$D$1367,C10,'Scored quarters'!$F$6:$F$1367,D10,'Scored quarters'!$G$6:$G$1367,E10)/F10</f>
        <v>-1.1875</v>
      </c>
      <c r="L10" s="1">
        <f>SUMIFS('Scored quarters'!$N$6:$N$1367,'Scored quarters'!$C$6:$C$1367,B10,'Scored quarters'!$D$6:$D$1367,C10,'Scored quarters'!$F$6:$F$1367,D10,'Scored quarters'!$G$6:$G$1367,E10)</f>
        <v>0</v>
      </c>
    </row>
    <row r="11" spans="1:12" ht="25" customHeight="1">
      <c r="A11" s="1"/>
      <c r="B11" s="1" t="s">
        <v>17</v>
      </c>
      <c r="C11" s="1" t="s">
        <v>43</v>
      </c>
      <c r="D11" s="1" t="s">
        <v>49</v>
      </c>
      <c r="E11" s="1" t="s">
        <v>46</v>
      </c>
      <c r="F11" s="1">
        <f>COUNTIFS('Scored quarters'!$C$6:$C$1367,B11,'Scored quarters'!$D$6:$D$1367,C11,'Scored quarters'!$F$6:$F$1367,D11,'Scored quarters'!$G$6:$G$1367,E11)</f>
        <v>8</v>
      </c>
      <c r="G11" s="5">
        <f>SQRT(SUMIFS('Scored quarters'!$K$6:$K$1367,'Scored quarters'!$C$6:$C$1367,B11,'Scored quarters'!$D$6:$D$1367,C11,'Scored quarters'!$F$6:$F$1367,D11,'Scored quarters'!$G$6:$G$1367,E11)/F11)</f>
        <v>1.4142135623730951</v>
      </c>
      <c r="H11" s="5">
        <f>SQRT(SUMIFS('Scored quarters'!$L$6:$L$1367,'Scored quarters'!$C$6:$C$1367,B11,'Scored quarters'!$D$6:$D$1367,C11,'Scored quarters'!$F$6:$F$1367,D11,'Scored quarters'!$G$6:$G$1367,E11)/F11)</f>
        <v>1.7410485346480149</v>
      </c>
      <c r="I11" s="5">
        <f>SQRT(SUMIFS('Scored quarters'!$M$6:$M$1367,'Scored quarters'!$C$6:$C$1367,B11,'Scored quarters'!$D$6:$D$1367,C11,'Scored quarters'!$F$6:$F$1367,D11,'Scored quarters'!$G$6:$G$1367,E11)/F11)</f>
        <v>1.4142135623730951</v>
      </c>
      <c r="J11" s="5">
        <f>SUMIFS('Scored quarters'!$O$6:$O$1367,'Scored quarters'!$C$6:$C$1367,B11,'Scored quarters'!$D$6:$D$1367,C11,'Scored quarters'!$F$6:$F$1367,D11,'Scored quarters'!$G$6:$G$1367,E11)/F11</f>
        <v>1</v>
      </c>
      <c r="K11" s="5">
        <f>SUMIFS('Scored quarters'!$J$6:$J$1367,'Scored quarters'!$C$6:$C$1367,B11,'Scored quarters'!$D$6:$D$1367,C11,'Scored quarters'!$F$6:$F$1367,D11,'Scored quarters'!$G$6:$G$1367,E11)/F11</f>
        <v>-0.5</v>
      </c>
      <c r="L11" s="1">
        <f>SUMIFS('Scored quarters'!$N$6:$N$1367,'Scored quarters'!$C$6:$C$1367,B11,'Scored quarters'!$D$6:$D$1367,C11,'Scored quarters'!$F$6:$F$1367,D11,'Scored quarters'!$G$6:$G$1367,E11)</f>
        <v>6</v>
      </c>
    </row>
    <row r="12" spans="1:12" ht="25" customHeight="1">
      <c r="A12" s="1"/>
      <c r="B12" s="1" t="s">
        <v>17</v>
      </c>
      <c r="C12" s="1" t="s">
        <v>43</v>
      </c>
      <c r="D12" s="1" t="s">
        <v>49</v>
      </c>
      <c r="E12" s="1" t="s">
        <v>47</v>
      </c>
      <c r="F12" s="1">
        <f>COUNTIFS('Scored quarters'!$C$6:$C$1367,B12,'Scored quarters'!$D$6:$D$1367,C12,'Scored quarters'!$F$6:$F$1367,D12,'Scored quarters'!$G$6:$G$1367,E12)</f>
        <v>8</v>
      </c>
      <c r="G12" s="5">
        <f>SQRT(SUMIFS('Scored quarters'!$K$6:$K$1367,'Scored quarters'!$C$6:$C$1367,B12,'Scored quarters'!$D$6:$D$1367,C12,'Scored quarters'!$F$6:$F$1367,D12,'Scored quarters'!$G$6:$G$1367,E12)/F12)</f>
        <v>2.3158154054127209</v>
      </c>
      <c r="H12" s="5">
        <f>SQRT(SUMIFS('Scored quarters'!$L$6:$L$1367,'Scored quarters'!$C$6:$C$1367,B12,'Scored quarters'!$D$6:$D$1367,C12,'Scored quarters'!$F$6:$F$1367,D12,'Scored quarters'!$G$6:$G$1367,E12)/F12)</f>
        <v>1.7410485346480149</v>
      </c>
      <c r="I12" s="5">
        <f>SQRT(SUMIFS('Scored quarters'!$M$6:$M$1367,'Scored quarters'!$C$6:$C$1367,B12,'Scored quarters'!$D$6:$D$1367,C12,'Scored quarters'!$F$6:$F$1367,D12,'Scored quarters'!$G$6:$G$1367,E12)/F12)</f>
        <v>1.4142135623730951</v>
      </c>
      <c r="J12" s="5">
        <f>SUMIFS('Scored quarters'!$O$6:$O$1367,'Scored quarters'!$C$6:$C$1367,B12,'Scored quarters'!$D$6:$D$1367,C12,'Scored quarters'!$F$6:$F$1367,D12,'Scored quarters'!$G$6:$G$1367,E12)/F12</f>
        <v>1.7398249124032359</v>
      </c>
      <c r="K12" s="5">
        <f>SUMIFS('Scored quarters'!$J$6:$J$1367,'Scored quarters'!$C$6:$C$1367,B12,'Scored quarters'!$D$6:$D$1367,C12,'Scored quarters'!$F$6:$F$1367,D12,'Scored quarters'!$G$6:$G$1367,E12)/F12</f>
        <v>-1.7398249124032359</v>
      </c>
      <c r="L12" s="1">
        <f>SUMIFS('Scored quarters'!$N$6:$N$1367,'Scored quarters'!$C$6:$C$1367,B12,'Scored quarters'!$D$6:$D$1367,C12,'Scored quarters'!$F$6:$F$1367,D12,'Scored quarters'!$G$6:$G$1367,E12)</f>
        <v>2</v>
      </c>
    </row>
    <row r="13" spans="1:12" ht="25" customHeight="1">
      <c r="A13" s="1"/>
      <c r="B13" s="1" t="s">
        <v>17</v>
      </c>
      <c r="C13" s="1" t="s">
        <v>43</v>
      </c>
      <c r="D13" s="1" t="s">
        <v>49</v>
      </c>
      <c r="E13" s="1" t="s">
        <v>50</v>
      </c>
      <c r="F13" s="1">
        <f>COUNTIFS('Scored quarters'!$C$6:$C$1367,B13,'Scored quarters'!$D$6:$D$1367,C13,'Scored quarters'!$F$6:$F$1367,D13,'Scored quarters'!$G$6:$G$1367,E13)</f>
        <v>8</v>
      </c>
      <c r="G13" s="5">
        <f>SQRT(SUMIFS('Scored quarters'!$K$6:$K$1367,'Scored quarters'!$C$6:$C$1367,B13,'Scored quarters'!$D$6:$D$1367,C13,'Scored quarters'!$F$6:$F$1367,D13,'Scored quarters'!$G$6:$G$1367,E13)/F13)</f>
        <v>2.4015704875540758</v>
      </c>
      <c r="H13" s="5">
        <f>SQRT(SUMIFS('Scored quarters'!$L$6:$L$1367,'Scored quarters'!$C$6:$C$1367,B13,'Scored quarters'!$D$6:$D$1367,C13,'Scored quarters'!$F$6:$F$1367,D13,'Scored quarters'!$G$6:$G$1367,E13)/F13)</f>
        <v>1.7410485346480149</v>
      </c>
      <c r="I13" s="5">
        <f>SQRT(SUMIFS('Scored quarters'!$M$6:$M$1367,'Scored quarters'!$C$6:$C$1367,B13,'Scored quarters'!$D$6:$D$1367,C13,'Scored quarters'!$F$6:$F$1367,D13,'Scored quarters'!$G$6:$G$1367,E13)/F13)</f>
        <v>1.4142135623730951</v>
      </c>
      <c r="J13" s="5">
        <f>SUMIFS('Scored quarters'!$O$6:$O$1367,'Scored quarters'!$C$6:$C$1367,B13,'Scored quarters'!$D$6:$D$1367,C13,'Scored quarters'!$F$6:$F$1367,D13,'Scored quarters'!$G$6:$G$1367,E13)/F13</f>
        <v>1.964289141065457</v>
      </c>
      <c r="K13" s="5">
        <f>SUMIFS('Scored quarters'!$J$6:$J$1367,'Scored quarters'!$C$6:$C$1367,B13,'Scored quarters'!$D$6:$D$1367,C13,'Scored quarters'!$F$6:$F$1367,D13,'Scored quarters'!$G$6:$G$1367,E13)/F13</f>
        <v>-1.964289141065457</v>
      </c>
      <c r="L13" s="1">
        <f>SUMIFS('Scored quarters'!$N$6:$N$1367,'Scored quarters'!$C$6:$C$1367,B13,'Scored quarters'!$D$6:$D$1367,C13,'Scored quarters'!$F$6:$F$1367,D13,'Scored quarters'!$G$6:$G$1367,E13)</f>
        <v>0</v>
      </c>
    </row>
    <row r="14" spans="1:12" ht="25" customHeight="1">
      <c r="A14" s="1"/>
      <c r="B14" s="1" t="s">
        <v>17</v>
      </c>
      <c r="C14" s="1" t="s">
        <v>43</v>
      </c>
      <c r="D14" s="1" t="s">
        <v>49</v>
      </c>
      <c r="E14" s="1" t="s">
        <v>48</v>
      </c>
      <c r="F14" s="1">
        <f>COUNTIFS('Scored quarters'!$C$6:$C$1367,B14,'Scored quarters'!$D$6:$D$1367,C14,'Scored quarters'!$F$6:$F$1367,D14,'Scored quarters'!$G$6:$G$1367,E14)</f>
        <v>8</v>
      </c>
      <c r="G14" s="5">
        <f>SQRT(SUMIFS('Scored quarters'!$K$6:$K$1367,'Scored quarters'!$C$6:$C$1367,B14,'Scored quarters'!$D$6:$D$1367,C14,'Scored quarters'!$F$6:$F$1367,D14,'Scored quarters'!$G$6:$G$1367,E14)/F14)</f>
        <v>2.0101563849934014</v>
      </c>
      <c r="H14" s="5">
        <f>SQRT(SUMIFS('Scored quarters'!$L$6:$L$1367,'Scored quarters'!$C$6:$C$1367,B14,'Scored quarters'!$D$6:$D$1367,C14,'Scored quarters'!$F$6:$F$1367,D14,'Scored quarters'!$G$6:$G$1367,E14)/F14)</f>
        <v>1.7410485346480149</v>
      </c>
      <c r="I14" s="5">
        <f>SQRT(SUMIFS('Scored quarters'!$M$6:$M$1367,'Scored quarters'!$C$6:$C$1367,B14,'Scored quarters'!$D$6:$D$1367,C14,'Scored quarters'!$F$6:$F$1367,D14,'Scored quarters'!$G$6:$G$1367,E14)/F14)</f>
        <v>1.4142135623730951</v>
      </c>
      <c r="J14" s="5">
        <f>SUMIFS('Scored quarters'!$O$6:$O$1367,'Scored quarters'!$C$6:$C$1367,B14,'Scored quarters'!$D$6:$D$1367,C14,'Scored quarters'!$F$6:$F$1367,D14,'Scored quarters'!$G$6:$G$1367,E14)/F14</f>
        <v>1.490820173528006</v>
      </c>
      <c r="K14" s="5">
        <f>SUMIFS('Scored quarters'!$J$6:$J$1367,'Scored quarters'!$C$6:$C$1367,B14,'Scored quarters'!$D$6:$D$1367,C14,'Scored quarters'!$F$6:$F$1367,D14,'Scored quarters'!$G$6:$G$1367,E14)/F14</f>
        <v>-1.4636624562016181</v>
      </c>
      <c r="L14" s="1">
        <f>SUMIFS('Scored quarters'!$N$6:$N$1367,'Scored quarters'!$C$6:$C$1367,B14,'Scored quarters'!$D$6:$D$1367,C14,'Scored quarters'!$F$6:$F$1367,D14,'Scored quarters'!$G$6:$G$1367,E14)</f>
        <v>3</v>
      </c>
    </row>
    <row r="15" spans="1:12" ht="25" customHeight="1">
      <c r="A15" s="1"/>
      <c r="B15" s="1" t="s">
        <v>17</v>
      </c>
      <c r="C15" s="1" t="s">
        <v>43</v>
      </c>
      <c r="D15" s="1" t="s">
        <v>51</v>
      </c>
      <c r="E15" s="1" t="s">
        <v>45</v>
      </c>
      <c r="F15" s="1">
        <f>COUNTIFS('Scored quarters'!$C$6:$C$1367,B15,'Scored quarters'!$D$6:$D$1367,C15,'Scored quarters'!$F$6:$F$1367,D15,'Scored quarters'!$G$6:$G$1367,E15)</f>
        <v>8</v>
      </c>
      <c r="G15" s="5">
        <f>SQRT(SUMIFS('Scored quarters'!$K$6:$K$1367,'Scored quarters'!$C$6:$C$1367,B15,'Scored quarters'!$D$6:$D$1367,C15,'Scored quarters'!$F$6:$F$1367,D15,'Scored quarters'!$G$6:$G$1367,E15)/F15)</f>
        <v>1.7410485346480149</v>
      </c>
      <c r="H15" s="5">
        <f>SQRT(SUMIFS('Scored quarters'!$L$6:$L$1367,'Scored quarters'!$C$6:$C$1367,B15,'Scored quarters'!$D$6:$D$1367,C15,'Scored quarters'!$F$6:$F$1367,D15,'Scored quarters'!$G$6:$G$1367,E15)/F15)</f>
        <v>1.7410485346480149</v>
      </c>
      <c r="I15" s="5">
        <f>SQRT(SUMIFS('Scored quarters'!$M$6:$M$1367,'Scored quarters'!$C$6:$C$1367,B15,'Scored quarters'!$D$6:$D$1367,C15,'Scored quarters'!$F$6:$F$1367,D15,'Scored quarters'!$G$6:$G$1367,E15)/F15)</f>
        <v>1.4142135623730951</v>
      </c>
      <c r="J15" s="5">
        <f>SUMIFS('Scored quarters'!$O$6:$O$1367,'Scored quarters'!$C$6:$C$1367,B15,'Scored quarters'!$D$6:$D$1367,C15,'Scored quarters'!$F$6:$F$1367,D15,'Scored quarters'!$G$6:$G$1367,E15)/F15</f>
        <v>1.3125</v>
      </c>
      <c r="K15" s="5">
        <f>SUMIFS('Scored quarters'!$J$6:$J$1367,'Scored quarters'!$C$6:$C$1367,B15,'Scored quarters'!$D$6:$D$1367,C15,'Scored quarters'!$F$6:$F$1367,D15,'Scored quarters'!$G$6:$G$1367,E15)/F15</f>
        <v>-1.1875</v>
      </c>
      <c r="L15" s="1">
        <f>SUMIFS('Scored quarters'!$N$6:$N$1367,'Scored quarters'!$C$6:$C$1367,B15,'Scored quarters'!$D$6:$D$1367,C15,'Scored quarters'!$F$6:$F$1367,D15,'Scored quarters'!$G$6:$G$1367,E15)</f>
        <v>0</v>
      </c>
    </row>
    <row r="16" spans="1:12" ht="25" customHeight="1">
      <c r="A16" s="1"/>
      <c r="B16" s="1" t="s">
        <v>17</v>
      </c>
      <c r="C16" s="1" t="s">
        <v>43</v>
      </c>
      <c r="D16" s="1" t="s">
        <v>51</v>
      </c>
      <c r="E16" s="1" t="s">
        <v>46</v>
      </c>
      <c r="F16" s="1">
        <f>COUNTIFS('Scored quarters'!$C$6:$C$1367,B16,'Scored quarters'!$D$6:$D$1367,C16,'Scored quarters'!$F$6:$F$1367,D16,'Scored quarters'!$G$6:$G$1367,E16)</f>
        <v>8</v>
      </c>
      <c r="G16" s="5">
        <f>SQRT(SUMIFS('Scored quarters'!$K$6:$K$1367,'Scored quarters'!$C$6:$C$1367,B16,'Scored quarters'!$D$6:$D$1367,C16,'Scored quarters'!$F$6:$F$1367,D16,'Scored quarters'!$G$6:$G$1367,E16)/F16)</f>
        <v>1.4142135623730951</v>
      </c>
      <c r="H16" s="5">
        <f>SQRT(SUMIFS('Scored quarters'!$L$6:$L$1367,'Scored quarters'!$C$6:$C$1367,B16,'Scored quarters'!$D$6:$D$1367,C16,'Scored quarters'!$F$6:$F$1367,D16,'Scored quarters'!$G$6:$G$1367,E16)/F16)</f>
        <v>1.7410485346480149</v>
      </c>
      <c r="I16" s="5">
        <f>SQRT(SUMIFS('Scored quarters'!$M$6:$M$1367,'Scored quarters'!$C$6:$C$1367,B16,'Scored quarters'!$D$6:$D$1367,C16,'Scored quarters'!$F$6:$F$1367,D16,'Scored quarters'!$G$6:$G$1367,E16)/F16)</f>
        <v>1.4142135623730951</v>
      </c>
      <c r="J16" s="5">
        <f>SUMIFS('Scored quarters'!$O$6:$O$1367,'Scored quarters'!$C$6:$C$1367,B16,'Scored quarters'!$D$6:$D$1367,C16,'Scored quarters'!$F$6:$F$1367,D16,'Scored quarters'!$G$6:$G$1367,E16)/F16</f>
        <v>1</v>
      </c>
      <c r="K16" s="5">
        <f>SUMIFS('Scored quarters'!$J$6:$J$1367,'Scored quarters'!$C$6:$C$1367,B16,'Scored quarters'!$D$6:$D$1367,C16,'Scored quarters'!$F$6:$F$1367,D16,'Scored quarters'!$G$6:$G$1367,E16)/F16</f>
        <v>-0.5</v>
      </c>
      <c r="L16" s="1">
        <f>SUMIFS('Scored quarters'!$N$6:$N$1367,'Scored quarters'!$C$6:$C$1367,B16,'Scored quarters'!$D$6:$D$1367,C16,'Scored quarters'!$F$6:$F$1367,D16,'Scored quarters'!$G$6:$G$1367,E16)</f>
        <v>6</v>
      </c>
    </row>
    <row r="17" spans="1:12" ht="25" customHeight="1">
      <c r="A17" s="1"/>
      <c r="B17" s="1" t="s">
        <v>17</v>
      </c>
      <c r="C17" s="1" t="s">
        <v>43</v>
      </c>
      <c r="D17" s="1" t="s">
        <v>51</v>
      </c>
      <c r="E17" s="1" t="s">
        <v>47</v>
      </c>
      <c r="F17" s="1">
        <f>COUNTIFS('Scored quarters'!$C$6:$C$1367,B17,'Scored quarters'!$D$6:$D$1367,C17,'Scored quarters'!$F$6:$F$1367,D17,'Scored quarters'!$G$6:$G$1367,E17)</f>
        <v>8</v>
      </c>
      <c r="G17" s="5">
        <f>SQRT(SUMIFS('Scored quarters'!$K$6:$K$1367,'Scored quarters'!$C$6:$C$1367,B17,'Scored quarters'!$D$6:$D$1367,C17,'Scored quarters'!$F$6:$F$1367,D17,'Scored quarters'!$G$6:$G$1367,E17)/F17)</f>
        <v>2.4320739897794392</v>
      </c>
      <c r="H17" s="5">
        <f>SQRT(SUMIFS('Scored quarters'!$L$6:$L$1367,'Scored quarters'!$C$6:$C$1367,B17,'Scored quarters'!$D$6:$D$1367,C17,'Scored quarters'!$F$6:$F$1367,D17,'Scored quarters'!$G$6:$G$1367,E17)/F17)</f>
        <v>1.7410485346480149</v>
      </c>
      <c r="I17" s="5">
        <f>SQRT(SUMIFS('Scored quarters'!$M$6:$M$1367,'Scored quarters'!$C$6:$C$1367,B17,'Scored quarters'!$D$6:$D$1367,C17,'Scored quarters'!$F$6:$F$1367,D17,'Scored quarters'!$G$6:$G$1367,E17)/F17)</f>
        <v>1.4142135623730951</v>
      </c>
      <c r="J17" s="5">
        <f>SUMIFS('Scored quarters'!$O$6:$O$1367,'Scored quarters'!$C$6:$C$1367,B17,'Scored quarters'!$D$6:$D$1367,C17,'Scored quarters'!$F$6:$F$1367,D17,'Scored quarters'!$G$6:$G$1367,E17)/F17</f>
        <v>1.7611425158504317</v>
      </c>
      <c r="K17" s="5">
        <f>SUMIFS('Scored quarters'!$J$6:$J$1367,'Scored quarters'!$C$6:$C$1367,B17,'Scored quarters'!$D$6:$D$1367,C17,'Scored quarters'!$F$6:$F$1367,D17,'Scored quarters'!$G$6:$G$1367,E17)/F17</f>
        <v>-1.7611425158504317</v>
      </c>
      <c r="L17" s="1">
        <f>SUMIFS('Scored quarters'!$N$6:$N$1367,'Scored quarters'!$C$6:$C$1367,B17,'Scored quarters'!$D$6:$D$1367,C17,'Scored quarters'!$F$6:$F$1367,D17,'Scored quarters'!$G$6:$G$1367,E17)</f>
        <v>3</v>
      </c>
    </row>
    <row r="18" spans="1:12" ht="25" customHeight="1">
      <c r="A18" s="1"/>
      <c r="B18" s="1" t="s">
        <v>17</v>
      </c>
      <c r="C18" s="1" t="s">
        <v>43</v>
      </c>
      <c r="D18" s="1" t="s">
        <v>51</v>
      </c>
      <c r="E18" s="1" t="s">
        <v>50</v>
      </c>
      <c r="F18" s="1">
        <f>COUNTIFS('Scored quarters'!$C$6:$C$1367,B18,'Scored quarters'!$D$6:$D$1367,C18,'Scored quarters'!$F$6:$F$1367,D18,'Scored quarters'!$G$6:$G$1367,E18)</f>
        <v>8</v>
      </c>
      <c r="G18" s="5">
        <f>SQRT(SUMIFS('Scored quarters'!$K$6:$K$1367,'Scored quarters'!$C$6:$C$1367,B18,'Scored quarters'!$D$6:$D$1367,C18,'Scored quarters'!$F$6:$F$1367,D18,'Scored quarters'!$G$6:$G$1367,E18)/F18)</f>
        <v>2.4139757602270504</v>
      </c>
      <c r="H18" s="5">
        <f>SQRT(SUMIFS('Scored quarters'!$L$6:$L$1367,'Scored quarters'!$C$6:$C$1367,B18,'Scored quarters'!$D$6:$D$1367,C18,'Scored quarters'!$F$6:$F$1367,D18,'Scored quarters'!$G$6:$G$1367,E18)/F18)</f>
        <v>1.7410485346480149</v>
      </c>
      <c r="I18" s="5">
        <f>SQRT(SUMIFS('Scored quarters'!$M$6:$M$1367,'Scored quarters'!$C$6:$C$1367,B18,'Scored quarters'!$D$6:$D$1367,C18,'Scored quarters'!$F$6:$F$1367,D18,'Scored quarters'!$G$6:$G$1367,E18)/F18)</f>
        <v>1.4142135623730951</v>
      </c>
      <c r="J18" s="5">
        <f>SUMIFS('Scored quarters'!$O$6:$O$1367,'Scored quarters'!$C$6:$C$1367,B18,'Scored quarters'!$D$6:$D$1367,C18,'Scored quarters'!$F$6:$F$1367,D18,'Scored quarters'!$G$6:$G$1367,E18)/F18</f>
        <v>1.9607126245501427</v>
      </c>
      <c r="K18" s="5">
        <f>SUMIFS('Scored quarters'!$J$6:$J$1367,'Scored quarters'!$C$6:$C$1367,B18,'Scored quarters'!$D$6:$D$1367,C18,'Scored quarters'!$F$6:$F$1367,D18,'Scored quarters'!$G$6:$G$1367,E18)/F18</f>
        <v>-1.9607126245501427</v>
      </c>
      <c r="L18" s="1">
        <f>SUMIFS('Scored quarters'!$N$6:$N$1367,'Scored quarters'!$C$6:$C$1367,B18,'Scored quarters'!$D$6:$D$1367,C18,'Scored quarters'!$F$6:$F$1367,D18,'Scored quarters'!$G$6:$G$1367,E18)</f>
        <v>0</v>
      </c>
    </row>
    <row r="19" spans="1:12" ht="25" customHeight="1">
      <c r="A19" s="1"/>
      <c r="B19" s="1" t="s">
        <v>17</v>
      </c>
      <c r="C19" s="1" t="s">
        <v>43</v>
      </c>
      <c r="D19" s="1" t="s">
        <v>51</v>
      </c>
      <c r="E19" s="1" t="s">
        <v>48</v>
      </c>
      <c r="F19" s="1">
        <f>COUNTIFS('Scored quarters'!$C$6:$C$1367,B19,'Scored quarters'!$D$6:$D$1367,C19,'Scored quarters'!$F$6:$F$1367,D19,'Scored quarters'!$G$6:$G$1367,E19)</f>
        <v>8</v>
      </c>
      <c r="G19" s="5">
        <f>SQRT(SUMIFS('Scored quarters'!$K$6:$K$1367,'Scored quarters'!$C$6:$C$1367,B19,'Scored quarters'!$D$6:$D$1367,C19,'Scored quarters'!$F$6:$F$1367,D19,'Scored quarters'!$G$6:$G$1367,E19)/F19)</f>
        <v>2.0650971106553206</v>
      </c>
      <c r="H19" s="5">
        <f>SQRT(SUMIFS('Scored quarters'!$L$6:$L$1367,'Scored quarters'!$C$6:$C$1367,B19,'Scored quarters'!$D$6:$D$1367,C19,'Scored quarters'!$F$6:$F$1367,D19,'Scored quarters'!$G$6:$G$1367,E19)/F19)</f>
        <v>1.7410485346480149</v>
      </c>
      <c r="I19" s="5">
        <f>SQRT(SUMIFS('Scored quarters'!$M$6:$M$1367,'Scored quarters'!$C$6:$C$1367,B19,'Scored quarters'!$D$6:$D$1367,C19,'Scored quarters'!$F$6:$F$1367,D19,'Scored quarters'!$G$6:$G$1367,E19)/F19)</f>
        <v>1.4142135623730951</v>
      </c>
      <c r="J19" s="5">
        <f>SUMIFS('Scored quarters'!$O$6:$O$1367,'Scored quarters'!$C$6:$C$1367,B19,'Scored quarters'!$D$6:$D$1367,C19,'Scored quarters'!$F$6:$F$1367,D19,'Scored quarters'!$G$6:$G$1367,E19)/F19</f>
        <v>1.5250520370942586</v>
      </c>
      <c r="K19" s="5">
        <f>SUMIFS('Scored quarters'!$J$6:$J$1367,'Scored quarters'!$C$6:$C$1367,B19,'Scored quarters'!$D$6:$D$1367,C19,'Scored quarters'!$F$6:$F$1367,D19,'Scored quarters'!$G$6:$G$1367,E19)/F19</f>
        <v>-1.4743212579252158</v>
      </c>
      <c r="L19" s="1">
        <f>SUMIFS('Scored quarters'!$N$6:$N$1367,'Scored quarters'!$C$6:$C$1367,B19,'Scored quarters'!$D$6:$D$1367,C19,'Scored quarters'!$F$6:$F$1367,D19,'Scored quarters'!$G$6:$G$1367,E19)</f>
        <v>3</v>
      </c>
    </row>
    <row r="20" spans="1:12" ht="25" customHeight="1">
      <c r="A20" s="1"/>
      <c r="B20" s="1" t="s">
        <v>17</v>
      </c>
      <c r="C20" s="1" t="s">
        <v>43</v>
      </c>
      <c r="D20" s="1" t="s">
        <v>52</v>
      </c>
      <c r="E20" s="1" t="s">
        <v>45</v>
      </c>
      <c r="F20" s="1">
        <f>COUNTIFS('Scored quarters'!$C$6:$C$1367,B20,'Scored quarters'!$D$6:$D$1367,C20,'Scored quarters'!$F$6:$F$1367,D20,'Scored quarters'!$G$6:$G$1367,E20)</f>
        <v>8</v>
      </c>
      <c r="G20" s="5">
        <f>SQRT(SUMIFS('Scored quarters'!$K$6:$K$1367,'Scored quarters'!$C$6:$C$1367,B20,'Scored quarters'!$D$6:$D$1367,C20,'Scored quarters'!$F$6:$F$1367,D20,'Scored quarters'!$G$6:$G$1367,E20)/F20)</f>
        <v>1.7410485346480149</v>
      </c>
      <c r="H20" s="5">
        <f>SQRT(SUMIFS('Scored quarters'!$L$6:$L$1367,'Scored quarters'!$C$6:$C$1367,B20,'Scored quarters'!$D$6:$D$1367,C20,'Scored quarters'!$F$6:$F$1367,D20,'Scored quarters'!$G$6:$G$1367,E20)/F20)</f>
        <v>1.7410485346480149</v>
      </c>
      <c r="I20" s="5">
        <f>SQRT(SUMIFS('Scored quarters'!$M$6:$M$1367,'Scored quarters'!$C$6:$C$1367,B20,'Scored quarters'!$D$6:$D$1367,C20,'Scored quarters'!$F$6:$F$1367,D20,'Scored quarters'!$G$6:$G$1367,E20)/F20)</f>
        <v>1.4142135623730951</v>
      </c>
      <c r="J20" s="5">
        <f>SUMIFS('Scored quarters'!$O$6:$O$1367,'Scored quarters'!$C$6:$C$1367,B20,'Scored quarters'!$D$6:$D$1367,C20,'Scored quarters'!$F$6:$F$1367,D20,'Scored quarters'!$G$6:$G$1367,E20)/F20</f>
        <v>1.3125</v>
      </c>
      <c r="K20" s="5">
        <f>SUMIFS('Scored quarters'!$J$6:$J$1367,'Scored quarters'!$C$6:$C$1367,B20,'Scored quarters'!$D$6:$D$1367,C20,'Scored quarters'!$F$6:$F$1367,D20,'Scored quarters'!$G$6:$G$1367,E20)/F20</f>
        <v>-1.1875</v>
      </c>
      <c r="L20" s="1">
        <f>SUMIFS('Scored quarters'!$N$6:$N$1367,'Scored quarters'!$C$6:$C$1367,B20,'Scored quarters'!$D$6:$D$1367,C20,'Scored quarters'!$F$6:$F$1367,D20,'Scored quarters'!$G$6:$G$1367,E20)</f>
        <v>0</v>
      </c>
    </row>
    <row r="21" spans="1:12" ht="25" customHeight="1">
      <c r="A21" s="1"/>
      <c r="B21" s="1" t="s">
        <v>17</v>
      </c>
      <c r="C21" s="1" t="s">
        <v>43</v>
      </c>
      <c r="D21" s="1" t="s">
        <v>52</v>
      </c>
      <c r="E21" s="1" t="s">
        <v>46</v>
      </c>
      <c r="F21" s="1">
        <f>COUNTIFS('Scored quarters'!$C$6:$C$1367,B21,'Scored quarters'!$D$6:$D$1367,C21,'Scored quarters'!$F$6:$F$1367,D21,'Scored quarters'!$G$6:$G$1367,E21)</f>
        <v>8</v>
      </c>
      <c r="G21" s="5">
        <f>SQRT(SUMIFS('Scored quarters'!$K$6:$K$1367,'Scored quarters'!$C$6:$C$1367,B21,'Scored quarters'!$D$6:$D$1367,C21,'Scored quarters'!$F$6:$F$1367,D21,'Scored quarters'!$G$6:$G$1367,E21)/F21)</f>
        <v>1.4142135623730951</v>
      </c>
      <c r="H21" s="5">
        <f>SQRT(SUMIFS('Scored quarters'!$L$6:$L$1367,'Scored quarters'!$C$6:$C$1367,B21,'Scored quarters'!$D$6:$D$1367,C21,'Scored quarters'!$F$6:$F$1367,D21,'Scored quarters'!$G$6:$G$1367,E21)/F21)</f>
        <v>1.7410485346480149</v>
      </c>
      <c r="I21" s="5">
        <f>SQRT(SUMIFS('Scored quarters'!$M$6:$M$1367,'Scored quarters'!$C$6:$C$1367,B21,'Scored quarters'!$D$6:$D$1367,C21,'Scored quarters'!$F$6:$F$1367,D21,'Scored quarters'!$G$6:$G$1367,E21)/F21)</f>
        <v>1.4142135623730951</v>
      </c>
      <c r="J21" s="5">
        <f>SUMIFS('Scored quarters'!$O$6:$O$1367,'Scored quarters'!$C$6:$C$1367,B21,'Scored quarters'!$D$6:$D$1367,C21,'Scored quarters'!$F$6:$F$1367,D21,'Scored quarters'!$G$6:$G$1367,E21)/F21</f>
        <v>1</v>
      </c>
      <c r="K21" s="5">
        <f>SUMIFS('Scored quarters'!$J$6:$J$1367,'Scored quarters'!$C$6:$C$1367,B21,'Scored quarters'!$D$6:$D$1367,C21,'Scored quarters'!$F$6:$F$1367,D21,'Scored quarters'!$G$6:$G$1367,E21)/F21</f>
        <v>-0.5</v>
      </c>
      <c r="L21" s="1">
        <f>SUMIFS('Scored quarters'!$N$6:$N$1367,'Scored quarters'!$C$6:$C$1367,B21,'Scored quarters'!$D$6:$D$1367,C21,'Scored quarters'!$F$6:$F$1367,D21,'Scored quarters'!$G$6:$G$1367,E21)</f>
        <v>6</v>
      </c>
    </row>
    <row r="22" spans="1:12" ht="25" customHeight="1">
      <c r="A22" s="1"/>
      <c r="B22" s="1" t="s">
        <v>17</v>
      </c>
      <c r="C22" s="1" t="s">
        <v>43</v>
      </c>
      <c r="D22" s="1" t="s">
        <v>52</v>
      </c>
      <c r="E22" s="1" t="s">
        <v>47</v>
      </c>
      <c r="F22" s="1">
        <f>COUNTIFS('Scored quarters'!$C$6:$C$1367,B22,'Scored quarters'!$D$6:$D$1367,C22,'Scored quarters'!$F$6:$F$1367,D22,'Scored quarters'!$G$6:$G$1367,E22)</f>
        <v>8</v>
      </c>
      <c r="G22" s="5">
        <f>SQRT(SUMIFS('Scored quarters'!$K$6:$K$1367,'Scored quarters'!$C$6:$C$1367,B22,'Scored quarters'!$D$6:$D$1367,C22,'Scored quarters'!$F$6:$F$1367,D22,'Scored quarters'!$G$6:$G$1367,E22)/F22)</f>
        <v>2.4262494157254255</v>
      </c>
      <c r="H22" s="5">
        <f>SQRT(SUMIFS('Scored quarters'!$L$6:$L$1367,'Scored quarters'!$C$6:$C$1367,B22,'Scored quarters'!$D$6:$D$1367,C22,'Scored quarters'!$F$6:$F$1367,D22,'Scored quarters'!$G$6:$G$1367,E22)/F22)</f>
        <v>1.7410485346480149</v>
      </c>
      <c r="I22" s="5">
        <f>SQRT(SUMIFS('Scored quarters'!$M$6:$M$1367,'Scored quarters'!$C$6:$C$1367,B22,'Scored quarters'!$D$6:$D$1367,C22,'Scored quarters'!$F$6:$F$1367,D22,'Scored quarters'!$G$6:$G$1367,E22)/F22)</f>
        <v>1.4142135623730951</v>
      </c>
      <c r="J22" s="5">
        <f>SUMIFS('Scored quarters'!$O$6:$O$1367,'Scored quarters'!$C$6:$C$1367,B22,'Scored quarters'!$D$6:$D$1367,C22,'Scored quarters'!$F$6:$F$1367,D22,'Scored quarters'!$G$6:$G$1367,E22)/F22</f>
        <v>1.7526505410837441</v>
      </c>
      <c r="K22" s="5">
        <f>SUMIFS('Scored quarters'!$J$6:$J$1367,'Scored quarters'!$C$6:$C$1367,B22,'Scored quarters'!$D$6:$D$1367,C22,'Scored quarters'!$F$6:$F$1367,D22,'Scored quarters'!$G$6:$G$1367,E22)/F22</f>
        <v>-1.7526505410837441</v>
      </c>
      <c r="L22" s="1">
        <f>SUMIFS('Scored quarters'!$N$6:$N$1367,'Scored quarters'!$C$6:$C$1367,B22,'Scored quarters'!$D$6:$D$1367,C22,'Scored quarters'!$F$6:$F$1367,D22,'Scored quarters'!$G$6:$G$1367,E22)</f>
        <v>3</v>
      </c>
    </row>
    <row r="23" spans="1:12" ht="25" customHeight="1">
      <c r="A23" s="1"/>
      <c r="B23" s="1" t="s">
        <v>17</v>
      </c>
      <c r="C23" s="1" t="s">
        <v>43</v>
      </c>
      <c r="D23" s="1" t="s">
        <v>52</v>
      </c>
      <c r="E23" s="1" t="s">
        <v>50</v>
      </c>
      <c r="F23" s="1">
        <f>COUNTIFS('Scored quarters'!$C$6:$C$1367,B23,'Scored quarters'!$D$6:$D$1367,C23,'Scored quarters'!$F$6:$F$1367,D23,'Scored quarters'!$G$6:$G$1367,E23)</f>
        <v>8</v>
      </c>
      <c r="G23" s="5">
        <f>SQRT(SUMIFS('Scored quarters'!$K$6:$K$1367,'Scored quarters'!$C$6:$C$1367,B23,'Scored quarters'!$D$6:$D$1367,C23,'Scored quarters'!$F$6:$F$1367,D23,'Scored quarters'!$G$6:$G$1367,E23)/F23)</f>
        <v>2.4139757602270504</v>
      </c>
      <c r="H23" s="5">
        <f>SQRT(SUMIFS('Scored quarters'!$L$6:$L$1367,'Scored quarters'!$C$6:$C$1367,B23,'Scored quarters'!$D$6:$D$1367,C23,'Scored quarters'!$F$6:$F$1367,D23,'Scored quarters'!$G$6:$G$1367,E23)/F23)</f>
        <v>1.7410485346480149</v>
      </c>
      <c r="I23" s="5">
        <f>SQRT(SUMIFS('Scored quarters'!$M$6:$M$1367,'Scored quarters'!$C$6:$C$1367,B23,'Scored quarters'!$D$6:$D$1367,C23,'Scored quarters'!$F$6:$F$1367,D23,'Scored quarters'!$G$6:$G$1367,E23)/F23)</f>
        <v>1.4142135623730951</v>
      </c>
      <c r="J23" s="5">
        <f>SUMIFS('Scored quarters'!$O$6:$O$1367,'Scored quarters'!$C$6:$C$1367,B23,'Scored quarters'!$D$6:$D$1367,C23,'Scored quarters'!$F$6:$F$1367,D23,'Scored quarters'!$G$6:$G$1367,E23)/F23</f>
        <v>1.9607126245501427</v>
      </c>
      <c r="K23" s="5">
        <f>SUMIFS('Scored quarters'!$J$6:$J$1367,'Scored quarters'!$C$6:$C$1367,B23,'Scored quarters'!$D$6:$D$1367,C23,'Scored quarters'!$F$6:$F$1367,D23,'Scored quarters'!$G$6:$G$1367,E23)/F23</f>
        <v>-1.9607126245501427</v>
      </c>
      <c r="L23" s="1">
        <f>SUMIFS('Scored quarters'!$N$6:$N$1367,'Scored quarters'!$C$6:$C$1367,B23,'Scored quarters'!$D$6:$D$1367,C23,'Scored quarters'!$F$6:$F$1367,D23,'Scored quarters'!$G$6:$G$1367,E23)</f>
        <v>0</v>
      </c>
    </row>
    <row r="24" spans="1:12" ht="25" customHeight="1">
      <c r="A24" s="1"/>
      <c r="B24" s="1" t="s">
        <v>17</v>
      </c>
      <c r="C24" s="1" t="s">
        <v>43</v>
      </c>
      <c r="D24" s="1" t="s">
        <v>52</v>
      </c>
      <c r="E24" s="1" t="s">
        <v>48</v>
      </c>
      <c r="F24" s="1">
        <f>COUNTIFS('Scored quarters'!$C$6:$C$1367,B24,'Scored quarters'!$D$6:$D$1367,C24,'Scored quarters'!$F$6:$F$1367,D24,'Scored quarters'!$G$6:$G$1367,E24)</f>
        <v>8</v>
      </c>
      <c r="G24" s="5">
        <f>SQRT(SUMIFS('Scored quarters'!$K$6:$K$1367,'Scored quarters'!$C$6:$C$1367,B24,'Scored quarters'!$D$6:$D$1367,C24,'Scored quarters'!$F$6:$F$1367,D24,'Scored quarters'!$G$6:$G$1367,E24)/F24)</f>
        <v>2.0620970336272606</v>
      </c>
      <c r="H24" s="5">
        <f>SQRT(SUMIFS('Scored quarters'!$L$6:$L$1367,'Scored quarters'!$C$6:$C$1367,B24,'Scored quarters'!$D$6:$D$1367,C24,'Scored quarters'!$F$6:$F$1367,D24,'Scored quarters'!$G$6:$G$1367,E24)/F24)</f>
        <v>1.7410485346480149</v>
      </c>
      <c r="I24" s="5">
        <f>SQRT(SUMIFS('Scored quarters'!$M$6:$M$1367,'Scored quarters'!$C$6:$C$1367,B24,'Scored quarters'!$D$6:$D$1367,C24,'Scored quarters'!$F$6:$F$1367,D24,'Scored quarters'!$G$6:$G$1367,E24)/F24)</f>
        <v>1.4142135623730951</v>
      </c>
      <c r="J24" s="5">
        <f>SUMIFS('Scored quarters'!$O$6:$O$1367,'Scored quarters'!$C$6:$C$1367,B24,'Scored quarters'!$D$6:$D$1367,C24,'Scored quarters'!$F$6:$F$1367,D24,'Scored quarters'!$G$6:$G$1367,E24)/F24</f>
        <v>1.5208060497109146</v>
      </c>
      <c r="K24" s="5">
        <f>SUMIFS('Scored quarters'!$J$6:$J$1367,'Scored quarters'!$C$6:$C$1367,B24,'Scored quarters'!$D$6:$D$1367,C24,'Scored quarters'!$F$6:$F$1367,D24,'Scored quarters'!$G$6:$G$1367,E24)/F24</f>
        <v>-1.470075270541872</v>
      </c>
      <c r="L24" s="1">
        <f>SUMIFS('Scored quarters'!$N$6:$N$1367,'Scored quarters'!$C$6:$C$1367,B24,'Scored quarters'!$D$6:$D$1367,C24,'Scored quarters'!$F$6:$F$1367,D24,'Scored quarters'!$G$6:$G$1367,E24)</f>
        <v>3</v>
      </c>
    </row>
    <row r="25" spans="1:12" ht="25" customHeight="1">
      <c r="A25" s="1"/>
      <c r="B25" s="1" t="s">
        <v>18</v>
      </c>
      <c r="C25" s="1" t="s">
        <v>43</v>
      </c>
      <c r="D25" s="1" t="s">
        <v>44</v>
      </c>
      <c r="E25" s="1" t="s">
        <v>45</v>
      </c>
      <c r="F25" s="1">
        <f>COUNTIFS('Scored quarters'!$C$6:$C$1367,B25,'Scored quarters'!$D$6:$D$1367,C25,'Scored quarters'!$F$6:$F$1367,D25,'Scored quarters'!$G$6:$G$1367,E25)</f>
        <v>8</v>
      </c>
      <c r="G25" s="5">
        <f>SQRT(SUMIFS('Scored quarters'!$K$6:$K$1367,'Scored quarters'!$C$6:$C$1367,B25,'Scored quarters'!$D$6:$D$1367,C25,'Scored quarters'!$F$6:$F$1367,D25,'Scored quarters'!$G$6:$G$1367,E25)/F25)</f>
        <v>3.0477963350591524</v>
      </c>
      <c r="H25" s="5">
        <f>SQRT(SUMIFS('Scored quarters'!$L$6:$L$1367,'Scored quarters'!$C$6:$C$1367,B25,'Scored quarters'!$D$6:$D$1367,C25,'Scored quarters'!$F$6:$F$1367,D25,'Scored quarters'!$G$6:$G$1367,E25)/F25)</f>
        <v>3.0477963350591524</v>
      </c>
      <c r="I25" s="5">
        <f>SQRT(SUMIFS('Scored quarters'!$M$6:$M$1367,'Scored quarters'!$C$6:$C$1367,B25,'Scored quarters'!$D$6:$D$1367,C25,'Scored quarters'!$F$6:$F$1367,D25,'Scored quarters'!$G$6:$G$1367,E25)/F25)</f>
        <v>2.3717082451262845</v>
      </c>
      <c r="J25" s="5">
        <f>SUMIFS('Scored quarters'!$O$6:$O$1367,'Scored quarters'!$C$6:$C$1367,B25,'Scored quarters'!$D$6:$D$1367,C25,'Scored quarters'!$F$6:$F$1367,D25,'Scored quarters'!$G$6:$G$1367,E25)/F25</f>
        <v>2.78125</v>
      </c>
      <c r="K25" s="5">
        <f>SUMIFS('Scored quarters'!$J$6:$J$1367,'Scored quarters'!$C$6:$C$1367,B25,'Scored quarters'!$D$6:$D$1367,C25,'Scored quarters'!$F$6:$F$1367,D25,'Scored quarters'!$G$6:$G$1367,E25)/F25</f>
        <v>0.53125</v>
      </c>
      <c r="L25" s="1">
        <f>SUMIFS('Scored quarters'!$N$6:$N$1367,'Scored quarters'!$C$6:$C$1367,B25,'Scored quarters'!$D$6:$D$1367,C25,'Scored quarters'!$F$6:$F$1367,D25,'Scored quarters'!$G$6:$G$1367,E25)</f>
        <v>0</v>
      </c>
    </row>
    <row r="26" spans="1:12" ht="25" customHeight="1">
      <c r="A26" s="1"/>
      <c r="B26" s="1" t="s">
        <v>18</v>
      </c>
      <c r="C26" s="1" t="s">
        <v>43</v>
      </c>
      <c r="D26" s="1" t="s">
        <v>44</v>
      </c>
      <c r="E26" s="1" t="s">
        <v>46</v>
      </c>
      <c r="F26" s="1">
        <f>COUNTIFS('Scored quarters'!$C$6:$C$1367,B26,'Scored quarters'!$D$6:$D$1367,C26,'Scored quarters'!$F$6:$F$1367,D26,'Scored quarters'!$G$6:$G$1367,E26)</f>
        <v>8</v>
      </c>
      <c r="G26" s="5">
        <f>SQRT(SUMIFS('Scored quarters'!$K$6:$K$1367,'Scored quarters'!$C$6:$C$1367,B26,'Scored quarters'!$D$6:$D$1367,C26,'Scored quarters'!$F$6:$F$1367,D26,'Scored quarters'!$G$6:$G$1367,E26)/F26)</f>
        <v>2.3717082451262845</v>
      </c>
      <c r="H26" s="5">
        <f>SQRT(SUMIFS('Scored quarters'!$L$6:$L$1367,'Scored quarters'!$C$6:$C$1367,B26,'Scored quarters'!$D$6:$D$1367,C26,'Scored quarters'!$F$6:$F$1367,D26,'Scored quarters'!$G$6:$G$1367,E26)/F26)</f>
        <v>3.0477963350591524</v>
      </c>
      <c r="I26" s="5">
        <f>SQRT(SUMIFS('Scored quarters'!$M$6:$M$1367,'Scored quarters'!$C$6:$C$1367,B26,'Scored quarters'!$D$6:$D$1367,C26,'Scored quarters'!$F$6:$F$1367,D26,'Scored quarters'!$G$6:$G$1367,E26)/F26)</f>
        <v>2.3717082451262845</v>
      </c>
      <c r="J26" s="5">
        <f>SUMIFS('Scored quarters'!$O$6:$O$1367,'Scored quarters'!$C$6:$C$1367,B26,'Scored quarters'!$D$6:$D$1367,C26,'Scored quarters'!$F$6:$F$1367,D26,'Scored quarters'!$G$6:$G$1367,E26)/F26</f>
        <v>1.875</v>
      </c>
      <c r="K26" s="5">
        <f>SUMIFS('Scored quarters'!$J$6:$J$1367,'Scored quarters'!$C$6:$C$1367,B26,'Scored quarters'!$D$6:$D$1367,C26,'Scored quarters'!$F$6:$F$1367,D26,'Scored quarters'!$G$6:$G$1367,E26)/F26</f>
        <v>0.875</v>
      </c>
      <c r="L26" s="1">
        <f>SUMIFS('Scored quarters'!$N$6:$N$1367,'Scored quarters'!$C$6:$C$1367,B26,'Scored quarters'!$D$6:$D$1367,C26,'Scored quarters'!$F$6:$F$1367,D26,'Scored quarters'!$G$6:$G$1367,E26)</f>
        <v>6</v>
      </c>
    </row>
    <row r="27" spans="1:12" ht="25" customHeight="1">
      <c r="A27" s="1"/>
      <c r="B27" s="1" t="s">
        <v>18</v>
      </c>
      <c r="C27" s="1" t="s">
        <v>43</v>
      </c>
      <c r="D27" s="1" t="s">
        <v>44</v>
      </c>
      <c r="E27" s="1" t="s">
        <v>47</v>
      </c>
      <c r="F27" s="1">
        <f>COUNTIFS('Scored quarters'!$C$6:$C$1367,B27,'Scored quarters'!$D$6:$D$1367,C27,'Scored quarters'!$F$6:$F$1367,D27,'Scored quarters'!$G$6:$G$1367,E27)</f>
        <v>8</v>
      </c>
      <c r="G27" s="5">
        <f>SQRT(SUMIFS('Scored quarters'!$K$6:$K$1367,'Scored quarters'!$C$6:$C$1367,B27,'Scored quarters'!$D$6:$D$1367,C27,'Scored quarters'!$F$6:$F$1367,D27,'Scored quarters'!$G$6:$G$1367,E27)/F27)</f>
        <v>2.9846468473303158</v>
      </c>
      <c r="H27" s="5">
        <f>SQRT(SUMIFS('Scored quarters'!$L$6:$L$1367,'Scored quarters'!$C$6:$C$1367,B27,'Scored quarters'!$D$6:$D$1367,C27,'Scored quarters'!$F$6:$F$1367,D27,'Scored quarters'!$G$6:$G$1367,E27)/F27)</f>
        <v>3.0477963350591524</v>
      </c>
      <c r="I27" s="5">
        <f>SQRT(SUMIFS('Scored quarters'!$M$6:$M$1367,'Scored quarters'!$C$6:$C$1367,B27,'Scored quarters'!$D$6:$D$1367,C27,'Scored quarters'!$F$6:$F$1367,D27,'Scored quarters'!$G$6:$G$1367,E27)/F27)</f>
        <v>2.3717082451262845</v>
      </c>
      <c r="J27" s="5">
        <f>SUMIFS('Scored quarters'!$O$6:$O$1367,'Scored quarters'!$C$6:$C$1367,B27,'Scored quarters'!$D$6:$D$1367,C27,'Scored quarters'!$F$6:$F$1367,D27,'Scored quarters'!$G$6:$G$1367,E27)/F27</f>
        <v>2.6399501818425612</v>
      </c>
      <c r="K27" s="5">
        <f>SUMIFS('Scored quarters'!$J$6:$J$1367,'Scored quarters'!$C$6:$C$1367,B27,'Scored quarters'!$D$6:$D$1367,C27,'Scored quarters'!$F$6:$F$1367,D27,'Scored quarters'!$G$6:$G$1367,E27)/F27</f>
        <v>0.59843628338063981</v>
      </c>
      <c r="L27" s="1">
        <f>SUMIFS('Scored quarters'!$N$6:$N$1367,'Scored quarters'!$C$6:$C$1367,B27,'Scored quarters'!$D$6:$D$1367,C27,'Scored quarters'!$F$6:$F$1367,D27,'Scored quarters'!$G$6:$G$1367,E27)</f>
        <v>6</v>
      </c>
    </row>
    <row r="28" spans="1:12" ht="25" customHeight="1">
      <c r="A28" s="1"/>
      <c r="B28" s="1" t="s">
        <v>18</v>
      </c>
      <c r="C28" s="1" t="s">
        <v>43</v>
      </c>
      <c r="D28" s="1" t="s">
        <v>44</v>
      </c>
      <c r="E28" s="1" t="s">
        <v>48</v>
      </c>
      <c r="F28" s="1">
        <f>COUNTIFS('Scored quarters'!$C$6:$C$1367,B28,'Scored quarters'!$D$6:$D$1367,C28,'Scored quarters'!$F$6:$F$1367,D28,'Scored quarters'!$G$6:$G$1367,E28)</f>
        <v>8</v>
      </c>
      <c r="G28" s="5">
        <f>SQRT(SUMIFS('Scored quarters'!$K$6:$K$1367,'Scored quarters'!$C$6:$C$1367,B28,'Scored quarters'!$D$6:$D$1367,C28,'Scored quarters'!$F$6:$F$1367,D28,'Scored quarters'!$G$6:$G$1367,E28)/F28)</f>
        <v>3.0074185958391988</v>
      </c>
      <c r="H28" s="5">
        <f>SQRT(SUMIFS('Scored quarters'!$L$6:$L$1367,'Scored quarters'!$C$6:$C$1367,B28,'Scored quarters'!$D$6:$D$1367,C28,'Scored quarters'!$F$6:$F$1367,D28,'Scored quarters'!$G$6:$G$1367,E28)/F28)</f>
        <v>3.0477963350591524</v>
      </c>
      <c r="I28" s="5">
        <f>SQRT(SUMIFS('Scored quarters'!$M$6:$M$1367,'Scored quarters'!$C$6:$C$1367,B28,'Scored quarters'!$D$6:$D$1367,C28,'Scored quarters'!$F$6:$F$1367,D28,'Scored quarters'!$G$6:$G$1367,E28)/F28)</f>
        <v>2.3717082451262845</v>
      </c>
      <c r="J28" s="5">
        <f>SUMIFS('Scored quarters'!$O$6:$O$1367,'Scored quarters'!$C$6:$C$1367,B28,'Scored quarters'!$D$6:$D$1367,C28,'Scored quarters'!$F$6:$F$1367,D28,'Scored quarters'!$G$6:$G$1367,E28)/F28</f>
        <v>2.7106000909212806</v>
      </c>
      <c r="K28" s="5">
        <f>SUMIFS('Scored quarters'!$J$6:$J$1367,'Scored quarters'!$C$6:$C$1367,B28,'Scored quarters'!$D$6:$D$1367,C28,'Scored quarters'!$F$6:$F$1367,D28,'Scored quarters'!$G$6:$G$1367,E28)/F28</f>
        <v>0.56484314169032002</v>
      </c>
      <c r="L28" s="1">
        <f>SUMIFS('Scored quarters'!$N$6:$N$1367,'Scored quarters'!$C$6:$C$1367,B28,'Scored quarters'!$D$6:$D$1367,C28,'Scored quarters'!$F$6:$F$1367,D28,'Scored quarters'!$G$6:$G$1367,E28)</f>
        <v>6</v>
      </c>
    </row>
    <row r="29" spans="1:12" ht="25" customHeight="1">
      <c r="A29" s="1"/>
      <c r="B29" s="1" t="s">
        <v>18</v>
      </c>
      <c r="C29" s="1" t="s">
        <v>43</v>
      </c>
      <c r="D29" s="1" t="s">
        <v>49</v>
      </c>
      <c r="E29" s="1" t="s">
        <v>45</v>
      </c>
      <c r="F29" s="1">
        <f>COUNTIFS('Scored quarters'!$C$6:$C$1367,B29,'Scored quarters'!$D$6:$D$1367,C29,'Scored quarters'!$F$6:$F$1367,D29,'Scored quarters'!$G$6:$G$1367,E29)</f>
        <v>8</v>
      </c>
      <c r="G29" s="5">
        <f>SQRT(SUMIFS('Scored quarters'!$K$6:$K$1367,'Scored quarters'!$C$6:$C$1367,B29,'Scored quarters'!$D$6:$D$1367,C29,'Scored quarters'!$F$6:$F$1367,D29,'Scored quarters'!$G$6:$G$1367,E29)/F29)</f>
        <v>2.4701341056711881</v>
      </c>
      <c r="H29" s="5">
        <f>SQRT(SUMIFS('Scored quarters'!$L$6:$L$1367,'Scored quarters'!$C$6:$C$1367,B29,'Scored quarters'!$D$6:$D$1367,C29,'Scored quarters'!$F$6:$F$1367,D29,'Scored quarters'!$G$6:$G$1367,E29)/F29)</f>
        <v>2.4701341056711881</v>
      </c>
      <c r="I29" s="5">
        <f>SQRT(SUMIFS('Scored quarters'!$M$6:$M$1367,'Scored quarters'!$C$6:$C$1367,B29,'Scored quarters'!$D$6:$D$1367,C29,'Scored quarters'!$F$6:$F$1367,D29,'Scored quarters'!$G$6:$G$1367,E29)/F29)</f>
        <v>2.1213203435596424</v>
      </c>
      <c r="J29" s="5">
        <f>SUMIFS('Scored quarters'!$O$6:$O$1367,'Scored quarters'!$C$6:$C$1367,B29,'Scored quarters'!$D$6:$D$1367,C29,'Scored quarters'!$F$6:$F$1367,D29,'Scored quarters'!$G$6:$G$1367,E29)/F29</f>
        <v>2.15625</v>
      </c>
      <c r="K29" s="5">
        <f>SUMIFS('Scored quarters'!$J$6:$J$1367,'Scored quarters'!$C$6:$C$1367,B29,'Scored quarters'!$D$6:$D$1367,C29,'Scored quarters'!$F$6:$F$1367,D29,'Scored quarters'!$G$6:$G$1367,E29)/F29</f>
        <v>0.59375</v>
      </c>
      <c r="L29" s="1">
        <f>SUMIFS('Scored quarters'!$N$6:$N$1367,'Scored quarters'!$C$6:$C$1367,B29,'Scored quarters'!$D$6:$D$1367,C29,'Scored quarters'!$F$6:$F$1367,D29,'Scored quarters'!$G$6:$G$1367,E29)</f>
        <v>0</v>
      </c>
    </row>
    <row r="30" spans="1:12" ht="25" customHeight="1">
      <c r="A30" s="1"/>
      <c r="B30" s="1" t="s">
        <v>18</v>
      </c>
      <c r="C30" s="1" t="s">
        <v>43</v>
      </c>
      <c r="D30" s="1" t="s">
        <v>49</v>
      </c>
      <c r="E30" s="1" t="s">
        <v>46</v>
      </c>
      <c r="F30" s="1">
        <f>COUNTIFS('Scored quarters'!$C$6:$C$1367,B30,'Scored quarters'!$D$6:$D$1367,C30,'Scored quarters'!$F$6:$F$1367,D30,'Scored quarters'!$G$6:$G$1367,E30)</f>
        <v>8</v>
      </c>
      <c r="G30" s="5">
        <f>SQRT(SUMIFS('Scored quarters'!$K$6:$K$1367,'Scored quarters'!$C$6:$C$1367,B30,'Scored quarters'!$D$6:$D$1367,C30,'Scored quarters'!$F$6:$F$1367,D30,'Scored quarters'!$G$6:$G$1367,E30)/F30)</f>
        <v>2.1213203435596424</v>
      </c>
      <c r="H30" s="5">
        <f>SQRT(SUMIFS('Scored quarters'!$L$6:$L$1367,'Scored quarters'!$C$6:$C$1367,B30,'Scored quarters'!$D$6:$D$1367,C30,'Scored quarters'!$F$6:$F$1367,D30,'Scored quarters'!$G$6:$G$1367,E30)/F30)</f>
        <v>2.4701341056711881</v>
      </c>
      <c r="I30" s="5">
        <f>SQRT(SUMIFS('Scored quarters'!$M$6:$M$1367,'Scored quarters'!$C$6:$C$1367,B30,'Scored quarters'!$D$6:$D$1367,C30,'Scored quarters'!$F$6:$F$1367,D30,'Scored quarters'!$G$6:$G$1367,E30)/F30)</f>
        <v>2.1213203435596424</v>
      </c>
      <c r="J30" s="5">
        <f>SUMIFS('Scored quarters'!$O$6:$O$1367,'Scored quarters'!$C$6:$C$1367,B30,'Scored quarters'!$D$6:$D$1367,C30,'Scored quarters'!$F$6:$F$1367,D30,'Scored quarters'!$G$6:$G$1367,E30)/F30</f>
        <v>1.75</v>
      </c>
      <c r="K30" s="5">
        <f>SUMIFS('Scored quarters'!$J$6:$J$1367,'Scored quarters'!$C$6:$C$1367,B30,'Scored quarters'!$D$6:$D$1367,C30,'Scored quarters'!$F$6:$F$1367,D30,'Scored quarters'!$G$6:$G$1367,E30)/F30</f>
        <v>0.5</v>
      </c>
      <c r="L30" s="1">
        <f>SUMIFS('Scored quarters'!$N$6:$N$1367,'Scored quarters'!$C$6:$C$1367,B30,'Scored quarters'!$D$6:$D$1367,C30,'Scored quarters'!$F$6:$F$1367,D30,'Scored quarters'!$G$6:$G$1367,E30)</f>
        <v>5</v>
      </c>
    </row>
    <row r="31" spans="1:12" ht="25" customHeight="1">
      <c r="A31" s="1"/>
      <c r="B31" s="1" t="s">
        <v>18</v>
      </c>
      <c r="C31" s="1" t="s">
        <v>43</v>
      </c>
      <c r="D31" s="1" t="s">
        <v>49</v>
      </c>
      <c r="E31" s="1" t="s">
        <v>47</v>
      </c>
      <c r="F31" s="1">
        <f>COUNTIFS('Scored quarters'!$C$6:$C$1367,B31,'Scored quarters'!$D$6:$D$1367,C31,'Scored quarters'!$F$6:$F$1367,D31,'Scored quarters'!$G$6:$G$1367,E31)</f>
        <v>8</v>
      </c>
      <c r="G31" s="5">
        <f>SQRT(SUMIFS('Scored quarters'!$K$6:$K$1367,'Scored quarters'!$C$6:$C$1367,B31,'Scored quarters'!$D$6:$D$1367,C31,'Scored quarters'!$F$6:$F$1367,D31,'Scored quarters'!$G$6:$G$1367,E31)/F31)</f>
        <v>2.6904900097554778</v>
      </c>
      <c r="H31" s="5">
        <f>SQRT(SUMIFS('Scored quarters'!$L$6:$L$1367,'Scored quarters'!$C$6:$C$1367,B31,'Scored quarters'!$D$6:$D$1367,C31,'Scored quarters'!$F$6:$F$1367,D31,'Scored quarters'!$G$6:$G$1367,E31)/F31)</f>
        <v>2.4701341056711881</v>
      </c>
      <c r="I31" s="5">
        <f>SQRT(SUMIFS('Scored quarters'!$M$6:$M$1367,'Scored quarters'!$C$6:$C$1367,B31,'Scored quarters'!$D$6:$D$1367,C31,'Scored quarters'!$F$6:$F$1367,D31,'Scored quarters'!$G$6:$G$1367,E31)/F31)</f>
        <v>2.1213203435596424</v>
      </c>
      <c r="J31" s="5">
        <f>SUMIFS('Scored quarters'!$O$6:$O$1367,'Scored quarters'!$C$6:$C$1367,B31,'Scored quarters'!$D$6:$D$1367,C31,'Scored quarters'!$F$6:$F$1367,D31,'Scored quarters'!$G$6:$G$1367,E31)/F31</f>
        <v>2.217412650561871</v>
      </c>
      <c r="K31" s="5">
        <f>SUMIFS('Scored quarters'!$J$6:$J$1367,'Scored quarters'!$C$6:$C$1367,B31,'Scored quarters'!$D$6:$D$1367,C31,'Scored quarters'!$F$6:$F$1367,D31,'Scored quarters'!$G$6:$G$1367,E31)/F31</f>
        <v>0.55330228215693134</v>
      </c>
      <c r="L31" s="1">
        <f>SUMIFS('Scored quarters'!$N$6:$N$1367,'Scored quarters'!$C$6:$C$1367,B31,'Scored quarters'!$D$6:$D$1367,C31,'Scored quarters'!$F$6:$F$1367,D31,'Scored quarters'!$G$6:$G$1367,E31)</f>
        <v>3</v>
      </c>
    </row>
    <row r="32" spans="1:12" ht="25" customHeight="1">
      <c r="A32" s="1"/>
      <c r="B32" s="1" t="s">
        <v>18</v>
      </c>
      <c r="C32" s="1" t="s">
        <v>43</v>
      </c>
      <c r="D32" s="1" t="s">
        <v>49</v>
      </c>
      <c r="E32" s="1" t="s">
        <v>50</v>
      </c>
      <c r="F32" s="1">
        <f>COUNTIFS('Scored quarters'!$C$6:$C$1367,B32,'Scored quarters'!$D$6:$D$1367,C32,'Scored quarters'!$F$6:$F$1367,D32,'Scored quarters'!$G$6:$G$1367,E32)</f>
        <v>8</v>
      </c>
      <c r="G32" s="5">
        <f>SQRT(SUMIFS('Scored quarters'!$K$6:$K$1367,'Scored quarters'!$C$6:$C$1367,B32,'Scored quarters'!$D$6:$D$1367,C32,'Scored quarters'!$F$6:$F$1367,D32,'Scored quarters'!$G$6:$G$1367,E32)/F32)</f>
        <v>2.7072129356761865</v>
      </c>
      <c r="H32" s="5">
        <f>SQRT(SUMIFS('Scored quarters'!$L$6:$L$1367,'Scored quarters'!$C$6:$C$1367,B32,'Scored quarters'!$D$6:$D$1367,C32,'Scored quarters'!$F$6:$F$1367,D32,'Scored quarters'!$G$6:$G$1367,E32)/F32)</f>
        <v>2.4701341056711881</v>
      </c>
      <c r="I32" s="5">
        <f>SQRT(SUMIFS('Scored quarters'!$M$6:$M$1367,'Scored quarters'!$C$6:$C$1367,B32,'Scored quarters'!$D$6:$D$1367,C32,'Scored quarters'!$F$6:$F$1367,D32,'Scored quarters'!$G$6:$G$1367,E32)/F32)</f>
        <v>2.1213203435596424</v>
      </c>
      <c r="J32" s="5">
        <f>SUMIFS('Scored quarters'!$O$6:$O$1367,'Scored quarters'!$C$6:$C$1367,B32,'Scored quarters'!$D$6:$D$1367,C32,'Scored quarters'!$F$6:$F$1367,D32,'Scored quarters'!$G$6:$G$1367,E32)/F32</f>
        <v>2.2266013407186351</v>
      </c>
      <c r="K32" s="5">
        <f>SUMIFS('Scored quarters'!$J$6:$J$1367,'Scored quarters'!$C$6:$C$1367,B32,'Scored quarters'!$D$6:$D$1367,C32,'Scored quarters'!$F$6:$F$1367,D32,'Scored quarters'!$G$6:$G$1367,E32)/F32</f>
        <v>0.10130029998259349</v>
      </c>
      <c r="L32" s="1">
        <f>SUMIFS('Scored quarters'!$N$6:$N$1367,'Scored quarters'!$C$6:$C$1367,B32,'Scored quarters'!$D$6:$D$1367,C32,'Scored quarters'!$F$6:$F$1367,D32,'Scored quarters'!$G$6:$G$1367,E32)</f>
        <v>3</v>
      </c>
    </row>
    <row r="33" spans="1:12" ht="25" customHeight="1">
      <c r="A33" s="1"/>
      <c r="B33" s="1" t="s">
        <v>18</v>
      </c>
      <c r="C33" s="1" t="s">
        <v>43</v>
      </c>
      <c r="D33" s="1" t="s">
        <v>49</v>
      </c>
      <c r="E33" s="1" t="s">
        <v>48</v>
      </c>
      <c r="F33" s="1">
        <f>COUNTIFS('Scored quarters'!$C$6:$C$1367,B33,'Scored quarters'!$D$6:$D$1367,C33,'Scored quarters'!$F$6:$F$1367,D33,'Scored quarters'!$G$6:$G$1367,E33)</f>
        <v>8</v>
      </c>
      <c r="G33" s="5">
        <f>SQRT(SUMIFS('Scored quarters'!$K$6:$K$1367,'Scored quarters'!$C$6:$C$1367,B33,'Scored quarters'!$D$6:$D$1367,C33,'Scored quarters'!$F$6:$F$1367,D33,'Scored quarters'!$G$6:$G$1367,E33)/F33)</f>
        <v>2.5636870578556721</v>
      </c>
      <c r="H33" s="5">
        <f>SQRT(SUMIFS('Scored quarters'!$L$6:$L$1367,'Scored quarters'!$C$6:$C$1367,B33,'Scored quarters'!$D$6:$D$1367,C33,'Scored quarters'!$F$6:$F$1367,D33,'Scored quarters'!$G$6:$G$1367,E33)/F33)</f>
        <v>2.4701341056711881</v>
      </c>
      <c r="I33" s="5">
        <f>SQRT(SUMIFS('Scored quarters'!$M$6:$M$1367,'Scored quarters'!$C$6:$C$1367,B33,'Scored quarters'!$D$6:$D$1367,C33,'Scored quarters'!$F$6:$F$1367,D33,'Scored quarters'!$G$6:$G$1367,E33)/F33)</f>
        <v>2.1213203435596424</v>
      </c>
      <c r="J33" s="5">
        <f>SUMIFS('Scored quarters'!$O$6:$O$1367,'Scored quarters'!$C$6:$C$1367,B33,'Scored quarters'!$D$6:$D$1367,C33,'Scored quarters'!$F$6:$F$1367,D33,'Scored quarters'!$G$6:$G$1367,E33)/F33</f>
        <v>2.1616468135762132</v>
      </c>
      <c r="K33" s="5">
        <f>SUMIFS('Scored quarters'!$J$6:$J$1367,'Scored quarters'!$C$6:$C$1367,B33,'Scored quarters'!$D$6:$D$1367,C33,'Scored quarters'!$F$6:$F$1367,D33,'Scored quarters'!$G$6:$G$1367,E33)/F33</f>
        <v>0.57352614107846556</v>
      </c>
      <c r="L33" s="1">
        <f>SUMIFS('Scored quarters'!$N$6:$N$1367,'Scored quarters'!$C$6:$C$1367,B33,'Scored quarters'!$D$6:$D$1367,C33,'Scored quarters'!$F$6:$F$1367,D33,'Scored quarters'!$G$6:$G$1367,E33)</f>
        <v>3</v>
      </c>
    </row>
    <row r="34" spans="1:12" ht="25" customHeight="1">
      <c r="A34" s="1"/>
      <c r="B34" s="1" t="s">
        <v>18</v>
      </c>
      <c r="C34" s="1" t="s">
        <v>43</v>
      </c>
      <c r="D34" s="1" t="s">
        <v>51</v>
      </c>
      <c r="E34" s="1" t="s">
        <v>45</v>
      </c>
      <c r="F34" s="1">
        <f>COUNTIFS('Scored quarters'!$C$6:$C$1367,B34,'Scored quarters'!$D$6:$D$1367,C34,'Scored quarters'!$F$6:$F$1367,D34,'Scored quarters'!$G$6:$G$1367,E34)</f>
        <v>8</v>
      </c>
      <c r="G34" s="5">
        <f>SQRT(SUMIFS('Scored quarters'!$K$6:$K$1367,'Scored quarters'!$C$6:$C$1367,B34,'Scored quarters'!$D$6:$D$1367,C34,'Scored quarters'!$F$6:$F$1367,D34,'Scored quarters'!$G$6:$G$1367,E34)/F34)</f>
        <v>2.4701341056711881</v>
      </c>
      <c r="H34" s="5">
        <f>SQRT(SUMIFS('Scored quarters'!$L$6:$L$1367,'Scored quarters'!$C$6:$C$1367,B34,'Scored quarters'!$D$6:$D$1367,C34,'Scored quarters'!$F$6:$F$1367,D34,'Scored quarters'!$G$6:$G$1367,E34)/F34)</f>
        <v>2.4701341056711881</v>
      </c>
      <c r="I34" s="5">
        <f>SQRT(SUMIFS('Scored quarters'!$M$6:$M$1367,'Scored quarters'!$C$6:$C$1367,B34,'Scored quarters'!$D$6:$D$1367,C34,'Scored quarters'!$F$6:$F$1367,D34,'Scored quarters'!$G$6:$G$1367,E34)/F34)</f>
        <v>2.1213203435596424</v>
      </c>
      <c r="J34" s="5">
        <f>SUMIFS('Scored quarters'!$O$6:$O$1367,'Scored quarters'!$C$6:$C$1367,B34,'Scored quarters'!$D$6:$D$1367,C34,'Scored quarters'!$F$6:$F$1367,D34,'Scored quarters'!$G$6:$G$1367,E34)/F34</f>
        <v>2.15625</v>
      </c>
      <c r="K34" s="5">
        <f>SUMIFS('Scored quarters'!$J$6:$J$1367,'Scored quarters'!$C$6:$C$1367,B34,'Scored quarters'!$D$6:$D$1367,C34,'Scored quarters'!$F$6:$F$1367,D34,'Scored quarters'!$G$6:$G$1367,E34)/F34</f>
        <v>0.59375</v>
      </c>
      <c r="L34" s="1">
        <f>SUMIFS('Scored quarters'!$N$6:$N$1367,'Scored quarters'!$C$6:$C$1367,B34,'Scored quarters'!$D$6:$D$1367,C34,'Scored quarters'!$F$6:$F$1367,D34,'Scored quarters'!$G$6:$G$1367,E34)</f>
        <v>0</v>
      </c>
    </row>
    <row r="35" spans="1:12" ht="25" customHeight="1">
      <c r="A35" s="1"/>
      <c r="B35" s="1" t="s">
        <v>18</v>
      </c>
      <c r="C35" s="1" t="s">
        <v>43</v>
      </c>
      <c r="D35" s="1" t="s">
        <v>51</v>
      </c>
      <c r="E35" s="1" t="s">
        <v>46</v>
      </c>
      <c r="F35" s="1">
        <f>COUNTIFS('Scored quarters'!$C$6:$C$1367,B35,'Scored quarters'!$D$6:$D$1367,C35,'Scored quarters'!$F$6:$F$1367,D35,'Scored quarters'!$G$6:$G$1367,E35)</f>
        <v>8</v>
      </c>
      <c r="G35" s="5">
        <f>SQRT(SUMIFS('Scored quarters'!$K$6:$K$1367,'Scored quarters'!$C$6:$C$1367,B35,'Scored quarters'!$D$6:$D$1367,C35,'Scored quarters'!$F$6:$F$1367,D35,'Scored quarters'!$G$6:$G$1367,E35)/F35)</f>
        <v>2.1213203435596424</v>
      </c>
      <c r="H35" s="5">
        <f>SQRT(SUMIFS('Scored quarters'!$L$6:$L$1367,'Scored quarters'!$C$6:$C$1367,B35,'Scored quarters'!$D$6:$D$1367,C35,'Scored quarters'!$F$6:$F$1367,D35,'Scored quarters'!$G$6:$G$1367,E35)/F35)</f>
        <v>2.4701341056711881</v>
      </c>
      <c r="I35" s="5">
        <f>SQRT(SUMIFS('Scored quarters'!$M$6:$M$1367,'Scored quarters'!$C$6:$C$1367,B35,'Scored quarters'!$D$6:$D$1367,C35,'Scored quarters'!$F$6:$F$1367,D35,'Scored quarters'!$G$6:$G$1367,E35)/F35)</f>
        <v>2.1213203435596424</v>
      </c>
      <c r="J35" s="5">
        <f>SUMIFS('Scored quarters'!$O$6:$O$1367,'Scored quarters'!$C$6:$C$1367,B35,'Scored quarters'!$D$6:$D$1367,C35,'Scored quarters'!$F$6:$F$1367,D35,'Scored quarters'!$G$6:$G$1367,E35)/F35</f>
        <v>1.75</v>
      </c>
      <c r="K35" s="5">
        <f>SUMIFS('Scored quarters'!$J$6:$J$1367,'Scored quarters'!$C$6:$C$1367,B35,'Scored quarters'!$D$6:$D$1367,C35,'Scored quarters'!$F$6:$F$1367,D35,'Scored quarters'!$G$6:$G$1367,E35)/F35</f>
        <v>0.5</v>
      </c>
      <c r="L35" s="1">
        <f>SUMIFS('Scored quarters'!$N$6:$N$1367,'Scored quarters'!$C$6:$C$1367,B35,'Scored quarters'!$D$6:$D$1367,C35,'Scored quarters'!$F$6:$F$1367,D35,'Scored quarters'!$G$6:$G$1367,E35)</f>
        <v>5</v>
      </c>
    </row>
    <row r="36" spans="1:12" ht="25" customHeight="1">
      <c r="A36" s="1"/>
      <c r="B36" s="1" t="s">
        <v>18</v>
      </c>
      <c r="C36" s="1" t="s">
        <v>43</v>
      </c>
      <c r="D36" s="1" t="s">
        <v>51</v>
      </c>
      <c r="E36" s="1" t="s">
        <v>47</v>
      </c>
      <c r="F36" s="1">
        <f>COUNTIFS('Scored quarters'!$C$6:$C$1367,B36,'Scored quarters'!$D$6:$D$1367,C36,'Scored quarters'!$F$6:$F$1367,D36,'Scored quarters'!$G$6:$G$1367,E36)</f>
        <v>8</v>
      </c>
      <c r="G36" s="5">
        <f>SQRT(SUMIFS('Scored quarters'!$K$6:$K$1367,'Scored quarters'!$C$6:$C$1367,B36,'Scored quarters'!$D$6:$D$1367,C36,'Scored quarters'!$F$6:$F$1367,D36,'Scored quarters'!$G$6:$G$1367,E36)/F36)</f>
        <v>2.4746547940297194</v>
      </c>
      <c r="H36" s="5">
        <f>SQRT(SUMIFS('Scored quarters'!$L$6:$L$1367,'Scored quarters'!$C$6:$C$1367,B36,'Scored quarters'!$D$6:$D$1367,C36,'Scored quarters'!$F$6:$F$1367,D36,'Scored quarters'!$G$6:$G$1367,E36)/F36)</f>
        <v>2.4701341056711881</v>
      </c>
      <c r="I36" s="5">
        <f>SQRT(SUMIFS('Scored quarters'!$M$6:$M$1367,'Scored quarters'!$C$6:$C$1367,B36,'Scored quarters'!$D$6:$D$1367,C36,'Scored quarters'!$F$6:$F$1367,D36,'Scored quarters'!$G$6:$G$1367,E36)/F36)</f>
        <v>2.1213203435596424</v>
      </c>
      <c r="J36" s="5">
        <f>SUMIFS('Scored quarters'!$O$6:$O$1367,'Scored quarters'!$C$6:$C$1367,B36,'Scored quarters'!$D$6:$D$1367,C36,'Scored quarters'!$F$6:$F$1367,D36,'Scored quarters'!$G$6:$G$1367,E36)/F36</f>
        <v>2.1333078816263646</v>
      </c>
      <c r="K36" s="5">
        <f>SUMIFS('Scored quarters'!$J$6:$J$1367,'Scored quarters'!$C$6:$C$1367,B36,'Scored quarters'!$D$6:$D$1367,C36,'Scored quarters'!$F$6:$F$1367,D36,'Scored quarters'!$G$6:$G$1367,E36)/F36</f>
        <v>0.56893102496111025</v>
      </c>
      <c r="L36" s="1">
        <f>SUMIFS('Scored quarters'!$N$6:$N$1367,'Scored quarters'!$C$6:$C$1367,B36,'Scored quarters'!$D$6:$D$1367,C36,'Scored quarters'!$F$6:$F$1367,D36,'Scored quarters'!$G$6:$G$1367,E36)</f>
        <v>5</v>
      </c>
    </row>
    <row r="37" spans="1:12" ht="25" customHeight="1">
      <c r="A37" s="1"/>
      <c r="B37" s="1" t="s">
        <v>18</v>
      </c>
      <c r="C37" s="1" t="s">
        <v>43</v>
      </c>
      <c r="D37" s="1" t="s">
        <v>51</v>
      </c>
      <c r="E37" s="1" t="s">
        <v>50</v>
      </c>
      <c r="F37" s="1">
        <f>COUNTIFS('Scored quarters'!$C$6:$C$1367,B37,'Scored quarters'!$D$6:$D$1367,C37,'Scored quarters'!$F$6:$F$1367,D37,'Scored quarters'!$G$6:$G$1367,E37)</f>
        <v>8</v>
      </c>
      <c r="G37" s="5">
        <f>SQRT(SUMIFS('Scored quarters'!$K$6:$K$1367,'Scored quarters'!$C$6:$C$1367,B37,'Scored quarters'!$D$6:$D$1367,C37,'Scored quarters'!$F$6:$F$1367,D37,'Scored quarters'!$G$6:$G$1367,E37)/F37)</f>
        <v>2.6523608188084347</v>
      </c>
      <c r="H37" s="5">
        <f>SQRT(SUMIFS('Scored quarters'!$L$6:$L$1367,'Scored quarters'!$C$6:$C$1367,B37,'Scored quarters'!$D$6:$D$1367,C37,'Scored quarters'!$F$6:$F$1367,D37,'Scored quarters'!$G$6:$G$1367,E37)/F37)</f>
        <v>2.4701341056711881</v>
      </c>
      <c r="I37" s="5">
        <f>SQRT(SUMIFS('Scored quarters'!$M$6:$M$1367,'Scored quarters'!$C$6:$C$1367,B37,'Scored quarters'!$D$6:$D$1367,C37,'Scored quarters'!$F$6:$F$1367,D37,'Scored quarters'!$G$6:$G$1367,E37)/F37)</f>
        <v>2.1213203435596424</v>
      </c>
      <c r="J37" s="5">
        <f>SUMIFS('Scored quarters'!$O$6:$O$1367,'Scored quarters'!$C$6:$C$1367,B37,'Scored quarters'!$D$6:$D$1367,C37,'Scored quarters'!$F$6:$F$1367,D37,'Scored quarters'!$G$6:$G$1367,E37)/F37</f>
        <v>2.1768882742382414</v>
      </c>
      <c r="K37" s="5">
        <f>SUMIFS('Scored quarters'!$J$6:$J$1367,'Scored quarters'!$C$6:$C$1367,B37,'Scored quarters'!$D$6:$D$1367,C37,'Scored quarters'!$F$6:$F$1367,D37,'Scored quarters'!$G$6:$G$1367,E37)/F37</f>
        <v>9.5027654549712404E-2</v>
      </c>
      <c r="L37" s="1">
        <f>SUMIFS('Scored quarters'!$N$6:$N$1367,'Scored quarters'!$C$6:$C$1367,B37,'Scored quarters'!$D$6:$D$1367,C37,'Scored quarters'!$F$6:$F$1367,D37,'Scored quarters'!$G$6:$G$1367,E37)</f>
        <v>3</v>
      </c>
    </row>
    <row r="38" spans="1:12" ht="25" customHeight="1">
      <c r="A38" s="1"/>
      <c r="B38" s="1" t="s">
        <v>18</v>
      </c>
      <c r="C38" s="1" t="s">
        <v>43</v>
      </c>
      <c r="D38" s="1" t="s">
        <v>51</v>
      </c>
      <c r="E38" s="1" t="s">
        <v>48</v>
      </c>
      <c r="F38" s="1">
        <f>COUNTIFS('Scored quarters'!$C$6:$C$1367,B38,'Scored quarters'!$D$6:$D$1367,C38,'Scored quarters'!$F$6:$F$1367,D38,'Scored quarters'!$G$6:$G$1367,E38)</f>
        <v>8</v>
      </c>
      <c r="G38" s="5">
        <f>SQRT(SUMIFS('Scored quarters'!$K$6:$K$1367,'Scored quarters'!$C$6:$C$1367,B38,'Scored quarters'!$D$6:$D$1367,C38,'Scored quarters'!$F$6:$F$1367,D38,'Scored quarters'!$G$6:$G$1367,E38)/F38)</f>
        <v>2.4629906623398017</v>
      </c>
      <c r="H38" s="5">
        <f>SQRT(SUMIFS('Scored quarters'!$L$6:$L$1367,'Scored quarters'!$C$6:$C$1367,B38,'Scored quarters'!$D$6:$D$1367,C38,'Scored quarters'!$F$6:$F$1367,D38,'Scored quarters'!$G$6:$G$1367,E38)/F38)</f>
        <v>2.4701341056711881</v>
      </c>
      <c r="I38" s="5">
        <f>SQRT(SUMIFS('Scored quarters'!$M$6:$M$1367,'Scored quarters'!$C$6:$C$1367,B38,'Scored quarters'!$D$6:$D$1367,C38,'Scored quarters'!$F$6:$F$1367,D38,'Scored quarters'!$G$6:$G$1367,E38)/F38)</f>
        <v>2.1213203435596424</v>
      </c>
      <c r="J38" s="5">
        <f>SUMIFS('Scored quarters'!$O$6:$O$1367,'Scored quarters'!$C$6:$C$1367,B38,'Scored quarters'!$D$6:$D$1367,C38,'Scored quarters'!$F$6:$F$1367,D38,'Scored quarters'!$G$6:$G$1367,E38)/F38</f>
        <v>2.1163420367325063</v>
      </c>
      <c r="K38" s="5">
        <f>SUMIFS('Scored quarters'!$J$6:$J$1367,'Scored quarters'!$C$6:$C$1367,B38,'Scored quarters'!$D$6:$D$1367,C38,'Scored quarters'!$F$6:$F$1367,D38,'Scored quarters'!$G$6:$G$1367,E38)/F38</f>
        <v>0.58134051248055507</v>
      </c>
      <c r="L38" s="1">
        <f>SUMIFS('Scored quarters'!$N$6:$N$1367,'Scored quarters'!$C$6:$C$1367,B38,'Scored quarters'!$D$6:$D$1367,C38,'Scored quarters'!$F$6:$F$1367,D38,'Scored quarters'!$G$6:$G$1367,E38)</f>
        <v>5</v>
      </c>
    </row>
    <row r="39" spans="1:12" ht="25" customHeight="1">
      <c r="A39" s="1"/>
      <c r="B39" s="1" t="s">
        <v>18</v>
      </c>
      <c r="C39" s="1" t="s">
        <v>43</v>
      </c>
      <c r="D39" s="1" t="s">
        <v>52</v>
      </c>
      <c r="E39" s="1" t="s">
        <v>45</v>
      </c>
      <c r="F39" s="1">
        <f>COUNTIFS('Scored quarters'!$C$6:$C$1367,B39,'Scored quarters'!$D$6:$D$1367,C39,'Scored quarters'!$F$6:$F$1367,D39,'Scored quarters'!$G$6:$G$1367,E39)</f>
        <v>8</v>
      </c>
      <c r="G39" s="5">
        <f>SQRT(SUMIFS('Scored quarters'!$K$6:$K$1367,'Scored quarters'!$C$6:$C$1367,B39,'Scored quarters'!$D$6:$D$1367,C39,'Scored quarters'!$F$6:$F$1367,D39,'Scored quarters'!$G$6:$G$1367,E39)/F39)</f>
        <v>2.4701341056711881</v>
      </c>
      <c r="H39" s="5">
        <f>SQRT(SUMIFS('Scored quarters'!$L$6:$L$1367,'Scored quarters'!$C$6:$C$1367,B39,'Scored quarters'!$D$6:$D$1367,C39,'Scored quarters'!$F$6:$F$1367,D39,'Scored quarters'!$G$6:$G$1367,E39)/F39)</f>
        <v>2.4701341056711881</v>
      </c>
      <c r="I39" s="5">
        <f>SQRT(SUMIFS('Scored quarters'!$M$6:$M$1367,'Scored quarters'!$C$6:$C$1367,B39,'Scored quarters'!$D$6:$D$1367,C39,'Scored quarters'!$F$6:$F$1367,D39,'Scored quarters'!$G$6:$G$1367,E39)/F39)</f>
        <v>2.1213203435596424</v>
      </c>
      <c r="J39" s="5">
        <f>SUMIFS('Scored quarters'!$O$6:$O$1367,'Scored quarters'!$C$6:$C$1367,B39,'Scored quarters'!$D$6:$D$1367,C39,'Scored quarters'!$F$6:$F$1367,D39,'Scored quarters'!$G$6:$G$1367,E39)/F39</f>
        <v>2.15625</v>
      </c>
      <c r="K39" s="5">
        <f>SUMIFS('Scored quarters'!$J$6:$J$1367,'Scored quarters'!$C$6:$C$1367,B39,'Scored quarters'!$D$6:$D$1367,C39,'Scored quarters'!$F$6:$F$1367,D39,'Scored quarters'!$G$6:$G$1367,E39)/F39</f>
        <v>0.59375</v>
      </c>
      <c r="L39" s="1">
        <f>SUMIFS('Scored quarters'!$N$6:$N$1367,'Scored quarters'!$C$6:$C$1367,B39,'Scored quarters'!$D$6:$D$1367,C39,'Scored quarters'!$F$6:$F$1367,D39,'Scored quarters'!$G$6:$G$1367,E39)</f>
        <v>0</v>
      </c>
    </row>
    <row r="40" spans="1:12" ht="25" customHeight="1">
      <c r="A40" s="1"/>
      <c r="B40" s="1" t="s">
        <v>18</v>
      </c>
      <c r="C40" s="1" t="s">
        <v>43</v>
      </c>
      <c r="D40" s="1" t="s">
        <v>52</v>
      </c>
      <c r="E40" s="1" t="s">
        <v>46</v>
      </c>
      <c r="F40" s="1">
        <f>COUNTIFS('Scored quarters'!$C$6:$C$1367,B40,'Scored quarters'!$D$6:$D$1367,C40,'Scored quarters'!$F$6:$F$1367,D40,'Scored quarters'!$G$6:$G$1367,E40)</f>
        <v>8</v>
      </c>
      <c r="G40" s="5">
        <f>SQRT(SUMIFS('Scored quarters'!$K$6:$K$1367,'Scored quarters'!$C$6:$C$1367,B40,'Scored quarters'!$D$6:$D$1367,C40,'Scored quarters'!$F$6:$F$1367,D40,'Scored quarters'!$G$6:$G$1367,E40)/F40)</f>
        <v>2.1213203435596424</v>
      </c>
      <c r="H40" s="5">
        <f>SQRT(SUMIFS('Scored quarters'!$L$6:$L$1367,'Scored quarters'!$C$6:$C$1367,B40,'Scored quarters'!$D$6:$D$1367,C40,'Scored quarters'!$F$6:$F$1367,D40,'Scored quarters'!$G$6:$G$1367,E40)/F40)</f>
        <v>2.4701341056711881</v>
      </c>
      <c r="I40" s="5">
        <f>SQRT(SUMIFS('Scored quarters'!$M$6:$M$1367,'Scored quarters'!$C$6:$C$1367,B40,'Scored quarters'!$D$6:$D$1367,C40,'Scored quarters'!$F$6:$F$1367,D40,'Scored quarters'!$G$6:$G$1367,E40)/F40)</f>
        <v>2.1213203435596424</v>
      </c>
      <c r="J40" s="5">
        <f>SUMIFS('Scored quarters'!$O$6:$O$1367,'Scored quarters'!$C$6:$C$1367,B40,'Scored quarters'!$D$6:$D$1367,C40,'Scored quarters'!$F$6:$F$1367,D40,'Scored quarters'!$G$6:$G$1367,E40)/F40</f>
        <v>1.75</v>
      </c>
      <c r="K40" s="5">
        <f>SUMIFS('Scored quarters'!$J$6:$J$1367,'Scored quarters'!$C$6:$C$1367,B40,'Scored quarters'!$D$6:$D$1367,C40,'Scored quarters'!$F$6:$F$1367,D40,'Scored quarters'!$G$6:$G$1367,E40)/F40</f>
        <v>0.5</v>
      </c>
      <c r="L40" s="1">
        <f>SUMIFS('Scored quarters'!$N$6:$N$1367,'Scored quarters'!$C$6:$C$1367,B40,'Scored quarters'!$D$6:$D$1367,C40,'Scored quarters'!$F$6:$F$1367,D40,'Scored quarters'!$G$6:$G$1367,E40)</f>
        <v>5</v>
      </c>
    </row>
    <row r="41" spans="1:12" ht="25" customHeight="1">
      <c r="A41" s="1"/>
      <c r="B41" s="1" t="s">
        <v>18</v>
      </c>
      <c r="C41" s="1" t="s">
        <v>43</v>
      </c>
      <c r="D41" s="1" t="s">
        <v>52</v>
      </c>
      <c r="E41" s="1" t="s">
        <v>47</v>
      </c>
      <c r="F41" s="1">
        <f>COUNTIFS('Scored quarters'!$C$6:$C$1367,B41,'Scored quarters'!$D$6:$D$1367,C41,'Scored quarters'!$F$6:$F$1367,D41,'Scored quarters'!$G$6:$G$1367,E41)</f>
        <v>8</v>
      </c>
      <c r="G41" s="5">
        <f>SQRT(SUMIFS('Scored quarters'!$K$6:$K$1367,'Scored quarters'!$C$6:$C$1367,B41,'Scored quarters'!$D$6:$D$1367,C41,'Scored quarters'!$F$6:$F$1367,D41,'Scored quarters'!$G$6:$G$1367,E41)/F41)</f>
        <v>2.4544843241363421</v>
      </c>
      <c r="H41" s="5">
        <f>SQRT(SUMIFS('Scored quarters'!$L$6:$L$1367,'Scored quarters'!$C$6:$C$1367,B41,'Scored quarters'!$D$6:$D$1367,C41,'Scored quarters'!$F$6:$F$1367,D41,'Scored quarters'!$G$6:$G$1367,E41)/F41)</f>
        <v>2.4701341056711881</v>
      </c>
      <c r="I41" s="5">
        <f>SQRT(SUMIFS('Scored quarters'!$M$6:$M$1367,'Scored quarters'!$C$6:$C$1367,B41,'Scored quarters'!$D$6:$D$1367,C41,'Scored quarters'!$F$6:$F$1367,D41,'Scored quarters'!$G$6:$G$1367,E41)/F41)</f>
        <v>2.1213203435596424</v>
      </c>
      <c r="J41" s="5">
        <f>SUMIFS('Scored quarters'!$O$6:$O$1367,'Scored quarters'!$C$6:$C$1367,B41,'Scored quarters'!$D$6:$D$1367,C41,'Scored quarters'!$F$6:$F$1367,D41,'Scored quarters'!$G$6:$G$1367,E41)/F41</f>
        <v>2.1089836317247705</v>
      </c>
      <c r="K41" s="5">
        <f>SUMIFS('Scored quarters'!$J$6:$J$1367,'Scored quarters'!$C$6:$C$1367,B41,'Scored quarters'!$D$6:$D$1367,C41,'Scored quarters'!$F$6:$F$1367,D41,'Scored quarters'!$G$6:$G$1367,E41)/F41</f>
        <v>0.5932552748627048</v>
      </c>
      <c r="L41" s="1">
        <f>SUMIFS('Scored quarters'!$N$6:$N$1367,'Scored quarters'!$C$6:$C$1367,B41,'Scored quarters'!$D$6:$D$1367,C41,'Scored quarters'!$F$6:$F$1367,D41,'Scored quarters'!$G$6:$G$1367,E41)</f>
        <v>6</v>
      </c>
    </row>
    <row r="42" spans="1:12" ht="25" customHeight="1">
      <c r="A42" s="1"/>
      <c r="B42" s="1" t="s">
        <v>18</v>
      </c>
      <c r="C42" s="1" t="s">
        <v>43</v>
      </c>
      <c r="D42" s="1" t="s">
        <v>52</v>
      </c>
      <c r="E42" s="1" t="s">
        <v>50</v>
      </c>
      <c r="F42" s="1">
        <f>COUNTIFS('Scored quarters'!$C$6:$C$1367,B42,'Scored quarters'!$D$6:$D$1367,C42,'Scored quarters'!$F$6:$F$1367,D42,'Scored quarters'!$G$6:$G$1367,E42)</f>
        <v>8</v>
      </c>
      <c r="G42" s="5">
        <f>SQRT(SUMIFS('Scored quarters'!$K$6:$K$1367,'Scored quarters'!$C$6:$C$1367,B42,'Scored quarters'!$D$6:$D$1367,C42,'Scored quarters'!$F$6:$F$1367,D42,'Scored quarters'!$G$6:$G$1367,E42)/F42)</f>
        <v>2.6523608188084347</v>
      </c>
      <c r="H42" s="5">
        <f>SQRT(SUMIFS('Scored quarters'!$L$6:$L$1367,'Scored quarters'!$C$6:$C$1367,B42,'Scored quarters'!$D$6:$D$1367,C42,'Scored quarters'!$F$6:$F$1367,D42,'Scored quarters'!$G$6:$G$1367,E42)/F42)</f>
        <v>2.4701341056711881</v>
      </c>
      <c r="I42" s="5">
        <f>SQRT(SUMIFS('Scored quarters'!$M$6:$M$1367,'Scored quarters'!$C$6:$C$1367,B42,'Scored quarters'!$D$6:$D$1367,C42,'Scored quarters'!$F$6:$F$1367,D42,'Scored quarters'!$G$6:$G$1367,E42)/F42)</f>
        <v>2.1213203435596424</v>
      </c>
      <c r="J42" s="5">
        <f>SUMIFS('Scored quarters'!$O$6:$O$1367,'Scored quarters'!$C$6:$C$1367,B42,'Scored quarters'!$D$6:$D$1367,C42,'Scored quarters'!$F$6:$F$1367,D42,'Scored quarters'!$G$6:$G$1367,E42)/F42</f>
        <v>2.1768882742382414</v>
      </c>
      <c r="K42" s="5">
        <f>SUMIFS('Scored quarters'!$J$6:$J$1367,'Scored quarters'!$C$6:$C$1367,B42,'Scored quarters'!$D$6:$D$1367,C42,'Scored quarters'!$F$6:$F$1367,D42,'Scored quarters'!$G$6:$G$1367,E42)/F42</f>
        <v>9.5027654549712404E-2</v>
      </c>
      <c r="L42" s="1">
        <f>SUMIFS('Scored quarters'!$N$6:$N$1367,'Scored quarters'!$C$6:$C$1367,B42,'Scored quarters'!$D$6:$D$1367,C42,'Scored quarters'!$F$6:$F$1367,D42,'Scored quarters'!$G$6:$G$1367,E42)</f>
        <v>3</v>
      </c>
    </row>
    <row r="43" spans="1:12" ht="25" customHeight="1">
      <c r="A43" s="1"/>
      <c r="B43" s="1" t="s">
        <v>18</v>
      </c>
      <c r="C43" s="1" t="s">
        <v>43</v>
      </c>
      <c r="D43" s="1" t="s">
        <v>52</v>
      </c>
      <c r="E43" s="1" t="s">
        <v>48</v>
      </c>
      <c r="F43" s="1">
        <f>COUNTIFS('Scored quarters'!$C$6:$C$1367,B43,'Scored quarters'!$D$6:$D$1367,C43,'Scored quarters'!$F$6:$F$1367,D43,'Scored quarters'!$G$6:$G$1367,E43)</f>
        <v>8</v>
      </c>
      <c r="G43" s="5">
        <f>SQRT(SUMIFS('Scored quarters'!$K$6:$K$1367,'Scored quarters'!$C$6:$C$1367,B43,'Scored quarters'!$D$6:$D$1367,C43,'Scored quarters'!$F$6:$F$1367,D43,'Scored quarters'!$G$6:$G$1367,E43)/F43)</f>
        <v>2.4529865449744421</v>
      </c>
      <c r="H43" s="5">
        <f>SQRT(SUMIFS('Scored quarters'!$L$6:$L$1367,'Scored quarters'!$C$6:$C$1367,B43,'Scored quarters'!$D$6:$D$1367,C43,'Scored quarters'!$F$6:$F$1367,D43,'Scored quarters'!$G$6:$G$1367,E43)/F43)</f>
        <v>2.4701341056711881</v>
      </c>
      <c r="I43" s="5">
        <f>SQRT(SUMIFS('Scored quarters'!$M$6:$M$1367,'Scored quarters'!$C$6:$C$1367,B43,'Scored quarters'!$D$6:$D$1367,C43,'Scored quarters'!$F$6:$F$1367,D43,'Scored quarters'!$G$6:$G$1367,E43)/F43)</f>
        <v>2.1213203435596424</v>
      </c>
      <c r="J43" s="5">
        <f>SUMIFS('Scored quarters'!$O$6:$O$1367,'Scored quarters'!$C$6:$C$1367,B43,'Scored quarters'!$D$6:$D$1367,C43,'Scored quarters'!$F$6:$F$1367,D43,'Scored quarters'!$G$6:$G$1367,E43)/F43</f>
        <v>2.104179911781709</v>
      </c>
      <c r="K43" s="5">
        <f>SUMIFS('Scored quarters'!$J$6:$J$1367,'Scored quarters'!$C$6:$C$1367,B43,'Scored quarters'!$D$6:$D$1367,C43,'Scored quarters'!$F$6:$F$1367,D43,'Scored quarters'!$G$6:$G$1367,E43)/F43</f>
        <v>0.59350263743135234</v>
      </c>
      <c r="L43" s="1">
        <f>SUMIFS('Scored quarters'!$N$6:$N$1367,'Scored quarters'!$C$6:$C$1367,B43,'Scored quarters'!$D$6:$D$1367,C43,'Scored quarters'!$F$6:$F$1367,D43,'Scored quarters'!$G$6:$G$1367,E43)</f>
        <v>6</v>
      </c>
    </row>
    <row r="44" spans="1:12" ht="25" customHeight="1">
      <c r="A44" s="1"/>
      <c r="B44" s="1" t="s">
        <v>53</v>
      </c>
      <c r="C44" s="1" t="s">
        <v>43</v>
      </c>
      <c r="D44" s="1" t="s">
        <v>44</v>
      </c>
      <c r="E44" s="1" t="s">
        <v>45</v>
      </c>
      <c r="F44" s="1">
        <f>COUNTIFS('Scored quarters'!$C$6:$C$1367,B44,'Scored quarters'!$D$6:$D$1367,C44,'Scored quarters'!$F$6:$F$1367,D44,'Scored quarters'!$G$6:$G$1367,E44)</f>
        <v>8</v>
      </c>
      <c r="G44" s="5">
        <f>SQRT(SUMIFS('Scored quarters'!$K$6:$K$1367,'Scored quarters'!$C$6:$C$1367,B44,'Scored quarters'!$D$6:$D$1367,C44,'Scored quarters'!$F$6:$F$1367,D44,'Scored quarters'!$G$6:$G$1367,E44)/F44)</f>
        <v>1.2624381172952597</v>
      </c>
      <c r="H44" s="5">
        <f>SQRT(SUMIFS('Scored quarters'!$L$6:$L$1367,'Scored quarters'!$C$6:$C$1367,B44,'Scored quarters'!$D$6:$D$1367,C44,'Scored quarters'!$F$6:$F$1367,D44,'Scored quarters'!$G$6:$G$1367,E44)/F44)</f>
        <v>1.2624381172952597</v>
      </c>
      <c r="I44" s="5">
        <f>SQRT(SUMIFS('Scored quarters'!$M$6:$M$1367,'Scored quarters'!$C$6:$C$1367,B44,'Scored quarters'!$D$6:$D$1367,C44,'Scored quarters'!$F$6:$F$1367,D44,'Scored quarters'!$G$6:$G$1367,E44)/F44)</f>
        <v>2.2638462845343543</v>
      </c>
      <c r="J44" s="5">
        <f>SUMIFS('Scored quarters'!$O$6:$O$1367,'Scored quarters'!$C$6:$C$1367,B44,'Scored quarters'!$D$6:$D$1367,C44,'Scored quarters'!$F$6:$F$1367,D44,'Scored quarters'!$G$6:$G$1367,E44)/F44</f>
        <v>1.125</v>
      </c>
      <c r="K44" s="5">
        <f>SUMIFS('Scored quarters'!$J$6:$J$1367,'Scored quarters'!$C$6:$C$1367,B44,'Scored quarters'!$D$6:$D$1367,C44,'Scored quarters'!$F$6:$F$1367,D44,'Scored quarters'!$G$6:$G$1367,E44)/F44</f>
        <v>-0.25</v>
      </c>
      <c r="L44" s="1">
        <f>SUMIFS('Scored quarters'!$N$6:$N$1367,'Scored quarters'!$C$6:$C$1367,B44,'Scored quarters'!$D$6:$D$1367,C44,'Scored quarters'!$F$6:$F$1367,D44,'Scored quarters'!$G$6:$G$1367,E44)</f>
        <v>0</v>
      </c>
    </row>
    <row r="45" spans="1:12" ht="25" customHeight="1">
      <c r="A45" s="1"/>
      <c r="B45" s="1" t="s">
        <v>53</v>
      </c>
      <c r="C45" s="1" t="s">
        <v>43</v>
      </c>
      <c r="D45" s="1" t="s">
        <v>44</v>
      </c>
      <c r="E45" s="1" t="s">
        <v>46</v>
      </c>
      <c r="F45" s="1">
        <f>COUNTIFS('Scored quarters'!$C$6:$C$1367,B45,'Scored quarters'!$D$6:$D$1367,C45,'Scored quarters'!$F$6:$F$1367,D45,'Scored quarters'!$G$6:$G$1367,E45)</f>
        <v>8</v>
      </c>
      <c r="G45" s="5">
        <f>SQRT(SUMIFS('Scored quarters'!$K$6:$K$1367,'Scored quarters'!$C$6:$C$1367,B45,'Scored quarters'!$D$6:$D$1367,C45,'Scored quarters'!$F$6:$F$1367,D45,'Scored quarters'!$G$6:$G$1367,E45)/F45)</f>
        <v>2.2638462845343543</v>
      </c>
      <c r="H45" s="5">
        <f>SQRT(SUMIFS('Scored quarters'!$L$6:$L$1367,'Scored quarters'!$C$6:$C$1367,B45,'Scored quarters'!$D$6:$D$1367,C45,'Scored quarters'!$F$6:$F$1367,D45,'Scored quarters'!$G$6:$G$1367,E45)/F45)</f>
        <v>1.2624381172952597</v>
      </c>
      <c r="I45" s="5">
        <f>SQRT(SUMIFS('Scored quarters'!$M$6:$M$1367,'Scored quarters'!$C$6:$C$1367,B45,'Scored quarters'!$D$6:$D$1367,C45,'Scored quarters'!$F$6:$F$1367,D45,'Scored quarters'!$G$6:$G$1367,E45)/F45)</f>
        <v>2.2638462845343543</v>
      </c>
      <c r="J45" s="5">
        <f>SUMIFS('Scored quarters'!$O$6:$O$1367,'Scored quarters'!$C$6:$C$1367,B45,'Scored quarters'!$D$6:$D$1367,C45,'Scored quarters'!$F$6:$F$1367,D45,'Scored quarters'!$G$6:$G$1367,E45)/F45</f>
        <v>1.625</v>
      </c>
      <c r="K45" s="5">
        <f>SUMIFS('Scored quarters'!$J$6:$J$1367,'Scored quarters'!$C$6:$C$1367,B45,'Scored quarters'!$D$6:$D$1367,C45,'Scored quarters'!$F$6:$F$1367,D45,'Scored quarters'!$G$6:$G$1367,E45)/F45</f>
        <v>-0.625</v>
      </c>
      <c r="L45" s="1">
        <f>SUMIFS('Scored quarters'!$N$6:$N$1367,'Scored quarters'!$C$6:$C$1367,B45,'Scored quarters'!$D$6:$D$1367,C45,'Scored quarters'!$F$6:$F$1367,D45,'Scored quarters'!$G$6:$G$1367,E45)</f>
        <v>4</v>
      </c>
    </row>
    <row r="46" spans="1:12" ht="25" customHeight="1">
      <c r="A46" s="1"/>
      <c r="B46" s="1" t="s">
        <v>53</v>
      </c>
      <c r="C46" s="1" t="s">
        <v>43</v>
      </c>
      <c r="D46" s="1" t="s">
        <v>44</v>
      </c>
      <c r="E46" s="1" t="s">
        <v>47</v>
      </c>
      <c r="F46" s="1">
        <f>COUNTIFS('Scored quarters'!$C$6:$C$1367,B46,'Scored quarters'!$D$6:$D$1367,C46,'Scored quarters'!$F$6:$F$1367,D46,'Scored quarters'!$G$6:$G$1367,E46)</f>
        <v>8</v>
      </c>
      <c r="G46" s="5">
        <f>SQRT(SUMIFS('Scored quarters'!$K$6:$K$1367,'Scored quarters'!$C$6:$C$1367,B46,'Scored quarters'!$D$6:$D$1367,C46,'Scored quarters'!$F$6:$F$1367,D46,'Scored quarters'!$G$6:$G$1367,E46)/F46)</f>
        <v>2.0242372600919807</v>
      </c>
      <c r="H46" s="5">
        <f>SQRT(SUMIFS('Scored quarters'!$L$6:$L$1367,'Scored quarters'!$C$6:$C$1367,B46,'Scored quarters'!$D$6:$D$1367,C46,'Scored quarters'!$F$6:$F$1367,D46,'Scored quarters'!$G$6:$G$1367,E46)/F46)</f>
        <v>1.2624381172952597</v>
      </c>
      <c r="I46" s="5">
        <f>SQRT(SUMIFS('Scored quarters'!$M$6:$M$1367,'Scored quarters'!$C$6:$C$1367,B46,'Scored quarters'!$D$6:$D$1367,C46,'Scored quarters'!$F$6:$F$1367,D46,'Scored quarters'!$G$6:$G$1367,E46)/F46)</f>
        <v>2.2638462845343543</v>
      </c>
      <c r="J46" s="5">
        <f>SUMIFS('Scored quarters'!$O$6:$O$1367,'Scored quarters'!$C$6:$C$1367,B46,'Scored quarters'!$D$6:$D$1367,C46,'Scored quarters'!$F$6:$F$1367,D46,'Scored quarters'!$G$6:$G$1367,E46)/F46</f>
        <v>1.8749017452743453</v>
      </c>
      <c r="K46" s="5">
        <f>SUMIFS('Scored quarters'!$J$6:$J$1367,'Scored quarters'!$C$6:$C$1367,B46,'Scored quarters'!$D$6:$D$1367,C46,'Scored quarters'!$F$6:$F$1367,D46,'Scored quarters'!$G$6:$G$1367,E46)/F46</f>
        <v>1.8749017452743453</v>
      </c>
      <c r="L46" s="1">
        <f>SUMIFS('Scored quarters'!$N$6:$N$1367,'Scored quarters'!$C$6:$C$1367,B46,'Scored quarters'!$D$6:$D$1367,C46,'Scored quarters'!$F$6:$F$1367,D46,'Scored quarters'!$G$6:$G$1367,E46)</f>
        <v>1</v>
      </c>
    </row>
    <row r="47" spans="1:12" ht="25" customHeight="1">
      <c r="A47" s="1"/>
      <c r="B47" s="1" t="s">
        <v>53</v>
      </c>
      <c r="C47" s="1" t="s">
        <v>43</v>
      </c>
      <c r="D47" s="1" t="s">
        <v>44</v>
      </c>
      <c r="E47" s="1" t="s">
        <v>48</v>
      </c>
      <c r="F47" s="1">
        <f>COUNTIFS('Scored quarters'!$C$6:$C$1367,B47,'Scored quarters'!$D$6:$D$1367,C47,'Scored quarters'!$F$6:$F$1367,D47,'Scored quarters'!$G$6:$G$1367,E47)</f>
        <v>8</v>
      </c>
      <c r="G47" s="5">
        <f>SQRT(SUMIFS('Scored quarters'!$K$6:$K$1367,'Scored quarters'!$C$6:$C$1367,B47,'Scored quarters'!$D$6:$D$1367,C47,'Scored quarters'!$F$6:$F$1367,D47,'Scored quarters'!$G$6:$G$1367,E47)/F47)</f>
        <v>1.2568017340780393</v>
      </c>
      <c r="H47" s="5">
        <f>SQRT(SUMIFS('Scored quarters'!$L$6:$L$1367,'Scored quarters'!$C$6:$C$1367,B47,'Scored quarters'!$D$6:$D$1367,C47,'Scored quarters'!$F$6:$F$1367,D47,'Scored quarters'!$G$6:$G$1367,E47)/F47)</f>
        <v>1.2624381172952597</v>
      </c>
      <c r="I47" s="5">
        <f>SQRT(SUMIFS('Scored quarters'!$M$6:$M$1367,'Scored quarters'!$C$6:$C$1367,B47,'Scored quarters'!$D$6:$D$1367,C47,'Scored quarters'!$F$6:$F$1367,D47,'Scored quarters'!$G$6:$G$1367,E47)/F47)</f>
        <v>2.2638462845343543</v>
      </c>
      <c r="J47" s="5">
        <f>SUMIFS('Scored quarters'!$O$6:$O$1367,'Scored quarters'!$C$6:$C$1367,B47,'Scored quarters'!$D$6:$D$1367,C47,'Scored quarters'!$F$6:$F$1367,D47,'Scored quarters'!$G$6:$G$1367,E47)/F47</f>
        <v>0.99797323318917508</v>
      </c>
      <c r="K47" s="5">
        <f>SUMIFS('Scored quarters'!$J$6:$J$1367,'Scored quarters'!$C$6:$C$1367,B47,'Scored quarters'!$D$6:$D$1367,C47,'Scored quarters'!$F$6:$F$1367,D47,'Scored quarters'!$G$6:$G$1367,E47)/F47</f>
        <v>0.81245087263717275</v>
      </c>
      <c r="L47" s="1">
        <f>SUMIFS('Scored quarters'!$N$6:$N$1367,'Scored quarters'!$C$6:$C$1367,B47,'Scored quarters'!$D$6:$D$1367,C47,'Scored quarters'!$F$6:$F$1367,D47,'Scored quarters'!$G$6:$G$1367,E47)</f>
        <v>4</v>
      </c>
    </row>
    <row r="48" spans="1:12" ht="25" customHeight="1">
      <c r="A48" s="1"/>
      <c r="B48" s="1" t="s">
        <v>53</v>
      </c>
      <c r="C48" s="1" t="s">
        <v>43</v>
      </c>
      <c r="D48" s="1" t="s">
        <v>49</v>
      </c>
      <c r="E48" s="1" t="s">
        <v>45</v>
      </c>
      <c r="F48" s="1">
        <f>COUNTIFS('Scored quarters'!$C$6:$C$1367,B48,'Scored quarters'!$D$6:$D$1367,C48,'Scored quarters'!$F$6:$F$1367,D48,'Scored quarters'!$G$6:$G$1367,E48)</f>
        <v>8</v>
      </c>
      <c r="G48" s="5">
        <f>SQRT(SUMIFS('Scored quarters'!$K$6:$K$1367,'Scored quarters'!$C$6:$C$1367,B48,'Scored quarters'!$D$6:$D$1367,C48,'Scored quarters'!$F$6:$F$1367,D48,'Scored quarters'!$G$6:$G$1367,E48)/F48)</f>
        <v>1.541103500742244</v>
      </c>
      <c r="H48" s="5">
        <f>SQRT(SUMIFS('Scored quarters'!$L$6:$L$1367,'Scored quarters'!$C$6:$C$1367,B48,'Scored quarters'!$D$6:$D$1367,C48,'Scored quarters'!$F$6:$F$1367,D48,'Scored quarters'!$G$6:$G$1367,E48)/F48)</f>
        <v>1.541103500742244</v>
      </c>
      <c r="I48" s="5">
        <f>SQRT(SUMIFS('Scored quarters'!$M$6:$M$1367,'Scored quarters'!$C$6:$C$1367,B48,'Scored quarters'!$D$6:$D$1367,C48,'Scored quarters'!$F$6:$F$1367,D48,'Scored quarters'!$G$6:$G$1367,E48)/F48)</f>
        <v>2.0615528128088303</v>
      </c>
      <c r="J48" s="5">
        <f>SUMIFS('Scored quarters'!$O$6:$O$1367,'Scored quarters'!$C$6:$C$1367,B48,'Scored quarters'!$D$6:$D$1367,C48,'Scored quarters'!$F$6:$F$1367,D48,'Scored quarters'!$G$6:$G$1367,E48)/F48</f>
        <v>1.125</v>
      </c>
      <c r="K48" s="5">
        <f>SUMIFS('Scored quarters'!$J$6:$J$1367,'Scored quarters'!$C$6:$C$1367,B48,'Scored quarters'!$D$6:$D$1367,C48,'Scored quarters'!$F$6:$F$1367,D48,'Scored quarters'!$G$6:$G$1367,E48)/F48</f>
        <v>-0.3125</v>
      </c>
      <c r="L48" s="1">
        <f>SUMIFS('Scored quarters'!$N$6:$N$1367,'Scored quarters'!$C$6:$C$1367,B48,'Scored quarters'!$D$6:$D$1367,C48,'Scored quarters'!$F$6:$F$1367,D48,'Scored quarters'!$G$6:$G$1367,E48)</f>
        <v>0</v>
      </c>
    </row>
    <row r="49" spans="1:12" ht="25" customHeight="1">
      <c r="A49" s="1"/>
      <c r="B49" s="1" t="s">
        <v>53</v>
      </c>
      <c r="C49" s="1" t="s">
        <v>43</v>
      </c>
      <c r="D49" s="1" t="s">
        <v>49</v>
      </c>
      <c r="E49" s="1" t="s">
        <v>46</v>
      </c>
      <c r="F49" s="1">
        <f>COUNTIFS('Scored quarters'!$C$6:$C$1367,B49,'Scored quarters'!$D$6:$D$1367,C49,'Scored quarters'!$F$6:$F$1367,D49,'Scored quarters'!$G$6:$G$1367,E49)</f>
        <v>8</v>
      </c>
      <c r="G49" s="5">
        <f>SQRT(SUMIFS('Scored quarters'!$K$6:$K$1367,'Scored quarters'!$C$6:$C$1367,B49,'Scored quarters'!$D$6:$D$1367,C49,'Scored quarters'!$F$6:$F$1367,D49,'Scored quarters'!$G$6:$G$1367,E49)/F49)</f>
        <v>2.0615528128088303</v>
      </c>
      <c r="H49" s="5">
        <f>SQRT(SUMIFS('Scored quarters'!$L$6:$L$1367,'Scored quarters'!$C$6:$C$1367,B49,'Scored quarters'!$D$6:$D$1367,C49,'Scored quarters'!$F$6:$F$1367,D49,'Scored quarters'!$G$6:$G$1367,E49)/F49)</f>
        <v>1.541103500742244</v>
      </c>
      <c r="I49" s="5">
        <f>SQRT(SUMIFS('Scored quarters'!$M$6:$M$1367,'Scored quarters'!$C$6:$C$1367,B49,'Scored quarters'!$D$6:$D$1367,C49,'Scored quarters'!$F$6:$F$1367,D49,'Scored quarters'!$G$6:$G$1367,E49)/F49)</f>
        <v>2.0615528128088303</v>
      </c>
      <c r="J49" s="5">
        <f>SUMIFS('Scored quarters'!$O$6:$O$1367,'Scored quarters'!$C$6:$C$1367,B49,'Scored quarters'!$D$6:$D$1367,C49,'Scored quarters'!$F$6:$F$1367,D49,'Scored quarters'!$G$6:$G$1367,E49)/F49</f>
        <v>1.5</v>
      </c>
      <c r="K49" s="5">
        <f>SUMIFS('Scored quarters'!$J$6:$J$1367,'Scored quarters'!$C$6:$C$1367,B49,'Scored quarters'!$D$6:$D$1367,C49,'Scored quarters'!$F$6:$F$1367,D49,'Scored quarters'!$G$6:$G$1367,E49)/F49</f>
        <v>-0.25</v>
      </c>
      <c r="L49" s="1">
        <f>SUMIFS('Scored quarters'!$N$6:$N$1367,'Scored quarters'!$C$6:$C$1367,B49,'Scored quarters'!$D$6:$D$1367,C49,'Scored quarters'!$F$6:$F$1367,D49,'Scored quarters'!$G$6:$G$1367,E49)</f>
        <v>3</v>
      </c>
    </row>
    <row r="50" spans="1:12" ht="25" customHeight="1">
      <c r="A50" s="1"/>
      <c r="B50" s="1" t="s">
        <v>53</v>
      </c>
      <c r="C50" s="1" t="s">
        <v>43</v>
      </c>
      <c r="D50" s="1" t="s">
        <v>49</v>
      </c>
      <c r="E50" s="1" t="s">
        <v>47</v>
      </c>
      <c r="F50" s="1">
        <f>COUNTIFS('Scored quarters'!$C$6:$C$1367,B50,'Scored quarters'!$D$6:$D$1367,C50,'Scored quarters'!$F$6:$F$1367,D50,'Scored quarters'!$G$6:$G$1367,E50)</f>
        <v>8</v>
      </c>
      <c r="G50" s="5">
        <f>SQRT(SUMIFS('Scored quarters'!$K$6:$K$1367,'Scored quarters'!$C$6:$C$1367,B50,'Scored quarters'!$D$6:$D$1367,C50,'Scored quarters'!$F$6:$F$1367,D50,'Scored quarters'!$G$6:$G$1367,E50)/F50)</f>
        <v>1.8220590110935073</v>
      </c>
      <c r="H50" s="5">
        <f>SQRT(SUMIFS('Scored quarters'!$L$6:$L$1367,'Scored quarters'!$C$6:$C$1367,B50,'Scored quarters'!$D$6:$D$1367,C50,'Scored quarters'!$F$6:$F$1367,D50,'Scored quarters'!$G$6:$G$1367,E50)/F50)</f>
        <v>1.541103500742244</v>
      </c>
      <c r="I50" s="5">
        <f>SQRT(SUMIFS('Scored quarters'!$M$6:$M$1367,'Scored quarters'!$C$6:$C$1367,B50,'Scored quarters'!$D$6:$D$1367,C50,'Scored quarters'!$F$6:$F$1367,D50,'Scored quarters'!$G$6:$G$1367,E50)/F50)</f>
        <v>2.0615528128088303</v>
      </c>
      <c r="J50" s="5">
        <f>SUMIFS('Scored quarters'!$O$6:$O$1367,'Scored quarters'!$C$6:$C$1367,B50,'Scored quarters'!$D$6:$D$1367,C50,'Scored quarters'!$F$6:$F$1367,D50,'Scored quarters'!$G$6:$G$1367,E50)/F50</f>
        <v>1.6096914120331516</v>
      </c>
      <c r="K50" s="5">
        <f>SUMIFS('Scored quarters'!$J$6:$J$1367,'Scored quarters'!$C$6:$C$1367,B50,'Scored quarters'!$D$6:$D$1367,C50,'Scored quarters'!$F$6:$F$1367,D50,'Scored quarters'!$G$6:$G$1367,E50)/F50</f>
        <v>1.5569535003519592</v>
      </c>
      <c r="L50" s="1">
        <f>SUMIFS('Scored quarters'!$N$6:$N$1367,'Scored quarters'!$C$6:$C$1367,B50,'Scored quarters'!$D$6:$D$1367,C50,'Scored quarters'!$F$6:$F$1367,D50,'Scored quarters'!$G$6:$G$1367,E50)</f>
        <v>2</v>
      </c>
    </row>
    <row r="51" spans="1:12" ht="25" customHeight="1">
      <c r="A51" s="1"/>
      <c r="B51" s="1" t="s">
        <v>53</v>
      </c>
      <c r="C51" s="1" t="s">
        <v>43</v>
      </c>
      <c r="D51" s="1" t="s">
        <v>49</v>
      </c>
      <c r="E51" s="1" t="s">
        <v>50</v>
      </c>
      <c r="F51" s="1">
        <f>COUNTIFS('Scored quarters'!$C$6:$C$1367,B51,'Scored quarters'!$D$6:$D$1367,C51,'Scored quarters'!$F$6:$F$1367,D51,'Scored quarters'!$G$6:$G$1367,E51)</f>
        <v>8</v>
      </c>
      <c r="G51" s="5">
        <f>SQRT(SUMIFS('Scored quarters'!$K$6:$K$1367,'Scored quarters'!$C$6:$C$1367,B51,'Scored quarters'!$D$6:$D$1367,C51,'Scored quarters'!$F$6:$F$1367,D51,'Scored quarters'!$G$6:$G$1367,E51)/F51)</f>
        <v>1.1953225887210288</v>
      </c>
      <c r="H51" s="5">
        <f>SQRT(SUMIFS('Scored quarters'!$L$6:$L$1367,'Scored quarters'!$C$6:$C$1367,B51,'Scored quarters'!$D$6:$D$1367,C51,'Scored quarters'!$F$6:$F$1367,D51,'Scored quarters'!$G$6:$G$1367,E51)/F51)</f>
        <v>1.541103500742244</v>
      </c>
      <c r="I51" s="5">
        <f>SQRT(SUMIFS('Scored quarters'!$M$6:$M$1367,'Scored quarters'!$C$6:$C$1367,B51,'Scored quarters'!$D$6:$D$1367,C51,'Scored quarters'!$F$6:$F$1367,D51,'Scored quarters'!$G$6:$G$1367,E51)/F51)</f>
        <v>2.0615528128088303</v>
      </c>
      <c r="J51" s="5">
        <f>SUMIFS('Scored quarters'!$O$6:$O$1367,'Scored quarters'!$C$6:$C$1367,B51,'Scored quarters'!$D$6:$D$1367,C51,'Scored quarters'!$F$6:$F$1367,D51,'Scored quarters'!$G$6:$G$1367,E51)/F51</f>
        <v>0.90256796364229175</v>
      </c>
      <c r="K51" s="5">
        <f>SUMIFS('Scored quarters'!$J$6:$J$1367,'Scored quarters'!$C$6:$C$1367,B51,'Scored quarters'!$D$6:$D$1367,C51,'Scored quarters'!$F$6:$F$1367,D51,'Scored quarters'!$G$6:$G$1367,E51)/F51</f>
        <v>-0.43294177792959621</v>
      </c>
      <c r="L51" s="1">
        <f>SUMIFS('Scored quarters'!$N$6:$N$1367,'Scored quarters'!$C$6:$C$1367,B51,'Scored quarters'!$D$6:$D$1367,C51,'Scored quarters'!$F$6:$F$1367,D51,'Scored quarters'!$G$6:$G$1367,E51)</f>
        <v>4</v>
      </c>
    </row>
    <row r="52" spans="1:12" ht="25" customHeight="1">
      <c r="A52" s="1"/>
      <c r="B52" s="1" t="s">
        <v>53</v>
      </c>
      <c r="C52" s="1" t="s">
        <v>43</v>
      </c>
      <c r="D52" s="1" t="s">
        <v>49</v>
      </c>
      <c r="E52" s="1" t="s">
        <v>48</v>
      </c>
      <c r="F52" s="1">
        <f>COUNTIFS('Scored quarters'!$C$6:$C$1367,B52,'Scored quarters'!$D$6:$D$1367,C52,'Scored quarters'!$F$6:$F$1367,D52,'Scored quarters'!$G$6:$G$1367,E52)</f>
        <v>8</v>
      </c>
      <c r="G52" s="5">
        <f>SQRT(SUMIFS('Scored quarters'!$K$6:$K$1367,'Scored quarters'!$C$6:$C$1367,B52,'Scored quarters'!$D$6:$D$1367,C52,'Scored quarters'!$F$6:$F$1367,D52,'Scored quarters'!$G$6:$G$1367,E52)/F52)</f>
        <v>1.3582008178399323</v>
      </c>
      <c r="H52" s="5">
        <f>SQRT(SUMIFS('Scored quarters'!$L$6:$L$1367,'Scored quarters'!$C$6:$C$1367,B52,'Scored quarters'!$D$6:$D$1367,C52,'Scored quarters'!$F$6:$F$1367,D52,'Scored quarters'!$G$6:$G$1367,E52)/F52)</f>
        <v>1.541103500742244</v>
      </c>
      <c r="I52" s="5">
        <f>SQRT(SUMIFS('Scored quarters'!$M$6:$M$1367,'Scored quarters'!$C$6:$C$1367,B52,'Scored quarters'!$D$6:$D$1367,C52,'Scored quarters'!$F$6:$F$1367,D52,'Scored quarters'!$G$6:$G$1367,E52)/F52)</f>
        <v>2.0615528128088303</v>
      </c>
      <c r="J52" s="5">
        <f>SUMIFS('Scored quarters'!$O$6:$O$1367,'Scored quarters'!$C$6:$C$1367,B52,'Scored quarters'!$D$6:$D$1367,C52,'Scored quarters'!$F$6:$F$1367,D52,'Scored quarters'!$G$6:$G$1367,E52)/F52</f>
        <v>1.1874791633432047</v>
      </c>
      <c r="K52" s="5">
        <f>SUMIFS('Scored quarters'!$J$6:$J$1367,'Scored quarters'!$C$6:$C$1367,B52,'Scored quarters'!$D$6:$D$1367,C52,'Scored quarters'!$F$6:$F$1367,D52,'Scored quarters'!$G$6:$G$1367,E52)/F52</f>
        <v>0.6222267501759795</v>
      </c>
      <c r="L52" s="1">
        <f>SUMIFS('Scored quarters'!$N$6:$N$1367,'Scored quarters'!$C$6:$C$1367,B52,'Scored quarters'!$D$6:$D$1367,C52,'Scored quarters'!$F$6:$F$1367,D52,'Scored quarters'!$G$6:$G$1367,E52)</f>
        <v>2</v>
      </c>
    </row>
    <row r="53" spans="1:12" ht="25" customHeight="1">
      <c r="A53" s="1"/>
      <c r="B53" s="1" t="s">
        <v>53</v>
      </c>
      <c r="C53" s="1" t="s">
        <v>43</v>
      </c>
      <c r="D53" s="1" t="s">
        <v>51</v>
      </c>
      <c r="E53" s="1" t="s">
        <v>45</v>
      </c>
      <c r="F53" s="1">
        <f>COUNTIFS('Scored quarters'!$C$6:$C$1367,B53,'Scored quarters'!$D$6:$D$1367,C53,'Scored quarters'!$F$6:$F$1367,D53,'Scored quarters'!$G$6:$G$1367,E53)</f>
        <v>8</v>
      </c>
      <c r="G53" s="5">
        <f>SQRT(SUMIFS('Scored quarters'!$K$6:$K$1367,'Scored quarters'!$C$6:$C$1367,B53,'Scored quarters'!$D$6:$D$1367,C53,'Scored quarters'!$F$6:$F$1367,D53,'Scored quarters'!$G$6:$G$1367,E53)/F53)</f>
        <v>1.541103500742244</v>
      </c>
      <c r="H53" s="5">
        <f>SQRT(SUMIFS('Scored quarters'!$L$6:$L$1367,'Scored quarters'!$C$6:$C$1367,B53,'Scored quarters'!$D$6:$D$1367,C53,'Scored quarters'!$F$6:$F$1367,D53,'Scored quarters'!$G$6:$G$1367,E53)/F53)</f>
        <v>1.541103500742244</v>
      </c>
      <c r="I53" s="5">
        <f>SQRT(SUMIFS('Scored quarters'!$M$6:$M$1367,'Scored quarters'!$C$6:$C$1367,B53,'Scored quarters'!$D$6:$D$1367,C53,'Scored quarters'!$F$6:$F$1367,D53,'Scored quarters'!$G$6:$G$1367,E53)/F53)</f>
        <v>2.0615528128088303</v>
      </c>
      <c r="J53" s="5">
        <f>SUMIFS('Scored quarters'!$O$6:$O$1367,'Scored quarters'!$C$6:$C$1367,B53,'Scored quarters'!$D$6:$D$1367,C53,'Scored quarters'!$F$6:$F$1367,D53,'Scored quarters'!$G$6:$G$1367,E53)/F53</f>
        <v>1.125</v>
      </c>
      <c r="K53" s="5">
        <f>SUMIFS('Scored quarters'!$J$6:$J$1367,'Scored quarters'!$C$6:$C$1367,B53,'Scored quarters'!$D$6:$D$1367,C53,'Scored quarters'!$F$6:$F$1367,D53,'Scored quarters'!$G$6:$G$1367,E53)/F53</f>
        <v>-0.3125</v>
      </c>
      <c r="L53" s="1">
        <f>SUMIFS('Scored quarters'!$N$6:$N$1367,'Scored quarters'!$C$6:$C$1367,B53,'Scored quarters'!$D$6:$D$1367,C53,'Scored quarters'!$F$6:$F$1367,D53,'Scored quarters'!$G$6:$G$1367,E53)</f>
        <v>0</v>
      </c>
    </row>
    <row r="54" spans="1:12" ht="25" customHeight="1">
      <c r="A54" s="1"/>
      <c r="B54" s="1" t="s">
        <v>53</v>
      </c>
      <c r="C54" s="1" t="s">
        <v>43</v>
      </c>
      <c r="D54" s="1" t="s">
        <v>51</v>
      </c>
      <c r="E54" s="1" t="s">
        <v>46</v>
      </c>
      <c r="F54" s="1">
        <f>COUNTIFS('Scored quarters'!$C$6:$C$1367,B54,'Scored quarters'!$D$6:$D$1367,C54,'Scored quarters'!$F$6:$F$1367,D54,'Scored quarters'!$G$6:$G$1367,E54)</f>
        <v>8</v>
      </c>
      <c r="G54" s="5">
        <f>SQRT(SUMIFS('Scored quarters'!$K$6:$K$1367,'Scored quarters'!$C$6:$C$1367,B54,'Scored quarters'!$D$6:$D$1367,C54,'Scored quarters'!$F$6:$F$1367,D54,'Scored quarters'!$G$6:$G$1367,E54)/F54)</f>
        <v>2.0615528128088303</v>
      </c>
      <c r="H54" s="5">
        <f>SQRT(SUMIFS('Scored quarters'!$L$6:$L$1367,'Scored quarters'!$C$6:$C$1367,B54,'Scored quarters'!$D$6:$D$1367,C54,'Scored quarters'!$F$6:$F$1367,D54,'Scored quarters'!$G$6:$G$1367,E54)/F54)</f>
        <v>1.541103500742244</v>
      </c>
      <c r="I54" s="5">
        <f>SQRT(SUMIFS('Scored quarters'!$M$6:$M$1367,'Scored quarters'!$C$6:$C$1367,B54,'Scored quarters'!$D$6:$D$1367,C54,'Scored quarters'!$F$6:$F$1367,D54,'Scored quarters'!$G$6:$G$1367,E54)/F54)</f>
        <v>2.0615528128088303</v>
      </c>
      <c r="J54" s="5">
        <f>SUMIFS('Scored quarters'!$O$6:$O$1367,'Scored quarters'!$C$6:$C$1367,B54,'Scored quarters'!$D$6:$D$1367,C54,'Scored quarters'!$F$6:$F$1367,D54,'Scored quarters'!$G$6:$G$1367,E54)/F54</f>
        <v>1.5</v>
      </c>
      <c r="K54" s="5">
        <f>SUMIFS('Scored quarters'!$J$6:$J$1367,'Scored quarters'!$C$6:$C$1367,B54,'Scored quarters'!$D$6:$D$1367,C54,'Scored quarters'!$F$6:$F$1367,D54,'Scored quarters'!$G$6:$G$1367,E54)/F54</f>
        <v>-0.25</v>
      </c>
      <c r="L54" s="1">
        <f>SUMIFS('Scored quarters'!$N$6:$N$1367,'Scored quarters'!$C$6:$C$1367,B54,'Scored quarters'!$D$6:$D$1367,C54,'Scored quarters'!$F$6:$F$1367,D54,'Scored quarters'!$G$6:$G$1367,E54)</f>
        <v>3</v>
      </c>
    </row>
    <row r="55" spans="1:12" ht="25" customHeight="1">
      <c r="A55" s="1"/>
      <c r="B55" s="1" t="s">
        <v>53</v>
      </c>
      <c r="C55" s="1" t="s">
        <v>43</v>
      </c>
      <c r="D55" s="1" t="s">
        <v>51</v>
      </c>
      <c r="E55" s="1" t="s">
        <v>47</v>
      </c>
      <c r="F55" s="1">
        <f>COUNTIFS('Scored quarters'!$C$6:$C$1367,B55,'Scored quarters'!$D$6:$D$1367,C55,'Scored quarters'!$F$6:$F$1367,D55,'Scored quarters'!$G$6:$G$1367,E55)</f>
        <v>8</v>
      </c>
      <c r="G55" s="5">
        <f>SQRT(SUMIFS('Scored quarters'!$K$6:$K$1367,'Scored quarters'!$C$6:$C$1367,B55,'Scored quarters'!$D$6:$D$1367,C55,'Scored quarters'!$F$6:$F$1367,D55,'Scored quarters'!$G$6:$G$1367,E55)/F55)</f>
        <v>1.8587086215099811</v>
      </c>
      <c r="H55" s="5">
        <f>SQRT(SUMIFS('Scored quarters'!$L$6:$L$1367,'Scored quarters'!$C$6:$C$1367,B55,'Scored quarters'!$D$6:$D$1367,C55,'Scored quarters'!$F$6:$F$1367,D55,'Scored quarters'!$G$6:$G$1367,E55)/F55)</f>
        <v>1.541103500742244</v>
      </c>
      <c r="I55" s="5">
        <f>SQRT(SUMIFS('Scored quarters'!$M$6:$M$1367,'Scored quarters'!$C$6:$C$1367,B55,'Scored quarters'!$D$6:$D$1367,C55,'Scored quarters'!$F$6:$F$1367,D55,'Scored quarters'!$G$6:$G$1367,E55)/F55)</f>
        <v>2.0615528128088303</v>
      </c>
      <c r="J55" s="5">
        <f>SUMIFS('Scored quarters'!$O$6:$O$1367,'Scored quarters'!$C$6:$C$1367,B55,'Scored quarters'!$D$6:$D$1367,C55,'Scored quarters'!$F$6:$F$1367,D55,'Scored quarters'!$G$6:$G$1367,E55)/F55</f>
        <v>1.6682308196130269</v>
      </c>
      <c r="K55" s="5">
        <f>SUMIFS('Scored quarters'!$J$6:$J$1367,'Scored quarters'!$C$6:$C$1367,B55,'Scored quarters'!$D$6:$D$1367,C55,'Scored quarters'!$F$6:$F$1367,D55,'Scored quarters'!$G$6:$G$1367,E55)/F55</f>
        <v>1.566226809291013</v>
      </c>
      <c r="L55" s="1">
        <f>SUMIFS('Scored quarters'!$N$6:$N$1367,'Scored quarters'!$C$6:$C$1367,B55,'Scored quarters'!$D$6:$D$1367,C55,'Scored quarters'!$F$6:$F$1367,D55,'Scored quarters'!$G$6:$G$1367,E55)</f>
        <v>2</v>
      </c>
    </row>
    <row r="56" spans="1:12" ht="25" customHeight="1">
      <c r="A56" s="1"/>
      <c r="B56" s="1" t="s">
        <v>53</v>
      </c>
      <c r="C56" s="1" t="s">
        <v>43</v>
      </c>
      <c r="D56" s="1" t="s">
        <v>51</v>
      </c>
      <c r="E56" s="1" t="s">
        <v>50</v>
      </c>
      <c r="F56" s="1">
        <f>COUNTIFS('Scored quarters'!$C$6:$C$1367,B56,'Scored quarters'!$D$6:$D$1367,C56,'Scored quarters'!$F$6:$F$1367,D56,'Scored quarters'!$G$6:$G$1367,E56)</f>
        <v>8</v>
      </c>
      <c r="G56" s="5">
        <f>SQRT(SUMIFS('Scored quarters'!$K$6:$K$1367,'Scored quarters'!$C$6:$C$1367,B56,'Scored quarters'!$D$6:$D$1367,C56,'Scored quarters'!$F$6:$F$1367,D56,'Scored quarters'!$G$6:$G$1367,E56)/F56)</f>
        <v>1.1958272770067522</v>
      </c>
      <c r="H56" s="5">
        <f>SQRT(SUMIFS('Scored quarters'!$L$6:$L$1367,'Scored quarters'!$C$6:$C$1367,B56,'Scored quarters'!$D$6:$D$1367,C56,'Scored quarters'!$F$6:$F$1367,D56,'Scored quarters'!$G$6:$G$1367,E56)/F56)</f>
        <v>1.541103500742244</v>
      </c>
      <c r="I56" s="5">
        <f>SQRT(SUMIFS('Scored quarters'!$M$6:$M$1367,'Scored quarters'!$C$6:$C$1367,B56,'Scored quarters'!$D$6:$D$1367,C56,'Scored quarters'!$F$6:$F$1367,D56,'Scored quarters'!$G$6:$G$1367,E56)/F56)</f>
        <v>2.0615528128088303</v>
      </c>
      <c r="J56" s="5">
        <f>SUMIFS('Scored quarters'!$O$6:$O$1367,'Scored quarters'!$C$6:$C$1367,B56,'Scored quarters'!$D$6:$D$1367,C56,'Scored quarters'!$F$6:$F$1367,D56,'Scored quarters'!$G$6:$G$1367,E56)/F56</f>
        <v>0.9265812707217691</v>
      </c>
      <c r="K56" s="5">
        <f>SUMIFS('Scored quarters'!$J$6:$J$1367,'Scored quarters'!$C$6:$C$1367,B56,'Scored quarters'!$D$6:$D$1367,C56,'Scored quarters'!$F$6:$F$1367,D56,'Scored quarters'!$G$6:$G$1367,E56)/F56</f>
        <v>-0.43948982995525537</v>
      </c>
      <c r="L56" s="1">
        <f>SUMIFS('Scored quarters'!$N$6:$N$1367,'Scored quarters'!$C$6:$C$1367,B56,'Scored quarters'!$D$6:$D$1367,C56,'Scored quarters'!$F$6:$F$1367,D56,'Scored quarters'!$G$6:$G$1367,E56)</f>
        <v>4</v>
      </c>
    </row>
    <row r="57" spans="1:12" ht="25" customHeight="1">
      <c r="A57" s="1"/>
      <c r="B57" s="1" t="s">
        <v>53</v>
      </c>
      <c r="C57" s="1" t="s">
        <v>43</v>
      </c>
      <c r="D57" s="1" t="s">
        <v>51</v>
      </c>
      <c r="E57" s="1" t="s">
        <v>48</v>
      </c>
      <c r="F57" s="1">
        <f>COUNTIFS('Scored quarters'!$C$6:$C$1367,B57,'Scored quarters'!$D$6:$D$1367,C57,'Scored quarters'!$F$6:$F$1367,D57,'Scored quarters'!$G$6:$G$1367,E57)</f>
        <v>8</v>
      </c>
      <c r="G57" s="5">
        <f>SQRT(SUMIFS('Scored quarters'!$K$6:$K$1367,'Scored quarters'!$C$6:$C$1367,B57,'Scored quarters'!$D$6:$D$1367,C57,'Scored quarters'!$F$6:$F$1367,D57,'Scored quarters'!$G$6:$G$1367,E57)/F57)</f>
        <v>1.3725874207929818</v>
      </c>
      <c r="H57" s="5">
        <f>SQRT(SUMIFS('Scored quarters'!$L$6:$L$1367,'Scored quarters'!$C$6:$C$1367,B57,'Scored quarters'!$D$6:$D$1367,C57,'Scored quarters'!$F$6:$F$1367,D57,'Scored quarters'!$G$6:$G$1367,E57)/F57)</f>
        <v>1.541103500742244</v>
      </c>
      <c r="I57" s="5">
        <f>SQRT(SUMIFS('Scored quarters'!$M$6:$M$1367,'Scored quarters'!$C$6:$C$1367,B57,'Scored quarters'!$D$6:$D$1367,C57,'Scored quarters'!$F$6:$F$1367,D57,'Scored quarters'!$G$6:$G$1367,E57)/F57)</f>
        <v>2.0615528128088303</v>
      </c>
      <c r="J57" s="5">
        <f>SUMIFS('Scored quarters'!$O$6:$O$1367,'Scored quarters'!$C$6:$C$1367,B57,'Scored quarters'!$D$6:$D$1367,C57,'Scored quarters'!$F$6:$F$1367,D57,'Scored quarters'!$G$6:$G$1367,E57)/F57</f>
        <v>1.2190928712615789</v>
      </c>
      <c r="K57" s="5">
        <f>SUMIFS('Scored quarters'!$J$6:$J$1367,'Scored quarters'!$C$6:$C$1367,B57,'Scored quarters'!$D$6:$D$1367,C57,'Scored quarters'!$F$6:$F$1367,D57,'Scored quarters'!$G$6:$G$1367,E57)/F57</f>
        <v>0.62686340464550649</v>
      </c>
      <c r="L57" s="1">
        <f>SUMIFS('Scored quarters'!$N$6:$N$1367,'Scored quarters'!$C$6:$C$1367,B57,'Scored quarters'!$D$6:$D$1367,C57,'Scored quarters'!$F$6:$F$1367,D57,'Scored quarters'!$G$6:$G$1367,E57)</f>
        <v>2</v>
      </c>
    </row>
    <row r="58" spans="1:12" ht="25" customHeight="1">
      <c r="A58" s="1"/>
      <c r="B58" s="1" t="s">
        <v>53</v>
      </c>
      <c r="C58" s="1" t="s">
        <v>43</v>
      </c>
      <c r="D58" s="1" t="s">
        <v>52</v>
      </c>
      <c r="E58" s="1" t="s">
        <v>45</v>
      </c>
      <c r="F58" s="1">
        <f>COUNTIFS('Scored quarters'!$C$6:$C$1367,B58,'Scored quarters'!$D$6:$D$1367,C58,'Scored quarters'!$F$6:$F$1367,D58,'Scored quarters'!$G$6:$G$1367,E58)</f>
        <v>8</v>
      </c>
      <c r="G58" s="5">
        <f>SQRT(SUMIFS('Scored quarters'!$K$6:$K$1367,'Scored quarters'!$C$6:$C$1367,B58,'Scored quarters'!$D$6:$D$1367,C58,'Scored quarters'!$F$6:$F$1367,D58,'Scored quarters'!$G$6:$G$1367,E58)/F58)</f>
        <v>1.541103500742244</v>
      </c>
      <c r="H58" s="5">
        <f>SQRT(SUMIFS('Scored quarters'!$L$6:$L$1367,'Scored quarters'!$C$6:$C$1367,B58,'Scored quarters'!$D$6:$D$1367,C58,'Scored quarters'!$F$6:$F$1367,D58,'Scored quarters'!$G$6:$G$1367,E58)/F58)</f>
        <v>1.541103500742244</v>
      </c>
      <c r="I58" s="5">
        <f>SQRT(SUMIFS('Scored quarters'!$M$6:$M$1367,'Scored quarters'!$C$6:$C$1367,B58,'Scored quarters'!$D$6:$D$1367,C58,'Scored quarters'!$F$6:$F$1367,D58,'Scored quarters'!$G$6:$G$1367,E58)/F58)</f>
        <v>2.0615528128088303</v>
      </c>
      <c r="J58" s="5">
        <f>SUMIFS('Scored quarters'!$O$6:$O$1367,'Scored quarters'!$C$6:$C$1367,B58,'Scored quarters'!$D$6:$D$1367,C58,'Scored quarters'!$F$6:$F$1367,D58,'Scored quarters'!$G$6:$G$1367,E58)/F58</f>
        <v>1.125</v>
      </c>
      <c r="K58" s="5">
        <f>SUMIFS('Scored quarters'!$J$6:$J$1367,'Scored quarters'!$C$6:$C$1367,B58,'Scored quarters'!$D$6:$D$1367,C58,'Scored quarters'!$F$6:$F$1367,D58,'Scored quarters'!$G$6:$G$1367,E58)/F58</f>
        <v>-0.3125</v>
      </c>
      <c r="L58" s="1">
        <f>SUMIFS('Scored quarters'!$N$6:$N$1367,'Scored quarters'!$C$6:$C$1367,B58,'Scored quarters'!$D$6:$D$1367,C58,'Scored quarters'!$F$6:$F$1367,D58,'Scored quarters'!$G$6:$G$1367,E58)</f>
        <v>0</v>
      </c>
    </row>
    <row r="59" spans="1:12" ht="25" customHeight="1">
      <c r="A59" s="1"/>
      <c r="B59" s="1" t="s">
        <v>53</v>
      </c>
      <c r="C59" s="1" t="s">
        <v>43</v>
      </c>
      <c r="D59" s="1" t="s">
        <v>52</v>
      </c>
      <c r="E59" s="1" t="s">
        <v>46</v>
      </c>
      <c r="F59" s="1">
        <f>COUNTIFS('Scored quarters'!$C$6:$C$1367,B59,'Scored quarters'!$D$6:$D$1367,C59,'Scored quarters'!$F$6:$F$1367,D59,'Scored quarters'!$G$6:$G$1367,E59)</f>
        <v>8</v>
      </c>
      <c r="G59" s="5">
        <f>SQRT(SUMIFS('Scored quarters'!$K$6:$K$1367,'Scored quarters'!$C$6:$C$1367,B59,'Scored quarters'!$D$6:$D$1367,C59,'Scored quarters'!$F$6:$F$1367,D59,'Scored quarters'!$G$6:$G$1367,E59)/F59)</f>
        <v>2.0615528128088303</v>
      </c>
      <c r="H59" s="5">
        <f>SQRT(SUMIFS('Scored quarters'!$L$6:$L$1367,'Scored quarters'!$C$6:$C$1367,B59,'Scored quarters'!$D$6:$D$1367,C59,'Scored quarters'!$F$6:$F$1367,D59,'Scored quarters'!$G$6:$G$1367,E59)/F59)</f>
        <v>1.541103500742244</v>
      </c>
      <c r="I59" s="5">
        <f>SQRT(SUMIFS('Scored quarters'!$M$6:$M$1367,'Scored quarters'!$C$6:$C$1367,B59,'Scored quarters'!$D$6:$D$1367,C59,'Scored quarters'!$F$6:$F$1367,D59,'Scored quarters'!$G$6:$G$1367,E59)/F59)</f>
        <v>2.0615528128088303</v>
      </c>
      <c r="J59" s="5">
        <f>SUMIFS('Scored quarters'!$O$6:$O$1367,'Scored quarters'!$C$6:$C$1367,B59,'Scored quarters'!$D$6:$D$1367,C59,'Scored quarters'!$F$6:$F$1367,D59,'Scored quarters'!$G$6:$G$1367,E59)/F59</f>
        <v>1.5</v>
      </c>
      <c r="K59" s="5">
        <f>SUMIFS('Scored quarters'!$J$6:$J$1367,'Scored quarters'!$C$6:$C$1367,B59,'Scored quarters'!$D$6:$D$1367,C59,'Scored quarters'!$F$6:$F$1367,D59,'Scored quarters'!$G$6:$G$1367,E59)/F59</f>
        <v>-0.25</v>
      </c>
      <c r="L59" s="1">
        <f>SUMIFS('Scored quarters'!$N$6:$N$1367,'Scored quarters'!$C$6:$C$1367,B59,'Scored quarters'!$D$6:$D$1367,C59,'Scored quarters'!$F$6:$F$1367,D59,'Scored quarters'!$G$6:$G$1367,E59)</f>
        <v>3</v>
      </c>
    </row>
    <row r="60" spans="1:12" ht="25" customHeight="1">
      <c r="A60" s="1"/>
      <c r="B60" s="1" t="s">
        <v>53</v>
      </c>
      <c r="C60" s="1" t="s">
        <v>43</v>
      </c>
      <c r="D60" s="1" t="s">
        <v>52</v>
      </c>
      <c r="E60" s="1" t="s">
        <v>47</v>
      </c>
      <c r="F60" s="1">
        <f>COUNTIFS('Scored quarters'!$C$6:$C$1367,B60,'Scored quarters'!$D$6:$D$1367,C60,'Scored quarters'!$F$6:$F$1367,D60,'Scored quarters'!$G$6:$G$1367,E60)</f>
        <v>8</v>
      </c>
      <c r="G60" s="5">
        <f>SQRT(SUMIFS('Scored quarters'!$K$6:$K$1367,'Scored quarters'!$C$6:$C$1367,B60,'Scored quarters'!$D$6:$D$1367,C60,'Scored quarters'!$F$6:$F$1367,D60,'Scored quarters'!$G$6:$G$1367,E60)/F60)</f>
        <v>1.8544293928622833</v>
      </c>
      <c r="H60" s="5">
        <f>SQRT(SUMIFS('Scored quarters'!$L$6:$L$1367,'Scored quarters'!$C$6:$C$1367,B60,'Scored quarters'!$D$6:$D$1367,C60,'Scored quarters'!$F$6:$F$1367,D60,'Scored quarters'!$G$6:$G$1367,E60)/F60)</f>
        <v>1.541103500742244</v>
      </c>
      <c r="I60" s="5">
        <f>SQRT(SUMIFS('Scored quarters'!$M$6:$M$1367,'Scored quarters'!$C$6:$C$1367,B60,'Scored quarters'!$D$6:$D$1367,C60,'Scored quarters'!$F$6:$F$1367,D60,'Scored quarters'!$G$6:$G$1367,E60)/F60)</f>
        <v>2.0615528128088303</v>
      </c>
      <c r="J60" s="5">
        <f>SUMIFS('Scored quarters'!$O$6:$O$1367,'Scored quarters'!$C$6:$C$1367,B60,'Scored quarters'!$D$6:$D$1367,C60,'Scored quarters'!$F$6:$F$1367,D60,'Scored quarters'!$G$6:$G$1367,E60)/F60</f>
        <v>1.6420286876361458</v>
      </c>
      <c r="K60" s="5">
        <f>SUMIFS('Scored quarters'!$J$6:$J$1367,'Scored quarters'!$C$6:$C$1367,B60,'Scored quarters'!$D$6:$D$1367,C60,'Scored quarters'!$F$6:$F$1367,D60,'Scored quarters'!$G$6:$G$1367,E60)/F60</f>
        <v>1.592428941267894</v>
      </c>
      <c r="L60" s="1">
        <f>SUMIFS('Scored quarters'!$N$6:$N$1367,'Scored quarters'!$C$6:$C$1367,B60,'Scored quarters'!$D$6:$D$1367,C60,'Scored quarters'!$F$6:$F$1367,D60,'Scored quarters'!$G$6:$G$1367,E60)</f>
        <v>2</v>
      </c>
    </row>
    <row r="61" spans="1:12" ht="25" customHeight="1">
      <c r="A61" s="1"/>
      <c r="B61" s="1" t="s">
        <v>53</v>
      </c>
      <c r="C61" s="1" t="s">
        <v>43</v>
      </c>
      <c r="D61" s="1" t="s">
        <v>52</v>
      </c>
      <c r="E61" s="1" t="s">
        <v>50</v>
      </c>
      <c r="F61" s="1">
        <f>COUNTIFS('Scored quarters'!$C$6:$C$1367,B61,'Scored quarters'!$D$6:$D$1367,C61,'Scored quarters'!$F$6:$F$1367,D61,'Scored quarters'!$G$6:$G$1367,E61)</f>
        <v>8</v>
      </c>
      <c r="G61" s="5">
        <f>SQRT(SUMIFS('Scored quarters'!$K$6:$K$1367,'Scored quarters'!$C$6:$C$1367,B61,'Scored quarters'!$D$6:$D$1367,C61,'Scored quarters'!$F$6:$F$1367,D61,'Scored quarters'!$G$6:$G$1367,E61)/F61)</f>
        <v>1.1958272770067522</v>
      </c>
      <c r="H61" s="5">
        <f>SQRT(SUMIFS('Scored quarters'!$L$6:$L$1367,'Scored quarters'!$C$6:$C$1367,B61,'Scored quarters'!$D$6:$D$1367,C61,'Scored quarters'!$F$6:$F$1367,D61,'Scored quarters'!$G$6:$G$1367,E61)/F61)</f>
        <v>1.541103500742244</v>
      </c>
      <c r="I61" s="5">
        <f>SQRT(SUMIFS('Scored quarters'!$M$6:$M$1367,'Scored quarters'!$C$6:$C$1367,B61,'Scored quarters'!$D$6:$D$1367,C61,'Scored quarters'!$F$6:$F$1367,D61,'Scored quarters'!$G$6:$G$1367,E61)/F61)</f>
        <v>2.0615528128088303</v>
      </c>
      <c r="J61" s="5">
        <f>SUMIFS('Scored quarters'!$O$6:$O$1367,'Scored quarters'!$C$6:$C$1367,B61,'Scored quarters'!$D$6:$D$1367,C61,'Scored quarters'!$F$6:$F$1367,D61,'Scored quarters'!$G$6:$G$1367,E61)/F61</f>
        <v>0.9265812707217691</v>
      </c>
      <c r="K61" s="5">
        <f>SUMIFS('Scored quarters'!$J$6:$J$1367,'Scored quarters'!$C$6:$C$1367,B61,'Scored quarters'!$D$6:$D$1367,C61,'Scored quarters'!$F$6:$F$1367,D61,'Scored quarters'!$G$6:$G$1367,E61)/F61</f>
        <v>-0.43948982995525537</v>
      </c>
      <c r="L61" s="1">
        <f>SUMIFS('Scored quarters'!$N$6:$N$1367,'Scored quarters'!$C$6:$C$1367,B61,'Scored quarters'!$D$6:$D$1367,C61,'Scored quarters'!$F$6:$F$1367,D61,'Scored quarters'!$G$6:$G$1367,E61)</f>
        <v>4</v>
      </c>
    </row>
    <row r="62" spans="1:12" ht="25" customHeight="1">
      <c r="A62" s="1"/>
      <c r="B62" s="1" t="s">
        <v>53</v>
      </c>
      <c r="C62" s="1" t="s">
        <v>43</v>
      </c>
      <c r="D62" s="1" t="s">
        <v>52</v>
      </c>
      <c r="E62" s="1" t="s">
        <v>48</v>
      </c>
      <c r="F62" s="1">
        <f>COUNTIFS('Scored quarters'!$C$6:$C$1367,B62,'Scored quarters'!$D$6:$D$1367,C62,'Scored quarters'!$F$6:$F$1367,D62,'Scored quarters'!$G$6:$G$1367,E62)</f>
        <v>8</v>
      </c>
      <c r="G62" s="5">
        <f>SQRT(SUMIFS('Scored quarters'!$K$6:$K$1367,'Scored quarters'!$C$6:$C$1367,B62,'Scored quarters'!$D$6:$D$1367,C62,'Scored quarters'!$F$6:$F$1367,D62,'Scored quarters'!$G$6:$G$1367,E62)/F62)</f>
        <v>1.3555240394827783</v>
      </c>
      <c r="H62" s="5">
        <f>SQRT(SUMIFS('Scored quarters'!$L$6:$L$1367,'Scored quarters'!$C$6:$C$1367,B62,'Scored quarters'!$D$6:$D$1367,C62,'Scored quarters'!$F$6:$F$1367,D62,'Scored quarters'!$G$6:$G$1367,E62)/F62)</f>
        <v>1.541103500742244</v>
      </c>
      <c r="I62" s="5">
        <f>SQRT(SUMIFS('Scored quarters'!$M$6:$M$1367,'Scored quarters'!$C$6:$C$1367,B62,'Scored quarters'!$D$6:$D$1367,C62,'Scored quarters'!$F$6:$F$1367,D62,'Scored quarters'!$G$6:$G$1367,E62)/F62)</f>
        <v>2.0615528128088303</v>
      </c>
      <c r="J62" s="5">
        <f>SUMIFS('Scored quarters'!$O$6:$O$1367,'Scored quarters'!$C$6:$C$1367,B62,'Scored quarters'!$D$6:$D$1367,C62,'Scored quarters'!$F$6:$F$1367,D62,'Scored quarters'!$G$6:$G$1367,E62)/F62</f>
        <v>1.2059918052731384</v>
      </c>
      <c r="K62" s="5">
        <f>SUMIFS('Scored quarters'!$J$6:$J$1367,'Scored quarters'!$C$6:$C$1367,B62,'Scored quarters'!$D$6:$D$1367,C62,'Scored quarters'!$F$6:$F$1367,D62,'Scored quarters'!$G$6:$G$1367,E62)/F62</f>
        <v>0.63996447063394701</v>
      </c>
      <c r="L62" s="1">
        <f>SUMIFS('Scored quarters'!$N$6:$N$1367,'Scored quarters'!$C$6:$C$1367,B62,'Scored quarters'!$D$6:$D$1367,C62,'Scored quarters'!$F$6:$F$1367,D62,'Scored quarters'!$G$6:$G$1367,E62)</f>
        <v>2</v>
      </c>
    </row>
    <row r="63" spans="1:12" ht="25" customHeight="1">
      <c r="A63" s="1"/>
      <c r="B63" s="1" t="s">
        <v>54</v>
      </c>
      <c r="C63" s="1" t="s">
        <v>43</v>
      </c>
      <c r="D63" s="1" t="s">
        <v>44</v>
      </c>
      <c r="E63" s="1" t="s">
        <v>45</v>
      </c>
      <c r="F63" s="1">
        <f>COUNTIFS('Scored quarters'!$C$6:$C$1367,B63,'Scored quarters'!$D$6:$D$1367,C63,'Scored quarters'!$F$6:$F$1367,D63,'Scored quarters'!$G$6:$G$1367,E63)</f>
        <v>8</v>
      </c>
      <c r="G63" s="5">
        <f>SQRT(SUMIFS('Scored quarters'!$K$6:$K$1367,'Scored quarters'!$C$6:$C$1367,B63,'Scored quarters'!$D$6:$D$1367,C63,'Scored quarters'!$F$6:$F$1367,D63,'Scored quarters'!$G$6:$G$1367,E63)/F63)</f>
        <v>2.3435416574065844</v>
      </c>
      <c r="H63" s="5">
        <f>SQRT(SUMIFS('Scored quarters'!$L$6:$L$1367,'Scored quarters'!$C$6:$C$1367,B63,'Scored quarters'!$D$6:$D$1367,C63,'Scored quarters'!$F$6:$F$1367,D63,'Scored quarters'!$G$6:$G$1367,E63)/F63)</f>
        <v>2.3435416574065844</v>
      </c>
      <c r="I63" s="5">
        <f>SQRT(SUMIFS('Scored quarters'!$M$6:$M$1367,'Scored quarters'!$C$6:$C$1367,B63,'Scored quarters'!$D$6:$D$1367,C63,'Scored quarters'!$F$6:$F$1367,D63,'Scored quarters'!$G$6:$G$1367,E63)/F63)</f>
        <v>1.9364916731037085</v>
      </c>
      <c r="J63" s="5">
        <f>SUMIFS('Scored quarters'!$O$6:$O$1367,'Scored quarters'!$C$6:$C$1367,B63,'Scored quarters'!$D$6:$D$1367,C63,'Scored quarters'!$F$6:$F$1367,D63,'Scored quarters'!$G$6:$G$1367,E63)/F63</f>
        <v>1.96875</v>
      </c>
      <c r="K63" s="5">
        <f>SUMIFS('Scored quarters'!$J$6:$J$1367,'Scored quarters'!$C$6:$C$1367,B63,'Scored quarters'!$D$6:$D$1367,C63,'Scored quarters'!$F$6:$F$1367,D63,'Scored quarters'!$G$6:$G$1367,E63)/F63</f>
        <v>-9.375E-2</v>
      </c>
      <c r="L63" s="1">
        <f>SUMIFS('Scored quarters'!$N$6:$N$1367,'Scored quarters'!$C$6:$C$1367,B63,'Scored quarters'!$D$6:$D$1367,C63,'Scored quarters'!$F$6:$F$1367,D63,'Scored quarters'!$G$6:$G$1367,E63)</f>
        <v>0</v>
      </c>
    </row>
    <row r="64" spans="1:12" ht="25" customHeight="1">
      <c r="A64" s="1"/>
      <c r="B64" s="1" t="s">
        <v>54</v>
      </c>
      <c r="C64" s="1" t="s">
        <v>43</v>
      </c>
      <c r="D64" s="1" t="s">
        <v>44</v>
      </c>
      <c r="E64" s="1" t="s">
        <v>46</v>
      </c>
      <c r="F64" s="1">
        <f>COUNTIFS('Scored quarters'!$C$6:$C$1367,B64,'Scored quarters'!$D$6:$D$1367,C64,'Scored quarters'!$F$6:$F$1367,D64,'Scored quarters'!$G$6:$G$1367,E64)</f>
        <v>8</v>
      </c>
      <c r="G64" s="5">
        <f>SQRT(SUMIFS('Scored quarters'!$K$6:$K$1367,'Scored quarters'!$C$6:$C$1367,B64,'Scored quarters'!$D$6:$D$1367,C64,'Scored quarters'!$F$6:$F$1367,D64,'Scored quarters'!$G$6:$G$1367,E64)/F64)</f>
        <v>1.9364916731037085</v>
      </c>
      <c r="H64" s="5">
        <f>SQRT(SUMIFS('Scored quarters'!$L$6:$L$1367,'Scored quarters'!$C$6:$C$1367,B64,'Scored quarters'!$D$6:$D$1367,C64,'Scored quarters'!$F$6:$F$1367,D64,'Scored quarters'!$G$6:$G$1367,E64)/F64)</f>
        <v>2.3435416574065844</v>
      </c>
      <c r="I64" s="5">
        <f>SQRT(SUMIFS('Scored quarters'!$M$6:$M$1367,'Scored quarters'!$C$6:$C$1367,B64,'Scored quarters'!$D$6:$D$1367,C64,'Scored quarters'!$F$6:$F$1367,D64,'Scored quarters'!$G$6:$G$1367,E64)/F64)</f>
        <v>1.9364916731037085</v>
      </c>
      <c r="J64" s="5">
        <f>SUMIFS('Scored quarters'!$O$6:$O$1367,'Scored quarters'!$C$6:$C$1367,B64,'Scored quarters'!$D$6:$D$1367,C64,'Scored quarters'!$F$6:$F$1367,D64,'Scored quarters'!$G$6:$G$1367,E64)/F64</f>
        <v>1.5</v>
      </c>
      <c r="K64" s="5">
        <f>SUMIFS('Scored quarters'!$J$6:$J$1367,'Scored quarters'!$C$6:$C$1367,B64,'Scored quarters'!$D$6:$D$1367,C64,'Scored quarters'!$F$6:$F$1367,D64,'Scored quarters'!$G$6:$G$1367,E64)/F64</f>
        <v>0</v>
      </c>
      <c r="L64" s="1">
        <f>SUMIFS('Scored quarters'!$N$6:$N$1367,'Scored quarters'!$C$6:$C$1367,B64,'Scored quarters'!$D$6:$D$1367,C64,'Scored quarters'!$F$6:$F$1367,D64,'Scored quarters'!$G$6:$G$1367,E64)</f>
        <v>5</v>
      </c>
    </row>
    <row r="65" spans="1:12" ht="25" customHeight="1">
      <c r="A65" s="1"/>
      <c r="B65" s="1" t="s">
        <v>54</v>
      </c>
      <c r="C65" s="1" t="s">
        <v>43</v>
      </c>
      <c r="D65" s="1" t="s">
        <v>44</v>
      </c>
      <c r="E65" s="1" t="s">
        <v>47</v>
      </c>
      <c r="F65" s="1">
        <f>COUNTIFS('Scored quarters'!$C$6:$C$1367,B65,'Scored quarters'!$D$6:$D$1367,C65,'Scored quarters'!$F$6:$F$1367,D65,'Scored quarters'!$G$6:$G$1367,E65)</f>
        <v>8</v>
      </c>
      <c r="G65" s="5">
        <f>SQRT(SUMIFS('Scored quarters'!$K$6:$K$1367,'Scored quarters'!$C$6:$C$1367,B65,'Scored quarters'!$D$6:$D$1367,C65,'Scored quarters'!$F$6:$F$1367,D65,'Scored quarters'!$G$6:$G$1367,E65)/F65)</f>
        <v>2.4610339648109321</v>
      </c>
      <c r="H65" s="5">
        <f>SQRT(SUMIFS('Scored quarters'!$L$6:$L$1367,'Scored quarters'!$C$6:$C$1367,B65,'Scored quarters'!$D$6:$D$1367,C65,'Scored quarters'!$F$6:$F$1367,D65,'Scored quarters'!$G$6:$G$1367,E65)/F65)</f>
        <v>2.3435416574065844</v>
      </c>
      <c r="I65" s="5">
        <f>SQRT(SUMIFS('Scored quarters'!$M$6:$M$1367,'Scored quarters'!$C$6:$C$1367,B65,'Scored quarters'!$D$6:$D$1367,C65,'Scored quarters'!$F$6:$F$1367,D65,'Scored quarters'!$G$6:$G$1367,E65)/F65)</f>
        <v>1.9364916731037085</v>
      </c>
      <c r="J65" s="5">
        <f>SUMIFS('Scored quarters'!$O$6:$O$1367,'Scored quarters'!$C$6:$C$1367,B65,'Scored quarters'!$D$6:$D$1367,C65,'Scored quarters'!$F$6:$F$1367,D65,'Scored quarters'!$G$6:$G$1367,E65)/F65</f>
        <v>1.9663037570337012</v>
      </c>
      <c r="K65" s="5">
        <f>SUMIFS('Scored quarters'!$J$6:$J$1367,'Scored quarters'!$C$6:$C$1367,B65,'Scored quarters'!$D$6:$D$1367,C65,'Scored quarters'!$F$6:$F$1367,D65,'Scored quarters'!$G$6:$G$1367,E65)/F65</f>
        <v>1.2141791408893579</v>
      </c>
      <c r="L65" s="1">
        <f>SUMIFS('Scored quarters'!$N$6:$N$1367,'Scored quarters'!$C$6:$C$1367,B65,'Scored quarters'!$D$6:$D$1367,C65,'Scored quarters'!$F$6:$F$1367,D65,'Scored quarters'!$G$6:$G$1367,E65)</f>
        <v>4</v>
      </c>
    </row>
    <row r="66" spans="1:12" ht="25" customHeight="1">
      <c r="A66" s="1"/>
      <c r="B66" s="1" t="s">
        <v>54</v>
      </c>
      <c r="C66" s="1" t="s">
        <v>43</v>
      </c>
      <c r="D66" s="1" t="s">
        <v>44</v>
      </c>
      <c r="E66" s="1" t="s">
        <v>48</v>
      </c>
      <c r="F66" s="1">
        <f>COUNTIFS('Scored quarters'!$C$6:$C$1367,B66,'Scored quarters'!$D$6:$D$1367,C66,'Scored quarters'!$F$6:$F$1367,D66,'Scored quarters'!$G$6:$G$1367,E66)</f>
        <v>8</v>
      </c>
      <c r="G66" s="5">
        <f>SQRT(SUMIFS('Scored quarters'!$K$6:$K$1367,'Scored quarters'!$C$6:$C$1367,B66,'Scored quarters'!$D$6:$D$1367,C66,'Scored quarters'!$F$6:$F$1367,D66,'Scored quarters'!$G$6:$G$1367,E66)/F66)</f>
        <v>2.3042220886643521</v>
      </c>
      <c r="H66" s="5">
        <f>SQRT(SUMIFS('Scored quarters'!$L$6:$L$1367,'Scored quarters'!$C$6:$C$1367,B66,'Scored quarters'!$D$6:$D$1367,C66,'Scored quarters'!$F$6:$F$1367,D66,'Scored quarters'!$G$6:$G$1367,E66)/F66)</f>
        <v>2.3435416574065844</v>
      </c>
      <c r="I66" s="5">
        <f>SQRT(SUMIFS('Scored quarters'!$M$6:$M$1367,'Scored quarters'!$C$6:$C$1367,B66,'Scored quarters'!$D$6:$D$1367,C66,'Scored quarters'!$F$6:$F$1367,D66,'Scored quarters'!$G$6:$G$1367,E66)/F66)</f>
        <v>1.9364916731037085</v>
      </c>
      <c r="J66" s="5">
        <f>SUMIFS('Scored quarters'!$O$6:$O$1367,'Scored quarters'!$C$6:$C$1367,B66,'Scored quarters'!$D$6:$D$1367,C66,'Scored quarters'!$F$6:$F$1367,D66,'Scored quarters'!$G$6:$G$1367,E66)/F66</f>
        <v>1.9152980241620088</v>
      </c>
      <c r="K66" s="5">
        <f>SUMIFS('Scored quarters'!$J$6:$J$1367,'Scored quarters'!$C$6:$C$1367,B66,'Scored quarters'!$D$6:$D$1367,C66,'Scored quarters'!$F$6:$F$1367,D66,'Scored quarters'!$G$6:$G$1367,E66)/F66</f>
        <v>0.56021457044467893</v>
      </c>
      <c r="L66" s="1">
        <f>SUMIFS('Scored quarters'!$N$6:$N$1367,'Scored quarters'!$C$6:$C$1367,B66,'Scored quarters'!$D$6:$D$1367,C66,'Scored quarters'!$F$6:$F$1367,D66,'Scored quarters'!$G$6:$G$1367,E66)</f>
        <v>4</v>
      </c>
    </row>
    <row r="67" spans="1:12" ht="25" customHeight="1">
      <c r="A67" s="1"/>
      <c r="B67" s="1" t="s">
        <v>54</v>
      </c>
      <c r="C67" s="1" t="s">
        <v>43</v>
      </c>
      <c r="D67" s="1" t="s">
        <v>49</v>
      </c>
      <c r="E67" s="1" t="s">
        <v>45</v>
      </c>
      <c r="F67" s="1">
        <f>COUNTIFS('Scored quarters'!$C$6:$C$1367,B67,'Scored quarters'!$D$6:$D$1367,C67,'Scored quarters'!$F$6:$F$1367,D67,'Scored quarters'!$G$6:$G$1367,E67)</f>
        <v>8</v>
      </c>
      <c r="G67" s="5">
        <f>SQRT(SUMIFS('Scored quarters'!$K$6:$K$1367,'Scored quarters'!$C$6:$C$1367,B67,'Scored quarters'!$D$6:$D$1367,C67,'Scored quarters'!$F$6:$F$1367,D67,'Scored quarters'!$G$6:$G$1367,E67)/F67)</f>
        <v>1.8853878911247945</v>
      </c>
      <c r="H67" s="5">
        <f>SQRT(SUMIFS('Scored quarters'!$L$6:$L$1367,'Scored quarters'!$C$6:$C$1367,B67,'Scored quarters'!$D$6:$D$1367,C67,'Scored quarters'!$F$6:$F$1367,D67,'Scored quarters'!$G$6:$G$1367,E67)/F67)</f>
        <v>1.8853878911247945</v>
      </c>
      <c r="I67" s="5">
        <f>SQRT(SUMIFS('Scored quarters'!$M$6:$M$1367,'Scored quarters'!$C$6:$C$1367,B67,'Scored quarters'!$D$6:$D$1367,C67,'Scored quarters'!$F$6:$F$1367,D67,'Scored quarters'!$G$6:$G$1367,E67)/F67)</f>
        <v>1.7677669529663689</v>
      </c>
      <c r="J67" s="5">
        <f>SUMIFS('Scored quarters'!$O$6:$O$1367,'Scored quarters'!$C$6:$C$1367,B67,'Scored quarters'!$D$6:$D$1367,C67,'Scored quarters'!$F$6:$F$1367,D67,'Scored quarters'!$G$6:$G$1367,E67)/F67</f>
        <v>1.53125</v>
      </c>
      <c r="K67" s="5">
        <f>SUMIFS('Scored quarters'!$J$6:$J$1367,'Scored quarters'!$C$6:$C$1367,B67,'Scored quarters'!$D$6:$D$1367,C67,'Scored quarters'!$F$6:$F$1367,D67,'Scored quarters'!$G$6:$G$1367,E67)/F67</f>
        <v>3.125E-2</v>
      </c>
      <c r="L67" s="1">
        <f>SUMIFS('Scored quarters'!$N$6:$N$1367,'Scored quarters'!$C$6:$C$1367,B67,'Scored quarters'!$D$6:$D$1367,C67,'Scored quarters'!$F$6:$F$1367,D67,'Scored quarters'!$G$6:$G$1367,E67)</f>
        <v>0</v>
      </c>
    </row>
    <row r="68" spans="1:12" ht="25" customHeight="1">
      <c r="A68" s="1"/>
      <c r="B68" s="1" t="s">
        <v>54</v>
      </c>
      <c r="C68" s="1" t="s">
        <v>43</v>
      </c>
      <c r="D68" s="1" t="s">
        <v>49</v>
      </c>
      <c r="E68" s="1" t="s">
        <v>46</v>
      </c>
      <c r="F68" s="1">
        <f>COUNTIFS('Scored quarters'!$C$6:$C$1367,B68,'Scored quarters'!$D$6:$D$1367,C68,'Scored quarters'!$F$6:$F$1367,D68,'Scored quarters'!$G$6:$G$1367,E68)</f>
        <v>8</v>
      </c>
      <c r="G68" s="5">
        <f>SQRT(SUMIFS('Scored quarters'!$K$6:$K$1367,'Scored quarters'!$C$6:$C$1367,B68,'Scored quarters'!$D$6:$D$1367,C68,'Scored quarters'!$F$6:$F$1367,D68,'Scored quarters'!$G$6:$G$1367,E68)/F68)</f>
        <v>1.7677669529663689</v>
      </c>
      <c r="H68" s="5">
        <f>SQRT(SUMIFS('Scored quarters'!$L$6:$L$1367,'Scored quarters'!$C$6:$C$1367,B68,'Scored quarters'!$D$6:$D$1367,C68,'Scored quarters'!$F$6:$F$1367,D68,'Scored quarters'!$G$6:$G$1367,E68)/F68)</f>
        <v>1.8853878911247945</v>
      </c>
      <c r="I68" s="5">
        <f>SQRT(SUMIFS('Scored quarters'!$M$6:$M$1367,'Scored quarters'!$C$6:$C$1367,B68,'Scored quarters'!$D$6:$D$1367,C68,'Scored quarters'!$F$6:$F$1367,D68,'Scored quarters'!$G$6:$G$1367,E68)/F68)</f>
        <v>1.7677669529663689</v>
      </c>
      <c r="J68" s="5">
        <f>SUMIFS('Scored quarters'!$O$6:$O$1367,'Scored quarters'!$C$6:$C$1367,B68,'Scored quarters'!$D$6:$D$1367,C68,'Scored quarters'!$F$6:$F$1367,D68,'Scored quarters'!$G$6:$G$1367,E68)/F68</f>
        <v>1.625</v>
      </c>
      <c r="K68" s="5">
        <f>SUMIFS('Scored quarters'!$J$6:$J$1367,'Scored quarters'!$C$6:$C$1367,B68,'Scored quarters'!$D$6:$D$1367,C68,'Scored quarters'!$F$6:$F$1367,D68,'Scored quarters'!$G$6:$G$1367,E68)/F68</f>
        <v>-0.125</v>
      </c>
      <c r="L68" s="1">
        <f>SUMIFS('Scored quarters'!$N$6:$N$1367,'Scored quarters'!$C$6:$C$1367,B68,'Scored quarters'!$D$6:$D$1367,C68,'Scored quarters'!$F$6:$F$1367,D68,'Scored quarters'!$G$6:$G$1367,E68)</f>
        <v>4</v>
      </c>
    </row>
    <row r="69" spans="1:12" ht="25" customHeight="1">
      <c r="A69" s="1"/>
      <c r="B69" s="1" t="s">
        <v>54</v>
      </c>
      <c r="C69" s="1" t="s">
        <v>43</v>
      </c>
      <c r="D69" s="1" t="s">
        <v>49</v>
      </c>
      <c r="E69" s="1" t="s">
        <v>47</v>
      </c>
      <c r="F69" s="1">
        <f>COUNTIFS('Scored quarters'!$C$6:$C$1367,B69,'Scored quarters'!$D$6:$D$1367,C69,'Scored quarters'!$F$6:$F$1367,D69,'Scored quarters'!$G$6:$G$1367,E69)</f>
        <v>8</v>
      </c>
      <c r="G69" s="5">
        <f>SQRT(SUMIFS('Scored quarters'!$K$6:$K$1367,'Scored quarters'!$C$6:$C$1367,B69,'Scored quarters'!$D$6:$D$1367,C69,'Scored quarters'!$F$6:$F$1367,D69,'Scored quarters'!$G$6:$G$1367,E69)/F69)</f>
        <v>2.3521004004285411</v>
      </c>
      <c r="H69" s="5">
        <f>SQRT(SUMIFS('Scored quarters'!$L$6:$L$1367,'Scored quarters'!$C$6:$C$1367,B69,'Scored quarters'!$D$6:$D$1367,C69,'Scored quarters'!$F$6:$F$1367,D69,'Scored quarters'!$G$6:$G$1367,E69)/F69)</f>
        <v>1.8853878911247945</v>
      </c>
      <c r="I69" s="5">
        <f>SQRT(SUMIFS('Scored quarters'!$M$6:$M$1367,'Scored quarters'!$C$6:$C$1367,B69,'Scored quarters'!$D$6:$D$1367,C69,'Scored quarters'!$F$6:$F$1367,D69,'Scored quarters'!$G$6:$G$1367,E69)/F69)</f>
        <v>1.7677669529663689</v>
      </c>
      <c r="J69" s="5">
        <f>SUMIFS('Scored quarters'!$O$6:$O$1367,'Scored quarters'!$C$6:$C$1367,B69,'Scored quarters'!$D$6:$D$1367,C69,'Scored quarters'!$F$6:$F$1367,D69,'Scored quarters'!$G$6:$G$1367,E69)/F69</f>
        <v>1.9498164626908929</v>
      </c>
      <c r="K69" s="5">
        <f>SUMIFS('Scored quarters'!$J$6:$J$1367,'Scored quarters'!$C$6:$C$1367,B69,'Scored quarters'!$D$6:$D$1367,C69,'Scored quarters'!$F$6:$F$1367,D69,'Scored quarters'!$G$6:$G$1367,E69)/F69</f>
        <v>0.94748472667059302</v>
      </c>
      <c r="L69" s="1">
        <f>SUMIFS('Scored quarters'!$N$6:$N$1367,'Scored quarters'!$C$6:$C$1367,B69,'Scored quarters'!$D$6:$D$1367,C69,'Scored quarters'!$F$6:$F$1367,D69,'Scored quarters'!$G$6:$G$1367,E69)</f>
        <v>3</v>
      </c>
    </row>
    <row r="70" spans="1:12" ht="25" customHeight="1">
      <c r="A70" s="1"/>
      <c r="B70" s="1" t="s">
        <v>54</v>
      </c>
      <c r="C70" s="1" t="s">
        <v>43</v>
      </c>
      <c r="D70" s="1" t="s">
        <v>49</v>
      </c>
      <c r="E70" s="1" t="s">
        <v>50</v>
      </c>
      <c r="F70" s="1">
        <f>COUNTIFS('Scored quarters'!$C$6:$C$1367,B70,'Scored quarters'!$D$6:$D$1367,C70,'Scored quarters'!$F$6:$F$1367,D70,'Scored quarters'!$G$6:$G$1367,E70)</f>
        <v>8</v>
      </c>
      <c r="G70" s="5">
        <f>SQRT(SUMIFS('Scored quarters'!$K$6:$K$1367,'Scored quarters'!$C$6:$C$1367,B70,'Scored quarters'!$D$6:$D$1367,C70,'Scored quarters'!$F$6:$F$1367,D70,'Scored quarters'!$G$6:$G$1367,E70)/F70)</f>
        <v>2.2806974067359094</v>
      </c>
      <c r="H70" s="5">
        <f>SQRT(SUMIFS('Scored quarters'!$L$6:$L$1367,'Scored quarters'!$C$6:$C$1367,B70,'Scored quarters'!$D$6:$D$1367,C70,'Scored quarters'!$F$6:$F$1367,D70,'Scored quarters'!$G$6:$G$1367,E70)/F70)</f>
        <v>1.8853878911247945</v>
      </c>
      <c r="I70" s="5">
        <f>SQRT(SUMIFS('Scored quarters'!$M$6:$M$1367,'Scored quarters'!$C$6:$C$1367,B70,'Scored quarters'!$D$6:$D$1367,C70,'Scored quarters'!$F$6:$F$1367,D70,'Scored quarters'!$G$6:$G$1367,E70)/F70)</f>
        <v>1.7677669529663689</v>
      </c>
      <c r="J70" s="5">
        <f>SUMIFS('Scored quarters'!$O$6:$O$1367,'Scored quarters'!$C$6:$C$1367,B70,'Scored quarters'!$D$6:$D$1367,C70,'Scored quarters'!$F$6:$F$1367,D70,'Scored quarters'!$G$6:$G$1367,E70)/F70</f>
        <v>1.932010164697771</v>
      </c>
      <c r="K70" s="5">
        <f>SUMIFS('Scored quarters'!$J$6:$J$1367,'Scored quarters'!$C$6:$C$1367,B70,'Scored quarters'!$D$6:$D$1367,C70,'Scored quarters'!$F$6:$F$1367,D70,'Scored quarters'!$G$6:$G$1367,E70)/F70</f>
        <v>-0.18451441317390305</v>
      </c>
      <c r="L70" s="1">
        <f>SUMIFS('Scored quarters'!$N$6:$N$1367,'Scored quarters'!$C$6:$C$1367,B70,'Scored quarters'!$D$6:$D$1367,C70,'Scored quarters'!$F$6:$F$1367,D70,'Scored quarters'!$G$6:$G$1367,E70)</f>
        <v>2</v>
      </c>
    </row>
    <row r="71" spans="1:12" ht="25" customHeight="1">
      <c r="A71" s="1"/>
      <c r="B71" s="1" t="s">
        <v>54</v>
      </c>
      <c r="C71" s="1" t="s">
        <v>43</v>
      </c>
      <c r="D71" s="1" t="s">
        <v>49</v>
      </c>
      <c r="E71" s="1" t="s">
        <v>48</v>
      </c>
      <c r="F71" s="1">
        <f>COUNTIFS('Scored quarters'!$C$6:$C$1367,B71,'Scored quarters'!$D$6:$D$1367,C71,'Scored quarters'!$F$6:$F$1367,D71,'Scored quarters'!$G$6:$G$1367,E71)</f>
        <v>8</v>
      </c>
      <c r="G71" s="5">
        <f>SQRT(SUMIFS('Scored quarters'!$K$6:$K$1367,'Scored quarters'!$C$6:$C$1367,B71,'Scored quarters'!$D$6:$D$1367,C71,'Scored quarters'!$F$6:$F$1367,D71,'Scored quarters'!$G$6:$G$1367,E71)/F71)</f>
        <v>2.0565426464986727</v>
      </c>
      <c r="H71" s="5">
        <f>SQRT(SUMIFS('Scored quarters'!$L$6:$L$1367,'Scored quarters'!$C$6:$C$1367,B71,'Scored quarters'!$D$6:$D$1367,C71,'Scored quarters'!$F$6:$F$1367,D71,'Scored quarters'!$G$6:$G$1367,E71)/F71)</f>
        <v>1.8853878911247945</v>
      </c>
      <c r="I71" s="5">
        <f>SQRT(SUMIFS('Scored quarters'!$M$6:$M$1367,'Scored quarters'!$C$6:$C$1367,B71,'Scored quarters'!$D$6:$D$1367,C71,'Scored quarters'!$F$6:$F$1367,D71,'Scored quarters'!$G$6:$G$1367,E71)/F71)</f>
        <v>1.7677669529663689</v>
      </c>
      <c r="J71" s="5">
        <f>SUMIFS('Scored quarters'!$O$6:$O$1367,'Scored quarters'!$C$6:$C$1367,B71,'Scored quarters'!$D$6:$D$1367,C71,'Scored quarters'!$F$6:$F$1367,D71,'Scored quarters'!$G$6:$G$1367,E71)/F71</f>
        <v>1.7117131075059424</v>
      </c>
      <c r="K71" s="5">
        <f>SUMIFS('Scored quarters'!$J$6:$J$1367,'Scored quarters'!$C$6:$C$1367,B71,'Scored quarters'!$D$6:$D$1367,C71,'Scored quarters'!$F$6:$F$1367,D71,'Scored quarters'!$G$6:$G$1367,E71)/F71</f>
        <v>0.48936736333529662</v>
      </c>
      <c r="L71" s="1">
        <f>SUMIFS('Scored quarters'!$N$6:$N$1367,'Scored quarters'!$C$6:$C$1367,B71,'Scored quarters'!$D$6:$D$1367,C71,'Scored quarters'!$F$6:$F$1367,D71,'Scored quarters'!$G$6:$G$1367,E71)</f>
        <v>3</v>
      </c>
    </row>
    <row r="72" spans="1:12" ht="25" customHeight="1">
      <c r="A72" s="1"/>
      <c r="B72" s="1" t="s">
        <v>54</v>
      </c>
      <c r="C72" s="1" t="s">
        <v>43</v>
      </c>
      <c r="D72" s="1" t="s">
        <v>51</v>
      </c>
      <c r="E72" s="1" t="s">
        <v>45</v>
      </c>
      <c r="F72" s="1">
        <f>COUNTIFS('Scored quarters'!$C$6:$C$1367,B72,'Scored quarters'!$D$6:$D$1367,C72,'Scored quarters'!$F$6:$F$1367,D72,'Scored quarters'!$G$6:$G$1367,E72)</f>
        <v>8</v>
      </c>
      <c r="G72" s="5">
        <f>SQRT(SUMIFS('Scored quarters'!$K$6:$K$1367,'Scored quarters'!$C$6:$C$1367,B72,'Scored quarters'!$D$6:$D$1367,C72,'Scored quarters'!$F$6:$F$1367,D72,'Scored quarters'!$G$6:$G$1367,E72)/F72)</f>
        <v>1.8853878911247945</v>
      </c>
      <c r="H72" s="5">
        <f>SQRT(SUMIFS('Scored quarters'!$L$6:$L$1367,'Scored quarters'!$C$6:$C$1367,B72,'Scored quarters'!$D$6:$D$1367,C72,'Scored quarters'!$F$6:$F$1367,D72,'Scored quarters'!$G$6:$G$1367,E72)/F72)</f>
        <v>1.8853878911247945</v>
      </c>
      <c r="I72" s="5">
        <f>SQRT(SUMIFS('Scored quarters'!$M$6:$M$1367,'Scored quarters'!$C$6:$C$1367,B72,'Scored quarters'!$D$6:$D$1367,C72,'Scored quarters'!$F$6:$F$1367,D72,'Scored quarters'!$G$6:$G$1367,E72)/F72)</f>
        <v>1.7677669529663689</v>
      </c>
      <c r="J72" s="5">
        <f>SUMIFS('Scored quarters'!$O$6:$O$1367,'Scored quarters'!$C$6:$C$1367,B72,'Scored quarters'!$D$6:$D$1367,C72,'Scored quarters'!$F$6:$F$1367,D72,'Scored quarters'!$G$6:$G$1367,E72)/F72</f>
        <v>1.53125</v>
      </c>
      <c r="K72" s="5">
        <f>SUMIFS('Scored quarters'!$J$6:$J$1367,'Scored quarters'!$C$6:$C$1367,B72,'Scored quarters'!$D$6:$D$1367,C72,'Scored quarters'!$F$6:$F$1367,D72,'Scored quarters'!$G$6:$G$1367,E72)/F72</f>
        <v>3.125E-2</v>
      </c>
      <c r="L72" s="1">
        <f>SUMIFS('Scored quarters'!$N$6:$N$1367,'Scored quarters'!$C$6:$C$1367,B72,'Scored quarters'!$D$6:$D$1367,C72,'Scored quarters'!$F$6:$F$1367,D72,'Scored quarters'!$G$6:$G$1367,E72)</f>
        <v>0</v>
      </c>
    </row>
    <row r="73" spans="1:12" ht="25" customHeight="1">
      <c r="A73" s="1"/>
      <c r="B73" s="1" t="s">
        <v>54</v>
      </c>
      <c r="C73" s="1" t="s">
        <v>43</v>
      </c>
      <c r="D73" s="1" t="s">
        <v>51</v>
      </c>
      <c r="E73" s="1" t="s">
        <v>46</v>
      </c>
      <c r="F73" s="1">
        <f>COUNTIFS('Scored quarters'!$C$6:$C$1367,B73,'Scored quarters'!$D$6:$D$1367,C73,'Scored quarters'!$F$6:$F$1367,D73,'Scored quarters'!$G$6:$G$1367,E73)</f>
        <v>8</v>
      </c>
      <c r="G73" s="5">
        <f>SQRT(SUMIFS('Scored quarters'!$K$6:$K$1367,'Scored quarters'!$C$6:$C$1367,B73,'Scored quarters'!$D$6:$D$1367,C73,'Scored quarters'!$F$6:$F$1367,D73,'Scored quarters'!$G$6:$G$1367,E73)/F73)</f>
        <v>1.7677669529663689</v>
      </c>
      <c r="H73" s="5">
        <f>SQRT(SUMIFS('Scored quarters'!$L$6:$L$1367,'Scored quarters'!$C$6:$C$1367,B73,'Scored quarters'!$D$6:$D$1367,C73,'Scored quarters'!$F$6:$F$1367,D73,'Scored quarters'!$G$6:$G$1367,E73)/F73)</f>
        <v>1.8853878911247945</v>
      </c>
      <c r="I73" s="5">
        <f>SQRT(SUMIFS('Scored quarters'!$M$6:$M$1367,'Scored quarters'!$C$6:$C$1367,B73,'Scored quarters'!$D$6:$D$1367,C73,'Scored quarters'!$F$6:$F$1367,D73,'Scored quarters'!$G$6:$G$1367,E73)/F73)</f>
        <v>1.7677669529663689</v>
      </c>
      <c r="J73" s="5">
        <f>SUMIFS('Scored quarters'!$O$6:$O$1367,'Scored quarters'!$C$6:$C$1367,B73,'Scored quarters'!$D$6:$D$1367,C73,'Scored quarters'!$F$6:$F$1367,D73,'Scored quarters'!$G$6:$G$1367,E73)/F73</f>
        <v>1.625</v>
      </c>
      <c r="K73" s="5">
        <f>SUMIFS('Scored quarters'!$J$6:$J$1367,'Scored quarters'!$C$6:$C$1367,B73,'Scored quarters'!$D$6:$D$1367,C73,'Scored quarters'!$F$6:$F$1367,D73,'Scored quarters'!$G$6:$G$1367,E73)/F73</f>
        <v>-0.125</v>
      </c>
      <c r="L73" s="1">
        <f>SUMIFS('Scored quarters'!$N$6:$N$1367,'Scored quarters'!$C$6:$C$1367,B73,'Scored quarters'!$D$6:$D$1367,C73,'Scored quarters'!$F$6:$F$1367,D73,'Scored quarters'!$G$6:$G$1367,E73)</f>
        <v>4</v>
      </c>
    </row>
    <row r="74" spans="1:12" ht="25" customHeight="1">
      <c r="A74" s="1"/>
      <c r="B74" s="1" t="s">
        <v>54</v>
      </c>
      <c r="C74" s="1" t="s">
        <v>43</v>
      </c>
      <c r="D74" s="1" t="s">
        <v>51</v>
      </c>
      <c r="E74" s="1" t="s">
        <v>47</v>
      </c>
      <c r="F74" s="1">
        <f>COUNTIFS('Scored quarters'!$C$6:$C$1367,B74,'Scored quarters'!$D$6:$D$1367,C74,'Scored quarters'!$F$6:$F$1367,D74,'Scored quarters'!$G$6:$G$1367,E74)</f>
        <v>8</v>
      </c>
      <c r="G74" s="5">
        <f>SQRT(SUMIFS('Scored quarters'!$K$6:$K$1367,'Scored quarters'!$C$6:$C$1367,B74,'Scored quarters'!$D$6:$D$1367,C74,'Scored quarters'!$F$6:$F$1367,D74,'Scored quarters'!$G$6:$G$1367,E74)/F74)</f>
        <v>2.6249960852939291</v>
      </c>
      <c r="H74" s="5">
        <f>SQRT(SUMIFS('Scored quarters'!$L$6:$L$1367,'Scored quarters'!$C$6:$C$1367,B74,'Scored quarters'!$D$6:$D$1367,C74,'Scored quarters'!$F$6:$F$1367,D74,'Scored quarters'!$G$6:$G$1367,E74)/F74)</f>
        <v>1.8853878911247945</v>
      </c>
      <c r="I74" s="5">
        <f>SQRT(SUMIFS('Scored quarters'!$M$6:$M$1367,'Scored quarters'!$C$6:$C$1367,B74,'Scored quarters'!$D$6:$D$1367,C74,'Scored quarters'!$F$6:$F$1367,D74,'Scored quarters'!$G$6:$G$1367,E74)/F74)</f>
        <v>1.7677669529663689</v>
      </c>
      <c r="J74" s="5">
        <f>SUMIFS('Scored quarters'!$O$6:$O$1367,'Scored quarters'!$C$6:$C$1367,B74,'Scored quarters'!$D$6:$D$1367,C74,'Scored quarters'!$F$6:$F$1367,D74,'Scored quarters'!$G$6:$G$1367,E74)/F74</f>
        <v>2.3336233375001907</v>
      </c>
      <c r="K74" s="5">
        <f>SUMIFS('Scored quarters'!$J$6:$J$1367,'Scored quarters'!$C$6:$C$1367,B74,'Scored quarters'!$D$6:$D$1367,C74,'Scored quarters'!$F$6:$F$1367,D74,'Scored quarters'!$G$6:$G$1367,E74)/F74</f>
        <v>0.96643650006992488</v>
      </c>
      <c r="L74" s="1">
        <f>SUMIFS('Scored quarters'!$N$6:$N$1367,'Scored quarters'!$C$6:$C$1367,B74,'Scored quarters'!$D$6:$D$1367,C74,'Scored quarters'!$F$6:$F$1367,D74,'Scored quarters'!$G$6:$G$1367,E74)</f>
        <v>2</v>
      </c>
    </row>
    <row r="75" spans="1:12" ht="25" customHeight="1">
      <c r="A75" s="1"/>
      <c r="B75" s="1" t="s">
        <v>54</v>
      </c>
      <c r="C75" s="1" t="s">
        <v>43</v>
      </c>
      <c r="D75" s="1" t="s">
        <v>51</v>
      </c>
      <c r="E75" s="1" t="s">
        <v>50</v>
      </c>
      <c r="F75" s="1">
        <f>COUNTIFS('Scored quarters'!$C$6:$C$1367,B75,'Scored quarters'!$D$6:$D$1367,C75,'Scored quarters'!$F$6:$F$1367,D75,'Scored quarters'!$G$6:$G$1367,E75)</f>
        <v>8</v>
      </c>
      <c r="G75" s="5">
        <f>SQRT(SUMIFS('Scored quarters'!$K$6:$K$1367,'Scored quarters'!$C$6:$C$1367,B75,'Scored quarters'!$D$6:$D$1367,C75,'Scored quarters'!$F$6:$F$1367,D75,'Scored quarters'!$G$6:$G$1367,E75)/F75)</f>
        <v>2.2061051126146407</v>
      </c>
      <c r="H75" s="5">
        <f>SQRT(SUMIFS('Scored quarters'!$L$6:$L$1367,'Scored quarters'!$C$6:$C$1367,B75,'Scored quarters'!$D$6:$D$1367,C75,'Scored quarters'!$F$6:$F$1367,D75,'Scored quarters'!$G$6:$G$1367,E75)/F75)</f>
        <v>1.8853878911247945</v>
      </c>
      <c r="I75" s="5">
        <f>SQRT(SUMIFS('Scored quarters'!$M$6:$M$1367,'Scored quarters'!$C$6:$C$1367,B75,'Scored quarters'!$D$6:$D$1367,C75,'Scored quarters'!$F$6:$F$1367,D75,'Scored quarters'!$G$6:$G$1367,E75)/F75)</f>
        <v>1.7677669529663689</v>
      </c>
      <c r="J75" s="5">
        <f>SUMIFS('Scored quarters'!$O$6:$O$1367,'Scored quarters'!$C$6:$C$1367,B75,'Scored quarters'!$D$6:$D$1367,C75,'Scored quarters'!$F$6:$F$1367,D75,'Scored quarters'!$G$6:$G$1367,E75)/F75</f>
        <v>1.8492304999349156</v>
      </c>
      <c r="K75" s="5">
        <f>SUMIFS('Scored quarters'!$J$6:$J$1367,'Scored quarters'!$C$6:$C$1367,B75,'Scored quarters'!$D$6:$D$1367,C75,'Scored quarters'!$F$6:$F$1367,D75,'Scored quarters'!$G$6:$G$1367,E75)/F75</f>
        <v>-0.20980860304488036</v>
      </c>
      <c r="L75" s="1">
        <f>SUMIFS('Scored quarters'!$N$6:$N$1367,'Scored quarters'!$C$6:$C$1367,B75,'Scored quarters'!$D$6:$D$1367,C75,'Scored quarters'!$F$6:$F$1367,D75,'Scored quarters'!$G$6:$G$1367,E75)</f>
        <v>2</v>
      </c>
    </row>
    <row r="76" spans="1:12" ht="25" customHeight="1">
      <c r="A76" s="1"/>
      <c r="B76" s="1" t="s">
        <v>54</v>
      </c>
      <c r="C76" s="1" t="s">
        <v>43</v>
      </c>
      <c r="D76" s="1" t="s">
        <v>51</v>
      </c>
      <c r="E76" s="1" t="s">
        <v>48</v>
      </c>
      <c r="F76" s="1">
        <f>COUNTIFS('Scored quarters'!$C$6:$C$1367,B76,'Scored quarters'!$D$6:$D$1367,C76,'Scored quarters'!$F$6:$F$1367,D76,'Scored quarters'!$G$6:$G$1367,E76)</f>
        <v>8</v>
      </c>
      <c r="G76" s="5">
        <f>SQRT(SUMIFS('Scored quarters'!$K$6:$K$1367,'Scored quarters'!$C$6:$C$1367,B76,'Scored quarters'!$D$6:$D$1367,C76,'Scored quarters'!$F$6:$F$1367,D76,'Scored quarters'!$G$6:$G$1367,E76)/F76)</f>
        <v>2.2152159011921619</v>
      </c>
      <c r="H76" s="5">
        <f>SQRT(SUMIFS('Scored quarters'!$L$6:$L$1367,'Scored quarters'!$C$6:$C$1367,B76,'Scored quarters'!$D$6:$D$1367,C76,'Scored quarters'!$F$6:$F$1367,D76,'Scored quarters'!$G$6:$G$1367,E76)/F76)</f>
        <v>1.8853878911247945</v>
      </c>
      <c r="I76" s="5">
        <f>SQRT(SUMIFS('Scored quarters'!$M$6:$M$1367,'Scored quarters'!$C$6:$C$1367,B76,'Scored quarters'!$D$6:$D$1367,C76,'Scored quarters'!$F$6:$F$1367,D76,'Scored quarters'!$G$6:$G$1367,E76)/F76)</f>
        <v>1.7677669529663689</v>
      </c>
      <c r="J76" s="5">
        <f>SUMIFS('Scored quarters'!$O$6:$O$1367,'Scored quarters'!$C$6:$C$1367,B76,'Scored quarters'!$D$6:$D$1367,C76,'Scored quarters'!$F$6:$F$1367,D76,'Scored quarters'!$G$6:$G$1367,E76)/F76</f>
        <v>1.9090204316116073</v>
      </c>
      <c r="K76" s="5">
        <f>SUMIFS('Scored quarters'!$J$6:$J$1367,'Scored quarters'!$C$6:$C$1367,B76,'Scored quarters'!$D$6:$D$1367,C76,'Scored quarters'!$F$6:$F$1367,D76,'Scored quarters'!$G$6:$G$1367,E76)/F76</f>
        <v>0.49884325003496244</v>
      </c>
      <c r="L76" s="1">
        <f>SUMIFS('Scored quarters'!$N$6:$N$1367,'Scored quarters'!$C$6:$C$1367,B76,'Scored quarters'!$D$6:$D$1367,C76,'Scored quarters'!$F$6:$F$1367,D76,'Scored quarters'!$G$6:$G$1367,E76)</f>
        <v>2</v>
      </c>
    </row>
    <row r="77" spans="1:12" ht="25" customHeight="1">
      <c r="A77" s="1"/>
      <c r="B77" s="1" t="s">
        <v>54</v>
      </c>
      <c r="C77" s="1" t="s">
        <v>43</v>
      </c>
      <c r="D77" s="1" t="s">
        <v>52</v>
      </c>
      <c r="E77" s="1" t="s">
        <v>45</v>
      </c>
      <c r="F77" s="1">
        <f>COUNTIFS('Scored quarters'!$C$6:$C$1367,B77,'Scored quarters'!$D$6:$D$1367,C77,'Scored quarters'!$F$6:$F$1367,D77,'Scored quarters'!$G$6:$G$1367,E77)</f>
        <v>8</v>
      </c>
      <c r="G77" s="5">
        <f>SQRT(SUMIFS('Scored quarters'!$K$6:$K$1367,'Scored quarters'!$C$6:$C$1367,B77,'Scored quarters'!$D$6:$D$1367,C77,'Scored quarters'!$F$6:$F$1367,D77,'Scored quarters'!$G$6:$G$1367,E77)/F77)</f>
        <v>1.8853878911247945</v>
      </c>
      <c r="H77" s="5">
        <f>SQRT(SUMIFS('Scored quarters'!$L$6:$L$1367,'Scored quarters'!$C$6:$C$1367,B77,'Scored quarters'!$D$6:$D$1367,C77,'Scored quarters'!$F$6:$F$1367,D77,'Scored quarters'!$G$6:$G$1367,E77)/F77)</f>
        <v>1.8853878911247945</v>
      </c>
      <c r="I77" s="5">
        <f>SQRT(SUMIFS('Scored quarters'!$M$6:$M$1367,'Scored quarters'!$C$6:$C$1367,B77,'Scored quarters'!$D$6:$D$1367,C77,'Scored quarters'!$F$6:$F$1367,D77,'Scored quarters'!$G$6:$G$1367,E77)/F77)</f>
        <v>1.7677669529663689</v>
      </c>
      <c r="J77" s="5">
        <f>SUMIFS('Scored quarters'!$O$6:$O$1367,'Scored quarters'!$C$6:$C$1367,B77,'Scored quarters'!$D$6:$D$1367,C77,'Scored quarters'!$F$6:$F$1367,D77,'Scored quarters'!$G$6:$G$1367,E77)/F77</f>
        <v>1.53125</v>
      </c>
      <c r="K77" s="5">
        <f>SUMIFS('Scored quarters'!$J$6:$J$1367,'Scored quarters'!$C$6:$C$1367,B77,'Scored quarters'!$D$6:$D$1367,C77,'Scored quarters'!$F$6:$F$1367,D77,'Scored quarters'!$G$6:$G$1367,E77)/F77</f>
        <v>3.125E-2</v>
      </c>
      <c r="L77" s="1">
        <f>SUMIFS('Scored quarters'!$N$6:$N$1367,'Scored quarters'!$C$6:$C$1367,B77,'Scored quarters'!$D$6:$D$1367,C77,'Scored quarters'!$F$6:$F$1367,D77,'Scored quarters'!$G$6:$G$1367,E77)</f>
        <v>0</v>
      </c>
    </row>
    <row r="78" spans="1:12" ht="25" customHeight="1">
      <c r="A78" s="1"/>
      <c r="B78" s="1" t="s">
        <v>54</v>
      </c>
      <c r="C78" s="1" t="s">
        <v>43</v>
      </c>
      <c r="D78" s="1" t="s">
        <v>52</v>
      </c>
      <c r="E78" s="1" t="s">
        <v>46</v>
      </c>
      <c r="F78" s="1">
        <f>COUNTIFS('Scored quarters'!$C$6:$C$1367,B78,'Scored quarters'!$D$6:$D$1367,C78,'Scored quarters'!$F$6:$F$1367,D78,'Scored quarters'!$G$6:$G$1367,E78)</f>
        <v>8</v>
      </c>
      <c r="G78" s="5">
        <f>SQRT(SUMIFS('Scored quarters'!$K$6:$K$1367,'Scored quarters'!$C$6:$C$1367,B78,'Scored quarters'!$D$6:$D$1367,C78,'Scored quarters'!$F$6:$F$1367,D78,'Scored quarters'!$G$6:$G$1367,E78)/F78)</f>
        <v>1.7677669529663689</v>
      </c>
      <c r="H78" s="5">
        <f>SQRT(SUMIFS('Scored quarters'!$L$6:$L$1367,'Scored quarters'!$C$6:$C$1367,B78,'Scored quarters'!$D$6:$D$1367,C78,'Scored quarters'!$F$6:$F$1367,D78,'Scored quarters'!$G$6:$G$1367,E78)/F78)</f>
        <v>1.8853878911247945</v>
      </c>
      <c r="I78" s="5">
        <f>SQRT(SUMIFS('Scored quarters'!$M$6:$M$1367,'Scored quarters'!$C$6:$C$1367,B78,'Scored quarters'!$D$6:$D$1367,C78,'Scored quarters'!$F$6:$F$1367,D78,'Scored quarters'!$G$6:$G$1367,E78)/F78)</f>
        <v>1.7677669529663689</v>
      </c>
      <c r="J78" s="5">
        <f>SUMIFS('Scored quarters'!$O$6:$O$1367,'Scored quarters'!$C$6:$C$1367,B78,'Scored quarters'!$D$6:$D$1367,C78,'Scored quarters'!$F$6:$F$1367,D78,'Scored quarters'!$G$6:$G$1367,E78)/F78</f>
        <v>1.625</v>
      </c>
      <c r="K78" s="5">
        <f>SUMIFS('Scored quarters'!$J$6:$J$1367,'Scored quarters'!$C$6:$C$1367,B78,'Scored quarters'!$D$6:$D$1367,C78,'Scored quarters'!$F$6:$F$1367,D78,'Scored quarters'!$G$6:$G$1367,E78)/F78</f>
        <v>-0.125</v>
      </c>
      <c r="L78" s="1">
        <f>SUMIFS('Scored quarters'!$N$6:$N$1367,'Scored quarters'!$C$6:$C$1367,B78,'Scored quarters'!$D$6:$D$1367,C78,'Scored quarters'!$F$6:$F$1367,D78,'Scored quarters'!$G$6:$G$1367,E78)</f>
        <v>4</v>
      </c>
    </row>
    <row r="79" spans="1:12" ht="25" customHeight="1">
      <c r="A79" s="1"/>
      <c r="B79" s="1" t="s">
        <v>54</v>
      </c>
      <c r="C79" s="1" t="s">
        <v>43</v>
      </c>
      <c r="D79" s="1" t="s">
        <v>52</v>
      </c>
      <c r="E79" s="1" t="s">
        <v>47</v>
      </c>
      <c r="F79" s="1">
        <f>COUNTIFS('Scored quarters'!$C$6:$C$1367,B79,'Scored quarters'!$D$6:$D$1367,C79,'Scored quarters'!$F$6:$F$1367,D79,'Scored quarters'!$G$6:$G$1367,E79)</f>
        <v>8</v>
      </c>
      <c r="G79" s="5">
        <f>SQRT(SUMIFS('Scored quarters'!$K$6:$K$1367,'Scored quarters'!$C$6:$C$1367,B79,'Scored quarters'!$D$6:$D$1367,C79,'Scored quarters'!$F$6:$F$1367,D79,'Scored quarters'!$G$6:$G$1367,E79)/F79)</f>
        <v>2.5796899136900384</v>
      </c>
      <c r="H79" s="5">
        <f>SQRT(SUMIFS('Scored quarters'!$L$6:$L$1367,'Scored quarters'!$C$6:$C$1367,B79,'Scored quarters'!$D$6:$D$1367,C79,'Scored quarters'!$F$6:$F$1367,D79,'Scored quarters'!$G$6:$G$1367,E79)/F79)</f>
        <v>1.8853878911247945</v>
      </c>
      <c r="I79" s="5">
        <f>SQRT(SUMIFS('Scored quarters'!$M$6:$M$1367,'Scored quarters'!$C$6:$C$1367,B79,'Scored quarters'!$D$6:$D$1367,C79,'Scored quarters'!$F$6:$F$1367,D79,'Scored quarters'!$G$6:$G$1367,E79)/F79)</f>
        <v>1.7677669529663689</v>
      </c>
      <c r="J79" s="5">
        <f>SUMIFS('Scored quarters'!$O$6:$O$1367,'Scored quarters'!$C$6:$C$1367,B79,'Scored quarters'!$D$6:$D$1367,C79,'Scored quarters'!$F$6:$F$1367,D79,'Scored quarters'!$G$6:$G$1367,E79)/F79</f>
        <v>2.2846995065887565</v>
      </c>
      <c r="K79" s="5">
        <f>SUMIFS('Scored quarters'!$J$6:$J$1367,'Scored quarters'!$C$6:$C$1367,B79,'Scored quarters'!$D$6:$D$1367,C79,'Scored quarters'!$F$6:$F$1367,D79,'Scored quarters'!$G$6:$G$1367,E79)/F79</f>
        <v>1.015360330981359</v>
      </c>
      <c r="L79" s="1">
        <f>SUMIFS('Scored quarters'!$N$6:$N$1367,'Scored quarters'!$C$6:$C$1367,B79,'Scored quarters'!$D$6:$D$1367,C79,'Scored quarters'!$F$6:$F$1367,D79,'Scored quarters'!$G$6:$G$1367,E79)</f>
        <v>2</v>
      </c>
    </row>
    <row r="80" spans="1:12" ht="25" customHeight="1">
      <c r="A80" s="1"/>
      <c r="B80" s="1" t="s">
        <v>54</v>
      </c>
      <c r="C80" s="1" t="s">
        <v>43</v>
      </c>
      <c r="D80" s="1" t="s">
        <v>52</v>
      </c>
      <c r="E80" s="1" t="s">
        <v>50</v>
      </c>
      <c r="F80" s="1">
        <f>COUNTIFS('Scored quarters'!$C$6:$C$1367,B80,'Scored quarters'!$D$6:$D$1367,C80,'Scored quarters'!$F$6:$F$1367,D80,'Scored quarters'!$G$6:$G$1367,E80)</f>
        <v>8</v>
      </c>
      <c r="G80" s="5">
        <f>SQRT(SUMIFS('Scored quarters'!$K$6:$K$1367,'Scored quarters'!$C$6:$C$1367,B80,'Scored quarters'!$D$6:$D$1367,C80,'Scored quarters'!$F$6:$F$1367,D80,'Scored quarters'!$G$6:$G$1367,E80)/F80)</f>
        <v>2.2061051126146407</v>
      </c>
      <c r="H80" s="5">
        <f>SQRT(SUMIFS('Scored quarters'!$L$6:$L$1367,'Scored quarters'!$C$6:$C$1367,B80,'Scored quarters'!$D$6:$D$1367,C80,'Scored quarters'!$F$6:$F$1367,D80,'Scored quarters'!$G$6:$G$1367,E80)/F80)</f>
        <v>1.8853878911247945</v>
      </c>
      <c r="I80" s="5">
        <f>SQRT(SUMIFS('Scored quarters'!$M$6:$M$1367,'Scored quarters'!$C$6:$C$1367,B80,'Scored quarters'!$D$6:$D$1367,C80,'Scored quarters'!$F$6:$F$1367,D80,'Scored quarters'!$G$6:$G$1367,E80)/F80)</f>
        <v>1.7677669529663689</v>
      </c>
      <c r="J80" s="5">
        <f>SUMIFS('Scored quarters'!$O$6:$O$1367,'Scored quarters'!$C$6:$C$1367,B80,'Scored quarters'!$D$6:$D$1367,C80,'Scored quarters'!$F$6:$F$1367,D80,'Scored quarters'!$G$6:$G$1367,E80)/F80</f>
        <v>1.8492304999349156</v>
      </c>
      <c r="K80" s="5">
        <f>SUMIFS('Scored quarters'!$J$6:$J$1367,'Scored quarters'!$C$6:$C$1367,B80,'Scored quarters'!$D$6:$D$1367,C80,'Scored quarters'!$F$6:$F$1367,D80,'Scored quarters'!$G$6:$G$1367,E80)/F80</f>
        <v>-0.20980860304488036</v>
      </c>
      <c r="L80" s="1">
        <f>SUMIFS('Scored quarters'!$N$6:$N$1367,'Scored quarters'!$C$6:$C$1367,B80,'Scored quarters'!$D$6:$D$1367,C80,'Scored quarters'!$F$6:$F$1367,D80,'Scored quarters'!$G$6:$G$1367,E80)</f>
        <v>2</v>
      </c>
    </row>
    <row r="81" spans="1:12" ht="25" customHeight="1">
      <c r="A81" s="1"/>
      <c r="B81" s="1" t="s">
        <v>54</v>
      </c>
      <c r="C81" s="1" t="s">
        <v>43</v>
      </c>
      <c r="D81" s="1" t="s">
        <v>52</v>
      </c>
      <c r="E81" s="1" t="s">
        <v>48</v>
      </c>
      <c r="F81" s="1">
        <f>COUNTIFS('Scored quarters'!$C$6:$C$1367,B81,'Scored quarters'!$D$6:$D$1367,C81,'Scored quarters'!$F$6:$F$1367,D81,'Scored quarters'!$G$6:$G$1367,E81)</f>
        <v>8</v>
      </c>
      <c r="G81" s="5">
        <f>SQRT(SUMIFS('Scored quarters'!$K$6:$K$1367,'Scored quarters'!$C$6:$C$1367,B81,'Scored quarters'!$D$6:$D$1367,C81,'Scored quarters'!$F$6:$F$1367,D81,'Scored quarters'!$G$6:$G$1367,E81)/F81)</f>
        <v>2.1851417901989492</v>
      </c>
      <c r="H81" s="5">
        <f>SQRT(SUMIFS('Scored quarters'!$L$6:$L$1367,'Scored quarters'!$C$6:$C$1367,B81,'Scored quarters'!$D$6:$D$1367,C81,'Scored quarters'!$F$6:$F$1367,D81,'Scored quarters'!$G$6:$G$1367,E81)/F81)</f>
        <v>1.8853878911247945</v>
      </c>
      <c r="I81" s="5">
        <f>SQRT(SUMIFS('Scored quarters'!$M$6:$M$1367,'Scored quarters'!$C$6:$C$1367,B81,'Scored quarters'!$D$6:$D$1367,C81,'Scored quarters'!$F$6:$F$1367,D81,'Scored quarters'!$G$6:$G$1367,E81)/F81)</f>
        <v>1.7677669529663689</v>
      </c>
      <c r="J81" s="5">
        <f>SUMIFS('Scored quarters'!$O$6:$O$1367,'Scored quarters'!$C$6:$C$1367,B81,'Scored quarters'!$D$6:$D$1367,C81,'Scored quarters'!$F$6:$F$1367,D81,'Scored quarters'!$G$6:$G$1367,E81)/F81</f>
        <v>1.8845585161558902</v>
      </c>
      <c r="K81" s="5">
        <f>SUMIFS('Scored quarters'!$J$6:$J$1367,'Scored quarters'!$C$6:$C$1367,B81,'Scored quarters'!$D$6:$D$1367,C81,'Scored quarters'!$F$6:$F$1367,D81,'Scored quarters'!$G$6:$G$1367,E81)/F81</f>
        <v>0.52330516549067951</v>
      </c>
      <c r="L81" s="1">
        <f>SUMIFS('Scored quarters'!$N$6:$N$1367,'Scored quarters'!$C$6:$C$1367,B81,'Scored quarters'!$D$6:$D$1367,C81,'Scored quarters'!$F$6:$F$1367,D81,'Scored quarters'!$G$6:$G$1367,E81)</f>
        <v>2</v>
      </c>
    </row>
    <row r="82" spans="1:12" ht="25" customHeight="1">
      <c r="A82" s="1"/>
      <c r="B82" s="1" t="s">
        <v>55</v>
      </c>
      <c r="C82" s="1" t="s">
        <v>43</v>
      </c>
      <c r="D82" s="1" t="s">
        <v>44</v>
      </c>
      <c r="E82" s="1" t="s">
        <v>45</v>
      </c>
      <c r="F82" s="1">
        <f>COUNTIFS('Scored quarters'!$C$6:$C$1367,B82,'Scored quarters'!$D$6:$D$1367,C82,'Scored quarters'!$F$6:$F$1367,D82,'Scored quarters'!$G$6:$G$1367,E82)</f>
        <v>8</v>
      </c>
      <c r="G82" s="5">
        <f>SQRT(SUMIFS('Scored quarters'!$K$6:$K$1367,'Scored quarters'!$C$6:$C$1367,B82,'Scored quarters'!$D$6:$D$1367,C82,'Scored quarters'!$F$6:$F$1367,D82,'Scored quarters'!$G$6:$G$1367,E82)/F82)</f>
        <v>3.0733227132860619</v>
      </c>
      <c r="H82" s="5">
        <f>SQRT(SUMIFS('Scored quarters'!$L$6:$L$1367,'Scored quarters'!$C$6:$C$1367,B82,'Scored quarters'!$D$6:$D$1367,C82,'Scored quarters'!$F$6:$F$1367,D82,'Scored quarters'!$G$6:$G$1367,E82)/F82)</f>
        <v>3.0733227132860619</v>
      </c>
      <c r="I82" s="5">
        <f>SQRT(SUMIFS('Scored quarters'!$M$6:$M$1367,'Scored quarters'!$C$6:$C$1367,B82,'Scored quarters'!$D$6:$D$1367,C82,'Scored quarters'!$F$6:$F$1367,D82,'Scored quarters'!$G$6:$G$1367,E82)/F82)</f>
        <v>3.2596012026013246</v>
      </c>
      <c r="J82" s="5">
        <f>SUMIFS('Scored quarters'!$O$6:$O$1367,'Scored quarters'!$C$6:$C$1367,B82,'Scored quarters'!$D$6:$D$1367,C82,'Scored quarters'!$F$6:$F$1367,D82,'Scored quarters'!$G$6:$G$1367,E82)/F82</f>
        <v>2.09375</v>
      </c>
      <c r="K82" s="5">
        <f>SUMIFS('Scored quarters'!$J$6:$J$1367,'Scored quarters'!$C$6:$C$1367,B82,'Scored quarters'!$D$6:$D$1367,C82,'Scored quarters'!$F$6:$F$1367,D82,'Scored quarters'!$G$6:$G$1367,E82)/F82</f>
        <v>-0.71875</v>
      </c>
      <c r="L82" s="1">
        <f>SUMIFS('Scored quarters'!$N$6:$N$1367,'Scored quarters'!$C$6:$C$1367,B82,'Scored quarters'!$D$6:$D$1367,C82,'Scored quarters'!$F$6:$F$1367,D82,'Scored quarters'!$G$6:$G$1367,E82)</f>
        <v>0</v>
      </c>
    </row>
    <row r="83" spans="1:12" ht="25" customHeight="1">
      <c r="A83" s="1"/>
      <c r="B83" s="1" t="s">
        <v>55</v>
      </c>
      <c r="C83" s="1" t="s">
        <v>43</v>
      </c>
      <c r="D83" s="1" t="s">
        <v>44</v>
      </c>
      <c r="E83" s="1" t="s">
        <v>46</v>
      </c>
      <c r="F83" s="1">
        <f>COUNTIFS('Scored quarters'!$C$6:$C$1367,B83,'Scored quarters'!$D$6:$D$1367,C83,'Scored quarters'!$F$6:$F$1367,D83,'Scored quarters'!$G$6:$G$1367,E83)</f>
        <v>8</v>
      </c>
      <c r="G83" s="5">
        <f>SQRT(SUMIFS('Scored quarters'!$K$6:$K$1367,'Scored quarters'!$C$6:$C$1367,B83,'Scored quarters'!$D$6:$D$1367,C83,'Scored quarters'!$F$6:$F$1367,D83,'Scored quarters'!$G$6:$G$1367,E83)/F83)</f>
        <v>3.2596012026013246</v>
      </c>
      <c r="H83" s="5">
        <f>SQRT(SUMIFS('Scored quarters'!$L$6:$L$1367,'Scored quarters'!$C$6:$C$1367,B83,'Scored quarters'!$D$6:$D$1367,C83,'Scored quarters'!$F$6:$F$1367,D83,'Scored quarters'!$G$6:$G$1367,E83)/F83)</f>
        <v>3.0733227132860619</v>
      </c>
      <c r="I83" s="5">
        <f>SQRT(SUMIFS('Scored quarters'!$M$6:$M$1367,'Scored quarters'!$C$6:$C$1367,B83,'Scored quarters'!$D$6:$D$1367,C83,'Scored quarters'!$F$6:$F$1367,D83,'Scored quarters'!$G$6:$G$1367,E83)/F83)</f>
        <v>3.2596012026013246</v>
      </c>
      <c r="J83" s="5">
        <f>SUMIFS('Scored quarters'!$O$6:$O$1367,'Scored quarters'!$C$6:$C$1367,B83,'Scored quarters'!$D$6:$D$1367,C83,'Scored quarters'!$F$6:$F$1367,D83,'Scored quarters'!$G$6:$G$1367,E83)/F83</f>
        <v>2.875</v>
      </c>
      <c r="K83" s="5">
        <f>SUMIFS('Scored quarters'!$J$6:$J$1367,'Scored quarters'!$C$6:$C$1367,B83,'Scored quarters'!$D$6:$D$1367,C83,'Scored quarters'!$F$6:$F$1367,D83,'Scored quarters'!$G$6:$G$1367,E83)/F83</f>
        <v>-0.375</v>
      </c>
      <c r="L83" s="1">
        <f>SUMIFS('Scored quarters'!$N$6:$N$1367,'Scored quarters'!$C$6:$C$1367,B83,'Scored quarters'!$D$6:$D$1367,C83,'Scored quarters'!$F$6:$F$1367,D83,'Scored quarters'!$G$6:$G$1367,E83)</f>
        <v>3</v>
      </c>
    </row>
    <row r="84" spans="1:12" ht="25" customHeight="1">
      <c r="A84" s="1"/>
      <c r="B84" s="1" t="s">
        <v>55</v>
      </c>
      <c r="C84" s="1" t="s">
        <v>43</v>
      </c>
      <c r="D84" s="1" t="s">
        <v>44</v>
      </c>
      <c r="E84" s="1" t="s">
        <v>47</v>
      </c>
      <c r="F84" s="1">
        <f>COUNTIFS('Scored quarters'!$C$6:$C$1367,B84,'Scored quarters'!$D$6:$D$1367,C84,'Scored quarters'!$F$6:$F$1367,D84,'Scored quarters'!$G$6:$G$1367,E84)</f>
        <v>8</v>
      </c>
      <c r="G84" s="5">
        <f>SQRT(SUMIFS('Scored quarters'!$K$6:$K$1367,'Scored quarters'!$C$6:$C$1367,B84,'Scored quarters'!$D$6:$D$1367,C84,'Scored quarters'!$F$6:$F$1367,D84,'Scored quarters'!$G$6:$G$1367,E84)/F84)</f>
        <v>2.7379066405628256</v>
      </c>
      <c r="H84" s="5">
        <f>SQRT(SUMIFS('Scored quarters'!$L$6:$L$1367,'Scored quarters'!$C$6:$C$1367,B84,'Scored quarters'!$D$6:$D$1367,C84,'Scored quarters'!$F$6:$F$1367,D84,'Scored quarters'!$G$6:$G$1367,E84)/F84)</f>
        <v>3.0733227132860619</v>
      </c>
      <c r="I84" s="5">
        <f>SQRT(SUMIFS('Scored quarters'!$M$6:$M$1367,'Scored quarters'!$C$6:$C$1367,B84,'Scored quarters'!$D$6:$D$1367,C84,'Scored quarters'!$F$6:$F$1367,D84,'Scored quarters'!$G$6:$G$1367,E84)/F84)</f>
        <v>3.2596012026013246</v>
      </c>
      <c r="J84" s="5">
        <f>SUMIFS('Scored quarters'!$O$6:$O$1367,'Scored quarters'!$C$6:$C$1367,B84,'Scored quarters'!$D$6:$D$1367,C84,'Scored quarters'!$F$6:$F$1367,D84,'Scored quarters'!$G$6:$G$1367,E84)/F84</f>
        <v>1.8439805899997808</v>
      </c>
      <c r="K84" s="5">
        <f>SUMIFS('Scored quarters'!$J$6:$J$1367,'Scored quarters'!$C$6:$C$1367,B84,'Scored quarters'!$D$6:$D$1367,C84,'Scored quarters'!$F$6:$F$1367,D84,'Scored quarters'!$G$6:$G$1367,E84)/F84</f>
        <v>-0.10570941736858885</v>
      </c>
      <c r="L84" s="1">
        <f>SUMIFS('Scored quarters'!$N$6:$N$1367,'Scored quarters'!$C$6:$C$1367,B84,'Scored quarters'!$D$6:$D$1367,C84,'Scored quarters'!$F$6:$F$1367,D84,'Scored quarters'!$G$6:$G$1367,E84)</f>
        <v>5</v>
      </c>
    </row>
    <row r="85" spans="1:12" ht="25" customHeight="1">
      <c r="A85" s="1"/>
      <c r="B85" s="1" t="s">
        <v>55</v>
      </c>
      <c r="C85" s="1" t="s">
        <v>43</v>
      </c>
      <c r="D85" s="1" t="s">
        <v>44</v>
      </c>
      <c r="E85" s="1" t="s">
        <v>48</v>
      </c>
      <c r="F85" s="1">
        <f>COUNTIFS('Scored quarters'!$C$6:$C$1367,B85,'Scored quarters'!$D$6:$D$1367,C85,'Scored quarters'!$F$6:$F$1367,D85,'Scored quarters'!$G$6:$G$1367,E85)</f>
        <v>8</v>
      </c>
      <c r="G85" s="5">
        <f>SQRT(SUMIFS('Scored quarters'!$K$6:$K$1367,'Scored quarters'!$C$6:$C$1367,B85,'Scored quarters'!$D$6:$D$1367,C85,'Scored quarters'!$F$6:$F$1367,D85,'Scored quarters'!$G$6:$G$1367,E85)/F85)</f>
        <v>2.874378643772205</v>
      </c>
      <c r="H85" s="5">
        <f>SQRT(SUMIFS('Scored quarters'!$L$6:$L$1367,'Scored quarters'!$C$6:$C$1367,B85,'Scored quarters'!$D$6:$D$1367,C85,'Scored quarters'!$F$6:$F$1367,D85,'Scored quarters'!$G$6:$G$1367,E85)/F85)</f>
        <v>3.0733227132860619</v>
      </c>
      <c r="I85" s="5">
        <f>SQRT(SUMIFS('Scored quarters'!$M$6:$M$1367,'Scored quarters'!$C$6:$C$1367,B85,'Scored quarters'!$D$6:$D$1367,C85,'Scored quarters'!$F$6:$F$1367,D85,'Scored quarters'!$G$6:$G$1367,E85)/F85)</f>
        <v>3.2596012026013246</v>
      </c>
      <c r="J85" s="5">
        <f>SUMIFS('Scored quarters'!$O$6:$O$1367,'Scored quarters'!$C$6:$C$1367,B85,'Scored quarters'!$D$6:$D$1367,C85,'Scored quarters'!$F$6:$F$1367,D85,'Scored quarters'!$G$6:$G$1367,E85)/F85</f>
        <v>1.9410637989807451</v>
      </c>
      <c r="K85" s="5">
        <f>SUMIFS('Scored quarters'!$J$6:$J$1367,'Scored quarters'!$C$6:$C$1367,B85,'Scored quarters'!$D$6:$D$1367,C85,'Scored quarters'!$F$6:$F$1367,D85,'Scored quarters'!$G$6:$G$1367,E85)/F85</f>
        <v>-0.41222970868429437</v>
      </c>
      <c r="L85" s="1">
        <f>SUMIFS('Scored quarters'!$N$6:$N$1367,'Scored quarters'!$C$6:$C$1367,B85,'Scored quarters'!$D$6:$D$1367,C85,'Scored quarters'!$F$6:$F$1367,D85,'Scored quarters'!$G$6:$G$1367,E85)</f>
        <v>5</v>
      </c>
    </row>
    <row r="86" spans="1:12" ht="25" customHeight="1">
      <c r="A86" s="1"/>
      <c r="B86" s="1" t="s">
        <v>55</v>
      </c>
      <c r="C86" s="1" t="s">
        <v>43</v>
      </c>
      <c r="D86" s="1" t="s">
        <v>49</v>
      </c>
      <c r="E86" s="1" t="s">
        <v>45</v>
      </c>
      <c r="F86" s="1">
        <f>COUNTIFS('Scored quarters'!$C$6:$C$1367,B86,'Scored quarters'!$D$6:$D$1367,C86,'Scored quarters'!$F$6:$F$1367,D86,'Scored quarters'!$G$6:$G$1367,E86)</f>
        <v>8</v>
      </c>
      <c r="G86" s="5">
        <f>SQRT(SUMIFS('Scored quarters'!$K$6:$K$1367,'Scored quarters'!$C$6:$C$1367,B86,'Scored quarters'!$D$6:$D$1367,C86,'Scored quarters'!$F$6:$F$1367,D86,'Scored quarters'!$G$6:$G$1367,E86)/F86)</f>
        <v>3.3830921506810894</v>
      </c>
      <c r="H86" s="5">
        <f>SQRT(SUMIFS('Scored quarters'!$L$6:$L$1367,'Scored quarters'!$C$6:$C$1367,B86,'Scored quarters'!$D$6:$D$1367,C86,'Scored quarters'!$F$6:$F$1367,D86,'Scored quarters'!$G$6:$G$1367,E86)/F86)</f>
        <v>3.3830921506810894</v>
      </c>
      <c r="I86" s="5">
        <f>SQRT(SUMIFS('Scored quarters'!$M$6:$M$1367,'Scored quarters'!$C$6:$C$1367,B86,'Scored quarters'!$D$6:$D$1367,C86,'Scored quarters'!$F$6:$F$1367,D86,'Scored quarters'!$G$6:$G$1367,E86)/F86)</f>
        <v>4.4440972086577943</v>
      </c>
      <c r="J86" s="5">
        <f>SUMIFS('Scored quarters'!$O$6:$O$1367,'Scored quarters'!$C$6:$C$1367,B86,'Scored quarters'!$D$6:$D$1367,C86,'Scored quarters'!$F$6:$F$1367,D86,'Scored quarters'!$G$6:$G$1367,E86)/F86</f>
        <v>2.53125</v>
      </c>
      <c r="K86" s="5">
        <f>SUMIFS('Scored quarters'!$J$6:$J$1367,'Scored quarters'!$C$6:$C$1367,B86,'Scored quarters'!$D$6:$D$1367,C86,'Scored quarters'!$F$6:$F$1367,D86,'Scored quarters'!$G$6:$G$1367,E86)/F86</f>
        <v>-0.65625</v>
      </c>
      <c r="L86" s="1">
        <f>SUMIFS('Scored quarters'!$N$6:$N$1367,'Scored quarters'!$C$6:$C$1367,B86,'Scored quarters'!$D$6:$D$1367,C86,'Scored quarters'!$F$6:$F$1367,D86,'Scored quarters'!$G$6:$G$1367,E86)</f>
        <v>0</v>
      </c>
    </row>
    <row r="87" spans="1:12" ht="25" customHeight="1">
      <c r="A87" s="1"/>
      <c r="B87" s="1" t="s">
        <v>55</v>
      </c>
      <c r="C87" s="1" t="s">
        <v>43</v>
      </c>
      <c r="D87" s="1" t="s">
        <v>49</v>
      </c>
      <c r="E87" s="1" t="s">
        <v>46</v>
      </c>
      <c r="F87" s="1">
        <f>COUNTIFS('Scored quarters'!$C$6:$C$1367,B87,'Scored quarters'!$D$6:$D$1367,C87,'Scored quarters'!$F$6:$F$1367,D87,'Scored quarters'!$G$6:$G$1367,E87)</f>
        <v>8</v>
      </c>
      <c r="G87" s="5">
        <f>SQRT(SUMIFS('Scored quarters'!$K$6:$K$1367,'Scored quarters'!$C$6:$C$1367,B87,'Scored quarters'!$D$6:$D$1367,C87,'Scored quarters'!$F$6:$F$1367,D87,'Scored quarters'!$G$6:$G$1367,E87)/F87)</f>
        <v>4.4440972086577943</v>
      </c>
      <c r="H87" s="5">
        <f>SQRT(SUMIFS('Scored quarters'!$L$6:$L$1367,'Scored quarters'!$C$6:$C$1367,B87,'Scored quarters'!$D$6:$D$1367,C87,'Scored quarters'!$F$6:$F$1367,D87,'Scored quarters'!$G$6:$G$1367,E87)/F87)</f>
        <v>3.3830921506810894</v>
      </c>
      <c r="I87" s="5">
        <f>SQRT(SUMIFS('Scored quarters'!$M$6:$M$1367,'Scored quarters'!$C$6:$C$1367,B87,'Scored quarters'!$D$6:$D$1367,C87,'Scored quarters'!$F$6:$F$1367,D87,'Scored quarters'!$G$6:$G$1367,E87)/F87)</f>
        <v>4.4440972086577943</v>
      </c>
      <c r="J87" s="5">
        <f>SUMIFS('Scored quarters'!$O$6:$O$1367,'Scored quarters'!$C$6:$C$1367,B87,'Scored quarters'!$D$6:$D$1367,C87,'Scored quarters'!$F$6:$F$1367,D87,'Scored quarters'!$G$6:$G$1367,E87)/F87</f>
        <v>3.5</v>
      </c>
      <c r="K87" s="5">
        <f>SUMIFS('Scored quarters'!$J$6:$J$1367,'Scored quarters'!$C$6:$C$1367,B87,'Scored quarters'!$D$6:$D$1367,C87,'Scored quarters'!$F$6:$F$1367,D87,'Scored quarters'!$G$6:$G$1367,E87)/F87</f>
        <v>-0.75</v>
      </c>
      <c r="L87" s="1">
        <f>SUMIFS('Scored quarters'!$N$6:$N$1367,'Scored quarters'!$C$6:$C$1367,B87,'Scored quarters'!$D$6:$D$1367,C87,'Scored quarters'!$F$6:$F$1367,D87,'Scored quarters'!$G$6:$G$1367,E87)</f>
        <v>4</v>
      </c>
    </row>
    <row r="88" spans="1:12" ht="25" customHeight="1">
      <c r="A88" s="1"/>
      <c r="B88" s="1" t="s">
        <v>55</v>
      </c>
      <c r="C88" s="1" t="s">
        <v>43</v>
      </c>
      <c r="D88" s="1" t="s">
        <v>49</v>
      </c>
      <c r="E88" s="1" t="s">
        <v>47</v>
      </c>
      <c r="F88" s="1">
        <f>COUNTIFS('Scored quarters'!$C$6:$C$1367,B88,'Scored quarters'!$D$6:$D$1367,C88,'Scored quarters'!$F$6:$F$1367,D88,'Scored quarters'!$G$6:$G$1367,E88)</f>
        <v>8</v>
      </c>
      <c r="G88" s="5">
        <f>SQRT(SUMIFS('Scored quarters'!$K$6:$K$1367,'Scored quarters'!$C$6:$C$1367,B88,'Scored quarters'!$D$6:$D$1367,C88,'Scored quarters'!$F$6:$F$1367,D88,'Scored quarters'!$G$6:$G$1367,E88)/F88)</f>
        <v>2.8807871602038686</v>
      </c>
      <c r="H88" s="5">
        <f>SQRT(SUMIFS('Scored quarters'!$L$6:$L$1367,'Scored quarters'!$C$6:$C$1367,B88,'Scored quarters'!$D$6:$D$1367,C88,'Scored quarters'!$F$6:$F$1367,D88,'Scored quarters'!$G$6:$G$1367,E88)/F88)</f>
        <v>3.3830921506810894</v>
      </c>
      <c r="I88" s="5">
        <f>SQRT(SUMIFS('Scored quarters'!$M$6:$M$1367,'Scored quarters'!$C$6:$C$1367,B88,'Scored quarters'!$D$6:$D$1367,C88,'Scored quarters'!$F$6:$F$1367,D88,'Scored quarters'!$G$6:$G$1367,E88)/F88)</f>
        <v>4.4440972086577943</v>
      </c>
      <c r="J88" s="5">
        <f>SUMIFS('Scored quarters'!$O$6:$O$1367,'Scored quarters'!$C$6:$C$1367,B88,'Scored quarters'!$D$6:$D$1367,C88,'Scored quarters'!$F$6:$F$1367,D88,'Scored quarters'!$G$6:$G$1367,E88)/F88</f>
        <v>2.0318573081236648</v>
      </c>
      <c r="K88" s="5">
        <f>SUMIFS('Scored quarters'!$J$6:$J$1367,'Scored quarters'!$C$6:$C$1367,B88,'Scored quarters'!$D$6:$D$1367,C88,'Scored quarters'!$F$6:$F$1367,D88,'Scored quarters'!$G$6:$G$1367,E88)/F88</f>
        <v>-0.23256014981477136</v>
      </c>
      <c r="L88" s="1">
        <f>SUMIFS('Scored quarters'!$N$6:$N$1367,'Scored quarters'!$C$6:$C$1367,B88,'Scored quarters'!$D$6:$D$1367,C88,'Scored quarters'!$F$6:$F$1367,D88,'Scored quarters'!$G$6:$G$1367,E88)</f>
        <v>7</v>
      </c>
    </row>
    <row r="89" spans="1:12" ht="25" customHeight="1">
      <c r="A89" s="1"/>
      <c r="B89" s="1" t="s">
        <v>55</v>
      </c>
      <c r="C89" s="1" t="s">
        <v>43</v>
      </c>
      <c r="D89" s="1" t="s">
        <v>49</v>
      </c>
      <c r="E89" s="1" t="s">
        <v>50</v>
      </c>
      <c r="F89" s="1">
        <f>COUNTIFS('Scored quarters'!$C$6:$C$1367,B89,'Scored quarters'!$D$6:$D$1367,C89,'Scored quarters'!$F$6:$F$1367,D89,'Scored quarters'!$G$6:$G$1367,E89)</f>
        <v>8</v>
      </c>
      <c r="G89" s="5">
        <f>SQRT(SUMIFS('Scored quarters'!$K$6:$K$1367,'Scored quarters'!$C$6:$C$1367,B89,'Scored quarters'!$D$6:$D$1367,C89,'Scored quarters'!$F$6:$F$1367,D89,'Scored quarters'!$G$6:$G$1367,E89)/F89)</f>
        <v>2.9957680053144009</v>
      </c>
      <c r="H89" s="5">
        <f>SQRT(SUMIFS('Scored quarters'!$L$6:$L$1367,'Scored quarters'!$C$6:$C$1367,B89,'Scored quarters'!$D$6:$D$1367,C89,'Scored quarters'!$F$6:$F$1367,D89,'Scored quarters'!$G$6:$G$1367,E89)/F89)</f>
        <v>3.3830921506810894</v>
      </c>
      <c r="I89" s="5">
        <f>SQRT(SUMIFS('Scored quarters'!$M$6:$M$1367,'Scored quarters'!$C$6:$C$1367,B89,'Scored quarters'!$D$6:$D$1367,C89,'Scored quarters'!$F$6:$F$1367,D89,'Scored quarters'!$G$6:$G$1367,E89)/F89)</f>
        <v>4.4440972086577943</v>
      </c>
      <c r="J89" s="5">
        <f>SUMIFS('Scored quarters'!$O$6:$O$1367,'Scored quarters'!$C$6:$C$1367,B89,'Scored quarters'!$D$6:$D$1367,C89,'Scored quarters'!$F$6:$F$1367,D89,'Scored quarters'!$G$6:$G$1367,E89)/F89</f>
        <v>2.2200299598945894</v>
      </c>
      <c r="K89" s="5">
        <f>SUMIFS('Scored quarters'!$J$6:$J$1367,'Scored quarters'!$C$6:$C$1367,B89,'Scored quarters'!$D$6:$D$1367,C89,'Scored quarters'!$F$6:$F$1367,D89,'Scored quarters'!$G$6:$G$1367,E89)/F89</f>
        <v>-0.51744115621451214</v>
      </c>
      <c r="L89" s="1">
        <f>SUMIFS('Scored quarters'!$N$6:$N$1367,'Scored quarters'!$C$6:$C$1367,B89,'Scored quarters'!$D$6:$D$1367,C89,'Scored quarters'!$F$6:$F$1367,D89,'Scored quarters'!$G$6:$G$1367,E89)</f>
        <v>6</v>
      </c>
    </row>
    <row r="90" spans="1:12" ht="25" customHeight="1">
      <c r="A90" s="1"/>
      <c r="B90" s="1" t="s">
        <v>55</v>
      </c>
      <c r="C90" s="1" t="s">
        <v>43</v>
      </c>
      <c r="D90" s="1" t="s">
        <v>49</v>
      </c>
      <c r="E90" s="1" t="s">
        <v>48</v>
      </c>
      <c r="F90" s="1">
        <f>COUNTIFS('Scored quarters'!$C$6:$C$1367,B90,'Scored quarters'!$D$6:$D$1367,C90,'Scored quarters'!$F$6:$F$1367,D90,'Scored quarters'!$G$6:$G$1367,E90)</f>
        <v>8</v>
      </c>
      <c r="G90" s="5">
        <f>SQRT(SUMIFS('Scored quarters'!$K$6:$K$1367,'Scored quarters'!$C$6:$C$1367,B90,'Scored quarters'!$D$6:$D$1367,C90,'Scored quarters'!$F$6:$F$1367,D90,'Scored quarters'!$G$6:$G$1367,E90)/F90)</f>
        <v>3.1211275016234556</v>
      </c>
      <c r="H90" s="5">
        <f>SQRT(SUMIFS('Scored quarters'!$L$6:$L$1367,'Scored quarters'!$C$6:$C$1367,B90,'Scored quarters'!$D$6:$D$1367,C90,'Scored quarters'!$F$6:$F$1367,D90,'Scored quarters'!$G$6:$G$1367,E90)/F90)</f>
        <v>3.3830921506810894</v>
      </c>
      <c r="I90" s="5">
        <f>SQRT(SUMIFS('Scored quarters'!$M$6:$M$1367,'Scored quarters'!$C$6:$C$1367,B90,'Scored quarters'!$D$6:$D$1367,C90,'Scored quarters'!$F$6:$F$1367,D90,'Scored quarters'!$G$6:$G$1367,E90)/F90)</f>
        <v>4.4440972086577943</v>
      </c>
      <c r="J90" s="5">
        <f>SUMIFS('Scored quarters'!$O$6:$O$1367,'Scored quarters'!$C$6:$C$1367,B90,'Scored quarters'!$D$6:$D$1367,C90,'Scored quarters'!$F$6:$F$1367,D90,'Scored quarters'!$G$6:$G$1367,E90)/F90</f>
        <v>2.281553654061832</v>
      </c>
      <c r="K90" s="5">
        <f>SUMIFS('Scored quarters'!$J$6:$J$1367,'Scored quarters'!$C$6:$C$1367,B90,'Scored quarters'!$D$6:$D$1367,C90,'Scored quarters'!$F$6:$F$1367,D90,'Scored quarters'!$G$6:$G$1367,E90)/F90</f>
        <v>-0.44440507490738579</v>
      </c>
      <c r="L90" s="1">
        <f>SUMIFS('Scored quarters'!$N$6:$N$1367,'Scored quarters'!$C$6:$C$1367,B90,'Scored quarters'!$D$6:$D$1367,C90,'Scored quarters'!$F$6:$F$1367,D90,'Scored quarters'!$G$6:$G$1367,E90)</f>
        <v>7</v>
      </c>
    </row>
    <row r="91" spans="1:12" ht="25" customHeight="1">
      <c r="A91" s="1"/>
      <c r="B91" s="1" t="s">
        <v>55</v>
      </c>
      <c r="C91" s="1" t="s">
        <v>43</v>
      </c>
      <c r="D91" s="1" t="s">
        <v>51</v>
      </c>
      <c r="E91" s="1" t="s">
        <v>45</v>
      </c>
      <c r="F91" s="1">
        <f>COUNTIFS('Scored quarters'!$C$6:$C$1367,B91,'Scored quarters'!$D$6:$D$1367,C91,'Scored quarters'!$F$6:$F$1367,D91,'Scored quarters'!$G$6:$G$1367,E91)</f>
        <v>8</v>
      </c>
      <c r="G91" s="5">
        <f>SQRT(SUMIFS('Scored quarters'!$K$6:$K$1367,'Scored quarters'!$C$6:$C$1367,B91,'Scored quarters'!$D$6:$D$1367,C91,'Scored quarters'!$F$6:$F$1367,D91,'Scored quarters'!$G$6:$G$1367,E91)/F91)</f>
        <v>3.3830921506810894</v>
      </c>
      <c r="H91" s="5">
        <f>SQRT(SUMIFS('Scored quarters'!$L$6:$L$1367,'Scored quarters'!$C$6:$C$1367,B91,'Scored quarters'!$D$6:$D$1367,C91,'Scored quarters'!$F$6:$F$1367,D91,'Scored quarters'!$G$6:$G$1367,E91)/F91)</f>
        <v>3.3830921506810894</v>
      </c>
      <c r="I91" s="5">
        <f>SQRT(SUMIFS('Scored quarters'!$M$6:$M$1367,'Scored quarters'!$C$6:$C$1367,B91,'Scored quarters'!$D$6:$D$1367,C91,'Scored quarters'!$F$6:$F$1367,D91,'Scored quarters'!$G$6:$G$1367,E91)/F91)</f>
        <v>4.4440972086577943</v>
      </c>
      <c r="J91" s="5">
        <f>SUMIFS('Scored quarters'!$O$6:$O$1367,'Scored quarters'!$C$6:$C$1367,B91,'Scored quarters'!$D$6:$D$1367,C91,'Scored quarters'!$F$6:$F$1367,D91,'Scored quarters'!$G$6:$G$1367,E91)/F91</f>
        <v>2.53125</v>
      </c>
      <c r="K91" s="5">
        <f>SUMIFS('Scored quarters'!$J$6:$J$1367,'Scored quarters'!$C$6:$C$1367,B91,'Scored quarters'!$D$6:$D$1367,C91,'Scored quarters'!$F$6:$F$1367,D91,'Scored quarters'!$G$6:$G$1367,E91)/F91</f>
        <v>-0.65625</v>
      </c>
      <c r="L91" s="1">
        <f>SUMIFS('Scored quarters'!$N$6:$N$1367,'Scored quarters'!$C$6:$C$1367,B91,'Scored quarters'!$D$6:$D$1367,C91,'Scored quarters'!$F$6:$F$1367,D91,'Scored quarters'!$G$6:$G$1367,E91)</f>
        <v>0</v>
      </c>
    </row>
    <row r="92" spans="1:12" ht="25" customHeight="1">
      <c r="A92" s="1"/>
      <c r="B92" s="1" t="s">
        <v>55</v>
      </c>
      <c r="C92" s="1" t="s">
        <v>43</v>
      </c>
      <c r="D92" s="1" t="s">
        <v>51</v>
      </c>
      <c r="E92" s="1" t="s">
        <v>46</v>
      </c>
      <c r="F92" s="1">
        <f>COUNTIFS('Scored quarters'!$C$6:$C$1367,B92,'Scored quarters'!$D$6:$D$1367,C92,'Scored quarters'!$F$6:$F$1367,D92,'Scored quarters'!$G$6:$G$1367,E92)</f>
        <v>8</v>
      </c>
      <c r="G92" s="5">
        <f>SQRT(SUMIFS('Scored quarters'!$K$6:$K$1367,'Scored quarters'!$C$6:$C$1367,B92,'Scored quarters'!$D$6:$D$1367,C92,'Scored quarters'!$F$6:$F$1367,D92,'Scored quarters'!$G$6:$G$1367,E92)/F92)</f>
        <v>4.4440972086577943</v>
      </c>
      <c r="H92" s="5">
        <f>SQRT(SUMIFS('Scored quarters'!$L$6:$L$1367,'Scored quarters'!$C$6:$C$1367,B92,'Scored quarters'!$D$6:$D$1367,C92,'Scored quarters'!$F$6:$F$1367,D92,'Scored quarters'!$G$6:$G$1367,E92)/F92)</f>
        <v>3.3830921506810894</v>
      </c>
      <c r="I92" s="5">
        <f>SQRT(SUMIFS('Scored quarters'!$M$6:$M$1367,'Scored quarters'!$C$6:$C$1367,B92,'Scored quarters'!$D$6:$D$1367,C92,'Scored quarters'!$F$6:$F$1367,D92,'Scored quarters'!$G$6:$G$1367,E92)/F92)</f>
        <v>4.4440972086577943</v>
      </c>
      <c r="J92" s="5">
        <f>SUMIFS('Scored quarters'!$O$6:$O$1367,'Scored quarters'!$C$6:$C$1367,B92,'Scored quarters'!$D$6:$D$1367,C92,'Scored quarters'!$F$6:$F$1367,D92,'Scored quarters'!$G$6:$G$1367,E92)/F92</f>
        <v>3.5</v>
      </c>
      <c r="K92" s="5">
        <f>SUMIFS('Scored quarters'!$J$6:$J$1367,'Scored quarters'!$C$6:$C$1367,B92,'Scored quarters'!$D$6:$D$1367,C92,'Scored quarters'!$F$6:$F$1367,D92,'Scored quarters'!$G$6:$G$1367,E92)/F92</f>
        <v>-0.75</v>
      </c>
      <c r="L92" s="1">
        <f>SUMIFS('Scored quarters'!$N$6:$N$1367,'Scored quarters'!$C$6:$C$1367,B92,'Scored quarters'!$D$6:$D$1367,C92,'Scored quarters'!$F$6:$F$1367,D92,'Scored quarters'!$G$6:$G$1367,E92)</f>
        <v>4</v>
      </c>
    </row>
    <row r="93" spans="1:12" ht="25" customHeight="1">
      <c r="A93" s="1"/>
      <c r="B93" s="1" t="s">
        <v>55</v>
      </c>
      <c r="C93" s="1" t="s">
        <v>43</v>
      </c>
      <c r="D93" s="1" t="s">
        <v>51</v>
      </c>
      <c r="E93" s="1" t="s">
        <v>47</v>
      </c>
      <c r="F93" s="1">
        <f>COUNTIFS('Scored quarters'!$C$6:$C$1367,B93,'Scored quarters'!$D$6:$D$1367,C93,'Scored quarters'!$F$6:$F$1367,D93,'Scored quarters'!$G$6:$G$1367,E93)</f>
        <v>8</v>
      </c>
      <c r="G93" s="5">
        <f>SQRT(SUMIFS('Scored quarters'!$K$6:$K$1367,'Scored quarters'!$C$6:$C$1367,B93,'Scored quarters'!$D$6:$D$1367,C93,'Scored quarters'!$F$6:$F$1367,D93,'Scored quarters'!$G$6:$G$1367,E93)/F93)</f>
        <v>3.0428081130139408</v>
      </c>
      <c r="H93" s="5">
        <f>SQRT(SUMIFS('Scored quarters'!$L$6:$L$1367,'Scored quarters'!$C$6:$C$1367,B93,'Scored quarters'!$D$6:$D$1367,C93,'Scored quarters'!$F$6:$F$1367,D93,'Scored quarters'!$G$6:$G$1367,E93)/F93)</f>
        <v>3.3830921506810894</v>
      </c>
      <c r="I93" s="5">
        <f>SQRT(SUMIFS('Scored quarters'!$M$6:$M$1367,'Scored quarters'!$C$6:$C$1367,B93,'Scored quarters'!$D$6:$D$1367,C93,'Scored quarters'!$F$6:$F$1367,D93,'Scored quarters'!$G$6:$G$1367,E93)/F93)</f>
        <v>4.4440972086577943</v>
      </c>
      <c r="J93" s="5">
        <f>SUMIFS('Scored quarters'!$O$6:$O$1367,'Scored quarters'!$C$6:$C$1367,B93,'Scored quarters'!$D$6:$D$1367,C93,'Scored quarters'!$F$6:$F$1367,D93,'Scored quarters'!$G$6:$G$1367,E93)/F93</f>
        <v>2.2154526413551436</v>
      </c>
      <c r="K93" s="5">
        <f>SUMIFS('Scored quarters'!$J$6:$J$1367,'Scored quarters'!$C$6:$C$1367,B93,'Scored quarters'!$D$6:$D$1367,C93,'Scored quarters'!$F$6:$F$1367,D93,'Scored quarters'!$G$6:$G$1367,E93)/F93</f>
        <v>-0.22910357297723016</v>
      </c>
      <c r="L93" s="1">
        <f>SUMIFS('Scored quarters'!$N$6:$N$1367,'Scored quarters'!$C$6:$C$1367,B93,'Scored quarters'!$D$6:$D$1367,C93,'Scored quarters'!$F$6:$F$1367,D93,'Scored quarters'!$G$6:$G$1367,E93)</f>
        <v>6</v>
      </c>
    </row>
    <row r="94" spans="1:12" ht="25" customHeight="1">
      <c r="A94" s="1"/>
      <c r="B94" s="1" t="s">
        <v>55</v>
      </c>
      <c r="C94" s="1" t="s">
        <v>43</v>
      </c>
      <c r="D94" s="1" t="s">
        <v>51</v>
      </c>
      <c r="E94" s="1" t="s">
        <v>50</v>
      </c>
      <c r="F94" s="1">
        <f>COUNTIFS('Scored quarters'!$C$6:$C$1367,B94,'Scored quarters'!$D$6:$D$1367,C94,'Scored quarters'!$F$6:$F$1367,D94,'Scored quarters'!$G$6:$G$1367,E94)</f>
        <v>8</v>
      </c>
      <c r="G94" s="5">
        <f>SQRT(SUMIFS('Scored quarters'!$K$6:$K$1367,'Scored quarters'!$C$6:$C$1367,B94,'Scored quarters'!$D$6:$D$1367,C94,'Scored quarters'!$F$6:$F$1367,D94,'Scored quarters'!$G$6:$G$1367,E94)/F94)</f>
        <v>2.9986558007610644</v>
      </c>
      <c r="H94" s="5">
        <f>SQRT(SUMIFS('Scored quarters'!$L$6:$L$1367,'Scored quarters'!$C$6:$C$1367,B94,'Scored quarters'!$D$6:$D$1367,C94,'Scored quarters'!$F$6:$F$1367,D94,'Scored quarters'!$G$6:$G$1367,E94)/F94)</f>
        <v>3.3830921506810894</v>
      </c>
      <c r="I94" s="5">
        <f>SQRT(SUMIFS('Scored quarters'!$M$6:$M$1367,'Scored quarters'!$C$6:$C$1367,B94,'Scored quarters'!$D$6:$D$1367,C94,'Scored quarters'!$F$6:$F$1367,D94,'Scored quarters'!$G$6:$G$1367,E94)/F94)</f>
        <v>4.4440972086577943</v>
      </c>
      <c r="J94" s="5">
        <f>SUMIFS('Scored quarters'!$O$6:$O$1367,'Scored quarters'!$C$6:$C$1367,B94,'Scored quarters'!$D$6:$D$1367,C94,'Scored quarters'!$F$6:$F$1367,D94,'Scored quarters'!$G$6:$G$1367,E94)/F94</f>
        <v>2.1876040945594584</v>
      </c>
      <c r="K94" s="5">
        <f>SUMIFS('Scored quarters'!$J$6:$J$1367,'Scored quarters'!$C$6:$C$1367,B94,'Scored quarters'!$D$6:$D$1367,C94,'Scored quarters'!$F$6:$F$1367,D94,'Scored quarters'!$G$6:$G$1367,E94)/F94</f>
        <v>-0.53914834645014809</v>
      </c>
      <c r="L94" s="1">
        <f>SUMIFS('Scored quarters'!$N$6:$N$1367,'Scored quarters'!$C$6:$C$1367,B94,'Scored quarters'!$D$6:$D$1367,C94,'Scored quarters'!$F$6:$F$1367,D94,'Scored quarters'!$G$6:$G$1367,E94)</f>
        <v>7</v>
      </c>
    </row>
    <row r="95" spans="1:12" ht="25" customHeight="1">
      <c r="A95" s="1"/>
      <c r="B95" s="1" t="s">
        <v>55</v>
      </c>
      <c r="C95" s="1" t="s">
        <v>43</v>
      </c>
      <c r="D95" s="1" t="s">
        <v>51</v>
      </c>
      <c r="E95" s="1" t="s">
        <v>48</v>
      </c>
      <c r="F95" s="1">
        <f>COUNTIFS('Scored quarters'!$C$6:$C$1367,B95,'Scored quarters'!$D$6:$D$1367,C95,'Scored quarters'!$F$6:$F$1367,D95,'Scored quarters'!$G$6:$G$1367,E95)</f>
        <v>8</v>
      </c>
      <c r="G95" s="5">
        <f>SQRT(SUMIFS('Scored quarters'!$K$6:$K$1367,'Scored quarters'!$C$6:$C$1367,B95,'Scored quarters'!$D$6:$D$1367,C95,'Scored quarters'!$F$6:$F$1367,D95,'Scored quarters'!$G$6:$G$1367,E95)/F95)</f>
        <v>3.1943657570245674</v>
      </c>
      <c r="H95" s="5">
        <f>SQRT(SUMIFS('Scored quarters'!$L$6:$L$1367,'Scored quarters'!$C$6:$C$1367,B95,'Scored quarters'!$D$6:$D$1367,C95,'Scored quarters'!$F$6:$F$1367,D95,'Scored quarters'!$G$6:$G$1367,E95)/F95)</f>
        <v>3.3830921506810894</v>
      </c>
      <c r="I95" s="5">
        <f>SQRT(SUMIFS('Scored quarters'!$M$6:$M$1367,'Scored quarters'!$C$6:$C$1367,B95,'Scored quarters'!$D$6:$D$1367,C95,'Scored quarters'!$F$6:$F$1367,D95,'Scored quarters'!$G$6:$G$1367,E95)/F95)</f>
        <v>4.4440972086577943</v>
      </c>
      <c r="J95" s="5">
        <f>SUMIFS('Scored quarters'!$O$6:$O$1367,'Scored quarters'!$C$6:$C$1367,B95,'Scored quarters'!$D$6:$D$1367,C95,'Scored quarters'!$F$6:$F$1367,D95,'Scored quarters'!$G$6:$G$1367,E95)/F95</f>
        <v>2.3297883656527256</v>
      </c>
      <c r="K95" s="5">
        <f>SUMIFS('Scored quarters'!$J$6:$J$1367,'Scored quarters'!$C$6:$C$1367,B95,'Scored quarters'!$D$6:$D$1367,C95,'Scored quarters'!$F$6:$F$1367,D95,'Scored quarters'!$G$6:$G$1367,E95)/F95</f>
        <v>-0.44267678648861519</v>
      </c>
      <c r="L95" s="1">
        <f>SUMIFS('Scored quarters'!$N$6:$N$1367,'Scored quarters'!$C$6:$C$1367,B95,'Scored quarters'!$D$6:$D$1367,C95,'Scored quarters'!$F$6:$F$1367,D95,'Scored quarters'!$G$6:$G$1367,E95)</f>
        <v>6</v>
      </c>
    </row>
    <row r="96" spans="1:12" ht="25" customHeight="1">
      <c r="A96" s="1"/>
      <c r="B96" s="1" t="s">
        <v>55</v>
      </c>
      <c r="C96" s="1" t="s">
        <v>43</v>
      </c>
      <c r="D96" s="1" t="s">
        <v>52</v>
      </c>
      <c r="E96" s="1" t="s">
        <v>45</v>
      </c>
      <c r="F96" s="1">
        <f>COUNTIFS('Scored quarters'!$C$6:$C$1367,B96,'Scored quarters'!$D$6:$D$1367,C96,'Scored quarters'!$F$6:$F$1367,D96,'Scored quarters'!$G$6:$G$1367,E96)</f>
        <v>8</v>
      </c>
      <c r="G96" s="5">
        <f>SQRT(SUMIFS('Scored quarters'!$K$6:$K$1367,'Scored quarters'!$C$6:$C$1367,B96,'Scored quarters'!$D$6:$D$1367,C96,'Scored quarters'!$F$6:$F$1367,D96,'Scored quarters'!$G$6:$G$1367,E96)/F96)</f>
        <v>3.3830921506810894</v>
      </c>
      <c r="H96" s="5">
        <f>SQRT(SUMIFS('Scored quarters'!$L$6:$L$1367,'Scored quarters'!$C$6:$C$1367,B96,'Scored quarters'!$D$6:$D$1367,C96,'Scored quarters'!$F$6:$F$1367,D96,'Scored quarters'!$G$6:$G$1367,E96)/F96)</f>
        <v>3.3830921506810894</v>
      </c>
      <c r="I96" s="5">
        <f>SQRT(SUMIFS('Scored quarters'!$M$6:$M$1367,'Scored quarters'!$C$6:$C$1367,B96,'Scored quarters'!$D$6:$D$1367,C96,'Scored quarters'!$F$6:$F$1367,D96,'Scored quarters'!$G$6:$G$1367,E96)/F96)</f>
        <v>4.4440972086577943</v>
      </c>
      <c r="J96" s="5">
        <f>SUMIFS('Scored quarters'!$O$6:$O$1367,'Scored quarters'!$C$6:$C$1367,B96,'Scored quarters'!$D$6:$D$1367,C96,'Scored quarters'!$F$6:$F$1367,D96,'Scored quarters'!$G$6:$G$1367,E96)/F96</f>
        <v>2.53125</v>
      </c>
      <c r="K96" s="5">
        <f>SUMIFS('Scored quarters'!$J$6:$J$1367,'Scored quarters'!$C$6:$C$1367,B96,'Scored quarters'!$D$6:$D$1367,C96,'Scored quarters'!$F$6:$F$1367,D96,'Scored quarters'!$G$6:$G$1367,E96)/F96</f>
        <v>-0.65625</v>
      </c>
      <c r="L96" s="1">
        <f>SUMIFS('Scored quarters'!$N$6:$N$1367,'Scored quarters'!$C$6:$C$1367,B96,'Scored quarters'!$D$6:$D$1367,C96,'Scored quarters'!$F$6:$F$1367,D96,'Scored quarters'!$G$6:$G$1367,E96)</f>
        <v>0</v>
      </c>
    </row>
    <row r="97" spans="1:12" ht="25" customHeight="1">
      <c r="A97" s="1"/>
      <c r="B97" s="1" t="s">
        <v>55</v>
      </c>
      <c r="C97" s="1" t="s">
        <v>43</v>
      </c>
      <c r="D97" s="1" t="s">
        <v>52</v>
      </c>
      <c r="E97" s="1" t="s">
        <v>46</v>
      </c>
      <c r="F97" s="1">
        <f>COUNTIFS('Scored quarters'!$C$6:$C$1367,B97,'Scored quarters'!$D$6:$D$1367,C97,'Scored quarters'!$F$6:$F$1367,D97,'Scored quarters'!$G$6:$G$1367,E97)</f>
        <v>8</v>
      </c>
      <c r="G97" s="5">
        <f>SQRT(SUMIFS('Scored quarters'!$K$6:$K$1367,'Scored quarters'!$C$6:$C$1367,B97,'Scored quarters'!$D$6:$D$1367,C97,'Scored quarters'!$F$6:$F$1367,D97,'Scored quarters'!$G$6:$G$1367,E97)/F97)</f>
        <v>4.4440972086577943</v>
      </c>
      <c r="H97" s="5">
        <f>SQRT(SUMIFS('Scored quarters'!$L$6:$L$1367,'Scored quarters'!$C$6:$C$1367,B97,'Scored quarters'!$D$6:$D$1367,C97,'Scored quarters'!$F$6:$F$1367,D97,'Scored quarters'!$G$6:$G$1367,E97)/F97)</f>
        <v>3.3830921506810894</v>
      </c>
      <c r="I97" s="5">
        <f>SQRT(SUMIFS('Scored quarters'!$M$6:$M$1367,'Scored quarters'!$C$6:$C$1367,B97,'Scored quarters'!$D$6:$D$1367,C97,'Scored quarters'!$F$6:$F$1367,D97,'Scored quarters'!$G$6:$G$1367,E97)/F97)</f>
        <v>4.4440972086577943</v>
      </c>
      <c r="J97" s="5">
        <f>SUMIFS('Scored quarters'!$O$6:$O$1367,'Scored quarters'!$C$6:$C$1367,B97,'Scored quarters'!$D$6:$D$1367,C97,'Scored quarters'!$F$6:$F$1367,D97,'Scored quarters'!$G$6:$G$1367,E97)/F97</f>
        <v>3.5</v>
      </c>
      <c r="K97" s="5">
        <f>SUMIFS('Scored quarters'!$J$6:$J$1367,'Scored quarters'!$C$6:$C$1367,B97,'Scored quarters'!$D$6:$D$1367,C97,'Scored quarters'!$F$6:$F$1367,D97,'Scored quarters'!$G$6:$G$1367,E97)/F97</f>
        <v>-0.75</v>
      </c>
      <c r="L97" s="1">
        <f>SUMIFS('Scored quarters'!$N$6:$N$1367,'Scored quarters'!$C$6:$C$1367,B97,'Scored quarters'!$D$6:$D$1367,C97,'Scored quarters'!$F$6:$F$1367,D97,'Scored quarters'!$G$6:$G$1367,E97)</f>
        <v>4</v>
      </c>
    </row>
    <row r="98" spans="1:12" ht="25" customHeight="1">
      <c r="A98" s="1"/>
      <c r="B98" s="1" t="s">
        <v>55</v>
      </c>
      <c r="C98" s="1" t="s">
        <v>43</v>
      </c>
      <c r="D98" s="1" t="s">
        <v>52</v>
      </c>
      <c r="E98" s="1" t="s">
        <v>47</v>
      </c>
      <c r="F98" s="1">
        <f>COUNTIFS('Scored quarters'!$C$6:$C$1367,B98,'Scored quarters'!$D$6:$D$1367,C98,'Scored quarters'!$F$6:$F$1367,D98,'Scored quarters'!$G$6:$G$1367,E98)</f>
        <v>8</v>
      </c>
      <c r="G98" s="5">
        <f>SQRT(SUMIFS('Scored quarters'!$K$6:$K$1367,'Scored quarters'!$C$6:$C$1367,B98,'Scored quarters'!$D$6:$D$1367,C98,'Scored quarters'!$F$6:$F$1367,D98,'Scored quarters'!$G$6:$G$1367,E98)/F98)</f>
        <v>3.0408744222512891</v>
      </c>
      <c r="H98" s="5">
        <f>SQRT(SUMIFS('Scored quarters'!$L$6:$L$1367,'Scored quarters'!$C$6:$C$1367,B98,'Scored quarters'!$D$6:$D$1367,C98,'Scored quarters'!$F$6:$F$1367,D98,'Scored quarters'!$G$6:$G$1367,E98)/F98)</f>
        <v>3.3830921506810894</v>
      </c>
      <c r="I98" s="5">
        <f>SQRT(SUMIFS('Scored quarters'!$M$6:$M$1367,'Scored quarters'!$C$6:$C$1367,B98,'Scored quarters'!$D$6:$D$1367,C98,'Scored quarters'!$F$6:$F$1367,D98,'Scored quarters'!$G$6:$G$1367,E98)/F98)</f>
        <v>4.4440972086577943</v>
      </c>
      <c r="J98" s="5">
        <f>SUMIFS('Scored quarters'!$O$6:$O$1367,'Scored quarters'!$C$6:$C$1367,B98,'Scored quarters'!$D$6:$D$1367,C98,'Scored quarters'!$F$6:$F$1367,D98,'Scored quarters'!$G$6:$G$1367,E98)/F98</f>
        <v>2.1942453941573783</v>
      </c>
      <c r="K98" s="5">
        <f>SUMIFS('Scored quarters'!$J$6:$J$1367,'Scored quarters'!$C$6:$C$1367,B98,'Scored quarters'!$D$6:$D$1367,C98,'Scored quarters'!$F$6:$F$1367,D98,'Scored quarters'!$G$6:$G$1367,E98)/F98</f>
        <v>-0.20789632577946493</v>
      </c>
      <c r="L98" s="1">
        <f>SUMIFS('Scored quarters'!$N$6:$N$1367,'Scored quarters'!$C$6:$C$1367,B98,'Scored quarters'!$D$6:$D$1367,C98,'Scored quarters'!$F$6:$F$1367,D98,'Scored quarters'!$G$6:$G$1367,E98)</f>
        <v>6</v>
      </c>
    </row>
    <row r="99" spans="1:12" ht="25" customHeight="1">
      <c r="A99" s="1"/>
      <c r="B99" s="1" t="s">
        <v>55</v>
      </c>
      <c r="C99" s="1" t="s">
        <v>43</v>
      </c>
      <c r="D99" s="1" t="s">
        <v>52</v>
      </c>
      <c r="E99" s="1" t="s">
        <v>50</v>
      </c>
      <c r="F99" s="1">
        <f>COUNTIFS('Scored quarters'!$C$6:$C$1367,B99,'Scored quarters'!$D$6:$D$1367,C99,'Scored quarters'!$F$6:$F$1367,D99,'Scored quarters'!$G$6:$G$1367,E99)</f>
        <v>8</v>
      </c>
      <c r="G99" s="5">
        <f>SQRT(SUMIFS('Scored quarters'!$K$6:$K$1367,'Scored quarters'!$C$6:$C$1367,B99,'Scored quarters'!$D$6:$D$1367,C99,'Scored quarters'!$F$6:$F$1367,D99,'Scored quarters'!$G$6:$G$1367,E99)/F99)</f>
        <v>2.9986558007610644</v>
      </c>
      <c r="H99" s="5">
        <f>SQRT(SUMIFS('Scored quarters'!$L$6:$L$1367,'Scored quarters'!$C$6:$C$1367,B99,'Scored quarters'!$D$6:$D$1367,C99,'Scored quarters'!$F$6:$F$1367,D99,'Scored quarters'!$G$6:$G$1367,E99)/F99)</f>
        <v>3.3830921506810894</v>
      </c>
      <c r="I99" s="5">
        <f>SQRT(SUMIFS('Scored quarters'!$M$6:$M$1367,'Scored quarters'!$C$6:$C$1367,B99,'Scored quarters'!$D$6:$D$1367,C99,'Scored quarters'!$F$6:$F$1367,D99,'Scored quarters'!$G$6:$G$1367,E99)/F99)</f>
        <v>4.4440972086577943</v>
      </c>
      <c r="J99" s="5">
        <f>SUMIFS('Scored quarters'!$O$6:$O$1367,'Scored quarters'!$C$6:$C$1367,B99,'Scored quarters'!$D$6:$D$1367,C99,'Scored quarters'!$F$6:$F$1367,D99,'Scored quarters'!$G$6:$G$1367,E99)/F99</f>
        <v>2.1876040945594584</v>
      </c>
      <c r="K99" s="5">
        <f>SUMIFS('Scored quarters'!$J$6:$J$1367,'Scored quarters'!$C$6:$C$1367,B99,'Scored quarters'!$D$6:$D$1367,C99,'Scored quarters'!$F$6:$F$1367,D99,'Scored quarters'!$G$6:$G$1367,E99)/F99</f>
        <v>-0.53914834645014809</v>
      </c>
      <c r="L99" s="1">
        <f>SUMIFS('Scored quarters'!$N$6:$N$1367,'Scored quarters'!$C$6:$C$1367,B99,'Scored quarters'!$D$6:$D$1367,C99,'Scored quarters'!$F$6:$F$1367,D99,'Scored quarters'!$G$6:$G$1367,E99)</f>
        <v>7</v>
      </c>
    </row>
    <row r="100" spans="1:12" ht="25" customHeight="1">
      <c r="A100" s="1"/>
      <c r="B100" s="1" t="s">
        <v>55</v>
      </c>
      <c r="C100" s="1" t="s">
        <v>43</v>
      </c>
      <c r="D100" s="1" t="s">
        <v>52</v>
      </c>
      <c r="E100" s="1" t="s">
        <v>48</v>
      </c>
      <c r="F100" s="1">
        <f>COUNTIFS('Scored quarters'!$C$6:$C$1367,B100,'Scored quarters'!$D$6:$D$1367,C100,'Scored quarters'!$F$6:$F$1367,D100,'Scored quarters'!$G$6:$G$1367,E100)</f>
        <v>8</v>
      </c>
      <c r="G100" s="5">
        <f>SQRT(SUMIFS('Scored quarters'!$K$6:$K$1367,'Scored quarters'!$C$6:$C$1367,B100,'Scored quarters'!$D$6:$D$1367,C100,'Scored quarters'!$F$6:$F$1367,D100,'Scored quarters'!$G$6:$G$1367,E100)/F100)</f>
        <v>3.1922449742887711</v>
      </c>
      <c r="H100" s="5">
        <f>SQRT(SUMIFS('Scored quarters'!$L$6:$L$1367,'Scored quarters'!$C$6:$C$1367,B100,'Scored quarters'!$D$6:$D$1367,C100,'Scored quarters'!$F$6:$F$1367,D100,'Scored quarters'!$G$6:$G$1367,E100)/F100)</f>
        <v>3.3830921506810894</v>
      </c>
      <c r="I100" s="5">
        <f>SQRT(SUMIFS('Scored quarters'!$M$6:$M$1367,'Scored quarters'!$C$6:$C$1367,B100,'Scored quarters'!$D$6:$D$1367,C100,'Scored quarters'!$F$6:$F$1367,D100,'Scored quarters'!$G$6:$G$1367,E100)/F100)</f>
        <v>4.4440972086577943</v>
      </c>
      <c r="J100" s="5">
        <f>SUMIFS('Scored quarters'!$O$6:$O$1367,'Scored quarters'!$C$6:$C$1367,B100,'Scored quarters'!$D$6:$D$1367,C100,'Scored quarters'!$F$6:$F$1367,D100,'Scored quarters'!$G$6:$G$1367,E100)/F100</f>
        <v>2.3191847420538427</v>
      </c>
      <c r="K100" s="5">
        <f>SUMIFS('Scored quarters'!$J$6:$J$1367,'Scored quarters'!$C$6:$C$1367,B100,'Scored quarters'!$D$6:$D$1367,C100,'Scored quarters'!$F$6:$F$1367,D100,'Scored quarters'!$G$6:$G$1367,E100)/F100</f>
        <v>-0.43207316288973258</v>
      </c>
      <c r="L100" s="1">
        <f>SUMIFS('Scored quarters'!$N$6:$N$1367,'Scored quarters'!$C$6:$C$1367,B100,'Scored quarters'!$D$6:$D$1367,C100,'Scored quarters'!$F$6:$F$1367,D100,'Scored quarters'!$G$6:$G$1367,E100)</f>
        <v>6</v>
      </c>
    </row>
    <row r="101" spans="1:12" ht="25" customHeight="1">
      <c r="A101" s="1"/>
      <c r="B101" s="1" t="s">
        <v>17</v>
      </c>
      <c r="C101" s="1" t="s">
        <v>56</v>
      </c>
      <c r="D101" s="1" t="s">
        <v>44</v>
      </c>
      <c r="E101" s="1" t="s">
        <v>45</v>
      </c>
      <c r="F101" s="1">
        <f>COUNTIFS('Scored quarters'!$C$6:$C$1367,B101,'Scored quarters'!$D$6:$D$1367,C101,'Scored quarters'!$F$6:$F$1367,D101,'Scored quarters'!$G$6:$G$1367,E101)</f>
        <v>8</v>
      </c>
      <c r="G101" s="5">
        <f>SQRT(SUMIFS('Scored quarters'!$K$6:$K$1367,'Scored quarters'!$C$6:$C$1367,B101,'Scored quarters'!$D$6:$D$1367,C101,'Scored quarters'!$F$6:$F$1367,D101,'Scored quarters'!$G$6:$G$1367,E101)/F101)</f>
        <v>2.4044230077089179</v>
      </c>
      <c r="H101" s="5">
        <f>SQRT(SUMIFS('Scored quarters'!$L$6:$L$1367,'Scored quarters'!$C$6:$C$1367,B101,'Scored quarters'!$D$6:$D$1367,C101,'Scored quarters'!$F$6:$F$1367,D101,'Scored quarters'!$G$6:$G$1367,E101)/F101)</f>
        <v>2.4044230077089179</v>
      </c>
      <c r="I101" s="5">
        <f>SQRT(SUMIFS('Scored quarters'!$M$6:$M$1367,'Scored quarters'!$C$6:$C$1367,B101,'Scored quarters'!$D$6:$D$1367,C101,'Scored quarters'!$F$6:$F$1367,D101,'Scored quarters'!$G$6:$G$1367,E101)/F101)</f>
        <v>1.541103500742244</v>
      </c>
      <c r="J101" s="5">
        <f>SUMIFS('Scored quarters'!$O$6:$O$1367,'Scored quarters'!$C$6:$C$1367,B101,'Scored quarters'!$D$6:$D$1367,C101,'Scored quarters'!$F$6:$F$1367,D101,'Scored quarters'!$G$6:$G$1367,E101)/F101</f>
        <v>1.75</v>
      </c>
      <c r="K101" s="5">
        <f>SUMIFS('Scored quarters'!$J$6:$J$1367,'Scored quarters'!$C$6:$C$1367,B101,'Scored quarters'!$D$6:$D$1367,C101,'Scored quarters'!$F$6:$F$1367,D101,'Scored quarters'!$G$6:$G$1367,E101)/F101</f>
        <v>1.6875</v>
      </c>
      <c r="L101" s="1">
        <f>SUMIFS('Scored quarters'!$N$6:$N$1367,'Scored quarters'!$C$6:$C$1367,B101,'Scored quarters'!$D$6:$D$1367,C101,'Scored quarters'!$F$6:$F$1367,D101,'Scored quarters'!$G$6:$G$1367,E101)</f>
        <v>0</v>
      </c>
    </row>
    <row r="102" spans="1:12" ht="25" customHeight="1">
      <c r="A102" s="1"/>
      <c r="B102" s="1" t="s">
        <v>17</v>
      </c>
      <c r="C102" s="1" t="s">
        <v>56</v>
      </c>
      <c r="D102" s="1" t="s">
        <v>44</v>
      </c>
      <c r="E102" s="1" t="s">
        <v>46</v>
      </c>
      <c r="F102" s="1">
        <f>COUNTIFS('Scored quarters'!$C$6:$C$1367,B102,'Scored quarters'!$D$6:$D$1367,C102,'Scored quarters'!$F$6:$F$1367,D102,'Scored quarters'!$G$6:$G$1367,E102)</f>
        <v>8</v>
      </c>
      <c r="G102" s="5">
        <f>SQRT(SUMIFS('Scored quarters'!$K$6:$K$1367,'Scored quarters'!$C$6:$C$1367,B102,'Scored quarters'!$D$6:$D$1367,C102,'Scored quarters'!$F$6:$F$1367,D102,'Scored quarters'!$G$6:$G$1367,E102)/F102)</f>
        <v>1.541103500742244</v>
      </c>
      <c r="H102" s="5">
        <f>SQRT(SUMIFS('Scored quarters'!$L$6:$L$1367,'Scored quarters'!$C$6:$C$1367,B102,'Scored quarters'!$D$6:$D$1367,C102,'Scored quarters'!$F$6:$F$1367,D102,'Scored quarters'!$G$6:$G$1367,E102)/F102)</f>
        <v>2.4044230077089179</v>
      </c>
      <c r="I102" s="5">
        <f>SQRT(SUMIFS('Scored quarters'!$M$6:$M$1367,'Scored quarters'!$C$6:$C$1367,B102,'Scored quarters'!$D$6:$D$1367,C102,'Scored quarters'!$F$6:$F$1367,D102,'Scored quarters'!$G$6:$G$1367,E102)/F102)</f>
        <v>1.541103500742244</v>
      </c>
      <c r="J102" s="5">
        <f>SUMIFS('Scored quarters'!$O$6:$O$1367,'Scored quarters'!$C$6:$C$1367,B102,'Scored quarters'!$D$6:$D$1367,C102,'Scored quarters'!$F$6:$F$1367,D102,'Scored quarters'!$G$6:$G$1367,E102)/F102</f>
        <v>1.375</v>
      </c>
      <c r="K102" s="5">
        <f>SUMIFS('Scored quarters'!$J$6:$J$1367,'Scored quarters'!$C$6:$C$1367,B102,'Scored quarters'!$D$6:$D$1367,C102,'Scored quarters'!$F$6:$F$1367,D102,'Scored quarters'!$G$6:$G$1367,E102)/F102</f>
        <v>0.625</v>
      </c>
      <c r="L102" s="1">
        <f>SUMIFS('Scored quarters'!$N$6:$N$1367,'Scored quarters'!$C$6:$C$1367,B102,'Scored quarters'!$D$6:$D$1367,C102,'Scored quarters'!$F$6:$F$1367,D102,'Scored quarters'!$G$6:$G$1367,E102)</f>
        <v>4</v>
      </c>
    </row>
    <row r="103" spans="1:12" ht="25" customHeight="1">
      <c r="A103" s="1"/>
      <c r="B103" s="1" t="s">
        <v>17</v>
      </c>
      <c r="C103" s="1" t="s">
        <v>56</v>
      </c>
      <c r="D103" s="1" t="s">
        <v>44</v>
      </c>
      <c r="E103" s="1" t="s">
        <v>47</v>
      </c>
      <c r="F103" s="1">
        <f>COUNTIFS('Scored quarters'!$C$6:$C$1367,B103,'Scored quarters'!$D$6:$D$1367,C103,'Scored quarters'!$F$6:$F$1367,D103,'Scored quarters'!$G$6:$G$1367,E103)</f>
        <v>8</v>
      </c>
      <c r="G103" s="5">
        <f>SQRT(SUMIFS('Scored quarters'!$K$6:$K$1367,'Scored quarters'!$C$6:$C$1367,B103,'Scored quarters'!$D$6:$D$1367,C103,'Scored quarters'!$F$6:$F$1367,D103,'Scored quarters'!$G$6:$G$1367,E103)/F103)</f>
        <v>1.7211808688422106</v>
      </c>
      <c r="H103" s="5">
        <f>SQRT(SUMIFS('Scored quarters'!$L$6:$L$1367,'Scored quarters'!$C$6:$C$1367,B103,'Scored quarters'!$D$6:$D$1367,C103,'Scored quarters'!$F$6:$F$1367,D103,'Scored quarters'!$G$6:$G$1367,E103)/F103)</f>
        <v>2.4044230077089179</v>
      </c>
      <c r="I103" s="5">
        <f>SQRT(SUMIFS('Scored quarters'!$M$6:$M$1367,'Scored quarters'!$C$6:$C$1367,B103,'Scored quarters'!$D$6:$D$1367,C103,'Scored quarters'!$F$6:$F$1367,D103,'Scored quarters'!$G$6:$G$1367,E103)/F103)</f>
        <v>1.541103500742244</v>
      </c>
      <c r="J103" s="5">
        <f>SUMIFS('Scored quarters'!$O$6:$O$1367,'Scored quarters'!$C$6:$C$1367,B103,'Scored quarters'!$D$6:$D$1367,C103,'Scored quarters'!$F$6:$F$1367,D103,'Scored quarters'!$G$6:$G$1367,E103)/F103</f>
        <v>1.3722294530182044</v>
      </c>
      <c r="K103" s="5">
        <f>SUMIFS('Scored quarters'!$J$6:$J$1367,'Scored quarters'!$C$6:$C$1367,B103,'Scored quarters'!$D$6:$D$1367,C103,'Scored quarters'!$F$6:$F$1367,D103,'Scored quarters'!$G$6:$G$1367,E103)/F103</f>
        <v>1.0840633248827931</v>
      </c>
      <c r="L103" s="1">
        <f>SUMIFS('Scored quarters'!$N$6:$N$1367,'Scored quarters'!$C$6:$C$1367,B103,'Scored quarters'!$D$6:$D$1367,C103,'Scored quarters'!$F$6:$F$1367,D103,'Scored quarters'!$G$6:$G$1367,E103)</f>
        <v>5</v>
      </c>
    </row>
    <row r="104" spans="1:12" ht="25" customHeight="1">
      <c r="A104" s="1"/>
      <c r="B104" s="1" t="s">
        <v>17</v>
      </c>
      <c r="C104" s="1" t="s">
        <v>56</v>
      </c>
      <c r="D104" s="1" t="s">
        <v>44</v>
      </c>
      <c r="E104" s="1" t="s">
        <v>48</v>
      </c>
      <c r="F104" s="1">
        <f>COUNTIFS('Scored quarters'!$C$6:$C$1367,B104,'Scored quarters'!$D$6:$D$1367,C104,'Scored quarters'!$F$6:$F$1367,D104,'Scored quarters'!$G$6:$G$1367,E104)</f>
        <v>8</v>
      </c>
      <c r="G104" s="5">
        <f>SQRT(SUMIFS('Scored quarters'!$K$6:$K$1367,'Scored quarters'!$C$6:$C$1367,B104,'Scored quarters'!$D$6:$D$1367,C104,'Scored quarters'!$F$6:$F$1367,D104,'Scored quarters'!$G$6:$G$1367,E104)/F104)</f>
        <v>2.0244747634286342</v>
      </c>
      <c r="H104" s="5">
        <f>SQRT(SUMIFS('Scored quarters'!$L$6:$L$1367,'Scored quarters'!$C$6:$C$1367,B104,'Scored quarters'!$D$6:$D$1367,C104,'Scored quarters'!$F$6:$F$1367,D104,'Scored quarters'!$G$6:$G$1367,E104)/F104)</f>
        <v>2.4044230077089179</v>
      </c>
      <c r="I104" s="5">
        <f>SQRT(SUMIFS('Scored quarters'!$M$6:$M$1367,'Scored quarters'!$C$6:$C$1367,B104,'Scored quarters'!$D$6:$D$1367,C104,'Scored quarters'!$F$6:$F$1367,D104,'Scored quarters'!$G$6:$G$1367,E104)/F104)</f>
        <v>1.541103500742244</v>
      </c>
      <c r="J104" s="5">
        <f>SUMIFS('Scored quarters'!$O$6:$O$1367,'Scored quarters'!$C$6:$C$1367,B104,'Scored quarters'!$D$6:$D$1367,C104,'Scored quarters'!$F$6:$F$1367,D104,'Scored quarters'!$G$6:$G$1367,E104)/F104</f>
        <v>1.5298647265091025</v>
      </c>
      <c r="K104" s="5">
        <f>SUMIFS('Scored quarters'!$J$6:$J$1367,'Scored quarters'!$C$6:$C$1367,B104,'Scored quarters'!$D$6:$D$1367,C104,'Scored quarters'!$F$6:$F$1367,D104,'Scored quarters'!$G$6:$G$1367,E104)/F104</f>
        <v>1.3857816624413966</v>
      </c>
      <c r="L104" s="1">
        <f>SUMIFS('Scored quarters'!$N$6:$N$1367,'Scored quarters'!$C$6:$C$1367,B104,'Scored quarters'!$D$6:$D$1367,C104,'Scored quarters'!$F$6:$F$1367,D104,'Scored quarters'!$G$6:$G$1367,E104)</f>
        <v>6</v>
      </c>
    </row>
    <row r="105" spans="1:12" ht="25" customHeight="1">
      <c r="A105" s="1"/>
      <c r="B105" s="1" t="s">
        <v>17</v>
      </c>
      <c r="C105" s="1" t="s">
        <v>56</v>
      </c>
      <c r="D105" s="1" t="s">
        <v>49</v>
      </c>
      <c r="E105" s="1" t="s">
        <v>45</v>
      </c>
      <c r="F105" s="1">
        <f>COUNTIFS('Scored quarters'!$C$6:$C$1367,B105,'Scored quarters'!$D$6:$D$1367,C105,'Scored quarters'!$F$6:$F$1367,D105,'Scored quarters'!$G$6:$G$1367,E105)</f>
        <v>8</v>
      </c>
      <c r="G105" s="5">
        <f>SQRT(SUMIFS('Scored quarters'!$K$6:$K$1367,'Scored quarters'!$C$6:$C$1367,B105,'Scored quarters'!$D$6:$D$1367,C105,'Scored quarters'!$F$6:$F$1367,D105,'Scored quarters'!$G$6:$G$1367,E105)/F105)</f>
        <v>1.7207374872420256</v>
      </c>
      <c r="H105" s="5">
        <f>SQRT(SUMIFS('Scored quarters'!$L$6:$L$1367,'Scored quarters'!$C$6:$C$1367,B105,'Scored quarters'!$D$6:$D$1367,C105,'Scored quarters'!$F$6:$F$1367,D105,'Scored quarters'!$G$6:$G$1367,E105)/F105)</f>
        <v>1.7207374872420256</v>
      </c>
      <c r="I105" s="5">
        <f>SQRT(SUMIFS('Scored quarters'!$M$6:$M$1367,'Scored quarters'!$C$6:$C$1367,B105,'Scored quarters'!$D$6:$D$1367,C105,'Scored quarters'!$F$6:$F$1367,D105,'Scored quarters'!$G$6:$G$1367,E105)/F105)</f>
        <v>1.2747548783981961</v>
      </c>
      <c r="J105" s="5">
        <f>SUMIFS('Scored quarters'!$O$6:$O$1367,'Scored quarters'!$C$6:$C$1367,B105,'Scored quarters'!$D$6:$D$1367,C105,'Scored quarters'!$F$6:$F$1367,D105,'Scored quarters'!$G$6:$G$1367,E105)/F105</f>
        <v>1.28125</v>
      </c>
      <c r="K105" s="5">
        <f>SUMIFS('Scored quarters'!$J$6:$J$1367,'Scored quarters'!$C$6:$C$1367,B105,'Scored quarters'!$D$6:$D$1367,C105,'Scored quarters'!$F$6:$F$1367,D105,'Scored quarters'!$G$6:$G$1367,E105)/F105</f>
        <v>1.09375</v>
      </c>
      <c r="L105" s="1">
        <f>SUMIFS('Scored quarters'!$N$6:$N$1367,'Scored quarters'!$C$6:$C$1367,B105,'Scored quarters'!$D$6:$D$1367,C105,'Scored quarters'!$F$6:$F$1367,D105,'Scored quarters'!$G$6:$G$1367,E105)</f>
        <v>0</v>
      </c>
    </row>
    <row r="106" spans="1:12" ht="25" customHeight="1">
      <c r="A106" s="1"/>
      <c r="B106" s="1" t="s">
        <v>17</v>
      </c>
      <c r="C106" s="1" t="s">
        <v>56</v>
      </c>
      <c r="D106" s="1" t="s">
        <v>49</v>
      </c>
      <c r="E106" s="1" t="s">
        <v>46</v>
      </c>
      <c r="F106" s="1">
        <f>COUNTIFS('Scored quarters'!$C$6:$C$1367,B106,'Scored quarters'!$D$6:$D$1367,C106,'Scored quarters'!$F$6:$F$1367,D106,'Scored quarters'!$G$6:$G$1367,E106)</f>
        <v>8</v>
      </c>
      <c r="G106" s="5">
        <f>SQRT(SUMIFS('Scored quarters'!$K$6:$K$1367,'Scored quarters'!$C$6:$C$1367,B106,'Scored quarters'!$D$6:$D$1367,C106,'Scored quarters'!$F$6:$F$1367,D106,'Scored quarters'!$G$6:$G$1367,E106)/F106)</f>
        <v>1.2747548783981961</v>
      </c>
      <c r="H106" s="5">
        <f>SQRT(SUMIFS('Scored quarters'!$L$6:$L$1367,'Scored quarters'!$C$6:$C$1367,B106,'Scored quarters'!$D$6:$D$1367,C106,'Scored quarters'!$F$6:$F$1367,D106,'Scored quarters'!$G$6:$G$1367,E106)/F106)</f>
        <v>1.7207374872420256</v>
      </c>
      <c r="I106" s="5">
        <f>SQRT(SUMIFS('Scored quarters'!$M$6:$M$1367,'Scored quarters'!$C$6:$C$1367,B106,'Scored quarters'!$D$6:$D$1367,C106,'Scored quarters'!$F$6:$F$1367,D106,'Scored quarters'!$G$6:$G$1367,E106)/F106)</f>
        <v>1.2747548783981961</v>
      </c>
      <c r="J106" s="5">
        <f>SUMIFS('Scored quarters'!$O$6:$O$1367,'Scored quarters'!$C$6:$C$1367,B106,'Scored quarters'!$D$6:$D$1367,C106,'Scored quarters'!$F$6:$F$1367,D106,'Scored quarters'!$G$6:$G$1367,E106)/F106</f>
        <v>1.125</v>
      </c>
      <c r="K106" s="5">
        <f>SUMIFS('Scored quarters'!$J$6:$J$1367,'Scored quarters'!$C$6:$C$1367,B106,'Scored quarters'!$D$6:$D$1367,C106,'Scored quarters'!$F$6:$F$1367,D106,'Scored quarters'!$G$6:$G$1367,E106)/F106</f>
        <v>0.375</v>
      </c>
      <c r="L106" s="1">
        <f>SUMIFS('Scored quarters'!$N$6:$N$1367,'Scored quarters'!$C$6:$C$1367,B106,'Scored quarters'!$D$6:$D$1367,C106,'Scored quarters'!$F$6:$F$1367,D106,'Scored quarters'!$G$6:$G$1367,E106)</f>
        <v>2</v>
      </c>
    </row>
    <row r="107" spans="1:12" ht="25" customHeight="1">
      <c r="A107" s="1"/>
      <c r="B107" s="1" t="s">
        <v>17</v>
      </c>
      <c r="C107" s="1" t="s">
        <v>56</v>
      </c>
      <c r="D107" s="1" t="s">
        <v>49</v>
      </c>
      <c r="E107" s="1" t="s">
        <v>47</v>
      </c>
      <c r="F107" s="1">
        <f>COUNTIFS('Scored quarters'!$C$6:$C$1367,B107,'Scored quarters'!$D$6:$D$1367,C107,'Scored quarters'!$F$6:$F$1367,D107,'Scored quarters'!$G$6:$G$1367,E107)</f>
        <v>8</v>
      </c>
      <c r="G107" s="5">
        <f>SQRT(SUMIFS('Scored quarters'!$K$6:$K$1367,'Scored quarters'!$C$6:$C$1367,B107,'Scored quarters'!$D$6:$D$1367,C107,'Scored quarters'!$F$6:$F$1367,D107,'Scored quarters'!$G$6:$G$1367,E107)/F107)</f>
        <v>1.3326286765629236</v>
      </c>
      <c r="H107" s="5">
        <f>SQRT(SUMIFS('Scored quarters'!$L$6:$L$1367,'Scored quarters'!$C$6:$C$1367,B107,'Scored quarters'!$D$6:$D$1367,C107,'Scored quarters'!$F$6:$F$1367,D107,'Scored quarters'!$G$6:$G$1367,E107)/F107)</f>
        <v>1.7207374872420256</v>
      </c>
      <c r="I107" s="5">
        <f>SQRT(SUMIFS('Scored quarters'!$M$6:$M$1367,'Scored quarters'!$C$6:$C$1367,B107,'Scored quarters'!$D$6:$D$1367,C107,'Scored quarters'!$F$6:$F$1367,D107,'Scored quarters'!$G$6:$G$1367,E107)/F107)</f>
        <v>1.2747548783981961</v>
      </c>
      <c r="J107" s="5">
        <f>SUMIFS('Scored quarters'!$O$6:$O$1367,'Scored quarters'!$C$6:$C$1367,B107,'Scored quarters'!$D$6:$D$1367,C107,'Scored quarters'!$F$6:$F$1367,D107,'Scored quarters'!$G$6:$G$1367,E107)/F107</f>
        <v>1.1108419785788808</v>
      </c>
      <c r="K107" s="5">
        <f>SUMIFS('Scored quarters'!$J$6:$J$1367,'Scored quarters'!$C$6:$C$1367,B107,'Scored quarters'!$D$6:$D$1367,C107,'Scored quarters'!$F$6:$F$1367,D107,'Scored quarters'!$G$6:$G$1367,E107)/F107</f>
        <v>0.80786545347002958</v>
      </c>
      <c r="L107" s="1">
        <f>SUMIFS('Scored quarters'!$N$6:$N$1367,'Scored quarters'!$C$6:$C$1367,B107,'Scored quarters'!$D$6:$D$1367,C107,'Scored quarters'!$F$6:$F$1367,D107,'Scored quarters'!$G$6:$G$1367,E107)</f>
        <v>5</v>
      </c>
    </row>
    <row r="108" spans="1:12" ht="25" customHeight="1">
      <c r="A108" s="1"/>
      <c r="B108" s="1" t="s">
        <v>17</v>
      </c>
      <c r="C108" s="1" t="s">
        <v>56</v>
      </c>
      <c r="D108" s="1" t="s">
        <v>49</v>
      </c>
      <c r="E108" s="1" t="s">
        <v>50</v>
      </c>
      <c r="F108" s="1">
        <f>COUNTIFS('Scored quarters'!$C$6:$C$1367,B108,'Scored quarters'!$D$6:$D$1367,C108,'Scored quarters'!$F$6:$F$1367,D108,'Scored quarters'!$G$6:$G$1367,E108)</f>
        <v>7</v>
      </c>
      <c r="G108" s="5">
        <f>SQRT(SUMIFS('Scored quarters'!$K$6:$K$1367,'Scored quarters'!$C$6:$C$1367,B108,'Scored quarters'!$D$6:$D$1367,C108,'Scored quarters'!$F$6:$F$1367,D108,'Scored quarters'!$G$6:$G$1367,E108)/F108)</f>
        <v>2.0346060709570013</v>
      </c>
      <c r="H108" s="5">
        <f>SQRT(SUMIFS('Scored quarters'!$L$6:$L$1367,'Scored quarters'!$C$6:$C$1367,B108,'Scored quarters'!$D$6:$D$1367,C108,'Scored quarters'!$F$6:$F$1367,D108,'Scored quarters'!$G$6:$G$1367,E108)/F108)</f>
        <v>1.800297594446937</v>
      </c>
      <c r="I108" s="5">
        <f>SQRT(SUMIFS('Scored quarters'!$M$6:$M$1367,'Scored quarters'!$C$6:$C$1367,B108,'Scored quarters'!$D$6:$D$1367,C108,'Scored quarters'!$F$6:$F$1367,D108,'Scored quarters'!$G$6:$G$1367,E108)/F108)</f>
        <v>1.3093073414159542</v>
      </c>
      <c r="J108" s="5">
        <f>SUMIFS('Scored quarters'!$O$6:$O$1367,'Scored quarters'!$C$6:$C$1367,B108,'Scored quarters'!$D$6:$D$1367,C108,'Scored quarters'!$F$6:$F$1367,D108,'Scored quarters'!$G$6:$G$1367,E108)/F108</f>
        <v>1.5919625442934742</v>
      </c>
      <c r="K108" s="5">
        <f>SUMIFS('Scored quarters'!$J$6:$J$1367,'Scored quarters'!$C$6:$C$1367,B108,'Scored quarters'!$D$6:$D$1367,C108,'Scored quarters'!$F$6:$F$1367,D108,'Scored quarters'!$G$6:$G$1367,E108)/F108</f>
        <v>1.4634487952085509</v>
      </c>
      <c r="L108" s="1">
        <f>SUMIFS('Scored quarters'!$N$6:$N$1367,'Scored quarters'!$C$6:$C$1367,B108,'Scored quarters'!$D$6:$D$1367,C108,'Scored quarters'!$F$6:$F$1367,D108,'Scored quarters'!$G$6:$G$1367,E108)</f>
        <v>2</v>
      </c>
    </row>
    <row r="109" spans="1:12" ht="25" customHeight="1">
      <c r="A109" s="1"/>
      <c r="B109" s="1" t="s">
        <v>17</v>
      </c>
      <c r="C109" s="1" t="s">
        <v>56</v>
      </c>
      <c r="D109" s="1" t="s">
        <v>49</v>
      </c>
      <c r="E109" s="1" t="s">
        <v>48</v>
      </c>
      <c r="F109" s="1">
        <f>COUNTIFS('Scored quarters'!$C$6:$C$1367,B109,'Scored quarters'!$D$6:$D$1367,C109,'Scored quarters'!$F$6:$F$1367,D109,'Scored quarters'!$G$6:$G$1367,E109)</f>
        <v>8</v>
      </c>
      <c r="G109" s="5">
        <f>SQRT(SUMIFS('Scored quarters'!$K$6:$K$1367,'Scored quarters'!$C$6:$C$1367,B109,'Scored quarters'!$D$6:$D$1367,C109,'Scored quarters'!$F$6:$F$1367,D109,'Scored quarters'!$G$6:$G$1367,E109)/F109)</f>
        <v>1.4736242669543729</v>
      </c>
      <c r="H109" s="5">
        <f>SQRT(SUMIFS('Scored quarters'!$L$6:$L$1367,'Scored quarters'!$C$6:$C$1367,B109,'Scored quarters'!$D$6:$D$1367,C109,'Scored quarters'!$F$6:$F$1367,D109,'Scored quarters'!$G$6:$G$1367,E109)/F109)</f>
        <v>1.7207374872420256</v>
      </c>
      <c r="I109" s="5">
        <f>SQRT(SUMIFS('Scored quarters'!$M$6:$M$1367,'Scored quarters'!$C$6:$C$1367,B109,'Scored quarters'!$D$6:$D$1367,C109,'Scored quarters'!$F$6:$F$1367,D109,'Scored quarters'!$G$6:$G$1367,E109)/F109)</f>
        <v>1.2747548783981961</v>
      </c>
      <c r="J109" s="5">
        <f>SUMIFS('Scored quarters'!$O$6:$O$1367,'Scored quarters'!$C$6:$C$1367,B109,'Scored quarters'!$D$6:$D$1367,C109,'Scored quarters'!$F$6:$F$1367,D109,'Scored quarters'!$G$6:$G$1367,E109)/F109</f>
        <v>1.1486979183846979</v>
      </c>
      <c r="K109" s="5">
        <f>SUMIFS('Scored quarters'!$J$6:$J$1367,'Scored quarters'!$C$6:$C$1367,B109,'Scored quarters'!$D$6:$D$1367,C109,'Scored quarters'!$F$6:$F$1367,D109,'Scored quarters'!$G$6:$G$1367,E109)/F109</f>
        <v>0.95080772673501479</v>
      </c>
      <c r="L109" s="1">
        <f>SUMIFS('Scored quarters'!$N$6:$N$1367,'Scored quarters'!$C$6:$C$1367,B109,'Scored quarters'!$D$6:$D$1367,C109,'Scored quarters'!$F$6:$F$1367,D109,'Scored quarters'!$G$6:$G$1367,E109)</f>
        <v>5</v>
      </c>
    </row>
    <row r="110" spans="1:12" ht="25" customHeight="1">
      <c r="A110" s="1"/>
      <c r="B110" s="1" t="s">
        <v>17</v>
      </c>
      <c r="C110" s="1" t="s">
        <v>56</v>
      </c>
      <c r="D110" s="1" t="s">
        <v>51</v>
      </c>
      <c r="E110" s="1" t="s">
        <v>45</v>
      </c>
      <c r="F110" s="1">
        <f>COUNTIFS('Scored quarters'!$C$6:$C$1367,B110,'Scored quarters'!$D$6:$D$1367,C110,'Scored quarters'!$F$6:$F$1367,D110,'Scored quarters'!$G$6:$G$1367,E110)</f>
        <v>8</v>
      </c>
      <c r="G110" s="5">
        <f>SQRT(SUMIFS('Scored quarters'!$K$6:$K$1367,'Scored quarters'!$C$6:$C$1367,B110,'Scored quarters'!$D$6:$D$1367,C110,'Scored quarters'!$F$6:$F$1367,D110,'Scored quarters'!$G$6:$G$1367,E110)/F110)</f>
        <v>1.7207374872420256</v>
      </c>
      <c r="H110" s="5">
        <f>SQRT(SUMIFS('Scored quarters'!$L$6:$L$1367,'Scored quarters'!$C$6:$C$1367,B110,'Scored quarters'!$D$6:$D$1367,C110,'Scored quarters'!$F$6:$F$1367,D110,'Scored quarters'!$G$6:$G$1367,E110)/F110)</f>
        <v>1.7207374872420256</v>
      </c>
      <c r="I110" s="5">
        <f>SQRT(SUMIFS('Scored quarters'!$M$6:$M$1367,'Scored quarters'!$C$6:$C$1367,B110,'Scored quarters'!$D$6:$D$1367,C110,'Scored quarters'!$F$6:$F$1367,D110,'Scored quarters'!$G$6:$G$1367,E110)/F110)</f>
        <v>1.2747548783981961</v>
      </c>
      <c r="J110" s="5">
        <f>SUMIFS('Scored quarters'!$O$6:$O$1367,'Scored quarters'!$C$6:$C$1367,B110,'Scored quarters'!$D$6:$D$1367,C110,'Scored quarters'!$F$6:$F$1367,D110,'Scored quarters'!$G$6:$G$1367,E110)/F110</f>
        <v>1.28125</v>
      </c>
      <c r="K110" s="5">
        <f>SUMIFS('Scored quarters'!$J$6:$J$1367,'Scored quarters'!$C$6:$C$1367,B110,'Scored quarters'!$D$6:$D$1367,C110,'Scored quarters'!$F$6:$F$1367,D110,'Scored quarters'!$G$6:$G$1367,E110)/F110</f>
        <v>1.09375</v>
      </c>
      <c r="L110" s="1">
        <f>SUMIFS('Scored quarters'!$N$6:$N$1367,'Scored quarters'!$C$6:$C$1367,B110,'Scored quarters'!$D$6:$D$1367,C110,'Scored quarters'!$F$6:$F$1367,D110,'Scored quarters'!$G$6:$G$1367,E110)</f>
        <v>0</v>
      </c>
    </row>
    <row r="111" spans="1:12" ht="25" customHeight="1">
      <c r="A111" s="1"/>
      <c r="B111" s="1" t="s">
        <v>17</v>
      </c>
      <c r="C111" s="1" t="s">
        <v>56</v>
      </c>
      <c r="D111" s="1" t="s">
        <v>51</v>
      </c>
      <c r="E111" s="1" t="s">
        <v>46</v>
      </c>
      <c r="F111" s="1">
        <f>COUNTIFS('Scored quarters'!$C$6:$C$1367,B111,'Scored quarters'!$D$6:$D$1367,C111,'Scored quarters'!$F$6:$F$1367,D111,'Scored quarters'!$G$6:$G$1367,E111)</f>
        <v>8</v>
      </c>
      <c r="G111" s="5">
        <f>SQRT(SUMIFS('Scored quarters'!$K$6:$K$1367,'Scored quarters'!$C$6:$C$1367,B111,'Scored quarters'!$D$6:$D$1367,C111,'Scored quarters'!$F$6:$F$1367,D111,'Scored quarters'!$G$6:$G$1367,E111)/F111)</f>
        <v>1.2747548783981961</v>
      </c>
      <c r="H111" s="5">
        <f>SQRT(SUMIFS('Scored quarters'!$L$6:$L$1367,'Scored quarters'!$C$6:$C$1367,B111,'Scored quarters'!$D$6:$D$1367,C111,'Scored quarters'!$F$6:$F$1367,D111,'Scored quarters'!$G$6:$G$1367,E111)/F111)</f>
        <v>1.7207374872420256</v>
      </c>
      <c r="I111" s="5">
        <f>SQRT(SUMIFS('Scored quarters'!$M$6:$M$1367,'Scored quarters'!$C$6:$C$1367,B111,'Scored quarters'!$D$6:$D$1367,C111,'Scored quarters'!$F$6:$F$1367,D111,'Scored quarters'!$G$6:$G$1367,E111)/F111)</f>
        <v>1.2747548783981961</v>
      </c>
      <c r="J111" s="5">
        <f>SUMIFS('Scored quarters'!$O$6:$O$1367,'Scored quarters'!$C$6:$C$1367,B111,'Scored quarters'!$D$6:$D$1367,C111,'Scored quarters'!$F$6:$F$1367,D111,'Scored quarters'!$G$6:$G$1367,E111)/F111</f>
        <v>1.125</v>
      </c>
      <c r="K111" s="5">
        <f>SUMIFS('Scored quarters'!$J$6:$J$1367,'Scored quarters'!$C$6:$C$1367,B111,'Scored quarters'!$D$6:$D$1367,C111,'Scored quarters'!$F$6:$F$1367,D111,'Scored quarters'!$G$6:$G$1367,E111)/F111</f>
        <v>0.375</v>
      </c>
      <c r="L111" s="1">
        <f>SUMIFS('Scored quarters'!$N$6:$N$1367,'Scored quarters'!$C$6:$C$1367,B111,'Scored quarters'!$D$6:$D$1367,C111,'Scored quarters'!$F$6:$F$1367,D111,'Scored quarters'!$G$6:$G$1367,E111)</f>
        <v>2</v>
      </c>
    </row>
    <row r="112" spans="1:12" ht="25" customHeight="1">
      <c r="A112" s="1"/>
      <c r="B112" s="1" t="s">
        <v>17</v>
      </c>
      <c r="C112" s="1" t="s">
        <v>56</v>
      </c>
      <c r="D112" s="1" t="s">
        <v>51</v>
      </c>
      <c r="E112" s="1" t="s">
        <v>47</v>
      </c>
      <c r="F112" s="1">
        <f>COUNTIFS('Scored quarters'!$C$6:$C$1367,B112,'Scored quarters'!$D$6:$D$1367,C112,'Scored quarters'!$F$6:$F$1367,D112,'Scored quarters'!$G$6:$G$1367,E112)</f>
        <v>8</v>
      </c>
      <c r="G112" s="5">
        <f>SQRT(SUMIFS('Scored quarters'!$K$6:$K$1367,'Scored quarters'!$C$6:$C$1367,B112,'Scored quarters'!$D$6:$D$1367,C112,'Scored quarters'!$F$6:$F$1367,D112,'Scored quarters'!$G$6:$G$1367,E112)/F112)</f>
        <v>1.2329813045334783</v>
      </c>
      <c r="H112" s="5">
        <f>SQRT(SUMIFS('Scored quarters'!$L$6:$L$1367,'Scored quarters'!$C$6:$C$1367,B112,'Scored quarters'!$D$6:$D$1367,C112,'Scored quarters'!$F$6:$F$1367,D112,'Scored quarters'!$G$6:$G$1367,E112)/F112)</f>
        <v>1.7207374872420256</v>
      </c>
      <c r="I112" s="5">
        <f>SQRT(SUMIFS('Scored quarters'!$M$6:$M$1367,'Scored quarters'!$C$6:$C$1367,B112,'Scored quarters'!$D$6:$D$1367,C112,'Scored quarters'!$F$6:$F$1367,D112,'Scored quarters'!$G$6:$G$1367,E112)/F112)</f>
        <v>1.2747548783981961</v>
      </c>
      <c r="J112" s="5">
        <f>SUMIFS('Scored quarters'!$O$6:$O$1367,'Scored quarters'!$C$6:$C$1367,B112,'Scored quarters'!$D$6:$D$1367,C112,'Scored quarters'!$F$6:$F$1367,D112,'Scored quarters'!$G$6:$G$1367,E112)/F112</f>
        <v>1.0544594611542355</v>
      </c>
      <c r="K112" s="5">
        <f>SUMIFS('Scored quarters'!$J$6:$J$1367,'Scored quarters'!$C$6:$C$1367,B112,'Scored quarters'!$D$6:$D$1367,C112,'Scored quarters'!$F$6:$F$1367,D112,'Scored quarters'!$G$6:$G$1367,E112)/F112</f>
        <v>0.76996336425826617</v>
      </c>
      <c r="L112" s="1">
        <f>SUMIFS('Scored quarters'!$N$6:$N$1367,'Scored quarters'!$C$6:$C$1367,B112,'Scored quarters'!$D$6:$D$1367,C112,'Scored quarters'!$F$6:$F$1367,D112,'Scored quarters'!$G$6:$G$1367,E112)</f>
        <v>4</v>
      </c>
    </row>
    <row r="113" spans="1:12" ht="25" customHeight="1">
      <c r="A113" s="1"/>
      <c r="B113" s="1" t="s">
        <v>17</v>
      </c>
      <c r="C113" s="1" t="s">
        <v>56</v>
      </c>
      <c r="D113" s="1" t="s">
        <v>51</v>
      </c>
      <c r="E113" s="1" t="s">
        <v>50</v>
      </c>
      <c r="F113" s="1">
        <f>COUNTIFS('Scored quarters'!$C$6:$C$1367,B113,'Scored quarters'!$D$6:$D$1367,C113,'Scored quarters'!$F$6:$F$1367,D113,'Scored quarters'!$G$6:$G$1367,E113)</f>
        <v>7</v>
      </c>
      <c r="G113" s="5">
        <f>SQRT(SUMIFS('Scored quarters'!$K$6:$K$1367,'Scored quarters'!$C$6:$C$1367,B113,'Scored quarters'!$D$6:$D$1367,C113,'Scored quarters'!$F$6:$F$1367,D113,'Scored quarters'!$G$6:$G$1367,E113)/F113)</f>
        <v>2.0346060709570013</v>
      </c>
      <c r="H113" s="5">
        <f>SQRT(SUMIFS('Scored quarters'!$L$6:$L$1367,'Scored quarters'!$C$6:$C$1367,B113,'Scored quarters'!$D$6:$D$1367,C113,'Scored quarters'!$F$6:$F$1367,D113,'Scored quarters'!$G$6:$G$1367,E113)/F113)</f>
        <v>1.800297594446937</v>
      </c>
      <c r="I113" s="5">
        <f>SQRT(SUMIFS('Scored quarters'!$M$6:$M$1367,'Scored quarters'!$C$6:$C$1367,B113,'Scored quarters'!$D$6:$D$1367,C113,'Scored quarters'!$F$6:$F$1367,D113,'Scored quarters'!$G$6:$G$1367,E113)/F113)</f>
        <v>1.3093073414159542</v>
      </c>
      <c r="J113" s="5">
        <f>SUMIFS('Scored quarters'!$O$6:$O$1367,'Scored quarters'!$C$6:$C$1367,B113,'Scored quarters'!$D$6:$D$1367,C113,'Scored quarters'!$F$6:$F$1367,D113,'Scored quarters'!$G$6:$G$1367,E113)/F113</f>
        <v>1.5919625442934742</v>
      </c>
      <c r="K113" s="5">
        <f>SUMIFS('Scored quarters'!$J$6:$J$1367,'Scored quarters'!$C$6:$C$1367,B113,'Scored quarters'!$D$6:$D$1367,C113,'Scored quarters'!$F$6:$F$1367,D113,'Scored quarters'!$G$6:$G$1367,E113)/F113</f>
        <v>1.4634487952085509</v>
      </c>
      <c r="L113" s="1">
        <f>SUMIFS('Scored quarters'!$N$6:$N$1367,'Scored quarters'!$C$6:$C$1367,B113,'Scored quarters'!$D$6:$D$1367,C113,'Scored quarters'!$F$6:$F$1367,D113,'Scored quarters'!$G$6:$G$1367,E113)</f>
        <v>2</v>
      </c>
    </row>
    <row r="114" spans="1:12" ht="25" customHeight="1">
      <c r="A114" s="1"/>
      <c r="B114" s="1" t="s">
        <v>17</v>
      </c>
      <c r="C114" s="1" t="s">
        <v>56</v>
      </c>
      <c r="D114" s="1" t="s">
        <v>51</v>
      </c>
      <c r="E114" s="1" t="s">
        <v>48</v>
      </c>
      <c r="F114" s="1">
        <f>COUNTIFS('Scored quarters'!$C$6:$C$1367,B114,'Scored quarters'!$D$6:$D$1367,C114,'Scored quarters'!$F$6:$F$1367,D114,'Scored quarters'!$G$6:$G$1367,E114)</f>
        <v>8</v>
      </c>
      <c r="G114" s="5">
        <f>SQRT(SUMIFS('Scored quarters'!$K$6:$K$1367,'Scored quarters'!$C$6:$C$1367,B114,'Scored quarters'!$D$6:$D$1367,C114,'Scored quarters'!$F$6:$F$1367,D114,'Scored quarters'!$G$6:$G$1367,E114)/F114)</f>
        <v>1.388385510609041</v>
      </c>
      <c r="H114" s="5">
        <f>SQRT(SUMIFS('Scored quarters'!$L$6:$L$1367,'Scored quarters'!$C$6:$C$1367,B114,'Scored quarters'!$D$6:$D$1367,C114,'Scored quarters'!$F$6:$F$1367,D114,'Scored quarters'!$G$6:$G$1367,E114)/F114)</f>
        <v>1.7207374872420256</v>
      </c>
      <c r="I114" s="5">
        <f>SQRT(SUMIFS('Scored quarters'!$M$6:$M$1367,'Scored quarters'!$C$6:$C$1367,B114,'Scored quarters'!$D$6:$D$1367,C114,'Scored quarters'!$F$6:$F$1367,D114,'Scored quarters'!$G$6:$G$1367,E114)/F114)</f>
        <v>1.2747548783981961</v>
      </c>
      <c r="J114" s="5">
        <f>SUMIFS('Scored quarters'!$O$6:$O$1367,'Scored quarters'!$C$6:$C$1367,B114,'Scored quarters'!$D$6:$D$1367,C114,'Scored quarters'!$F$6:$F$1367,D114,'Scored quarters'!$G$6:$G$1367,E114)/F114</f>
        <v>1.1203418163998364</v>
      </c>
      <c r="K114" s="5">
        <f>SUMIFS('Scored quarters'!$J$6:$J$1367,'Scored quarters'!$C$6:$C$1367,B114,'Scored quarters'!$D$6:$D$1367,C114,'Scored quarters'!$F$6:$F$1367,D114,'Scored quarters'!$G$6:$G$1367,E114)/F114</f>
        <v>0.93185668212913297</v>
      </c>
      <c r="L114" s="1">
        <f>SUMIFS('Scored quarters'!$N$6:$N$1367,'Scored quarters'!$C$6:$C$1367,B114,'Scored quarters'!$D$6:$D$1367,C114,'Scored quarters'!$F$6:$F$1367,D114,'Scored quarters'!$G$6:$G$1367,E114)</f>
        <v>5</v>
      </c>
    </row>
    <row r="115" spans="1:12" ht="25" customHeight="1">
      <c r="A115" s="1"/>
      <c r="B115" s="1" t="s">
        <v>17</v>
      </c>
      <c r="C115" s="1" t="s">
        <v>56</v>
      </c>
      <c r="D115" s="1" t="s">
        <v>52</v>
      </c>
      <c r="E115" s="1" t="s">
        <v>45</v>
      </c>
      <c r="F115" s="1">
        <f>COUNTIFS('Scored quarters'!$C$6:$C$1367,B115,'Scored quarters'!$D$6:$D$1367,C115,'Scored quarters'!$F$6:$F$1367,D115,'Scored quarters'!$G$6:$G$1367,E115)</f>
        <v>8</v>
      </c>
      <c r="G115" s="5">
        <f>SQRT(SUMIFS('Scored quarters'!$K$6:$K$1367,'Scored quarters'!$C$6:$C$1367,B115,'Scored quarters'!$D$6:$D$1367,C115,'Scored quarters'!$F$6:$F$1367,D115,'Scored quarters'!$G$6:$G$1367,E115)/F115)</f>
        <v>1.7207374872420256</v>
      </c>
      <c r="H115" s="5">
        <f>SQRT(SUMIFS('Scored quarters'!$L$6:$L$1367,'Scored quarters'!$C$6:$C$1367,B115,'Scored quarters'!$D$6:$D$1367,C115,'Scored quarters'!$F$6:$F$1367,D115,'Scored quarters'!$G$6:$G$1367,E115)/F115)</f>
        <v>1.7207374872420256</v>
      </c>
      <c r="I115" s="5">
        <f>SQRT(SUMIFS('Scored quarters'!$M$6:$M$1367,'Scored quarters'!$C$6:$C$1367,B115,'Scored quarters'!$D$6:$D$1367,C115,'Scored quarters'!$F$6:$F$1367,D115,'Scored quarters'!$G$6:$G$1367,E115)/F115)</f>
        <v>1.2747548783981961</v>
      </c>
      <c r="J115" s="5">
        <f>SUMIFS('Scored quarters'!$O$6:$O$1367,'Scored quarters'!$C$6:$C$1367,B115,'Scored quarters'!$D$6:$D$1367,C115,'Scored quarters'!$F$6:$F$1367,D115,'Scored quarters'!$G$6:$G$1367,E115)/F115</f>
        <v>1.28125</v>
      </c>
      <c r="K115" s="5">
        <f>SUMIFS('Scored quarters'!$J$6:$J$1367,'Scored quarters'!$C$6:$C$1367,B115,'Scored quarters'!$D$6:$D$1367,C115,'Scored quarters'!$F$6:$F$1367,D115,'Scored quarters'!$G$6:$G$1367,E115)/F115</f>
        <v>1.09375</v>
      </c>
      <c r="L115" s="1">
        <f>SUMIFS('Scored quarters'!$N$6:$N$1367,'Scored quarters'!$C$6:$C$1367,B115,'Scored quarters'!$D$6:$D$1367,C115,'Scored quarters'!$F$6:$F$1367,D115,'Scored quarters'!$G$6:$G$1367,E115)</f>
        <v>0</v>
      </c>
    </row>
    <row r="116" spans="1:12" ht="25" customHeight="1">
      <c r="A116" s="1"/>
      <c r="B116" s="1" t="s">
        <v>17</v>
      </c>
      <c r="C116" s="1" t="s">
        <v>56</v>
      </c>
      <c r="D116" s="1" t="s">
        <v>52</v>
      </c>
      <c r="E116" s="1" t="s">
        <v>46</v>
      </c>
      <c r="F116" s="1">
        <f>COUNTIFS('Scored quarters'!$C$6:$C$1367,B116,'Scored quarters'!$D$6:$D$1367,C116,'Scored quarters'!$F$6:$F$1367,D116,'Scored quarters'!$G$6:$G$1367,E116)</f>
        <v>8</v>
      </c>
      <c r="G116" s="5">
        <f>SQRT(SUMIFS('Scored quarters'!$K$6:$K$1367,'Scored quarters'!$C$6:$C$1367,B116,'Scored quarters'!$D$6:$D$1367,C116,'Scored quarters'!$F$6:$F$1367,D116,'Scored quarters'!$G$6:$G$1367,E116)/F116)</f>
        <v>1.2747548783981961</v>
      </c>
      <c r="H116" s="5">
        <f>SQRT(SUMIFS('Scored quarters'!$L$6:$L$1367,'Scored quarters'!$C$6:$C$1367,B116,'Scored quarters'!$D$6:$D$1367,C116,'Scored quarters'!$F$6:$F$1367,D116,'Scored quarters'!$G$6:$G$1367,E116)/F116)</f>
        <v>1.7207374872420256</v>
      </c>
      <c r="I116" s="5">
        <f>SQRT(SUMIFS('Scored quarters'!$M$6:$M$1367,'Scored quarters'!$C$6:$C$1367,B116,'Scored quarters'!$D$6:$D$1367,C116,'Scored quarters'!$F$6:$F$1367,D116,'Scored quarters'!$G$6:$G$1367,E116)/F116)</f>
        <v>1.2747548783981961</v>
      </c>
      <c r="J116" s="5">
        <f>SUMIFS('Scored quarters'!$O$6:$O$1367,'Scored quarters'!$C$6:$C$1367,B116,'Scored quarters'!$D$6:$D$1367,C116,'Scored quarters'!$F$6:$F$1367,D116,'Scored quarters'!$G$6:$G$1367,E116)/F116</f>
        <v>1.125</v>
      </c>
      <c r="K116" s="5">
        <f>SUMIFS('Scored quarters'!$J$6:$J$1367,'Scored quarters'!$C$6:$C$1367,B116,'Scored quarters'!$D$6:$D$1367,C116,'Scored quarters'!$F$6:$F$1367,D116,'Scored quarters'!$G$6:$G$1367,E116)/F116</f>
        <v>0.375</v>
      </c>
      <c r="L116" s="1">
        <f>SUMIFS('Scored quarters'!$N$6:$N$1367,'Scored quarters'!$C$6:$C$1367,B116,'Scored quarters'!$D$6:$D$1367,C116,'Scored quarters'!$F$6:$F$1367,D116,'Scored quarters'!$G$6:$G$1367,E116)</f>
        <v>2</v>
      </c>
    </row>
    <row r="117" spans="1:12" ht="25" customHeight="1">
      <c r="A117" s="1"/>
      <c r="B117" s="1" t="s">
        <v>17</v>
      </c>
      <c r="C117" s="1" t="s">
        <v>56</v>
      </c>
      <c r="D117" s="1" t="s">
        <v>52</v>
      </c>
      <c r="E117" s="1" t="s">
        <v>47</v>
      </c>
      <c r="F117" s="1">
        <f>COUNTIFS('Scored quarters'!$C$6:$C$1367,B117,'Scored quarters'!$D$6:$D$1367,C117,'Scored quarters'!$F$6:$F$1367,D117,'Scored quarters'!$G$6:$G$1367,E117)</f>
        <v>8</v>
      </c>
      <c r="G117" s="5">
        <f>SQRT(SUMIFS('Scored quarters'!$K$6:$K$1367,'Scored quarters'!$C$6:$C$1367,B117,'Scored quarters'!$D$6:$D$1367,C117,'Scored quarters'!$F$6:$F$1367,D117,'Scored quarters'!$G$6:$G$1367,E117)/F117)</f>
        <v>1.2373815951598026</v>
      </c>
      <c r="H117" s="5">
        <f>SQRT(SUMIFS('Scored quarters'!$L$6:$L$1367,'Scored quarters'!$C$6:$C$1367,B117,'Scored quarters'!$D$6:$D$1367,C117,'Scored quarters'!$F$6:$F$1367,D117,'Scored quarters'!$G$6:$G$1367,E117)/F117)</f>
        <v>1.7207374872420256</v>
      </c>
      <c r="I117" s="5">
        <f>SQRT(SUMIFS('Scored quarters'!$M$6:$M$1367,'Scored quarters'!$C$6:$C$1367,B117,'Scored quarters'!$D$6:$D$1367,C117,'Scored quarters'!$F$6:$F$1367,D117,'Scored quarters'!$G$6:$G$1367,E117)/F117)</f>
        <v>1.2747548783981961</v>
      </c>
      <c r="J117" s="5">
        <f>SUMIFS('Scored quarters'!$O$6:$O$1367,'Scored quarters'!$C$6:$C$1367,B117,'Scored quarters'!$D$6:$D$1367,C117,'Scored quarters'!$F$6:$F$1367,D117,'Scored quarters'!$G$6:$G$1367,E117)/F117</f>
        <v>1.0258371054753992</v>
      </c>
      <c r="K117" s="5">
        <f>SUMIFS('Scored quarters'!$J$6:$J$1367,'Scored quarters'!$C$6:$C$1367,B117,'Scored quarters'!$D$6:$D$1367,C117,'Scored quarters'!$F$6:$F$1367,D117,'Scored quarters'!$G$6:$G$1367,E117)/F117</f>
        <v>0.73498252362625338</v>
      </c>
      <c r="L117" s="1">
        <f>SUMIFS('Scored quarters'!$N$6:$N$1367,'Scored quarters'!$C$6:$C$1367,B117,'Scored quarters'!$D$6:$D$1367,C117,'Scored quarters'!$F$6:$F$1367,D117,'Scored quarters'!$G$6:$G$1367,E117)</f>
        <v>3</v>
      </c>
    </row>
    <row r="118" spans="1:12" ht="25" customHeight="1">
      <c r="A118" s="1"/>
      <c r="B118" s="1" t="s">
        <v>17</v>
      </c>
      <c r="C118" s="1" t="s">
        <v>56</v>
      </c>
      <c r="D118" s="1" t="s">
        <v>52</v>
      </c>
      <c r="E118" s="1" t="s">
        <v>50</v>
      </c>
      <c r="F118" s="1">
        <f>COUNTIFS('Scored quarters'!$C$6:$C$1367,B118,'Scored quarters'!$D$6:$D$1367,C118,'Scored quarters'!$F$6:$F$1367,D118,'Scored quarters'!$G$6:$G$1367,E118)</f>
        <v>7</v>
      </c>
      <c r="G118" s="5">
        <f>SQRT(SUMIFS('Scored quarters'!$K$6:$K$1367,'Scored quarters'!$C$6:$C$1367,B118,'Scored quarters'!$D$6:$D$1367,C118,'Scored quarters'!$F$6:$F$1367,D118,'Scored quarters'!$G$6:$G$1367,E118)/F118)</f>
        <v>2.0346060709570013</v>
      </c>
      <c r="H118" s="5">
        <f>SQRT(SUMIFS('Scored quarters'!$L$6:$L$1367,'Scored quarters'!$C$6:$C$1367,B118,'Scored quarters'!$D$6:$D$1367,C118,'Scored quarters'!$F$6:$F$1367,D118,'Scored quarters'!$G$6:$G$1367,E118)/F118)</f>
        <v>1.800297594446937</v>
      </c>
      <c r="I118" s="5">
        <f>SQRT(SUMIFS('Scored quarters'!$M$6:$M$1367,'Scored quarters'!$C$6:$C$1367,B118,'Scored quarters'!$D$6:$D$1367,C118,'Scored quarters'!$F$6:$F$1367,D118,'Scored quarters'!$G$6:$G$1367,E118)/F118)</f>
        <v>1.3093073414159542</v>
      </c>
      <c r="J118" s="5">
        <f>SUMIFS('Scored quarters'!$O$6:$O$1367,'Scored quarters'!$C$6:$C$1367,B118,'Scored quarters'!$D$6:$D$1367,C118,'Scored quarters'!$F$6:$F$1367,D118,'Scored quarters'!$G$6:$G$1367,E118)/F118</f>
        <v>1.5919625442934742</v>
      </c>
      <c r="K118" s="5">
        <f>SUMIFS('Scored quarters'!$J$6:$J$1367,'Scored quarters'!$C$6:$C$1367,B118,'Scored quarters'!$D$6:$D$1367,C118,'Scored quarters'!$F$6:$F$1367,D118,'Scored quarters'!$G$6:$G$1367,E118)/F118</f>
        <v>1.4634487952085509</v>
      </c>
      <c r="L118" s="1">
        <f>SUMIFS('Scored quarters'!$N$6:$N$1367,'Scored quarters'!$C$6:$C$1367,B118,'Scored quarters'!$D$6:$D$1367,C118,'Scored quarters'!$F$6:$F$1367,D118,'Scored quarters'!$G$6:$G$1367,E118)</f>
        <v>2</v>
      </c>
    </row>
    <row r="119" spans="1:12" ht="25" customHeight="1">
      <c r="A119" s="1"/>
      <c r="B119" s="1" t="s">
        <v>17</v>
      </c>
      <c r="C119" s="1" t="s">
        <v>56</v>
      </c>
      <c r="D119" s="1" t="s">
        <v>52</v>
      </c>
      <c r="E119" s="1" t="s">
        <v>48</v>
      </c>
      <c r="F119" s="1">
        <f>COUNTIFS('Scored quarters'!$C$6:$C$1367,B119,'Scored quarters'!$D$6:$D$1367,C119,'Scored quarters'!$F$6:$F$1367,D119,'Scored quarters'!$G$6:$G$1367,E119)</f>
        <v>8</v>
      </c>
      <c r="G119" s="5">
        <f>SQRT(SUMIFS('Scored quarters'!$K$6:$K$1367,'Scored quarters'!$C$6:$C$1367,B119,'Scored quarters'!$D$6:$D$1367,C119,'Scored quarters'!$F$6:$F$1367,D119,'Scored quarters'!$G$6:$G$1367,E119)/F119)</f>
        <v>1.3644920937026617</v>
      </c>
      <c r="H119" s="5">
        <f>SQRT(SUMIFS('Scored quarters'!$L$6:$L$1367,'Scored quarters'!$C$6:$C$1367,B119,'Scored quarters'!$D$6:$D$1367,C119,'Scored quarters'!$F$6:$F$1367,D119,'Scored quarters'!$G$6:$G$1367,E119)/F119)</f>
        <v>1.7207374872420256</v>
      </c>
      <c r="I119" s="5">
        <f>SQRT(SUMIFS('Scored quarters'!$M$6:$M$1367,'Scored quarters'!$C$6:$C$1367,B119,'Scored quarters'!$D$6:$D$1367,C119,'Scored quarters'!$F$6:$F$1367,D119,'Scored quarters'!$G$6:$G$1367,E119)/F119)</f>
        <v>1.2747548783981961</v>
      </c>
      <c r="J119" s="5">
        <f>SUMIFS('Scored quarters'!$O$6:$O$1367,'Scored quarters'!$C$6:$C$1367,B119,'Scored quarters'!$D$6:$D$1367,C119,'Scored quarters'!$F$6:$F$1367,D119,'Scored quarters'!$G$6:$G$1367,E119)/F119</f>
        <v>1.1175725826107974</v>
      </c>
      <c r="K119" s="5">
        <f>SUMIFS('Scored quarters'!$J$6:$J$1367,'Scored quarters'!$C$6:$C$1367,B119,'Scored quarters'!$D$6:$D$1367,C119,'Scored quarters'!$F$6:$F$1367,D119,'Scored quarters'!$G$6:$G$1367,E119)/F119</f>
        <v>0.91436626181312675</v>
      </c>
      <c r="L119" s="1">
        <f>SUMIFS('Scored quarters'!$N$6:$N$1367,'Scored quarters'!$C$6:$C$1367,B119,'Scored quarters'!$D$6:$D$1367,C119,'Scored quarters'!$F$6:$F$1367,D119,'Scored quarters'!$G$6:$G$1367,E119)</f>
        <v>4</v>
      </c>
    </row>
    <row r="120" spans="1:12" ht="25" customHeight="1">
      <c r="A120" s="1"/>
      <c r="B120" s="1" t="s">
        <v>18</v>
      </c>
      <c r="C120" s="1" t="s">
        <v>56</v>
      </c>
      <c r="D120" s="1" t="s">
        <v>44</v>
      </c>
      <c r="E120" s="1" t="s">
        <v>45</v>
      </c>
      <c r="F120" s="1">
        <f>COUNTIFS('Scored quarters'!$C$6:$C$1367,B120,'Scored quarters'!$D$6:$D$1367,C120,'Scored quarters'!$F$6:$F$1367,D120,'Scored quarters'!$G$6:$G$1367,E120)</f>
        <v>8</v>
      </c>
      <c r="G120" s="5">
        <f>SQRT(SUMIFS('Scored quarters'!$K$6:$K$1367,'Scored quarters'!$C$6:$C$1367,B120,'Scored quarters'!$D$6:$D$1367,C120,'Scored quarters'!$F$6:$F$1367,D120,'Scored quarters'!$G$6:$G$1367,E120)/F120)</f>
        <v>4.1372922908588414</v>
      </c>
      <c r="H120" s="5">
        <f>SQRT(SUMIFS('Scored quarters'!$L$6:$L$1367,'Scored quarters'!$C$6:$C$1367,B120,'Scored quarters'!$D$6:$D$1367,C120,'Scored quarters'!$F$6:$F$1367,D120,'Scored quarters'!$G$6:$G$1367,E120)/F120)</f>
        <v>4.1372922908588414</v>
      </c>
      <c r="I120" s="5">
        <f>SQRT(SUMIFS('Scored quarters'!$M$6:$M$1367,'Scored quarters'!$C$6:$C$1367,B120,'Scored quarters'!$D$6:$D$1367,C120,'Scored quarters'!$F$6:$F$1367,D120,'Scored quarters'!$G$6:$G$1367,E120)/F120)</f>
        <v>3.872983346207417</v>
      </c>
      <c r="J120" s="5">
        <f>SUMIFS('Scored quarters'!$O$6:$O$1367,'Scored quarters'!$C$6:$C$1367,B120,'Scored quarters'!$D$6:$D$1367,C120,'Scored quarters'!$F$6:$F$1367,D120,'Scored quarters'!$G$6:$G$1367,E120)/F120</f>
        <v>3.03125</v>
      </c>
      <c r="K120" s="5">
        <f>SUMIFS('Scored quarters'!$J$6:$J$1367,'Scored quarters'!$C$6:$C$1367,B120,'Scored quarters'!$D$6:$D$1367,C120,'Scored quarters'!$F$6:$F$1367,D120,'Scored quarters'!$G$6:$G$1367,E120)/F120</f>
        <v>2.53125</v>
      </c>
      <c r="L120" s="1">
        <f>SUMIFS('Scored quarters'!$N$6:$N$1367,'Scored quarters'!$C$6:$C$1367,B120,'Scored quarters'!$D$6:$D$1367,C120,'Scored quarters'!$F$6:$F$1367,D120,'Scored quarters'!$G$6:$G$1367,E120)</f>
        <v>0</v>
      </c>
    </row>
    <row r="121" spans="1:12" ht="25" customHeight="1">
      <c r="A121" s="1"/>
      <c r="B121" s="1" t="s">
        <v>18</v>
      </c>
      <c r="C121" s="1" t="s">
        <v>56</v>
      </c>
      <c r="D121" s="1" t="s">
        <v>44</v>
      </c>
      <c r="E121" s="1" t="s">
        <v>46</v>
      </c>
      <c r="F121" s="1">
        <f>COUNTIFS('Scored quarters'!$C$6:$C$1367,B121,'Scored quarters'!$D$6:$D$1367,C121,'Scored quarters'!$F$6:$F$1367,D121,'Scored quarters'!$G$6:$G$1367,E121)</f>
        <v>8</v>
      </c>
      <c r="G121" s="5">
        <f>SQRT(SUMIFS('Scored quarters'!$K$6:$K$1367,'Scored quarters'!$C$6:$C$1367,B121,'Scored quarters'!$D$6:$D$1367,C121,'Scored quarters'!$F$6:$F$1367,D121,'Scored quarters'!$G$6:$G$1367,E121)/F121)</f>
        <v>3.872983346207417</v>
      </c>
      <c r="H121" s="5">
        <f>SQRT(SUMIFS('Scored quarters'!$L$6:$L$1367,'Scored quarters'!$C$6:$C$1367,B121,'Scored quarters'!$D$6:$D$1367,C121,'Scored quarters'!$F$6:$F$1367,D121,'Scored quarters'!$G$6:$G$1367,E121)/F121)</f>
        <v>4.1372922908588414</v>
      </c>
      <c r="I121" s="5">
        <f>SQRT(SUMIFS('Scored quarters'!$M$6:$M$1367,'Scored quarters'!$C$6:$C$1367,B121,'Scored quarters'!$D$6:$D$1367,C121,'Scored quarters'!$F$6:$F$1367,D121,'Scored quarters'!$G$6:$G$1367,E121)/F121)</f>
        <v>3.872983346207417</v>
      </c>
      <c r="J121" s="5">
        <f>SUMIFS('Scored quarters'!$O$6:$O$1367,'Scored quarters'!$C$6:$C$1367,B121,'Scored quarters'!$D$6:$D$1367,C121,'Scored quarters'!$F$6:$F$1367,D121,'Scored quarters'!$G$6:$G$1367,E121)/F121</f>
        <v>3</v>
      </c>
      <c r="K121" s="5">
        <f>SUMIFS('Scored quarters'!$J$6:$J$1367,'Scored quarters'!$C$6:$C$1367,B121,'Scored quarters'!$D$6:$D$1367,C121,'Scored quarters'!$F$6:$F$1367,D121,'Scored quarters'!$G$6:$G$1367,E121)/F121</f>
        <v>1.5</v>
      </c>
      <c r="L121" s="1">
        <f>SUMIFS('Scored quarters'!$N$6:$N$1367,'Scored quarters'!$C$6:$C$1367,B121,'Scored quarters'!$D$6:$D$1367,C121,'Scored quarters'!$F$6:$F$1367,D121,'Scored quarters'!$G$6:$G$1367,E121)</f>
        <v>3</v>
      </c>
    </row>
    <row r="122" spans="1:12" ht="25" customHeight="1">
      <c r="A122" s="1"/>
      <c r="B122" s="1" t="s">
        <v>18</v>
      </c>
      <c r="C122" s="1" t="s">
        <v>56</v>
      </c>
      <c r="D122" s="1" t="s">
        <v>44</v>
      </c>
      <c r="E122" s="1" t="s">
        <v>47</v>
      </c>
      <c r="F122" s="1">
        <f>COUNTIFS('Scored quarters'!$C$6:$C$1367,B122,'Scored quarters'!$D$6:$D$1367,C122,'Scored quarters'!$F$6:$F$1367,D122,'Scored quarters'!$G$6:$G$1367,E122)</f>
        <v>8</v>
      </c>
      <c r="G122" s="5">
        <f>SQRT(SUMIFS('Scored quarters'!$K$6:$K$1367,'Scored quarters'!$C$6:$C$1367,B122,'Scored quarters'!$D$6:$D$1367,C122,'Scored quarters'!$F$6:$F$1367,D122,'Scored quarters'!$G$6:$G$1367,E122)/F122)</f>
        <v>2.8277533341536527</v>
      </c>
      <c r="H122" s="5">
        <f>SQRT(SUMIFS('Scored quarters'!$L$6:$L$1367,'Scored quarters'!$C$6:$C$1367,B122,'Scored quarters'!$D$6:$D$1367,C122,'Scored quarters'!$F$6:$F$1367,D122,'Scored quarters'!$G$6:$G$1367,E122)/F122)</f>
        <v>4.1372922908588414</v>
      </c>
      <c r="I122" s="5">
        <f>SQRT(SUMIFS('Scored quarters'!$M$6:$M$1367,'Scored quarters'!$C$6:$C$1367,B122,'Scored quarters'!$D$6:$D$1367,C122,'Scored quarters'!$F$6:$F$1367,D122,'Scored quarters'!$G$6:$G$1367,E122)/F122)</f>
        <v>3.872983346207417</v>
      </c>
      <c r="J122" s="5">
        <f>SUMIFS('Scored quarters'!$O$6:$O$1367,'Scored quarters'!$C$6:$C$1367,B122,'Scored quarters'!$D$6:$D$1367,C122,'Scored quarters'!$F$6:$F$1367,D122,'Scored quarters'!$G$6:$G$1367,E122)/F122</f>
        <v>2.2729230727190588</v>
      </c>
      <c r="K122" s="5">
        <f>SUMIFS('Scored quarters'!$J$6:$J$1367,'Scored quarters'!$C$6:$C$1367,B122,'Scored quarters'!$D$6:$D$1367,C122,'Scored quarters'!$F$6:$F$1367,D122,'Scored quarters'!$G$6:$G$1367,E122)/F122</f>
        <v>1.7289561465468575</v>
      </c>
      <c r="L122" s="1">
        <f>SUMIFS('Scored quarters'!$N$6:$N$1367,'Scored quarters'!$C$6:$C$1367,B122,'Scored quarters'!$D$6:$D$1367,C122,'Scored quarters'!$F$6:$F$1367,D122,'Scored quarters'!$G$6:$G$1367,E122)</f>
        <v>5</v>
      </c>
    </row>
    <row r="123" spans="1:12" ht="25" customHeight="1">
      <c r="A123" s="1"/>
      <c r="B123" s="1" t="s">
        <v>18</v>
      </c>
      <c r="C123" s="1" t="s">
        <v>56</v>
      </c>
      <c r="D123" s="1" t="s">
        <v>44</v>
      </c>
      <c r="E123" s="1" t="s">
        <v>48</v>
      </c>
      <c r="F123" s="1">
        <f>COUNTIFS('Scored quarters'!$C$6:$C$1367,B123,'Scored quarters'!$D$6:$D$1367,C123,'Scored quarters'!$F$6:$F$1367,D123,'Scored quarters'!$G$6:$G$1367,E123)</f>
        <v>8</v>
      </c>
      <c r="G123" s="5">
        <f>SQRT(SUMIFS('Scored quarters'!$K$6:$K$1367,'Scored quarters'!$C$6:$C$1367,B123,'Scored quarters'!$D$6:$D$1367,C123,'Scored quarters'!$F$6:$F$1367,D123,'Scored quarters'!$G$6:$G$1367,E123)/F123)</f>
        <v>3.442883846054535</v>
      </c>
      <c r="H123" s="5">
        <f>SQRT(SUMIFS('Scored quarters'!$L$6:$L$1367,'Scored quarters'!$C$6:$C$1367,B123,'Scored quarters'!$D$6:$D$1367,C123,'Scored quarters'!$F$6:$F$1367,D123,'Scored quarters'!$G$6:$G$1367,E123)/F123)</f>
        <v>4.1372922908588414</v>
      </c>
      <c r="I123" s="5">
        <f>SQRT(SUMIFS('Scored quarters'!$M$6:$M$1367,'Scored quarters'!$C$6:$C$1367,B123,'Scored quarters'!$D$6:$D$1367,C123,'Scored quarters'!$F$6:$F$1367,D123,'Scored quarters'!$G$6:$G$1367,E123)/F123)</f>
        <v>3.872983346207417</v>
      </c>
      <c r="J123" s="5">
        <f>SUMIFS('Scored quarters'!$O$6:$O$1367,'Scored quarters'!$C$6:$C$1367,B123,'Scored quarters'!$D$6:$D$1367,C123,'Scored quarters'!$F$6:$F$1367,D123,'Scored quarters'!$G$6:$G$1367,E123)/F123</f>
        <v>2.589586536359529</v>
      </c>
      <c r="K123" s="5">
        <f>SUMIFS('Scored quarters'!$J$6:$J$1367,'Scored quarters'!$C$6:$C$1367,B123,'Scored quarters'!$D$6:$D$1367,C123,'Scored quarters'!$F$6:$F$1367,D123,'Scored quarters'!$G$6:$G$1367,E123)/F123</f>
        <v>2.1301030732734283</v>
      </c>
      <c r="L123" s="1">
        <f>SUMIFS('Scored quarters'!$N$6:$N$1367,'Scored quarters'!$C$6:$C$1367,B123,'Scored quarters'!$D$6:$D$1367,C123,'Scored quarters'!$F$6:$F$1367,D123,'Scored quarters'!$G$6:$G$1367,E123)</f>
        <v>5</v>
      </c>
    </row>
    <row r="124" spans="1:12" ht="25" customHeight="1">
      <c r="A124" s="1"/>
      <c r="B124" s="1" t="s">
        <v>18</v>
      </c>
      <c r="C124" s="1" t="s">
        <v>56</v>
      </c>
      <c r="D124" s="1" t="s">
        <v>49</v>
      </c>
      <c r="E124" s="1" t="s">
        <v>45</v>
      </c>
      <c r="F124" s="1">
        <f>COUNTIFS('Scored quarters'!$C$6:$C$1367,B124,'Scored quarters'!$D$6:$D$1367,C124,'Scored quarters'!$F$6:$F$1367,D124,'Scored quarters'!$G$6:$G$1367,E124)</f>
        <v>8</v>
      </c>
      <c r="G124" s="5">
        <f>SQRT(SUMIFS('Scored quarters'!$K$6:$K$1367,'Scored quarters'!$C$6:$C$1367,B124,'Scored quarters'!$D$6:$D$1367,C124,'Scored quarters'!$F$6:$F$1367,D124,'Scored quarters'!$G$6:$G$1367,E124)/F124)</f>
        <v>3.4437443284889775</v>
      </c>
      <c r="H124" s="5">
        <f>SQRT(SUMIFS('Scored quarters'!$L$6:$L$1367,'Scored quarters'!$C$6:$C$1367,B124,'Scored quarters'!$D$6:$D$1367,C124,'Scored quarters'!$F$6:$F$1367,D124,'Scored quarters'!$G$6:$G$1367,E124)/F124)</f>
        <v>3.4437443284889775</v>
      </c>
      <c r="I124" s="5">
        <f>SQRT(SUMIFS('Scored quarters'!$M$6:$M$1367,'Scored quarters'!$C$6:$C$1367,B124,'Scored quarters'!$D$6:$D$1367,C124,'Scored quarters'!$F$6:$F$1367,D124,'Scored quarters'!$G$6:$G$1367,E124)/F124)</f>
        <v>2.5248762345905194</v>
      </c>
      <c r="J124" s="5">
        <f>SUMIFS('Scored quarters'!$O$6:$O$1367,'Scored quarters'!$C$6:$C$1367,B124,'Scored quarters'!$D$6:$D$1367,C124,'Scored quarters'!$F$6:$F$1367,D124,'Scored quarters'!$G$6:$G$1367,E124)/F124</f>
        <v>2.75</v>
      </c>
      <c r="K124" s="5">
        <f>SUMIFS('Scored quarters'!$J$6:$J$1367,'Scored quarters'!$C$6:$C$1367,B124,'Scored quarters'!$D$6:$D$1367,C124,'Scored quarters'!$F$6:$F$1367,D124,'Scored quarters'!$G$6:$G$1367,E124)/F124</f>
        <v>1.8125</v>
      </c>
      <c r="L124" s="1">
        <f>SUMIFS('Scored quarters'!$N$6:$N$1367,'Scored quarters'!$C$6:$C$1367,B124,'Scored quarters'!$D$6:$D$1367,C124,'Scored quarters'!$F$6:$F$1367,D124,'Scored quarters'!$G$6:$G$1367,E124)</f>
        <v>0</v>
      </c>
    </row>
    <row r="125" spans="1:12" ht="25" customHeight="1">
      <c r="A125" s="1"/>
      <c r="B125" s="1" t="s">
        <v>18</v>
      </c>
      <c r="C125" s="1" t="s">
        <v>56</v>
      </c>
      <c r="D125" s="1" t="s">
        <v>49</v>
      </c>
      <c r="E125" s="1" t="s">
        <v>46</v>
      </c>
      <c r="F125" s="1">
        <f>COUNTIFS('Scored quarters'!$C$6:$C$1367,B125,'Scored quarters'!$D$6:$D$1367,C125,'Scored quarters'!$F$6:$F$1367,D125,'Scored quarters'!$G$6:$G$1367,E125)</f>
        <v>8</v>
      </c>
      <c r="G125" s="5">
        <f>SQRT(SUMIFS('Scored quarters'!$K$6:$K$1367,'Scored quarters'!$C$6:$C$1367,B125,'Scored quarters'!$D$6:$D$1367,C125,'Scored quarters'!$F$6:$F$1367,D125,'Scored quarters'!$G$6:$G$1367,E125)/F125)</f>
        <v>2.5248762345905194</v>
      </c>
      <c r="H125" s="5">
        <f>SQRT(SUMIFS('Scored quarters'!$L$6:$L$1367,'Scored quarters'!$C$6:$C$1367,B125,'Scored quarters'!$D$6:$D$1367,C125,'Scored quarters'!$F$6:$F$1367,D125,'Scored quarters'!$G$6:$G$1367,E125)/F125)</f>
        <v>3.4437443284889775</v>
      </c>
      <c r="I125" s="5">
        <f>SQRT(SUMIFS('Scored quarters'!$M$6:$M$1367,'Scored quarters'!$C$6:$C$1367,B125,'Scored quarters'!$D$6:$D$1367,C125,'Scored quarters'!$F$6:$F$1367,D125,'Scored quarters'!$G$6:$G$1367,E125)/F125)</f>
        <v>2.5248762345905194</v>
      </c>
      <c r="J125" s="5">
        <f>SUMIFS('Scored quarters'!$O$6:$O$1367,'Scored quarters'!$C$6:$C$1367,B125,'Scored quarters'!$D$6:$D$1367,C125,'Scored quarters'!$F$6:$F$1367,D125,'Scored quarters'!$G$6:$G$1367,E125)/F125</f>
        <v>1.875</v>
      </c>
      <c r="K125" s="5">
        <f>SUMIFS('Scored quarters'!$J$6:$J$1367,'Scored quarters'!$C$6:$C$1367,B125,'Scored quarters'!$D$6:$D$1367,C125,'Scored quarters'!$F$6:$F$1367,D125,'Scored quarters'!$G$6:$G$1367,E125)/F125</f>
        <v>0.875</v>
      </c>
      <c r="L125" s="1">
        <f>SUMIFS('Scored quarters'!$N$6:$N$1367,'Scored quarters'!$C$6:$C$1367,B125,'Scored quarters'!$D$6:$D$1367,C125,'Scored quarters'!$F$6:$F$1367,D125,'Scored quarters'!$G$6:$G$1367,E125)</f>
        <v>4</v>
      </c>
    </row>
    <row r="126" spans="1:12" ht="25" customHeight="1">
      <c r="A126" s="1"/>
      <c r="B126" s="1" t="s">
        <v>18</v>
      </c>
      <c r="C126" s="1" t="s">
        <v>56</v>
      </c>
      <c r="D126" s="1" t="s">
        <v>49</v>
      </c>
      <c r="E126" s="1" t="s">
        <v>47</v>
      </c>
      <c r="F126" s="1">
        <f>COUNTIFS('Scored quarters'!$C$6:$C$1367,B126,'Scored quarters'!$D$6:$D$1367,C126,'Scored quarters'!$F$6:$F$1367,D126,'Scored quarters'!$G$6:$G$1367,E126)</f>
        <v>8</v>
      </c>
      <c r="G126" s="5">
        <f>SQRT(SUMIFS('Scored quarters'!$K$6:$K$1367,'Scored quarters'!$C$6:$C$1367,B126,'Scored quarters'!$D$6:$D$1367,C126,'Scored quarters'!$F$6:$F$1367,D126,'Scored quarters'!$G$6:$G$1367,E126)/F126)</f>
        <v>2.2056789291081973</v>
      </c>
      <c r="H126" s="5">
        <f>SQRT(SUMIFS('Scored quarters'!$L$6:$L$1367,'Scored quarters'!$C$6:$C$1367,B126,'Scored quarters'!$D$6:$D$1367,C126,'Scored quarters'!$F$6:$F$1367,D126,'Scored quarters'!$G$6:$G$1367,E126)/F126)</f>
        <v>3.4437443284889775</v>
      </c>
      <c r="I126" s="5">
        <f>SQRT(SUMIFS('Scored quarters'!$M$6:$M$1367,'Scored quarters'!$C$6:$C$1367,B126,'Scored quarters'!$D$6:$D$1367,C126,'Scored quarters'!$F$6:$F$1367,D126,'Scored quarters'!$G$6:$G$1367,E126)/F126)</f>
        <v>2.5248762345905194</v>
      </c>
      <c r="J126" s="5">
        <f>SUMIFS('Scored quarters'!$O$6:$O$1367,'Scored quarters'!$C$6:$C$1367,B126,'Scored quarters'!$D$6:$D$1367,C126,'Scored quarters'!$F$6:$F$1367,D126,'Scored quarters'!$G$6:$G$1367,E126)/F126</f>
        <v>1.9257103770067054</v>
      </c>
      <c r="K126" s="5">
        <f>SUMIFS('Scored quarters'!$J$6:$J$1367,'Scored quarters'!$C$6:$C$1367,B126,'Scored quarters'!$D$6:$D$1367,C126,'Scored quarters'!$F$6:$F$1367,D126,'Scored quarters'!$G$6:$G$1367,E126)/F126</f>
        <v>1.3934987962313876</v>
      </c>
      <c r="L126" s="1">
        <f>SUMIFS('Scored quarters'!$N$6:$N$1367,'Scored quarters'!$C$6:$C$1367,B126,'Scored quarters'!$D$6:$D$1367,C126,'Scored quarters'!$F$6:$F$1367,D126,'Scored quarters'!$G$6:$G$1367,E126)</f>
        <v>6</v>
      </c>
    </row>
    <row r="127" spans="1:12" ht="25" customHeight="1">
      <c r="A127" s="1"/>
      <c r="B127" s="1" t="s">
        <v>18</v>
      </c>
      <c r="C127" s="1" t="s">
        <v>56</v>
      </c>
      <c r="D127" s="1" t="s">
        <v>49</v>
      </c>
      <c r="E127" s="1" t="s">
        <v>50</v>
      </c>
      <c r="F127" s="1">
        <f>COUNTIFS('Scored quarters'!$C$6:$C$1367,B127,'Scored quarters'!$D$6:$D$1367,C127,'Scored quarters'!$F$6:$F$1367,D127,'Scored quarters'!$G$6:$G$1367,E127)</f>
        <v>7</v>
      </c>
      <c r="G127" s="5">
        <f>SQRT(SUMIFS('Scored quarters'!$K$6:$K$1367,'Scored quarters'!$C$6:$C$1367,B127,'Scored quarters'!$D$6:$D$1367,C127,'Scored quarters'!$F$6:$F$1367,D127,'Scored quarters'!$G$6:$G$1367,E127)/F127)</f>
        <v>2.7435991127330608</v>
      </c>
      <c r="H127" s="5">
        <f>SQRT(SUMIFS('Scored quarters'!$L$6:$L$1367,'Scored quarters'!$C$6:$C$1367,B127,'Scored quarters'!$D$6:$D$1367,C127,'Scored quarters'!$F$6:$F$1367,D127,'Scored quarters'!$G$6:$G$1367,E127)/F127)</f>
        <v>3.6815175442433286</v>
      </c>
      <c r="I127" s="5">
        <f>SQRT(SUMIFS('Scored quarters'!$M$6:$M$1367,'Scored quarters'!$C$6:$C$1367,B127,'Scored quarters'!$D$6:$D$1367,C127,'Scored quarters'!$F$6:$F$1367,D127,'Scored quarters'!$G$6:$G$1367,E127)/F127)</f>
        <v>2.6726124191242437</v>
      </c>
      <c r="J127" s="5">
        <f>SUMIFS('Scored quarters'!$O$6:$O$1367,'Scored quarters'!$C$6:$C$1367,B127,'Scored quarters'!$D$6:$D$1367,C127,'Scored quarters'!$F$6:$F$1367,D127,'Scored quarters'!$G$6:$G$1367,E127)/F127</f>
        <v>2.3029405920618697</v>
      </c>
      <c r="K127" s="5">
        <f>SUMIFS('Scored quarters'!$J$6:$J$1367,'Scored quarters'!$C$6:$C$1367,B127,'Scored quarters'!$D$6:$D$1367,C127,'Scored quarters'!$F$6:$F$1367,D127,'Scored quarters'!$G$6:$G$1367,E127)/F127</f>
        <v>1.5867767663096981</v>
      </c>
      <c r="L127" s="1">
        <f>SUMIFS('Scored quarters'!$N$6:$N$1367,'Scored quarters'!$C$6:$C$1367,B127,'Scored quarters'!$D$6:$D$1367,C127,'Scored quarters'!$F$6:$F$1367,D127,'Scored quarters'!$G$6:$G$1367,E127)</f>
        <v>6</v>
      </c>
    </row>
    <row r="128" spans="1:12" ht="25" customHeight="1">
      <c r="A128" s="1"/>
      <c r="B128" s="1" t="s">
        <v>18</v>
      </c>
      <c r="C128" s="1" t="s">
        <v>56</v>
      </c>
      <c r="D128" s="1" t="s">
        <v>49</v>
      </c>
      <c r="E128" s="1" t="s">
        <v>48</v>
      </c>
      <c r="F128" s="1">
        <f>COUNTIFS('Scored quarters'!$C$6:$C$1367,B128,'Scored quarters'!$D$6:$D$1367,C128,'Scored quarters'!$F$6:$F$1367,D128,'Scored quarters'!$G$6:$G$1367,E128)</f>
        <v>8</v>
      </c>
      <c r="G128" s="5">
        <f>SQRT(SUMIFS('Scored quarters'!$K$6:$K$1367,'Scored quarters'!$C$6:$C$1367,B128,'Scored quarters'!$D$6:$D$1367,C128,'Scored quarters'!$F$6:$F$1367,D128,'Scored quarters'!$G$6:$G$1367,E128)/F128)</f>
        <v>2.7891726278618112</v>
      </c>
      <c r="H128" s="5">
        <f>SQRT(SUMIFS('Scored quarters'!$L$6:$L$1367,'Scored quarters'!$C$6:$C$1367,B128,'Scored quarters'!$D$6:$D$1367,C128,'Scored quarters'!$F$6:$F$1367,D128,'Scored quarters'!$G$6:$G$1367,E128)/F128)</f>
        <v>3.4437443284889775</v>
      </c>
      <c r="I128" s="5">
        <f>SQRT(SUMIFS('Scored quarters'!$M$6:$M$1367,'Scored quarters'!$C$6:$C$1367,B128,'Scored quarters'!$D$6:$D$1367,C128,'Scored quarters'!$F$6:$F$1367,D128,'Scored quarters'!$G$6:$G$1367,E128)/F128)</f>
        <v>2.5248762345905194</v>
      </c>
      <c r="J128" s="5">
        <f>SUMIFS('Scored quarters'!$O$6:$O$1367,'Scored quarters'!$C$6:$C$1367,B128,'Scored quarters'!$D$6:$D$1367,C128,'Scored quarters'!$F$6:$F$1367,D128,'Scored quarters'!$G$6:$G$1367,E128)/F128</f>
        <v>2.3378551885033527</v>
      </c>
      <c r="K128" s="5">
        <f>SUMIFS('Scored quarters'!$J$6:$J$1367,'Scored quarters'!$C$6:$C$1367,B128,'Scored quarters'!$D$6:$D$1367,C128,'Scored quarters'!$F$6:$F$1367,D128,'Scored quarters'!$G$6:$G$1367,E128)/F128</f>
        <v>1.6029993981156936</v>
      </c>
      <c r="L128" s="1">
        <f>SUMIFS('Scored quarters'!$N$6:$N$1367,'Scored quarters'!$C$6:$C$1367,B128,'Scored quarters'!$D$6:$D$1367,C128,'Scored quarters'!$F$6:$F$1367,D128,'Scored quarters'!$G$6:$G$1367,E128)</f>
        <v>6</v>
      </c>
    </row>
    <row r="129" spans="1:12" ht="25" customHeight="1">
      <c r="A129" s="1"/>
      <c r="B129" s="1" t="s">
        <v>18</v>
      </c>
      <c r="C129" s="1" t="s">
        <v>56</v>
      </c>
      <c r="D129" s="1" t="s">
        <v>51</v>
      </c>
      <c r="E129" s="1" t="s">
        <v>45</v>
      </c>
      <c r="F129" s="1">
        <f>COUNTIFS('Scored quarters'!$C$6:$C$1367,B129,'Scored quarters'!$D$6:$D$1367,C129,'Scored quarters'!$F$6:$F$1367,D129,'Scored quarters'!$G$6:$G$1367,E129)</f>
        <v>8</v>
      </c>
      <c r="G129" s="5">
        <f>SQRT(SUMIFS('Scored quarters'!$K$6:$K$1367,'Scored quarters'!$C$6:$C$1367,B129,'Scored quarters'!$D$6:$D$1367,C129,'Scored quarters'!$F$6:$F$1367,D129,'Scored quarters'!$G$6:$G$1367,E129)/F129)</f>
        <v>3.4437443284889775</v>
      </c>
      <c r="H129" s="5">
        <f>SQRT(SUMIFS('Scored quarters'!$L$6:$L$1367,'Scored quarters'!$C$6:$C$1367,B129,'Scored quarters'!$D$6:$D$1367,C129,'Scored quarters'!$F$6:$F$1367,D129,'Scored quarters'!$G$6:$G$1367,E129)/F129)</f>
        <v>3.4437443284889775</v>
      </c>
      <c r="I129" s="5">
        <f>SQRT(SUMIFS('Scored quarters'!$M$6:$M$1367,'Scored quarters'!$C$6:$C$1367,B129,'Scored quarters'!$D$6:$D$1367,C129,'Scored quarters'!$F$6:$F$1367,D129,'Scored quarters'!$G$6:$G$1367,E129)/F129)</f>
        <v>2.5248762345905194</v>
      </c>
      <c r="J129" s="5">
        <f>SUMIFS('Scored quarters'!$O$6:$O$1367,'Scored quarters'!$C$6:$C$1367,B129,'Scored quarters'!$D$6:$D$1367,C129,'Scored quarters'!$F$6:$F$1367,D129,'Scored quarters'!$G$6:$G$1367,E129)/F129</f>
        <v>2.75</v>
      </c>
      <c r="K129" s="5">
        <f>SUMIFS('Scored quarters'!$J$6:$J$1367,'Scored quarters'!$C$6:$C$1367,B129,'Scored quarters'!$D$6:$D$1367,C129,'Scored quarters'!$F$6:$F$1367,D129,'Scored quarters'!$G$6:$G$1367,E129)/F129</f>
        <v>1.8125</v>
      </c>
      <c r="L129" s="1">
        <f>SUMIFS('Scored quarters'!$N$6:$N$1367,'Scored quarters'!$C$6:$C$1367,B129,'Scored quarters'!$D$6:$D$1367,C129,'Scored quarters'!$F$6:$F$1367,D129,'Scored quarters'!$G$6:$G$1367,E129)</f>
        <v>0</v>
      </c>
    </row>
    <row r="130" spans="1:12" ht="25" customHeight="1">
      <c r="A130" s="1"/>
      <c r="B130" s="1" t="s">
        <v>18</v>
      </c>
      <c r="C130" s="1" t="s">
        <v>56</v>
      </c>
      <c r="D130" s="1" t="s">
        <v>51</v>
      </c>
      <c r="E130" s="1" t="s">
        <v>46</v>
      </c>
      <c r="F130" s="1">
        <f>COUNTIFS('Scored quarters'!$C$6:$C$1367,B130,'Scored quarters'!$D$6:$D$1367,C130,'Scored quarters'!$F$6:$F$1367,D130,'Scored quarters'!$G$6:$G$1367,E130)</f>
        <v>8</v>
      </c>
      <c r="G130" s="5">
        <f>SQRT(SUMIFS('Scored quarters'!$K$6:$K$1367,'Scored quarters'!$C$6:$C$1367,B130,'Scored quarters'!$D$6:$D$1367,C130,'Scored quarters'!$F$6:$F$1367,D130,'Scored quarters'!$G$6:$G$1367,E130)/F130)</f>
        <v>2.5248762345905194</v>
      </c>
      <c r="H130" s="5">
        <f>SQRT(SUMIFS('Scored quarters'!$L$6:$L$1367,'Scored quarters'!$C$6:$C$1367,B130,'Scored quarters'!$D$6:$D$1367,C130,'Scored quarters'!$F$6:$F$1367,D130,'Scored quarters'!$G$6:$G$1367,E130)/F130)</f>
        <v>3.4437443284889775</v>
      </c>
      <c r="I130" s="5">
        <f>SQRT(SUMIFS('Scored quarters'!$M$6:$M$1367,'Scored quarters'!$C$6:$C$1367,B130,'Scored quarters'!$D$6:$D$1367,C130,'Scored quarters'!$F$6:$F$1367,D130,'Scored quarters'!$G$6:$G$1367,E130)/F130)</f>
        <v>2.5248762345905194</v>
      </c>
      <c r="J130" s="5">
        <f>SUMIFS('Scored quarters'!$O$6:$O$1367,'Scored quarters'!$C$6:$C$1367,B130,'Scored quarters'!$D$6:$D$1367,C130,'Scored quarters'!$F$6:$F$1367,D130,'Scored quarters'!$G$6:$G$1367,E130)/F130</f>
        <v>1.875</v>
      </c>
      <c r="K130" s="5">
        <f>SUMIFS('Scored quarters'!$J$6:$J$1367,'Scored quarters'!$C$6:$C$1367,B130,'Scored quarters'!$D$6:$D$1367,C130,'Scored quarters'!$F$6:$F$1367,D130,'Scored quarters'!$G$6:$G$1367,E130)/F130</f>
        <v>0.875</v>
      </c>
      <c r="L130" s="1">
        <f>SUMIFS('Scored quarters'!$N$6:$N$1367,'Scored quarters'!$C$6:$C$1367,B130,'Scored quarters'!$D$6:$D$1367,C130,'Scored quarters'!$F$6:$F$1367,D130,'Scored quarters'!$G$6:$G$1367,E130)</f>
        <v>4</v>
      </c>
    </row>
    <row r="131" spans="1:12" ht="25" customHeight="1">
      <c r="A131" s="1"/>
      <c r="B131" s="1" t="s">
        <v>18</v>
      </c>
      <c r="C131" s="1" t="s">
        <v>56</v>
      </c>
      <c r="D131" s="1" t="s">
        <v>51</v>
      </c>
      <c r="E131" s="1" t="s">
        <v>47</v>
      </c>
      <c r="F131" s="1">
        <f>COUNTIFS('Scored quarters'!$C$6:$C$1367,B131,'Scored quarters'!$D$6:$D$1367,C131,'Scored quarters'!$F$6:$F$1367,D131,'Scored quarters'!$G$6:$G$1367,E131)</f>
        <v>8</v>
      </c>
      <c r="G131" s="5">
        <f>SQRT(SUMIFS('Scored quarters'!$K$6:$K$1367,'Scored quarters'!$C$6:$C$1367,B131,'Scored quarters'!$D$6:$D$1367,C131,'Scored quarters'!$F$6:$F$1367,D131,'Scored quarters'!$G$6:$G$1367,E131)/F131)</f>
        <v>2.0957373369754992</v>
      </c>
      <c r="H131" s="5">
        <f>SQRT(SUMIFS('Scored quarters'!$L$6:$L$1367,'Scored quarters'!$C$6:$C$1367,B131,'Scored quarters'!$D$6:$D$1367,C131,'Scored quarters'!$F$6:$F$1367,D131,'Scored quarters'!$G$6:$G$1367,E131)/F131)</f>
        <v>3.4437443284889775</v>
      </c>
      <c r="I131" s="5">
        <f>SQRT(SUMIFS('Scored quarters'!$M$6:$M$1367,'Scored quarters'!$C$6:$C$1367,B131,'Scored quarters'!$D$6:$D$1367,C131,'Scored quarters'!$F$6:$F$1367,D131,'Scored quarters'!$G$6:$G$1367,E131)/F131)</f>
        <v>2.5248762345905194</v>
      </c>
      <c r="J131" s="5">
        <f>SUMIFS('Scored quarters'!$O$6:$O$1367,'Scored quarters'!$C$6:$C$1367,B131,'Scored quarters'!$D$6:$D$1367,C131,'Scored quarters'!$F$6:$F$1367,D131,'Scored quarters'!$G$6:$G$1367,E131)/F131</f>
        <v>1.8186091627972876</v>
      </c>
      <c r="K131" s="5">
        <f>SUMIFS('Scored quarters'!$J$6:$J$1367,'Scored quarters'!$C$6:$C$1367,B131,'Scored quarters'!$D$6:$D$1367,C131,'Scored quarters'!$F$6:$F$1367,D131,'Scored quarters'!$G$6:$G$1367,E131)/F131</f>
        <v>1.3954472568802054</v>
      </c>
      <c r="L131" s="1">
        <f>SUMIFS('Scored quarters'!$N$6:$N$1367,'Scored quarters'!$C$6:$C$1367,B131,'Scored quarters'!$D$6:$D$1367,C131,'Scored quarters'!$F$6:$F$1367,D131,'Scored quarters'!$G$6:$G$1367,E131)</f>
        <v>6</v>
      </c>
    </row>
    <row r="132" spans="1:12" ht="25" customHeight="1">
      <c r="A132" s="1"/>
      <c r="B132" s="1" t="s">
        <v>18</v>
      </c>
      <c r="C132" s="1" t="s">
        <v>56</v>
      </c>
      <c r="D132" s="1" t="s">
        <v>51</v>
      </c>
      <c r="E132" s="1" t="s">
        <v>50</v>
      </c>
      <c r="F132" s="1">
        <f>COUNTIFS('Scored quarters'!$C$6:$C$1367,B132,'Scored quarters'!$D$6:$D$1367,C132,'Scored quarters'!$F$6:$F$1367,D132,'Scored quarters'!$G$6:$G$1367,E132)</f>
        <v>7</v>
      </c>
      <c r="G132" s="5">
        <f>SQRT(SUMIFS('Scored quarters'!$K$6:$K$1367,'Scored quarters'!$C$6:$C$1367,B132,'Scored quarters'!$D$6:$D$1367,C132,'Scored quarters'!$F$6:$F$1367,D132,'Scored quarters'!$G$6:$G$1367,E132)/F132)</f>
        <v>2.7435991127330608</v>
      </c>
      <c r="H132" s="5">
        <f>SQRT(SUMIFS('Scored quarters'!$L$6:$L$1367,'Scored quarters'!$C$6:$C$1367,B132,'Scored quarters'!$D$6:$D$1367,C132,'Scored quarters'!$F$6:$F$1367,D132,'Scored quarters'!$G$6:$G$1367,E132)/F132)</f>
        <v>3.6815175442433286</v>
      </c>
      <c r="I132" s="5">
        <f>SQRT(SUMIFS('Scored quarters'!$M$6:$M$1367,'Scored quarters'!$C$6:$C$1367,B132,'Scored quarters'!$D$6:$D$1367,C132,'Scored quarters'!$F$6:$F$1367,D132,'Scored quarters'!$G$6:$G$1367,E132)/F132)</f>
        <v>2.6726124191242437</v>
      </c>
      <c r="J132" s="5">
        <f>SUMIFS('Scored quarters'!$O$6:$O$1367,'Scored quarters'!$C$6:$C$1367,B132,'Scored quarters'!$D$6:$D$1367,C132,'Scored quarters'!$F$6:$F$1367,D132,'Scored quarters'!$G$6:$G$1367,E132)/F132</f>
        <v>2.3029405920618697</v>
      </c>
      <c r="K132" s="5">
        <f>SUMIFS('Scored quarters'!$J$6:$J$1367,'Scored quarters'!$C$6:$C$1367,B132,'Scored quarters'!$D$6:$D$1367,C132,'Scored quarters'!$F$6:$F$1367,D132,'Scored quarters'!$G$6:$G$1367,E132)/F132</f>
        <v>1.5867767663096981</v>
      </c>
      <c r="L132" s="1">
        <f>SUMIFS('Scored quarters'!$N$6:$N$1367,'Scored quarters'!$C$6:$C$1367,B132,'Scored quarters'!$D$6:$D$1367,C132,'Scored quarters'!$F$6:$F$1367,D132,'Scored quarters'!$G$6:$G$1367,E132)</f>
        <v>6</v>
      </c>
    </row>
    <row r="133" spans="1:12" ht="25" customHeight="1">
      <c r="A133" s="1"/>
      <c r="B133" s="1" t="s">
        <v>18</v>
      </c>
      <c r="C133" s="1" t="s">
        <v>56</v>
      </c>
      <c r="D133" s="1" t="s">
        <v>51</v>
      </c>
      <c r="E133" s="1" t="s">
        <v>48</v>
      </c>
      <c r="F133" s="1">
        <f>COUNTIFS('Scored quarters'!$C$6:$C$1367,B133,'Scored quarters'!$D$6:$D$1367,C133,'Scored quarters'!$F$6:$F$1367,D133,'Scored quarters'!$G$6:$G$1367,E133)</f>
        <v>8</v>
      </c>
      <c r="G133" s="5">
        <f>SQRT(SUMIFS('Scored quarters'!$K$6:$K$1367,'Scored quarters'!$C$6:$C$1367,B133,'Scored quarters'!$D$6:$D$1367,C133,'Scored quarters'!$F$6:$F$1367,D133,'Scored quarters'!$G$6:$G$1367,E133)/F133)</f>
        <v>2.7154176914035033</v>
      </c>
      <c r="H133" s="5">
        <f>SQRT(SUMIFS('Scored quarters'!$L$6:$L$1367,'Scored quarters'!$C$6:$C$1367,B133,'Scored quarters'!$D$6:$D$1367,C133,'Scored quarters'!$F$6:$F$1367,D133,'Scored quarters'!$G$6:$G$1367,E133)/F133)</f>
        <v>3.4437443284889775</v>
      </c>
      <c r="I133" s="5">
        <f>SQRT(SUMIFS('Scored quarters'!$M$6:$M$1367,'Scored quarters'!$C$6:$C$1367,B133,'Scored quarters'!$D$6:$D$1367,C133,'Scored quarters'!$F$6:$F$1367,D133,'Scored quarters'!$G$6:$G$1367,E133)/F133)</f>
        <v>2.5248762345905194</v>
      </c>
      <c r="J133" s="5">
        <f>SUMIFS('Scored quarters'!$O$6:$O$1367,'Scored quarters'!$C$6:$C$1367,B133,'Scored quarters'!$D$6:$D$1367,C133,'Scored quarters'!$F$6:$F$1367,D133,'Scored quarters'!$G$6:$G$1367,E133)/F133</f>
        <v>2.284304581398644</v>
      </c>
      <c r="K133" s="5">
        <f>SUMIFS('Scored quarters'!$J$6:$J$1367,'Scored quarters'!$C$6:$C$1367,B133,'Scored quarters'!$D$6:$D$1367,C133,'Scored quarters'!$F$6:$F$1367,D133,'Scored quarters'!$G$6:$G$1367,E133)/F133</f>
        <v>1.6039736284401027</v>
      </c>
      <c r="L133" s="1">
        <f>SUMIFS('Scored quarters'!$N$6:$N$1367,'Scored quarters'!$C$6:$C$1367,B133,'Scored quarters'!$D$6:$D$1367,C133,'Scored quarters'!$F$6:$F$1367,D133,'Scored quarters'!$G$6:$G$1367,E133)</f>
        <v>6</v>
      </c>
    </row>
    <row r="134" spans="1:12" ht="25" customHeight="1">
      <c r="A134" s="1"/>
      <c r="B134" s="1" t="s">
        <v>18</v>
      </c>
      <c r="C134" s="1" t="s">
        <v>56</v>
      </c>
      <c r="D134" s="1" t="s">
        <v>52</v>
      </c>
      <c r="E134" s="1" t="s">
        <v>45</v>
      </c>
      <c r="F134" s="1">
        <f>COUNTIFS('Scored quarters'!$C$6:$C$1367,B134,'Scored quarters'!$D$6:$D$1367,C134,'Scored quarters'!$F$6:$F$1367,D134,'Scored quarters'!$G$6:$G$1367,E134)</f>
        <v>8</v>
      </c>
      <c r="G134" s="5">
        <f>SQRT(SUMIFS('Scored quarters'!$K$6:$K$1367,'Scored quarters'!$C$6:$C$1367,B134,'Scored quarters'!$D$6:$D$1367,C134,'Scored quarters'!$F$6:$F$1367,D134,'Scored quarters'!$G$6:$G$1367,E134)/F134)</f>
        <v>3.4437443284889775</v>
      </c>
      <c r="H134" s="5">
        <f>SQRT(SUMIFS('Scored quarters'!$L$6:$L$1367,'Scored quarters'!$C$6:$C$1367,B134,'Scored quarters'!$D$6:$D$1367,C134,'Scored quarters'!$F$6:$F$1367,D134,'Scored quarters'!$G$6:$G$1367,E134)/F134)</f>
        <v>3.4437443284889775</v>
      </c>
      <c r="I134" s="5">
        <f>SQRT(SUMIFS('Scored quarters'!$M$6:$M$1367,'Scored quarters'!$C$6:$C$1367,B134,'Scored quarters'!$D$6:$D$1367,C134,'Scored quarters'!$F$6:$F$1367,D134,'Scored quarters'!$G$6:$G$1367,E134)/F134)</f>
        <v>2.5248762345905194</v>
      </c>
      <c r="J134" s="5">
        <f>SUMIFS('Scored quarters'!$O$6:$O$1367,'Scored quarters'!$C$6:$C$1367,B134,'Scored quarters'!$D$6:$D$1367,C134,'Scored quarters'!$F$6:$F$1367,D134,'Scored quarters'!$G$6:$G$1367,E134)/F134</f>
        <v>2.75</v>
      </c>
      <c r="K134" s="5">
        <f>SUMIFS('Scored quarters'!$J$6:$J$1367,'Scored quarters'!$C$6:$C$1367,B134,'Scored quarters'!$D$6:$D$1367,C134,'Scored quarters'!$F$6:$F$1367,D134,'Scored quarters'!$G$6:$G$1367,E134)/F134</f>
        <v>1.8125</v>
      </c>
      <c r="L134" s="1">
        <f>SUMIFS('Scored quarters'!$N$6:$N$1367,'Scored quarters'!$C$6:$C$1367,B134,'Scored quarters'!$D$6:$D$1367,C134,'Scored quarters'!$F$6:$F$1367,D134,'Scored quarters'!$G$6:$G$1367,E134)</f>
        <v>0</v>
      </c>
    </row>
    <row r="135" spans="1:12" ht="25" customHeight="1">
      <c r="A135" s="1"/>
      <c r="B135" s="1" t="s">
        <v>18</v>
      </c>
      <c r="C135" s="1" t="s">
        <v>56</v>
      </c>
      <c r="D135" s="1" t="s">
        <v>52</v>
      </c>
      <c r="E135" s="1" t="s">
        <v>46</v>
      </c>
      <c r="F135" s="1">
        <f>COUNTIFS('Scored quarters'!$C$6:$C$1367,B135,'Scored quarters'!$D$6:$D$1367,C135,'Scored quarters'!$F$6:$F$1367,D135,'Scored quarters'!$G$6:$G$1367,E135)</f>
        <v>8</v>
      </c>
      <c r="G135" s="5">
        <f>SQRT(SUMIFS('Scored quarters'!$K$6:$K$1367,'Scored quarters'!$C$6:$C$1367,B135,'Scored quarters'!$D$6:$D$1367,C135,'Scored quarters'!$F$6:$F$1367,D135,'Scored quarters'!$G$6:$G$1367,E135)/F135)</f>
        <v>2.5248762345905194</v>
      </c>
      <c r="H135" s="5">
        <f>SQRT(SUMIFS('Scored quarters'!$L$6:$L$1367,'Scored quarters'!$C$6:$C$1367,B135,'Scored quarters'!$D$6:$D$1367,C135,'Scored quarters'!$F$6:$F$1367,D135,'Scored quarters'!$G$6:$G$1367,E135)/F135)</f>
        <v>3.4437443284889775</v>
      </c>
      <c r="I135" s="5">
        <f>SQRT(SUMIFS('Scored quarters'!$M$6:$M$1367,'Scored quarters'!$C$6:$C$1367,B135,'Scored quarters'!$D$6:$D$1367,C135,'Scored quarters'!$F$6:$F$1367,D135,'Scored quarters'!$G$6:$G$1367,E135)/F135)</f>
        <v>2.5248762345905194</v>
      </c>
      <c r="J135" s="5">
        <f>SUMIFS('Scored quarters'!$O$6:$O$1367,'Scored quarters'!$C$6:$C$1367,B135,'Scored quarters'!$D$6:$D$1367,C135,'Scored quarters'!$F$6:$F$1367,D135,'Scored quarters'!$G$6:$G$1367,E135)/F135</f>
        <v>1.875</v>
      </c>
      <c r="K135" s="5">
        <f>SUMIFS('Scored quarters'!$J$6:$J$1367,'Scored quarters'!$C$6:$C$1367,B135,'Scored quarters'!$D$6:$D$1367,C135,'Scored quarters'!$F$6:$F$1367,D135,'Scored quarters'!$G$6:$G$1367,E135)/F135</f>
        <v>0.875</v>
      </c>
      <c r="L135" s="1">
        <f>SUMIFS('Scored quarters'!$N$6:$N$1367,'Scored quarters'!$C$6:$C$1367,B135,'Scored quarters'!$D$6:$D$1367,C135,'Scored quarters'!$F$6:$F$1367,D135,'Scored quarters'!$G$6:$G$1367,E135)</f>
        <v>4</v>
      </c>
    </row>
    <row r="136" spans="1:12" ht="25" customHeight="1">
      <c r="A136" s="1"/>
      <c r="B136" s="1" t="s">
        <v>18</v>
      </c>
      <c r="C136" s="1" t="s">
        <v>56</v>
      </c>
      <c r="D136" s="1" t="s">
        <v>52</v>
      </c>
      <c r="E136" s="1" t="s">
        <v>47</v>
      </c>
      <c r="F136" s="1">
        <f>COUNTIFS('Scored quarters'!$C$6:$C$1367,B136,'Scored quarters'!$D$6:$D$1367,C136,'Scored quarters'!$F$6:$F$1367,D136,'Scored quarters'!$G$6:$G$1367,E136)</f>
        <v>8</v>
      </c>
      <c r="G136" s="5">
        <f>SQRT(SUMIFS('Scored quarters'!$K$6:$K$1367,'Scored quarters'!$C$6:$C$1367,B136,'Scored quarters'!$D$6:$D$1367,C136,'Scored quarters'!$F$6:$F$1367,D136,'Scored quarters'!$G$6:$G$1367,E136)/F136)</f>
        <v>2.0552154132290514</v>
      </c>
      <c r="H136" s="5">
        <f>SQRT(SUMIFS('Scored quarters'!$L$6:$L$1367,'Scored quarters'!$C$6:$C$1367,B136,'Scored quarters'!$D$6:$D$1367,C136,'Scored quarters'!$F$6:$F$1367,D136,'Scored quarters'!$G$6:$G$1367,E136)/F136)</f>
        <v>3.4437443284889775</v>
      </c>
      <c r="I136" s="5">
        <f>SQRT(SUMIFS('Scored quarters'!$M$6:$M$1367,'Scored quarters'!$C$6:$C$1367,B136,'Scored quarters'!$D$6:$D$1367,C136,'Scored quarters'!$F$6:$F$1367,D136,'Scored quarters'!$G$6:$G$1367,E136)/F136)</f>
        <v>2.5248762345905194</v>
      </c>
      <c r="J136" s="5">
        <f>SUMIFS('Scored quarters'!$O$6:$O$1367,'Scored quarters'!$C$6:$C$1367,B136,'Scored quarters'!$D$6:$D$1367,C136,'Scored quarters'!$F$6:$F$1367,D136,'Scored quarters'!$G$6:$G$1367,E136)/F136</f>
        <v>1.7664340082599539</v>
      </c>
      <c r="K136" s="5">
        <f>SUMIFS('Scored quarters'!$J$6:$J$1367,'Scored quarters'!$C$6:$C$1367,B136,'Scored quarters'!$D$6:$D$1367,C136,'Scored quarters'!$F$6:$F$1367,D136,'Scored quarters'!$G$6:$G$1367,E136)/F136</f>
        <v>1.3759056891776265</v>
      </c>
      <c r="L136" s="1">
        <f>SUMIFS('Scored quarters'!$N$6:$N$1367,'Scored quarters'!$C$6:$C$1367,B136,'Scored quarters'!$D$6:$D$1367,C136,'Scored quarters'!$F$6:$F$1367,D136,'Scored quarters'!$G$6:$G$1367,E136)</f>
        <v>6</v>
      </c>
    </row>
    <row r="137" spans="1:12" ht="25" customHeight="1">
      <c r="A137" s="1"/>
      <c r="B137" s="1" t="s">
        <v>18</v>
      </c>
      <c r="C137" s="1" t="s">
        <v>56</v>
      </c>
      <c r="D137" s="1" t="s">
        <v>52</v>
      </c>
      <c r="E137" s="1" t="s">
        <v>50</v>
      </c>
      <c r="F137" s="1">
        <f>COUNTIFS('Scored quarters'!$C$6:$C$1367,B137,'Scored quarters'!$D$6:$D$1367,C137,'Scored quarters'!$F$6:$F$1367,D137,'Scored quarters'!$G$6:$G$1367,E137)</f>
        <v>7</v>
      </c>
      <c r="G137" s="5">
        <f>SQRT(SUMIFS('Scored quarters'!$K$6:$K$1367,'Scored quarters'!$C$6:$C$1367,B137,'Scored quarters'!$D$6:$D$1367,C137,'Scored quarters'!$F$6:$F$1367,D137,'Scored quarters'!$G$6:$G$1367,E137)/F137)</f>
        <v>2.7435991127330608</v>
      </c>
      <c r="H137" s="5">
        <f>SQRT(SUMIFS('Scored quarters'!$L$6:$L$1367,'Scored quarters'!$C$6:$C$1367,B137,'Scored quarters'!$D$6:$D$1367,C137,'Scored quarters'!$F$6:$F$1367,D137,'Scored quarters'!$G$6:$G$1367,E137)/F137)</f>
        <v>3.6815175442433286</v>
      </c>
      <c r="I137" s="5">
        <f>SQRT(SUMIFS('Scored quarters'!$M$6:$M$1367,'Scored quarters'!$C$6:$C$1367,B137,'Scored quarters'!$D$6:$D$1367,C137,'Scored quarters'!$F$6:$F$1367,D137,'Scored quarters'!$G$6:$G$1367,E137)/F137)</f>
        <v>2.6726124191242437</v>
      </c>
      <c r="J137" s="5">
        <f>SUMIFS('Scored quarters'!$O$6:$O$1367,'Scored quarters'!$C$6:$C$1367,B137,'Scored quarters'!$D$6:$D$1367,C137,'Scored quarters'!$F$6:$F$1367,D137,'Scored quarters'!$G$6:$G$1367,E137)/F137</f>
        <v>2.3029405920618697</v>
      </c>
      <c r="K137" s="5">
        <f>SUMIFS('Scored quarters'!$J$6:$J$1367,'Scored quarters'!$C$6:$C$1367,B137,'Scored quarters'!$D$6:$D$1367,C137,'Scored quarters'!$F$6:$F$1367,D137,'Scored quarters'!$G$6:$G$1367,E137)/F137</f>
        <v>1.5867767663096981</v>
      </c>
      <c r="L137" s="1">
        <f>SUMIFS('Scored quarters'!$N$6:$N$1367,'Scored quarters'!$C$6:$C$1367,B137,'Scored quarters'!$D$6:$D$1367,C137,'Scored quarters'!$F$6:$F$1367,D137,'Scored quarters'!$G$6:$G$1367,E137)</f>
        <v>6</v>
      </c>
    </row>
    <row r="138" spans="1:12" ht="25" customHeight="1">
      <c r="A138" s="1"/>
      <c r="B138" s="1" t="s">
        <v>18</v>
      </c>
      <c r="C138" s="1" t="s">
        <v>56</v>
      </c>
      <c r="D138" s="1" t="s">
        <v>52</v>
      </c>
      <c r="E138" s="1" t="s">
        <v>48</v>
      </c>
      <c r="F138" s="1">
        <f>COUNTIFS('Scored quarters'!$C$6:$C$1367,B138,'Scored quarters'!$D$6:$D$1367,C138,'Scored quarters'!$F$6:$F$1367,D138,'Scored quarters'!$G$6:$G$1367,E138)</f>
        <v>8</v>
      </c>
      <c r="G138" s="5">
        <f>SQRT(SUMIFS('Scored quarters'!$K$6:$K$1367,'Scored quarters'!$C$6:$C$1367,B138,'Scored quarters'!$D$6:$D$1367,C138,'Scored quarters'!$F$6:$F$1367,D138,'Scored quarters'!$G$6:$G$1367,E138)/F138)</f>
        <v>2.683222017380297</v>
      </c>
      <c r="H138" s="5">
        <f>SQRT(SUMIFS('Scored quarters'!$L$6:$L$1367,'Scored quarters'!$C$6:$C$1367,B138,'Scored quarters'!$D$6:$D$1367,C138,'Scored quarters'!$F$6:$F$1367,D138,'Scored quarters'!$G$6:$G$1367,E138)/F138)</f>
        <v>3.4437443284889775</v>
      </c>
      <c r="I138" s="5">
        <f>SQRT(SUMIFS('Scored quarters'!$M$6:$M$1367,'Scored quarters'!$C$6:$C$1367,B138,'Scored quarters'!$D$6:$D$1367,C138,'Scored quarters'!$F$6:$F$1367,D138,'Scored quarters'!$G$6:$G$1367,E138)/F138)</f>
        <v>2.5248762345905194</v>
      </c>
      <c r="J138" s="5">
        <f>SUMIFS('Scored quarters'!$O$6:$O$1367,'Scored quarters'!$C$6:$C$1367,B138,'Scored quarters'!$D$6:$D$1367,C138,'Scored quarters'!$F$6:$F$1367,D138,'Scored quarters'!$G$6:$G$1367,E138)/F138</f>
        <v>2.2582170041299774</v>
      </c>
      <c r="K138" s="5">
        <f>SUMIFS('Scored quarters'!$J$6:$J$1367,'Scored quarters'!$C$6:$C$1367,B138,'Scored quarters'!$D$6:$D$1367,C138,'Scored quarters'!$F$6:$F$1367,D138,'Scored quarters'!$G$6:$G$1367,E138)/F138</f>
        <v>1.5942028445888132</v>
      </c>
      <c r="L138" s="1">
        <f>SUMIFS('Scored quarters'!$N$6:$N$1367,'Scored quarters'!$C$6:$C$1367,B138,'Scored quarters'!$D$6:$D$1367,C138,'Scored quarters'!$F$6:$F$1367,D138,'Scored quarters'!$G$6:$G$1367,E138)</f>
        <v>6</v>
      </c>
    </row>
    <row r="139" spans="1:12" ht="25" customHeight="1">
      <c r="A139" s="1"/>
      <c r="B139" s="1" t="s">
        <v>17</v>
      </c>
      <c r="C139" s="1" t="s">
        <v>57</v>
      </c>
      <c r="D139" s="1" t="s">
        <v>44</v>
      </c>
      <c r="E139" s="1" t="s">
        <v>45</v>
      </c>
      <c r="F139" s="1">
        <f>COUNTIFS('Scored quarters'!$C$6:$C$1367,B139,'Scored quarters'!$D$6:$D$1367,C139,'Scored quarters'!$F$6:$F$1367,D139,'Scored quarters'!$G$6:$G$1367,E139)</f>
        <v>8</v>
      </c>
      <c r="G139" s="5">
        <f>SQRT(SUMIFS('Scored quarters'!$K$6:$K$1367,'Scored quarters'!$C$6:$C$1367,B139,'Scored quarters'!$D$6:$D$1367,C139,'Scored quarters'!$F$6:$F$1367,D139,'Scored quarters'!$G$6:$G$1367,E139)/F139)</f>
        <v>3.7249161064378349</v>
      </c>
      <c r="H139" s="5">
        <f>SQRT(SUMIFS('Scored quarters'!$L$6:$L$1367,'Scored quarters'!$C$6:$C$1367,B139,'Scored quarters'!$D$6:$D$1367,C139,'Scored quarters'!$F$6:$F$1367,D139,'Scored quarters'!$G$6:$G$1367,E139)/F139)</f>
        <v>3.7249161064378349</v>
      </c>
      <c r="I139" s="5">
        <f>SQRT(SUMIFS('Scored quarters'!$M$6:$M$1367,'Scored quarters'!$C$6:$C$1367,B139,'Scored quarters'!$D$6:$D$1367,C139,'Scored quarters'!$F$6:$F$1367,D139,'Scored quarters'!$G$6:$G$1367,E139)/F139)</f>
        <v>3.0207614933986431</v>
      </c>
      <c r="J139" s="5">
        <f>SUMIFS('Scored quarters'!$O$6:$O$1367,'Scored quarters'!$C$6:$C$1367,B139,'Scored quarters'!$D$6:$D$1367,C139,'Scored quarters'!$F$6:$F$1367,D139,'Scored quarters'!$G$6:$G$1367,E139)/F139</f>
        <v>3.0625</v>
      </c>
      <c r="K139" s="5">
        <f>SUMIFS('Scored quarters'!$J$6:$J$1367,'Scored quarters'!$C$6:$C$1367,B139,'Scored quarters'!$D$6:$D$1367,C139,'Scored quarters'!$F$6:$F$1367,D139,'Scored quarters'!$G$6:$G$1367,E139)/F139</f>
        <v>-0.1875</v>
      </c>
      <c r="L139" s="1">
        <f>SUMIFS('Scored quarters'!$N$6:$N$1367,'Scored quarters'!$C$6:$C$1367,B139,'Scored quarters'!$D$6:$D$1367,C139,'Scored quarters'!$F$6:$F$1367,D139,'Scored quarters'!$G$6:$G$1367,E139)</f>
        <v>0</v>
      </c>
    </row>
    <row r="140" spans="1:12" ht="25" customHeight="1">
      <c r="A140" s="1"/>
      <c r="B140" s="1" t="s">
        <v>17</v>
      </c>
      <c r="C140" s="1" t="s">
        <v>57</v>
      </c>
      <c r="D140" s="1" t="s">
        <v>44</v>
      </c>
      <c r="E140" s="1" t="s">
        <v>46</v>
      </c>
      <c r="F140" s="1">
        <f>COUNTIFS('Scored quarters'!$C$6:$C$1367,B140,'Scored quarters'!$D$6:$D$1367,C140,'Scored quarters'!$F$6:$F$1367,D140,'Scored quarters'!$G$6:$G$1367,E140)</f>
        <v>8</v>
      </c>
      <c r="G140" s="5">
        <f>SQRT(SUMIFS('Scored quarters'!$K$6:$K$1367,'Scored quarters'!$C$6:$C$1367,B140,'Scored quarters'!$D$6:$D$1367,C140,'Scored quarters'!$F$6:$F$1367,D140,'Scored quarters'!$G$6:$G$1367,E140)/F140)</f>
        <v>3.0207614933986431</v>
      </c>
      <c r="H140" s="5">
        <f>SQRT(SUMIFS('Scored quarters'!$L$6:$L$1367,'Scored quarters'!$C$6:$C$1367,B140,'Scored quarters'!$D$6:$D$1367,C140,'Scored quarters'!$F$6:$F$1367,D140,'Scored quarters'!$G$6:$G$1367,E140)/F140)</f>
        <v>3.7249161064378349</v>
      </c>
      <c r="I140" s="5">
        <f>SQRT(SUMIFS('Scored quarters'!$M$6:$M$1367,'Scored quarters'!$C$6:$C$1367,B140,'Scored quarters'!$D$6:$D$1367,C140,'Scored quarters'!$F$6:$F$1367,D140,'Scored quarters'!$G$6:$G$1367,E140)/F140)</f>
        <v>3.0207614933986431</v>
      </c>
      <c r="J140" s="5">
        <f>SUMIFS('Scored quarters'!$O$6:$O$1367,'Scored quarters'!$C$6:$C$1367,B140,'Scored quarters'!$D$6:$D$1367,C140,'Scored quarters'!$F$6:$F$1367,D140,'Scored quarters'!$G$6:$G$1367,E140)/F140</f>
        <v>2.625</v>
      </c>
      <c r="K140" s="5">
        <f>SUMIFS('Scored quarters'!$J$6:$J$1367,'Scored quarters'!$C$6:$C$1367,B140,'Scored quarters'!$D$6:$D$1367,C140,'Scored quarters'!$F$6:$F$1367,D140,'Scored quarters'!$G$6:$G$1367,E140)/F140</f>
        <v>-0.875</v>
      </c>
      <c r="L140" s="1">
        <f>SUMIFS('Scored quarters'!$N$6:$N$1367,'Scored quarters'!$C$6:$C$1367,B140,'Scored quarters'!$D$6:$D$1367,C140,'Scored quarters'!$F$6:$F$1367,D140,'Scored quarters'!$G$6:$G$1367,E140)</f>
        <v>5</v>
      </c>
    </row>
    <row r="141" spans="1:12" ht="25" customHeight="1">
      <c r="A141" s="1"/>
      <c r="B141" s="1" t="s">
        <v>17</v>
      </c>
      <c r="C141" s="1" t="s">
        <v>57</v>
      </c>
      <c r="D141" s="1" t="s">
        <v>44</v>
      </c>
      <c r="E141" s="1" t="s">
        <v>47</v>
      </c>
      <c r="F141" s="1">
        <f>COUNTIFS('Scored quarters'!$C$6:$C$1367,B141,'Scored quarters'!$D$6:$D$1367,C141,'Scored quarters'!$F$6:$F$1367,D141,'Scored quarters'!$G$6:$G$1367,E141)</f>
        <v>8</v>
      </c>
      <c r="G141" s="5">
        <f>SQRT(SUMIFS('Scored quarters'!$K$6:$K$1367,'Scored quarters'!$C$6:$C$1367,B141,'Scored quarters'!$D$6:$D$1367,C141,'Scored quarters'!$F$6:$F$1367,D141,'Scored quarters'!$G$6:$G$1367,E141)/F141)</f>
        <v>2.1078893619279668</v>
      </c>
      <c r="H141" s="5">
        <f>SQRT(SUMIFS('Scored quarters'!$L$6:$L$1367,'Scored quarters'!$C$6:$C$1367,B141,'Scored quarters'!$D$6:$D$1367,C141,'Scored quarters'!$F$6:$F$1367,D141,'Scored quarters'!$G$6:$G$1367,E141)/F141)</f>
        <v>3.7249161064378349</v>
      </c>
      <c r="I141" s="5">
        <f>SQRT(SUMIFS('Scored quarters'!$M$6:$M$1367,'Scored quarters'!$C$6:$C$1367,B141,'Scored quarters'!$D$6:$D$1367,C141,'Scored quarters'!$F$6:$F$1367,D141,'Scored quarters'!$G$6:$G$1367,E141)/F141)</f>
        <v>3.0207614933986431</v>
      </c>
      <c r="J141" s="5">
        <f>SUMIFS('Scored quarters'!$O$6:$O$1367,'Scored quarters'!$C$6:$C$1367,B141,'Scored quarters'!$D$6:$D$1367,C141,'Scored quarters'!$F$6:$F$1367,D141,'Scored quarters'!$G$6:$G$1367,E141)/F141</f>
        <v>1.7655283985261252</v>
      </c>
      <c r="K141" s="5">
        <f>SUMIFS('Scored quarters'!$J$6:$J$1367,'Scored quarters'!$C$6:$C$1367,B141,'Scored quarters'!$D$6:$D$1367,C141,'Scored quarters'!$F$6:$F$1367,D141,'Scored quarters'!$G$6:$G$1367,E141)/F141</f>
        <v>0.26161928813900426</v>
      </c>
      <c r="L141" s="1">
        <f>SUMIFS('Scored quarters'!$N$6:$N$1367,'Scored quarters'!$C$6:$C$1367,B141,'Scored quarters'!$D$6:$D$1367,C141,'Scored quarters'!$F$6:$F$1367,D141,'Scored quarters'!$G$6:$G$1367,E141)</f>
        <v>6</v>
      </c>
    </row>
    <row r="142" spans="1:12" ht="25" customHeight="1">
      <c r="A142" s="1"/>
      <c r="B142" s="1" t="s">
        <v>17</v>
      </c>
      <c r="C142" s="1" t="s">
        <v>57</v>
      </c>
      <c r="D142" s="1" t="s">
        <v>44</v>
      </c>
      <c r="E142" s="1" t="s">
        <v>48</v>
      </c>
      <c r="F142" s="1">
        <f>COUNTIFS('Scored quarters'!$C$6:$C$1367,B142,'Scored quarters'!$D$6:$D$1367,C142,'Scored quarters'!$F$6:$F$1367,D142,'Scored quarters'!$G$6:$G$1367,E142)</f>
        <v>8</v>
      </c>
      <c r="G142" s="5">
        <f>SQRT(SUMIFS('Scored quarters'!$K$6:$K$1367,'Scored quarters'!$C$6:$C$1367,B142,'Scored quarters'!$D$6:$D$1367,C142,'Scored quarters'!$F$6:$F$1367,D142,'Scored quarters'!$G$6:$G$1367,E142)/F142)</f>
        <v>2.8156569198763561</v>
      </c>
      <c r="H142" s="5">
        <f>SQRT(SUMIFS('Scored quarters'!$L$6:$L$1367,'Scored quarters'!$C$6:$C$1367,B142,'Scored quarters'!$D$6:$D$1367,C142,'Scored quarters'!$F$6:$F$1367,D142,'Scored quarters'!$G$6:$G$1367,E142)/F142)</f>
        <v>3.7249161064378349</v>
      </c>
      <c r="I142" s="5">
        <f>SQRT(SUMIFS('Scored quarters'!$M$6:$M$1367,'Scored quarters'!$C$6:$C$1367,B142,'Scored quarters'!$D$6:$D$1367,C142,'Scored quarters'!$F$6:$F$1367,D142,'Scored quarters'!$G$6:$G$1367,E142)/F142)</f>
        <v>3.0207614933986431</v>
      </c>
      <c r="J142" s="5">
        <f>SUMIFS('Scored quarters'!$O$6:$O$1367,'Scored quarters'!$C$6:$C$1367,B142,'Scored quarters'!$D$6:$D$1367,C142,'Scored quarters'!$F$6:$F$1367,D142,'Scored quarters'!$G$6:$G$1367,E142)/F142</f>
        <v>2.3774803642473881</v>
      </c>
      <c r="K142" s="5">
        <f>SUMIFS('Scored quarters'!$J$6:$J$1367,'Scored quarters'!$C$6:$C$1367,B142,'Scored quarters'!$D$6:$D$1367,C142,'Scored quarters'!$F$6:$F$1367,D142,'Scored quarters'!$G$6:$G$1367,E142)/F142</f>
        <v>3.7059644069501962E-2</v>
      </c>
      <c r="L142" s="1">
        <f>SUMIFS('Scored quarters'!$N$6:$N$1367,'Scored quarters'!$C$6:$C$1367,B142,'Scored quarters'!$D$6:$D$1367,C142,'Scored quarters'!$F$6:$F$1367,D142,'Scored quarters'!$G$6:$G$1367,E142)</f>
        <v>6</v>
      </c>
    </row>
    <row r="143" spans="1:12" ht="25" customHeight="1">
      <c r="A143" s="1"/>
      <c r="B143" s="1" t="s">
        <v>17</v>
      </c>
      <c r="C143" s="1" t="s">
        <v>57</v>
      </c>
      <c r="D143" s="1" t="s">
        <v>49</v>
      </c>
      <c r="E143" s="1" t="s">
        <v>45</v>
      </c>
      <c r="F143" s="1">
        <f>COUNTIFS('Scored quarters'!$C$6:$C$1367,B143,'Scored quarters'!$D$6:$D$1367,C143,'Scored quarters'!$F$6:$F$1367,D143,'Scored quarters'!$G$6:$G$1367,E143)</f>
        <v>8</v>
      </c>
      <c r="G143" s="5">
        <f>SQRT(SUMIFS('Scored quarters'!$K$6:$K$1367,'Scored quarters'!$C$6:$C$1367,B143,'Scored quarters'!$D$6:$D$1367,C143,'Scored quarters'!$F$6:$F$1367,D143,'Scored quarters'!$G$6:$G$1367,E143)/F143)</f>
        <v>3.0220543509341455</v>
      </c>
      <c r="H143" s="5">
        <f>SQRT(SUMIFS('Scored quarters'!$L$6:$L$1367,'Scored quarters'!$C$6:$C$1367,B143,'Scored quarters'!$D$6:$D$1367,C143,'Scored quarters'!$F$6:$F$1367,D143,'Scored quarters'!$G$6:$G$1367,E143)/F143)</f>
        <v>3.0220543509341455</v>
      </c>
      <c r="I143" s="5">
        <f>SQRT(SUMIFS('Scored quarters'!$M$6:$M$1367,'Scored quarters'!$C$6:$C$1367,B143,'Scored quarters'!$D$6:$D$1367,C143,'Scored quarters'!$F$6:$F$1367,D143,'Scored quarters'!$G$6:$G$1367,E143)/F143)</f>
        <v>3.1622776601683795</v>
      </c>
      <c r="J143" s="5">
        <f>SUMIFS('Scored quarters'!$O$6:$O$1367,'Scored quarters'!$C$6:$C$1367,B143,'Scored quarters'!$D$6:$D$1367,C143,'Scored quarters'!$F$6:$F$1367,D143,'Scored quarters'!$G$6:$G$1367,E143)/F143</f>
        <v>2.34375</v>
      </c>
      <c r="K143" s="5">
        <f>SUMIFS('Scored quarters'!$J$6:$J$1367,'Scored quarters'!$C$6:$C$1367,B143,'Scored quarters'!$D$6:$D$1367,C143,'Scored quarters'!$F$6:$F$1367,D143,'Scored quarters'!$G$6:$G$1367,E143)/F143</f>
        <v>-0.53125</v>
      </c>
      <c r="L143" s="1">
        <f>SUMIFS('Scored quarters'!$N$6:$N$1367,'Scored quarters'!$C$6:$C$1367,B143,'Scored quarters'!$D$6:$D$1367,C143,'Scored quarters'!$F$6:$F$1367,D143,'Scored quarters'!$G$6:$G$1367,E143)</f>
        <v>0</v>
      </c>
    </row>
    <row r="144" spans="1:12" ht="25" customHeight="1">
      <c r="A144" s="1"/>
      <c r="B144" s="1" t="s">
        <v>17</v>
      </c>
      <c r="C144" s="1" t="s">
        <v>57</v>
      </c>
      <c r="D144" s="1" t="s">
        <v>49</v>
      </c>
      <c r="E144" s="1" t="s">
        <v>46</v>
      </c>
      <c r="F144" s="1">
        <f>COUNTIFS('Scored quarters'!$C$6:$C$1367,B144,'Scored quarters'!$D$6:$D$1367,C144,'Scored quarters'!$F$6:$F$1367,D144,'Scored quarters'!$G$6:$G$1367,E144)</f>
        <v>8</v>
      </c>
      <c r="G144" s="5">
        <f>SQRT(SUMIFS('Scored quarters'!$K$6:$K$1367,'Scored quarters'!$C$6:$C$1367,B144,'Scored quarters'!$D$6:$D$1367,C144,'Scored quarters'!$F$6:$F$1367,D144,'Scored quarters'!$G$6:$G$1367,E144)/F144)</f>
        <v>3.1622776601683795</v>
      </c>
      <c r="H144" s="5">
        <f>SQRT(SUMIFS('Scored quarters'!$L$6:$L$1367,'Scored quarters'!$C$6:$C$1367,B144,'Scored quarters'!$D$6:$D$1367,C144,'Scored quarters'!$F$6:$F$1367,D144,'Scored quarters'!$G$6:$G$1367,E144)/F144)</f>
        <v>3.0220543509341455</v>
      </c>
      <c r="I144" s="5">
        <f>SQRT(SUMIFS('Scored quarters'!$M$6:$M$1367,'Scored quarters'!$C$6:$C$1367,B144,'Scored quarters'!$D$6:$D$1367,C144,'Scored quarters'!$F$6:$F$1367,D144,'Scored quarters'!$G$6:$G$1367,E144)/F144)</f>
        <v>3.1622776601683795</v>
      </c>
      <c r="J144" s="5">
        <f>SUMIFS('Scored quarters'!$O$6:$O$1367,'Scored quarters'!$C$6:$C$1367,B144,'Scored quarters'!$D$6:$D$1367,C144,'Scored quarters'!$F$6:$F$1367,D144,'Scored quarters'!$G$6:$G$1367,E144)/F144</f>
        <v>2.5</v>
      </c>
      <c r="K144" s="5">
        <f>SUMIFS('Scored quarters'!$J$6:$J$1367,'Scored quarters'!$C$6:$C$1367,B144,'Scored quarters'!$D$6:$D$1367,C144,'Scored quarters'!$F$6:$F$1367,D144,'Scored quarters'!$G$6:$G$1367,E144)/F144</f>
        <v>-0.5</v>
      </c>
      <c r="L144" s="1">
        <f>SUMIFS('Scored quarters'!$N$6:$N$1367,'Scored quarters'!$C$6:$C$1367,B144,'Scored quarters'!$D$6:$D$1367,C144,'Scored quarters'!$F$6:$F$1367,D144,'Scored quarters'!$G$6:$G$1367,E144)</f>
        <v>4</v>
      </c>
    </row>
    <row r="145" spans="1:12" ht="25" customHeight="1">
      <c r="A145" s="1"/>
      <c r="B145" s="1" t="s">
        <v>17</v>
      </c>
      <c r="C145" s="1" t="s">
        <v>57</v>
      </c>
      <c r="D145" s="1" t="s">
        <v>49</v>
      </c>
      <c r="E145" s="1" t="s">
        <v>47</v>
      </c>
      <c r="F145" s="1">
        <f>COUNTIFS('Scored quarters'!$C$6:$C$1367,B145,'Scored quarters'!$D$6:$D$1367,C145,'Scored quarters'!$F$6:$F$1367,D145,'Scored quarters'!$G$6:$G$1367,E145)</f>
        <v>8</v>
      </c>
      <c r="G145" s="5">
        <f>SQRT(SUMIFS('Scored quarters'!$K$6:$K$1367,'Scored quarters'!$C$6:$C$1367,B145,'Scored quarters'!$D$6:$D$1367,C145,'Scored quarters'!$F$6:$F$1367,D145,'Scored quarters'!$G$6:$G$1367,E145)/F145)</f>
        <v>2.7387983040491966</v>
      </c>
      <c r="H145" s="5">
        <f>SQRT(SUMIFS('Scored quarters'!$L$6:$L$1367,'Scored quarters'!$C$6:$C$1367,B145,'Scored quarters'!$D$6:$D$1367,C145,'Scored quarters'!$F$6:$F$1367,D145,'Scored quarters'!$G$6:$G$1367,E145)/F145)</f>
        <v>3.0220543509341455</v>
      </c>
      <c r="I145" s="5">
        <f>SQRT(SUMIFS('Scored quarters'!$M$6:$M$1367,'Scored quarters'!$C$6:$C$1367,B145,'Scored quarters'!$D$6:$D$1367,C145,'Scored quarters'!$F$6:$F$1367,D145,'Scored quarters'!$G$6:$G$1367,E145)/F145)</f>
        <v>3.1622776601683795</v>
      </c>
      <c r="J145" s="5">
        <f>SUMIFS('Scored quarters'!$O$6:$O$1367,'Scored quarters'!$C$6:$C$1367,B145,'Scored quarters'!$D$6:$D$1367,C145,'Scored quarters'!$F$6:$F$1367,D145,'Scored quarters'!$G$6:$G$1367,E145)/F145</f>
        <v>2.2603089678415675</v>
      </c>
      <c r="K145" s="5">
        <f>SUMIFS('Scored quarters'!$J$6:$J$1367,'Scored quarters'!$C$6:$C$1367,B145,'Scored quarters'!$D$6:$D$1367,C145,'Scored quarters'!$F$6:$F$1367,D145,'Scored quarters'!$G$6:$G$1367,E145)/F145</f>
        <v>2.8319375051720219E-2</v>
      </c>
      <c r="L145" s="1">
        <f>SUMIFS('Scored quarters'!$N$6:$N$1367,'Scored quarters'!$C$6:$C$1367,B145,'Scored quarters'!$D$6:$D$1367,C145,'Scored quarters'!$F$6:$F$1367,D145,'Scored quarters'!$G$6:$G$1367,E145)</f>
        <v>5</v>
      </c>
    </row>
    <row r="146" spans="1:12" ht="25" customHeight="1">
      <c r="A146" s="1"/>
      <c r="B146" s="1" t="s">
        <v>17</v>
      </c>
      <c r="C146" s="1" t="s">
        <v>57</v>
      </c>
      <c r="D146" s="1" t="s">
        <v>49</v>
      </c>
      <c r="E146" s="1" t="s">
        <v>50</v>
      </c>
      <c r="F146" s="1">
        <f>COUNTIFS('Scored quarters'!$C$6:$C$1367,B146,'Scored quarters'!$D$6:$D$1367,C146,'Scored quarters'!$F$6:$F$1367,D146,'Scored quarters'!$G$6:$G$1367,E146)</f>
        <v>8</v>
      </c>
      <c r="G146" s="5">
        <f>SQRT(SUMIFS('Scored quarters'!$K$6:$K$1367,'Scored quarters'!$C$6:$C$1367,B146,'Scored quarters'!$D$6:$D$1367,C146,'Scored quarters'!$F$6:$F$1367,D146,'Scored quarters'!$G$6:$G$1367,E146)/F146)</f>
        <v>2.823570551677284</v>
      </c>
      <c r="H146" s="5">
        <f>SQRT(SUMIFS('Scored quarters'!$L$6:$L$1367,'Scored quarters'!$C$6:$C$1367,B146,'Scored quarters'!$D$6:$D$1367,C146,'Scored quarters'!$F$6:$F$1367,D146,'Scored quarters'!$G$6:$G$1367,E146)/F146)</f>
        <v>3.0220543509341455</v>
      </c>
      <c r="I146" s="5">
        <f>SQRT(SUMIFS('Scored quarters'!$M$6:$M$1367,'Scored quarters'!$C$6:$C$1367,B146,'Scored quarters'!$D$6:$D$1367,C146,'Scored quarters'!$F$6:$F$1367,D146,'Scored quarters'!$G$6:$G$1367,E146)/F146)</f>
        <v>3.1622776601683795</v>
      </c>
      <c r="J146" s="5">
        <f>SUMIFS('Scored quarters'!$O$6:$O$1367,'Scored quarters'!$C$6:$C$1367,B146,'Scored quarters'!$D$6:$D$1367,C146,'Scored quarters'!$F$6:$F$1367,D146,'Scored quarters'!$G$6:$G$1367,E146)/F146</f>
        <v>2.2044694326576861</v>
      </c>
      <c r="K146" s="5">
        <f>SUMIFS('Scored quarters'!$J$6:$J$1367,'Scored quarters'!$C$6:$C$1367,B146,'Scored quarters'!$D$6:$D$1367,C146,'Scored quarters'!$F$6:$F$1367,D146,'Scored quarters'!$G$6:$G$1367,E146)/F146</f>
        <v>0.75139665895319907</v>
      </c>
      <c r="L146" s="1">
        <f>SUMIFS('Scored quarters'!$N$6:$N$1367,'Scored quarters'!$C$6:$C$1367,B146,'Scored quarters'!$D$6:$D$1367,C146,'Scored quarters'!$F$6:$F$1367,D146,'Scored quarters'!$G$6:$G$1367,E146)</f>
        <v>5</v>
      </c>
    </row>
    <row r="147" spans="1:12" ht="25" customHeight="1">
      <c r="A147" s="1"/>
      <c r="B147" s="1" t="s">
        <v>17</v>
      </c>
      <c r="C147" s="1" t="s">
        <v>57</v>
      </c>
      <c r="D147" s="1" t="s">
        <v>49</v>
      </c>
      <c r="E147" s="1" t="s">
        <v>48</v>
      </c>
      <c r="F147" s="1">
        <f>COUNTIFS('Scored quarters'!$C$6:$C$1367,B147,'Scored quarters'!$D$6:$D$1367,C147,'Scored quarters'!$F$6:$F$1367,D147,'Scored quarters'!$G$6:$G$1367,E147)</f>
        <v>8</v>
      </c>
      <c r="G147" s="5">
        <f>SQRT(SUMIFS('Scored quarters'!$K$6:$K$1367,'Scored quarters'!$C$6:$C$1367,B147,'Scored quarters'!$D$6:$D$1367,C147,'Scored quarters'!$F$6:$F$1367,D147,'Scored quarters'!$G$6:$G$1367,E147)/F147)</f>
        <v>2.6996281554356676</v>
      </c>
      <c r="H147" s="5">
        <f>SQRT(SUMIFS('Scored quarters'!$L$6:$L$1367,'Scored quarters'!$C$6:$C$1367,B147,'Scored quarters'!$D$6:$D$1367,C147,'Scored quarters'!$F$6:$F$1367,D147,'Scored quarters'!$G$6:$G$1367,E147)/F147)</f>
        <v>3.0220543509341455</v>
      </c>
      <c r="I147" s="5">
        <f>SQRT(SUMIFS('Scored quarters'!$M$6:$M$1367,'Scored quarters'!$C$6:$C$1367,B147,'Scored quarters'!$D$6:$D$1367,C147,'Scored quarters'!$F$6:$F$1367,D147,'Scored quarters'!$G$6:$G$1367,E147)/F147)</f>
        <v>3.1622776601683795</v>
      </c>
      <c r="J147" s="5">
        <f>SUMIFS('Scored quarters'!$O$6:$O$1367,'Scored quarters'!$C$6:$C$1367,B147,'Scored quarters'!$D$6:$D$1367,C147,'Scored quarters'!$F$6:$F$1367,D147,'Scored quarters'!$G$6:$G$1367,E147)/F147</f>
        <v>2.0016145032060906</v>
      </c>
      <c r="K147" s="5">
        <f>SUMIFS('Scored quarters'!$J$6:$J$1367,'Scored quarters'!$C$6:$C$1367,B147,'Scored quarters'!$D$6:$D$1367,C147,'Scored quarters'!$F$6:$F$1367,D147,'Scored quarters'!$G$6:$G$1367,E147)/F147</f>
        <v>-0.25146531247413978</v>
      </c>
      <c r="L147" s="1">
        <f>SUMIFS('Scored quarters'!$N$6:$N$1367,'Scored quarters'!$C$6:$C$1367,B147,'Scored quarters'!$D$6:$D$1367,C147,'Scored quarters'!$F$6:$F$1367,D147,'Scored quarters'!$G$6:$G$1367,E147)</f>
        <v>6</v>
      </c>
    </row>
    <row r="148" spans="1:12" ht="25" customHeight="1">
      <c r="A148" s="1"/>
      <c r="B148" s="1" t="s">
        <v>17</v>
      </c>
      <c r="C148" s="1" t="s">
        <v>57</v>
      </c>
      <c r="D148" s="1" t="s">
        <v>51</v>
      </c>
      <c r="E148" s="1" t="s">
        <v>45</v>
      </c>
      <c r="F148" s="1">
        <f>COUNTIFS('Scored quarters'!$C$6:$C$1367,B148,'Scored quarters'!$D$6:$D$1367,C148,'Scored quarters'!$F$6:$F$1367,D148,'Scored quarters'!$G$6:$G$1367,E148)</f>
        <v>8</v>
      </c>
      <c r="G148" s="5">
        <f>SQRT(SUMIFS('Scored quarters'!$K$6:$K$1367,'Scored quarters'!$C$6:$C$1367,B148,'Scored quarters'!$D$6:$D$1367,C148,'Scored quarters'!$F$6:$F$1367,D148,'Scored quarters'!$G$6:$G$1367,E148)/F148)</f>
        <v>3.0220543509341455</v>
      </c>
      <c r="H148" s="5">
        <f>SQRT(SUMIFS('Scored quarters'!$L$6:$L$1367,'Scored quarters'!$C$6:$C$1367,B148,'Scored quarters'!$D$6:$D$1367,C148,'Scored quarters'!$F$6:$F$1367,D148,'Scored quarters'!$G$6:$G$1367,E148)/F148)</f>
        <v>3.0220543509341455</v>
      </c>
      <c r="I148" s="5">
        <f>SQRT(SUMIFS('Scored quarters'!$M$6:$M$1367,'Scored quarters'!$C$6:$C$1367,B148,'Scored quarters'!$D$6:$D$1367,C148,'Scored quarters'!$F$6:$F$1367,D148,'Scored quarters'!$G$6:$G$1367,E148)/F148)</f>
        <v>3.1622776601683795</v>
      </c>
      <c r="J148" s="5">
        <f>SUMIFS('Scored quarters'!$O$6:$O$1367,'Scored quarters'!$C$6:$C$1367,B148,'Scored quarters'!$D$6:$D$1367,C148,'Scored quarters'!$F$6:$F$1367,D148,'Scored quarters'!$G$6:$G$1367,E148)/F148</f>
        <v>2.34375</v>
      </c>
      <c r="K148" s="5">
        <f>SUMIFS('Scored quarters'!$J$6:$J$1367,'Scored quarters'!$C$6:$C$1367,B148,'Scored quarters'!$D$6:$D$1367,C148,'Scored quarters'!$F$6:$F$1367,D148,'Scored quarters'!$G$6:$G$1367,E148)/F148</f>
        <v>-0.53125</v>
      </c>
      <c r="L148" s="1">
        <f>SUMIFS('Scored quarters'!$N$6:$N$1367,'Scored quarters'!$C$6:$C$1367,B148,'Scored quarters'!$D$6:$D$1367,C148,'Scored quarters'!$F$6:$F$1367,D148,'Scored quarters'!$G$6:$G$1367,E148)</f>
        <v>0</v>
      </c>
    </row>
    <row r="149" spans="1:12" ht="25" customHeight="1">
      <c r="A149" s="1"/>
      <c r="B149" s="1" t="s">
        <v>17</v>
      </c>
      <c r="C149" s="1" t="s">
        <v>57</v>
      </c>
      <c r="D149" s="1" t="s">
        <v>51</v>
      </c>
      <c r="E149" s="1" t="s">
        <v>46</v>
      </c>
      <c r="F149" s="1">
        <f>COUNTIFS('Scored quarters'!$C$6:$C$1367,B149,'Scored quarters'!$D$6:$D$1367,C149,'Scored quarters'!$F$6:$F$1367,D149,'Scored quarters'!$G$6:$G$1367,E149)</f>
        <v>8</v>
      </c>
      <c r="G149" s="5">
        <f>SQRT(SUMIFS('Scored quarters'!$K$6:$K$1367,'Scored quarters'!$C$6:$C$1367,B149,'Scored quarters'!$D$6:$D$1367,C149,'Scored quarters'!$F$6:$F$1367,D149,'Scored quarters'!$G$6:$G$1367,E149)/F149)</f>
        <v>3.1622776601683795</v>
      </c>
      <c r="H149" s="5">
        <f>SQRT(SUMIFS('Scored quarters'!$L$6:$L$1367,'Scored quarters'!$C$6:$C$1367,B149,'Scored quarters'!$D$6:$D$1367,C149,'Scored quarters'!$F$6:$F$1367,D149,'Scored quarters'!$G$6:$G$1367,E149)/F149)</f>
        <v>3.0220543509341455</v>
      </c>
      <c r="I149" s="5">
        <f>SQRT(SUMIFS('Scored quarters'!$M$6:$M$1367,'Scored quarters'!$C$6:$C$1367,B149,'Scored quarters'!$D$6:$D$1367,C149,'Scored quarters'!$F$6:$F$1367,D149,'Scored quarters'!$G$6:$G$1367,E149)/F149)</f>
        <v>3.1622776601683795</v>
      </c>
      <c r="J149" s="5">
        <f>SUMIFS('Scored quarters'!$O$6:$O$1367,'Scored quarters'!$C$6:$C$1367,B149,'Scored quarters'!$D$6:$D$1367,C149,'Scored quarters'!$F$6:$F$1367,D149,'Scored quarters'!$G$6:$G$1367,E149)/F149</f>
        <v>2.5</v>
      </c>
      <c r="K149" s="5">
        <f>SUMIFS('Scored quarters'!$J$6:$J$1367,'Scored quarters'!$C$6:$C$1367,B149,'Scored quarters'!$D$6:$D$1367,C149,'Scored quarters'!$F$6:$F$1367,D149,'Scored quarters'!$G$6:$G$1367,E149)/F149</f>
        <v>-0.5</v>
      </c>
      <c r="L149" s="1">
        <f>SUMIFS('Scored quarters'!$N$6:$N$1367,'Scored quarters'!$C$6:$C$1367,B149,'Scored quarters'!$D$6:$D$1367,C149,'Scored quarters'!$F$6:$F$1367,D149,'Scored quarters'!$G$6:$G$1367,E149)</f>
        <v>4</v>
      </c>
    </row>
    <row r="150" spans="1:12" ht="25" customHeight="1">
      <c r="A150" s="1"/>
      <c r="B150" s="1" t="s">
        <v>17</v>
      </c>
      <c r="C150" s="1" t="s">
        <v>57</v>
      </c>
      <c r="D150" s="1" t="s">
        <v>51</v>
      </c>
      <c r="E150" s="1" t="s">
        <v>47</v>
      </c>
      <c r="F150" s="1">
        <f>COUNTIFS('Scored quarters'!$C$6:$C$1367,B150,'Scored quarters'!$D$6:$D$1367,C150,'Scored quarters'!$F$6:$F$1367,D150,'Scored quarters'!$G$6:$G$1367,E150)</f>
        <v>8</v>
      </c>
      <c r="G150" s="5">
        <f>SQRT(SUMIFS('Scored quarters'!$K$6:$K$1367,'Scored quarters'!$C$6:$C$1367,B150,'Scored quarters'!$D$6:$D$1367,C150,'Scored quarters'!$F$6:$F$1367,D150,'Scored quarters'!$G$6:$G$1367,E150)/F150)</f>
        <v>3.0009295249916192</v>
      </c>
      <c r="H150" s="5">
        <f>SQRT(SUMIFS('Scored quarters'!$L$6:$L$1367,'Scored quarters'!$C$6:$C$1367,B150,'Scored quarters'!$D$6:$D$1367,C150,'Scored quarters'!$F$6:$F$1367,D150,'Scored quarters'!$G$6:$G$1367,E150)/F150)</f>
        <v>3.0220543509341455</v>
      </c>
      <c r="I150" s="5">
        <f>SQRT(SUMIFS('Scored quarters'!$M$6:$M$1367,'Scored quarters'!$C$6:$C$1367,B150,'Scored quarters'!$D$6:$D$1367,C150,'Scored quarters'!$F$6:$F$1367,D150,'Scored quarters'!$G$6:$G$1367,E150)/F150)</f>
        <v>3.1622776601683795</v>
      </c>
      <c r="J150" s="5">
        <f>SUMIFS('Scored quarters'!$O$6:$O$1367,'Scored quarters'!$C$6:$C$1367,B150,'Scored quarters'!$D$6:$D$1367,C150,'Scored quarters'!$F$6:$F$1367,D150,'Scored quarters'!$G$6:$G$1367,E150)/F150</f>
        <v>2.4870536585907299</v>
      </c>
      <c r="K150" s="5">
        <f>SUMIFS('Scored quarters'!$J$6:$J$1367,'Scored quarters'!$C$6:$C$1367,B150,'Scored quarters'!$D$6:$D$1367,C150,'Scored quarters'!$F$6:$F$1367,D150,'Scored quarters'!$G$6:$G$1367,E150)/F150</f>
        <v>3.8437102245683308E-2</v>
      </c>
      <c r="L150" s="1">
        <f>SUMIFS('Scored quarters'!$N$6:$N$1367,'Scored quarters'!$C$6:$C$1367,B150,'Scored quarters'!$D$6:$D$1367,C150,'Scored quarters'!$F$6:$F$1367,D150,'Scored quarters'!$G$6:$G$1367,E150)</f>
        <v>4</v>
      </c>
    </row>
    <row r="151" spans="1:12" ht="25" customHeight="1">
      <c r="A151" s="1"/>
      <c r="B151" s="1" t="s">
        <v>17</v>
      </c>
      <c r="C151" s="1" t="s">
        <v>57</v>
      </c>
      <c r="D151" s="1" t="s">
        <v>51</v>
      </c>
      <c r="E151" s="1" t="s">
        <v>50</v>
      </c>
      <c r="F151" s="1">
        <f>COUNTIFS('Scored quarters'!$C$6:$C$1367,B151,'Scored quarters'!$D$6:$D$1367,C151,'Scored quarters'!$F$6:$F$1367,D151,'Scored quarters'!$G$6:$G$1367,E151)</f>
        <v>8</v>
      </c>
      <c r="G151" s="5">
        <f>SQRT(SUMIFS('Scored quarters'!$K$6:$K$1367,'Scored quarters'!$C$6:$C$1367,B151,'Scored quarters'!$D$6:$D$1367,C151,'Scored quarters'!$F$6:$F$1367,D151,'Scored quarters'!$G$6:$G$1367,E151)/F151)</f>
        <v>2.812361345072576</v>
      </c>
      <c r="H151" s="5">
        <f>SQRT(SUMIFS('Scored quarters'!$L$6:$L$1367,'Scored quarters'!$C$6:$C$1367,B151,'Scored quarters'!$D$6:$D$1367,C151,'Scored quarters'!$F$6:$F$1367,D151,'Scored quarters'!$G$6:$G$1367,E151)/F151)</f>
        <v>3.0220543509341455</v>
      </c>
      <c r="I151" s="5">
        <f>SQRT(SUMIFS('Scored quarters'!$M$6:$M$1367,'Scored quarters'!$C$6:$C$1367,B151,'Scored quarters'!$D$6:$D$1367,C151,'Scored quarters'!$F$6:$F$1367,D151,'Scored quarters'!$G$6:$G$1367,E151)/F151)</f>
        <v>3.1622776601683795</v>
      </c>
      <c r="J151" s="5">
        <f>SUMIFS('Scored quarters'!$O$6:$O$1367,'Scored quarters'!$C$6:$C$1367,B151,'Scored quarters'!$D$6:$D$1367,C151,'Scored quarters'!$F$6:$F$1367,D151,'Scored quarters'!$G$6:$G$1367,E151)/F151</f>
        <v>2.2039368867538096</v>
      </c>
      <c r="K151" s="5">
        <f>SUMIFS('Scored quarters'!$J$6:$J$1367,'Scored quarters'!$C$6:$C$1367,B151,'Scored quarters'!$D$6:$D$1367,C151,'Scored quarters'!$F$6:$F$1367,D151,'Scored quarters'!$G$6:$G$1367,E151)/F151</f>
        <v>0.7521066908342211</v>
      </c>
      <c r="L151" s="1">
        <f>SUMIFS('Scored quarters'!$N$6:$N$1367,'Scored quarters'!$C$6:$C$1367,B151,'Scored quarters'!$D$6:$D$1367,C151,'Scored quarters'!$F$6:$F$1367,D151,'Scored quarters'!$G$6:$G$1367,E151)</f>
        <v>5</v>
      </c>
    </row>
    <row r="152" spans="1:12" ht="25" customHeight="1">
      <c r="A152" s="1"/>
      <c r="B152" s="1" t="s">
        <v>17</v>
      </c>
      <c r="C152" s="1" t="s">
        <v>57</v>
      </c>
      <c r="D152" s="1" t="s">
        <v>51</v>
      </c>
      <c r="E152" s="1" t="s">
        <v>48</v>
      </c>
      <c r="F152" s="1">
        <f>COUNTIFS('Scored quarters'!$C$6:$C$1367,B152,'Scored quarters'!$D$6:$D$1367,C152,'Scored quarters'!$F$6:$F$1367,D152,'Scored quarters'!$G$6:$G$1367,E152)</f>
        <v>8</v>
      </c>
      <c r="G152" s="5">
        <f>SQRT(SUMIFS('Scored quarters'!$K$6:$K$1367,'Scored quarters'!$C$6:$C$1367,B152,'Scored quarters'!$D$6:$D$1367,C152,'Scored quarters'!$F$6:$F$1367,D152,'Scored quarters'!$G$6:$G$1367,E152)/F152)</f>
        <v>2.8209676008378728</v>
      </c>
      <c r="H152" s="5">
        <f>SQRT(SUMIFS('Scored quarters'!$L$6:$L$1367,'Scored quarters'!$C$6:$C$1367,B152,'Scored quarters'!$D$6:$D$1367,C152,'Scored quarters'!$F$6:$F$1367,D152,'Scored quarters'!$G$6:$G$1367,E152)/F152)</f>
        <v>3.0220543509341455</v>
      </c>
      <c r="I152" s="5">
        <f>SQRT(SUMIFS('Scored quarters'!$M$6:$M$1367,'Scored quarters'!$C$6:$C$1367,B152,'Scored quarters'!$D$6:$D$1367,C152,'Scored quarters'!$F$6:$F$1367,D152,'Scored quarters'!$G$6:$G$1367,E152)/F152)</f>
        <v>3.1622776601683795</v>
      </c>
      <c r="J152" s="5">
        <f>SUMIFS('Scored quarters'!$O$6:$O$1367,'Scored quarters'!$C$6:$C$1367,B152,'Scored quarters'!$D$6:$D$1367,C152,'Scored quarters'!$F$6:$F$1367,D152,'Scored quarters'!$G$6:$G$1367,E152)/F152</f>
        <v>2.1077378041123835</v>
      </c>
      <c r="K152" s="5">
        <f>SUMIFS('Scored quarters'!$J$6:$J$1367,'Scored quarters'!$C$6:$C$1367,B152,'Scored quarters'!$D$6:$D$1367,C152,'Scored quarters'!$F$6:$F$1367,D152,'Scored quarters'!$G$6:$G$1367,E152)/F152</f>
        <v>-0.24640644887715851</v>
      </c>
      <c r="L152" s="1">
        <f>SUMIFS('Scored quarters'!$N$6:$N$1367,'Scored quarters'!$C$6:$C$1367,B152,'Scored quarters'!$D$6:$D$1367,C152,'Scored quarters'!$F$6:$F$1367,D152,'Scored quarters'!$G$6:$G$1367,E152)</f>
        <v>4</v>
      </c>
    </row>
    <row r="153" spans="1:12" ht="25" customHeight="1">
      <c r="A153" s="1"/>
      <c r="B153" s="1" t="s">
        <v>17</v>
      </c>
      <c r="C153" s="1" t="s">
        <v>57</v>
      </c>
      <c r="D153" s="1" t="s">
        <v>52</v>
      </c>
      <c r="E153" s="1" t="s">
        <v>45</v>
      </c>
      <c r="F153" s="1">
        <f>COUNTIFS('Scored quarters'!$C$6:$C$1367,B153,'Scored quarters'!$D$6:$D$1367,C153,'Scored quarters'!$F$6:$F$1367,D153,'Scored quarters'!$G$6:$G$1367,E153)</f>
        <v>8</v>
      </c>
      <c r="G153" s="5">
        <f>SQRT(SUMIFS('Scored quarters'!$K$6:$K$1367,'Scored quarters'!$C$6:$C$1367,B153,'Scored quarters'!$D$6:$D$1367,C153,'Scored quarters'!$F$6:$F$1367,D153,'Scored quarters'!$G$6:$G$1367,E153)/F153)</f>
        <v>3.0220543509341455</v>
      </c>
      <c r="H153" s="5">
        <f>SQRT(SUMIFS('Scored quarters'!$L$6:$L$1367,'Scored quarters'!$C$6:$C$1367,B153,'Scored quarters'!$D$6:$D$1367,C153,'Scored quarters'!$F$6:$F$1367,D153,'Scored quarters'!$G$6:$G$1367,E153)/F153)</f>
        <v>3.0220543509341455</v>
      </c>
      <c r="I153" s="5">
        <f>SQRT(SUMIFS('Scored quarters'!$M$6:$M$1367,'Scored quarters'!$C$6:$C$1367,B153,'Scored quarters'!$D$6:$D$1367,C153,'Scored quarters'!$F$6:$F$1367,D153,'Scored quarters'!$G$6:$G$1367,E153)/F153)</f>
        <v>3.1622776601683795</v>
      </c>
      <c r="J153" s="5">
        <f>SUMIFS('Scored quarters'!$O$6:$O$1367,'Scored quarters'!$C$6:$C$1367,B153,'Scored quarters'!$D$6:$D$1367,C153,'Scored quarters'!$F$6:$F$1367,D153,'Scored quarters'!$G$6:$G$1367,E153)/F153</f>
        <v>2.34375</v>
      </c>
      <c r="K153" s="5">
        <f>SUMIFS('Scored quarters'!$J$6:$J$1367,'Scored quarters'!$C$6:$C$1367,B153,'Scored quarters'!$D$6:$D$1367,C153,'Scored quarters'!$F$6:$F$1367,D153,'Scored quarters'!$G$6:$G$1367,E153)/F153</f>
        <v>-0.53125</v>
      </c>
      <c r="L153" s="1">
        <f>SUMIFS('Scored quarters'!$N$6:$N$1367,'Scored quarters'!$C$6:$C$1367,B153,'Scored quarters'!$D$6:$D$1367,C153,'Scored quarters'!$F$6:$F$1367,D153,'Scored quarters'!$G$6:$G$1367,E153)</f>
        <v>0</v>
      </c>
    </row>
    <row r="154" spans="1:12" ht="25" customHeight="1">
      <c r="A154" s="1"/>
      <c r="B154" s="1" t="s">
        <v>17</v>
      </c>
      <c r="C154" s="1" t="s">
        <v>57</v>
      </c>
      <c r="D154" s="1" t="s">
        <v>52</v>
      </c>
      <c r="E154" s="1" t="s">
        <v>46</v>
      </c>
      <c r="F154" s="1">
        <f>COUNTIFS('Scored quarters'!$C$6:$C$1367,B154,'Scored quarters'!$D$6:$D$1367,C154,'Scored quarters'!$F$6:$F$1367,D154,'Scored quarters'!$G$6:$G$1367,E154)</f>
        <v>8</v>
      </c>
      <c r="G154" s="5">
        <f>SQRT(SUMIFS('Scored quarters'!$K$6:$K$1367,'Scored quarters'!$C$6:$C$1367,B154,'Scored quarters'!$D$6:$D$1367,C154,'Scored quarters'!$F$6:$F$1367,D154,'Scored quarters'!$G$6:$G$1367,E154)/F154)</f>
        <v>3.1622776601683795</v>
      </c>
      <c r="H154" s="5">
        <f>SQRT(SUMIFS('Scored quarters'!$L$6:$L$1367,'Scored quarters'!$C$6:$C$1367,B154,'Scored quarters'!$D$6:$D$1367,C154,'Scored quarters'!$F$6:$F$1367,D154,'Scored quarters'!$G$6:$G$1367,E154)/F154)</f>
        <v>3.0220543509341455</v>
      </c>
      <c r="I154" s="5">
        <f>SQRT(SUMIFS('Scored quarters'!$M$6:$M$1367,'Scored quarters'!$C$6:$C$1367,B154,'Scored quarters'!$D$6:$D$1367,C154,'Scored quarters'!$F$6:$F$1367,D154,'Scored quarters'!$G$6:$G$1367,E154)/F154)</f>
        <v>3.1622776601683795</v>
      </c>
      <c r="J154" s="5">
        <f>SUMIFS('Scored quarters'!$O$6:$O$1367,'Scored quarters'!$C$6:$C$1367,B154,'Scored quarters'!$D$6:$D$1367,C154,'Scored quarters'!$F$6:$F$1367,D154,'Scored quarters'!$G$6:$G$1367,E154)/F154</f>
        <v>2.5</v>
      </c>
      <c r="K154" s="5">
        <f>SUMIFS('Scored quarters'!$J$6:$J$1367,'Scored quarters'!$C$6:$C$1367,B154,'Scored quarters'!$D$6:$D$1367,C154,'Scored quarters'!$F$6:$F$1367,D154,'Scored quarters'!$G$6:$G$1367,E154)/F154</f>
        <v>-0.5</v>
      </c>
      <c r="L154" s="1">
        <f>SUMIFS('Scored quarters'!$N$6:$N$1367,'Scored quarters'!$C$6:$C$1367,B154,'Scored quarters'!$D$6:$D$1367,C154,'Scored quarters'!$F$6:$F$1367,D154,'Scored quarters'!$G$6:$G$1367,E154)</f>
        <v>4</v>
      </c>
    </row>
    <row r="155" spans="1:12" ht="25" customHeight="1">
      <c r="A155" s="1"/>
      <c r="B155" s="1" t="s">
        <v>17</v>
      </c>
      <c r="C155" s="1" t="s">
        <v>57</v>
      </c>
      <c r="D155" s="1" t="s">
        <v>52</v>
      </c>
      <c r="E155" s="1" t="s">
        <v>47</v>
      </c>
      <c r="F155" s="1">
        <f>COUNTIFS('Scored quarters'!$C$6:$C$1367,B155,'Scored quarters'!$D$6:$D$1367,C155,'Scored quarters'!$F$6:$F$1367,D155,'Scored quarters'!$G$6:$G$1367,E155)</f>
        <v>8</v>
      </c>
      <c r="G155" s="5">
        <f>SQRT(SUMIFS('Scored quarters'!$K$6:$K$1367,'Scored quarters'!$C$6:$C$1367,B155,'Scored quarters'!$D$6:$D$1367,C155,'Scored quarters'!$F$6:$F$1367,D155,'Scored quarters'!$G$6:$G$1367,E155)/F155)</f>
        <v>3.0969201780266196</v>
      </c>
      <c r="H155" s="5">
        <f>SQRT(SUMIFS('Scored quarters'!$L$6:$L$1367,'Scored quarters'!$C$6:$C$1367,B155,'Scored quarters'!$D$6:$D$1367,C155,'Scored quarters'!$F$6:$F$1367,D155,'Scored quarters'!$G$6:$G$1367,E155)/F155)</f>
        <v>3.0220543509341455</v>
      </c>
      <c r="I155" s="5">
        <f>SQRT(SUMIFS('Scored quarters'!$M$6:$M$1367,'Scored quarters'!$C$6:$C$1367,B155,'Scored quarters'!$D$6:$D$1367,C155,'Scored quarters'!$F$6:$F$1367,D155,'Scored quarters'!$G$6:$G$1367,E155)/F155)</f>
        <v>3.1622776601683795</v>
      </c>
      <c r="J155" s="5">
        <f>SUMIFS('Scored quarters'!$O$6:$O$1367,'Scored quarters'!$C$6:$C$1367,B155,'Scored quarters'!$D$6:$D$1367,C155,'Scored quarters'!$F$6:$F$1367,D155,'Scored quarters'!$G$6:$G$1367,E155)/F155</f>
        <v>2.5495052065517778</v>
      </c>
      <c r="K155" s="5">
        <f>SUMIFS('Scored quarters'!$J$6:$J$1367,'Scored quarters'!$C$6:$C$1367,B155,'Scored quarters'!$D$6:$D$1367,C155,'Scored quarters'!$F$6:$F$1367,D155,'Scored quarters'!$G$6:$G$1367,E155)/F155</f>
        <v>9.7107448963309251E-2</v>
      </c>
      <c r="L155" s="1">
        <f>SUMIFS('Scored quarters'!$N$6:$N$1367,'Scored quarters'!$C$6:$C$1367,B155,'Scored quarters'!$D$6:$D$1367,C155,'Scored quarters'!$F$6:$F$1367,D155,'Scored quarters'!$G$6:$G$1367,E155)</f>
        <v>4</v>
      </c>
    </row>
    <row r="156" spans="1:12" ht="25" customHeight="1">
      <c r="A156" s="1"/>
      <c r="B156" s="1" t="s">
        <v>17</v>
      </c>
      <c r="C156" s="1" t="s">
        <v>57</v>
      </c>
      <c r="D156" s="1" t="s">
        <v>52</v>
      </c>
      <c r="E156" s="1" t="s">
        <v>50</v>
      </c>
      <c r="F156" s="1">
        <f>COUNTIFS('Scored quarters'!$C$6:$C$1367,B156,'Scored quarters'!$D$6:$D$1367,C156,'Scored quarters'!$F$6:$F$1367,D156,'Scored quarters'!$G$6:$G$1367,E156)</f>
        <v>8</v>
      </c>
      <c r="G156" s="5">
        <f>SQRT(SUMIFS('Scored quarters'!$K$6:$K$1367,'Scored quarters'!$C$6:$C$1367,B156,'Scored quarters'!$D$6:$D$1367,C156,'Scored quarters'!$F$6:$F$1367,D156,'Scored quarters'!$G$6:$G$1367,E156)/F156)</f>
        <v>2.8050358274782741</v>
      </c>
      <c r="H156" s="5">
        <f>SQRT(SUMIFS('Scored quarters'!$L$6:$L$1367,'Scored quarters'!$C$6:$C$1367,B156,'Scored quarters'!$D$6:$D$1367,C156,'Scored quarters'!$F$6:$F$1367,D156,'Scored quarters'!$G$6:$G$1367,E156)/F156)</f>
        <v>3.0220543509341455</v>
      </c>
      <c r="I156" s="5">
        <f>SQRT(SUMIFS('Scored quarters'!$M$6:$M$1367,'Scored quarters'!$C$6:$C$1367,B156,'Scored quarters'!$D$6:$D$1367,C156,'Scored quarters'!$F$6:$F$1367,D156,'Scored quarters'!$G$6:$G$1367,E156)/F156)</f>
        <v>3.1622776601683795</v>
      </c>
      <c r="J156" s="5">
        <f>SUMIFS('Scored quarters'!$O$6:$O$1367,'Scored quarters'!$C$6:$C$1367,B156,'Scored quarters'!$D$6:$D$1367,C156,'Scored quarters'!$F$6:$F$1367,D156,'Scored quarters'!$G$6:$G$1367,E156)/F156</f>
        <v>2.1987955174484566</v>
      </c>
      <c r="K156" s="5">
        <f>SUMIFS('Scored quarters'!$J$6:$J$1367,'Scored quarters'!$C$6:$C$1367,B156,'Scored quarters'!$D$6:$D$1367,C156,'Scored quarters'!$F$6:$F$1367,D156,'Scored quarters'!$G$6:$G$1367,E156)/F156</f>
        <v>0.74506589016587876</v>
      </c>
      <c r="L156" s="1">
        <f>SUMIFS('Scored quarters'!$N$6:$N$1367,'Scored quarters'!$C$6:$C$1367,B156,'Scored quarters'!$D$6:$D$1367,C156,'Scored quarters'!$F$6:$F$1367,D156,'Scored quarters'!$G$6:$G$1367,E156)</f>
        <v>5</v>
      </c>
    </row>
    <row r="157" spans="1:12" ht="25" customHeight="1">
      <c r="A157" s="1"/>
      <c r="B157" s="1" t="s">
        <v>17</v>
      </c>
      <c r="C157" s="1" t="s">
        <v>57</v>
      </c>
      <c r="D157" s="1" t="s">
        <v>52</v>
      </c>
      <c r="E157" s="1" t="s">
        <v>48</v>
      </c>
      <c r="F157" s="1">
        <f>COUNTIFS('Scored quarters'!$C$6:$C$1367,B157,'Scored quarters'!$D$6:$D$1367,C157,'Scored quarters'!$F$6:$F$1367,D157,'Scored quarters'!$G$6:$G$1367,E157)</f>
        <v>8</v>
      </c>
      <c r="G157" s="5">
        <f>SQRT(SUMIFS('Scored quarters'!$K$6:$K$1367,'Scored quarters'!$C$6:$C$1367,B157,'Scored quarters'!$D$6:$D$1367,C157,'Scored quarters'!$F$6:$F$1367,D157,'Scored quarters'!$G$6:$G$1367,E157)/F157)</f>
        <v>2.8657848896133871</v>
      </c>
      <c r="H157" s="5">
        <f>SQRT(SUMIFS('Scored quarters'!$L$6:$L$1367,'Scored quarters'!$C$6:$C$1367,B157,'Scored quarters'!$D$6:$D$1367,C157,'Scored quarters'!$F$6:$F$1367,D157,'Scored quarters'!$G$6:$G$1367,E157)/F157)</f>
        <v>3.0220543509341455</v>
      </c>
      <c r="I157" s="5">
        <f>SQRT(SUMIFS('Scored quarters'!$M$6:$M$1367,'Scored quarters'!$C$6:$C$1367,B157,'Scored quarters'!$D$6:$D$1367,C157,'Scored quarters'!$F$6:$F$1367,D157,'Scored quarters'!$G$6:$G$1367,E157)/F157)</f>
        <v>3.1622776601683795</v>
      </c>
      <c r="J157" s="5">
        <f>SUMIFS('Scored quarters'!$O$6:$O$1367,'Scored quarters'!$C$6:$C$1367,B157,'Scored quarters'!$D$6:$D$1367,C157,'Scored quarters'!$F$6:$F$1367,D157,'Scored quarters'!$G$6:$G$1367,E157)/F157</f>
        <v>2.1494796152175075</v>
      </c>
      <c r="K157" s="5">
        <f>SUMIFS('Scored quarters'!$J$6:$J$1367,'Scored quarters'!$C$6:$C$1367,B157,'Scored quarters'!$D$6:$D$1367,C157,'Scored quarters'!$F$6:$F$1367,D157,'Scored quarters'!$G$6:$G$1367,E157)/F157</f>
        <v>-0.21707127551834532</v>
      </c>
      <c r="L157" s="1">
        <f>SUMIFS('Scored quarters'!$N$6:$N$1367,'Scored quarters'!$C$6:$C$1367,B157,'Scored quarters'!$D$6:$D$1367,C157,'Scored quarters'!$F$6:$F$1367,D157,'Scored quarters'!$G$6:$G$1367,E157)</f>
        <v>4</v>
      </c>
    </row>
    <row r="158" spans="1:12" ht="25" customHeight="1">
      <c r="A158" s="1"/>
      <c r="B158" s="1" t="s">
        <v>53</v>
      </c>
      <c r="C158" s="1" t="s">
        <v>57</v>
      </c>
      <c r="D158" s="1" t="s">
        <v>44</v>
      </c>
      <c r="E158" s="1" t="s">
        <v>45</v>
      </c>
      <c r="F158" s="1">
        <f>COUNTIFS('Scored quarters'!$C$6:$C$1367,B158,'Scored quarters'!$D$6:$D$1367,C158,'Scored quarters'!$F$6:$F$1367,D158,'Scored quarters'!$G$6:$G$1367,E158)</f>
        <v>8</v>
      </c>
      <c r="G158" s="5">
        <f>SQRT(SUMIFS('Scored quarters'!$K$6:$K$1367,'Scored quarters'!$C$6:$C$1367,B158,'Scored quarters'!$D$6:$D$1367,C158,'Scored quarters'!$F$6:$F$1367,D158,'Scored quarters'!$G$6:$G$1367,E158)/F158)</f>
        <v>1.5612494995995996</v>
      </c>
      <c r="H158" s="5">
        <f>SQRT(SUMIFS('Scored quarters'!$L$6:$L$1367,'Scored quarters'!$C$6:$C$1367,B158,'Scored quarters'!$D$6:$D$1367,C158,'Scored quarters'!$F$6:$F$1367,D158,'Scored quarters'!$G$6:$G$1367,E158)/F158)</f>
        <v>1.5612494995995996</v>
      </c>
      <c r="I158" s="5">
        <f>SQRT(SUMIFS('Scored quarters'!$M$6:$M$1367,'Scored quarters'!$C$6:$C$1367,B158,'Scored quarters'!$D$6:$D$1367,C158,'Scored quarters'!$F$6:$F$1367,D158,'Scored quarters'!$G$6:$G$1367,E158)/F158)</f>
        <v>1.6201851746019651</v>
      </c>
      <c r="J158" s="5">
        <f>SUMIFS('Scored quarters'!$O$6:$O$1367,'Scored quarters'!$C$6:$C$1367,B158,'Scored quarters'!$D$6:$D$1367,C158,'Scored quarters'!$F$6:$F$1367,D158,'Scored quarters'!$G$6:$G$1367,E158)/F158</f>
        <v>1.3125</v>
      </c>
      <c r="K158" s="5">
        <f>SUMIFS('Scored quarters'!$J$6:$J$1367,'Scored quarters'!$C$6:$C$1367,B158,'Scored quarters'!$D$6:$D$1367,C158,'Scored quarters'!$F$6:$F$1367,D158,'Scored quarters'!$G$6:$G$1367,E158)/F158</f>
        <v>1.0625</v>
      </c>
      <c r="L158" s="1">
        <f>SUMIFS('Scored quarters'!$N$6:$N$1367,'Scored quarters'!$C$6:$C$1367,B158,'Scored quarters'!$D$6:$D$1367,C158,'Scored quarters'!$F$6:$F$1367,D158,'Scored quarters'!$G$6:$G$1367,E158)</f>
        <v>0</v>
      </c>
    </row>
    <row r="159" spans="1:12" ht="25" customHeight="1">
      <c r="A159" s="1"/>
      <c r="B159" s="1" t="s">
        <v>53</v>
      </c>
      <c r="C159" s="1" t="s">
        <v>57</v>
      </c>
      <c r="D159" s="1" t="s">
        <v>44</v>
      </c>
      <c r="E159" s="1" t="s">
        <v>46</v>
      </c>
      <c r="F159" s="1">
        <f>COUNTIFS('Scored quarters'!$C$6:$C$1367,B159,'Scored quarters'!$D$6:$D$1367,C159,'Scored quarters'!$F$6:$F$1367,D159,'Scored quarters'!$G$6:$G$1367,E159)</f>
        <v>8</v>
      </c>
      <c r="G159" s="5">
        <f>SQRT(SUMIFS('Scored quarters'!$K$6:$K$1367,'Scored quarters'!$C$6:$C$1367,B159,'Scored quarters'!$D$6:$D$1367,C159,'Scored quarters'!$F$6:$F$1367,D159,'Scored quarters'!$G$6:$G$1367,E159)/F159)</f>
        <v>1.6201851746019651</v>
      </c>
      <c r="H159" s="5">
        <f>SQRT(SUMIFS('Scored quarters'!$L$6:$L$1367,'Scored quarters'!$C$6:$C$1367,B159,'Scored quarters'!$D$6:$D$1367,C159,'Scored quarters'!$F$6:$F$1367,D159,'Scored quarters'!$G$6:$G$1367,E159)/F159)</f>
        <v>1.5612494995995996</v>
      </c>
      <c r="I159" s="5">
        <f>SQRT(SUMIFS('Scored quarters'!$M$6:$M$1367,'Scored quarters'!$C$6:$C$1367,B159,'Scored quarters'!$D$6:$D$1367,C159,'Scored quarters'!$F$6:$F$1367,D159,'Scored quarters'!$G$6:$G$1367,E159)/F159)</f>
        <v>1.6201851746019651</v>
      </c>
      <c r="J159" s="5">
        <f>SUMIFS('Scored quarters'!$O$6:$O$1367,'Scored quarters'!$C$6:$C$1367,B159,'Scored quarters'!$D$6:$D$1367,C159,'Scored quarters'!$F$6:$F$1367,D159,'Scored quarters'!$G$6:$G$1367,E159)/F159</f>
        <v>1.375</v>
      </c>
      <c r="K159" s="5">
        <f>SUMIFS('Scored quarters'!$J$6:$J$1367,'Scored quarters'!$C$6:$C$1367,B159,'Scored quarters'!$D$6:$D$1367,C159,'Scored quarters'!$F$6:$F$1367,D159,'Scored quarters'!$G$6:$G$1367,E159)/F159</f>
        <v>-0.125</v>
      </c>
      <c r="L159" s="1">
        <f>SUMIFS('Scored quarters'!$N$6:$N$1367,'Scored quarters'!$C$6:$C$1367,B159,'Scored quarters'!$D$6:$D$1367,C159,'Scored quarters'!$F$6:$F$1367,D159,'Scored quarters'!$G$6:$G$1367,E159)</f>
        <v>4</v>
      </c>
    </row>
    <row r="160" spans="1:12" ht="25" customHeight="1">
      <c r="A160" s="1"/>
      <c r="B160" s="1" t="s">
        <v>53</v>
      </c>
      <c r="C160" s="1" t="s">
        <v>57</v>
      </c>
      <c r="D160" s="1" t="s">
        <v>44</v>
      </c>
      <c r="E160" s="1" t="s">
        <v>47</v>
      </c>
      <c r="F160" s="1">
        <f>COUNTIFS('Scored quarters'!$C$6:$C$1367,B160,'Scored quarters'!$D$6:$D$1367,C160,'Scored quarters'!$F$6:$F$1367,D160,'Scored quarters'!$G$6:$G$1367,E160)</f>
        <v>8</v>
      </c>
      <c r="G160" s="5">
        <f>SQRT(SUMIFS('Scored quarters'!$K$6:$K$1367,'Scored quarters'!$C$6:$C$1367,B160,'Scored quarters'!$D$6:$D$1367,C160,'Scored quarters'!$F$6:$F$1367,D160,'Scored quarters'!$G$6:$G$1367,E160)/F160)</f>
        <v>4.1774892888318442</v>
      </c>
      <c r="H160" s="5">
        <f>SQRT(SUMIFS('Scored quarters'!$L$6:$L$1367,'Scored quarters'!$C$6:$C$1367,B160,'Scored quarters'!$D$6:$D$1367,C160,'Scored quarters'!$F$6:$F$1367,D160,'Scored quarters'!$G$6:$G$1367,E160)/F160)</f>
        <v>1.5612494995995996</v>
      </c>
      <c r="I160" s="5">
        <f>SQRT(SUMIFS('Scored quarters'!$M$6:$M$1367,'Scored quarters'!$C$6:$C$1367,B160,'Scored quarters'!$D$6:$D$1367,C160,'Scored quarters'!$F$6:$F$1367,D160,'Scored quarters'!$G$6:$G$1367,E160)/F160)</f>
        <v>1.6201851746019651</v>
      </c>
      <c r="J160" s="5">
        <f>SUMIFS('Scored quarters'!$O$6:$O$1367,'Scored quarters'!$C$6:$C$1367,B160,'Scored quarters'!$D$6:$D$1367,C160,'Scored quarters'!$F$6:$F$1367,D160,'Scored quarters'!$G$6:$G$1367,E160)/F160</f>
        <v>4.0502797675298101</v>
      </c>
      <c r="K160" s="5">
        <f>SUMIFS('Scored quarters'!$J$6:$J$1367,'Scored quarters'!$C$6:$C$1367,B160,'Scored quarters'!$D$6:$D$1367,C160,'Scored quarters'!$F$6:$F$1367,D160,'Scored quarters'!$G$6:$G$1367,E160)/F160</f>
        <v>4.0502797675298101</v>
      </c>
      <c r="L160" s="1">
        <f>SUMIFS('Scored quarters'!$N$6:$N$1367,'Scored quarters'!$C$6:$C$1367,B160,'Scored quarters'!$D$6:$D$1367,C160,'Scored quarters'!$F$6:$F$1367,D160,'Scored quarters'!$G$6:$G$1367,E160)</f>
        <v>0</v>
      </c>
    </row>
    <row r="161" spans="1:12" ht="25" customHeight="1">
      <c r="A161" s="1"/>
      <c r="B161" s="1" t="s">
        <v>53</v>
      </c>
      <c r="C161" s="1" t="s">
        <v>57</v>
      </c>
      <c r="D161" s="1" t="s">
        <v>44</v>
      </c>
      <c r="E161" s="1" t="s">
        <v>48</v>
      </c>
      <c r="F161" s="1">
        <f>COUNTIFS('Scored quarters'!$C$6:$C$1367,B161,'Scored quarters'!$D$6:$D$1367,C161,'Scored quarters'!$F$6:$F$1367,D161,'Scored quarters'!$G$6:$G$1367,E161)</f>
        <v>8</v>
      </c>
      <c r="G161" s="5">
        <f>SQRT(SUMIFS('Scored quarters'!$K$6:$K$1367,'Scored quarters'!$C$6:$C$1367,B161,'Scored quarters'!$D$6:$D$1367,C161,'Scored quarters'!$F$6:$F$1367,D161,'Scored quarters'!$G$6:$G$1367,E161)/F161)</f>
        <v>2.7677307084848066</v>
      </c>
      <c r="H161" s="5">
        <f>SQRT(SUMIFS('Scored quarters'!$L$6:$L$1367,'Scored quarters'!$C$6:$C$1367,B161,'Scored quarters'!$D$6:$D$1367,C161,'Scored quarters'!$F$6:$F$1367,D161,'Scored quarters'!$G$6:$G$1367,E161)/F161)</f>
        <v>1.5612494995995996</v>
      </c>
      <c r="I161" s="5">
        <f>SQRT(SUMIFS('Scored quarters'!$M$6:$M$1367,'Scored quarters'!$C$6:$C$1367,B161,'Scored quarters'!$D$6:$D$1367,C161,'Scored quarters'!$F$6:$F$1367,D161,'Scored quarters'!$G$6:$G$1367,E161)/F161)</f>
        <v>1.6201851746019651</v>
      </c>
      <c r="J161" s="5">
        <f>SUMIFS('Scored quarters'!$O$6:$O$1367,'Scored quarters'!$C$6:$C$1367,B161,'Scored quarters'!$D$6:$D$1367,C161,'Scored quarters'!$F$6:$F$1367,D161,'Scored quarters'!$G$6:$G$1367,E161)/F161</f>
        <v>2.5563898837649046</v>
      </c>
      <c r="K161" s="5">
        <f>SUMIFS('Scored quarters'!$J$6:$J$1367,'Scored quarters'!$C$6:$C$1367,B161,'Scored quarters'!$D$6:$D$1367,C161,'Scored quarters'!$F$6:$F$1367,D161,'Scored quarters'!$G$6:$G$1367,E161)/F161</f>
        <v>2.5563898837649046</v>
      </c>
      <c r="L161" s="1">
        <f>SUMIFS('Scored quarters'!$N$6:$N$1367,'Scored quarters'!$C$6:$C$1367,B161,'Scored quarters'!$D$6:$D$1367,C161,'Scored quarters'!$F$6:$F$1367,D161,'Scored quarters'!$G$6:$G$1367,E161)</f>
        <v>1</v>
      </c>
    </row>
    <row r="162" spans="1:12" ht="25" customHeight="1">
      <c r="A162" s="1"/>
      <c r="B162" s="1" t="s">
        <v>53</v>
      </c>
      <c r="C162" s="1" t="s">
        <v>57</v>
      </c>
      <c r="D162" s="1" t="s">
        <v>49</v>
      </c>
      <c r="E162" s="1" t="s">
        <v>45</v>
      </c>
      <c r="F162" s="1">
        <f>COUNTIFS('Scored quarters'!$C$6:$C$1367,B162,'Scored quarters'!$D$6:$D$1367,C162,'Scored quarters'!$F$6:$F$1367,D162,'Scored quarters'!$G$6:$G$1367,E162)</f>
        <v>8</v>
      </c>
      <c r="G162" s="5">
        <f>SQRT(SUMIFS('Scored quarters'!$K$6:$K$1367,'Scored quarters'!$C$6:$C$1367,B162,'Scored quarters'!$D$6:$D$1367,C162,'Scored quarters'!$F$6:$F$1367,D162,'Scored quarters'!$G$6:$G$1367,E162)/F162)</f>
        <v>1.1180339887498949</v>
      </c>
      <c r="H162" s="5">
        <f>SQRT(SUMIFS('Scored quarters'!$L$6:$L$1367,'Scored quarters'!$C$6:$C$1367,B162,'Scored quarters'!$D$6:$D$1367,C162,'Scored quarters'!$F$6:$F$1367,D162,'Scored quarters'!$G$6:$G$1367,E162)/F162)</f>
        <v>1.1180339887498949</v>
      </c>
      <c r="I162" s="5">
        <f>SQRT(SUMIFS('Scored quarters'!$M$6:$M$1367,'Scored quarters'!$C$6:$C$1367,B162,'Scored quarters'!$D$6:$D$1367,C162,'Scored quarters'!$F$6:$F$1367,D162,'Scored quarters'!$G$6:$G$1367,E162)/F162)</f>
        <v>1.4142135623730951</v>
      </c>
      <c r="J162" s="5">
        <f>SUMIFS('Scored quarters'!$O$6:$O$1367,'Scored quarters'!$C$6:$C$1367,B162,'Scored quarters'!$D$6:$D$1367,C162,'Scored quarters'!$F$6:$F$1367,D162,'Scored quarters'!$G$6:$G$1367,E162)/F162</f>
        <v>0.875</v>
      </c>
      <c r="K162" s="5">
        <f>SUMIFS('Scored quarters'!$J$6:$J$1367,'Scored quarters'!$C$6:$C$1367,B162,'Scored quarters'!$D$6:$D$1367,C162,'Scored quarters'!$F$6:$F$1367,D162,'Scored quarters'!$G$6:$G$1367,E162)/F162</f>
        <v>0.5625</v>
      </c>
      <c r="L162" s="1">
        <f>SUMIFS('Scored quarters'!$N$6:$N$1367,'Scored quarters'!$C$6:$C$1367,B162,'Scored quarters'!$D$6:$D$1367,C162,'Scored quarters'!$F$6:$F$1367,D162,'Scored quarters'!$G$6:$G$1367,E162)</f>
        <v>0</v>
      </c>
    </row>
    <row r="163" spans="1:12" ht="25" customHeight="1">
      <c r="A163" s="1"/>
      <c r="B163" s="1" t="s">
        <v>53</v>
      </c>
      <c r="C163" s="1" t="s">
        <v>57</v>
      </c>
      <c r="D163" s="1" t="s">
        <v>49</v>
      </c>
      <c r="E163" s="1" t="s">
        <v>46</v>
      </c>
      <c r="F163" s="1">
        <f>COUNTIFS('Scored quarters'!$C$6:$C$1367,B163,'Scored quarters'!$D$6:$D$1367,C163,'Scored quarters'!$F$6:$F$1367,D163,'Scored quarters'!$G$6:$G$1367,E163)</f>
        <v>8</v>
      </c>
      <c r="G163" s="5">
        <f>SQRT(SUMIFS('Scored quarters'!$K$6:$K$1367,'Scored quarters'!$C$6:$C$1367,B163,'Scored quarters'!$D$6:$D$1367,C163,'Scored quarters'!$F$6:$F$1367,D163,'Scored quarters'!$G$6:$G$1367,E163)/F163)</f>
        <v>1.4142135623730951</v>
      </c>
      <c r="H163" s="5">
        <f>SQRT(SUMIFS('Scored quarters'!$L$6:$L$1367,'Scored quarters'!$C$6:$C$1367,B163,'Scored quarters'!$D$6:$D$1367,C163,'Scored quarters'!$F$6:$F$1367,D163,'Scored quarters'!$G$6:$G$1367,E163)/F163)</f>
        <v>1.1180339887498949</v>
      </c>
      <c r="I163" s="5">
        <f>SQRT(SUMIFS('Scored quarters'!$M$6:$M$1367,'Scored quarters'!$C$6:$C$1367,B163,'Scored quarters'!$D$6:$D$1367,C163,'Scored quarters'!$F$6:$F$1367,D163,'Scored quarters'!$G$6:$G$1367,E163)/F163)</f>
        <v>1.4142135623730951</v>
      </c>
      <c r="J163" s="5">
        <f>SUMIFS('Scored quarters'!$O$6:$O$1367,'Scored quarters'!$C$6:$C$1367,B163,'Scored quarters'!$D$6:$D$1367,C163,'Scored quarters'!$F$6:$F$1367,D163,'Scored quarters'!$G$6:$G$1367,E163)/F163</f>
        <v>1.25</v>
      </c>
      <c r="K163" s="5">
        <f>SUMIFS('Scored quarters'!$J$6:$J$1367,'Scored quarters'!$C$6:$C$1367,B163,'Scored quarters'!$D$6:$D$1367,C163,'Scored quarters'!$F$6:$F$1367,D163,'Scored quarters'!$G$6:$G$1367,E163)/F163</f>
        <v>0</v>
      </c>
      <c r="L163" s="1">
        <f>SUMIFS('Scored quarters'!$N$6:$N$1367,'Scored quarters'!$C$6:$C$1367,B163,'Scored quarters'!$D$6:$D$1367,C163,'Scored quarters'!$F$6:$F$1367,D163,'Scored quarters'!$G$6:$G$1367,E163)</f>
        <v>2</v>
      </c>
    </row>
    <row r="164" spans="1:12" ht="25" customHeight="1">
      <c r="A164" s="1"/>
      <c r="B164" s="1" t="s">
        <v>53</v>
      </c>
      <c r="C164" s="1" t="s">
        <v>57</v>
      </c>
      <c r="D164" s="1" t="s">
        <v>49</v>
      </c>
      <c r="E164" s="1" t="s">
        <v>47</v>
      </c>
      <c r="F164" s="1">
        <f>COUNTIFS('Scored quarters'!$C$6:$C$1367,B164,'Scored quarters'!$D$6:$D$1367,C164,'Scored quarters'!$F$6:$F$1367,D164,'Scored quarters'!$G$6:$G$1367,E164)</f>
        <v>8</v>
      </c>
      <c r="G164" s="5">
        <f>SQRT(SUMIFS('Scored quarters'!$K$6:$K$1367,'Scored quarters'!$C$6:$C$1367,B164,'Scored quarters'!$D$6:$D$1367,C164,'Scored quarters'!$F$6:$F$1367,D164,'Scored quarters'!$G$6:$G$1367,E164)/F164)</f>
        <v>3.7309605280678277</v>
      </c>
      <c r="H164" s="5">
        <f>SQRT(SUMIFS('Scored quarters'!$L$6:$L$1367,'Scored quarters'!$C$6:$C$1367,B164,'Scored quarters'!$D$6:$D$1367,C164,'Scored quarters'!$F$6:$F$1367,D164,'Scored quarters'!$G$6:$G$1367,E164)/F164)</f>
        <v>1.1180339887498949</v>
      </c>
      <c r="I164" s="5">
        <f>SQRT(SUMIFS('Scored quarters'!$M$6:$M$1367,'Scored quarters'!$C$6:$C$1367,B164,'Scored quarters'!$D$6:$D$1367,C164,'Scored quarters'!$F$6:$F$1367,D164,'Scored quarters'!$G$6:$G$1367,E164)/F164)</f>
        <v>1.4142135623730951</v>
      </c>
      <c r="J164" s="5">
        <f>SUMIFS('Scored quarters'!$O$6:$O$1367,'Scored quarters'!$C$6:$C$1367,B164,'Scored quarters'!$D$6:$D$1367,C164,'Scored quarters'!$F$6:$F$1367,D164,'Scored quarters'!$G$6:$G$1367,E164)/F164</f>
        <v>3.6033259316097142</v>
      </c>
      <c r="K164" s="5">
        <f>SUMIFS('Scored quarters'!$J$6:$J$1367,'Scored quarters'!$C$6:$C$1367,B164,'Scored quarters'!$D$6:$D$1367,C164,'Scored quarters'!$F$6:$F$1367,D164,'Scored quarters'!$G$6:$G$1367,E164)/F164</f>
        <v>3.6033259316097142</v>
      </c>
      <c r="L164" s="1">
        <f>SUMIFS('Scored quarters'!$N$6:$N$1367,'Scored quarters'!$C$6:$C$1367,B164,'Scored quarters'!$D$6:$D$1367,C164,'Scored quarters'!$F$6:$F$1367,D164,'Scored quarters'!$G$6:$G$1367,E164)</f>
        <v>0</v>
      </c>
    </row>
    <row r="165" spans="1:12" ht="25" customHeight="1">
      <c r="A165" s="1"/>
      <c r="B165" s="1" t="s">
        <v>53</v>
      </c>
      <c r="C165" s="1" t="s">
        <v>57</v>
      </c>
      <c r="D165" s="1" t="s">
        <v>49</v>
      </c>
      <c r="E165" s="1" t="s">
        <v>50</v>
      </c>
      <c r="F165" s="1">
        <f>COUNTIFS('Scored quarters'!$C$6:$C$1367,B165,'Scored quarters'!$D$6:$D$1367,C165,'Scored quarters'!$F$6:$F$1367,D165,'Scored quarters'!$G$6:$G$1367,E165)</f>
        <v>8</v>
      </c>
      <c r="G165" s="5">
        <f>SQRT(SUMIFS('Scored quarters'!$K$6:$K$1367,'Scored quarters'!$C$6:$C$1367,B165,'Scored quarters'!$D$6:$D$1367,C165,'Scored quarters'!$F$6:$F$1367,D165,'Scored quarters'!$G$6:$G$1367,E165)/F165)</f>
        <v>3.4571110736360069</v>
      </c>
      <c r="H165" s="5">
        <f>SQRT(SUMIFS('Scored quarters'!$L$6:$L$1367,'Scored quarters'!$C$6:$C$1367,B165,'Scored quarters'!$D$6:$D$1367,C165,'Scored quarters'!$F$6:$F$1367,D165,'Scored quarters'!$G$6:$G$1367,E165)/F165)</f>
        <v>1.1180339887498949</v>
      </c>
      <c r="I165" s="5">
        <f>SQRT(SUMIFS('Scored quarters'!$M$6:$M$1367,'Scored quarters'!$C$6:$C$1367,B165,'Scored quarters'!$D$6:$D$1367,C165,'Scored quarters'!$F$6:$F$1367,D165,'Scored quarters'!$G$6:$G$1367,E165)/F165)</f>
        <v>1.4142135623730951</v>
      </c>
      <c r="J165" s="5">
        <f>SUMIFS('Scored quarters'!$O$6:$O$1367,'Scored quarters'!$C$6:$C$1367,B165,'Scored quarters'!$D$6:$D$1367,C165,'Scored quarters'!$F$6:$F$1367,D165,'Scored quarters'!$G$6:$G$1367,E165)/F165</f>
        <v>3.2817373581430775</v>
      </c>
      <c r="K165" s="5">
        <f>SUMIFS('Scored quarters'!$J$6:$J$1367,'Scored quarters'!$C$6:$C$1367,B165,'Scored quarters'!$D$6:$D$1367,C165,'Scored quarters'!$F$6:$F$1367,D165,'Scored quarters'!$G$6:$G$1367,E165)/F165</f>
        <v>3.2817373581430775</v>
      </c>
      <c r="L165" s="1">
        <f>SUMIFS('Scored quarters'!$N$6:$N$1367,'Scored quarters'!$C$6:$C$1367,B165,'Scored quarters'!$D$6:$D$1367,C165,'Scored quarters'!$F$6:$F$1367,D165,'Scored quarters'!$G$6:$G$1367,E165)</f>
        <v>0</v>
      </c>
    </row>
    <row r="166" spans="1:12" ht="25" customHeight="1">
      <c r="A166" s="1"/>
      <c r="B166" s="1" t="s">
        <v>53</v>
      </c>
      <c r="C166" s="1" t="s">
        <v>57</v>
      </c>
      <c r="D166" s="1" t="s">
        <v>49</v>
      </c>
      <c r="E166" s="1" t="s">
        <v>48</v>
      </c>
      <c r="F166" s="1">
        <f>COUNTIFS('Scored quarters'!$C$6:$C$1367,B166,'Scored quarters'!$D$6:$D$1367,C166,'Scored quarters'!$F$6:$F$1367,D166,'Scored quarters'!$G$6:$G$1367,E166)</f>
        <v>8</v>
      </c>
      <c r="G166" s="5">
        <f>SQRT(SUMIFS('Scored quarters'!$K$6:$K$1367,'Scored quarters'!$C$6:$C$1367,B166,'Scored quarters'!$D$6:$D$1367,C166,'Scored quarters'!$F$6:$F$1367,D166,'Scored quarters'!$G$6:$G$1367,E166)/F166)</f>
        <v>2.2890786528548599</v>
      </c>
      <c r="H166" s="5">
        <f>SQRT(SUMIFS('Scored quarters'!$L$6:$L$1367,'Scored quarters'!$C$6:$C$1367,B166,'Scored quarters'!$D$6:$D$1367,C166,'Scored quarters'!$F$6:$F$1367,D166,'Scored quarters'!$G$6:$G$1367,E166)/F166)</f>
        <v>1.1180339887498949</v>
      </c>
      <c r="I166" s="5">
        <f>SQRT(SUMIFS('Scored quarters'!$M$6:$M$1367,'Scored quarters'!$C$6:$C$1367,B166,'Scored quarters'!$D$6:$D$1367,C166,'Scored quarters'!$F$6:$F$1367,D166,'Scored quarters'!$G$6:$G$1367,E166)/F166)</f>
        <v>1.4142135623730951</v>
      </c>
      <c r="J166" s="5">
        <f>SUMIFS('Scored quarters'!$O$6:$O$1367,'Scored quarters'!$C$6:$C$1367,B166,'Scored quarters'!$D$6:$D$1367,C166,'Scored quarters'!$F$6:$F$1367,D166,'Scored quarters'!$G$6:$G$1367,E166)/F166</f>
        <v>2.0829129658048569</v>
      </c>
      <c r="K166" s="5">
        <f>SUMIFS('Scored quarters'!$J$6:$J$1367,'Scored quarters'!$C$6:$C$1367,B166,'Scored quarters'!$D$6:$D$1367,C166,'Scored quarters'!$F$6:$F$1367,D166,'Scored quarters'!$G$6:$G$1367,E166)/F166</f>
        <v>2.0829129658048569</v>
      </c>
      <c r="L166" s="1">
        <f>SUMIFS('Scored quarters'!$N$6:$N$1367,'Scored quarters'!$C$6:$C$1367,B166,'Scored quarters'!$D$6:$D$1367,C166,'Scored quarters'!$F$6:$F$1367,D166,'Scored quarters'!$G$6:$G$1367,E166)</f>
        <v>0</v>
      </c>
    </row>
    <row r="167" spans="1:12" ht="25" customHeight="1">
      <c r="A167" s="1"/>
      <c r="B167" s="1" t="s">
        <v>53</v>
      </c>
      <c r="C167" s="1" t="s">
        <v>57</v>
      </c>
      <c r="D167" s="1" t="s">
        <v>51</v>
      </c>
      <c r="E167" s="1" t="s">
        <v>45</v>
      </c>
      <c r="F167" s="1">
        <f>COUNTIFS('Scored quarters'!$C$6:$C$1367,B167,'Scored quarters'!$D$6:$D$1367,C167,'Scored quarters'!$F$6:$F$1367,D167,'Scored quarters'!$G$6:$G$1367,E167)</f>
        <v>8</v>
      </c>
      <c r="G167" s="5">
        <f>SQRT(SUMIFS('Scored quarters'!$K$6:$K$1367,'Scored quarters'!$C$6:$C$1367,B167,'Scored quarters'!$D$6:$D$1367,C167,'Scored quarters'!$F$6:$F$1367,D167,'Scored quarters'!$G$6:$G$1367,E167)/F167)</f>
        <v>1.1180339887498949</v>
      </c>
      <c r="H167" s="5">
        <f>SQRT(SUMIFS('Scored quarters'!$L$6:$L$1367,'Scored quarters'!$C$6:$C$1367,B167,'Scored quarters'!$D$6:$D$1367,C167,'Scored quarters'!$F$6:$F$1367,D167,'Scored quarters'!$G$6:$G$1367,E167)/F167)</f>
        <v>1.1180339887498949</v>
      </c>
      <c r="I167" s="5">
        <f>SQRT(SUMIFS('Scored quarters'!$M$6:$M$1367,'Scored quarters'!$C$6:$C$1367,B167,'Scored quarters'!$D$6:$D$1367,C167,'Scored quarters'!$F$6:$F$1367,D167,'Scored quarters'!$G$6:$G$1367,E167)/F167)</f>
        <v>1.4142135623730951</v>
      </c>
      <c r="J167" s="5">
        <f>SUMIFS('Scored quarters'!$O$6:$O$1367,'Scored quarters'!$C$6:$C$1367,B167,'Scored quarters'!$D$6:$D$1367,C167,'Scored quarters'!$F$6:$F$1367,D167,'Scored quarters'!$G$6:$G$1367,E167)/F167</f>
        <v>0.875</v>
      </c>
      <c r="K167" s="5">
        <f>SUMIFS('Scored quarters'!$J$6:$J$1367,'Scored quarters'!$C$6:$C$1367,B167,'Scored quarters'!$D$6:$D$1367,C167,'Scored quarters'!$F$6:$F$1367,D167,'Scored quarters'!$G$6:$G$1367,E167)/F167</f>
        <v>0.5625</v>
      </c>
      <c r="L167" s="1">
        <f>SUMIFS('Scored quarters'!$N$6:$N$1367,'Scored quarters'!$C$6:$C$1367,B167,'Scored quarters'!$D$6:$D$1367,C167,'Scored quarters'!$F$6:$F$1367,D167,'Scored quarters'!$G$6:$G$1367,E167)</f>
        <v>0</v>
      </c>
    </row>
    <row r="168" spans="1:12" ht="25" customHeight="1">
      <c r="A168" s="1"/>
      <c r="B168" s="1" t="s">
        <v>53</v>
      </c>
      <c r="C168" s="1" t="s">
        <v>57</v>
      </c>
      <c r="D168" s="1" t="s">
        <v>51</v>
      </c>
      <c r="E168" s="1" t="s">
        <v>46</v>
      </c>
      <c r="F168" s="1">
        <f>COUNTIFS('Scored quarters'!$C$6:$C$1367,B168,'Scored quarters'!$D$6:$D$1367,C168,'Scored quarters'!$F$6:$F$1367,D168,'Scored quarters'!$G$6:$G$1367,E168)</f>
        <v>8</v>
      </c>
      <c r="G168" s="5">
        <f>SQRT(SUMIFS('Scored quarters'!$K$6:$K$1367,'Scored quarters'!$C$6:$C$1367,B168,'Scored quarters'!$D$6:$D$1367,C168,'Scored quarters'!$F$6:$F$1367,D168,'Scored quarters'!$G$6:$G$1367,E168)/F168)</f>
        <v>1.4142135623730951</v>
      </c>
      <c r="H168" s="5">
        <f>SQRT(SUMIFS('Scored quarters'!$L$6:$L$1367,'Scored quarters'!$C$6:$C$1367,B168,'Scored quarters'!$D$6:$D$1367,C168,'Scored quarters'!$F$6:$F$1367,D168,'Scored quarters'!$G$6:$G$1367,E168)/F168)</f>
        <v>1.1180339887498949</v>
      </c>
      <c r="I168" s="5">
        <f>SQRT(SUMIFS('Scored quarters'!$M$6:$M$1367,'Scored quarters'!$C$6:$C$1367,B168,'Scored quarters'!$D$6:$D$1367,C168,'Scored quarters'!$F$6:$F$1367,D168,'Scored quarters'!$G$6:$G$1367,E168)/F168)</f>
        <v>1.4142135623730951</v>
      </c>
      <c r="J168" s="5">
        <f>SUMIFS('Scored quarters'!$O$6:$O$1367,'Scored quarters'!$C$6:$C$1367,B168,'Scored quarters'!$D$6:$D$1367,C168,'Scored quarters'!$F$6:$F$1367,D168,'Scored quarters'!$G$6:$G$1367,E168)/F168</f>
        <v>1.25</v>
      </c>
      <c r="K168" s="5">
        <f>SUMIFS('Scored quarters'!$J$6:$J$1367,'Scored quarters'!$C$6:$C$1367,B168,'Scored quarters'!$D$6:$D$1367,C168,'Scored quarters'!$F$6:$F$1367,D168,'Scored quarters'!$G$6:$G$1367,E168)/F168</f>
        <v>0</v>
      </c>
      <c r="L168" s="1">
        <f>SUMIFS('Scored quarters'!$N$6:$N$1367,'Scored quarters'!$C$6:$C$1367,B168,'Scored quarters'!$D$6:$D$1367,C168,'Scored quarters'!$F$6:$F$1367,D168,'Scored quarters'!$G$6:$G$1367,E168)</f>
        <v>2</v>
      </c>
    </row>
    <row r="169" spans="1:12" ht="25" customHeight="1">
      <c r="A169" s="1"/>
      <c r="B169" s="1" t="s">
        <v>53</v>
      </c>
      <c r="C169" s="1" t="s">
        <v>57</v>
      </c>
      <c r="D169" s="1" t="s">
        <v>51</v>
      </c>
      <c r="E169" s="1" t="s">
        <v>47</v>
      </c>
      <c r="F169" s="1">
        <f>COUNTIFS('Scored quarters'!$C$6:$C$1367,B169,'Scored quarters'!$D$6:$D$1367,C169,'Scored quarters'!$F$6:$F$1367,D169,'Scored quarters'!$G$6:$G$1367,E169)</f>
        <v>8</v>
      </c>
      <c r="G169" s="5">
        <f>SQRT(SUMIFS('Scored quarters'!$K$6:$K$1367,'Scored quarters'!$C$6:$C$1367,B169,'Scored quarters'!$D$6:$D$1367,C169,'Scored quarters'!$F$6:$F$1367,D169,'Scored quarters'!$G$6:$G$1367,E169)/F169)</f>
        <v>3.7708946110175625</v>
      </c>
      <c r="H169" s="5">
        <f>SQRT(SUMIFS('Scored quarters'!$L$6:$L$1367,'Scored quarters'!$C$6:$C$1367,B169,'Scored quarters'!$D$6:$D$1367,C169,'Scored quarters'!$F$6:$F$1367,D169,'Scored quarters'!$G$6:$G$1367,E169)/F169)</f>
        <v>1.1180339887498949</v>
      </c>
      <c r="I169" s="5">
        <f>SQRT(SUMIFS('Scored quarters'!$M$6:$M$1367,'Scored quarters'!$C$6:$C$1367,B169,'Scored quarters'!$D$6:$D$1367,C169,'Scored quarters'!$F$6:$F$1367,D169,'Scored quarters'!$G$6:$G$1367,E169)/F169)</f>
        <v>1.4142135623730951</v>
      </c>
      <c r="J169" s="5">
        <f>SUMIFS('Scored quarters'!$O$6:$O$1367,'Scored quarters'!$C$6:$C$1367,B169,'Scored quarters'!$D$6:$D$1367,C169,'Scored quarters'!$F$6:$F$1367,D169,'Scored quarters'!$G$6:$G$1367,E169)/F169</f>
        <v>3.6697208704126125</v>
      </c>
      <c r="K169" s="5">
        <f>SUMIFS('Scored quarters'!$J$6:$J$1367,'Scored quarters'!$C$6:$C$1367,B169,'Scored quarters'!$D$6:$D$1367,C169,'Scored quarters'!$F$6:$F$1367,D169,'Scored quarters'!$G$6:$G$1367,E169)/F169</f>
        <v>3.6697208704126125</v>
      </c>
      <c r="L169" s="1">
        <f>SUMIFS('Scored quarters'!$N$6:$N$1367,'Scored quarters'!$C$6:$C$1367,B169,'Scored quarters'!$D$6:$D$1367,C169,'Scored quarters'!$F$6:$F$1367,D169,'Scored quarters'!$G$6:$G$1367,E169)</f>
        <v>0</v>
      </c>
    </row>
    <row r="170" spans="1:12" ht="25" customHeight="1">
      <c r="A170" s="1"/>
      <c r="B170" s="1" t="s">
        <v>53</v>
      </c>
      <c r="C170" s="1" t="s">
        <v>57</v>
      </c>
      <c r="D170" s="1" t="s">
        <v>51</v>
      </c>
      <c r="E170" s="1" t="s">
        <v>50</v>
      </c>
      <c r="F170" s="1">
        <f>COUNTIFS('Scored quarters'!$C$6:$C$1367,B170,'Scored quarters'!$D$6:$D$1367,C170,'Scored quarters'!$F$6:$F$1367,D170,'Scored quarters'!$G$6:$G$1367,E170)</f>
        <v>8</v>
      </c>
      <c r="G170" s="5">
        <f>SQRT(SUMIFS('Scored quarters'!$K$6:$K$1367,'Scored quarters'!$C$6:$C$1367,B170,'Scored quarters'!$D$6:$D$1367,C170,'Scored quarters'!$F$6:$F$1367,D170,'Scored quarters'!$G$6:$G$1367,E170)/F170)</f>
        <v>3.4434632167385626</v>
      </c>
      <c r="H170" s="5">
        <f>SQRT(SUMIFS('Scored quarters'!$L$6:$L$1367,'Scored quarters'!$C$6:$C$1367,B170,'Scored quarters'!$D$6:$D$1367,C170,'Scored quarters'!$F$6:$F$1367,D170,'Scored quarters'!$G$6:$G$1367,E170)/F170)</f>
        <v>1.1180339887498949</v>
      </c>
      <c r="I170" s="5">
        <f>SQRT(SUMIFS('Scored quarters'!$M$6:$M$1367,'Scored quarters'!$C$6:$C$1367,B170,'Scored quarters'!$D$6:$D$1367,C170,'Scored quarters'!$F$6:$F$1367,D170,'Scored quarters'!$G$6:$G$1367,E170)/F170)</f>
        <v>1.4142135623730951</v>
      </c>
      <c r="J170" s="5">
        <f>SUMIFS('Scored quarters'!$O$6:$O$1367,'Scored quarters'!$C$6:$C$1367,B170,'Scored quarters'!$D$6:$D$1367,C170,'Scored quarters'!$F$6:$F$1367,D170,'Scored quarters'!$G$6:$G$1367,E170)/F170</f>
        <v>3.2694203677224625</v>
      </c>
      <c r="K170" s="5">
        <f>SUMIFS('Scored quarters'!$J$6:$J$1367,'Scored quarters'!$C$6:$C$1367,B170,'Scored quarters'!$D$6:$D$1367,C170,'Scored quarters'!$F$6:$F$1367,D170,'Scored quarters'!$G$6:$G$1367,E170)/F170</f>
        <v>3.2694203677224625</v>
      </c>
      <c r="L170" s="1">
        <f>SUMIFS('Scored quarters'!$N$6:$N$1367,'Scored quarters'!$C$6:$C$1367,B170,'Scored quarters'!$D$6:$D$1367,C170,'Scored quarters'!$F$6:$F$1367,D170,'Scored quarters'!$G$6:$G$1367,E170)</f>
        <v>0</v>
      </c>
    </row>
    <row r="171" spans="1:12" ht="25" customHeight="1">
      <c r="A171" s="1"/>
      <c r="B171" s="1" t="s">
        <v>53</v>
      </c>
      <c r="C171" s="1" t="s">
        <v>57</v>
      </c>
      <c r="D171" s="1" t="s">
        <v>51</v>
      </c>
      <c r="E171" s="1" t="s">
        <v>48</v>
      </c>
      <c r="F171" s="1">
        <f>COUNTIFS('Scored quarters'!$C$6:$C$1367,B171,'Scored quarters'!$D$6:$D$1367,C171,'Scored quarters'!$F$6:$F$1367,D171,'Scored quarters'!$G$6:$G$1367,E171)</f>
        <v>8</v>
      </c>
      <c r="G171" s="5">
        <f>SQRT(SUMIFS('Scored quarters'!$K$6:$K$1367,'Scored quarters'!$C$6:$C$1367,B171,'Scored quarters'!$D$6:$D$1367,C171,'Scored quarters'!$F$6:$F$1367,D171,'Scored quarters'!$G$6:$G$1367,E171)/F171)</f>
        <v>2.3018161417544944</v>
      </c>
      <c r="H171" s="5">
        <f>SQRT(SUMIFS('Scored quarters'!$L$6:$L$1367,'Scored quarters'!$C$6:$C$1367,B171,'Scored quarters'!$D$6:$D$1367,C171,'Scored quarters'!$F$6:$F$1367,D171,'Scored quarters'!$G$6:$G$1367,E171)/F171)</f>
        <v>1.1180339887498949</v>
      </c>
      <c r="I171" s="5">
        <f>SQRT(SUMIFS('Scored quarters'!$M$6:$M$1367,'Scored quarters'!$C$6:$C$1367,B171,'Scored quarters'!$D$6:$D$1367,C171,'Scored quarters'!$F$6:$F$1367,D171,'Scored quarters'!$G$6:$G$1367,E171)/F171)</f>
        <v>1.4142135623730951</v>
      </c>
      <c r="J171" s="5">
        <f>SUMIFS('Scored quarters'!$O$6:$O$1367,'Scored quarters'!$C$6:$C$1367,B171,'Scored quarters'!$D$6:$D$1367,C171,'Scored quarters'!$F$6:$F$1367,D171,'Scored quarters'!$G$6:$G$1367,E171)/F171</f>
        <v>2.1161104352063065</v>
      </c>
      <c r="K171" s="5">
        <f>SUMIFS('Scored quarters'!$J$6:$J$1367,'Scored quarters'!$C$6:$C$1367,B171,'Scored quarters'!$D$6:$D$1367,C171,'Scored quarters'!$F$6:$F$1367,D171,'Scored quarters'!$G$6:$G$1367,E171)/F171</f>
        <v>2.1161104352063065</v>
      </c>
      <c r="L171" s="1">
        <f>SUMIFS('Scored quarters'!$N$6:$N$1367,'Scored quarters'!$C$6:$C$1367,B171,'Scored quarters'!$D$6:$D$1367,C171,'Scored quarters'!$F$6:$F$1367,D171,'Scored quarters'!$G$6:$G$1367,E171)</f>
        <v>0</v>
      </c>
    </row>
    <row r="172" spans="1:12" ht="25" customHeight="1">
      <c r="A172" s="1"/>
      <c r="B172" s="1" t="s">
        <v>53</v>
      </c>
      <c r="C172" s="1" t="s">
        <v>57</v>
      </c>
      <c r="D172" s="1" t="s">
        <v>52</v>
      </c>
      <c r="E172" s="1" t="s">
        <v>45</v>
      </c>
      <c r="F172" s="1">
        <f>COUNTIFS('Scored quarters'!$C$6:$C$1367,B172,'Scored quarters'!$D$6:$D$1367,C172,'Scored quarters'!$F$6:$F$1367,D172,'Scored quarters'!$G$6:$G$1367,E172)</f>
        <v>8</v>
      </c>
      <c r="G172" s="5">
        <f>SQRT(SUMIFS('Scored quarters'!$K$6:$K$1367,'Scored quarters'!$C$6:$C$1367,B172,'Scored quarters'!$D$6:$D$1367,C172,'Scored quarters'!$F$6:$F$1367,D172,'Scored quarters'!$G$6:$G$1367,E172)/F172)</f>
        <v>1.1180339887498949</v>
      </c>
      <c r="H172" s="5">
        <f>SQRT(SUMIFS('Scored quarters'!$L$6:$L$1367,'Scored quarters'!$C$6:$C$1367,B172,'Scored quarters'!$D$6:$D$1367,C172,'Scored quarters'!$F$6:$F$1367,D172,'Scored quarters'!$G$6:$G$1367,E172)/F172)</f>
        <v>1.1180339887498949</v>
      </c>
      <c r="I172" s="5">
        <f>SQRT(SUMIFS('Scored quarters'!$M$6:$M$1367,'Scored quarters'!$C$6:$C$1367,B172,'Scored quarters'!$D$6:$D$1367,C172,'Scored quarters'!$F$6:$F$1367,D172,'Scored quarters'!$G$6:$G$1367,E172)/F172)</f>
        <v>1.4142135623730951</v>
      </c>
      <c r="J172" s="5">
        <f>SUMIFS('Scored quarters'!$O$6:$O$1367,'Scored quarters'!$C$6:$C$1367,B172,'Scored quarters'!$D$6:$D$1367,C172,'Scored quarters'!$F$6:$F$1367,D172,'Scored quarters'!$G$6:$G$1367,E172)/F172</f>
        <v>0.875</v>
      </c>
      <c r="K172" s="5">
        <f>SUMIFS('Scored quarters'!$J$6:$J$1367,'Scored quarters'!$C$6:$C$1367,B172,'Scored quarters'!$D$6:$D$1367,C172,'Scored quarters'!$F$6:$F$1367,D172,'Scored quarters'!$G$6:$G$1367,E172)/F172</f>
        <v>0.5625</v>
      </c>
      <c r="L172" s="1">
        <f>SUMIFS('Scored quarters'!$N$6:$N$1367,'Scored quarters'!$C$6:$C$1367,B172,'Scored quarters'!$D$6:$D$1367,C172,'Scored quarters'!$F$6:$F$1367,D172,'Scored quarters'!$G$6:$G$1367,E172)</f>
        <v>0</v>
      </c>
    </row>
    <row r="173" spans="1:12" ht="25" customHeight="1">
      <c r="A173" s="1"/>
      <c r="B173" s="1" t="s">
        <v>53</v>
      </c>
      <c r="C173" s="1" t="s">
        <v>57</v>
      </c>
      <c r="D173" s="1" t="s">
        <v>52</v>
      </c>
      <c r="E173" s="1" t="s">
        <v>46</v>
      </c>
      <c r="F173" s="1">
        <f>COUNTIFS('Scored quarters'!$C$6:$C$1367,B173,'Scored quarters'!$D$6:$D$1367,C173,'Scored quarters'!$F$6:$F$1367,D173,'Scored quarters'!$G$6:$G$1367,E173)</f>
        <v>8</v>
      </c>
      <c r="G173" s="5">
        <f>SQRT(SUMIFS('Scored quarters'!$K$6:$K$1367,'Scored quarters'!$C$6:$C$1367,B173,'Scored quarters'!$D$6:$D$1367,C173,'Scored quarters'!$F$6:$F$1367,D173,'Scored quarters'!$G$6:$G$1367,E173)/F173)</f>
        <v>1.4142135623730951</v>
      </c>
      <c r="H173" s="5">
        <f>SQRT(SUMIFS('Scored quarters'!$L$6:$L$1367,'Scored quarters'!$C$6:$C$1367,B173,'Scored quarters'!$D$6:$D$1367,C173,'Scored quarters'!$F$6:$F$1367,D173,'Scored quarters'!$G$6:$G$1367,E173)/F173)</f>
        <v>1.1180339887498949</v>
      </c>
      <c r="I173" s="5">
        <f>SQRT(SUMIFS('Scored quarters'!$M$6:$M$1367,'Scored quarters'!$C$6:$C$1367,B173,'Scored quarters'!$D$6:$D$1367,C173,'Scored quarters'!$F$6:$F$1367,D173,'Scored quarters'!$G$6:$G$1367,E173)/F173)</f>
        <v>1.4142135623730951</v>
      </c>
      <c r="J173" s="5">
        <f>SUMIFS('Scored quarters'!$O$6:$O$1367,'Scored quarters'!$C$6:$C$1367,B173,'Scored quarters'!$D$6:$D$1367,C173,'Scored quarters'!$F$6:$F$1367,D173,'Scored quarters'!$G$6:$G$1367,E173)/F173</f>
        <v>1.25</v>
      </c>
      <c r="K173" s="5">
        <f>SUMIFS('Scored quarters'!$J$6:$J$1367,'Scored quarters'!$C$6:$C$1367,B173,'Scored quarters'!$D$6:$D$1367,C173,'Scored quarters'!$F$6:$F$1367,D173,'Scored quarters'!$G$6:$G$1367,E173)/F173</f>
        <v>0</v>
      </c>
      <c r="L173" s="1">
        <f>SUMIFS('Scored quarters'!$N$6:$N$1367,'Scored quarters'!$C$6:$C$1367,B173,'Scored quarters'!$D$6:$D$1367,C173,'Scored quarters'!$F$6:$F$1367,D173,'Scored quarters'!$G$6:$G$1367,E173)</f>
        <v>2</v>
      </c>
    </row>
    <row r="174" spans="1:12" ht="25" customHeight="1">
      <c r="A174" s="1"/>
      <c r="B174" s="1" t="s">
        <v>53</v>
      </c>
      <c r="C174" s="1" t="s">
        <v>57</v>
      </c>
      <c r="D174" s="1" t="s">
        <v>52</v>
      </c>
      <c r="E174" s="1" t="s">
        <v>47</v>
      </c>
      <c r="F174" s="1">
        <f>COUNTIFS('Scored quarters'!$C$6:$C$1367,B174,'Scored quarters'!$D$6:$D$1367,C174,'Scored quarters'!$F$6:$F$1367,D174,'Scored quarters'!$G$6:$G$1367,E174)</f>
        <v>8</v>
      </c>
      <c r="G174" s="5">
        <f>SQRT(SUMIFS('Scored quarters'!$K$6:$K$1367,'Scored quarters'!$C$6:$C$1367,B174,'Scored quarters'!$D$6:$D$1367,C174,'Scored quarters'!$F$6:$F$1367,D174,'Scored quarters'!$G$6:$G$1367,E174)/F174)</f>
        <v>3.8101095777568061</v>
      </c>
      <c r="H174" s="5">
        <f>SQRT(SUMIFS('Scored quarters'!$L$6:$L$1367,'Scored quarters'!$C$6:$C$1367,B174,'Scored quarters'!$D$6:$D$1367,C174,'Scored quarters'!$F$6:$F$1367,D174,'Scored quarters'!$G$6:$G$1367,E174)/F174)</f>
        <v>1.1180339887498949</v>
      </c>
      <c r="I174" s="5">
        <f>SQRT(SUMIFS('Scored quarters'!$M$6:$M$1367,'Scored quarters'!$C$6:$C$1367,B174,'Scored quarters'!$D$6:$D$1367,C174,'Scored quarters'!$F$6:$F$1367,D174,'Scored quarters'!$G$6:$G$1367,E174)/F174)</f>
        <v>1.4142135623730951</v>
      </c>
      <c r="J174" s="5">
        <f>SUMIFS('Scored quarters'!$O$6:$O$1367,'Scored quarters'!$C$6:$C$1367,B174,'Scored quarters'!$D$6:$D$1367,C174,'Scored quarters'!$F$6:$F$1367,D174,'Scored quarters'!$G$6:$G$1367,E174)/F174</f>
        <v>3.717933782151607</v>
      </c>
      <c r="K174" s="5">
        <f>SUMIFS('Scored quarters'!$J$6:$J$1367,'Scored quarters'!$C$6:$C$1367,B174,'Scored quarters'!$D$6:$D$1367,C174,'Scored quarters'!$F$6:$F$1367,D174,'Scored quarters'!$G$6:$G$1367,E174)/F174</f>
        <v>3.717933782151607</v>
      </c>
      <c r="L174" s="1">
        <f>SUMIFS('Scored quarters'!$N$6:$N$1367,'Scored quarters'!$C$6:$C$1367,B174,'Scored quarters'!$D$6:$D$1367,C174,'Scored quarters'!$F$6:$F$1367,D174,'Scored quarters'!$G$6:$G$1367,E174)</f>
        <v>0</v>
      </c>
    </row>
    <row r="175" spans="1:12" ht="25" customHeight="1">
      <c r="A175" s="1"/>
      <c r="B175" s="1" t="s">
        <v>53</v>
      </c>
      <c r="C175" s="1" t="s">
        <v>57</v>
      </c>
      <c r="D175" s="1" t="s">
        <v>52</v>
      </c>
      <c r="E175" s="1" t="s">
        <v>50</v>
      </c>
      <c r="F175" s="1">
        <f>COUNTIFS('Scored quarters'!$C$6:$C$1367,B175,'Scored quarters'!$D$6:$D$1367,C175,'Scored quarters'!$F$6:$F$1367,D175,'Scored quarters'!$G$6:$G$1367,E175)</f>
        <v>8</v>
      </c>
      <c r="G175" s="5">
        <f>SQRT(SUMIFS('Scored quarters'!$K$6:$K$1367,'Scored quarters'!$C$6:$C$1367,B175,'Scored quarters'!$D$6:$D$1367,C175,'Scored quarters'!$F$6:$F$1367,D175,'Scored quarters'!$G$6:$G$1367,E175)/F175)</f>
        <v>3.4346702173276369</v>
      </c>
      <c r="H175" s="5">
        <f>SQRT(SUMIFS('Scored quarters'!$L$6:$L$1367,'Scored quarters'!$C$6:$C$1367,B175,'Scored quarters'!$D$6:$D$1367,C175,'Scored quarters'!$F$6:$F$1367,D175,'Scored quarters'!$G$6:$G$1367,E175)/F175)</f>
        <v>1.1180339887498949</v>
      </c>
      <c r="I175" s="5">
        <f>SQRT(SUMIFS('Scored quarters'!$M$6:$M$1367,'Scored quarters'!$C$6:$C$1367,B175,'Scored quarters'!$D$6:$D$1367,C175,'Scored quarters'!$F$6:$F$1367,D175,'Scored quarters'!$G$6:$G$1367,E175)/F175)</f>
        <v>1.4142135623730951</v>
      </c>
      <c r="J175" s="5">
        <f>SUMIFS('Scored quarters'!$O$6:$O$1367,'Scored quarters'!$C$6:$C$1367,B175,'Scored quarters'!$D$6:$D$1367,C175,'Scored quarters'!$F$6:$F$1367,D175,'Scored quarters'!$G$6:$G$1367,E175)/F175</f>
        <v>3.2631150092666754</v>
      </c>
      <c r="K175" s="5">
        <f>SUMIFS('Scored quarters'!$J$6:$J$1367,'Scored quarters'!$C$6:$C$1367,B175,'Scored quarters'!$D$6:$D$1367,C175,'Scored quarters'!$F$6:$F$1367,D175,'Scored quarters'!$G$6:$G$1367,E175)/F175</f>
        <v>3.2631150092666754</v>
      </c>
      <c r="L175" s="1">
        <f>SUMIFS('Scored quarters'!$N$6:$N$1367,'Scored quarters'!$C$6:$C$1367,B175,'Scored quarters'!$D$6:$D$1367,C175,'Scored quarters'!$F$6:$F$1367,D175,'Scored quarters'!$G$6:$G$1367,E175)</f>
        <v>0</v>
      </c>
    </row>
    <row r="176" spans="1:12" ht="25" customHeight="1">
      <c r="A176" s="1"/>
      <c r="B176" s="1" t="s">
        <v>53</v>
      </c>
      <c r="C176" s="1" t="s">
        <v>57</v>
      </c>
      <c r="D176" s="1" t="s">
        <v>52</v>
      </c>
      <c r="E176" s="1" t="s">
        <v>48</v>
      </c>
      <c r="F176" s="1">
        <f>COUNTIFS('Scored quarters'!$C$6:$C$1367,B176,'Scored quarters'!$D$6:$D$1367,C176,'Scored quarters'!$F$6:$F$1367,D176,'Scored quarters'!$G$6:$G$1367,E176)</f>
        <v>8</v>
      </c>
      <c r="G176" s="5">
        <f>SQRT(SUMIFS('Scored quarters'!$K$6:$K$1367,'Scored quarters'!$C$6:$C$1367,B176,'Scored quarters'!$D$6:$D$1367,C176,'Scored quarters'!$F$6:$F$1367,D176,'Scored quarters'!$G$6:$G$1367,E176)/F176)</f>
        <v>2.3169169174762909</v>
      </c>
      <c r="H176" s="5">
        <f>SQRT(SUMIFS('Scored quarters'!$L$6:$L$1367,'Scored quarters'!$C$6:$C$1367,B176,'Scored quarters'!$D$6:$D$1367,C176,'Scored quarters'!$F$6:$F$1367,D176,'Scored quarters'!$G$6:$G$1367,E176)/F176)</f>
        <v>1.1180339887498949</v>
      </c>
      <c r="I176" s="5">
        <f>SQRT(SUMIFS('Scored quarters'!$M$6:$M$1367,'Scored quarters'!$C$6:$C$1367,B176,'Scored quarters'!$D$6:$D$1367,C176,'Scored quarters'!$F$6:$F$1367,D176,'Scored quarters'!$G$6:$G$1367,E176)/F176)</f>
        <v>1.4142135623730951</v>
      </c>
      <c r="J176" s="5">
        <f>SUMIFS('Scored quarters'!$O$6:$O$1367,'Scored quarters'!$C$6:$C$1367,B176,'Scored quarters'!$D$6:$D$1367,C176,'Scored quarters'!$F$6:$F$1367,D176,'Scored quarters'!$G$6:$G$1367,E176)/F176</f>
        <v>2.1402168910758035</v>
      </c>
      <c r="K176" s="5">
        <f>SUMIFS('Scored quarters'!$J$6:$J$1367,'Scored quarters'!$C$6:$C$1367,B176,'Scored quarters'!$D$6:$D$1367,C176,'Scored quarters'!$F$6:$F$1367,D176,'Scored quarters'!$G$6:$G$1367,E176)/F176</f>
        <v>2.1402168910758035</v>
      </c>
      <c r="L176" s="1">
        <f>SUMIFS('Scored quarters'!$N$6:$N$1367,'Scored quarters'!$C$6:$C$1367,B176,'Scored quarters'!$D$6:$D$1367,C176,'Scored quarters'!$F$6:$F$1367,D176,'Scored quarters'!$G$6:$G$1367,E176)</f>
        <v>0</v>
      </c>
    </row>
    <row r="177" spans="1:12" ht="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</row>
  </sheetData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368"/>
  <sheetViews>
    <sheetView showGridLines="0" workbookViewId="0">
      <pane ySplit="5" topLeftCell="A6" activePane="bottomLeft" state="frozen"/>
      <selection pane="bottomLeft"/>
    </sheetView>
  </sheetViews>
  <sheetFormatPr baseColWidth="10" defaultColWidth="8.83203125" defaultRowHeight="14"/>
  <cols>
    <col min="1" max="1" width="3" customWidth="1"/>
    <col min="2" max="2" width="14" customWidth="1"/>
    <col min="3" max="3" width="39" customWidth="1"/>
    <col min="4" max="4" width="25" customWidth="1"/>
    <col min="5" max="5" width="18" customWidth="1"/>
    <col min="6" max="6" width="20" customWidth="1"/>
    <col min="7" max="10" width="18" customWidth="1"/>
    <col min="11" max="13" width="20" customWidth="1"/>
    <col min="14" max="14" width="16" customWidth="1"/>
    <col min="15" max="15" width="18" customWidth="1"/>
  </cols>
  <sheetData>
    <row r="1" spans="1:15" ht="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5" customHeight="1">
      <c r="A2" s="1"/>
      <c r="B2" s="2" t="s">
        <v>58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2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ht="46" customHeight="1">
      <c r="A5" s="1"/>
      <c r="B5" s="3" t="s">
        <v>59</v>
      </c>
      <c r="C5" s="3" t="s">
        <v>33</v>
      </c>
      <c r="D5" s="3" t="s">
        <v>3</v>
      </c>
      <c r="E5" s="3" t="s">
        <v>60</v>
      </c>
      <c r="F5" s="3" t="s">
        <v>34</v>
      </c>
      <c r="G5" s="3" t="s">
        <v>35</v>
      </c>
      <c r="H5" s="3" t="s">
        <v>61</v>
      </c>
      <c r="I5" s="3" t="s">
        <v>62</v>
      </c>
      <c r="J5" s="3" t="s">
        <v>63</v>
      </c>
      <c r="K5" s="3" t="s">
        <v>64</v>
      </c>
      <c r="L5" s="3" t="s">
        <v>65</v>
      </c>
      <c r="M5" s="3" t="s">
        <v>66</v>
      </c>
      <c r="N5" s="3" t="s">
        <v>67</v>
      </c>
      <c r="O5" s="3" t="s">
        <v>68</v>
      </c>
    </row>
    <row r="6" spans="1:15" ht="25" customHeight="1">
      <c r="A6" s="1"/>
      <c r="B6" s="1">
        <v>1</v>
      </c>
      <c r="C6" s="13" t="s">
        <v>17</v>
      </c>
      <c r="D6" s="1" t="s">
        <v>43</v>
      </c>
      <c r="E6" s="4">
        <v>45473</v>
      </c>
      <c r="F6" s="1" t="s">
        <v>44</v>
      </c>
      <c r="G6" s="1" t="s">
        <v>45</v>
      </c>
      <c r="H6" s="5">
        <f>'Forecast log'!H6</f>
        <v>-0.5</v>
      </c>
      <c r="I6" s="5">
        <f>'PG facts'!D69</f>
        <v>1</v>
      </c>
      <c r="J6" s="5">
        <f t="shared" ref="J6:J69" si="0">H6-I6</f>
        <v>-1.5</v>
      </c>
      <c r="K6" s="5">
        <f t="shared" ref="K6:K69" si="1">J6^2</f>
        <v>2.25</v>
      </c>
      <c r="L6" s="5">
        <f>('Forecast log'!H6-I6)^2</f>
        <v>2.25</v>
      </c>
      <c r="M6" s="5">
        <f>('Forecast log'!I6-I6)^2</f>
        <v>4</v>
      </c>
      <c r="N6" s="5">
        <f t="shared" ref="N6:N69" si="2">IF(ABS(J6)&lt;SQRT(L6),1,0)</f>
        <v>0</v>
      </c>
      <c r="O6" s="5">
        <f t="shared" ref="O6:O69" si="3">ABS(J6)</f>
        <v>1.5</v>
      </c>
    </row>
    <row r="7" spans="1:15" ht="25" customHeight="1">
      <c r="A7" s="1"/>
      <c r="B7" s="1">
        <v>1</v>
      </c>
      <c r="C7" s="13" t="s">
        <v>17</v>
      </c>
      <c r="D7" s="1" t="s">
        <v>43</v>
      </c>
      <c r="E7" s="4">
        <v>45473</v>
      </c>
      <c r="F7" s="1" t="s">
        <v>44</v>
      </c>
      <c r="G7" s="1" t="s">
        <v>46</v>
      </c>
      <c r="H7" s="5">
        <f>'Forecast log'!I6</f>
        <v>-1</v>
      </c>
      <c r="I7" s="5">
        <f>'PG facts'!D69</f>
        <v>1</v>
      </c>
      <c r="J7" s="5">
        <f t="shared" si="0"/>
        <v>-2</v>
      </c>
      <c r="K7" s="5">
        <f t="shared" si="1"/>
        <v>4</v>
      </c>
      <c r="L7" s="5">
        <f>('Forecast log'!H6-I7)^2</f>
        <v>2.25</v>
      </c>
      <c r="M7" s="5">
        <f>('Forecast log'!I6-I7)^2</f>
        <v>4</v>
      </c>
      <c r="N7" s="5">
        <f t="shared" si="2"/>
        <v>0</v>
      </c>
      <c r="O7" s="5">
        <f t="shared" si="3"/>
        <v>2</v>
      </c>
    </row>
    <row r="8" spans="1:15" ht="25" customHeight="1">
      <c r="A8" s="1"/>
      <c r="B8" s="1">
        <v>1</v>
      </c>
      <c r="C8" s="13" t="s">
        <v>17</v>
      </c>
      <c r="D8" s="1" t="s">
        <v>43</v>
      </c>
      <c r="E8" s="4">
        <v>45473</v>
      </c>
      <c r="F8" s="1" t="s">
        <v>44</v>
      </c>
      <c r="G8" s="1" t="s">
        <v>47</v>
      </c>
      <c r="H8" s="5">
        <f>'Forecast log'!N6</f>
        <v>-0.95439473028811039</v>
      </c>
      <c r="I8" s="5">
        <f>'PG facts'!D69</f>
        <v>1</v>
      </c>
      <c r="J8" s="5">
        <f t="shared" si="0"/>
        <v>-1.9543947302881104</v>
      </c>
      <c r="K8" s="5">
        <f t="shared" si="1"/>
        <v>3.8196587617779358</v>
      </c>
      <c r="L8" s="5">
        <f>('Forecast log'!H6-I8)^2</f>
        <v>2.25</v>
      </c>
      <c r="M8" s="5">
        <f>('Forecast log'!I6-I8)^2</f>
        <v>4</v>
      </c>
      <c r="N8" s="5">
        <f t="shared" si="2"/>
        <v>0</v>
      </c>
      <c r="O8" s="5">
        <f t="shared" si="3"/>
        <v>1.9543947302881104</v>
      </c>
    </row>
    <row r="9" spans="1:15" ht="25" customHeight="1">
      <c r="A9" s="1"/>
      <c r="B9" s="1">
        <v>1</v>
      </c>
      <c r="C9" s="13" t="s">
        <v>17</v>
      </c>
      <c r="D9" s="1" t="s">
        <v>43</v>
      </c>
      <c r="E9" s="4">
        <v>45473</v>
      </c>
      <c r="F9" s="1" t="s">
        <v>44</v>
      </c>
      <c r="G9" s="1" t="s">
        <v>48</v>
      </c>
      <c r="H9" s="5">
        <f>'Forecast log'!T6</f>
        <v>-0.7271973651440552</v>
      </c>
      <c r="I9" s="5">
        <f>'PG facts'!D69</f>
        <v>1</v>
      </c>
      <c r="J9" s="5">
        <f t="shared" si="0"/>
        <v>-1.7271973651440553</v>
      </c>
      <c r="K9" s="5">
        <f t="shared" si="1"/>
        <v>2.983210738160567</v>
      </c>
      <c r="L9" s="5">
        <f>('Forecast log'!H6-I9)^2</f>
        <v>2.25</v>
      </c>
      <c r="M9" s="5">
        <f>('Forecast log'!I6-I9)^2</f>
        <v>4</v>
      </c>
      <c r="N9" s="5">
        <f t="shared" si="2"/>
        <v>0</v>
      </c>
      <c r="O9" s="5">
        <f t="shared" si="3"/>
        <v>1.7271973651440553</v>
      </c>
    </row>
    <row r="10" spans="1:15" ht="25" customHeight="1">
      <c r="A10" s="1"/>
      <c r="B10" s="1">
        <v>7</v>
      </c>
      <c r="C10" s="13" t="s">
        <v>17</v>
      </c>
      <c r="D10" s="1" t="s">
        <v>43</v>
      </c>
      <c r="E10" s="4">
        <v>45473</v>
      </c>
      <c r="F10" s="1" t="s">
        <v>52</v>
      </c>
      <c r="G10" s="1" t="s">
        <v>45</v>
      </c>
      <c r="H10" s="5">
        <f>'Forecast log'!H12</f>
        <v>-0.25</v>
      </c>
      <c r="I10" s="5">
        <f>'PG facts'!D69</f>
        <v>1</v>
      </c>
      <c r="J10" s="5">
        <f t="shared" si="0"/>
        <v>-1.25</v>
      </c>
      <c r="K10" s="5">
        <f t="shared" si="1"/>
        <v>1.5625</v>
      </c>
      <c r="L10" s="5">
        <f>('Forecast log'!H12-I10)^2</f>
        <v>1.5625</v>
      </c>
      <c r="M10" s="5">
        <f>('Forecast log'!I12-I10)^2</f>
        <v>0</v>
      </c>
      <c r="N10" s="5">
        <f t="shared" si="2"/>
        <v>0</v>
      </c>
      <c r="O10" s="5">
        <f t="shared" si="3"/>
        <v>1.25</v>
      </c>
    </row>
    <row r="11" spans="1:15" ht="25" customHeight="1">
      <c r="A11" s="1"/>
      <c r="B11" s="1">
        <v>7</v>
      </c>
      <c r="C11" s="13" t="s">
        <v>17</v>
      </c>
      <c r="D11" s="1" t="s">
        <v>43</v>
      </c>
      <c r="E11" s="4">
        <v>45473</v>
      </c>
      <c r="F11" s="1" t="s">
        <v>52</v>
      </c>
      <c r="G11" s="1" t="s">
        <v>46</v>
      </c>
      <c r="H11" s="5">
        <f>'Forecast log'!I12</f>
        <v>1</v>
      </c>
      <c r="I11" s="5">
        <f>'PG facts'!D69</f>
        <v>1</v>
      </c>
      <c r="J11" s="5">
        <f t="shared" si="0"/>
        <v>0</v>
      </c>
      <c r="K11" s="5">
        <f t="shared" si="1"/>
        <v>0</v>
      </c>
      <c r="L11" s="5">
        <f>('Forecast log'!H12-I11)^2</f>
        <v>1.5625</v>
      </c>
      <c r="M11" s="5">
        <f>('Forecast log'!I12-I11)^2</f>
        <v>0</v>
      </c>
      <c r="N11" s="5">
        <f t="shared" si="2"/>
        <v>1</v>
      </c>
      <c r="O11" s="5">
        <f t="shared" si="3"/>
        <v>0</v>
      </c>
    </row>
    <row r="12" spans="1:15" ht="25" customHeight="1">
      <c r="A12" s="1"/>
      <c r="B12" s="1">
        <v>7</v>
      </c>
      <c r="C12" s="13" t="s">
        <v>17</v>
      </c>
      <c r="D12" s="1" t="s">
        <v>43</v>
      </c>
      <c r="E12" s="4">
        <v>45473</v>
      </c>
      <c r="F12" s="1" t="s">
        <v>52</v>
      </c>
      <c r="G12" s="1" t="s">
        <v>47</v>
      </c>
      <c r="H12" s="5">
        <f>'Forecast log'!N12</f>
        <v>-0.63217367760833121</v>
      </c>
      <c r="I12" s="5">
        <f>'PG facts'!D69</f>
        <v>1</v>
      </c>
      <c r="J12" s="5">
        <f t="shared" si="0"/>
        <v>-1.6321736776083311</v>
      </c>
      <c r="K12" s="5">
        <f t="shared" si="1"/>
        <v>2.6639909138775044</v>
      </c>
      <c r="L12" s="5">
        <f>('Forecast log'!H12-I12)^2</f>
        <v>1.5625</v>
      </c>
      <c r="M12" s="5">
        <f>('Forecast log'!I12-I12)^2</f>
        <v>0</v>
      </c>
      <c r="N12" s="5">
        <f t="shared" si="2"/>
        <v>0</v>
      </c>
      <c r="O12" s="5">
        <f t="shared" si="3"/>
        <v>1.6321736776083311</v>
      </c>
    </row>
    <row r="13" spans="1:15" ht="25" customHeight="1">
      <c r="A13" s="1"/>
      <c r="B13" s="1">
        <v>7</v>
      </c>
      <c r="C13" s="13" t="s">
        <v>17</v>
      </c>
      <c r="D13" s="1" t="s">
        <v>43</v>
      </c>
      <c r="E13" s="4">
        <v>45473</v>
      </c>
      <c r="F13" s="1" t="s">
        <v>52</v>
      </c>
      <c r="G13" s="1" t="s">
        <v>50</v>
      </c>
      <c r="H13" s="5">
        <f>'Forecast log'!S12</f>
        <v>-0.95932439533237268</v>
      </c>
      <c r="I13" s="5">
        <f>'PG facts'!D69</f>
        <v>1</v>
      </c>
      <c r="J13" s="5">
        <f t="shared" si="0"/>
        <v>-1.9593243953323727</v>
      </c>
      <c r="K13" s="5">
        <f t="shared" si="1"/>
        <v>3.8389520861445678</v>
      </c>
      <c r="L13" s="5">
        <f>('Forecast log'!H12-I13)^2</f>
        <v>1.5625</v>
      </c>
      <c r="M13" s="5">
        <f>('Forecast log'!I12-I13)^2</f>
        <v>0</v>
      </c>
      <c r="N13" s="5">
        <f t="shared" si="2"/>
        <v>0</v>
      </c>
      <c r="O13" s="5">
        <f t="shared" si="3"/>
        <v>1.9593243953323727</v>
      </c>
    </row>
    <row r="14" spans="1:15" ht="25" customHeight="1">
      <c r="A14" s="1"/>
      <c r="B14" s="1">
        <v>7</v>
      </c>
      <c r="C14" s="13" t="s">
        <v>17</v>
      </c>
      <c r="D14" s="1" t="s">
        <v>43</v>
      </c>
      <c r="E14" s="4">
        <v>45473</v>
      </c>
      <c r="F14" s="1" t="s">
        <v>52</v>
      </c>
      <c r="G14" s="1" t="s">
        <v>48</v>
      </c>
      <c r="H14" s="5">
        <f>'Forecast log'!T12</f>
        <v>-0.4410868388041656</v>
      </c>
      <c r="I14" s="5">
        <f>'PG facts'!D69</f>
        <v>1</v>
      </c>
      <c r="J14" s="5">
        <f t="shared" si="0"/>
        <v>-1.4410868388041655</v>
      </c>
      <c r="K14" s="5">
        <f t="shared" si="1"/>
        <v>2.0767312769745829</v>
      </c>
      <c r="L14" s="5">
        <f>('Forecast log'!H12-I14)^2</f>
        <v>1.5625</v>
      </c>
      <c r="M14" s="5">
        <f>('Forecast log'!I12-I14)^2</f>
        <v>0</v>
      </c>
      <c r="N14" s="5">
        <f t="shared" si="2"/>
        <v>0</v>
      </c>
      <c r="O14" s="5">
        <f t="shared" si="3"/>
        <v>1.4410868388041655</v>
      </c>
    </row>
    <row r="15" spans="1:15" ht="25" customHeight="1">
      <c r="A15" s="1"/>
      <c r="B15" s="1">
        <v>4</v>
      </c>
      <c r="C15" s="13" t="s">
        <v>17</v>
      </c>
      <c r="D15" s="1" t="s">
        <v>43</v>
      </c>
      <c r="E15" s="4">
        <v>45473</v>
      </c>
      <c r="F15" s="1" t="s">
        <v>49</v>
      </c>
      <c r="G15" s="1" t="s">
        <v>45</v>
      </c>
      <c r="H15" s="5">
        <f>'Forecast log'!H9</f>
        <v>-0.25</v>
      </c>
      <c r="I15" s="5">
        <f>'PG facts'!D69</f>
        <v>1</v>
      </c>
      <c r="J15" s="5">
        <f t="shared" si="0"/>
        <v>-1.25</v>
      </c>
      <c r="K15" s="5">
        <f t="shared" si="1"/>
        <v>1.5625</v>
      </c>
      <c r="L15" s="5">
        <f>('Forecast log'!H9-I15)^2</f>
        <v>1.5625</v>
      </c>
      <c r="M15" s="5">
        <f>('Forecast log'!I9-I15)^2</f>
        <v>0</v>
      </c>
      <c r="N15" s="5">
        <f t="shared" si="2"/>
        <v>0</v>
      </c>
      <c r="O15" s="5">
        <f t="shared" si="3"/>
        <v>1.25</v>
      </c>
    </row>
    <row r="16" spans="1:15" ht="25" customHeight="1">
      <c r="A16" s="1"/>
      <c r="B16" s="1">
        <v>4</v>
      </c>
      <c r="C16" s="13" t="s">
        <v>17</v>
      </c>
      <c r="D16" s="1" t="s">
        <v>43</v>
      </c>
      <c r="E16" s="4">
        <v>45473</v>
      </c>
      <c r="F16" s="1" t="s">
        <v>49</v>
      </c>
      <c r="G16" s="1" t="s">
        <v>46</v>
      </c>
      <c r="H16" s="5">
        <f>'Forecast log'!I9</f>
        <v>1</v>
      </c>
      <c r="I16" s="5">
        <f>'PG facts'!D69</f>
        <v>1</v>
      </c>
      <c r="J16" s="5">
        <f t="shared" si="0"/>
        <v>0</v>
      </c>
      <c r="K16" s="5">
        <f t="shared" si="1"/>
        <v>0</v>
      </c>
      <c r="L16" s="5">
        <f>('Forecast log'!H9-I16)^2</f>
        <v>1.5625</v>
      </c>
      <c r="M16" s="5">
        <f>('Forecast log'!I9-I16)^2</f>
        <v>0</v>
      </c>
      <c r="N16" s="5">
        <f t="shared" si="2"/>
        <v>1</v>
      </c>
      <c r="O16" s="5">
        <f t="shared" si="3"/>
        <v>0</v>
      </c>
    </row>
    <row r="17" spans="1:15" ht="25" customHeight="1">
      <c r="A17" s="1"/>
      <c r="B17" s="1">
        <v>4</v>
      </c>
      <c r="C17" s="13" t="s">
        <v>17</v>
      </c>
      <c r="D17" s="1" t="s">
        <v>43</v>
      </c>
      <c r="E17" s="4">
        <v>45473</v>
      </c>
      <c r="F17" s="1" t="s">
        <v>49</v>
      </c>
      <c r="G17" s="1" t="s">
        <v>47</v>
      </c>
      <c r="H17" s="5">
        <f>'Forecast log'!N9</f>
        <v>-0.61787849116772298</v>
      </c>
      <c r="I17" s="5">
        <f>'PG facts'!D69</f>
        <v>1</v>
      </c>
      <c r="J17" s="5">
        <f t="shared" si="0"/>
        <v>-1.6178784911677231</v>
      </c>
      <c r="K17" s="5">
        <f t="shared" si="1"/>
        <v>2.6175308121831482</v>
      </c>
      <c r="L17" s="5">
        <f>('Forecast log'!H9-I17)^2</f>
        <v>1.5625</v>
      </c>
      <c r="M17" s="5">
        <f>('Forecast log'!I9-I17)^2</f>
        <v>0</v>
      </c>
      <c r="N17" s="5">
        <f t="shared" si="2"/>
        <v>0</v>
      </c>
      <c r="O17" s="5">
        <f t="shared" si="3"/>
        <v>1.6178784911677231</v>
      </c>
    </row>
    <row r="18" spans="1:15" ht="25" customHeight="1">
      <c r="A18" s="1"/>
      <c r="B18" s="1">
        <v>4</v>
      </c>
      <c r="C18" s="13" t="s">
        <v>17</v>
      </c>
      <c r="D18" s="1" t="s">
        <v>43</v>
      </c>
      <c r="E18" s="4">
        <v>45473</v>
      </c>
      <c r="F18" s="1" t="s">
        <v>49</v>
      </c>
      <c r="G18" s="1" t="s">
        <v>50</v>
      </c>
      <c r="H18" s="5">
        <f>'Forecast log'!S9</f>
        <v>-0.95422009866739255</v>
      </c>
      <c r="I18" s="5">
        <f>'PG facts'!D69</f>
        <v>1</v>
      </c>
      <c r="J18" s="5">
        <f t="shared" si="0"/>
        <v>-1.9542200986673925</v>
      </c>
      <c r="K18" s="5">
        <f t="shared" si="1"/>
        <v>3.8189761940355935</v>
      </c>
      <c r="L18" s="5">
        <f>('Forecast log'!H9-I18)^2</f>
        <v>1.5625</v>
      </c>
      <c r="M18" s="5">
        <f>('Forecast log'!I9-I18)^2</f>
        <v>0</v>
      </c>
      <c r="N18" s="5">
        <f t="shared" si="2"/>
        <v>0</v>
      </c>
      <c r="O18" s="5">
        <f t="shared" si="3"/>
        <v>1.9542200986673925</v>
      </c>
    </row>
    <row r="19" spans="1:15" ht="25" customHeight="1">
      <c r="A19" s="1"/>
      <c r="B19" s="1">
        <v>4</v>
      </c>
      <c r="C19" s="13" t="s">
        <v>17</v>
      </c>
      <c r="D19" s="1" t="s">
        <v>43</v>
      </c>
      <c r="E19" s="4">
        <v>45473</v>
      </c>
      <c r="F19" s="1" t="s">
        <v>49</v>
      </c>
      <c r="G19" s="1" t="s">
        <v>48</v>
      </c>
      <c r="H19" s="5">
        <f>'Forecast log'!T9</f>
        <v>-0.43393924558386149</v>
      </c>
      <c r="I19" s="5">
        <f>'PG facts'!D69</f>
        <v>1</v>
      </c>
      <c r="J19" s="5">
        <f t="shared" si="0"/>
        <v>-1.4339392455838615</v>
      </c>
      <c r="K19" s="5">
        <f t="shared" si="1"/>
        <v>2.056181760025614</v>
      </c>
      <c r="L19" s="5">
        <f>('Forecast log'!H9-I19)^2</f>
        <v>1.5625</v>
      </c>
      <c r="M19" s="5">
        <f>('Forecast log'!I9-I19)^2</f>
        <v>0</v>
      </c>
      <c r="N19" s="5">
        <f t="shared" si="2"/>
        <v>0</v>
      </c>
      <c r="O19" s="5">
        <f t="shared" si="3"/>
        <v>1.4339392455838615</v>
      </c>
    </row>
    <row r="20" spans="1:15" ht="25" customHeight="1">
      <c r="A20" s="1"/>
      <c r="B20" s="1">
        <v>5</v>
      </c>
      <c r="C20" s="13" t="s">
        <v>17</v>
      </c>
      <c r="D20" s="1" t="s">
        <v>43</v>
      </c>
      <c r="E20" s="4">
        <v>45473</v>
      </c>
      <c r="F20" s="1" t="s">
        <v>51</v>
      </c>
      <c r="G20" s="1" t="s">
        <v>45</v>
      </c>
      <c r="H20" s="5">
        <f>'Forecast log'!H10</f>
        <v>-0.25</v>
      </c>
      <c r="I20" s="5">
        <f>'PG facts'!D69</f>
        <v>1</v>
      </c>
      <c r="J20" s="5">
        <f t="shared" si="0"/>
        <v>-1.25</v>
      </c>
      <c r="K20" s="5">
        <f t="shared" si="1"/>
        <v>1.5625</v>
      </c>
      <c r="L20" s="5">
        <f>('Forecast log'!H10-I20)^2</f>
        <v>1.5625</v>
      </c>
      <c r="M20" s="5">
        <f>('Forecast log'!I10-I20)^2</f>
        <v>0</v>
      </c>
      <c r="N20" s="5">
        <f t="shared" si="2"/>
        <v>0</v>
      </c>
      <c r="O20" s="5">
        <f t="shared" si="3"/>
        <v>1.25</v>
      </c>
    </row>
    <row r="21" spans="1:15" ht="25" customHeight="1">
      <c r="A21" s="1"/>
      <c r="B21" s="1">
        <v>5</v>
      </c>
      <c r="C21" s="13" t="s">
        <v>17</v>
      </c>
      <c r="D21" s="1" t="s">
        <v>43</v>
      </c>
      <c r="E21" s="4">
        <v>45473</v>
      </c>
      <c r="F21" s="1" t="s">
        <v>51</v>
      </c>
      <c r="G21" s="1" t="s">
        <v>46</v>
      </c>
      <c r="H21" s="5">
        <f>'Forecast log'!I10</f>
        <v>1</v>
      </c>
      <c r="I21" s="5">
        <f>'PG facts'!D69</f>
        <v>1</v>
      </c>
      <c r="J21" s="5">
        <f t="shared" si="0"/>
        <v>0</v>
      </c>
      <c r="K21" s="5">
        <f t="shared" si="1"/>
        <v>0</v>
      </c>
      <c r="L21" s="5">
        <f>('Forecast log'!H10-I21)^2</f>
        <v>1.5625</v>
      </c>
      <c r="M21" s="5">
        <f>('Forecast log'!I10-I21)^2</f>
        <v>0</v>
      </c>
      <c r="N21" s="5">
        <f t="shared" si="2"/>
        <v>1</v>
      </c>
      <c r="O21" s="5">
        <f t="shared" si="3"/>
        <v>0</v>
      </c>
    </row>
    <row r="22" spans="1:15" ht="25" customHeight="1">
      <c r="A22" s="1"/>
      <c r="B22" s="1">
        <v>5</v>
      </c>
      <c r="C22" s="13" t="s">
        <v>17</v>
      </c>
      <c r="D22" s="1" t="s">
        <v>43</v>
      </c>
      <c r="E22" s="4">
        <v>45473</v>
      </c>
      <c r="F22" s="1" t="s">
        <v>51</v>
      </c>
      <c r="G22" s="1" t="s">
        <v>47</v>
      </c>
      <c r="H22" s="5">
        <f>'Forecast log'!N10</f>
        <v>-0.70010947574183446</v>
      </c>
      <c r="I22" s="5">
        <f>'PG facts'!D69</f>
        <v>1</v>
      </c>
      <c r="J22" s="5">
        <f t="shared" si="0"/>
        <v>-1.7001094757418345</v>
      </c>
      <c r="K22" s="5">
        <f t="shared" si="1"/>
        <v>2.8903722295071752</v>
      </c>
      <c r="L22" s="5">
        <f>('Forecast log'!H10-I22)^2</f>
        <v>1.5625</v>
      </c>
      <c r="M22" s="5">
        <f>('Forecast log'!I10-I22)^2</f>
        <v>0</v>
      </c>
      <c r="N22" s="5">
        <f t="shared" si="2"/>
        <v>0</v>
      </c>
      <c r="O22" s="5">
        <f t="shared" si="3"/>
        <v>1.7001094757418345</v>
      </c>
    </row>
    <row r="23" spans="1:15" ht="25" customHeight="1">
      <c r="A23" s="1"/>
      <c r="B23" s="1">
        <v>5</v>
      </c>
      <c r="C23" s="13" t="s">
        <v>17</v>
      </c>
      <c r="D23" s="1" t="s">
        <v>43</v>
      </c>
      <c r="E23" s="4">
        <v>45473</v>
      </c>
      <c r="F23" s="1" t="s">
        <v>51</v>
      </c>
      <c r="G23" s="1" t="s">
        <v>50</v>
      </c>
      <c r="H23" s="5">
        <f>'Forecast log'!S10</f>
        <v>-0.95932439533237268</v>
      </c>
      <c r="I23" s="5">
        <f>'PG facts'!D69</f>
        <v>1</v>
      </c>
      <c r="J23" s="5">
        <f t="shared" si="0"/>
        <v>-1.9593243953323727</v>
      </c>
      <c r="K23" s="5">
        <f t="shared" si="1"/>
        <v>3.8389520861445678</v>
      </c>
      <c r="L23" s="5">
        <f>('Forecast log'!H10-I23)^2</f>
        <v>1.5625</v>
      </c>
      <c r="M23" s="5">
        <f>('Forecast log'!I10-I23)^2</f>
        <v>0</v>
      </c>
      <c r="N23" s="5">
        <f t="shared" si="2"/>
        <v>0</v>
      </c>
      <c r="O23" s="5">
        <f t="shared" si="3"/>
        <v>1.9593243953323727</v>
      </c>
    </row>
    <row r="24" spans="1:15" ht="25" customHeight="1">
      <c r="A24" s="1"/>
      <c r="B24" s="1">
        <v>5</v>
      </c>
      <c r="C24" s="13" t="s">
        <v>17</v>
      </c>
      <c r="D24" s="1" t="s">
        <v>43</v>
      </c>
      <c r="E24" s="4">
        <v>45473</v>
      </c>
      <c r="F24" s="1" t="s">
        <v>51</v>
      </c>
      <c r="G24" s="1" t="s">
        <v>48</v>
      </c>
      <c r="H24" s="5">
        <f>'Forecast log'!T10</f>
        <v>-0.47505473787091723</v>
      </c>
      <c r="I24" s="5">
        <f>'PG facts'!D69</f>
        <v>1</v>
      </c>
      <c r="J24" s="5">
        <f t="shared" si="0"/>
        <v>-1.4750547378709173</v>
      </c>
      <c r="K24" s="5">
        <f t="shared" si="1"/>
        <v>2.1757864797154407</v>
      </c>
      <c r="L24" s="5">
        <f>('Forecast log'!H10-I24)^2</f>
        <v>1.5625</v>
      </c>
      <c r="M24" s="5">
        <f>('Forecast log'!I10-I24)^2</f>
        <v>0</v>
      </c>
      <c r="N24" s="5">
        <f t="shared" si="2"/>
        <v>0</v>
      </c>
      <c r="O24" s="5">
        <f t="shared" si="3"/>
        <v>1.4750547378709173</v>
      </c>
    </row>
    <row r="25" spans="1:15" ht="25" customHeight="1">
      <c r="A25" s="1"/>
      <c r="B25" s="1">
        <v>66</v>
      </c>
      <c r="C25" s="13" t="s">
        <v>17</v>
      </c>
      <c r="D25" s="1" t="s">
        <v>43</v>
      </c>
      <c r="E25" s="4">
        <v>45565</v>
      </c>
      <c r="F25" s="1" t="s">
        <v>44</v>
      </c>
      <c r="G25" s="1" t="s">
        <v>45</v>
      </c>
      <c r="H25" s="5">
        <f>'Forecast log'!H71</f>
        <v>-0.25</v>
      </c>
      <c r="I25" s="5">
        <f>'PG facts'!D76</f>
        <v>0</v>
      </c>
      <c r="J25" s="5">
        <f t="shared" si="0"/>
        <v>-0.25</v>
      </c>
      <c r="K25" s="5">
        <f t="shared" si="1"/>
        <v>6.25E-2</v>
      </c>
      <c r="L25" s="5">
        <f>('Forecast log'!H71-I25)^2</f>
        <v>6.25E-2</v>
      </c>
      <c r="M25" s="5">
        <f>('Forecast log'!I71-I25)^2</f>
        <v>1</v>
      </c>
      <c r="N25" s="5">
        <f t="shared" si="2"/>
        <v>0</v>
      </c>
      <c r="O25" s="5">
        <f t="shared" si="3"/>
        <v>0.25</v>
      </c>
    </row>
    <row r="26" spans="1:15" ht="25" customHeight="1">
      <c r="A26" s="1"/>
      <c r="B26" s="1">
        <v>66</v>
      </c>
      <c r="C26" s="13" t="s">
        <v>17</v>
      </c>
      <c r="D26" s="1" t="s">
        <v>43</v>
      </c>
      <c r="E26" s="4">
        <v>45565</v>
      </c>
      <c r="F26" s="1" t="s">
        <v>44</v>
      </c>
      <c r="G26" s="1" t="s">
        <v>46</v>
      </c>
      <c r="H26" s="5">
        <f>'Forecast log'!I71</f>
        <v>1</v>
      </c>
      <c r="I26" s="5">
        <f>'PG facts'!D76</f>
        <v>0</v>
      </c>
      <c r="J26" s="5">
        <f t="shared" si="0"/>
        <v>1</v>
      </c>
      <c r="K26" s="5">
        <f t="shared" si="1"/>
        <v>1</v>
      </c>
      <c r="L26" s="5">
        <f>('Forecast log'!H71-I26)^2</f>
        <v>6.25E-2</v>
      </c>
      <c r="M26" s="5">
        <f>('Forecast log'!I71-I26)^2</f>
        <v>1</v>
      </c>
      <c r="N26" s="5">
        <f t="shared" si="2"/>
        <v>0</v>
      </c>
      <c r="O26" s="5">
        <f t="shared" si="3"/>
        <v>1</v>
      </c>
    </row>
    <row r="27" spans="1:15" ht="25" customHeight="1">
      <c r="A27" s="1"/>
      <c r="B27" s="1">
        <v>66</v>
      </c>
      <c r="C27" s="13" t="s">
        <v>17</v>
      </c>
      <c r="D27" s="1" t="s">
        <v>43</v>
      </c>
      <c r="E27" s="4">
        <v>45565</v>
      </c>
      <c r="F27" s="1" t="s">
        <v>44</v>
      </c>
      <c r="G27" s="1" t="s">
        <v>47</v>
      </c>
      <c r="H27" s="5">
        <f>'Forecast log'!N71</f>
        <v>-0.6071972003090349</v>
      </c>
      <c r="I27" s="5">
        <f>'PG facts'!D76</f>
        <v>0</v>
      </c>
      <c r="J27" s="5">
        <f t="shared" si="0"/>
        <v>-0.6071972003090349</v>
      </c>
      <c r="K27" s="5">
        <f t="shared" si="1"/>
        <v>0.36868844006313023</v>
      </c>
      <c r="L27" s="5">
        <f>('Forecast log'!H71-I27)^2</f>
        <v>6.25E-2</v>
      </c>
      <c r="M27" s="5">
        <f>('Forecast log'!I71-I27)^2</f>
        <v>1</v>
      </c>
      <c r="N27" s="5">
        <f t="shared" si="2"/>
        <v>0</v>
      </c>
      <c r="O27" s="5">
        <f t="shared" si="3"/>
        <v>0.6071972003090349</v>
      </c>
    </row>
    <row r="28" spans="1:15" ht="25" customHeight="1">
      <c r="A28" s="1"/>
      <c r="B28" s="1">
        <v>66</v>
      </c>
      <c r="C28" s="13" t="s">
        <v>17</v>
      </c>
      <c r="D28" s="1" t="s">
        <v>43</v>
      </c>
      <c r="E28" s="4">
        <v>45565</v>
      </c>
      <c r="F28" s="1" t="s">
        <v>44</v>
      </c>
      <c r="G28" s="1" t="s">
        <v>48</v>
      </c>
      <c r="H28" s="5">
        <f>'Forecast log'!T71</f>
        <v>-0.42859860015451745</v>
      </c>
      <c r="I28" s="5">
        <f>'PG facts'!D76</f>
        <v>0</v>
      </c>
      <c r="J28" s="5">
        <f t="shared" si="0"/>
        <v>-0.42859860015451745</v>
      </c>
      <c r="K28" s="5">
        <f t="shared" si="1"/>
        <v>0.18369676005441193</v>
      </c>
      <c r="L28" s="5">
        <f>('Forecast log'!H71-I28)^2</f>
        <v>6.25E-2</v>
      </c>
      <c r="M28" s="5">
        <f>('Forecast log'!I71-I28)^2</f>
        <v>1</v>
      </c>
      <c r="N28" s="5">
        <f t="shared" si="2"/>
        <v>0</v>
      </c>
      <c r="O28" s="5">
        <f t="shared" si="3"/>
        <v>0.42859860015451745</v>
      </c>
    </row>
    <row r="29" spans="1:15" ht="25" customHeight="1">
      <c r="A29" s="1"/>
      <c r="B29" s="1">
        <v>71</v>
      </c>
      <c r="C29" s="13" t="s">
        <v>17</v>
      </c>
      <c r="D29" s="1" t="s">
        <v>43</v>
      </c>
      <c r="E29" s="4">
        <v>45565</v>
      </c>
      <c r="F29" s="1" t="s">
        <v>52</v>
      </c>
      <c r="G29" s="1" t="s">
        <v>45</v>
      </c>
      <c r="H29" s="5">
        <f>'Forecast log'!H76</f>
        <v>0.25</v>
      </c>
      <c r="I29" s="5">
        <f>'PG facts'!D76</f>
        <v>0</v>
      </c>
      <c r="J29" s="5">
        <f t="shared" si="0"/>
        <v>0.25</v>
      </c>
      <c r="K29" s="5">
        <f t="shared" si="1"/>
        <v>6.25E-2</v>
      </c>
      <c r="L29" s="5">
        <f>('Forecast log'!H76-I29)^2</f>
        <v>6.25E-2</v>
      </c>
      <c r="M29" s="5">
        <f>('Forecast log'!I76-I29)^2</f>
        <v>1</v>
      </c>
      <c r="N29" s="5">
        <f t="shared" si="2"/>
        <v>0</v>
      </c>
      <c r="O29" s="5">
        <f t="shared" si="3"/>
        <v>0.25</v>
      </c>
    </row>
    <row r="30" spans="1:15" ht="25" customHeight="1">
      <c r="A30" s="1"/>
      <c r="B30" s="1">
        <v>71</v>
      </c>
      <c r="C30" s="13" t="s">
        <v>17</v>
      </c>
      <c r="D30" s="1" t="s">
        <v>43</v>
      </c>
      <c r="E30" s="4">
        <v>45565</v>
      </c>
      <c r="F30" s="1" t="s">
        <v>52</v>
      </c>
      <c r="G30" s="1" t="s">
        <v>46</v>
      </c>
      <c r="H30" s="5">
        <f>'Forecast log'!I76</f>
        <v>1</v>
      </c>
      <c r="I30" s="5">
        <f>'PG facts'!D76</f>
        <v>0</v>
      </c>
      <c r="J30" s="5">
        <f t="shared" si="0"/>
        <v>1</v>
      </c>
      <c r="K30" s="5">
        <f t="shared" si="1"/>
        <v>1</v>
      </c>
      <c r="L30" s="5">
        <f>('Forecast log'!H76-I30)^2</f>
        <v>6.25E-2</v>
      </c>
      <c r="M30" s="5">
        <f>('Forecast log'!I76-I30)^2</f>
        <v>1</v>
      </c>
      <c r="N30" s="5">
        <f t="shared" si="2"/>
        <v>0</v>
      </c>
      <c r="O30" s="5">
        <f t="shared" si="3"/>
        <v>1</v>
      </c>
    </row>
    <row r="31" spans="1:15" ht="25" customHeight="1">
      <c r="A31" s="1"/>
      <c r="B31" s="1">
        <v>71</v>
      </c>
      <c r="C31" s="13" t="s">
        <v>17</v>
      </c>
      <c r="D31" s="1" t="s">
        <v>43</v>
      </c>
      <c r="E31" s="4">
        <v>45565</v>
      </c>
      <c r="F31" s="1" t="s">
        <v>52</v>
      </c>
      <c r="G31" s="1" t="s">
        <v>47</v>
      </c>
      <c r="H31" s="5">
        <f>'Forecast log'!N76</f>
        <v>-5.1498094640182179E-2</v>
      </c>
      <c r="I31" s="5">
        <f>'PG facts'!D76</f>
        <v>0</v>
      </c>
      <c r="J31" s="5">
        <f t="shared" si="0"/>
        <v>-5.1498094640182179E-2</v>
      </c>
      <c r="K31" s="5">
        <f t="shared" si="1"/>
        <v>2.6520537515691603E-3</v>
      </c>
      <c r="L31" s="5">
        <f>('Forecast log'!H76-I31)^2</f>
        <v>6.25E-2</v>
      </c>
      <c r="M31" s="5">
        <f>('Forecast log'!I76-I31)^2</f>
        <v>1</v>
      </c>
      <c r="N31" s="5">
        <f t="shared" si="2"/>
        <v>1</v>
      </c>
      <c r="O31" s="5">
        <f t="shared" si="3"/>
        <v>5.1498094640182179E-2</v>
      </c>
    </row>
    <row r="32" spans="1:15" ht="25" customHeight="1">
      <c r="A32" s="1"/>
      <c r="B32" s="1">
        <v>71</v>
      </c>
      <c r="C32" s="13" t="s">
        <v>17</v>
      </c>
      <c r="D32" s="1" t="s">
        <v>43</v>
      </c>
      <c r="E32" s="4">
        <v>45565</v>
      </c>
      <c r="F32" s="1" t="s">
        <v>52</v>
      </c>
      <c r="G32" s="1" t="s">
        <v>50</v>
      </c>
      <c r="H32" s="5">
        <f>'Forecast log'!S76</f>
        <v>-0.53242653427044839</v>
      </c>
      <c r="I32" s="5">
        <f>'PG facts'!D76</f>
        <v>0</v>
      </c>
      <c r="J32" s="5">
        <f t="shared" si="0"/>
        <v>-0.53242653427044839</v>
      </c>
      <c r="K32" s="5">
        <f t="shared" si="1"/>
        <v>0.28347801439524095</v>
      </c>
      <c r="L32" s="5">
        <f>('Forecast log'!H76-I32)^2</f>
        <v>6.25E-2</v>
      </c>
      <c r="M32" s="5">
        <f>('Forecast log'!I76-I32)^2</f>
        <v>1</v>
      </c>
      <c r="N32" s="5">
        <f t="shared" si="2"/>
        <v>0</v>
      </c>
      <c r="O32" s="5">
        <f t="shared" si="3"/>
        <v>0.53242653427044839</v>
      </c>
    </row>
    <row r="33" spans="1:15" ht="25" customHeight="1">
      <c r="A33" s="1"/>
      <c r="B33" s="1">
        <v>71</v>
      </c>
      <c r="C33" s="13" t="s">
        <v>17</v>
      </c>
      <c r="D33" s="1" t="s">
        <v>43</v>
      </c>
      <c r="E33" s="4">
        <v>45565</v>
      </c>
      <c r="F33" s="1" t="s">
        <v>52</v>
      </c>
      <c r="G33" s="1" t="s">
        <v>48</v>
      </c>
      <c r="H33" s="5">
        <f>'Forecast log'!T76</f>
        <v>9.925095267990891E-2</v>
      </c>
      <c r="I33" s="5">
        <f>'PG facts'!D76</f>
        <v>0</v>
      </c>
      <c r="J33" s="5">
        <f t="shared" si="0"/>
        <v>9.925095267990891E-2</v>
      </c>
      <c r="K33" s="5">
        <f t="shared" si="1"/>
        <v>9.8507516078695182E-3</v>
      </c>
      <c r="L33" s="5">
        <f>('Forecast log'!H76-I33)^2</f>
        <v>6.25E-2</v>
      </c>
      <c r="M33" s="5">
        <f>('Forecast log'!I76-I33)^2</f>
        <v>1</v>
      </c>
      <c r="N33" s="5">
        <f t="shared" si="2"/>
        <v>1</v>
      </c>
      <c r="O33" s="5">
        <f t="shared" si="3"/>
        <v>9.925095267990891E-2</v>
      </c>
    </row>
    <row r="34" spans="1:15" ht="25" customHeight="1">
      <c r="A34" s="1"/>
      <c r="B34" s="1">
        <v>69</v>
      </c>
      <c r="C34" s="13" t="s">
        <v>17</v>
      </c>
      <c r="D34" s="1" t="s">
        <v>43</v>
      </c>
      <c r="E34" s="4">
        <v>45565</v>
      </c>
      <c r="F34" s="1" t="s">
        <v>49</v>
      </c>
      <c r="G34" s="1" t="s">
        <v>45</v>
      </c>
      <c r="H34" s="5">
        <f>'Forecast log'!H74</f>
        <v>0.25</v>
      </c>
      <c r="I34" s="5">
        <f>'PG facts'!D76</f>
        <v>0</v>
      </c>
      <c r="J34" s="5">
        <f t="shared" si="0"/>
        <v>0.25</v>
      </c>
      <c r="K34" s="5">
        <f t="shared" si="1"/>
        <v>6.25E-2</v>
      </c>
      <c r="L34" s="5">
        <f>('Forecast log'!H74-I34)^2</f>
        <v>6.25E-2</v>
      </c>
      <c r="M34" s="5">
        <f>('Forecast log'!I74-I34)^2</f>
        <v>1</v>
      </c>
      <c r="N34" s="5">
        <f t="shared" si="2"/>
        <v>0</v>
      </c>
      <c r="O34" s="5">
        <f t="shared" si="3"/>
        <v>0.25</v>
      </c>
    </row>
    <row r="35" spans="1:15" ht="25" customHeight="1">
      <c r="A35" s="1"/>
      <c r="B35" s="1">
        <v>69</v>
      </c>
      <c r="C35" s="13" t="s">
        <v>17</v>
      </c>
      <c r="D35" s="1" t="s">
        <v>43</v>
      </c>
      <c r="E35" s="4">
        <v>45565</v>
      </c>
      <c r="F35" s="1" t="s">
        <v>49</v>
      </c>
      <c r="G35" s="1" t="s">
        <v>46</v>
      </c>
      <c r="H35" s="5">
        <f>'Forecast log'!I74</f>
        <v>1</v>
      </c>
      <c r="I35" s="5">
        <f>'PG facts'!D76</f>
        <v>0</v>
      </c>
      <c r="J35" s="5">
        <f t="shared" si="0"/>
        <v>1</v>
      </c>
      <c r="K35" s="5">
        <f t="shared" si="1"/>
        <v>1</v>
      </c>
      <c r="L35" s="5">
        <f>('Forecast log'!H74-I35)^2</f>
        <v>6.25E-2</v>
      </c>
      <c r="M35" s="5">
        <f>('Forecast log'!I74-I35)^2</f>
        <v>1</v>
      </c>
      <c r="N35" s="5">
        <f t="shared" si="2"/>
        <v>0</v>
      </c>
      <c r="O35" s="5">
        <f t="shared" si="3"/>
        <v>1</v>
      </c>
    </row>
    <row r="36" spans="1:15" ht="25" customHeight="1">
      <c r="A36" s="1"/>
      <c r="B36" s="1">
        <v>69</v>
      </c>
      <c r="C36" s="13" t="s">
        <v>17</v>
      </c>
      <c r="D36" s="1" t="s">
        <v>43</v>
      </c>
      <c r="E36" s="4">
        <v>45565</v>
      </c>
      <c r="F36" s="1" t="s">
        <v>49</v>
      </c>
      <c r="G36" s="1" t="s">
        <v>47</v>
      </c>
      <c r="H36" s="5">
        <f>'Forecast log'!N74</f>
        <v>-0.34776571574169868</v>
      </c>
      <c r="I36" s="5">
        <f>'PG facts'!D76</f>
        <v>0</v>
      </c>
      <c r="J36" s="5">
        <f t="shared" si="0"/>
        <v>-0.34776571574169868</v>
      </c>
      <c r="K36" s="5">
        <f t="shared" si="1"/>
        <v>0.12094099304533597</v>
      </c>
      <c r="L36" s="5">
        <f>('Forecast log'!H74-I36)^2</f>
        <v>6.25E-2</v>
      </c>
      <c r="M36" s="5">
        <f>('Forecast log'!I74-I36)^2</f>
        <v>1</v>
      </c>
      <c r="N36" s="5">
        <f t="shared" si="2"/>
        <v>0</v>
      </c>
      <c r="O36" s="5">
        <f t="shared" si="3"/>
        <v>0.34776571574169868</v>
      </c>
    </row>
    <row r="37" spans="1:15" ht="25" customHeight="1">
      <c r="A37" s="1"/>
      <c r="B37" s="1">
        <v>69</v>
      </c>
      <c r="C37" s="13" t="s">
        <v>17</v>
      </c>
      <c r="D37" s="1" t="s">
        <v>43</v>
      </c>
      <c r="E37" s="4">
        <v>45565</v>
      </c>
      <c r="F37" s="1" t="s">
        <v>49</v>
      </c>
      <c r="G37" s="1" t="s">
        <v>50</v>
      </c>
      <c r="H37" s="5">
        <f>'Forecast log'!S74</f>
        <v>-0.63678505266991803</v>
      </c>
      <c r="I37" s="5">
        <f>'PG facts'!D76</f>
        <v>0</v>
      </c>
      <c r="J37" s="5">
        <f t="shared" si="0"/>
        <v>-0.63678505266991803</v>
      </c>
      <c r="K37" s="5">
        <f t="shared" si="1"/>
        <v>0.40549520330383027</v>
      </c>
      <c r="L37" s="5">
        <f>('Forecast log'!H74-I37)^2</f>
        <v>6.25E-2</v>
      </c>
      <c r="M37" s="5">
        <f>('Forecast log'!I74-I37)^2</f>
        <v>1</v>
      </c>
      <c r="N37" s="5">
        <f t="shared" si="2"/>
        <v>0</v>
      </c>
      <c r="O37" s="5">
        <f t="shared" si="3"/>
        <v>0.63678505266991803</v>
      </c>
    </row>
    <row r="38" spans="1:15" ht="25" customHeight="1">
      <c r="A38" s="1"/>
      <c r="B38" s="1">
        <v>69</v>
      </c>
      <c r="C38" s="13" t="s">
        <v>17</v>
      </c>
      <c r="D38" s="1" t="s">
        <v>43</v>
      </c>
      <c r="E38" s="4">
        <v>45565</v>
      </c>
      <c r="F38" s="1" t="s">
        <v>49</v>
      </c>
      <c r="G38" s="1" t="s">
        <v>48</v>
      </c>
      <c r="H38" s="5">
        <f>'Forecast log'!T74</f>
        <v>-4.8882857870849339E-2</v>
      </c>
      <c r="I38" s="5">
        <f>'PG facts'!D76</f>
        <v>0</v>
      </c>
      <c r="J38" s="5">
        <f t="shared" si="0"/>
        <v>-4.8882857870849339E-2</v>
      </c>
      <c r="K38" s="5">
        <f t="shared" si="1"/>
        <v>2.3895337936216572E-3</v>
      </c>
      <c r="L38" s="5">
        <f>('Forecast log'!H74-I38)^2</f>
        <v>6.25E-2</v>
      </c>
      <c r="M38" s="5">
        <f>('Forecast log'!I74-I38)^2</f>
        <v>1</v>
      </c>
      <c r="N38" s="5">
        <f t="shared" si="2"/>
        <v>1</v>
      </c>
      <c r="O38" s="5">
        <f t="shared" si="3"/>
        <v>4.8882857870849339E-2</v>
      </c>
    </row>
    <row r="39" spans="1:15" ht="25" customHeight="1">
      <c r="A39" s="1"/>
      <c r="B39" s="1">
        <v>70</v>
      </c>
      <c r="C39" s="13" t="s">
        <v>17</v>
      </c>
      <c r="D39" s="1" t="s">
        <v>43</v>
      </c>
      <c r="E39" s="4">
        <v>45565</v>
      </c>
      <c r="F39" s="1" t="s">
        <v>51</v>
      </c>
      <c r="G39" s="1" t="s">
        <v>45</v>
      </c>
      <c r="H39" s="5">
        <f>'Forecast log'!H75</f>
        <v>0.25</v>
      </c>
      <c r="I39" s="5">
        <f>'PG facts'!D76</f>
        <v>0</v>
      </c>
      <c r="J39" s="5">
        <f t="shared" si="0"/>
        <v>0.25</v>
      </c>
      <c r="K39" s="5">
        <f t="shared" si="1"/>
        <v>6.25E-2</v>
      </c>
      <c r="L39" s="5">
        <f>('Forecast log'!H75-I39)^2</f>
        <v>6.25E-2</v>
      </c>
      <c r="M39" s="5">
        <f>('Forecast log'!I75-I39)^2</f>
        <v>1</v>
      </c>
      <c r="N39" s="5">
        <f t="shared" si="2"/>
        <v>0</v>
      </c>
      <c r="O39" s="5">
        <f t="shared" si="3"/>
        <v>0.25</v>
      </c>
    </row>
    <row r="40" spans="1:15" ht="25" customHeight="1">
      <c r="A40" s="1"/>
      <c r="B40" s="1">
        <v>70</v>
      </c>
      <c r="C40" s="13" t="s">
        <v>17</v>
      </c>
      <c r="D40" s="1" t="s">
        <v>43</v>
      </c>
      <c r="E40" s="4">
        <v>45565</v>
      </c>
      <c r="F40" s="1" t="s">
        <v>51</v>
      </c>
      <c r="G40" s="1" t="s">
        <v>46</v>
      </c>
      <c r="H40" s="5">
        <f>'Forecast log'!I75</f>
        <v>1</v>
      </c>
      <c r="I40" s="5">
        <f>'PG facts'!D76</f>
        <v>0</v>
      </c>
      <c r="J40" s="5">
        <f t="shared" si="0"/>
        <v>1</v>
      </c>
      <c r="K40" s="5">
        <f t="shared" si="1"/>
        <v>1</v>
      </c>
      <c r="L40" s="5">
        <f>('Forecast log'!H75-I40)^2</f>
        <v>6.25E-2</v>
      </c>
      <c r="M40" s="5">
        <f>('Forecast log'!I75-I40)^2</f>
        <v>1</v>
      </c>
      <c r="N40" s="5">
        <f t="shared" si="2"/>
        <v>0</v>
      </c>
      <c r="O40" s="5">
        <f t="shared" si="3"/>
        <v>1</v>
      </c>
    </row>
    <row r="41" spans="1:15" ht="25" customHeight="1">
      <c r="A41" s="1"/>
      <c r="B41" s="1">
        <v>70</v>
      </c>
      <c r="C41" s="13" t="s">
        <v>17</v>
      </c>
      <c r="D41" s="1" t="s">
        <v>43</v>
      </c>
      <c r="E41" s="4">
        <v>45565</v>
      </c>
      <c r="F41" s="1" t="s">
        <v>51</v>
      </c>
      <c r="G41" s="1" t="s">
        <v>47</v>
      </c>
      <c r="H41" s="5">
        <f>'Forecast log'!N75</f>
        <v>-5.1498094640182179E-2</v>
      </c>
      <c r="I41" s="5">
        <f>'PG facts'!D76</f>
        <v>0</v>
      </c>
      <c r="J41" s="5">
        <f t="shared" si="0"/>
        <v>-5.1498094640182179E-2</v>
      </c>
      <c r="K41" s="5">
        <f t="shared" si="1"/>
        <v>2.6520537515691603E-3</v>
      </c>
      <c r="L41" s="5">
        <f>('Forecast log'!H75-I41)^2</f>
        <v>6.25E-2</v>
      </c>
      <c r="M41" s="5">
        <f>('Forecast log'!I75-I41)^2</f>
        <v>1</v>
      </c>
      <c r="N41" s="5">
        <f t="shared" si="2"/>
        <v>1</v>
      </c>
      <c r="O41" s="5">
        <f t="shared" si="3"/>
        <v>5.1498094640182179E-2</v>
      </c>
    </row>
    <row r="42" spans="1:15" ht="25" customHeight="1">
      <c r="A42" s="1"/>
      <c r="B42" s="1">
        <v>70</v>
      </c>
      <c r="C42" s="13" t="s">
        <v>17</v>
      </c>
      <c r="D42" s="1" t="s">
        <v>43</v>
      </c>
      <c r="E42" s="4">
        <v>45565</v>
      </c>
      <c r="F42" s="1" t="s">
        <v>51</v>
      </c>
      <c r="G42" s="1" t="s">
        <v>50</v>
      </c>
      <c r="H42" s="5">
        <f>'Forecast log'!S75</f>
        <v>-0.53242653427044839</v>
      </c>
      <c r="I42" s="5">
        <f>'PG facts'!D76</f>
        <v>0</v>
      </c>
      <c r="J42" s="5">
        <f t="shared" si="0"/>
        <v>-0.53242653427044839</v>
      </c>
      <c r="K42" s="5">
        <f t="shared" si="1"/>
        <v>0.28347801439524095</v>
      </c>
      <c r="L42" s="5">
        <f>('Forecast log'!H75-I42)^2</f>
        <v>6.25E-2</v>
      </c>
      <c r="M42" s="5">
        <f>('Forecast log'!I75-I42)^2</f>
        <v>1</v>
      </c>
      <c r="N42" s="5">
        <f t="shared" si="2"/>
        <v>0</v>
      </c>
      <c r="O42" s="5">
        <f t="shared" si="3"/>
        <v>0.53242653427044839</v>
      </c>
    </row>
    <row r="43" spans="1:15" ht="25" customHeight="1">
      <c r="A43" s="1"/>
      <c r="B43" s="1">
        <v>70</v>
      </c>
      <c r="C43" s="13" t="s">
        <v>17</v>
      </c>
      <c r="D43" s="1" t="s">
        <v>43</v>
      </c>
      <c r="E43" s="4">
        <v>45565</v>
      </c>
      <c r="F43" s="1" t="s">
        <v>51</v>
      </c>
      <c r="G43" s="1" t="s">
        <v>48</v>
      </c>
      <c r="H43" s="5">
        <f>'Forecast log'!T75</f>
        <v>9.925095267990891E-2</v>
      </c>
      <c r="I43" s="5">
        <f>'PG facts'!D76</f>
        <v>0</v>
      </c>
      <c r="J43" s="5">
        <f t="shared" si="0"/>
        <v>9.925095267990891E-2</v>
      </c>
      <c r="K43" s="5">
        <f t="shared" si="1"/>
        <v>9.8507516078695182E-3</v>
      </c>
      <c r="L43" s="5">
        <f>('Forecast log'!H75-I43)^2</f>
        <v>6.25E-2</v>
      </c>
      <c r="M43" s="5">
        <f>('Forecast log'!I75-I43)^2</f>
        <v>1</v>
      </c>
      <c r="N43" s="5">
        <f t="shared" si="2"/>
        <v>1</v>
      </c>
      <c r="O43" s="5">
        <f t="shared" si="3"/>
        <v>9.925095267990891E-2</v>
      </c>
    </row>
    <row r="44" spans="1:15" ht="25" customHeight="1">
      <c r="A44" s="1"/>
      <c r="B44" s="1">
        <v>122</v>
      </c>
      <c r="C44" s="13" t="s">
        <v>17</v>
      </c>
      <c r="D44" s="1" t="s">
        <v>43</v>
      </c>
      <c r="E44" s="4">
        <v>45657</v>
      </c>
      <c r="F44" s="1" t="s">
        <v>44</v>
      </c>
      <c r="G44" s="1" t="s">
        <v>45</v>
      </c>
      <c r="H44" s="5">
        <f>'Forecast log'!H127</f>
        <v>0.25</v>
      </c>
      <c r="I44" s="5">
        <f>'PG facts'!D83</f>
        <v>0</v>
      </c>
      <c r="J44" s="5">
        <f t="shared" si="0"/>
        <v>0.25</v>
      </c>
      <c r="K44" s="5">
        <f t="shared" si="1"/>
        <v>6.25E-2</v>
      </c>
      <c r="L44" s="5">
        <f>('Forecast log'!H127-I44)^2</f>
        <v>6.25E-2</v>
      </c>
      <c r="M44" s="5">
        <f>('Forecast log'!I127-I44)^2</f>
        <v>1</v>
      </c>
      <c r="N44" s="5">
        <f t="shared" si="2"/>
        <v>0</v>
      </c>
      <c r="O44" s="5">
        <f t="shared" si="3"/>
        <v>0.25</v>
      </c>
    </row>
    <row r="45" spans="1:15" ht="25" customHeight="1">
      <c r="A45" s="1"/>
      <c r="B45" s="1">
        <v>122</v>
      </c>
      <c r="C45" s="13" t="s">
        <v>17</v>
      </c>
      <c r="D45" s="1" t="s">
        <v>43</v>
      </c>
      <c r="E45" s="4">
        <v>45657</v>
      </c>
      <c r="F45" s="1" t="s">
        <v>44</v>
      </c>
      <c r="G45" s="1" t="s">
        <v>46</v>
      </c>
      <c r="H45" s="5">
        <f>'Forecast log'!I127</f>
        <v>1</v>
      </c>
      <c r="I45" s="5">
        <f>'PG facts'!D83</f>
        <v>0</v>
      </c>
      <c r="J45" s="5">
        <f t="shared" si="0"/>
        <v>1</v>
      </c>
      <c r="K45" s="5">
        <f t="shared" si="1"/>
        <v>1</v>
      </c>
      <c r="L45" s="5">
        <f>('Forecast log'!H127-I45)^2</f>
        <v>6.25E-2</v>
      </c>
      <c r="M45" s="5">
        <f>('Forecast log'!I127-I45)^2</f>
        <v>1</v>
      </c>
      <c r="N45" s="5">
        <f t="shared" si="2"/>
        <v>0</v>
      </c>
      <c r="O45" s="5">
        <f t="shared" si="3"/>
        <v>1</v>
      </c>
    </row>
    <row r="46" spans="1:15" ht="25" customHeight="1">
      <c r="A46" s="1"/>
      <c r="B46" s="1">
        <v>122</v>
      </c>
      <c r="C46" s="13" t="s">
        <v>17</v>
      </c>
      <c r="D46" s="1" t="s">
        <v>43</v>
      </c>
      <c r="E46" s="4">
        <v>45657</v>
      </c>
      <c r="F46" s="1" t="s">
        <v>44</v>
      </c>
      <c r="G46" s="1" t="s">
        <v>47</v>
      </c>
      <c r="H46" s="5">
        <f>'Forecast log'!N127</f>
        <v>-5.4264674090050313E-2</v>
      </c>
      <c r="I46" s="5">
        <f>'PG facts'!D83</f>
        <v>0</v>
      </c>
      <c r="J46" s="5">
        <f t="shared" si="0"/>
        <v>-5.4264674090050313E-2</v>
      </c>
      <c r="K46" s="5">
        <f t="shared" si="1"/>
        <v>2.9446548540993777E-3</v>
      </c>
      <c r="L46" s="5">
        <f>('Forecast log'!H127-I46)^2</f>
        <v>6.25E-2</v>
      </c>
      <c r="M46" s="5">
        <f>('Forecast log'!I127-I46)^2</f>
        <v>1</v>
      </c>
      <c r="N46" s="5">
        <f t="shared" si="2"/>
        <v>1</v>
      </c>
      <c r="O46" s="5">
        <f t="shared" si="3"/>
        <v>5.4264674090050313E-2</v>
      </c>
    </row>
    <row r="47" spans="1:15" ht="25" customHeight="1">
      <c r="A47" s="1"/>
      <c r="B47" s="1">
        <v>122</v>
      </c>
      <c r="C47" s="13" t="s">
        <v>17</v>
      </c>
      <c r="D47" s="1" t="s">
        <v>43</v>
      </c>
      <c r="E47" s="4">
        <v>45657</v>
      </c>
      <c r="F47" s="1" t="s">
        <v>44</v>
      </c>
      <c r="G47" s="1" t="s">
        <v>48</v>
      </c>
      <c r="H47" s="5">
        <f>'Forecast log'!T127</f>
        <v>9.7867662954974843E-2</v>
      </c>
      <c r="I47" s="5">
        <f>'PG facts'!D83</f>
        <v>0</v>
      </c>
      <c r="J47" s="5">
        <f t="shared" si="0"/>
        <v>9.7867662954974843E-2</v>
      </c>
      <c r="K47" s="5">
        <f t="shared" si="1"/>
        <v>9.5780794522685557E-3</v>
      </c>
      <c r="L47" s="5">
        <f>('Forecast log'!H127-I47)^2</f>
        <v>6.25E-2</v>
      </c>
      <c r="M47" s="5">
        <f>('Forecast log'!I127-I47)^2</f>
        <v>1</v>
      </c>
      <c r="N47" s="5">
        <f t="shared" si="2"/>
        <v>1</v>
      </c>
      <c r="O47" s="5">
        <f t="shared" si="3"/>
        <v>9.7867662954974843E-2</v>
      </c>
    </row>
    <row r="48" spans="1:15" ht="25" customHeight="1">
      <c r="A48" s="1"/>
      <c r="B48" s="1">
        <v>127</v>
      </c>
      <c r="C48" s="13" t="s">
        <v>17</v>
      </c>
      <c r="D48" s="1" t="s">
        <v>43</v>
      </c>
      <c r="E48" s="4">
        <v>45657</v>
      </c>
      <c r="F48" s="1" t="s">
        <v>52</v>
      </c>
      <c r="G48" s="1" t="s">
        <v>45</v>
      </c>
      <c r="H48" s="5">
        <f>'Forecast log'!H132</f>
        <v>0.25</v>
      </c>
      <c r="I48" s="5">
        <f>'PG facts'!D83</f>
        <v>0</v>
      </c>
      <c r="J48" s="5">
        <f t="shared" si="0"/>
        <v>0.25</v>
      </c>
      <c r="K48" s="5">
        <f t="shared" si="1"/>
        <v>6.25E-2</v>
      </c>
      <c r="L48" s="5">
        <f>('Forecast log'!H132-I48)^2</f>
        <v>6.25E-2</v>
      </c>
      <c r="M48" s="5">
        <f>('Forecast log'!I132-I48)^2</f>
        <v>0</v>
      </c>
      <c r="N48" s="5">
        <f t="shared" si="2"/>
        <v>0</v>
      </c>
      <c r="O48" s="5">
        <f t="shared" si="3"/>
        <v>0.25</v>
      </c>
    </row>
    <row r="49" spans="1:15" ht="25" customHeight="1">
      <c r="A49" s="1"/>
      <c r="B49" s="1">
        <v>127</v>
      </c>
      <c r="C49" s="13" t="s">
        <v>17</v>
      </c>
      <c r="D49" s="1" t="s">
        <v>43</v>
      </c>
      <c r="E49" s="4">
        <v>45657</v>
      </c>
      <c r="F49" s="1" t="s">
        <v>52</v>
      </c>
      <c r="G49" s="1" t="s">
        <v>46</v>
      </c>
      <c r="H49" s="5">
        <f>'Forecast log'!I132</f>
        <v>0</v>
      </c>
      <c r="I49" s="5">
        <f>'PG facts'!D83</f>
        <v>0</v>
      </c>
      <c r="J49" s="5">
        <f t="shared" si="0"/>
        <v>0</v>
      </c>
      <c r="K49" s="5">
        <f t="shared" si="1"/>
        <v>0</v>
      </c>
      <c r="L49" s="5">
        <f>('Forecast log'!H132-I49)^2</f>
        <v>6.25E-2</v>
      </c>
      <c r="M49" s="5">
        <f>('Forecast log'!I132-I49)^2</f>
        <v>0</v>
      </c>
      <c r="N49" s="5">
        <f t="shared" si="2"/>
        <v>1</v>
      </c>
      <c r="O49" s="5">
        <f t="shared" si="3"/>
        <v>0</v>
      </c>
    </row>
    <row r="50" spans="1:15" ht="25" customHeight="1">
      <c r="A50" s="1"/>
      <c r="B50" s="1">
        <v>127</v>
      </c>
      <c r="C50" s="13" t="s">
        <v>17</v>
      </c>
      <c r="D50" s="1" t="s">
        <v>43</v>
      </c>
      <c r="E50" s="4">
        <v>45657</v>
      </c>
      <c r="F50" s="1" t="s">
        <v>52</v>
      </c>
      <c r="G50" s="1" t="s">
        <v>47</v>
      </c>
      <c r="H50" s="5">
        <f>'Forecast log'!N132</f>
        <v>-4.2655672007476442E-2</v>
      </c>
      <c r="I50" s="5">
        <f>'PG facts'!D83</f>
        <v>0</v>
      </c>
      <c r="J50" s="5">
        <f t="shared" si="0"/>
        <v>-4.2655672007476442E-2</v>
      </c>
      <c r="K50" s="5">
        <f t="shared" si="1"/>
        <v>1.8195063544094092E-3</v>
      </c>
      <c r="L50" s="5">
        <f>('Forecast log'!H132-I50)^2</f>
        <v>6.25E-2</v>
      </c>
      <c r="M50" s="5">
        <f>('Forecast log'!I132-I50)^2</f>
        <v>0</v>
      </c>
      <c r="N50" s="5">
        <f t="shared" si="2"/>
        <v>1</v>
      </c>
      <c r="O50" s="5">
        <f t="shared" si="3"/>
        <v>4.2655672007476442E-2</v>
      </c>
    </row>
    <row r="51" spans="1:15" ht="25" customHeight="1">
      <c r="A51" s="1"/>
      <c r="B51" s="1">
        <v>127</v>
      </c>
      <c r="C51" s="13" t="s">
        <v>17</v>
      </c>
      <c r="D51" s="1" t="s">
        <v>43</v>
      </c>
      <c r="E51" s="4">
        <v>45657</v>
      </c>
      <c r="F51" s="1" t="s">
        <v>52</v>
      </c>
      <c r="G51" s="1" t="s">
        <v>50</v>
      </c>
      <c r="H51" s="5">
        <f>'Forecast log'!S132</f>
        <v>-0.36532959394836673</v>
      </c>
      <c r="I51" s="5">
        <f>'PG facts'!D83</f>
        <v>0</v>
      </c>
      <c r="J51" s="5">
        <f t="shared" si="0"/>
        <v>-0.36532959394836673</v>
      </c>
      <c r="K51" s="5">
        <f t="shared" si="1"/>
        <v>0.1334657122144785</v>
      </c>
      <c r="L51" s="5">
        <f>('Forecast log'!H132-I51)^2</f>
        <v>6.25E-2</v>
      </c>
      <c r="M51" s="5">
        <f>('Forecast log'!I132-I51)^2</f>
        <v>0</v>
      </c>
      <c r="N51" s="5">
        <f t="shared" si="2"/>
        <v>0</v>
      </c>
      <c r="O51" s="5">
        <f t="shared" si="3"/>
        <v>0.36532959394836673</v>
      </c>
    </row>
    <row r="52" spans="1:15" ht="25" customHeight="1">
      <c r="A52" s="1"/>
      <c r="B52" s="1">
        <v>127</v>
      </c>
      <c r="C52" s="13" t="s">
        <v>17</v>
      </c>
      <c r="D52" s="1" t="s">
        <v>43</v>
      </c>
      <c r="E52" s="4">
        <v>45657</v>
      </c>
      <c r="F52" s="1" t="s">
        <v>52</v>
      </c>
      <c r="G52" s="1" t="s">
        <v>48</v>
      </c>
      <c r="H52" s="5">
        <f>'Forecast log'!T132</f>
        <v>0.10367216399626178</v>
      </c>
      <c r="I52" s="5">
        <f>'PG facts'!D83</f>
        <v>0</v>
      </c>
      <c r="J52" s="5">
        <f t="shared" si="0"/>
        <v>0.10367216399626178</v>
      </c>
      <c r="K52" s="5">
        <f t="shared" si="1"/>
        <v>1.0747917587667797E-2</v>
      </c>
      <c r="L52" s="5">
        <f>('Forecast log'!H132-I52)^2</f>
        <v>6.25E-2</v>
      </c>
      <c r="M52" s="5">
        <f>('Forecast log'!I132-I52)^2</f>
        <v>0</v>
      </c>
      <c r="N52" s="5">
        <f t="shared" si="2"/>
        <v>1</v>
      </c>
      <c r="O52" s="5">
        <f t="shared" si="3"/>
        <v>0.10367216399626178</v>
      </c>
    </row>
    <row r="53" spans="1:15" ht="25" customHeight="1">
      <c r="A53" s="1"/>
      <c r="B53" s="1">
        <v>125</v>
      </c>
      <c r="C53" s="13" t="s">
        <v>17</v>
      </c>
      <c r="D53" s="1" t="s">
        <v>43</v>
      </c>
      <c r="E53" s="4">
        <v>45657</v>
      </c>
      <c r="F53" s="1" t="s">
        <v>49</v>
      </c>
      <c r="G53" s="1" t="s">
        <v>45</v>
      </c>
      <c r="H53" s="5">
        <f>'Forecast log'!H130</f>
        <v>0.25</v>
      </c>
      <c r="I53" s="5">
        <f>'PG facts'!D83</f>
        <v>0</v>
      </c>
      <c r="J53" s="5">
        <f t="shared" si="0"/>
        <v>0.25</v>
      </c>
      <c r="K53" s="5">
        <f t="shared" si="1"/>
        <v>6.25E-2</v>
      </c>
      <c r="L53" s="5">
        <f>('Forecast log'!H130-I53)^2</f>
        <v>6.25E-2</v>
      </c>
      <c r="M53" s="5">
        <f>('Forecast log'!I130-I53)^2</f>
        <v>0</v>
      </c>
      <c r="N53" s="5">
        <f t="shared" si="2"/>
        <v>0</v>
      </c>
      <c r="O53" s="5">
        <f t="shared" si="3"/>
        <v>0.25</v>
      </c>
    </row>
    <row r="54" spans="1:15" ht="25" customHeight="1">
      <c r="A54" s="1"/>
      <c r="B54" s="1">
        <v>125</v>
      </c>
      <c r="C54" s="13" t="s">
        <v>17</v>
      </c>
      <c r="D54" s="1" t="s">
        <v>43</v>
      </c>
      <c r="E54" s="4">
        <v>45657</v>
      </c>
      <c r="F54" s="1" t="s">
        <v>49</v>
      </c>
      <c r="G54" s="1" t="s">
        <v>46</v>
      </c>
      <c r="H54" s="5">
        <f>'Forecast log'!I130</f>
        <v>0</v>
      </c>
      <c r="I54" s="5">
        <f>'PG facts'!D83</f>
        <v>0</v>
      </c>
      <c r="J54" s="5">
        <f t="shared" si="0"/>
        <v>0</v>
      </c>
      <c r="K54" s="5">
        <f t="shared" si="1"/>
        <v>0</v>
      </c>
      <c r="L54" s="5">
        <f>('Forecast log'!H130-I54)^2</f>
        <v>6.25E-2</v>
      </c>
      <c r="M54" s="5">
        <f>('Forecast log'!I130-I54)^2</f>
        <v>0</v>
      </c>
      <c r="N54" s="5">
        <f t="shared" si="2"/>
        <v>1</v>
      </c>
      <c r="O54" s="5">
        <f t="shared" si="3"/>
        <v>0</v>
      </c>
    </row>
    <row r="55" spans="1:15" ht="25" customHeight="1">
      <c r="A55" s="1"/>
      <c r="B55" s="1">
        <v>125</v>
      </c>
      <c r="C55" s="13" t="s">
        <v>17</v>
      </c>
      <c r="D55" s="1" t="s">
        <v>43</v>
      </c>
      <c r="E55" s="4">
        <v>45657</v>
      </c>
      <c r="F55" s="1" t="s">
        <v>49</v>
      </c>
      <c r="G55" s="1" t="s">
        <v>47</v>
      </c>
      <c r="H55" s="5">
        <f>'Forecast log'!N130</f>
        <v>-3.2738261388896461E-2</v>
      </c>
      <c r="I55" s="5">
        <f>'PG facts'!D83</f>
        <v>0</v>
      </c>
      <c r="J55" s="5">
        <f t="shared" si="0"/>
        <v>-3.2738261388896461E-2</v>
      </c>
      <c r="K55" s="5">
        <f t="shared" si="1"/>
        <v>1.071793758767709E-3</v>
      </c>
      <c r="L55" s="5">
        <f>('Forecast log'!H130-I55)^2</f>
        <v>6.25E-2</v>
      </c>
      <c r="M55" s="5">
        <f>('Forecast log'!I130-I55)^2</f>
        <v>0</v>
      </c>
      <c r="N55" s="5">
        <f t="shared" si="2"/>
        <v>1</v>
      </c>
      <c r="O55" s="5">
        <f t="shared" si="3"/>
        <v>3.2738261388896461E-2</v>
      </c>
    </row>
    <row r="56" spans="1:15" ht="25" customHeight="1">
      <c r="A56" s="1"/>
      <c r="B56" s="1">
        <v>125</v>
      </c>
      <c r="C56" s="13" t="s">
        <v>17</v>
      </c>
      <c r="D56" s="1" t="s">
        <v>43</v>
      </c>
      <c r="E56" s="4">
        <v>45657</v>
      </c>
      <c r="F56" s="1" t="s">
        <v>49</v>
      </c>
      <c r="G56" s="1" t="s">
        <v>50</v>
      </c>
      <c r="H56" s="5">
        <f>'Forecast log'!S130</f>
        <v>-0.3681233356381432</v>
      </c>
      <c r="I56" s="5">
        <f>'PG facts'!D83</f>
        <v>0</v>
      </c>
      <c r="J56" s="5">
        <f t="shared" si="0"/>
        <v>-0.3681233356381432</v>
      </c>
      <c r="K56" s="5">
        <f t="shared" si="1"/>
        <v>0.13551479024135304</v>
      </c>
      <c r="L56" s="5">
        <f>('Forecast log'!H130-I56)^2</f>
        <v>6.25E-2</v>
      </c>
      <c r="M56" s="5">
        <f>('Forecast log'!I130-I56)^2</f>
        <v>0</v>
      </c>
      <c r="N56" s="5">
        <f t="shared" si="2"/>
        <v>0</v>
      </c>
      <c r="O56" s="5">
        <f t="shared" si="3"/>
        <v>0.3681233356381432</v>
      </c>
    </row>
    <row r="57" spans="1:15" ht="25" customHeight="1">
      <c r="A57" s="1"/>
      <c r="B57" s="1">
        <v>125</v>
      </c>
      <c r="C57" s="13" t="s">
        <v>17</v>
      </c>
      <c r="D57" s="1" t="s">
        <v>43</v>
      </c>
      <c r="E57" s="4">
        <v>45657</v>
      </c>
      <c r="F57" s="1" t="s">
        <v>49</v>
      </c>
      <c r="G57" s="1" t="s">
        <v>48</v>
      </c>
      <c r="H57" s="5">
        <f>'Forecast log'!T130</f>
        <v>0.10863086930555177</v>
      </c>
      <c r="I57" s="5">
        <f>'PG facts'!D83</f>
        <v>0</v>
      </c>
      <c r="J57" s="5">
        <f t="shared" si="0"/>
        <v>0.10863086930555177</v>
      </c>
      <c r="K57" s="5">
        <f t="shared" si="1"/>
        <v>1.180066576607987E-2</v>
      </c>
      <c r="L57" s="5">
        <f>('Forecast log'!H130-I57)^2</f>
        <v>6.25E-2</v>
      </c>
      <c r="M57" s="5">
        <f>('Forecast log'!I130-I57)^2</f>
        <v>0</v>
      </c>
      <c r="N57" s="5">
        <f t="shared" si="2"/>
        <v>1</v>
      </c>
      <c r="O57" s="5">
        <f t="shared" si="3"/>
        <v>0.10863086930555177</v>
      </c>
    </row>
    <row r="58" spans="1:15" ht="25" customHeight="1">
      <c r="A58" s="1"/>
      <c r="B58" s="1">
        <v>126</v>
      </c>
      <c r="C58" s="13" t="s">
        <v>17</v>
      </c>
      <c r="D58" s="1" t="s">
        <v>43</v>
      </c>
      <c r="E58" s="4">
        <v>45657</v>
      </c>
      <c r="F58" s="1" t="s">
        <v>51</v>
      </c>
      <c r="G58" s="1" t="s">
        <v>45</v>
      </c>
      <c r="H58" s="5">
        <f>'Forecast log'!H131</f>
        <v>0.25</v>
      </c>
      <c r="I58" s="5">
        <f>'PG facts'!D83</f>
        <v>0</v>
      </c>
      <c r="J58" s="5">
        <f t="shared" si="0"/>
        <v>0.25</v>
      </c>
      <c r="K58" s="5">
        <f t="shared" si="1"/>
        <v>6.25E-2</v>
      </c>
      <c r="L58" s="5">
        <f>('Forecast log'!H131-I58)^2</f>
        <v>6.25E-2</v>
      </c>
      <c r="M58" s="5">
        <f>('Forecast log'!I131-I58)^2</f>
        <v>0</v>
      </c>
      <c r="N58" s="5">
        <f t="shared" si="2"/>
        <v>0</v>
      </c>
      <c r="O58" s="5">
        <f t="shared" si="3"/>
        <v>0.25</v>
      </c>
    </row>
    <row r="59" spans="1:15" ht="25" customHeight="1">
      <c r="A59" s="1"/>
      <c r="B59" s="1">
        <v>126</v>
      </c>
      <c r="C59" s="13" t="s">
        <v>17</v>
      </c>
      <c r="D59" s="1" t="s">
        <v>43</v>
      </c>
      <c r="E59" s="4">
        <v>45657</v>
      </c>
      <c r="F59" s="1" t="s">
        <v>51</v>
      </c>
      <c r="G59" s="1" t="s">
        <v>46</v>
      </c>
      <c r="H59" s="5">
        <f>'Forecast log'!I131</f>
        <v>0</v>
      </c>
      <c r="I59" s="5">
        <f>'PG facts'!D83</f>
        <v>0</v>
      </c>
      <c r="J59" s="5">
        <f t="shared" si="0"/>
        <v>0</v>
      </c>
      <c r="K59" s="5">
        <f t="shared" si="1"/>
        <v>0</v>
      </c>
      <c r="L59" s="5">
        <f>('Forecast log'!H131-I59)^2</f>
        <v>6.25E-2</v>
      </c>
      <c r="M59" s="5">
        <f>('Forecast log'!I131-I59)^2</f>
        <v>0</v>
      </c>
      <c r="N59" s="5">
        <f t="shared" si="2"/>
        <v>1</v>
      </c>
      <c r="O59" s="5">
        <f t="shared" si="3"/>
        <v>0</v>
      </c>
    </row>
    <row r="60" spans="1:15" ht="25" customHeight="1">
      <c r="A60" s="1"/>
      <c r="B60" s="1">
        <v>126</v>
      </c>
      <c r="C60" s="13" t="s">
        <v>17</v>
      </c>
      <c r="D60" s="1" t="s">
        <v>43</v>
      </c>
      <c r="E60" s="4">
        <v>45657</v>
      </c>
      <c r="F60" s="1" t="s">
        <v>51</v>
      </c>
      <c r="G60" s="1" t="s">
        <v>47</v>
      </c>
      <c r="H60" s="5">
        <f>'Forecast log'!N131</f>
        <v>-4.2655672007476442E-2</v>
      </c>
      <c r="I60" s="5">
        <f>'PG facts'!D83</f>
        <v>0</v>
      </c>
      <c r="J60" s="5">
        <f t="shared" si="0"/>
        <v>-4.2655672007476442E-2</v>
      </c>
      <c r="K60" s="5">
        <f t="shared" si="1"/>
        <v>1.8195063544094092E-3</v>
      </c>
      <c r="L60" s="5">
        <f>('Forecast log'!H131-I60)^2</f>
        <v>6.25E-2</v>
      </c>
      <c r="M60" s="5">
        <f>('Forecast log'!I131-I60)^2</f>
        <v>0</v>
      </c>
      <c r="N60" s="5">
        <f t="shared" si="2"/>
        <v>1</v>
      </c>
      <c r="O60" s="5">
        <f t="shared" si="3"/>
        <v>4.2655672007476442E-2</v>
      </c>
    </row>
    <row r="61" spans="1:15" ht="25" customHeight="1">
      <c r="A61" s="1"/>
      <c r="B61" s="1">
        <v>126</v>
      </c>
      <c r="C61" s="13" t="s">
        <v>17</v>
      </c>
      <c r="D61" s="1" t="s">
        <v>43</v>
      </c>
      <c r="E61" s="4">
        <v>45657</v>
      </c>
      <c r="F61" s="1" t="s">
        <v>51</v>
      </c>
      <c r="G61" s="1" t="s">
        <v>50</v>
      </c>
      <c r="H61" s="5">
        <f>'Forecast log'!S131</f>
        <v>-0.36532959394836673</v>
      </c>
      <c r="I61" s="5">
        <f>'PG facts'!D83</f>
        <v>0</v>
      </c>
      <c r="J61" s="5">
        <f t="shared" si="0"/>
        <v>-0.36532959394836673</v>
      </c>
      <c r="K61" s="5">
        <f t="shared" si="1"/>
        <v>0.1334657122144785</v>
      </c>
      <c r="L61" s="5">
        <f>('Forecast log'!H131-I61)^2</f>
        <v>6.25E-2</v>
      </c>
      <c r="M61" s="5">
        <f>('Forecast log'!I131-I61)^2</f>
        <v>0</v>
      </c>
      <c r="N61" s="5">
        <f t="shared" si="2"/>
        <v>0</v>
      </c>
      <c r="O61" s="5">
        <f t="shared" si="3"/>
        <v>0.36532959394836673</v>
      </c>
    </row>
    <row r="62" spans="1:15" ht="25" customHeight="1">
      <c r="A62" s="1"/>
      <c r="B62" s="1">
        <v>126</v>
      </c>
      <c r="C62" s="13" t="s">
        <v>17</v>
      </c>
      <c r="D62" s="1" t="s">
        <v>43</v>
      </c>
      <c r="E62" s="4">
        <v>45657</v>
      </c>
      <c r="F62" s="1" t="s">
        <v>51</v>
      </c>
      <c r="G62" s="1" t="s">
        <v>48</v>
      </c>
      <c r="H62" s="5">
        <f>'Forecast log'!T131</f>
        <v>0.10367216399626178</v>
      </c>
      <c r="I62" s="5">
        <f>'PG facts'!D83</f>
        <v>0</v>
      </c>
      <c r="J62" s="5">
        <f t="shared" si="0"/>
        <v>0.10367216399626178</v>
      </c>
      <c r="K62" s="5">
        <f t="shared" si="1"/>
        <v>1.0747917587667797E-2</v>
      </c>
      <c r="L62" s="5">
        <f>('Forecast log'!H131-I62)^2</f>
        <v>6.25E-2</v>
      </c>
      <c r="M62" s="5">
        <f>('Forecast log'!I131-I62)^2</f>
        <v>0</v>
      </c>
      <c r="N62" s="5">
        <f t="shared" si="2"/>
        <v>1</v>
      </c>
      <c r="O62" s="5">
        <f t="shared" si="3"/>
        <v>0.10367216399626178</v>
      </c>
    </row>
    <row r="63" spans="1:15" ht="25" customHeight="1">
      <c r="A63" s="1"/>
      <c r="B63" s="1">
        <v>180</v>
      </c>
      <c r="C63" s="13" t="s">
        <v>17</v>
      </c>
      <c r="D63" s="1" t="s">
        <v>43</v>
      </c>
      <c r="E63" s="4">
        <v>45747</v>
      </c>
      <c r="F63" s="1" t="s">
        <v>44</v>
      </c>
      <c r="G63" s="1" t="s">
        <v>45</v>
      </c>
      <c r="H63" s="5">
        <f>'Forecast log'!H185</f>
        <v>0.25</v>
      </c>
      <c r="I63" s="5">
        <f>'PG facts'!D90</f>
        <v>1</v>
      </c>
      <c r="J63" s="5">
        <f t="shared" si="0"/>
        <v>-0.75</v>
      </c>
      <c r="K63" s="5">
        <f t="shared" si="1"/>
        <v>0.5625</v>
      </c>
      <c r="L63" s="5">
        <f>('Forecast log'!H185-I63)^2</f>
        <v>0.5625</v>
      </c>
      <c r="M63" s="5">
        <f>('Forecast log'!I185-I63)^2</f>
        <v>1</v>
      </c>
      <c r="N63" s="5">
        <f t="shared" si="2"/>
        <v>0</v>
      </c>
      <c r="O63" s="5">
        <f t="shared" si="3"/>
        <v>0.75</v>
      </c>
    </row>
    <row r="64" spans="1:15" ht="25" customHeight="1">
      <c r="A64" s="1"/>
      <c r="B64" s="1">
        <v>180</v>
      </c>
      <c r="C64" s="13" t="s">
        <v>17</v>
      </c>
      <c r="D64" s="1" t="s">
        <v>43</v>
      </c>
      <c r="E64" s="4">
        <v>45747</v>
      </c>
      <c r="F64" s="1" t="s">
        <v>44</v>
      </c>
      <c r="G64" s="1" t="s">
        <v>46</v>
      </c>
      <c r="H64" s="5">
        <f>'Forecast log'!I185</f>
        <v>0</v>
      </c>
      <c r="I64" s="5">
        <f>'PG facts'!D90</f>
        <v>1</v>
      </c>
      <c r="J64" s="5">
        <f t="shared" si="0"/>
        <v>-1</v>
      </c>
      <c r="K64" s="5">
        <f t="shared" si="1"/>
        <v>1</v>
      </c>
      <c r="L64" s="5">
        <f>('Forecast log'!H185-I64)^2</f>
        <v>0.5625</v>
      </c>
      <c r="M64" s="5">
        <f>('Forecast log'!I185-I64)^2</f>
        <v>1</v>
      </c>
      <c r="N64" s="5">
        <f t="shared" si="2"/>
        <v>0</v>
      </c>
      <c r="O64" s="5">
        <f t="shared" si="3"/>
        <v>1</v>
      </c>
    </row>
    <row r="65" spans="1:15" ht="25" customHeight="1">
      <c r="A65" s="1"/>
      <c r="B65" s="1">
        <v>180</v>
      </c>
      <c r="C65" s="13" t="s">
        <v>17</v>
      </c>
      <c r="D65" s="1" t="s">
        <v>43</v>
      </c>
      <c r="E65" s="4">
        <v>45747</v>
      </c>
      <c r="F65" s="1" t="s">
        <v>44</v>
      </c>
      <c r="G65" s="1" t="s">
        <v>47</v>
      </c>
      <c r="H65" s="5">
        <f>'Forecast log'!N185</f>
        <v>8.8004277551183563E-3</v>
      </c>
      <c r="I65" s="5">
        <f>'PG facts'!D90</f>
        <v>1</v>
      </c>
      <c r="J65" s="5">
        <f t="shared" si="0"/>
        <v>-0.99119957224488164</v>
      </c>
      <c r="K65" s="5">
        <f t="shared" si="1"/>
        <v>0.98247659201843629</v>
      </c>
      <c r="L65" s="5">
        <f>('Forecast log'!H185-I65)^2</f>
        <v>0.5625</v>
      </c>
      <c r="M65" s="5">
        <f>('Forecast log'!I185-I65)^2</f>
        <v>1</v>
      </c>
      <c r="N65" s="5">
        <f t="shared" si="2"/>
        <v>0</v>
      </c>
      <c r="O65" s="5">
        <f t="shared" si="3"/>
        <v>0.99119957224488164</v>
      </c>
    </row>
    <row r="66" spans="1:15" ht="25" customHeight="1">
      <c r="A66" s="1"/>
      <c r="B66" s="1">
        <v>180</v>
      </c>
      <c r="C66" s="13" t="s">
        <v>17</v>
      </c>
      <c r="D66" s="1" t="s">
        <v>43</v>
      </c>
      <c r="E66" s="4">
        <v>45747</v>
      </c>
      <c r="F66" s="1" t="s">
        <v>44</v>
      </c>
      <c r="G66" s="1" t="s">
        <v>48</v>
      </c>
      <c r="H66" s="5">
        <f>'Forecast log'!T185</f>
        <v>0.12940021387755918</v>
      </c>
      <c r="I66" s="5">
        <f>'PG facts'!D90</f>
        <v>1</v>
      </c>
      <c r="J66" s="5">
        <f t="shared" si="0"/>
        <v>-0.87059978612244082</v>
      </c>
      <c r="K66" s="5">
        <f t="shared" si="1"/>
        <v>0.75794398759643966</v>
      </c>
      <c r="L66" s="5">
        <f>('Forecast log'!H185-I66)^2</f>
        <v>0.5625</v>
      </c>
      <c r="M66" s="5">
        <f>('Forecast log'!I185-I66)^2</f>
        <v>1</v>
      </c>
      <c r="N66" s="5">
        <f t="shared" si="2"/>
        <v>0</v>
      </c>
      <c r="O66" s="5">
        <f t="shared" si="3"/>
        <v>0.87059978612244082</v>
      </c>
    </row>
    <row r="67" spans="1:15" ht="25" customHeight="1">
      <c r="A67" s="1"/>
      <c r="B67" s="1">
        <v>185</v>
      </c>
      <c r="C67" s="13" t="s">
        <v>17</v>
      </c>
      <c r="D67" s="1" t="s">
        <v>43</v>
      </c>
      <c r="E67" s="4">
        <v>45747</v>
      </c>
      <c r="F67" s="1" t="s">
        <v>52</v>
      </c>
      <c r="G67" s="1" t="s">
        <v>45</v>
      </c>
      <c r="H67" s="5">
        <f>'Forecast log'!H190</f>
        <v>0.5</v>
      </c>
      <c r="I67" s="5">
        <f>'PG facts'!D90</f>
        <v>1</v>
      </c>
      <c r="J67" s="5">
        <f t="shared" si="0"/>
        <v>-0.5</v>
      </c>
      <c r="K67" s="5">
        <f t="shared" si="1"/>
        <v>0.25</v>
      </c>
      <c r="L67" s="5">
        <f>('Forecast log'!H190-I67)^2</f>
        <v>0.25</v>
      </c>
      <c r="M67" s="5">
        <f>('Forecast log'!I190-I67)^2</f>
        <v>1</v>
      </c>
      <c r="N67" s="5">
        <f t="shared" si="2"/>
        <v>0</v>
      </c>
      <c r="O67" s="5">
        <f t="shared" si="3"/>
        <v>0.5</v>
      </c>
    </row>
    <row r="68" spans="1:15" ht="25" customHeight="1">
      <c r="A68" s="1"/>
      <c r="B68" s="1">
        <v>185</v>
      </c>
      <c r="C68" s="13" t="s">
        <v>17</v>
      </c>
      <c r="D68" s="1" t="s">
        <v>43</v>
      </c>
      <c r="E68" s="4">
        <v>45747</v>
      </c>
      <c r="F68" s="1" t="s">
        <v>52</v>
      </c>
      <c r="G68" s="1" t="s">
        <v>46</v>
      </c>
      <c r="H68" s="5">
        <f>'Forecast log'!I190</f>
        <v>0</v>
      </c>
      <c r="I68" s="5">
        <f>'PG facts'!D90</f>
        <v>1</v>
      </c>
      <c r="J68" s="5">
        <f t="shared" si="0"/>
        <v>-1</v>
      </c>
      <c r="K68" s="5">
        <f t="shared" si="1"/>
        <v>1</v>
      </c>
      <c r="L68" s="5">
        <f>('Forecast log'!H190-I68)^2</f>
        <v>0.25</v>
      </c>
      <c r="M68" s="5">
        <f>('Forecast log'!I190-I68)^2</f>
        <v>1</v>
      </c>
      <c r="N68" s="5">
        <f t="shared" si="2"/>
        <v>0</v>
      </c>
      <c r="O68" s="5">
        <f t="shared" si="3"/>
        <v>1</v>
      </c>
    </row>
    <row r="69" spans="1:15" ht="25" customHeight="1">
      <c r="A69" s="1"/>
      <c r="B69" s="1">
        <v>185</v>
      </c>
      <c r="C69" s="13" t="s">
        <v>17</v>
      </c>
      <c r="D69" s="1" t="s">
        <v>43</v>
      </c>
      <c r="E69" s="4">
        <v>45747</v>
      </c>
      <c r="F69" s="1" t="s">
        <v>52</v>
      </c>
      <c r="G69" s="1" t="s">
        <v>47</v>
      </c>
      <c r="H69" s="5">
        <f>'Forecast log'!N190</f>
        <v>0.12967340465030763</v>
      </c>
      <c r="I69" s="5">
        <f>'PG facts'!D90</f>
        <v>1</v>
      </c>
      <c r="J69" s="5">
        <f t="shared" si="0"/>
        <v>-0.87032659534969237</v>
      </c>
      <c r="K69" s="5">
        <f t="shared" si="1"/>
        <v>0.75746838257298721</v>
      </c>
      <c r="L69" s="5">
        <f>('Forecast log'!H190-I69)^2</f>
        <v>0.25</v>
      </c>
      <c r="M69" s="5">
        <f>('Forecast log'!I190-I69)^2</f>
        <v>1</v>
      </c>
      <c r="N69" s="5">
        <f t="shared" si="2"/>
        <v>0</v>
      </c>
      <c r="O69" s="5">
        <f t="shared" si="3"/>
        <v>0.87032659534969237</v>
      </c>
    </row>
    <row r="70" spans="1:15" ht="25" customHeight="1">
      <c r="A70" s="1"/>
      <c r="B70" s="1">
        <v>185</v>
      </c>
      <c r="C70" s="13" t="s">
        <v>17</v>
      </c>
      <c r="D70" s="1" t="s">
        <v>43</v>
      </c>
      <c r="E70" s="4">
        <v>45747</v>
      </c>
      <c r="F70" s="1" t="s">
        <v>52</v>
      </c>
      <c r="G70" s="1" t="s">
        <v>50</v>
      </c>
      <c r="H70" s="5">
        <f>'Forecast log'!S190</f>
        <v>-0.33498587850449424</v>
      </c>
      <c r="I70" s="5">
        <f>'PG facts'!D90</f>
        <v>1</v>
      </c>
      <c r="J70" s="5">
        <f t="shared" ref="J70:J133" si="4">H70-I70</f>
        <v>-1.3349858785044941</v>
      </c>
      <c r="K70" s="5">
        <f t="shared" ref="K70:K133" si="5">J70^2</f>
        <v>1.782187295806416</v>
      </c>
      <c r="L70" s="5">
        <f>('Forecast log'!H190-I70)^2</f>
        <v>0.25</v>
      </c>
      <c r="M70" s="5">
        <f>('Forecast log'!I190-I70)^2</f>
        <v>1</v>
      </c>
      <c r="N70" s="5">
        <f t="shared" ref="N70:N133" si="6">IF(ABS(J70)&lt;SQRT(L70),1,0)</f>
        <v>0</v>
      </c>
      <c r="O70" s="5">
        <f t="shared" ref="O70:O133" si="7">ABS(J70)</f>
        <v>1.3349858785044941</v>
      </c>
    </row>
    <row r="71" spans="1:15" ht="25" customHeight="1">
      <c r="A71" s="1"/>
      <c r="B71" s="1">
        <v>185</v>
      </c>
      <c r="C71" s="13" t="s">
        <v>17</v>
      </c>
      <c r="D71" s="1" t="s">
        <v>43</v>
      </c>
      <c r="E71" s="4">
        <v>45747</v>
      </c>
      <c r="F71" s="1" t="s">
        <v>52</v>
      </c>
      <c r="G71" s="1" t="s">
        <v>48</v>
      </c>
      <c r="H71" s="5">
        <f>'Forecast log'!T190</f>
        <v>0.31483670232515382</v>
      </c>
      <c r="I71" s="5">
        <f>'PG facts'!D90</f>
        <v>1</v>
      </c>
      <c r="J71" s="5">
        <f t="shared" si="4"/>
        <v>-0.68516329767484618</v>
      </c>
      <c r="K71" s="5">
        <f t="shared" si="5"/>
        <v>0.46944874448066987</v>
      </c>
      <c r="L71" s="5">
        <f>('Forecast log'!H190-I71)^2</f>
        <v>0.25</v>
      </c>
      <c r="M71" s="5">
        <f>('Forecast log'!I190-I71)^2</f>
        <v>1</v>
      </c>
      <c r="N71" s="5">
        <f t="shared" si="6"/>
        <v>0</v>
      </c>
      <c r="O71" s="5">
        <f t="shared" si="7"/>
        <v>0.68516329767484618</v>
      </c>
    </row>
    <row r="72" spans="1:15" ht="25" customHeight="1">
      <c r="A72" s="1"/>
      <c r="B72" s="1">
        <v>183</v>
      </c>
      <c r="C72" s="13" t="s">
        <v>17</v>
      </c>
      <c r="D72" s="1" t="s">
        <v>43</v>
      </c>
      <c r="E72" s="4">
        <v>45747</v>
      </c>
      <c r="F72" s="1" t="s">
        <v>49</v>
      </c>
      <c r="G72" s="1" t="s">
        <v>45</v>
      </c>
      <c r="H72" s="5">
        <f>'Forecast log'!H188</f>
        <v>0.5</v>
      </c>
      <c r="I72" s="5">
        <f>'PG facts'!D90</f>
        <v>1</v>
      </c>
      <c r="J72" s="5">
        <f t="shared" si="4"/>
        <v>-0.5</v>
      </c>
      <c r="K72" s="5">
        <f t="shared" si="5"/>
        <v>0.25</v>
      </c>
      <c r="L72" s="5">
        <f>('Forecast log'!H188-I72)^2</f>
        <v>0.25</v>
      </c>
      <c r="M72" s="5">
        <f>('Forecast log'!I188-I72)^2</f>
        <v>1</v>
      </c>
      <c r="N72" s="5">
        <f t="shared" si="6"/>
        <v>0</v>
      </c>
      <c r="O72" s="5">
        <f t="shared" si="7"/>
        <v>0.5</v>
      </c>
    </row>
    <row r="73" spans="1:15" ht="25" customHeight="1">
      <c r="A73" s="1"/>
      <c r="B73" s="1">
        <v>183</v>
      </c>
      <c r="C73" s="13" t="s">
        <v>17</v>
      </c>
      <c r="D73" s="1" t="s">
        <v>43</v>
      </c>
      <c r="E73" s="4">
        <v>45747</v>
      </c>
      <c r="F73" s="1" t="s">
        <v>49</v>
      </c>
      <c r="G73" s="1" t="s">
        <v>46</v>
      </c>
      <c r="H73" s="5">
        <f>'Forecast log'!I188</f>
        <v>0</v>
      </c>
      <c r="I73" s="5">
        <f>'PG facts'!D90</f>
        <v>1</v>
      </c>
      <c r="J73" s="5">
        <f t="shared" si="4"/>
        <v>-1</v>
      </c>
      <c r="K73" s="5">
        <f t="shared" si="5"/>
        <v>1</v>
      </c>
      <c r="L73" s="5">
        <f>('Forecast log'!H188-I73)^2</f>
        <v>0.25</v>
      </c>
      <c r="M73" s="5">
        <f>('Forecast log'!I188-I73)^2</f>
        <v>1</v>
      </c>
      <c r="N73" s="5">
        <f t="shared" si="6"/>
        <v>0</v>
      </c>
      <c r="O73" s="5">
        <f t="shared" si="7"/>
        <v>1</v>
      </c>
    </row>
    <row r="74" spans="1:15" ht="25" customHeight="1">
      <c r="A74" s="1"/>
      <c r="B74" s="1">
        <v>183</v>
      </c>
      <c r="C74" s="13" t="s">
        <v>17</v>
      </c>
      <c r="D74" s="1" t="s">
        <v>43</v>
      </c>
      <c r="E74" s="4">
        <v>45747</v>
      </c>
      <c r="F74" s="1" t="s">
        <v>49</v>
      </c>
      <c r="G74" s="1" t="s">
        <v>47</v>
      </c>
      <c r="H74" s="5">
        <f>'Forecast log'!N188</f>
        <v>-0.12678592362656094</v>
      </c>
      <c r="I74" s="5">
        <f>'PG facts'!D90</f>
        <v>1</v>
      </c>
      <c r="J74" s="5">
        <f t="shared" si="4"/>
        <v>-1.1267859236265609</v>
      </c>
      <c r="K74" s="5">
        <f t="shared" si="5"/>
        <v>1.2696465176829621</v>
      </c>
      <c r="L74" s="5">
        <f>('Forecast log'!H188-I74)^2</f>
        <v>0.25</v>
      </c>
      <c r="M74" s="5">
        <f>('Forecast log'!I188-I74)^2</f>
        <v>1</v>
      </c>
      <c r="N74" s="5">
        <f t="shared" si="6"/>
        <v>0</v>
      </c>
      <c r="O74" s="5">
        <f t="shared" si="7"/>
        <v>1.1267859236265609</v>
      </c>
    </row>
    <row r="75" spans="1:15" ht="25" customHeight="1">
      <c r="A75" s="1"/>
      <c r="B75" s="1">
        <v>183</v>
      </c>
      <c r="C75" s="13" t="s">
        <v>17</v>
      </c>
      <c r="D75" s="1" t="s">
        <v>43</v>
      </c>
      <c r="E75" s="4">
        <v>45747</v>
      </c>
      <c r="F75" s="1" t="s">
        <v>49</v>
      </c>
      <c r="G75" s="1" t="s">
        <v>50</v>
      </c>
      <c r="H75" s="5">
        <f>'Forecast log'!S188</f>
        <v>-0.3408303744687638</v>
      </c>
      <c r="I75" s="5">
        <f>'PG facts'!D90</f>
        <v>1</v>
      </c>
      <c r="J75" s="5">
        <f t="shared" si="4"/>
        <v>-1.3408303744687637</v>
      </c>
      <c r="K75" s="5">
        <f t="shared" si="5"/>
        <v>1.7978260930980452</v>
      </c>
      <c r="L75" s="5">
        <f>('Forecast log'!H188-I75)^2</f>
        <v>0.25</v>
      </c>
      <c r="M75" s="5">
        <f>('Forecast log'!I188-I75)^2</f>
        <v>1</v>
      </c>
      <c r="N75" s="5">
        <f t="shared" si="6"/>
        <v>0</v>
      </c>
      <c r="O75" s="5">
        <f t="shared" si="7"/>
        <v>1.3408303744687637</v>
      </c>
    </row>
    <row r="76" spans="1:15" ht="25" customHeight="1">
      <c r="A76" s="1"/>
      <c r="B76" s="1">
        <v>183</v>
      </c>
      <c r="C76" s="13" t="s">
        <v>17</v>
      </c>
      <c r="D76" s="1" t="s">
        <v>43</v>
      </c>
      <c r="E76" s="4">
        <v>45747</v>
      </c>
      <c r="F76" s="1" t="s">
        <v>49</v>
      </c>
      <c r="G76" s="1" t="s">
        <v>48</v>
      </c>
      <c r="H76" s="5">
        <f>'Forecast log'!T188</f>
        <v>0.18660703818671953</v>
      </c>
      <c r="I76" s="5">
        <f>'PG facts'!D90</f>
        <v>1</v>
      </c>
      <c r="J76" s="5">
        <f t="shared" si="4"/>
        <v>-0.81339296181328047</v>
      </c>
      <c r="K76" s="5">
        <f t="shared" si="5"/>
        <v>0.66160811032738076</v>
      </c>
      <c r="L76" s="5">
        <f>('Forecast log'!H188-I76)^2</f>
        <v>0.25</v>
      </c>
      <c r="M76" s="5">
        <f>('Forecast log'!I188-I76)^2</f>
        <v>1</v>
      </c>
      <c r="N76" s="5">
        <f t="shared" si="6"/>
        <v>0</v>
      </c>
      <c r="O76" s="5">
        <f t="shared" si="7"/>
        <v>0.81339296181328047</v>
      </c>
    </row>
    <row r="77" spans="1:15" ht="25" customHeight="1">
      <c r="A77" s="1"/>
      <c r="B77" s="1">
        <v>184</v>
      </c>
      <c r="C77" s="13" t="s">
        <v>17</v>
      </c>
      <c r="D77" s="1" t="s">
        <v>43</v>
      </c>
      <c r="E77" s="4">
        <v>45747</v>
      </c>
      <c r="F77" s="1" t="s">
        <v>51</v>
      </c>
      <c r="G77" s="1" t="s">
        <v>45</v>
      </c>
      <c r="H77" s="5">
        <f>'Forecast log'!H189</f>
        <v>0.5</v>
      </c>
      <c r="I77" s="5">
        <f>'PG facts'!D90</f>
        <v>1</v>
      </c>
      <c r="J77" s="5">
        <f t="shared" si="4"/>
        <v>-0.5</v>
      </c>
      <c r="K77" s="5">
        <f t="shared" si="5"/>
        <v>0.25</v>
      </c>
      <c r="L77" s="5">
        <f>('Forecast log'!H189-I77)^2</f>
        <v>0.25</v>
      </c>
      <c r="M77" s="5">
        <f>('Forecast log'!I189-I77)^2</f>
        <v>1</v>
      </c>
      <c r="N77" s="5">
        <f t="shared" si="6"/>
        <v>0</v>
      </c>
      <c r="O77" s="5">
        <f t="shared" si="7"/>
        <v>0.5</v>
      </c>
    </row>
    <row r="78" spans="1:15" ht="25" customHeight="1">
      <c r="A78" s="1"/>
      <c r="B78" s="1">
        <v>184</v>
      </c>
      <c r="C78" s="13" t="s">
        <v>17</v>
      </c>
      <c r="D78" s="1" t="s">
        <v>43</v>
      </c>
      <c r="E78" s="4">
        <v>45747</v>
      </c>
      <c r="F78" s="1" t="s">
        <v>51</v>
      </c>
      <c r="G78" s="1" t="s">
        <v>46</v>
      </c>
      <c r="H78" s="5">
        <f>'Forecast log'!I189</f>
        <v>0</v>
      </c>
      <c r="I78" s="5">
        <f>'PG facts'!D90</f>
        <v>1</v>
      </c>
      <c r="J78" s="5">
        <f t="shared" si="4"/>
        <v>-1</v>
      </c>
      <c r="K78" s="5">
        <f t="shared" si="5"/>
        <v>1</v>
      </c>
      <c r="L78" s="5">
        <f>('Forecast log'!H189-I78)^2</f>
        <v>0.25</v>
      </c>
      <c r="M78" s="5">
        <f>('Forecast log'!I189-I78)^2</f>
        <v>1</v>
      </c>
      <c r="N78" s="5">
        <f t="shared" si="6"/>
        <v>0</v>
      </c>
      <c r="O78" s="5">
        <f t="shared" si="7"/>
        <v>1</v>
      </c>
    </row>
    <row r="79" spans="1:15" ht="25" customHeight="1">
      <c r="A79" s="1"/>
      <c r="B79" s="1">
        <v>184</v>
      </c>
      <c r="C79" s="13" t="s">
        <v>17</v>
      </c>
      <c r="D79" s="1" t="s">
        <v>43</v>
      </c>
      <c r="E79" s="4">
        <v>45747</v>
      </c>
      <c r="F79" s="1" t="s">
        <v>51</v>
      </c>
      <c r="G79" s="1" t="s">
        <v>47</v>
      </c>
      <c r="H79" s="5">
        <f>'Forecast log'!N189</f>
        <v>0.12967340465030763</v>
      </c>
      <c r="I79" s="5">
        <f>'PG facts'!D90</f>
        <v>1</v>
      </c>
      <c r="J79" s="5">
        <f t="shared" si="4"/>
        <v>-0.87032659534969237</v>
      </c>
      <c r="K79" s="5">
        <f t="shared" si="5"/>
        <v>0.75746838257298721</v>
      </c>
      <c r="L79" s="5">
        <f>('Forecast log'!H189-I79)^2</f>
        <v>0.25</v>
      </c>
      <c r="M79" s="5">
        <f>('Forecast log'!I189-I79)^2</f>
        <v>1</v>
      </c>
      <c r="N79" s="5">
        <f t="shared" si="6"/>
        <v>0</v>
      </c>
      <c r="O79" s="5">
        <f t="shared" si="7"/>
        <v>0.87032659534969237</v>
      </c>
    </row>
    <row r="80" spans="1:15" ht="25" customHeight="1">
      <c r="A80" s="1"/>
      <c r="B80" s="1">
        <v>184</v>
      </c>
      <c r="C80" s="13" t="s">
        <v>17</v>
      </c>
      <c r="D80" s="1" t="s">
        <v>43</v>
      </c>
      <c r="E80" s="4">
        <v>45747</v>
      </c>
      <c r="F80" s="1" t="s">
        <v>51</v>
      </c>
      <c r="G80" s="1" t="s">
        <v>50</v>
      </c>
      <c r="H80" s="5">
        <f>'Forecast log'!S189</f>
        <v>-0.33498587850449424</v>
      </c>
      <c r="I80" s="5">
        <f>'PG facts'!D90</f>
        <v>1</v>
      </c>
      <c r="J80" s="5">
        <f t="shared" si="4"/>
        <v>-1.3349858785044941</v>
      </c>
      <c r="K80" s="5">
        <f t="shared" si="5"/>
        <v>1.782187295806416</v>
      </c>
      <c r="L80" s="5">
        <f>('Forecast log'!H189-I80)^2</f>
        <v>0.25</v>
      </c>
      <c r="M80" s="5">
        <f>('Forecast log'!I189-I80)^2</f>
        <v>1</v>
      </c>
      <c r="N80" s="5">
        <f t="shared" si="6"/>
        <v>0</v>
      </c>
      <c r="O80" s="5">
        <f t="shared" si="7"/>
        <v>1.3349858785044941</v>
      </c>
    </row>
    <row r="81" spans="1:15" ht="25" customHeight="1">
      <c r="A81" s="1"/>
      <c r="B81" s="1">
        <v>184</v>
      </c>
      <c r="C81" s="13" t="s">
        <v>17</v>
      </c>
      <c r="D81" s="1" t="s">
        <v>43</v>
      </c>
      <c r="E81" s="4">
        <v>45747</v>
      </c>
      <c r="F81" s="1" t="s">
        <v>51</v>
      </c>
      <c r="G81" s="1" t="s">
        <v>48</v>
      </c>
      <c r="H81" s="5">
        <f>'Forecast log'!T189</f>
        <v>0.31483670232515382</v>
      </c>
      <c r="I81" s="5">
        <f>'PG facts'!D90</f>
        <v>1</v>
      </c>
      <c r="J81" s="5">
        <f t="shared" si="4"/>
        <v>-0.68516329767484618</v>
      </c>
      <c r="K81" s="5">
        <f t="shared" si="5"/>
        <v>0.46944874448066987</v>
      </c>
      <c r="L81" s="5">
        <f>('Forecast log'!H189-I81)^2</f>
        <v>0.25</v>
      </c>
      <c r="M81" s="5">
        <f>('Forecast log'!I189-I81)^2</f>
        <v>1</v>
      </c>
      <c r="N81" s="5">
        <f t="shared" si="6"/>
        <v>0</v>
      </c>
      <c r="O81" s="5">
        <f t="shared" si="7"/>
        <v>0.68516329767484618</v>
      </c>
    </row>
    <row r="82" spans="1:15" ht="25" customHeight="1">
      <c r="A82" s="1"/>
      <c r="B82" s="1">
        <v>238</v>
      </c>
      <c r="C82" s="13" t="s">
        <v>17</v>
      </c>
      <c r="D82" s="1" t="s">
        <v>43</v>
      </c>
      <c r="E82" s="4">
        <v>45838</v>
      </c>
      <c r="F82" s="1" t="s">
        <v>44</v>
      </c>
      <c r="G82" s="1" t="s">
        <v>45</v>
      </c>
      <c r="H82" s="5">
        <f>'Forecast log'!H243</f>
        <v>0.5</v>
      </c>
      <c r="I82" s="5">
        <f>'PG facts'!D97</f>
        <v>1</v>
      </c>
      <c r="J82" s="5">
        <f t="shared" si="4"/>
        <v>-0.5</v>
      </c>
      <c r="K82" s="5">
        <f t="shared" si="5"/>
        <v>0.25</v>
      </c>
      <c r="L82" s="5">
        <f>('Forecast log'!H243-I82)^2</f>
        <v>0.25</v>
      </c>
      <c r="M82" s="5">
        <f>('Forecast log'!I243-I82)^2</f>
        <v>1</v>
      </c>
      <c r="N82" s="5">
        <f t="shared" si="6"/>
        <v>0</v>
      </c>
      <c r="O82" s="5">
        <f t="shared" si="7"/>
        <v>0.5</v>
      </c>
    </row>
    <row r="83" spans="1:15" ht="25" customHeight="1">
      <c r="A83" s="1"/>
      <c r="B83" s="1">
        <v>238</v>
      </c>
      <c r="C83" s="13" t="s">
        <v>17</v>
      </c>
      <c r="D83" s="1" t="s">
        <v>43</v>
      </c>
      <c r="E83" s="4">
        <v>45838</v>
      </c>
      <c r="F83" s="1" t="s">
        <v>44</v>
      </c>
      <c r="G83" s="1" t="s">
        <v>46</v>
      </c>
      <c r="H83" s="5">
        <f>'Forecast log'!I243</f>
        <v>0</v>
      </c>
      <c r="I83" s="5">
        <f>'PG facts'!D97</f>
        <v>1</v>
      </c>
      <c r="J83" s="5">
        <f t="shared" si="4"/>
        <v>-1</v>
      </c>
      <c r="K83" s="5">
        <f t="shared" si="5"/>
        <v>1</v>
      </c>
      <c r="L83" s="5">
        <f>('Forecast log'!H243-I83)^2</f>
        <v>0.25</v>
      </c>
      <c r="M83" s="5">
        <f>('Forecast log'!I243-I83)^2</f>
        <v>1</v>
      </c>
      <c r="N83" s="5">
        <f t="shared" si="6"/>
        <v>0</v>
      </c>
      <c r="O83" s="5">
        <f t="shared" si="7"/>
        <v>1</v>
      </c>
    </row>
    <row r="84" spans="1:15" ht="25" customHeight="1">
      <c r="A84" s="1"/>
      <c r="B84" s="1">
        <v>238</v>
      </c>
      <c r="C84" s="13" t="s">
        <v>17</v>
      </c>
      <c r="D84" s="1" t="s">
        <v>43</v>
      </c>
      <c r="E84" s="4">
        <v>45838</v>
      </c>
      <c r="F84" s="1" t="s">
        <v>44</v>
      </c>
      <c r="G84" s="1" t="s">
        <v>47</v>
      </c>
      <c r="H84" s="5">
        <f>'Forecast log'!N243</f>
        <v>7.9052164145522186E-2</v>
      </c>
      <c r="I84" s="5">
        <f>'PG facts'!D97</f>
        <v>1</v>
      </c>
      <c r="J84" s="5">
        <f t="shared" si="4"/>
        <v>-0.92094783585447781</v>
      </c>
      <c r="K84" s="5">
        <f t="shared" si="5"/>
        <v>0.84814491636504619</v>
      </c>
      <c r="L84" s="5">
        <f>('Forecast log'!H243-I84)^2</f>
        <v>0.25</v>
      </c>
      <c r="M84" s="5">
        <f>('Forecast log'!I243-I84)^2</f>
        <v>1</v>
      </c>
      <c r="N84" s="5">
        <f t="shared" si="6"/>
        <v>0</v>
      </c>
      <c r="O84" s="5">
        <f t="shared" si="7"/>
        <v>0.92094783585447781</v>
      </c>
    </row>
    <row r="85" spans="1:15" ht="25" customHeight="1">
      <c r="A85" s="1"/>
      <c r="B85" s="1">
        <v>238</v>
      </c>
      <c r="C85" s="13" t="s">
        <v>17</v>
      </c>
      <c r="D85" s="1" t="s">
        <v>43</v>
      </c>
      <c r="E85" s="4">
        <v>45838</v>
      </c>
      <c r="F85" s="1" t="s">
        <v>44</v>
      </c>
      <c r="G85" s="1" t="s">
        <v>48</v>
      </c>
      <c r="H85" s="5">
        <f>'Forecast log'!T243</f>
        <v>0.28952608207276109</v>
      </c>
      <c r="I85" s="5">
        <f>'PG facts'!D97</f>
        <v>1</v>
      </c>
      <c r="J85" s="5">
        <f t="shared" si="4"/>
        <v>-0.71047391792723891</v>
      </c>
      <c r="K85" s="5">
        <f t="shared" si="5"/>
        <v>0.50477318805488103</v>
      </c>
      <c r="L85" s="5">
        <f>('Forecast log'!H243-I85)^2</f>
        <v>0.25</v>
      </c>
      <c r="M85" s="5">
        <f>('Forecast log'!I243-I85)^2</f>
        <v>1</v>
      </c>
      <c r="N85" s="5">
        <f t="shared" si="6"/>
        <v>0</v>
      </c>
      <c r="O85" s="5">
        <f t="shared" si="7"/>
        <v>0.71047391792723891</v>
      </c>
    </row>
    <row r="86" spans="1:15" ht="25" customHeight="1">
      <c r="A86" s="1"/>
      <c r="B86" s="1">
        <v>243</v>
      </c>
      <c r="C86" s="13" t="s">
        <v>17</v>
      </c>
      <c r="D86" s="1" t="s">
        <v>43</v>
      </c>
      <c r="E86" s="4">
        <v>45838</v>
      </c>
      <c r="F86" s="1" t="s">
        <v>52</v>
      </c>
      <c r="G86" s="1" t="s">
        <v>45</v>
      </c>
      <c r="H86" s="5">
        <f>'Forecast log'!H248</f>
        <v>0.5</v>
      </c>
      <c r="I86" s="5">
        <f>'PG facts'!D97</f>
        <v>1</v>
      </c>
      <c r="J86" s="5">
        <f t="shared" si="4"/>
        <v>-0.5</v>
      </c>
      <c r="K86" s="5">
        <f t="shared" si="5"/>
        <v>0.25</v>
      </c>
      <c r="L86" s="5">
        <f>('Forecast log'!H248-I86)^2</f>
        <v>0.25</v>
      </c>
      <c r="M86" s="5">
        <f>('Forecast log'!I248-I86)^2</f>
        <v>0</v>
      </c>
      <c r="N86" s="5">
        <f t="shared" si="6"/>
        <v>0</v>
      </c>
      <c r="O86" s="5">
        <f t="shared" si="7"/>
        <v>0.5</v>
      </c>
    </row>
    <row r="87" spans="1:15" ht="25" customHeight="1">
      <c r="A87" s="1"/>
      <c r="B87" s="1">
        <v>243</v>
      </c>
      <c r="C87" s="13" t="s">
        <v>17</v>
      </c>
      <c r="D87" s="1" t="s">
        <v>43</v>
      </c>
      <c r="E87" s="4">
        <v>45838</v>
      </c>
      <c r="F87" s="1" t="s">
        <v>52</v>
      </c>
      <c r="G87" s="1" t="s">
        <v>46</v>
      </c>
      <c r="H87" s="5">
        <f>'Forecast log'!I248</f>
        <v>1</v>
      </c>
      <c r="I87" s="5">
        <f>'PG facts'!D97</f>
        <v>1</v>
      </c>
      <c r="J87" s="5">
        <f t="shared" si="4"/>
        <v>0</v>
      </c>
      <c r="K87" s="5">
        <f t="shared" si="5"/>
        <v>0</v>
      </c>
      <c r="L87" s="5">
        <f>('Forecast log'!H248-I87)^2</f>
        <v>0.25</v>
      </c>
      <c r="M87" s="5">
        <f>('Forecast log'!I248-I87)^2</f>
        <v>0</v>
      </c>
      <c r="N87" s="5">
        <f t="shared" si="6"/>
        <v>1</v>
      </c>
      <c r="O87" s="5">
        <f t="shared" si="7"/>
        <v>0</v>
      </c>
    </row>
    <row r="88" spans="1:15" ht="25" customHeight="1">
      <c r="A88" s="1"/>
      <c r="B88" s="1">
        <v>243</v>
      </c>
      <c r="C88" s="13" t="s">
        <v>17</v>
      </c>
      <c r="D88" s="1" t="s">
        <v>43</v>
      </c>
      <c r="E88" s="4">
        <v>45838</v>
      </c>
      <c r="F88" s="1" t="s">
        <v>52</v>
      </c>
      <c r="G88" s="1" t="s">
        <v>47</v>
      </c>
      <c r="H88" s="5">
        <f>'Forecast log'!N248</f>
        <v>0.42260037711721377</v>
      </c>
      <c r="I88" s="5">
        <f>'PG facts'!D97</f>
        <v>1</v>
      </c>
      <c r="J88" s="5">
        <f t="shared" si="4"/>
        <v>-0.57739962288278623</v>
      </c>
      <c r="K88" s="5">
        <f t="shared" si="5"/>
        <v>0.33339032450518374</v>
      </c>
      <c r="L88" s="5">
        <f>('Forecast log'!H248-I88)^2</f>
        <v>0.25</v>
      </c>
      <c r="M88" s="5">
        <f>('Forecast log'!I248-I88)^2</f>
        <v>0</v>
      </c>
      <c r="N88" s="5">
        <f t="shared" si="6"/>
        <v>0</v>
      </c>
      <c r="O88" s="5">
        <f t="shared" si="7"/>
        <v>0.57739962288278623</v>
      </c>
    </row>
    <row r="89" spans="1:15" ht="25" customHeight="1">
      <c r="A89" s="1"/>
      <c r="B89" s="1">
        <v>243</v>
      </c>
      <c r="C89" s="13" t="s">
        <v>17</v>
      </c>
      <c r="D89" s="1" t="s">
        <v>43</v>
      </c>
      <c r="E89" s="4">
        <v>45838</v>
      </c>
      <c r="F89" s="1" t="s">
        <v>52</v>
      </c>
      <c r="G89" s="1" t="s">
        <v>50</v>
      </c>
      <c r="H89" s="5">
        <f>'Forecast log'!S248</f>
        <v>7.1965113257792312E-2</v>
      </c>
      <c r="I89" s="5">
        <f>'PG facts'!D97</f>
        <v>1</v>
      </c>
      <c r="J89" s="5">
        <f t="shared" si="4"/>
        <v>-0.92803488674220769</v>
      </c>
      <c r="K89" s="5">
        <f t="shared" si="5"/>
        <v>0.86124875101062226</v>
      </c>
      <c r="L89" s="5">
        <f>('Forecast log'!H248-I89)^2</f>
        <v>0.25</v>
      </c>
      <c r="M89" s="5">
        <f>('Forecast log'!I248-I89)^2</f>
        <v>0</v>
      </c>
      <c r="N89" s="5">
        <f t="shared" si="6"/>
        <v>0</v>
      </c>
      <c r="O89" s="5">
        <f t="shared" si="7"/>
        <v>0.92803488674220769</v>
      </c>
    </row>
    <row r="90" spans="1:15" ht="25" customHeight="1">
      <c r="A90" s="1"/>
      <c r="B90" s="1">
        <v>243</v>
      </c>
      <c r="C90" s="13" t="s">
        <v>17</v>
      </c>
      <c r="D90" s="1" t="s">
        <v>43</v>
      </c>
      <c r="E90" s="4">
        <v>45838</v>
      </c>
      <c r="F90" s="1" t="s">
        <v>52</v>
      </c>
      <c r="G90" s="1" t="s">
        <v>48</v>
      </c>
      <c r="H90" s="5">
        <f>'Forecast log'!T248</f>
        <v>0.46130018855860688</v>
      </c>
      <c r="I90" s="5">
        <f>'PG facts'!D97</f>
        <v>1</v>
      </c>
      <c r="J90" s="5">
        <f t="shared" si="4"/>
        <v>-0.53869981144139312</v>
      </c>
      <c r="K90" s="5">
        <f t="shared" si="5"/>
        <v>0.29019748684699248</v>
      </c>
      <c r="L90" s="5">
        <f>('Forecast log'!H248-I90)^2</f>
        <v>0.25</v>
      </c>
      <c r="M90" s="5">
        <f>('Forecast log'!I248-I90)^2</f>
        <v>0</v>
      </c>
      <c r="N90" s="5">
        <f t="shared" si="6"/>
        <v>0</v>
      </c>
      <c r="O90" s="5">
        <f t="shared" si="7"/>
        <v>0.53869981144139312</v>
      </c>
    </row>
    <row r="91" spans="1:15" ht="25" customHeight="1">
      <c r="A91" s="1"/>
      <c r="B91" s="1">
        <v>241</v>
      </c>
      <c r="C91" s="13" t="s">
        <v>17</v>
      </c>
      <c r="D91" s="1" t="s">
        <v>43</v>
      </c>
      <c r="E91" s="4">
        <v>45838</v>
      </c>
      <c r="F91" s="1" t="s">
        <v>49</v>
      </c>
      <c r="G91" s="1" t="s">
        <v>45</v>
      </c>
      <c r="H91" s="5">
        <f>'Forecast log'!H246</f>
        <v>0.5</v>
      </c>
      <c r="I91" s="5">
        <f>'PG facts'!D97</f>
        <v>1</v>
      </c>
      <c r="J91" s="5">
        <f t="shared" si="4"/>
        <v>-0.5</v>
      </c>
      <c r="K91" s="5">
        <f t="shared" si="5"/>
        <v>0.25</v>
      </c>
      <c r="L91" s="5">
        <f>('Forecast log'!H246-I91)^2</f>
        <v>0.25</v>
      </c>
      <c r="M91" s="5">
        <f>('Forecast log'!I246-I91)^2</f>
        <v>0</v>
      </c>
      <c r="N91" s="5">
        <f t="shared" si="6"/>
        <v>0</v>
      </c>
      <c r="O91" s="5">
        <f t="shared" si="7"/>
        <v>0.5</v>
      </c>
    </row>
    <row r="92" spans="1:15" ht="25" customHeight="1">
      <c r="A92" s="1"/>
      <c r="B92" s="1">
        <v>241</v>
      </c>
      <c r="C92" s="13" t="s">
        <v>17</v>
      </c>
      <c r="D92" s="1" t="s">
        <v>43</v>
      </c>
      <c r="E92" s="4">
        <v>45838</v>
      </c>
      <c r="F92" s="1" t="s">
        <v>49</v>
      </c>
      <c r="G92" s="1" t="s">
        <v>46</v>
      </c>
      <c r="H92" s="5">
        <f>'Forecast log'!I246</f>
        <v>1</v>
      </c>
      <c r="I92" s="5">
        <f>'PG facts'!D97</f>
        <v>1</v>
      </c>
      <c r="J92" s="5">
        <f t="shared" si="4"/>
        <v>0</v>
      </c>
      <c r="K92" s="5">
        <f t="shared" si="5"/>
        <v>0</v>
      </c>
      <c r="L92" s="5">
        <f>('Forecast log'!H246-I92)^2</f>
        <v>0.25</v>
      </c>
      <c r="M92" s="5">
        <f>('Forecast log'!I246-I92)^2</f>
        <v>0</v>
      </c>
      <c r="N92" s="5">
        <f t="shared" si="6"/>
        <v>1</v>
      </c>
      <c r="O92" s="5">
        <f t="shared" si="7"/>
        <v>0</v>
      </c>
    </row>
    <row r="93" spans="1:15" ht="25" customHeight="1">
      <c r="A93" s="1"/>
      <c r="B93" s="1">
        <v>241</v>
      </c>
      <c r="C93" s="13" t="s">
        <v>17</v>
      </c>
      <c r="D93" s="1" t="s">
        <v>43</v>
      </c>
      <c r="E93" s="4">
        <v>45838</v>
      </c>
      <c r="F93" s="1" t="s">
        <v>49</v>
      </c>
      <c r="G93" s="1" t="s">
        <v>47</v>
      </c>
      <c r="H93" s="5">
        <f>'Forecast log'!N246</f>
        <v>0.59074414646139384</v>
      </c>
      <c r="I93" s="5">
        <f>'PG facts'!D97</f>
        <v>1</v>
      </c>
      <c r="J93" s="5">
        <f t="shared" si="4"/>
        <v>-0.40925585353860616</v>
      </c>
      <c r="K93" s="5">
        <f t="shared" si="5"/>
        <v>0.16749035365561304</v>
      </c>
      <c r="L93" s="5">
        <f>('Forecast log'!H246-I93)^2</f>
        <v>0.25</v>
      </c>
      <c r="M93" s="5">
        <f>('Forecast log'!I246-I93)^2</f>
        <v>0</v>
      </c>
      <c r="N93" s="5">
        <f t="shared" si="6"/>
        <v>1</v>
      </c>
      <c r="O93" s="5">
        <f t="shared" si="7"/>
        <v>0.40925585353860616</v>
      </c>
    </row>
    <row r="94" spans="1:15" ht="25" customHeight="1">
      <c r="A94" s="1"/>
      <c r="B94" s="1">
        <v>241</v>
      </c>
      <c r="C94" s="13" t="s">
        <v>17</v>
      </c>
      <c r="D94" s="1" t="s">
        <v>43</v>
      </c>
      <c r="E94" s="4">
        <v>45838</v>
      </c>
      <c r="F94" s="1" t="s">
        <v>49</v>
      </c>
      <c r="G94" s="1" t="s">
        <v>50</v>
      </c>
      <c r="H94" s="5">
        <f>'Forecast log'!S246</f>
        <v>7.6957221419838628E-2</v>
      </c>
      <c r="I94" s="5">
        <f>'PG facts'!D97</f>
        <v>1</v>
      </c>
      <c r="J94" s="5">
        <f t="shared" si="4"/>
        <v>-0.92304277858016137</v>
      </c>
      <c r="K94" s="5">
        <f t="shared" si="5"/>
        <v>0.85200797108898485</v>
      </c>
      <c r="L94" s="5">
        <f>('Forecast log'!H246-I94)^2</f>
        <v>0.25</v>
      </c>
      <c r="M94" s="5">
        <f>('Forecast log'!I246-I94)^2</f>
        <v>0</v>
      </c>
      <c r="N94" s="5">
        <f t="shared" si="6"/>
        <v>0</v>
      </c>
      <c r="O94" s="5">
        <f t="shared" si="7"/>
        <v>0.92304277858016137</v>
      </c>
    </row>
    <row r="95" spans="1:15" ht="25" customHeight="1">
      <c r="A95" s="1"/>
      <c r="B95" s="1">
        <v>241</v>
      </c>
      <c r="C95" s="13" t="s">
        <v>17</v>
      </c>
      <c r="D95" s="1" t="s">
        <v>43</v>
      </c>
      <c r="E95" s="4">
        <v>45838</v>
      </c>
      <c r="F95" s="1" t="s">
        <v>49</v>
      </c>
      <c r="G95" s="1" t="s">
        <v>48</v>
      </c>
      <c r="H95" s="5">
        <f>'Forecast log'!T246</f>
        <v>0.54537207323069692</v>
      </c>
      <c r="I95" s="5">
        <f>'PG facts'!D97</f>
        <v>1</v>
      </c>
      <c r="J95" s="5">
        <f t="shared" si="4"/>
        <v>-0.45462792676930308</v>
      </c>
      <c r="K95" s="5">
        <f t="shared" si="5"/>
        <v>0.2066865517985548</v>
      </c>
      <c r="L95" s="5">
        <f>('Forecast log'!H246-I95)^2</f>
        <v>0.25</v>
      </c>
      <c r="M95" s="5">
        <f>('Forecast log'!I246-I95)^2</f>
        <v>0</v>
      </c>
      <c r="N95" s="5">
        <f t="shared" si="6"/>
        <v>1</v>
      </c>
      <c r="O95" s="5">
        <f t="shared" si="7"/>
        <v>0.45462792676930308</v>
      </c>
    </row>
    <row r="96" spans="1:15" ht="25" customHeight="1">
      <c r="A96" s="1"/>
      <c r="B96" s="1">
        <v>242</v>
      </c>
      <c r="C96" s="13" t="s">
        <v>17</v>
      </c>
      <c r="D96" s="1" t="s">
        <v>43</v>
      </c>
      <c r="E96" s="4">
        <v>45838</v>
      </c>
      <c r="F96" s="1" t="s">
        <v>51</v>
      </c>
      <c r="G96" s="1" t="s">
        <v>45</v>
      </c>
      <c r="H96" s="5">
        <f>'Forecast log'!H247</f>
        <v>0.5</v>
      </c>
      <c r="I96" s="5">
        <f>'PG facts'!D97</f>
        <v>1</v>
      </c>
      <c r="J96" s="5">
        <f t="shared" si="4"/>
        <v>-0.5</v>
      </c>
      <c r="K96" s="5">
        <f t="shared" si="5"/>
        <v>0.25</v>
      </c>
      <c r="L96" s="5">
        <f>('Forecast log'!H247-I96)^2</f>
        <v>0.25</v>
      </c>
      <c r="M96" s="5">
        <f>('Forecast log'!I247-I96)^2</f>
        <v>0</v>
      </c>
      <c r="N96" s="5">
        <f t="shared" si="6"/>
        <v>0</v>
      </c>
      <c r="O96" s="5">
        <f t="shared" si="7"/>
        <v>0.5</v>
      </c>
    </row>
    <row r="97" spans="1:15" ht="25" customHeight="1">
      <c r="A97" s="1"/>
      <c r="B97" s="1">
        <v>242</v>
      </c>
      <c r="C97" s="13" t="s">
        <v>17</v>
      </c>
      <c r="D97" s="1" t="s">
        <v>43</v>
      </c>
      <c r="E97" s="4">
        <v>45838</v>
      </c>
      <c r="F97" s="1" t="s">
        <v>51</v>
      </c>
      <c r="G97" s="1" t="s">
        <v>46</v>
      </c>
      <c r="H97" s="5">
        <f>'Forecast log'!I247</f>
        <v>1</v>
      </c>
      <c r="I97" s="5">
        <f>'PG facts'!D97</f>
        <v>1</v>
      </c>
      <c r="J97" s="5">
        <f t="shared" si="4"/>
        <v>0</v>
      </c>
      <c r="K97" s="5">
        <f t="shared" si="5"/>
        <v>0</v>
      </c>
      <c r="L97" s="5">
        <f>('Forecast log'!H247-I97)^2</f>
        <v>0.25</v>
      </c>
      <c r="M97" s="5">
        <f>('Forecast log'!I247-I97)^2</f>
        <v>0</v>
      </c>
      <c r="N97" s="5">
        <f t="shared" si="6"/>
        <v>1</v>
      </c>
      <c r="O97" s="5">
        <f t="shared" si="7"/>
        <v>0</v>
      </c>
    </row>
    <row r="98" spans="1:15" ht="25" customHeight="1">
      <c r="A98" s="1"/>
      <c r="B98" s="1">
        <v>242</v>
      </c>
      <c r="C98" s="13" t="s">
        <v>17</v>
      </c>
      <c r="D98" s="1" t="s">
        <v>43</v>
      </c>
      <c r="E98" s="4">
        <v>45838</v>
      </c>
      <c r="F98" s="1" t="s">
        <v>51</v>
      </c>
      <c r="G98" s="1" t="s">
        <v>47</v>
      </c>
      <c r="H98" s="5">
        <f>'Forecast log'!N247</f>
        <v>0.42260037711721377</v>
      </c>
      <c r="I98" s="5">
        <f>'PG facts'!D97</f>
        <v>1</v>
      </c>
      <c r="J98" s="5">
        <f t="shared" si="4"/>
        <v>-0.57739962288278623</v>
      </c>
      <c r="K98" s="5">
        <f t="shared" si="5"/>
        <v>0.33339032450518374</v>
      </c>
      <c r="L98" s="5">
        <f>('Forecast log'!H247-I98)^2</f>
        <v>0.25</v>
      </c>
      <c r="M98" s="5">
        <f>('Forecast log'!I247-I98)^2</f>
        <v>0</v>
      </c>
      <c r="N98" s="5">
        <f t="shared" si="6"/>
        <v>0</v>
      </c>
      <c r="O98" s="5">
        <f t="shared" si="7"/>
        <v>0.57739962288278623</v>
      </c>
    </row>
    <row r="99" spans="1:15" ht="25" customHeight="1">
      <c r="A99" s="1"/>
      <c r="B99" s="1">
        <v>242</v>
      </c>
      <c r="C99" s="13" t="s">
        <v>17</v>
      </c>
      <c r="D99" s="1" t="s">
        <v>43</v>
      </c>
      <c r="E99" s="4">
        <v>45838</v>
      </c>
      <c r="F99" s="1" t="s">
        <v>51</v>
      </c>
      <c r="G99" s="1" t="s">
        <v>50</v>
      </c>
      <c r="H99" s="5">
        <f>'Forecast log'!S247</f>
        <v>7.1965113257792312E-2</v>
      </c>
      <c r="I99" s="5">
        <f>'PG facts'!D97</f>
        <v>1</v>
      </c>
      <c r="J99" s="5">
        <f t="shared" si="4"/>
        <v>-0.92803488674220769</v>
      </c>
      <c r="K99" s="5">
        <f t="shared" si="5"/>
        <v>0.86124875101062226</v>
      </c>
      <c r="L99" s="5">
        <f>('Forecast log'!H247-I99)^2</f>
        <v>0.25</v>
      </c>
      <c r="M99" s="5">
        <f>('Forecast log'!I247-I99)^2</f>
        <v>0</v>
      </c>
      <c r="N99" s="5">
        <f t="shared" si="6"/>
        <v>0</v>
      </c>
      <c r="O99" s="5">
        <f t="shared" si="7"/>
        <v>0.92803488674220769</v>
      </c>
    </row>
    <row r="100" spans="1:15" ht="25" customHeight="1">
      <c r="A100" s="1"/>
      <c r="B100" s="1">
        <v>242</v>
      </c>
      <c r="C100" s="13" t="s">
        <v>17</v>
      </c>
      <c r="D100" s="1" t="s">
        <v>43</v>
      </c>
      <c r="E100" s="4">
        <v>45838</v>
      </c>
      <c r="F100" s="1" t="s">
        <v>51</v>
      </c>
      <c r="G100" s="1" t="s">
        <v>48</v>
      </c>
      <c r="H100" s="5">
        <f>'Forecast log'!T247</f>
        <v>0.46130018855860688</v>
      </c>
      <c r="I100" s="5">
        <f>'PG facts'!D97</f>
        <v>1</v>
      </c>
      <c r="J100" s="5">
        <f t="shared" si="4"/>
        <v>-0.53869981144139312</v>
      </c>
      <c r="K100" s="5">
        <f t="shared" si="5"/>
        <v>0.29019748684699248</v>
      </c>
      <c r="L100" s="5">
        <f>('Forecast log'!H247-I100)^2</f>
        <v>0.25</v>
      </c>
      <c r="M100" s="5">
        <f>('Forecast log'!I247-I100)^2</f>
        <v>0</v>
      </c>
      <c r="N100" s="5">
        <f t="shared" si="6"/>
        <v>0</v>
      </c>
      <c r="O100" s="5">
        <f t="shared" si="7"/>
        <v>0.53869981144139312</v>
      </c>
    </row>
    <row r="101" spans="1:15" ht="25" customHeight="1">
      <c r="A101" s="1"/>
      <c r="B101" s="1">
        <v>298</v>
      </c>
      <c r="C101" s="13" t="s">
        <v>17</v>
      </c>
      <c r="D101" s="1" t="s">
        <v>43</v>
      </c>
      <c r="E101" s="4">
        <v>45930</v>
      </c>
      <c r="F101" s="1" t="s">
        <v>44</v>
      </c>
      <c r="G101" s="1" t="s">
        <v>45</v>
      </c>
      <c r="H101" s="5">
        <f>'Forecast log'!H303</f>
        <v>0.5</v>
      </c>
      <c r="I101" s="5">
        <f>'PG facts'!D104</f>
        <v>4</v>
      </c>
      <c r="J101" s="5">
        <f t="shared" si="4"/>
        <v>-3.5</v>
      </c>
      <c r="K101" s="5">
        <f t="shared" si="5"/>
        <v>12.25</v>
      </c>
      <c r="L101" s="5">
        <f>('Forecast log'!H303-I101)^2</f>
        <v>12.25</v>
      </c>
      <c r="M101" s="5">
        <f>('Forecast log'!I303-I101)^2</f>
        <v>9</v>
      </c>
      <c r="N101" s="5">
        <f t="shared" si="6"/>
        <v>0</v>
      </c>
      <c r="O101" s="5">
        <f t="shared" si="7"/>
        <v>3.5</v>
      </c>
    </row>
    <row r="102" spans="1:15" ht="25" customHeight="1">
      <c r="A102" s="1"/>
      <c r="B102" s="1">
        <v>298</v>
      </c>
      <c r="C102" s="13" t="s">
        <v>17</v>
      </c>
      <c r="D102" s="1" t="s">
        <v>43</v>
      </c>
      <c r="E102" s="4">
        <v>45930</v>
      </c>
      <c r="F102" s="1" t="s">
        <v>44</v>
      </c>
      <c r="G102" s="1" t="s">
        <v>46</v>
      </c>
      <c r="H102" s="5">
        <f>'Forecast log'!I303</f>
        <v>1</v>
      </c>
      <c r="I102" s="5">
        <f>'PG facts'!D104</f>
        <v>4</v>
      </c>
      <c r="J102" s="5">
        <f t="shared" si="4"/>
        <v>-3</v>
      </c>
      <c r="K102" s="5">
        <f t="shared" si="5"/>
        <v>9</v>
      </c>
      <c r="L102" s="5">
        <f>('Forecast log'!H303-I102)^2</f>
        <v>12.25</v>
      </c>
      <c r="M102" s="5">
        <f>('Forecast log'!I303-I102)^2</f>
        <v>9</v>
      </c>
      <c r="N102" s="5">
        <f t="shared" si="6"/>
        <v>1</v>
      </c>
      <c r="O102" s="5">
        <f t="shared" si="7"/>
        <v>3</v>
      </c>
    </row>
    <row r="103" spans="1:15" ht="25" customHeight="1">
      <c r="A103" s="1"/>
      <c r="B103" s="1">
        <v>298</v>
      </c>
      <c r="C103" s="13" t="s">
        <v>17</v>
      </c>
      <c r="D103" s="1" t="s">
        <v>43</v>
      </c>
      <c r="E103" s="4">
        <v>45930</v>
      </c>
      <c r="F103" s="1" t="s">
        <v>44</v>
      </c>
      <c r="G103" s="1" t="s">
        <v>47</v>
      </c>
      <c r="H103" s="5">
        <f>'Forecast log'!N303</f>
        <v>0.39943298753241963</v>
      </c>
      <c r="I103" s="5">
        <f>'PG facts'!D104</f>
        <v>4</v>
      </c>
      <c r="J103" s="5">
        <f t="shared" si="4"/>
        <v>-3.6005670124675806</v>
      </c>
      <c r="K103" s="5">
        <f t="shared" si="5"/>
        <v>12.964082811269719</v>
      </c>
      <c r="L103" s="5">
        <f>('Forecast log'!H303-I103)^2</f>
        <v>12.25</v>
      </c>
      <c r="M103" s="5">
        <f>('Forecast log'!I303-I103)^2</f>
        <v>9</v>
      </c>
      <c r="N103" s="5">
        <f t="shared" si="6"/>
        <v>0</v>
      </c>
      <c r="O103" s="5">
        <f t="shared" si="7"/>
        <v>3.6005670124675806</v>
      </c>
    </row>
    <row r="104" spans="1:15" ht="25" customHeight="1">
      <c r="A104" s="1"/>
      <c r="B104" s="1">
        <v>298</v>
      </c>
      <c r="C104" s="13" t="s">
        <v>17</v>
      </c>
      <c r="D104" s="1" t="s">
        <v>43</v>
      </c>
      <c r="E104" s="4">
        <v>45930</v>
      </c>
      <c r="F104" s="1" t="s">
        <v>44</v>
      </c>
      <c r="G104" s="1" t="s">
        <v>48</v>
      </c>
      <c r="H104" s="5">
        <f>'Forecast log'!T303</f>
        <v>0.44971649376620981</v>
      </c>
      <c r="I104" s="5">
        <f>'PG facts'!D104</f>
        <v>4</v>
      </c>
      <c r="J104" s="5">
        <f t="shared" si="4"/>
        <v>-3.5502835062337903</v>
      </c>
      <c r="K104" s="5">
        <f t="shared" si="5"/>
        <v>12.604512974635696</v>
      </c>
      <c r="L104" s="5">
        <f>('Forecast log'!H303-I104)^2</f>
        <v>12.25</v>
      </c>
      <c r="M104" s="5">
        <f>('Forecast log'!I303-I104)^2</f>
        <v>9</v>
      </c>
      <c r="N104" s="5">
        <f t="shared" si="6"/>
        <v>0</v>
      </c>
      <c r="O104" s="5">
        <f t="shared" si="7"/>
        <v>3.5502835062337903</v>
      </c>
    </row>
    <row r="105" spans="1:15" ht="25" customHeight="1">
      <c r="A105" s="1"/>
      <c r="B105" s="1">
        <v>303</v>
      </c>
      <c r="C105" s="13" t="s">
        <v>17</v>
      </c>
      <c r="D105" s="1" t="s">
        <v>43</v>
      </c>
      <c r="E105" s="4">
        <v>45930</v>
      </c>
      <c r="F105" s="1" t="s">
        <v>52</v>
      </c>
      <c r="G105" s="1" t="s">
        <v>45</v>
      </c>
      <c r="H105" s="5">
        <f>'Forecast log'!H308</f>
        <v>0.5</v>
      </c>
      <c r="I105" s="5">
        <f>'PG facts'!D104</f>
        <v>4</v>
      </c>
      <c r="J105" s="5">
        <f t="shared" si="4"/>
        <v>-3.5</v>
      </c>
      <c r="K105" s="5">
        <f t="shared" si="5"/>
        <v>12.25</v>
      </c>
      <c r="L105" s="5">
        <f>('Forecast log'!H308-I105)^2</f>
        <v>12.25</v>
      </c>
      <c r="M105" s="5">
        <f>('Forecast log'!I308-I105)^2</f>
        <v>9</v>
      </c>
      <c r="N105" s="5">
        <f t="shared" si="6"/>
        <v>0</v>
      </c>
      <c r="O105" s="5">
        <f t="shared" si="7"/>
        <v>3.5</v>
      </c>
    </row>
    <row r="106" spans="1:15" ht="25" customHeight="1">
      <c r="A106" s="1"/>
      <c r="B106" s="1">
        <v>303</v>
      </c>
      <c r="C106" s="13" t="s">
        <v>17</v>
      </c>
      <c r="D106" s="1" t="s">
        <v>43</v>
      </c>
      <c r="E106" s="4">
        <v>45930</v>
      </c>
      <c r="F106" s="1" t="s">
        <v>52</v>
      </c>
      <c r="G106" s="1" t="s">
        <v>46</v>
      </c>
      <c r="H106" s="5">
        <f>'Forecast log'!I308</f>
        <v>1</v>
      </c>
      <c r="I106" s="5">
        <f>'PG facts'!D104</f>
        <v>4</v>
      </c>
      <c r="J106" s="5">
        <f t="shared" si="4"/>
        <v>-3</v>
      </c>
      <c r="K106" s="5">
        <f t="shared" si="5"/>
        <v>9</v>
      </c>
      <c r="L106" s="5">
        <f>('Forecast log'!H308-I106)^2</f>
        <v>12.25</v>
      </c>
      <c r="M106" s="5">
        <f>('Forecast log'!I308-I106)^2</f>
        <v>9</v>
      </c>
      <c r="N106" s="5">
        <f t="shared" si="6"/>
        <v>1</v>
      </c>
      <c r="O106" s="5">
        <f t="shared" si="7"/>
        <v>3</v>
      </c>
    </row>
    <row r="107" spans="1:15" ht="25" customHeight="1">
      <c r="A107" s="1"/>
      <c r="B107" s="1">
        <v>303</v>
      </c>
      <c r="C107" s="13" t="s">
        <v>17</v>
      </c>
      <c r="D107" s="1" t="s">
        <v>43</v>
      </c>
      <c r="E107" s="4">
        <v>45930</v>
      </c>
      <c r="F107" s="1" t="s">
        <v>52</v>
      </c>
      <c r="G107" s="1" t="s">
        <v>47</v>
      </c>
      <c r="H107" s="5">
        <f>'Forecast log'!N308</f>
        <v>0.51884745366089025</v>
      </c>
      <c r="I107" s="5">
        <f>'PG facts'!D104</f>
        <v>4</v>
      </c>
      <c r="J107" s="5">
        <f t="shared" si="4"/>
        <v>-3.4811525463391098</v>
      </c>
      <c r="K107" s="5">
        <f t="shared" si="5"/>
        <v>12.118423050883267</v>
      </c>
      <c r="L107" s="5">
        <f>('Forecast log'!H308-I107)^2</f>
        <v>12.25</v>
      </c>
      <c r="M107" s="5">
        <f>('Forecast log'!I308-I107)^2</f>
        <v>9</v>
      </c>
      <c r="N107" s="5">
        <f t="shared" si="6"/>
        <v>1</v>
      </c>
      <c r="O107" s="5">
        <f t="shared" si="7"/>
        <v>3.4811525463391098</v>
      </c>
    </row>
    <row r="108" spans="1:15" ht="25" customHeight="1">
      <c r="A108" s="1"/>
      <c r="B108" s="1">
        <v>303</v>
      </c>
      <c r="C108" s="13" t="s">
        <v>17</v>
      </c>
      <c r="D108" s="1" t="s">
        <v>43</v>
      </c>
      <c r="E108" s="4">
        <v>45930</v>
      </c>
      <c r="F108" s="1" t="s">
        <v>52</v>
      </c>
      <c r="G108" s="1" t="s">
        <v>50</v>
      </c>
      <c r="H108" s="5">
        <f>'Forecast log'!S308</f>
        <v>0.24421372424804921</v>
      </c>
      <c r="I108" s="5">
        <f>'PG facts'!D104</f>
        <v>4</v>
      </c>
      <c r="J108" s="5">
        <f t="shared" si="4"/>
        <v>-3.7557862757519507</v>
      </c>
      <c r="K108" s="5">
        <f t="shared" si="5"/>
        <v>14.105930549126708</v>
      </c>
      <c r="L108" s="5">
        <f>('Forecast log'!H308-I108)^2</f>
        <v>12.25</v>
      </c>
      <c r="M108" s="5">
        <f>('Forecast log'!I308-I108)^2</f>
        <v>9</v>
      </c>
      <c r="N108" s="5">
        <f t="shared" si="6"/>
        <v>0</v>
      </c>
      <c r="O108" s="5">
        <f t="shared" si="7"/>
        <v>3.7557862757519507</v>
      </c>
    </row>
    <row r="109" spans="1:15" ht="25" customHeight="1">
      <c r="A109" s="1"/>
      <c r="B109" s="1">
        <v>303</v>
      </c>
      <c r="C109" s="13" t="s">
        <v>17</v>
      </c>
      <c r="D109" s="1" t="s">
        <v>43</v>
      </c>
      <c r="E109" s="4">
        <v>45930</v>
      </c>
      <c r="F109" s="1" t="s">
        <v>52</v>
      </c>
      <c r="G109" s="1" t="s">
        <v>48</v>
      </c>
      <c r="H109" s="5">
        <f>'Forecast log'!T308</f>
        <v>0.50942372683044512</v>
      </c>
      <c r="I109" s="5">
        <f>'PG facts'!D104</f>
        <v>4</v>
      </c>
      <c r="J109" s="5">
        <f t="shared" si="4"/>
        <v>-3.4905762731695549</v>
      </c>
      <c r="K109" s="5">
        <f t="shared" si="5"/>
        <v>12.184122718814258</v>
      </c>
      <c r="L109" s="5">
        <f>('Forecast log'!H308-I109)^2</f>
        <v>12.25</v>
      </c>
      <c r="M109" s="5">
        <f>('Forecast log'!I308-I109)^2</f>
        <v>9</v>
      </c>
      <c r="N109" s="5">
        <f t="shared" si="6"/>
        <v>1</v>
      </c>
      <c r="O109" s="5">
        <f t="shared" si="7"/>
        <v>3.4905762731695549</v>
      </c>
    </row>
    <row r="110" spans="1:15" ht="25" customHeight="1">
      <c r="A110" s="1"/>
      <c r="B110" s="1">
        <v>301</v>
      </c>
      <c r="C110" s="13" t="s">
        <v>17</v>
      </c>
      <c r="D110" s="1" t="s">
        <v>43</v>
      </c>
      <c r="E110" s="4">
        <v>45930</v>
      </c>
      <c r="F110" s="1" t="s">
        <v>49</v>
      </c>
      <c r="G110" s="1" t="s">
        <v>45</v>
      </c>
      <c r="H110" s="5">
        <f>'Forecast log'!H306</f>
        <v>0.5</v>
      </c>
      <c r="I110" s="5">
        <f>'PG facts'!D104</f>
        <v>4</v>
      </c>
      <c r="J110" s="5">
        <f t="shared" si="4"/>
        <v>-3.5</v>
      </c>
      <c r="K110" s="5">
        <f t="shared" si="5"/>
        <v>12.25</v>
      </c>
      <c r="L110" s="5">
        <f>('Forecast log'!H306-I110)^2</f>
        <v>12.25</v>
      </c>
      <c r="M110" s="5">
        <f>('Forecast log'!I306-I110)^2</f>
        <v>9</v>
      </c>
      <c r="N110" s="5">
        <f t="shared" si="6"/>
        <v>0</v>
      </c>
      <c r="O110" s="5">
        <f t="shared" si="7"/>
        <v>3.5</v>
      </c>
    </row>
    <row r="111" spans="1:15" ht="25" customHeight="1">
      <c r="A111" s="1"/>
      <c r="B111" s="1">
        <v>301</v>
      </c>
      <c r="C111" s="13" t="s">
        <v>17</v>
      </c>
      <c r="D111" s="1" t="s">
        <v>43</v>
      </c>
      <c r="E111" s="4">
        <v>45930</v>
      </c>
      <c r="F111" s="1" t="s">
        <v>49</v>
      </c>
      <c r="G111" s="1" t="s">
        <v>46</v>
      </c>
      <c r="H111" s="5">
        <f>'Forecast log'!I306</f>
        <v>1</v>
      </c>
      <c r="I111" s="5">
        <f>'PG facts'!D104</f>
        <v>4</v>
      </c>
      <c r="J111" s="5">
        <f t="shared" si="4"/>
        <v>-3</v>
      </c>
      <c r="K111" s="5">
        <f t="shared" si="5"/>
        <v>9</v>
      </c>
      <c r="L111" s="5">
        <f>('Forecast log'!H306-I111)^2</f>
        <v>12.25</v>
      </c>
      <c r="M111" s="5">
        <f>('Forecast log'!I306-I111)^2</f>
        <v>9</v>
      </c>
      <c r="N111" s="5">
        <f t="shared" si="6"/>
        <v>1</v>
      </c>
      <c r="O111" s="5">
        <f t="shared" si="7"/>
        <v>3</v>
      </c>
    </row>
    <row r="112" spans="1:15" ht="25" customHeight="1">
      <c r="A112" s="1"/>
      <c r="B112" s="1">
        <v>301</v>
      </c>
      <c r="C112" s="13" t="s">
        <v>17</v>
      </c>
      <c r="D112" s="1" t="s">
        <v>43</v>
      </c>
      <c r="E112" s="4">
        <v>45930</v>
      </c>
      <c r="F112" s="1" t="s">
        <v>49</v>
      </c>
      <c r="G112" s="1" t="s">
        <v>47</v>
      </c>
      <c r="H112" s="5">
        <f>'Forecast log'!N306</f>
        <v>0.48021426916987608</v>
      </c>
      <c r="I112" s="5">
        <f>'PG facts'!D104</f>
        <v>4</v>
      </c>
      <c r="J112" s="5">
        <f t="shared" si="4"/>
        <v>-3.5197857308301241</v>
      </c>
      <c r="K112" s="5">
        <f t="shared" si="5"/>
        <v>12.388891590955351</v>
      </c>
      <c r="L112" s="5">
        <f>('Forecast log'!H306-I112)^2</f>
        <v>12.25</v>
      </c>
      <c r="M112" s="5">
        <f>('Forecast log'!I306-I112)^2</f>
        <v>9</v>
      </c>
      <c r="N112" s="5">
        <f t="shared" si="6"/>
        <v>0</v>
      </c>
      <c r="O112" s="5">
        <f t="shared" si="7"/>
        <v>3.5197857308301241</v>
      </c>
    </row>
    <row r="113" spans="1:15" ht="25" customHeight="1">
      <c r="A113" s="1"/>
      <c r="B113" s="1">
        <v>301</v>
      </c>
      <c r="C113" s="13" t="s">
        <v>17</v>
      </c>
      <c r="D113" s="1" t="s">
        <v>43</v>
      </c>
      <c r="E113" s="4">
        <v>45930</v>
      </c>
      <c r="F113" s="1" t="s">
        <v>49</v>
      </c>
      <c r="G113" s="1" t="s">
        <v>50</v>
      </c>
      <c r="H113" s="5">
        <f>'Forecast log'!S306</f>
        <v>0.29613852650987393</v>
      </c>
      <c r="I113" s="5">
        <f>'PG facts'!D104</f>
        <v>4</v>
      </c>
      <c r="J113" s="5">
        <f t="shared" si="4"/>
        <v>-3.7038614734901261</v>
      </c>
      <c r="K113" s="5">
        <f t="shared" si="5"/>
        <v>13.718589814804448</v>
      </c>
      <c r="L113" s="5">
        <f>('Forecast log'!H306-I113)^2</f>
        <v>12.25</v>
      </c>
      <c r="M113" s="5">
        <f>('Forecast log'!I306-I113)^2</f>
        <v>9</v>
      </c>
      <c r="N113" s="5">
        <f t="shared" si="6"/>
        <v>0</v>
      </c>
      <c r="O113" s="5">
        <f t="shared" si="7"/>
        <v>3.7038614734901261</v>
      </c>
    </row>
    <row r="114" spans="1:15" ht="25" customHeight="1">
      <c r="A114" s="1"/>
      <c r="B114" s="1">
        <v>301</v>
      </c>
      <c r="C114" s="13" t="s">
        <v>17</v>
      </c>
      <c r="D114" s="1" t="s">
        <v>43</v>
      </c>
      <c r="E114" s="4">
        <v>45930</v>
      </c>
      <c r="F114" s="1" t="s">
        <v>49</v>
      </c>
      <c r="G114" s="1" t="s">
        <v>48</v>
      </c>
      <c r="H114" s="5">
        <f>'Forecast log'!T306</f>
        <v>0.49010713458493804</v>
      </c>
      <c r="I114" s="5">
        <f>'PG facts'!D104</f>
        <v>4</v>
      </c>
      <c r="J114" s="5">
        <f t="shared" si="4"/>
        <v>-3.5098928654150621</v>
      </c>
      <c r="K114" s="5">
        <f t="shared" si="5"/>
        <v>12.319347926691554</v>
      </c>
      <c r="L114" s="5">
        <f>('Forecast log'!H306-I114)^2</f>
        <v>12.25</v>
      </c>
      <c r="M114" s="5">
        <f>('Forecast log'!I306-I114)^2</f>
        <v>9</v>
      </c>
      <c r="N114" s="5">
        <f t="shared" si="6"/>
        <v>0</v>
      </c>
      <c r="O114" s="5">
        <f t="shared" si="7"/>
        <v>3.5098928654150621</v>
      </c>
    </row>
    <row r="115" spans="1:15" ht="25" customHeight="1">
      <c r="A115" s="1"/>
      <c r="B115" s="1">
        <v>302</v>
      </c>
      <c r="C115" s="13" t="s">
        <v>17</v>
      </c>
      <c r="D115" s="1" t="s">
        <v>43</v>
      </c>
      <c r="E115" s="4">
        <v>45930</v>
      </c>
      <c r="F115" s="1" t="s">
        <v>51</v>
      </c>
      <c r="G115" s="1" t="s">
        <v>45</v>
      </c>
      <c r="H115" s="5">
        <f>'Forecast log'!H307</f>
        <v>0.5</v>
      </c>
      <c r="I115" s="5">
        <f>'PG facts'!D104</f>
        <v>4</v>
      </c>
      <c r="J115" s="5">
        <f t="shared" si="4"/>
        <v>-3.5</v>
      </c>
      <c r="K115" s="5">
        <f t="shared" si="5"/>
        <v>12.25</v>
      </c>
      <c r="L115" s="5">
        <f>('Forecast log'!H307-I115)^2</f>
        <v>12.25</v>
      </c>
      <c r="M115" s="5">
        <f>('Forecast log'!I307-I115)^2</f>
        <v>9</v>
      </c>
      <c r="N115" s="5">
        <f t="shared" si="6"/>
        <v>0</v>
      </c>
      <c r="O115" s="5">
        <f t="shared" si="7"/>
        <v>3.5</v>
      </c>
    </row>
    <row r="116" spans="1:15" ht="25" customHeight="1">
      <c r="A116" s="1"/>
      <c r="B116" s="1">
        <v>302</v>
      </c>
      <c r="C116" s="13" t="s">
        <v>17</v>
      </c>
      <c r="D116" s="1" t="s">
        <v>43</v>
      </c>
      <c r="E116" s="4">
        <v>45930</v>
      </c>
      <c r="F116" s="1" t="s">
        <v>51</v>
      </c>
      <c r="G116" s="1" t="s">
        <v>46</v>
      </c>
      <c r="H116" s="5">
        <f>'Forecast log'!I307</f>
        <v>1</v>
      </c>
      <c r="I116" s="5">
        <f>'PG facts'!D104</f>
        <v>4</v>
      </c>
      <c r="J116" s="5">
        <f t="shared" si="4"/>
        <v>-3</v>
      </c>
      <c r="K116" s="5">
        <f t="shared" si="5"/>
        <v>9</v>
      </c>
      <c r="L116" s="5">
        <f>('Forecast log'!H307-I116)^2</f>
        <v>12.25</v>
      </c>
      <c r="M116" s="5">
        <f>('Forecast log'!I307-I116)^2</f>
        <v>9</v>
      </c>
      <c r="N116" s="5">
        <f t="shared" si="6"/>
        <v>1</v>
      </c>
      <c r="O116" s="5">
        <f t="shared" si="7"/>
        <v>3</v>
      </c>
    </row>
    <row r="117" spans="1:15" ht="25" customHeight="1">
      <c r="A117" s="1"/>
      <c r="B117" s="1">
        <v>302</v>
      </c>
      <c r="C117" s="13" t="s">
        <v>17</v>
      </c>
      <c r="D117" s="1" t="s">
        <v>43</v>
      </c>
      <c r="E117" s="4">
        <v>45930</v>
      </c>
      <c r="F117" s="1" t="s">
        <v>51</v>
      </c>
      <c r="G117" s="1" t="s">
        <v>47</v>
      </c>
      <c r="H117" s="5">
        <f>'Forecast log'!N307</f>
        <v>0.51884745366089025</v>
      </c>
      <c r="I117" s="5">
        <f>'PG facts'!D104</f>
        <v>4</v>
      </c>
      <c r="J117" s="5">
        <f t="shared" si="4"/>
        <v>-3.4811525463391098</v>
      </c>
      <c r="K117" s="5">
        <f t="shared" si="5"/>
        <v>12.118423050883267</v>
      </c>
      <c r="L117" s="5">
        <f>('Forecast log'!H307-I117)^2</f>
        <v>12.25</v>
      </c>
      <c r="M117" s="5">
        <f>('Forecast log'!I307-I117)^2</f>
        <v>9</v>
      </c>
      <c r="N117" s="5">
        <f t="shared" si="6"/>
        <v>1</v>
      </c>
      <c r="O117" s="5">
        <f t="shared" si="7"/>
        <v>3.4811525463391098</v>
      </c>
    </row>
    <row r="118" spans="1:15" ht="25" customHeight="1">
      <c r="A118" s="1"/>
      <c r="B118" s="1">
        <v>302</v>
      </c>
      <c r="C118" s="13" t="s">
        <v>17</v>
      </c>
      <c r="D118" s="1" t="s">
        <v>43</v>
      </c>
      <c r="E118" s="4">
        <v>45930</v>
      </c>
      <c r="F118" s="1" t="s">
        <v>51</v>
      </c>
      <c r="G118" s="1" t="s">
        <v>50</v>
      </c>
      <c r="H118" s="5">
        <f>'Forecast log'!S307</f>
        <v>0.24421372424804921</v>
      </c>
      <c r="I118" s="5">
        <f>'PG facts'!D104</f>
        <v>4</v>
      </c>
      <c r="J118" s="5">
        <f t="shared" si="4"/>
        <v>-3.7557862757519507</v>
      </c>
      <c r="K118" s="5">
        <f t="shared" si="5"/>
        <v>14.105930549126708</v>
      </c>
      <c r="L118" s="5">
        <f>('Forecast log'!H307-I118)^2</f>
        <v>12.25</v>
      </c>
      <c r="M118" s="5">
        <f>('Forecast log'!I307-I118)^2</f>
        <v>9</v>
      </c>
      <c r="N118" s="5">
        <f t="shared" si="6"/>
        <v>0</v>
      </c>
      <c r="O118" s="5">
        <f t="shared" si="7"/>
        <v>3.7557862757519507</v>
      </c>
    </row>
    <row r="119" spans="1:15" ht="25" customHeight="1">
      <c r="A119" s="1"/>
      <c r="B119" s="1">
        <v>302</v>
      </c>
      <c r="C119" s="13" t="s">
        <v>17</v>
      </c>
      <c r="D119" s="1" t="s">
        <v>43</v>
      </c>
      <c r="E119" s="4">
        <v>45930</v>
      </c>
      <c r="F119" s="1" t="s">
        <v>51</v>
      </c>
      <c r="G119" s="1" t="s">
        <v>48</v>
      </c>
      <c r="H119" s="5">
        <f>'Forecast log'!T307</f>
        <v>0.50942372683044512</v>
      </c>
      <c r="I119" s="5">
        <f>'PG facts'!D104</f>
        <v>4</v>
      </c>
      <c r="J119" s="5">
        <f t="shared" si="4"/>
        <v>-3.4905762731695549</v>
      </c>
      <c r="K119" s="5">
        <f t="shared" si="5"/>
        <v>12.184122718814258</v>
      </c>
      <c r="L119" s="5">
        <f>('Forecast log'!H307-I119)^2</f>
        <v>12.25</v>
      </c>
      <c r="M119" s="5">
        <f>('Forecast log'!I307-I119)^2</f>
        <v>9</v>
      </c>
      <c r="N119" s="5">
        <f t="shared" si="6"/>
        <v>1</v>
      </c>
      <c r="O119" s="5">
        <f t="shared" si="7"/>
        <v>3.4905762731695549</v>
      </c>
    </row>
    <row r="120" spans="1:15" ht="25" customHeight="1">
      <c r="A120" s="1"/>
      <c r="B120" s="1">
        <v>352</v>
      </c>
      <c r="C120" s="13" t="s">
        <v>17</v>
      </c>
      <c r="D120" s="1" t="s">
        <v>43</v>
      </c>
      <c r="E120" s="4">
        <v>46022</v>
      </c>
      <c r="F120" s="1" t="s">
        <v>44</v>
      </c>
      <c r="G120" s="1" t="s">
        <v>45</v>
      </c>
      <c r="H120" s="5">
        <f>'Forecast log'!H357</f>
        <v>0.5</v>
      </c>
      <c r="I120" s="5">
        <f>'PG facts'!D111</f>
        <v>3</v>
      </c>
      <c r="J120" s="5">
        <f t="shared" si="4"/>
        <v>-2.5</v>
      </c>
      <c r="K120" s="5">
        <f t="shared" si="5"/>
        <v>6.25</v>
      </c>
      <c r="L120" s="5">
        <f>('Forecast log'!H357-I120)^2</f>
        <v>6.25</v>
      </c>
      <c r="M120" s="5">
        <f>('Forecast log'!I357-I120)^2</f>
        <v>4</v>
      </c>
      <c r="N120" s="5">
        <f t="shared" si="6"/>
        <v>0</v>
      </c>
      <c r="O120" s="5">
        <f t="shared" si="7"/>
        <v>2.5</v>
      </c>
    </row>
    <row r="121" spans="1:15" ht="25" customHeight="1">
      <c r="A121" s="1"/>
      <c r="B121" s="1">
        <v>352</v>
      </c>
      <c r="C121" s="13" t="s">
        <v>17</v>
      </c>
      <c r="D121" s="1" t="s">
        <v>43</v>
      </c>
      <c r="E121" s="4">
        <v>46022</v>
      </c>
      <c r="F121" s="1" t="s">
        <v>44</v>
      </c>
      <c r="G121" s="1" t="s">
        <v>46</v>
      </c>
      <c r="H121" s="5">
        <f>'Forecast log'!I357</f>
        <v>1</v>
      </c>
      <c r="I121" s="5">
        <f>'PG facts'!D111</f>
        <v>3</v>
      </c>
      <c r="J121" s="5">
        <f t="shared" si="4"/>
        <v>-2</v>
      </c>
      <c r="K121" s="5">
        <f t="shared" si="5"/>
        <v>4</v>
      </c>
      <c r="L121" s="5">
        <f>('Forecast log'!H357-I121)^2</f>
        <v>6.25</v>
      </c>
      <c r="M121" s="5">
        <f>('Forecast log'!I357-I121)^2</f>
        <v>4</v>
      </c>
      <c r="N121" s="5">
        <f t="shared" si="6"/>
        <v>1</v>
      </c>
      <c r="O121" s="5">
        <f t="shared" si="7"/>
        <v>2</v>
      </c>
    </row>
    <row r="122" spans="1:15" ht="25" customHeight="1">
      <c r="A122" s="1"/>
      <c r="B122" s="1">
        <v>352</v>
      </c>
      <c r="C122" s="13" t="s">
        <v>17</v>
      </c>
      <c r="D122" s="1" t="s">
        <v>43</v>
      </c>
      <c r="E122" s="4">
        <v>46022</v>
      </c>
      <c r="F122" s="1" t="s">
        <v>44</v>
      </c>
      <c r="G122" s="1" t="s">
        <v>47</v>
      </c>
      <c r="H122" s="5">
        <f>'Forecast log'!N357</f>
        <v>0.52435421689966133</v>
      </c>
      <c r="I122" s="5">
        <f>'PG facts'!D111</f>
        <v>3</v>
      </c>
      <c r="J122" s="5">
        <f t="shared" si="4"/>
        <v>-2.4756457831003384</v>
      </c>
      <c r="K122" s="5">
        <f t="shared" si="5"/>
        <v>6.1288220433824883</v>
      </c>
      <c r="L122" s="5">
        <f>('Forecast log'!H357-I122)^2</f>
        <v>6.25</v>
      </c>
      <c r="M122" s="5">
        <f>('Forecast log'!I357-I122)^2</f>
        <v>4</v>
      </c>
      <c r="N122" s="5">
        <f t="shared" si="6"/>
        <v>1</v>
      </c>
      <c r="O122" s="5">
        <f t="shared" si="7"/>
        <v>2.4756457831003384</v>
      </c>
    </row>
    <row r="123" spans="1:15" ht="25" customHeight="1">
      <c r="A123" s="1"/>
      <c r="B123" s="1">
        <v>352</v>
      </c>
      <c r="C123" s="13" t="s">
        <v>17</v>
      </c>
      <c r="D123" s="1" t="s">
        <v>43</v>
      </c>
      <c r="E123" s="4">
        <v>46022</v>
      </c>
      <c r="F123" s="1" t="s">
        <v>44</v>
      </c>
      <c r="G123" s="1" t="s">
        <v>48</v>
      </c>
      <c r="H123" s="5">
        <f>'Forecast log'!T357</f>
        <v>0.51217710844983066</v>
      </c>
      <c r="I123" s="5">
        <f>'PG facts'!D111</f>
        <v>3</v>
      </c>
      <c r="J123" s="5">
        <f t="shared" si="4"/>
        <v>-2.4878228915501692</v>
      </c>
      <c r="K123" s="5">
        <f t="shared" si="5"/>
        <v>6.1892627397210447</v>
      </c>
      <c r="L123" s="5">
        <f>('Forecast log'!H357-I123)^2</f>
        <v>6.25</v>
      </c>
      <c r="M123" s="5">
        <f>('Forecast log'!I357-I123)^2</f>
        <v>4</v>
      </c>
      <c r="N123" s="5">
        <f t="shared" si="6"/>
        <v>1</v>
      </c>
      <c r="O123" s="5">
        <f t="shared" si="7"/>
        <v>2.4878228915501692</v>
      </c>
    </row>
    <row r="124" spans="1:15" ht="25" customHeight="1">
      <c r="A124" s="1"/>
      <c r="B124" s="1">
        <v>356</v>
      </c>
      <c r="C124" s="13" t="s">
        <v>17</v>
      </c>
      <c r="D124" s="1" t="s">
        <v>43</v>
      </c>
      <c r="E124" s="4">
        <v>46022</v>
      </c>
      <c r="F124" s="1" t="s">
        <v>52</v>
      </c>
      <c r="G124" s="1" t="s">
        <v>45</v>
      </c>
      <c r="H124" s="5">
        <f>'Forecast log'!H361</f>
        <v>1.5</v>
      </c>
      <c r="I124" s="5">
        <f>'PG facts'!D111</f>
        <v>3</v>
      </c>
      <c r="J124" s="5">
        <f t="shared" si="4"/>
        <v>-1.5</v>
      </c>
      <c r="K124" s="5">
        <f t="shared" si="5"/>
        <v>2.25</v>
      </c>
      <c r="L124" s="5">
        <f>('Forecast log'!H361-I124)^2</f>
        <v>2.25</v>
      </c>
      <c r="M124" s="5">
        <f>('Forecast log'!I361-I124)^2</f>
        <v>1</v>
      </c>
      <c r="N124" s="5">
        <f t="shared" si="6"/>
        <v>0</v>
      </c>
      <c r="O124" s="5">
        <f t="shared" si="7"/>
        <v>1.5</v>
      </c>
    </row>
    <row r="125" spans="1:15" ht="25" customHeight="1">
      <c r="A125" s="1"/>
      <c r="B125" s="1">
        <v>356</v>
      </c>
      <c r="C125" s="13" t="s">
        <v>17</v>
      </c>
      <c r="D125" s="1" t="s">
        <v>43</v>
      </c>
      <c r="E125" s="4">
        <v>46022</v>
      </c>
      <c r="F125" s="1" t="s">
        <v>52</v>
      </c>
      <c r="G125" s="1" t="s">
        <v>46</v>
      </c>
      <c r="H125" s="5">
        <f>'Forecast log'!I361</f>
        <v>4</v>
      </c>
      <c r="I125" s="5">
        <f>'PG facts'!D111</f>
        <v>3</v>
      </c>
      <c r="J125" s="5">
        <f t="shared" si="4"/>
        <v>1</v>
      </c>
      <c r="K125" s="5">
        <f t="shared" si="5"/>
        <v>1</v>
      </c>
      <c r="L125" s="5">
        <f>('Forecast log'!H361-I125)^2</f>
        <v>2.25</v>
      </c>
      <c r="M125" s="5">
        <f>('Forecast log'!I361-I125)^2</f>
        <v>1</v>
      </c>
      <c r="N125" s="5">
        <f t="shared" si="6"/>
        <v>1</v>
      </c>
      <c r="O125" s="5">
        <f t="shared" si="7"/>
        <v>1</v>
      </c>
    </row>
    <row r="126" spans="1:15" ht="25" customHeight="1">
      <c r="A126" s="1"/>
      <c r="B126" s="1">
        <v>356</v>
      </c>
      <c r="C126" s="13" t="s">
        <v>17</v>
      </c>
      <c r="D126" s="1" t="s">
        <v>43</v>
      </c>
      <c r="E126" s="4">
        <v>46022</v>
      </c>
      <c r="F126" s="1" t="s">
        <v>52</v>
      </c>
      <c r="G126" s="1" t="s">
        <v>47</v>
      </c>
      <c r="H126" s="5">
        <f>'Forecast log'!N361</f>
        <v>0.7464731216476157</v>
      </c>
      <c r="I126" s="5">
        <f>'PG facts'!D111</f>
        <v>3</v>
      </c>
      <c r="J126" s="5">
        <f t="shared" si="4"/>
        <v>-2.2535268783523845</v>
      </c>
      <c r="K126" s="5">
        <f t="shared" si="5"/>
        <v>5.0783833914566427</v>
      </c>
      <c r="L126" s="5">
        <f>('Forecast log'!H361-I126)^2</f>
        <v>2.25</v>
      </c>
      <c r="M126" s="5">
        <f>('Forecast log'!I361-I126)^2</f>
        <v>1</v>
      </c>
      <c r="N126" s="5">
        <f t="shared" si="6"/>
        <v>0</v>
      </c>
      <c r="O126" s="5">
        <f t="shared" si="7"/>
        <v>2.2535268783523845</v>
      </c>
    </row>
    <row r="127" spans="1:15" ht="25" customHeight="1">
      <c r="A127" s="1"/>
      <c r="B127" s="1">
        <v>356</v>
      </c>
      <c r="C127" s="13" t="s">
        <v>17</v>
      </c>
      <c r="D127" s="1" t="s">
        <v>43</v>
      </c>
      <c r="E127" s="4">
        <v>46022</v>
      </c>
      <c r="F127" s="1" t="s">
        <v>52</v>
      </c>
      <c r="G127" s="1" t="s">
        <v>50</v>
      </c>
      <c r="H127" s="5">
        <f>'Forecast log'!S361</f>
        <v>0.69649917444830178</v>
      </c>
      <c r="I127" s="5">
        <f>'PG facts'!D111</f>
        <v>3</v>
      </c>
      <c r="J127" s="5">
        <f t="shared" si="4"/>
        <v>-2.3035008255516982</v>
      </c>
      <c r="K127" s="5">
        <f t="shared" si="5"/>
        <v>5.3061160533173553</v>
      </c>
      <c r="L127" s="5">
        <f>('Forecast log'!H361-I127)^2</f>
        <v>2.25</v>
      </c>
      <c r="M127" s="5">
        <f>('Forecast log'!I361-I127)^2</f>
        <v>1</v>
      </c>
      <c r="N127" s="5">
        <f t="shared" si="6"/>
        <v>0</v>
      </c>
      <c r="O127" s="5">
        <f t="shared" si="7"/>
        <v>2.3035008255516982</v>
      </c>
    </row>
    <row r="128" spans="1:15" ht="25" customHeight="1">
      <c r="A128" s="1"/>
      <c r="B128" s="1">
        <v>356</v>
      </c>
      <c r="C128" s="13" t="s">
        <v>17</v>
      </c>
      <c r="D128" s="1" t="s">
        <v>43</v>
      </c>
      <c r="E128" s="4">
        <v>46022</v>
      </c>
      <c r="F128" s="1" t="s">
        <v>52</v>
      </c>
      <c r="G128" s="1" t="s">
        <v>48</v>
      </c>
      <c r="H128" s="5">
        <f>'Forecast log'!T361</f>
        <v>1.1232365608238077</v>
      </c>
      <c r="I128" s="5">
        <f>'PG facts'!D111</f>
        <v>3</v>
      </c>
      <c r="J128" s="5">
        <f t="shared" si="4"/>
        <v>-1.8767634391761923</v>
      </c>
      <c r="K128" s="5">
        <f t="shared" si="5"/>
        <v>3.5222410066284491</v>
      </c>
      <c r="L128" s="5">
        <f>('Forecast log'!H361-I128)^2</f>
        <v>2.25</v>
      </c>
      <c r="M128" s="5">
        <f>('Forecast log'!I361-I128)^2</f>
        <v>1</v>
      </c>
      <c r="N128" s="5">
        <f t="shared" si="6"/>
        <v>0</v>
      </c>
      <c r="O128" s="5">
        <f t="shared" si="7"/>
        <v>1.8767634391761923</v>
      </c>
    </row>
    <row r="129" spans="1:15" ht="25" customHeight="1">
      <c r="A129" s="1"/>
      <c r="B129" s="1">
        <v>356</v>
      </c>
      <c r="C129" s="13" t="s">
        <v>17</v>
      </c>
      <c r="D129" s="1" t="s">
        <v>43</v>
      </c>
      <c r="E129" s="4">
        <v>46022</v>
      </c>
      <c r="F129" s="1" t="s">
        <v>49</v>
      </c>
      <c r="G129" s="1" t="s">
        <v>45</v>
      </c>
      <c r="H129" s="5">
        <f>'Forecast log'!H361</f>
        <v>1.5</v>
      </c>
      <c r="I129" s="5">
        <f>'PG facts'!D111</f>
        <v>3</v>
      </c>
      <c r="J129" s="5">
        <f t="shared" si="4"/>
        <v>-1.5</v>
      </c>
      <c r="K129" s="5">
        <f t="shared" si="5"/>
        <v>2.25</v>
      </c>
      <c r="L129" s="5">
        <f>('Forecast log'!H361-I129)^2</f>
        <v>2.25</v>
      </c>
      <c r="M129" s="5">
        <f>('Forecast log'!I361-I129)^2</f>
        <v>1</v>
      </c>
      <c r="N129" s="5">
        <f t="shared" si="6"/>
        <v>0</v>
      </c>
      <c r="O129" s="5">
        <f t="shared" si="7"/>
        <v>1.5</v>
      </c>
    </row>
    <row r="130" spans="1:15" ht="25" customHeight="1">
      <c r="A130" s="1"/>
      <c r="B130" s="1">
        <v>356</v>
      </c>
      <c r="C130" s="13" t="s">
        <v>17</v>
      </c>
      <c r="D130" s="1" t="s">
        <v>43</v>
      </c>
      <c r="E130" s="4">
        <v>46022</v>
      </c>
      <c r="F130" s="1" t="s">
        <v>49</v>
      </c>
      <c r="G130" s="1" t="s">
        <v>46</v>
      </c>
      <c r="H130" s="5">
        <f>'Forecast log'!I361</f>
        <v>4</v>
      </c>
      <c r="I130" s="5">
        <f>'PG facts'!D111</f>
        <v>3</v>
      </c>
      <c r="J130" s="5">
        <f t="shared" si="4"/>
        <v>1</v>
      </c>
      <c r="K130" s="5">
        <f t="shared" si="5"/>
        <v>1</v>
      </c>
      <c r="L130" s="5">
        <f>('Forecast log'!H361-I130)^2</f>
        <v>2.25</v>
      </c>
      <c r="M130" s="5">
        <f>('Forecast log'!I361-I130)^2</f>
        <v>1</v>
      </c>
      <c r="N130" s="5">
        <f t="shared" si="6"/>
        <v>1</v>
      </c>
      <c r="O130" s="5">
        <f t="shared" si="7"/>
        <v>1</v>
      </c>
    </row>
    <row r="131" spans="1:15" ht="25" customHeight="1">
      <c r="A131" s="1"/>
      <c r="B131" s="1">
        <v>356</v>
      </c>
      <c r="C131" s="13" t="s">
        <v>17</v>
      </c>
      <c r="D131" s="1" t="s">
        <v>43</v>
      </c>
      <c r="E131" s="4">
        <v>46022</v>
      </c>
      <c r="F131" s="1" t="s">
        <v>49</v>
      </c>
      <c r="G131" s="1" t="s">
        <v>47</v>
      </c>
      <c r="H131" s="5">
        <f>'Forecast log'!N361</f>
        <v>0.7464731216476157</v>
      </c>
      <c r="I131" s="5">
        <f>'PG facts'!D111</f>
        <v>3</v>
      </c>
      <c r="J131" s="5">
        <f t="shared" si="4"/>
        <v>-2.2535268783523845</v>
      </c>
      <c r="K131" s="5">
        <f t="shared" si="5"/>
        <v>5.0783833914566427</v>
      </c>
      <c r="L131" s="5">
        <f>('Forecast log'!H361-I131)^2</f>
        <v>2.25</v>
      </c>
      <c r="M131" s="5">
        <f>('Forecast log'!I361-I131)^2</f>
        <v>1</v>
      </c>
      <c r="N131" s="5">
        <f t="shared" si="6"/>
        <v>0</v>
      </c>
      <c r="O131" s="5">
        <f t="shared" si="7"/>
        <v>2.2535268783523845</v>
      </c>
    </row>
    <row r="132" spans="1:15" ht="25" customHeight="1">
      <c r="A132" s="1"/>
      <c r="B132" s="1">
        <v>356</v>
      </c>
      <c r="C132" s="13" t="s">
        <v>17</v>
      </c>
      <c r="D132" s="1" t="s">
        <v>43</v>
      </c>
      <c r="E132" s="4">
        <v>46022</v>
      </c>
      <c r="F132" s="1" t="s">
        <v>49</v>
      </c>
      <c r="G132" s="1" t="s">
        <v>50</v>
      </c>
      <c r="H132" s="5">
        <f>'Forecast log'!S361</f>
        <v>0.69649917444830178</v>
      </c>
      <c r="I132" s="5">
        <f>'PG facts'!D111</f>
        <v>3</v>
      </c>
      <c r="J132" s="5">
        <f t="shared" si="4"/>
        <v>-2.3035008255516982</v>
      </c>
      <c r="K132" s="5">
        <f t="shared" si="5"/>
        <v>5.3061160533173553</v>
      </c>
      <c r="L132" s="5">
        <f>('Forecast log'!H361-I132)^2</f>
        <v>2.25</v>
      </c>
      <c r="M132" s="5">
        <f>('Forecast log'!I361-I132)^2</f>
        <v>1</v>
      </c>
      <c r="N132" s="5">
        <f t="shared" si="6"/>
        <v>0</v>
      </c>
      <c r="O132" s="5">
        <f t="shared" si="7"/>
        <v>2.3035008255516982</v>
      </c>
    </row>
    <row r="133" spans="1:15" ht="25" customHeight="1">
      <c r="A133" s="1"/>
      <c r="B133" s="1">
        <v>356</v>
      </c>
      <c r="C133" s="13" t="s">
        <v>17</v>
      </c>
      <c r="D133" s="1" t="s">
        <v>43</v>
      </c>
      <c r="E133" s="4">
        <v>46022</v>
      </c>
      <c r="F133" s="1" t="s">
        <v>49</v>
      </c>
      <c r="G133" s="1" t="s">
        <v>48</v>
      </c>
      <c r="H133" s="5">
        <f>'Forecast log'!T361</f>
        <v>1.1232365608238077</v>
      </c>
      <c r="I133" s="5">
        <f>'PG facts'!D111</f>
        <v>3</v>
      </c>
      <c r="J133" s="5">
        <f t="shared" si="4"/>
        <v>-1.8767634391761923</v>
      </c>
      <c r="K133" s="5">
        <f t="shared" si="5"/>
        <v>3.5222410066284491</v>
      </c>
      <c r="L133" s="5">
        <f>('Forecast log'!H361-I133)^2</f>
        <v>2.25</v>
      </c>
      <c r="M133" s="5">
        <f>('Forecast log'!I361-I133)^2</f>
        <v>1</v>
      </c>
      <c r="N133" s="5">
        <f t="shared" si="6"/>
        <v>0</v>
      </c>
      <c r="O133" s="5">
        <f t="shared" si="7"/>
        <v>1.8767634391761923</v>
      </c>
    </row>
    <row r="134" spans="1:15" ht="25" customHeight="1">
      <c r="A134" s="1"/>
      <c r="B134" s="1">
        <v>356</v>
      </c>
      <c r="C134" s="13" t="s">
        <v>17</v>
      </c>
      <c r="D134" s="1" t="s">
        <v>43</v>
      </c>
      <c r="E134" s="4">
        <v>46022</v>
      </c>
      <c r="F134" s="1" t="s">
        <v>51</v>
      </c>
      <c r="G134" s="1" t="s">
        <v>45</v>
      </c>
      <c r="H134" s="5">
        <f>'Forecast log'!H361</f>
        <v>1.5</v>
      </c>
      <c r="I134" s="5">
        <f>'PG facts'!D111</f>
        <v>3</v>
      </c>
      <c r="J134" s="5">
        <f t="shared" ref="J134:J197" si="8">H134-I134</f>
        <v>-1.5</v>
      </c>
      <c r="K134" s="5">
        <f t="shared" ref="K134:K197" si="9">J134^2</f>
        <v>2.25</v>
      </c>
      <c r="L134" s="5">
        <f>('Forecast log'!H361-I134)^2</f>
        <v>2.25</v>
      </c>
      <c r="M134" s="5">
        <f>('Forecast log'!I361-I134)^2</f>
        <v>1</v>
      </c>
      <c r="N134" s="5">
        <f t="shared" ref="N134:N197" si="10">IF(ABS(J134)&lt;SQRT(L134),1,0)</f>
        <v>0</v>
      </c>
      <c r="O134" s="5">
        <f t="shared" ref="O134:O197" si="11">ABS(J134)</f>
        <v>1.5</v>
      </c>
    </row>
    <row r="135" spans="1:15" ht="25" customHeight="1">
      <c r="A135" s="1"/>
      <c r="B135" s="1">
        <v>356</v>
      </c>
      <c r="C135" s="13" t="s">
        <v>17</v>
      </c>
      <c r="D135" s="1" t="s">
        <v>43</v>
      </c>
      <c r="E135" s="4">
        <v>46022</v>
      </c>
      <c r="F135" s="1" t="s">
        <v>51</v>
      </c>
      <c r="G135" s="1" t="s">
        <v>46</v>
      </c>
      <c r="H135" s="5">
        <f>'Forecast log'!I361</f>
        <v>4</v>
      </c>
      <c r="I135" s="5">
        <f>'PG facts'!D111</f>
        <v>3</v>
      </c>
      <c r="J135" s="5">
        <f t="shared" si="8"/>
        <v>1</v>
      </c>
      <c r="K135" s="5">
        <f t="shared" si="9"/>
        <v>1</v>
      </c>
      <c r="L135" s="5">
        <f>('Forecast log'!H361-I135)^2</f>
        <v>2.25</v>
      </c>
      <c r="M135" s="5">
        <f>('Forecast log'!I361-I135)^2</f>
        <v>1</v>
      </c>
      <c r="N135" s="5">
        <f t="shared" si="10"/>
        <v>1</v>
      </c>
      <c r="O135" s="5">
        <f t="shared" si="11"/>
        <v>1</v>
      </c>
    </row>
    <row r="136" spans="1:15" ht="25" customHeight="1">
      <c r="A136" s="1"/>
      <c r="B136" s="1">
        <v>356</v>
      </c>
      <c r="C136" s="13" t="s">
        <v>17</v>
      </c>
      <c r="D136" s="1" t="s">
        <v>43</v>
      </c>
      <c r="E136" s="4">
        <v>46022</v>
      </c>
      <c r="F136" s="1" t="s">
        <v>51</v>
      </c>
      <c r="G136" s="1" t="s">
        <v>47</v>
      </c>
      <c r="H136" s="5">
        <f>'Forecast log'!N361</f>
        <v>0.7464731216476157</v>
      </c>
      <c r="I136" s="5">
        <f>'PG facts'!D111</f>
        <v>3</v>
      </c>
      <c r="J136" s="5">
        <f t="shared" si="8"/>
        <v>-2.2535268783523845</v>
      </c>
      <c r="K136" s="5">
        <f t="shared" si="9"/>
        <v>5.0783833914566427</v>
      </c>
      <c r="L136" s="5">
        <f>('Forecast log'!H361-I136)^2</f>
        <v>2.25</v>
      </c>
      <c r="M136" s="5">
        <f>('Forecast log'!I361-I136)^2</f>
        <v>1</v>
      </c>
      <c r="N136" s="5">
        <f t="shared" si="10"/>
        <v>0</v>
      </c>
      <c r="O136" s="5">
        <f t="shared" si="11"/>
        <v>2.2535268783523845</v>
      </c>
    </row>
    <row r="137" spans="1:15" ht="25" customHeight="1">
      <c r="A137" s="1"/>
      <c r="B137" s="1">
        <v>356</v>
      </c>
      <c r="C137" s="13" t="s">
        <v>17</v>
      </c>
      <c r="D137" s="1" t="s">
        <v>43</v>
      </c>
      <c r="E137" s="4">
        <v>46022</v>
      </c>
      <c r="F137" s="1" t="s">
        <v>51</v>
      </c>
      <c r="G137" s="1" t="s">
        <v>50</v>
      </c>
      <c r="H137" s="5">
        <f>'Forecast log'!S361</f>
        <v>0.69649917444830178</v>
      </c>
      <c r="I137" s="5">
        <f>'PG facts'!D111</f>
        <v>3</v>
      </c>
      <c r="J137" s="5">
        <f t="shared" si="8"/>
        <v>-2.3035008255516982</v>
      </c>
      <c r="K137" s="5">
        <f t="shared" si="9"/>
        <v>5.3061160533173553</v>
      </c>
      <c r="L137" s="5">
        <f>('Forecast log'!H361-I137)^2</f>
        <v>2.25</v>
      </c>
      <c r="M137" s="5">
        <f>('Forecast log'!I361-I137)^2</f>
        <v>1</v>
      </c>
      <c r="N137" s="5">
        <f t="shared" si="10"/>
        <v>0</v>
      </c>
      <c r="O137" s="5">
        <f t="shared" si="11"/>
        <v>2.3035008255516982</v>
      </c>
    </row>
    <row r="138" spans="1:15" ht="25" customHeight="1">
      <c r="A138" s="1"/>
      <c r="B138" s="1">
        <v>356</v>
      </c>
      <c r="C138" s="13" t="s">
        <v>17</v>
      </c>
      <c r="D138" s="1" t="s">
        <v>43</v>
      </c>
      <c r="E138" s="4">
        <v>46022</v>
      </c>
      <c r="F138" s="1" t="s">
        <v>51</v>
      </c>
      <c r="G138" s="1" t="s">
        <v>48</v>
      </c>
      <c r="H138" s="5">
        <f>'Forecast log'!T361</f>
        <v>1.1232365608238077</v>
      </c>
      <c r="I138" s="5">
        <f>'PG facts'!D111</f>
        <v>3</v>
      </c>
      <c r="J138" s="5">
        <f t="shared" si="8"/>
        <v>-1.8767634391761923</v>
      </c>
      <c r="K138" s="5">
        <f t="shared" si="9"/>
        <v>3.5222410066284491</v>
      </c>
      <c r="L138" s="5">
        <f>('Forecast log'!H361-I138)^2</f>
        <v>2.25</v>
      </c>
      <c r="M138" s="5">
        <f>('Forecast log'!I361-I138)^2</f>
        <v>1</v>
      </c>
      <c r="N138" s="5">
        <f t="shared" si="10"/>
        <v>0</v>
      </c>
      <c r="O138" s="5">
        <f t="shared" si="11"/>
        <v>1.8767634391761923</v>
      </c>
    </row>
    <row r="139" spans="1:15" ht="25" customHeight="1">
      <c r="A139" s="1"/>
      <c r="B139" s="1">
        <v>399</v>
      </c>
      <c r="C139" s="13" t="s">
        <v>17</v>
      </c>
      <c r="D139" s="1" t="s">
        <v>43</v>
      </c>
      <c r="E139" s="4">
        <v>46112</v>
      </c>
      <c r="F139" s="1" t="s">
        <v>44</v>
      </c>
      <c r="G139" s="1" t="s">
        <v>45</v>
      </c>
      <c r="H139" s="5">
        <f>'Forecast log'!H404</f>
        <v>1.5</v>
      </c>
      <c r="I139" s="5">
        <f>'PG facts'!D118</f>
        <v>5</v>
      </c>
      <c r="J139" s="5">
        <f t="shared" si="8"/>
        <v>-3.5</v>
      </c>
      <c r="K139" s="5">
        <f t="shared" si="9"/>
        <v>12.25</v>
      </c>
      <c r="L139" s="5">
        <f>('Forecast log'!H404-I139)^2</f>
        <v>12.25</v>
      </c>
      <c r="M139" s="5">
        <f>('Forecast log'!I404-I139)^2</f>
        <v>1</v>
      </c>
      <c r="N139" s="5">
        <f t="shared" si="10"/>
        <v>0</v>
      </c>
      <c r="O139" s="5">
        <f t="shared" si="11"/>
        <v>3.5</v>
      </c>
    </row>
    <row r="140" spans="1:15" ht="25" customHeight="1">
      <c r="A140" s="1"/>
      <c r="B140" s="1">
        <v>399</v>
      </c>
      <c r="C140" s="13" t="s">
        <v>17</v>
      </c>
      <c r="D140" s="1" t="s">
        <v>43</v>
      </c>
      <c r="E140" s="4">
        <v>46112</v>
      </c>
      <c r="F140" s="1" t="s">
        <v>44</v>
      </c>
      <c r="G140" s="1" t="s">
        <v>46</v>
      </c>
      <c r="H140" s="5">
        <f>'Forecast log'!I404</f>
        <v>4</v>
      </c>
      <c r="I140" s="5">
        <f>'PG facts'!D118</f>
        <v>5</v>
      </c>
      <c r="J140" s="5">
        <f t="shared" si="8"/>
        <v>-1</v>
      </c>
      <c r="K140" s="5">
        <f t="shared" si="9"/>
        <v>1</v>
      </c>
      <c r="L140" s="5">
        <f>('Forecast log'!H404-I140)^2</f>
        <v>12.25</v>
      </c>
      <c r="M140" s="5">
        <f>('Forecast log'!I404-I140)^2</f>
        <v>1</v>
      </c>
      <c r="N140" s="5">
        <f t="shared" si="10"/>
        <v>1</v>
      </c>
      <c r="O140" s="5">
        <f t="shared" si="11"/>
        <v>1</v>
      </c>
    </row>
    <row r="141" spans="1:15" ht="25" customHeight="1">
      <c r="A141" s="1"/>
      <c r="B141" s="1">
        <v>399</v>
      </c>
      <c r="C141" s="13" t="s">
        <v>17</v>
      </c>
      <c r="D141" s="1" t="s">
        <v>43</v>
      </c>
      <c r="E141" s="4">
        <v>46112</v>
      </c>
      <c r="F141" s="1" t="s">
        <v>44</v>
      </c>
      <c r="G141" s="1" t="s">
        <v>47</v>
      </c>
      <c r="H141" s="5">
        <f>'Forecast log'!N404</f>
        <v>0.80819825468633177</v>
      </c>
      <c r="I141" s="5">
        <f>'PG facts'!D118</f>
        <v>5</v>
      </c>
      <c r="J141" s="5">
        <f t="shared" si="8"/>
        <v>-4.1918017453136684</v>
      </c>
      <c r="K141" s="5">
        <f t="shared" si="9"/>
        <v>17.571201872014719</v>
      </c>
      <c r="L141" s="5">
        <f>('Forecast log'!H404-I141)^2</f>
        <v>12.25</v>
      </c>
      <c r="M141" s="5">
        <f>('Forecast log'!I404-I141)^2</f>
        <v>1</v>
      </c>
      <c r="N141" s="5">
        <f t="shared" si="10"/>
        <v>0</v>
      </c>
      <c r="O141" s="5">
        <f t="shared" si="11"/>
        <v>4.1918017453136684</v>
      </c>
    </row>
    <row r="142" spans="1:15" ht="25" customHeight="1">
      <c r="A142" s="1"/>
      <c r="B142" s="1">
        <v>399</v>
      </c>
      <c r="C142" s="13" t="s">
        <v>17</v>
      </c>
      <c r="D142" s="1" t="s">
        <v>43</v>
      </c>
      <c r="E142" s="4">
        <v>46112</v>
      </c>
      <c r="F142" s="1" t="s">
        <v>44</v>
      </c>
      <c r="G142" s="1" t="s">
        <v>48</v>
      </c>
      <c r="H142" s="5">
        <f>'Forecast log'!T404</f>
        <v>1.1540991273431658</v>
      </c>
      <c r="I142" s="5">
        <f>'PG facts'!D118</f>
        <v>5</v>
      </c>
      <c r="J142" s="5">
        <f t="shared" si="8"/>
        <v>-3.8459008726568342</v>
      </c>
      <c r="K142" s="5">
        <f t="shared" si="9"/>
        <v>14.790953522302599</v>
      </c>
      <c r="L142" s="5">
        <f>('Forecast log'!H404-I142)^2</f>
        <v>12.25</v>
      </c>
      <c r="M142" s="5">
        <f>('Forecast log'!I404-I142)^2</f>
        <v>1</v>
      </c>
      <c r="N142" s="5">
        <f t="shared" si="10"/>
        <v>0</v>
      </c>
      <c r="O142" s="5">
        <f t="shared" si="11"/>
        <v>3.8459008726568342</v>
      </c>
    </row>
    <row r="143" spans="1:15" ht="25" customHeight="1">
      <c r="A143" s="1"/>
      <c r="B143" s="1">
        <v>405</v>
      </c>
      <c r="C143" s="13" t="s">
        <v>17</v>
      </c>
      <c r="D143" s="1" t="s">
        <v>43</v>
      </c>
      <c r="E143" s="4">
        <v>46112</v>
      </c>
      <c r="F143" s="1" t="s">
        <v>52</v>
      </c>
      <c r="G143" s="1" t="s">
        <v>45</v>
      </c>
      <c r="H143" s="5">
        <f>'Forecast log'!H410</f>
        <v>2.25</v>
      </c>
      <c r="I143" s="5">
        <f>'PG facts'!D118</f>
        <v>5</v>
      </c>
      <c r="J143" s="5">
        <f t="shared" si="8"/>
        <v>-2.75</v>
      </c>
      <c r="K143" s="5">
        <f t="shared" si="9"/>
        <v>7.5625</v>
      </c>
      <c r="L143" s="5">
        <f>('Forecast log'!H410-I143)^2</f>
        <v>7.5625</v>
      </c>
      <c r="M143" s="5">
        <f>('Forecast log'!I410-I143)^2</f>
        <v>4</v>
      </c>
      <c r="N143" s="5">
        <f t="shared" si="10"/>
        <v>0</v>
      </c>
      <c r="O143" s="5">
        <f t="shared" si="11"/>
        <v>2.75</v>
      </c>
    </row>
    <row r="144" spans="1:15" ht="25" customHeight="1">
      <c r="A144" s="1"/>
      <c r="B144" s="1">
        <v>405</v>
      </c>
      <c r="C144" s="13" t="s">
        <v>17</v>
      </c>
      <c r="D144" s="1" t="s">
        <v>43</v>
      </c>
      <c r="E144" s="4">
        <v>46112</v>
      </c>
      <c r="F144" s="1" t="s">
        <v>52</v>
      </c>
      <c r="G144" s="1" t="s">
        <v>46</v>
      </c>
      <c r="H144" s="5">
        <f>'Forecast log'!I410</f>
        <v>3</v>
      </c>
      <c r="I144" s="5">
        <f>'PG facts'!D118</f>
        <v>5</v>
      </c>
      <c r="J144" s="5">
        <f t="shared" si="8"/>
        <v>-2</v>
      </c>
      <c r="K144" s="5">
        <f t="shared" si="9"/>
        <v>4</v>
      </c>
      <c r="L144" s="5">
        <f>('Forecast log'!H410-I144)^2</f>
        <v>7.5625</v>
      </c>
      <c r="M144" s="5">
        <f>('Forecast log'!I410-I144)^2</f>
        <v>4</v>
      </c>
      <c r="N144" s="5">
        <f t="shared" si="10"/>
        <v>1</v>
      </c>
      <c r="O144" s="5">
        <f t="shared" si="11"/>
        <v>2</v>
      </c>
    </row>
    <row r="145" spans="1:15" ht="25" customHeight="1">
      <c r="A145" s="1"/>
      <c r="B145" s="1">
        <v>405</v>
      </c>
      <c r="C145" s="13" t="s">
        <v>17</v>
      </c>
      <c r="D145" s="1" t="s">
        <v>43</v>
      </c>
      <c r="E145" s="4">
        <v>46112</v>
      </c>
      <c r="F145" s="1" t="s">
        <v>52</v>
      </c>
      <c r="G145" s="1" t="s">
        <v>47</v>
      </c>
      <c r="H145" s="5">
        <f>'Forecast log'!N410</f>
        <v>-0.11247124148998922</v>
      </c>
      <c r="I145" s="5">
        <f>'PG facts'!D118</f>
        <v>5</v>
      </c>
      <c r="J145" s="5">
        <f t="shared" si="8"/>
        <v>-5.1124712414899891</v>
      </c>
      <c r="K145" s="5">
        <f t="shared" si="9"/>
        <v>26.137362195062192</v>
      </c>
      <c r="L145" s="5">
        <f>('Forecast log'!H410-I145)^2</f>
        <v>7.5625</v>
      </c>
      <c r="M145" s="5">
        <f>('Forecast log'!I410-I145)^2</f>
        <v>4</v>
      </c>
      <c r="N145" s="5">
        <f t="shared" si="10"/>
        <v>0</v>
      </c>
      <c r="O145" s="5">
        <f t="shared" si="11"/>
        <v>5.1124712414899891</v>
      </c>
    </row>
    <row r="146" spans="1:15" ht="25" customHeight="1">
      <c r="A146" s="1"/>
      <c r="B146" s="1">
        <v>405</v>
      </c>
      <c r="C146" s="13" t="s">
        <v>17</v>
      </c>
      <c r="D146" s="1" t="s">
        <v>43</v>
      </c>
      <c r="E146" s="4">
        <v>46112</v>
      </c>
      <c r="F146" s="1" t="s">
        <v>52</v>
      </c>
      <c r="G146" s="1" t="s">
        <v>50</v>
      </c>
      <c r="H146" s="5">
        <f>'Forecast log'!S410</f>
        <v>0.49368739370039572</v>
      </c>
      <c r="I146" s="5">
        <f>'PG facts'!D118</f>
        <v>5</v>
      </c>
      <c r="J146" s="5">
        <f t="shared" si="8"/>
        <v>-4.5063126062996046</v>
      </c>
      <c r="K146" s="5">
        <f t="shared" si="9"/>
        <v>20.306853305694734</v>
      </c>
      <c r="L146" s="5">
        <f>('Forecast log'!H410-I146)^2</f>
        <v>7.5625</v>
      </c>
      <c r="M146" s="5">
        <f>('Forecast log'!I410-I146)^2</f>
        <v>4</v>
      </c>
      <c r="N146" s="5">
        <f t="shared" si="10"/>
        <v>0</v>
      </c>
      <c r="O146" s="5">
        <f t="shared" si="11"/>
        <v>4.5063126062996046</v>
      </c>
    </row>
    <row r="147" spans="1:15" ht="25" customHeight="1">
      <c r="A147" s="1"/>
      <c r="B147" s="1">
        <v>405</v>
      </c>
      <c r="C147" s="13" t="s">
        <v>17</v>
      </c>
      <c r="D147" s="1" t="s">
        <v>43</v>
      </c>
      <c r="E147" s="4">
        <v>46112</v>
      </c>
      <c r="F147" s="1" t="s">
        <v>52</v>
      </c>
      <c r="G147" s="1" t="s">
        <v>48</v>
      </c>
      <c r="H147" s="5">
        <f>'Forecast log'!T410</f>
        <v>1.0687643792550054</v>
      </c>
      <c r="I147" s="5">
        <f>'PG facts'!D118</f>
        <v>5</v>
      </c>
      <c r="J147" s="5">
        <f t="shared" si="8"/>
        <v>-3.9312356207449946</v>
      </c>
      <c r="K147" s="5">
        <f t="shared" si="9"/>
        <v>15.454613505814283</v>
      </c>
      <c r="L147" s="5">
        <f>('Forecast log'!H410-I147)^2</f>
        <v>7.5625</v>
      </c>
      <c r="M147" s="5">
        <f>('Forecast log'!I410-I147)^2</f>
        <v>4</v>
      </c>
      <c r="N147" s="5">
        <f t="shared" si="10"/>
        <v>0</v>
      </c>
      <c r="O147" s="5">
        <f t="shared" si="11"/>
        <v>3.9312356207449946</v>
      </c>
    </row>
    <row r="148" spans="1:15" ht="25" customHeight="1">
      <c r="A148" s="1"/>
      <c r="B148" s="1">
        <v>403</v>
      </c>
      <c r="C148" s="13" t="s">
        <v>17</v>
      </c>
      <c r="D148" s="1" t="s">
        <v>43</v>
      </c>
      <c r="E148" s="4">
        <v>46112</v>
      </c>
      <c r="F148" s="1" t="s">
        <v>49</v>
      </c>
      <c r="G148" s="1" t="s">
        <v>45</v>
      </c>
      <c r="H148" s="5">
        <f>'Forecast log'!H408</f>
        <v>2.25</v>
      </c>
      <c r="I148" s="5">
        <f>'PG facts'!D118</f>
        <v>5</v>
      </c>
      <c r="J148" s="5">
        <f t="shared" si="8"/>
        <v>-2.75</v>
      </c>
      <c r="K148" s="5">
        <f t="shared" si="9"/>
        <v>7.5625</v>
      </c>
      <c r="L148" s="5">
        <f>('Forecast log'!H408-I148)^2</f>
        <v>7.5625</v>
      </c>
      <c r="M148" s="5">
        <f>('Forecast log'!I408-I148)^2</f>
        <v>4</v>
      </c>
      <c r="N148" s="5">
        <f t="shared" si="10"/>
        <v>0</v>
      </c>
      <c r="O148" s="5">
        <f t="shared" si="11"/>
        <v>2.75</v>
      </c>
    </row>
    <row r="149" spans="1:15" ht="25" customHeight="1">
      <c r="A149" s="1"/>
      <c r="B149" s="1">
        <v>403</v>
      </c>
      <c r="C149" s="13" t="s">
        <v>17</v>
      </c>
      <c r="D149" s="1" t="s">
        <v>43</v>
      </c>
      <c r="E149" s="4">
        <v>46112</v>
      </c>
      <c r="F149" s="1" t="s">
        <v>49</v>
      </c>
      <c r="G149" s="1" t="s">
        <v>46</v>
      </c>
      <c r="H149" s="5">
        <f>'Forecast log'!I408</f>
        <v>3</v>
      </c>
      <c r="I149" s="5">
        <f>'PG facts'!D118</f>
        <v>5</v>
      </c>
      <c r="J149" s="5">
        <f t="shared" si="8"/>
        <v>-2</v>
      </c>
      <c r="K149" s="5">
        <f t="shared" si="9"/>
        <v>4</v>
      </c>
      <c r="L149" s="5">
        <f>('Forecast log'!H408-I149)^2</f>
        <v>7.5625</v>
      </c>
      <c r="M149" s="5">
        <f>('Forecast log'!I408-I149)^2</f>
        <v>4</v>
      </c>
      <c r="N149" s="5">
        <f t="shared" si="10"/>
        <v>1</v>
      </c>
      <c r="O149" s="5">
        <f t="shared" si="11"/>
        <v>2</v>
      </c>
    </row>
    <row r="150" spans="1:15" ht="25" customHeight="1">
      <c r="A150" s="1"/>
      <c r="B150" s="1">
        <v>403</v>
      </c>
      <c r="C150" s="13" t="s">
        <v>17</v>
      </c>
      <c r="D150" s="1" t="s">
        <v>43</v>
      </c>
      <c r="E150" s="4">
        <v>46112</v>
      </c>
      <c r="F150" s="1" t="s">
        <v>49</v>
      </c>
      <c r="G150" s="1" t="s">
        <v>47</v>
      </c>
      <c r="H150" s="5">
        <f>'Forecast log'!N408</f>
        <v>0.38913755542010797</v>
      </c>
      <c r="I150" s="5">
        <f>'PG facts'!D118</f>
        <v>5</v>
      </c>
      <c r="J150" s="5">
        <f t="shared" si="8"/>
        <v>-4.610862444579892</v>
      </c>
      <c r="K150" s="5">
        <f t="shared" si="9"/>
        <v>21.260052482837256</v>
      </c>
      <c r="L150" s="5">
        <f>('Forecast log'!H408-I150)^2</f>
        <v>7.5625</v>
      </c>
      <c r="M150" s="5">
        <f>('Forecast log'!I408-I150)^2</f>
        <v>4</v>
      </c>
      <c r="N150" s="5">
        <f t="shared" si="10"/>
        <v>0</v>
      </c>
      <c r="O150" s="5">
        <f t="shared" si="11"/>
        <v>4.610862444579892</v>
      </c>
    </row>
    <row r="151" spans="1:15" ht="25" customHeight="1">
      <c r="A151" s="1"/>
      <c r="B151" s="1">
        <v>403</v>
      </c>
      <c r="C151" s="13" t="s">
        <v>17</v>
      </c>
      <c r="D151" s="1" t="s">
        <v>43</v>
      </c>
      <c r="E151" s="4">
        <v>46112</v>
      </c>
      <c r="F151" s="1" t="s">
        <v>49</v>
      </c>
      <c r="G151" s="1" t="s">
        <v>50</v>
      </c>
      <c r="H151" s="5">
        <f>'Forecast log'!S408</f>
        <v>0.51605081054254598</v>
      </c>
      <c r="I151" s="5">
        <f>'PG facts'!D118</f>
        <v>5</v>
      </c>
      <c r="J151" s="5">
        <f t="shared" si="8"/>
        <v>-4.4839491894574541</v>
      </c>
      <c r="K151" s="5">
        <f t="shared" si="9"/>
        <v>20.105800333636161</v>
      </c>
      <c r="L151" s="5">
        <f>('Forecast log'!H408-I151)^2</f>
        <v>7.5625</v>
      </c>
      <c r="M151" s="5">
        <f>('Forecast log'!I408-I151)^2</f>
        <v>4</v>
      </c>
      <c r="N151" s="5">
        <f t="shared" si="10"/>
        <v>0</v>
      </c>
      <c r="O151" s="5">
        <f t="shared" si="11"/>
        <v>4.4839491894574541</v>
      </c>
    </row>
    <row r="152" spans="1:15" ht="25" customHeight="1">
      <c r="A152" s="1"/>
      <c r="B152" s="1">
        <v>403</v>
      </c>
      <c r="C152" s="13" t="s">
        <v>17</v>
      </c>
      <c r="D152" s="1" t="s">
        <v>43</v>
      </c>
      <c r="E152" s="4">
        <v>46112</v>
      </c>
      <c r="F152" s="1" t="s">
        <v>49</v>
      </c>
      <c r="G152" s="1" t="s">
        <v>48</v>
      </c>
      <c r="H152" s="5">
        <f>'Forecast log'!T408</f>
        <v>1.319568777710054</v>
      </c>
      <c r="I152" s="5">
        <f>'PG facts'!D118</f>
        <v>5</v>
      </c>
      <c r="J152" s="5">
        <f t="shared" si="8"/>
        <v>-3.680431222289946</v>
      </c>
      <c r="K152" s="5">
        <f t="shared" si="9"/>
        <v>13.545573982006665</v>
      </c>
      <c r="L152" s="5">
        <f>('Forecast log'!H408-I152)^2</f>
        <v>7.5625</v>
      </c>
      <c r="M152" s="5">
        <f>('Forecast log'!I408-I152)^2</f>
        <v>4</v>
      </c>
      <c r="N152" s="5">
        <f t="shared" si="10"/>
        <v>0</v>
      </c>
      <c r="O152" s="5">
        <f t="shared" si="11"/>
        <v>3.680431222289946</v>
      </c>
    </row>
    <row r="153" spans="1:15" ht="25" customHeight="1">
      <c r="A153" s="1"/>
      <c r="B153" s="1">
        <v>404</v>
      </c>
      <c r="C153" s="13" t="s">
        <v>17</v>
      </c>
      <c r="D153" s="1" t="s">
        <v>43</v>
      </c>
      <c r="E153" s="4">
        <v>46112</v>
      </c>
      <c r="F153" s="1" t="s">
        <v>51</v>
      </c>
      <c r="G153" s="1" t="s">
        <v>45</v>
      </c>
      <c r="H153" s="5">
        <f>'Forecast log'!H409</f>
        <v>2.25</v>
      </c>
      <c r="I153" s="5">
        <f>'PG facts'!D118</f>
        <v>5</v>
      </c>
      <c r="J153" s="5">
        <f t="shared" si="8"/>
        <v>-2.75</v>
      </c>
      <c r="K153" s="5">
        <f t="shared" si="9"/>
        <v>7.5625</v>
      </c>
      <c r="L153" s="5">
        <f>('Forecast log'!H409-I153)^2</f>
        <v>7.5625</v>
      </c>
      <c r="M153" s="5">
        <f>('Forecast log'!I409-I153)^2</f>
        <v>4</v>
      </c>
      <c r="N153" s="5">
        <f t="shared" si="10"/>
        <v>0</v>
      </c>
      <c r="O153" s="5">
        <f t="shared" si="11"/>
        <v>2.75</v>
      </c>
    </row>
    <row r="154" spans="1:15" ht="25" customHeight="1">
      <c r="A154" s="1"/>
      <c r="B154" s="1">
        <v>404</v>
      </c>
      <c r="C154" s="13" t="s">
        <v>17</v>
      </c>
      <c r="D154" s="1" t="s">
        <v>43</v>
      </c>
      <c r="E154" s="4">
        <v>46112</v>
      </c>
      <c r="F154" s="1" t="s">
        <v>51</v>
      </c>
      <c r="G154" s="1" t="s">
        <v>46</v>
      </c>
      <c r="H154" s="5">
        <f>'Forecast log'!I409</f>
        <v>3</v>
      </c>
      <c r="I154" s="5">
        <f>'PG facts'!D118</f>
        <v>5</v>
      </c>
      <c r="J154" s="5">
        <f t="shared" si="8"/>
        <v>-2</v>
      </c>
      <c r="K154" s="5">
        <f t="shared" si="9"/>
        <v>4</v>
      </c>
      <c r="L154" s="5">
        <f>('Forecast log'!H409-I154)^2</f>
        <v>7.5625</v>
      </c>
      <c r="M154" s="5">
        <f>('Forecast log'!I409-I154)^2</f>
        <v>4</v>
      </c>
      <c r="N154" s="5">
        <f t="shared" si="10"/>
        <v>1</v>
      </c>
      <c r="O154" s="5">
        <f t="shared" si="11"/>
        <v>2</v>
      </c>
    </row>
    <row r="155" spans="1:15" ht="25" customHeight="1">
      <c r="A155" s="1"/>
      <c r="B155" s="1">
        <v>404</v>
      </c>
      <c r="C155" s="13" t="s">
        <v>17</v>
      </c>
      <c r="D155" s="1" t="s">
        <v>43</v>
      </c>
      <c r="E155" s="4">
        <v>46112</v>
      </c>
      <c r="F155" s="1" t="s">
        <v>51</v>
      </c>
      <c r="G155" s="1" t="s">
        <v>47</v>
      </c>
      <c r="H155" s="5">
        <f>'Forecast log'!N409</f>
        <v>-0.11247124148998922</v>
      </c>
      <c r="I155" s="5">
        <f>'PG facts'!D118</f>
        <v>5</v>
      </c>
      <c r="J155" s="5">
        <f t="shared" si="8"/>
        <v>-5.1124712414899891</v>
      </c>
      <c r="K155" s="5">
        <f t="shared" si="9"/>
        <v>26.137362195062192</v>
      </c>
      <c r="L155" s="5">
        <f>('Forecast log'!H409-I155)^2</f>
        <v>7.5625</v>
      </c>
      <c r="M155" s="5">
        <f>('Forecast log'!I409-I155)^2</f>
        <v>4</v>
      </c>
      <c r="N155" s="5">
        <f t="shared" si="10"/>
        <v>0</v>
      </c>
      <c r="O155" s="5">
        <f t="shared" si="11"/>
        <v>5.1124712414899891</v>
      </c>
    </row>
    <row r="156" spans="1:15" ht="25" customHeight="1">
      <c r="A156" s="1"/>
      <c r="B156" s="1">
        <v>404</v>
      </c>
      <c r="C156" s="13" t="s">
        <v>17</v>
      </c>
      <c r="D156" s="1" t="s">
        <v>43</v>
      </c>
      <c r="E156" s="4">
        <v>46112</v>
      </c>
      <c r="F156" s="1" t="s">
        <v>51</v>
      </c>
      <c r="G156" s="1" t="s">
        <v>50</v>
      </c>
      <c r="H156" s="5">
        <f>'Forecast log'!S409</f>
        <v>0.49368739370039572</v>
      </c>
      <c r="I156" s="5">
        <f>'PG facts'!D118</f>
        <v>5</v>
      </c>
      <c r="J156" s="5">
        <f t="shared" si="8"/>
        <v>-4.5063126062996046</v>
      </c>
      <c r="K156" s="5">
        <f t="shared" si="9"/>
        <v>20.306853305694734</v>
      </c>
      <c r="L156" s="5">
        <f>('Forecast log'!H409-I156)^2</f>
        <v>7.5625</v>
      </c>
      <c r="M156" s="5">
        <f>('Forecast log'!I409-I156)^2</f>
        <v>4</v>
      </c>
      <c r="N156" s="5">
        <f t="shared" si="10"/>
        <v>0</v>
      </c>
      <c r="O156" s="5">
        <f t="shared" si="11"/>
        <v>4.5063126062996046</v>
      </c>
    </row>
    <row r="157" spans="1:15" ht="25" customHeight="1">
      <c r="A157" s="1"/>
      <c r="B157" s="1">
        <v>404</v>
      </c>
      <c r="C157" s="13" t="s">
        <v>17</v>
      </c>
      <c r="D157" s="1" t="s">
        <v>43</v>
      </c>
      <c r="E157" s="4">
        <v>46112</v>
      </c>
      <c r="F157" s="1" t="s">
        <v>51</v>
      </c>
      <c r="G157" s="1" t="s">
        <v>48</v>
      </c>
      <c r="H157" s="5">
        <f>'Forecast log'!T409</f>
        <v>1.0687643792550054</v>
      </c>
      <c r="I157" s="5">
        <f>'PG facts'!D118</f>
        <v>5</v>
      </c>
      <c r="J157" s="5">
        <f t="shared" si="8"/>
        <v>-3.9312356207449946</v>
      </c>
      <c r="K157" s="5">
        <f t="shared" si="9"/>
        <v>15.454613505814283</v>
      </c>
      <c r="L157" s="5">
        <f>('Forecast log'!H409-I157)^2</f>
        <v>7.5625</v>
      </c>
      <c r="M157" s="5">
        <f>('Forecast log'!I409-I157)^2</f>
        <v>4</v>
      </c>
      <c r="N157" s="5">
        <f t="shared" si="10"/>
        <v>0</v>
      </c>
      <c r="O157" s="5">
        <f t="shared" si="11"/>
        <v>3.9312356207449946</v>
      </c>
    </row>
    <row r="158" spans="1:15" ht="25" customHeight="1">
      <c r="A158" s="1"/>
      <c r="B158" s="1">
        <v>8</v>
      </c>
      <c r="C158" s="13" t="s">
        <v>18</v>
      </c>
      <c r="D158" s="1" t="s">
        <v>43</v>
      </c>
      <c r="E158" s="4">
        <v>45473</v>
      </c>
      <c r="F158" s="1" t="s">
        <v>44</v>
      </c>
      <c r="G158" s="1" t="s">
        <v>45</v>
      </c>
      <c r="H158" s="5">
        <f>'Forecast log'!H13</f>
        <v>-0.75</v>
      </c>
      <c r="I158" s="5">
        <f>'PG facts'!D70</f>
        <v>2</v>
      </c>
      <c r="J158" s="5">
        <f t="shared" si="8"/>
        <v>-2.75</v>
      </c>
      <c r="K158" s="5">
        <f t="shared" si="9"/>
        <v>7.5625</v>
      </c>
      <c r="L158" s="5">
        <f>('Forecast log'!H13-I158)^2</f>
        <v>7.5625</v>
      </c>
      <c r="M158" s="5">
        <f>('Forecast log'!I13-I158)^2</f>
        <v>1</v>
      </c>
      <c r="N158" s="5">
        <f t="shared" si="10"/>
        <v>0</v>
      </c>
      <c r="O158" s="5">
        <f t="shared" si="11"/>
        <v>2.75</v>
      </c>
    </row>
    <row r="159" spans="1:15" ht="25" customHeight="1">
      <c r="A159" s="1"/>
      <c r="B159" s="1">
        <v>8</v>
      </c>
      <c r="C159" s="13" t="s">
        <v>18</v>
      </c>
      <c r="D159" s="1" t="s">
        <v>43</v>
      </c>
      <c r="E159" s="4">
        <v>45473</v>
      </c>
      <c r="F159" s="1" t="s">
        <v>44</v>
      </c>
      <c r="G159" s="1" t="s">
        <v>46</v>
      </c>
      <c r="H159" s="5">
        <f>'Forecast log'!I13</f>
        <v>1</v>
      </c>
      <c r="I159" s="5">
        <f>'PG facts'!D70</f>
        <v>2</v>
      </c>
      <c r="J159" s="5">
        <f t="shared" si="8"/>
        <v>-1</v>
      </c>
      <c r="K159" s="5">
        <f t="shared" si="9"/>
        <v>1</v>
      </c>
      <c r="L159" s="5">
        <f>('Forecast log'!H13-I159)^2</f>
        <v>7.5625</v>
      </c>
      <c r="M159" s="5">
        <f>('Forecast log'!I13-I159)^2</f>
        <v>1</v>
      </c>
      <c r="N159" s="5">
        <f t="shared" si="10"/>
        <v>1</v>
      </c>
      <c r="O159" s="5">
        <f t="shared" si="11"/>
        <v>1</v>
      </c>
    </row>
    <row r="160" spans="1:15" ht="25" customHeight="1">
      <c r="A160" s="1"/>
      <c r="B160" s="1">
        <v>8</v>
      </c>
      <c r="C160" s="13" t="s">
        <v>18</v>
      </c>
      <c r="D160" s="1" t="s">
        <v>43</v>
      </c>
      <c r="E160" s="4">
        <v>45473</v>
      </c>
      <c r="F160" s="1" t="s">
        <v>44</v>
      </c>
      <c r="G160" s="1" t="s">
        <v>47</v>
      </c>
      <c r="H160" s="5">
        <f>'Forecast log'!N13</f>
        <v>-0.39548585224191557</v>
      </c>
      <c r="I160" s="5">
        <f>'PG facts'!D70</f>
        <v>2</v>
      </c>
      <c r="J160" s="5">
        <f t="shared" si="8"/>
        <v>-2.3954858522419156</v>
      </c>
      <c r="K160" s="5">
        <f t="shared" si="9"/>
        <v>5.7383524682911764</v>
      </c>
      <c r="L160" s="5">
        <f>('Forecast log'!H13-I160)^2</f>
        <v>7.5625</v>
      </c>
      <c r="M160" s="5">
        <f>('Forecast log'!I13-I160)^2</f>
        <v>1</v>
      </c>
      <c r="N160" s="5">
        <f t="shared" si="10"/>
        <v>1</v>
      </c>
      <c r="O160" s="5">
        <f t="shared" si="11"/>
        <v>2.3954858522419156</v>
      </c>
    </row>
    <row r="161" spans="1:15" ht="25" customHeight="1">
      <c r="A161" s="1"/>
      <c r="B161" s="1">
        <v>8</v>
      </c>
      <c r="C161" s="13" t="s">
        <v>18</v>
      </c>
      <c r="D161" s="1" t="s">
        <v>43</v>
      </c>
      <c r="E161" s="4">
        <v>45473</v>
      </c>
      <c r="F161" s="1" t="s">
        <v>44</v>
      </c>
      <c r="G161" s="1" t="s">
        <v>48</v>
      </c>
      <c r="H161" s="5">
        <f>'Forecast log'!T13</f>
        <v>-0.57274292612095778</v>
      </c>
      <c r="I161" s="5">
        <f>'PG facts'!D70</f>
        <v>2</v>
      </c>
      <c r="J161" s="5">
        <f t="shared" si="8"/>
        <v>-2.5727429261209576</v>
      </c>
      <c r="K161" s="5">
        <f t="shared" si="9"/>
        <v>6.6190061639054267</v>
      </c>
      <c r="L161" s="5">
        <f>('Forecast log'!H13-I161)^2</f>
        <v>7.5625</v>
      </c>
      <c r="M161" s="5">
        <f>('Forecast log'!I13-I161)^2</f>
        <v>1</v>
      </c>
      <c r="N161" s="5">
        <f t="shared" si="10"/>
        <v>1</v>
      </c>
      <c r="O161" s="5">
        <f t="shared" si="11"/>
        <v>2.5727429261209576</v>
      </c>
    </row>
    <row r="162" spans="1:15" ht="25" customHeight="1">
      <c r="A162" s="1"/>
      <c r="B162" s="1">
        <v>14</v>
      </c>
      <c r="C162" s="13" t="s">
        <v>18</v>
      </c>
      <c r="D162" s="1" t="s">
        <v>43</v>
      </c>
      <c r="E162" s="4">
        <v>45473</v>
      </c>
      <c r="F162" s="1" t="s">
        <v>52</v>
      </c>
      <c r="G162" s="1" t="s">
        <v>45</v>
      </c>
      <c r="H162" s="5">
        <f>'Forecast log'!H19</f>
        <v>0</v>
      </c>
      <c r="I162" s="5">
        <f>'PG facts'!D70</f>
        <v>2</v>
      </c>
      <c r="J162" s="5">
        <f t="shared" si="8"/>
        <v>-2</v>
      </c>
      <c r="K162" s="5">
        <f t="shared" si="9"/>
        <v>4</v>
      </c>
      <c r="L162" s="5">
        <f>('Forecast log'!H19-I162)^2</f>
        <v>4</v>
      </c>
      <c r="M162" s="5">
        <f>('Forecast log'!I19-I162)^2</f>
        <v>0</v>
      </c>
      <c r="N162" s="5">
        <f t="shared" si="10"/>
        <v>0</v>
      </c>
      <c r="O162" s="5">
        <f t="shared" si="11"/>
        <v>2</v>
      </c>
    </row>
    <row r="163" spans="1:15" ht="25" customHeight="1">
      <c r="A163" s="1"/>
      <c r="B163" s="1">
        <v>14</v>
      </c>
      <c r="C163" s="13" t="s">
        <v>18</v>
      </c>
      <c r="D163" s="1" t="s">
        <v>43</v>
      </c>
      <c r="E163" s="4">
        <v>45473</v>
      </c>
      <c r="F163" s="1" t="s">
        <v>52</v>
      </c>
      <c r="G163" s="1" t="s">
        <v>46</v>
      </c>
      <c r="H163" s="5">
        <f>'Forecast log'!I19</f>
        <v>2</v>
      </c>
      <c r="I163" s="5">
        <f>'PG facts'!D70</f>
        <v>2</v>
      </c>
      <c r="J163" s="5">
        <f t="shared" si="8"/>
        <v>0</v>
      </c>
      <c r="K163" s="5">
        <f t="shared" si="9"/>
        <v>0</v>
      </c>
      <c r="L163" s="5">
        <f>('Forecast log'!H19-I163)^2</f>
        <v>4</v>
      </c>
      <c r="M163" s="5">
        <f>('Forecast log'!I19-I163)^2</f>
        <v>0</v>
      </c>
      <c r="N163" s="5">
        <f t="shared" si="10"/>
        <v>1</v>
      </c>
      <c r="O163" s="5">
        <f t="shared" si="11"/>
        <v>0</v>
      </c>
    </row>
    <row r="164" spans="1:15" ht="25" customHeight="1">
      <c r="A164" s="1"/>
      <c r="B164" s="1">
        <v>14</v>
      </c>
      <c r="C164" s="13" t="s">
        <v>18</v>
      </c>
      <c r="D164" s="1" t="s">
        <v>43</v>
      </c>
      <c r="E164" s="4">
        <v>45473</v>
      </c>
      <c r="F164" s="1" t="s">
        <v>52</v>
      </c>
      <c r="G164" s="1" t="s">
        <v>47</v>
      </c>
      <c r="H164" s="5">
        <f>'Forecast log'!N19</f>
        <v>5.359467403705187E-2</v>
      </c>
      <c r="I164" s="5">
        <f>'PG facts'!D70</f>
        <v>2</v>
      </c>
      <c r="J164" s="5">
        <f t="shared" si="8"/>
        <v>-1.9464053259629481</v>
      </c>
      <c r="K164" s="5">
        <f t="shared" si="9"/>
        <v>3.7884936929369304</v>
      </c>
      <c r="L164" s="5">
        <f>('Forecast log'!H19-I164)^2</f>
        <v>4</v>
      </c>
      <c r="M164" s="5">
        <f>('Forecast log'!I19-I164)^2</f>
        <v>0</v>
      </c>
      <c r="N164" s="5">
        <f t="shared" si="10"/>
        <v>1</v>
      </c>
      <c r="O164" s="5">
        <f t="shared" si="11"/>
        <v>1.9464053259629481</v>
      </c>
    </row>
    <row r="165" spans="1:15" ht="25" customHeight="1">
      <c r="A165" s="1"/>
      <c r="B165" s="1">
        <v>14</v>
      </c>
      <c r="C165" s="13" t="s">
        <v>18</v>
      </c>
      <c r="D165" s="1" t="s">
        <v>43</v>
      </c>
      <c r="E165" s="4">
        <v>45473</v>
      </c>
      <c r="F165" s="1" t="s">
        <v>52</v>
      </c>
      <c r="G165" s="1" t="s">
        <v>50</v>
      </c>
      <c r="H165" s="5">
        <f>'Forecast log'!S19</f>
        <v>-0.71297970249997678</v>
      </c>
      <c r="I165" s="5">
        <f>'PG facts'!D70</f>
        <v>2</v>
      </c>
      <c r="J165" s="5">
        <f t="shared" si="8"/>
        <v>-2.7129797024999767</v>
      </c>
      <c r="K165" s="5">
        <f t="shared" si="9"/>
        <v>7.3602588661768618</v>
      </c>
      <c r="L165" s="5">
        <f>('Forecast log'!H19-I165)^2</f>
        <v>4</v>
      </c>
      <c r="M165" s="5">
        <f>('Forecast log'!I19-I165)^2</f>
        <v>0</v>
      </c>
      <c r="N165" s="5">
        <f t="shared" si="10"/>
        <v>0</v>
      </c>
      <c r="O165" s="5">
        <f t="shared" si="11"/>
        <v>2.7129797024999767</v>
      </c>
    </row>
    <row r="166" spans="1:15" ht="25" customHeight="1">
      <c r="A166" s="1"/>
      <c r="B166" s="1">
        <v>14</v>
      </c>
      <c r="C166" s="13" t="s">
        <v>18</v>
      </c>
      <c r="D166" s="1" t="s">
        <v>43</v>
      </c>
      <c r="E166" s="4">
        <v>45473</v>
      </c>
      <c r="F166" s="1" t="s">
        <v>52</v>
      </c>
      <c r="G166" s="1" t="s">
        <v>48</v>
      </c>
      <c r="H166" s="5">
        <f>'Forecast log'!T19</f>
        <v>2.6797337018525935E-2</v>
      </c>
      <c r="I166" s="5">
        <f>'PG facts'!D70</f>
        <v>2</v>
      </c>
      <c r="J166" s="5">
        <f t="shared" si="8"/>
        <v>-1.9732026629814741</v>
      </c>
      <c r="K166" s="5">
        <f t="shared" si="9"/>
        <v>3.8935287491971806</v>
      </c>
      <c r="L166" s="5">
        <f>('Forecast log'!H19-I166)^2</f>
        <v>4</v>
      </c>
      <c r="M166" s="5">
        <f>('Forecast log'!I19-I166)^2</f>
        <v>0</v>
      </c>
      <c r="N166" s="5">
        <f t="shared" si="10"/>
        <v>1</v>
      </c>
      <c r="O166" s="5">
        <f t="shared" si="11"/>
        <v>1.9732026629814741</v>
      </c>
    </row>
    <row r="167" spans="1:15" ht="25" customHeight="1">
      <c r="A167" s="1"/>
      <c r="B167" s="1">
        <v>11</v>
      </c>
      <c r="C167" s="13" t="s">
        <v>18</v>
      </c>
      <c r="D167" s="1" t="s">
        <v>43</v>
      </c>
      <c r="E167" s="4">
        <v>45473</v>
      </c>
      <c r="F167" s="1" t="s">
        <v>49</v>
      </c>
      <c r="G167" s="1" t="s">
        <v>45</v>
      </c>
      <c r="H167" s="5">
        <f>'Forecast log'!H16</f>
        <v>0</v>
      </c>
      <c r="I167" s="5">
        <f>'PG facts'!D70</f>
        <v>2</v>
      </c>
      <c r="J167" s="5">
        <f t="shared" si="8"/>
        <v>-2</v>
      </c>
      <c r="K167" s="5">
        <f t="shared" si="9"/>
        <v>4</v>
      </c>
      <c r="L167" s="5">
        <f>('Forecast log'!H16-I167)^2</f>
        <v>4</v>
      </c>
      <c r="M167" s="5">
        <f>('Forecast log'!I16-I167)^2</f>
        <v>0</v>
      </c>
      <c r="N167" s="5">
        <f t="shared" si="10"/>
        <v>0</v>
      </c>
      <c r="O167" s="5">
        <f t="shared" si="11"/>
        <v>2</v>
      </c>
    </row>
    <row r="168" spans="1:15" ht="25" customHeight="1">
      <c r="A168" s="1"/>
      <c r="B168" s="1">
        <v>11</v>
      </c>
      <c r="C168" s="13" t="s">
        <v>18</v>
      </c>
      <c r="D168" s="1" t="s">
        <v>43</v>
      </c>
      <c r="E168" s="4">
        <v>45473</v>
      </c>
      <c r="F168" s="1" t="s">
        <v>49</v>
      </c>
      <c r="G168" s="1" t="s">
        <v>46</v>
      </c>
      <c r="H168" s="5">
        <f>'Forecast log'!I16</f>
        <v>2</v>
      </c>
      <c r="I168" s="5">
        <f>'PG facts'!D70</f>
        <v>2</v>
      </c>
      <c r="J168" s="5">
        <f t="shared" si="8"/>
        <v>0</v>
      </c>
      <c r="K168" s="5">
        <f t="shared" si="9"/>
        <v>0</v>
      </c>
      <c r="L168" s="5">
        <f>('Forecast log'!H16-I168)^2</f>
        <v>4</v>
      </c>
      <c r="M168" s="5">
        <f>('Forecast log'!I16-I168)^2</f>
        <v>0</v>
      </c>
      <c r="N168" s="5">
        <f t="shared" si="10"/>
        <v>1</v>
      </c>
      <c r="O168" s="5">
        <f t="shared" si="11"/>
        <v>0</v>
      </c>
    </row>
    <row r="169" spans="1:15" ht="25" customHeight="1">
      <c r="A169" s="1"/>
      <c r="B169" s="1">
        <v>11</v>
      </c>
      <c r="C169" s="13" t="s">
        <v>18</v>
      </c>
      <c r="D169" s="1" t="s">
        <v>43</v>
      </c>
      <c r="E169" s="4">
        <v>45473</v>
      </c>
      <c r="F169" s="1" t="s">
        <v>49</v>
      </c>
      <c r="G169" s="1" t="s">
        <v>47</v>
      </c>
      <c r="H169" s="5">
        <f>'Forecast log'!N16</f>
        <v>7.8825100369321666E-2</v>
      </c>
      <c r="I169" s="5">
        <f>'PG facts'!D70</f>
        <v>2</v>
      </c>
      <c r="J169" s="5">
        <f t="shared" si="8"/>
        <v>-1.9211748996306783</v>
      </c>
      <c r="K169" s="5">
        <f t="shared" si="9"/>
        <v>3.6909129949709469</v>
      </c>
      <c r="L169" s="5">
        <f>('Forecast log'!H16-I169)^2</f>
        <v>4</v>
      </c>
      <c r="M169" s="5">
        <f>('Forecast log'!I16-I169)^2</f>
        <v>0</v>
      </c>
      <c r="N169" s="5">
        <f t="shared" si="10"/>
        <v>1</v>
      </c>
      <c r="O169" s="5">
        <f t="shared" si="11"/>
        <v>1.9211748996306783</v>
      </c>
    </row>
    <row r="170" spans="1:15" ht="25" customHeight="1">
      <c r="A170" s="1"/>
      <c r="B170" s="1">
        <v>11</v>
      </c>
      <c r="C170" s="13" t="s">
        <v>18</v>
      </c>
      <c r="D170" s="1" t="s">
        <v>43</v>
      </c>
      <c r="E170" s="4">
        <v>45473</v>
      </c>
      <c r="F170" s="1" t="s">
        <v>49</v>
      </c>
      <c r="G170" s="1" t="s">
        <v>50</v>
      </c>
      <c r="H170" s="5">
        <f>'Forecast log'!S16</f>
        <v>-0.64559014711525786</v>
      </c>
      <c r="I170" s="5">
        <f>'PG facts'!D70</f>
        <v>2</v>
      </c>
      <c r="J170" s="5">
        <f t="shared" si="8"/>
        <v>-2.6455901471152581</v>
      </c>
      <c r="K170" s="5">
        <f t="shared" si="9"/>
        <v>6.9991472265133332</v>
      </c>
      <c r="L170" s="5">
        <f>('Forecast log'!H16-I170)^2</f>
        <v>4</v>
      </c>
      <c r="M170" s="5">
        <f>('Forecast log'!I16-I170)^2</f>
        <v>0</v>
      </c>
      <c r="N170" s="5">
        <f t="shared" si="10"/>
        <v>0</v>
      </c>
      <c r="O170" s="5">
        <f t="shared" si="11"/>
        <v>2.6455901471152581</v>
      </c>
    </row>
    <row r="171" spans="1:15" ht="25" customHeight="1">
      <c r="A171" s="1"/>
      <c r="B171" s="1">
        <v>11</v>
      </c>
      <c r="C171" s="13" t="s">
        <v>18</v>
      </c>
      <c r="D171" s="1" t="s">
        <v>43</v>
      </c>
      <c r="E171" s="4">
        <v>45473</v>
      </c>
      <c r="F171" s="1" t="s">
        <v>49</v>
      </c>
      <c r="G171" s="1" t="s">
        <v>48</v>
      </c>
      <c r="H171" s="5">
        <f>'Forecast log'!T16</f>
        <v>3.9412550184660833E-2</v>
      </c>
      <c r="I171" s="5">
        <f>'PG facts'!D70</f>
        <v>2</v>
      </c>
      <c r="J171" s="5">
        <f t="shared" si="8"/>
        <v>-1.9605874498153391</v>
      </c>
      <c r="K171" s="5">
        <f t="shared" si="9"/>
        <v>3.8439031483734145</v>
      </c>
      <c r="L171" s="5">
        <f>('Forecast log'!H16-I171)^2</f>
        <v>4</v>
      </c>
      <c r="M171" s="5">
        <f>('Forecast log'!I16-I171)^2</f>
        <v>0</v>
      </c>
      <c r="N171" s="5">
        <f t="shared" si="10"/>
        <v>1</v>
      </c>
      <c r="O171" s="5">
        <f t="shared" si="11"/>
        <v>1.9605874498153391</v>
      </c>
    </row>
    <row r="172" spans="1:15" ht="25" customHeight="1">
      <c r="A172" s="1"/>
      <c r="B172" s="1">
        <v>12</v>
      </c>
      <c r="C172" s="13" t="s">
        <v>18</v>
      </c>
      <c r="D172" s="1" t="s">
        <v>43</v>
      </c>
      <c r="E172" s="4">
        <v>45473</v>
      </c>
      <c r="F172" s="1" t="s">
        <v>51</v>
      </c>
      <c r="G172" s="1" t="s">
        <v>45</v>
      </c>
      <c r="H172" s="5">
        <f>'Forecast log'!H17</f>
        <v>0</v>
      </c>
      <c r="I172" s="5">
        <f>'PG facts'!D70</f>
        <v>2</v>
      </c>
      <c r="J172" s="5">
        <f t="shared" si="8"/>
        <v>-2</v>
      </c>
      <c r="K172" s="5">
        <f t="shared" si="9"/>
        <v>4</v>
      </c>
      <c r="L172" s="5">
        <f>('Forecast log'!H17-I172)^2</f>
        <v>4</v>
      </c>
      <c r="M172" s="5">
        <f>('Forecast log'!I17-I172)^2</f>
        <v>0</v>
      </c>
      <c r="N172" s="5">
        <f t="shared" si="10"/>
        <v>0</v>
      </c>
      <c r="O172" s="5">
        <f t="shared" si="11"/>
        <v>2</v>
      </c>
    </row>
    <row r="173" spans="1:15" ht="25" customHeight="1">
      <c r="A173" s="1"/>
      <c r="B173" s="1">
        <v>12</v>
      </c>
      <c r="C173" s="13" t="s">
        <v>18</v>
      </c>
      <c r="D173" s="1" t="s">
        <v>43</v>
      </c>
      <c r="E173" s="4">
        <v>45473</v>
      </c>
      <c r="F173" s="1" t="s">
        <v>51</v>
      </c>
      <c r="G173" s="1" t="s">
        <v>46</v>
      </c>
      <c r="H173" s="5">
        <f>'Forecast log'!I17</f>
        <v>2</v>
      </c>
      <c r="I173" s="5">
        <f>'PG facts'!D70</f>
        <v>2</v>
      </c>
      <c r="J173" s="5">
        <f t="shared" si="8"/>
        <v>0</v>
      </c>
      <c r="K173" s="5">
        <f t="shared" si="9"/>
        <v>0</v>
      </c>
      <c r="L173" s="5">
        <f>('Forecast log'!H17-I173)^2</f>
        <v>4</v>
      </c>
      <c r="M173" s="5">
        <f>('Forecast log'!I17-I173)^2</f>
        <v>0</v>
      </c>
      <c r="N173" s="5">
        <f t="shared" si="10"/>
        <v>1</v>
      </c>
      <c r="O173" s="5">
        <f t="shared" si="11"/>
        <v>0</v>
      </c>
    </row>
    <row r="174" spans="1:15" ht="25" customHeight="1">
      <c r="A174" s="1"/>
      <c r="B174" s="1">
        <v>12</v>
      </c>
      <c r="C174" s="13" t="s">
        <v>18</v>
      </c>
      <c r="D174" s="1" t="s">
        <v>43</v>
      </c>
      <c r="E174" s="4">
        <v>45473</v>
      </c>
      <c r="F174" s="1" t="s">
        <v>51</v>
      </c>
      <c r="G174" s="1" t="s">
        <v>47</v>
      </c>
      <c r="H174" s="5">
        <f>'Forecast log'!N17</f>
        <v>-0.14099932517570424</v>
      </c>
      <c r="I174" s="5">
        <f>'PG facts'!D70</f>
        <v>2</v>
      </c>
      <c r="J174" s="5">
        <f t="shared" si="8"/>
        <v>-2.140999325175704</v>
      </c>
      <c r="K174" s="5">
        <f t="shared" si="9"/>
        <v>4.5838781104028197</v>
      </c>
      <c r="L174" s="5">
        <f>('Forecast log'!H17-I174)^2</f>
        <v>4</v>
      </c>
      <c r="M174" s="5">
        <f>('Forecast log'!I17-I174)^2</f>
        <v>0</v>
      </c>
      <c r="N174" s="5">
        <f t="shared" si="10"/>
        <v>0</v>
      </c>
      <c r="O174" s="5">
        <f t="shared" si="11"/>
        <v>2.140999325175704</v>
      </c>
    </row>
    <row r="175" spans="1:15" ht="25" customHeight="1">
      <c r="A175" s="1"/>
      <c r="B175" s="1">
        <v>12</v>
      </c>
      <c r="C175" s="13" t="s">
        <v>18</v>
      </c>
      <c r="D175" s="1" t="s">
        <v>43</v>
      </c>
      <c r="E175" s="4">
        <v>45473</v>
      </c>
      <c r="F175" s="1" t="s">
        <v>51</v>
      </c>
      <c r="G175" s="1" t="s">
        <v>50</v>
      </c>
      <c r="H175" s="5">
        <f>'Forecast log'!S17</f>
        <v>-0.71297970249997678</v>
      </c>
      <c r="I175" s="5">
        <f>'PG facts'!D70</f>
        <v>2</v>
      </c>
      <c r="J175" s="5">
        <f t="shared" si="8"/>
        <v>-2.7129797024999767</v>
      </c>
      <c r="K175" s="5">
        <f t="shared" si="9"/>
        <v>7.3602588661768618</v>
      </c>
      <c r="L175" s="5">
        <f>('Forecast log'!H17-I175)^2</f>
        <v>4</v>
      </c>
      <c r="M175" s="5">
        <f>('Forecast log'!I17-I175)^2</f>
        <v>0</v>
      </c>
      <c r="N175" s="5">
        <f t="shared" si="10"/>
        <v>0</v>
      </c>
      <c r="O175" s="5">
        <f t="shared" si="11"/>
        <v>2.7129797024999767</v>
      </c>
    </row>
    <row r="176" spans="1:15" ht="25" customHeight="1">
      <c r="A176" s="1"/>
      <c r="B176" s="1">
        <v>12</v>
      </c>
      <c r="C176" s="13" t="s">
        <v>18</v>
      </c>
      <c r="D176" s="1" t="s">
        <v>43</v>
      </c>
      <c r="E176" s="4">
        <v>45473</v>
      </c>
      <c r="F176" s="1" t="s">
        <v>51</v>
      </c>
      <c r="G176" s="1" t="s">
        <v>48</v>
      </c>
      <c r="H176" s="5">
        <f>'Forecast log'!T17</f>
        <v>-7.0499662587852119E-2</v>
      </c>
      <c r="I176" s="5">
        <f>'PG facts'!D70</f>
        <v>2</v>
      </c>
      <c r="J176" s="5">
        <f t="shared" si="8"/>
        <v>-2.070499662587852</v>
      </c>
      <c r="K176" s="5">
        <f t="shared" si="9"/>
        <v>4.2869688527764094</v>
      </c>
      <c r="L176" s="5">
        <f>('Forecast log'!H17-I176)^2</f>
        <v>4</v>
      </c>
      <c r="M176" s="5">
        <f>('Forecast log'!I17-I176)^2</f>
        <v>0</v>
      </c>
      <c r="N176" s="5">
        <f t="shared" si="10"/>
        <v>0</v>
      </c>
      <c r="O176" s="5">
        <f t="shared" si="11"/>
        <v>2.070499662587852</v>
      </c>
    </row>
    <row r="177" spans="1:15" ht="25" customHeight="1">
      <c r="A177" s="1"/>
      <c r="B177" s="1">
        <v>72</v>
      </c>
      <c r="C177" s="13" t="s">
        <v>18</v>
      </c>
      <c r="D177" s="1" t="s">
        <v>43</v>
      </c>
      <c r="E177" s="4">
        <v>45565</v>
      </c>
      <c r="F177" s="1" t="s">
        <v>44</v>
      </c>
      <c r="G177" s="1" t="s">
        <v>45</v>
      </c>
      <c r="H177" s="5">
        <f>'Forecast log'!H77</f>
        <v>0</v>
      </c>
      <c r="I177" s="5">
        <f>'PG facts'!D77</f>
        <v>5</v>
      </c>
      <c r="J177" s="5">
        <f t="shared" si="8"/>
        <v>-5</v>
      </c>
      <c r="K177" s="5">
        <f t="shared" si="9"/>
        <v>25</v>
      </c>
      <c r="L177" s="5">
        <f>('Forecast log'!H77-I177)^2</f>
        <v>25</v>
      </c>
      <c r="M177" s="5">
        <f>('Forecast log'!I77-I177)^2</f>
        <v>9</v>
      </c>
      <c r="N177" s="5">
        <f t="shared" si="10"/>
        <v>0</v>
      </c>
      <c r="O177" s="5">
        <f t="shared" si="11"/>
        <v>5</v>
      </c>
    </row>
    <row r="178" spans="1:15" ht="25" customHeight="1">
      <c r="A178" s="1"/>
      <c r="B178" s="1">
        <v>72</v>
      </c>
      <c r="C178" s="13" t="s">
        <v>18</v>
      </c>
      <c r="D178" s="1" t="s">
        <v>43</v>
      </c>
      <c r="E178" s="4">
        <v>45565</v>
      </c>
      <c r="F178" s="1" t="s">
        <v>44</v>
      </c>
      <c r="G178" s="1" t="s">
        <v>46</v>
      </c>
      <c r="H178" s="5">
        <f>'Forecast log'!I77</f>
        <v>2</v>
      </c>
      <c r="I178" s="5">
        <f>'PG facts'!D77</f>
        <v>5</v>
      </c>
      <c r="J178" s="5">
        <f t="shared" si="8"/>
        <v>-3</v>
      </c>
      <c r="K178" s="5">
        <f t="shared" si="9"/>
        <v>9</v>
      </c>
      <c r="L178" s="5">
        <f>('Forecast log'!H77-I178)^2</f>
        <v>25</v>
      </c>
      <c r="M178" s="5">
        <f>('Forecast log'!I77-I178)^2</f>
        <v>9</v>
      </c>
      <c r="N178" s="5">
        <f t="shared" si="10"/>
        <v>1</v>
      </c>
      <c r="O178" s="5">
        <f t="shared" si="11"/>
        <v>3</v>
      </c>
    </row>
    <row r="179" spans="1:15" ht="25" customHeight="1">
      <c r="A179" s="1"/>
      <c r="B179" s="1">
        <v>72</v>
      </c>
      <c r="C179" s="13" t="s">
        <v>18</v>
      </c>
      <c r="D179" s="1" t="s">
        <v>43</v>
      </c>
      <c r="E179" s="4">
        <v>45565</v>
      </c>
      <c r="F179" s="1" t="s">
        <v>44</v>
      </c>
      <c r="G179" s="1" t="s">
        <v>47</v>
      </c>
      <c r="H179" s="5">
        <f>'Forecast log'!N77</f>
        <v>0.12513681731717607</v>
      </c>
      <c r="I179" s="5">
        <f>'PG facts'!D77</f>
        <v>5</v>
      </c>
      <c r="J179" s="5">
        <f t="shared" si="8"/>
        <v>-4.8748631826828239</v>
      </c>
      <c r="K179" s="5">
        <f t="shared" si="9"/>
        <v>23.764291049876512</v>
      </c>
      <c r="L179" s="5">
        <f>('Forecast log'!H77-I179)^2</f>
        <v>25</v>
      </c>
      <c r="M179" s="5">
        <f>('Forecast log'!I77-I179)^2</f>
        <v>9</v>
      </c>
      <c r="N179" s="5">
        <f t="shared" si="10"/>
        <v>1</v>
      </c>
      <c r="O179" s="5">
        <f t="shared" si="11"/>
        <v>4.8748631826828239</v>
      </c>
    </row>
    <row r="180" spans="1:15" ht="25" customHeight="1">
      <c r="A180" s="1"/>
      <c r="B180" s="1">
        <v>72</v>
      </c>
      <c r="C180" s="13" t="s">
        <v>18</v>
      </c>
      <c r="D180" s="1" t="s">
        <v>43</v>
      </c>
      <c r="E180" s="4">
        <v>45565</v>
      </c>
      <c r="F180" s="1" t="s">
        <v>44</v>
      </c>
      <c r="G180" s="1" t="s">
        <v>48</v>
      </c>
      <c r="H180" s="5">
        <f>'Forecast log'!T77</f>
        <v>6.2568408658588037E-2</v>
      </c>
      <c r="I180" s="5">
        <f>'PG facts'!D77</f>
        <v>5</v>
      </c>
      <c r="J180" s="5">
        <f t="shared" si="8"/>
        <v>-4.9374315913414115</v>
      </c>
      <c r="K180" s="5">
        <f t="shared" si="9"/>
        <v>24.378230719176184</v>
      </c>
      <c r="L180" s="5">
        <f>('Forecast log'!H77-I180)^2</f>
        <v>25</v>
      </c>
      <c r="M180" s="5">
        <f>('Forecast log'!I77-I180)^2</f>
        <v>9</v>
      </c>
      <c r="N180" s="5">
        <f t="shared" si="10"/>
        <v>1</v>
      </c>
      <c r="O180" s="5">
        <f t="shared" si="11"/>
        <v>4.9374315913414115</v>
      </c>
    </row>
    <row r="181" spans="1:15" ht="25" customHeight="1">
      <c r="A181" s="1"/>
      <c r="B181" s="1">
        <v>77</v>
      </c>
      <c r="C181" s="13" t="s">
        <v>18</v>
      </c>
      <c r="D181" s="1" t="s">
        <v>43</v>
      </c>
      <c r="E181" s="4">
        <v>45565</v>
      </c>
      <c r="F181" s="1" t="s">
        <v>52</v>
      </c>
      <c r="G181" s="1" t="s">
        <v>45</v>
      </c>
      <c r="H181" s="5">
        <f>'Forecast log'!H82</f>
        <v>0.75</v>
      </c>
      <c r="I181" s="5">
        <f>'PG facts'!D77</f>
        <v>5</v>
      </c>
      <c r="J181" s="5">
        <f t="shared" si="8"/>
        <v>-4.25</v>
      </c>
      <c r="K181" s="5">
        <f t="shared" si="9"/>
        <v>18.0625</v>
      </c>
      <c r="L181" s="5">
        <f>('Forecast log'!H82-I181)^2</f>
        <v>18.0625</v>
      </c>
      <c r="M181" s="5">
        <f>('Forecast log'!I82-I181)^2</f>
        <v>9</v>
      </c>
      <c r="N181" s="5">
        <f t="shared" si="10"/>
        <v>0</v>
      </c>
      <c r="O181" s="5">
        <f t="shared" si="11"/>
        <v>4.25</v>
      </c>
    </row>
    <row r="182" spans="1:15" ht="25" customHeight="1">
      <c r="A182" s="1"/>
      <c r="B182" s="1">
        <v>77</v>
      </c>
      <c r="C182" s="13" t="s">
        <v>18</v>
      </c>
      <c r="D182" s="1" t="s">
        <v>43</v>
      </c>
      <c r="E182" s="4">
        <v>45565</v>
      </c>
      <c r="F182" s="1" t="s">
        <v>52</v>
      </c>
      <c r="G182" s="1" t="s">
        <v>46</v>
      </c>
      <c r="H182" s="5">
        <f>'Forecast log'!I82</f>
        <v>2</v>
      </c>
      <c r="I182" s="5">
        <f>'PG facts'!D77</f>
        <v>5</v>
      </c>
      <c r="J182" s="5">
        <f t="shared" si="8"/>
        <v>-3</v>
      </c>
      <c r="K182" s="5">
        <f t="shared" si="9"/>
        <v>9</v>
      </c>
      <c r="L182" s="5">
        <f>('Forecast log'!H82-I182)^2</f>
        <v>18.0625</v>
      </c>
      <c r="M182" s="5">
        <f>('Forecast log'!I82-I182)^2</f>
        <v>9</v>
      </c>
      <c r="N182" s="5">
        <f t="shared" si="10"/>
        <v>1</v>
      </c>
      <c r="O182" s="5">
        <f t="shared" si="11"/>
        <v>3</v>
      </c>
    </row>
    <row r="183" spans="1:15" ht="25" customHeight="1">
      <c r="A183" s="1"/>
      <c r="B183" s="1">
        <v>77</v>
      </c>
      <c r="C183" s="13" t="s">
        <v>18</v>
      </c>
      <c r="D183" s="1" t="s">
        <v>43</v>
      </c>
      <c r="E183" s="4">
        <v>45565</v>
      </c>
      <c r="F183" s="1" t="s">
        <v>52</v>
      </c>
      <c r="G183" s="1" t="s">
        <v>47</v>
      </c>
      <c r="H183" s="5">
        <f>'Forecast log'!N82</f>
        <v>1.1109871311600932</v>
      </c>
      <c r="I183" s="5">
        <f>'PG facts'!D77</f>
        <v>5</v>
      </c>
      <c r="J183" s="5">
        <f t="shared" si="8"/>
        <v>-3.8890128688399068</v>
      </c>
      <c r="K183" s="5">
        <f t="shared" si="9"/>
        <v>15.124421094002402</v>
      </c>
      <c r="L183" s="5">
        <f>('Forecast log'!H82-I183)^2</f>
        <v>18.0625</v>
      </c>
      <c r="M183" s="5">
        <f>('Forecast log'!I82-I183)^2</f>
        <v>9</v>
      </c>
      <c r="N183" s="5">
        <f t="shared" si="10"/>
        <v>1</v>
      </c>
      <c r="O183" s="5">
        <f t="shared" si="11"/>
        <v>3.8890128688399068</v>
      </c>
    </row>
    <row r="184" spans="1:15" ht="25" customHeight="1">
      <c r="A184" s="1"/>
      <c r="B184" s="1">
        <v>77</v>
      </c>
      <c r="C184" s="13" t="s">
        <v>18</v>
      </c>
      <c r="D184" s="1" t="s">
        <v>43</v>
      </c>
      <c r="E184" s="4">
        <v>45565</v>
      </c>
      <c r="F184" s="1" t="s">
        <v>52</v>
      </c>
      <c r="G184" s="1" t="s">
        <v>50</v>
      </c>
      <c r="H184" s="5">
        <f>'Forecast log'!S82</f>
        <v>0.1051990823084159</v>
      </c>
      <c r="I184" s="5">
        <f>'PG facts'!D77</f>
        <v>5</v>
      </c>
      <c r="J184" s="5">
        <f t="shared" si="8"/>
        <v>-4.8948009176915841</v>
      </c>
      <c r="K184" s="5">
        <f t="shared" si="9"/>
        <v>23.959076023834374</v>
      </c>
      <c r="L184" s="5">
        <f>('Forecast log'!H82-I184)^2</f>
        <v>18.0625</v>
      </c>
      <c r="M184" s="5">
        <f>('Forecast log'!I82-I184)^2</f>
        <v>9</v>
      </c>
      <c r="N184" s="5">
        <f t="shared" si="10"/>
        <v>0</v>
      </c>
      <c r="O184" s="5">
        <f t="shared" si="11"/>
        <v>4.8948009176915841</v>
      </c>
    </row>
    <row r="185" spans="1:15" ht="25" customHeight="1">
      <c r="A185" s="1"/>
      <c r="B185" s="1">
        <v>77</v>
      </c>
      <c r="C185" s="13" t="s">
        <v>18</v>
      </c>
      <c r="D185" s="1" t="s">
        <v>43</v>
      </c>
      <c r="E185" s="4">
        <v>45565</v>
      </c>
      <c r="F185" s="1" t="s">
        <v>52</v>
      </c>
      <c r="G185" s="1" t="s">
        <v>48</v>
      </c>
      <c r="H185" s="5">
        <f>'Forecast log'!T82</f>
        <v>0.93049356558004659</v>
      </c>
      <c r="I185" s="5">
        <f>'PG facts'!D77</f>
        <v>5</v>
      </c>
      <c r="J185" s="5">
        <f t="shared" si="8"/>
        <v>-4.069506434419953</v>
      </c>
      <c r="K185" s="5">
        <f t="shared" si="9"/>
        <v>16.560882619785399</v>
      </c>
      <c r="L185" s="5">
        <f>('Forecast log'!H82-I185)^2</f>
        <v>18.0625</v>
      </c>
      <c r="M185" s="5">
        <f>('Forecast log'!I82-I185)^2</f>
        <v>9</v>
      </c>
      <c r="N185" s="5">
        <f t="shared" si="10"/>
        <v>1</v>
      </c>
      <c r="O185" s="5">
        <f t="shared" si="11"/>
        <v>4.069506434419953</v>
      </c>
    </row>
    <row r="186" spans="1:15" ht="25" customHeight="1">
      <c r="A186" s="1"/>
      <c r="B186" s="1">
        <v>75</v>
      </c>
      <c r="C186" s="13" t="s">
        <v>18</v>
      </c>
      <c r="D186" s="1" t="s">
        <v>43</v>
      </c>
      <c r="E186" s="4">
        <v>45565</v>
      </c>
      <c r="F186" s="1" t="s">
        <v>49</v>
      </c>
      <c r="G186" s="1" t="s">
        <v>45</v>
      </c>
      <c r="H186" s="5">
        <f>'Forecast log'!H80</f>
        <v>0.75</v>
      </c>
      <c r="I186" s="5">
        <f>'PG facts'!D77</f>
        <v>5</v>
      </c>
      <c r="J186" s="5">
        <f t="shared" si="8"/>
        <v>-4.25</v>
      </c>
      <c r="K186" s="5">
        <f t="shared" si="9"/>
        <v>18.0625</v>
      </c>
      <c r="L186" s="5">
        <f>('Forecast log'!H80-I186)^2</f>
        <v>18.0625</v>
      </c>
      <c r="M186" s="5">
        <f>('Forecast log'!I80-I186)^2</f>
        <v>9</v>
      </c>
      <c r="N186" s="5">
        <f t="shared" si="10"/>
        <v>0</v>
      </c>
      <c r="O186" s="5">
        <f t="shared" si="11"/>
        <v>4.25</v>
      </c>
    </row>
    <row r="187" spans="1:15" ht="25" customHeight="1">
      <c r="A187" s="1"/>
      <c r="B187" s="1">
        <v>75</v>
      </c>
      <c r="C187" s="13" t="s">
        <v>18</v>
      </c>
      <c r="D187" s="1" t="s">
        <v>43</v>
      </c>
      <c r="E187" s="4">
        <v>45565</v>
      </c>
      <c r="F187" s="1" t="s">
        <v>49</v>
      </c>
      <c r="G187" s="1" t="s">
        <v>46</v>
      </c>
      <c r="H187" s="5">
        <f>'Forecast log'!I80</f>
        <v>2</v>
      </c>
      <c r="I187" s="5">
        <f>'PG facts'!D77</f>
        <v>5</v>
      </c>
      <c r="J187" s="5">
        <f t="shared" si="8"/>
        <v>-3</v>
      </c>
      <c r="K187" s="5">
        <f t="shared" si="9"/>
        <v>9</v>
      </c>
      <c r="L187" s="5">
        <f>('Forecast log'!H80-I187)^2</f>
        <v>18.0625</v>
      </c>
      <c r="M187" s="5">
        <f>('Forecast log'!I80-I187)^2</f>
        <v>9</v>
      </c>
      <c r="N187" s="5">
        <f t="shared" si="10"/>
        <v>1</v>
      </c>
      <c r="O187" s="5">
        <f t="shared" si="11"/>
        <v>3</v>
      </c>
    </row>
    <row r="188" spans="1:15" ht="25" customHeight="1">
      <c r="A188" s="1"/>
      <c r="B188" s="1">
        <v>75</v>
      </c>
      <c r="C188" s="13" t="s">
        <v>18</v>
      </c>
      <c r="D188" s="1" t="s">
        <v>43</v>
      </c>
      <c r="E188" s="4">
        <v>45565</v>
      </c>
      <c r="F188" s="1" t="s">
        <v>49</v>
      </c>
      <c r="G188" s="1" t="s">
        <v>47</v>
      </c>
      <c r="H188" s="5">
        <f>'Forecast log'!N80</f>
        <v>0.46620951964869617</v>
      </c>
      <c r="I188" s="5">
        <f>'PG facts'!D77</f>
        <v>5</v>
      </c>
      <c r="J188" s="5">
        <f t="shared" si="8"/>
        <v>-4.5337904803513034</v>
      </c>
      <c r="K188" s="5">
        <f t="shared" si="9"/>
        <v>20.555256119724103</v>
      </c>
      <c r="L188" s="5">
        <f>('Forecast log'!H80-I188)^2</f>
        <v>18.0625</v>
      </c>
      <c r="M188" s="5">
        <f>('Forecast log'!I80-I188)^2</f>
        <v>9</v>
      </c>
      <c r="N188" s="5">
        <f t="shared" si="10"/>
        <v>0</v>
      </c>
      <c r="O188" s="5">
        <f t="shared" si="11"/>
        <v>4.5337904803513034</v>
      </c>
    </row>
    <row r="189" spans="1:15" ht="25" customHeight="1">
      <c r="A189" s="1"/>
      <c r="B189" s="1">
        <v>75</v>
      </c>
      <c r="C189" s="13" t="s">
        <v>18</v>
      </c>
      <c r="D189" s="1" t="s">
        <v>43</v>
      </c>
      <c r="E189" s="4">
        <v>45565</v>
      </c>
      <c r="F189" s="1" t="s">
        <v>49</v>
      </c>
      <c r="G189" s="1" t="s">
        <v>50</v>
      </c>
      <c r="H189" s="5">
        <f>'Forecast log'!S80</f>
        <v>-0.12275990462063557</v>
      </c>
      <c r="I189" s="5">
        <f>'PG facts'!D77</f>
        <v>5</v>
      </c>
      <c r="J189" s="5">
        <f t="shared" si="8"/>
        <v>-5.1227599046206356</v>
      </c>
      <c r="K189" s="5">
        <f t="shared" si="9"/>
        <v>26.242669040388822</v>
      </c>
      <c r="L189" s="5">
        <f>('Forecast log'!H80-I189)^2</f>
        <v>18.0625</v>
      </c>
      <c r="M189" s="5">
        <f>('Forecast log'!I80-I189)^2</f>
        <v>9</v>
      </c>
      <c r="N189" s="5">
        <f t="shared" si="10"/>
        <v>0</v>
      </c>
      <c r="O189" s="5">
        <f t="shared" si="11"/>
        <v>5.1227599046206356</v>
      </c>
    </row>
    <row r="190" spans="1:15" ht="25" customHeight="1">
      <c r="A190" s="1"/>
      <c r="B190" s="1">
        <v>75</v>
      </c>
      <c r="C190" s="13" t="s">
        <v>18</v>
      </c>
      <c r="D190" s="1" t="s">
        <v>43</v>
      </c>
      <c r="E190" s="4">
        <v>45565</v>
      </c>
      <c r="F190" s="1" t="s">
        <v>49</v>
      </c>
      <c r="G190" s="1" t="s">
        <v>48</v>
      </c>
      <c r="H190" s="5">
        <f>'Forecast log'!T80</f>
        <v>0.60810475982434808</v>
      </c>
      <c r="I190" s="5">
        <f>'PG facts'!D77</f>
        <v>5</v>
      </c>
      <c r="J190" s="5">
        <f t="shared" si="8"/>
        <v>-4.3918952401756517</v>
      </c>
      <c r="K190" s="5">
        <f t="shared" si="9"/>
        <v>19.288743800677544</v>
      </c>
      <c r="L190" s="5">
        <f>('Forecast log'!H80-I190)^2</f>
        <v>18.0625</v>
      </c>
      <c r="M190" s="5">
        <f>('Forecast log'!I80-I190)^2</f>
        <v>9</v>
      </c>
      <c r="N190" s="5">
        <f t="shared" si="10"/>
        <v>0</v>
      </c>
      <c r="O190" s="5">
        <f t="shared" si="11"/>
        <v>4.3918952401756517</v>
      </c>
    </row>
    <row r="191" spans="1:15" ht="25" customHeight="1">
      <c r="A191" s="1"/>
      <c r="B191" s="1">
        <v>76</v>
      </c>
      <c r="C191" s="13" t="s">
        <v>18</v>
      </c>
      <c r="D191" s="1" t="s">
        <v>43</v>
      </c>
      <c r="E191" s="4">
        <v>45565</v>
      </c>
      <c r="F191" s="1" t="s">
        <v>51</v>
      </c>
      <c r="G191" s="1" t="s">
        <v>45</v>
      </c>
      <c r="H191" s="5">
        <f>'Forecast log'!H81</f>
        <v>0.75</v>
      </c>
      <c r="I191" s="5">
        <f>'PG facts'!D77</f>
        <v>5</v>
      </c>
      <c r="J191" s="5">
        <f t="shared" si="8"/>
        <v>-4.25</v>
      </c>
      <c r="K191" s="5">
        <f t="shared" si="9"/>
        <v>18.0625</v>
      </c>
      <c r="L191" s="5">
        <f>('Forecast log'!H81-I191)^2</f>
        <v>18.0625</v>
      </c>
      <c r="M191" s="5">
        <f>('Forecast log'!I81-I191)^2</f>
        <v>9</v>
      </c>
      <c r="N191" s="5">
        <f t="shared" si="10"/>
        <v>0</v>
      </c>
      <c r="O191" s="5">
        <f t="shared" si="11"/>
        <v>4.25</v>
      </c>
    </row>
    <row r="192" spans="1:15" ht="25" customHeight="1">
      <c r="A192" s="1"/>
      <c r="B192" s="1">
        <v>76</v>
      </c>
      <c r="C192" s="13" t="s">
        <v>18</v>
      </c>
      <c r="D192" s="1" t="s">
        <v>43</v>
      </c>
      <c r="E192" s="4">
        <v>45565</v>
      </c>
      <c r="F192" s="1" t="s">
        <v>51</v>
      </c>
      <c r="G192" s="1" t="s">
        <v>46</v>
      </c>
      <c r="H192" s="5">
        <f>'Forecast log'!I81</f>
        <v>2</v>
      </c>
      <c r="I192" s="5">
        <f>'PG facts'!D77</f>
        <v>5</v>
      </c>
      <c r="J192" s="5">
        <f t="shared" si="8"/>
        <v>-3</v>
      </c>
      <c r="K192" s="5">
        <f t="shared" si="9"/>
        <v>9</v>
      </c>
      <c r="L192" s="5">
        <f>('Forecast log'!H81-I192)^2</f>
        <v>18.0625</v>
      </c>
      <c r="M192" s="5">
        <f>('Forecast log'!I81-I192)^2</f>
        <v>9</v>
      </c>
      <c r="N192" s="5">
        <f t="shared" si="10"/>
        <v>1</v>
      </c>
      <c r="O192" s="5">
        <f t="shared" si="11"/>
        <v>3</v>
      </c>
    </row>
    <row r="193" spans="1:15" ht="25" customHeight="1">
      <c r="A193" s="1"/>
      <c r="B193" s="1">
        <v>76</v>
      </c>
      <c r="C193" s="13" t="s">
        <v>18</v>
      </c>
      <c r="D193" s="1" t="s">
        <v>43</v>
      </c>
      <c r="E193" s="4">
        <v>45565</v>
      </c>
      <c r="F193" s="1" t="s">
        <v>51</v>
      </c>
      <c r="G193" s="1" t="s">
        <v>47</v>
      </c>
      <c r="H193" s="5">
        <f>'Forecast log'!N81</f>
        <v>1.1109871311600932</v>
      </c>
      <c r="I193" s="5">
        <f>'PG facts'!D77</f>
        <v>5</v>
      </c>
      <c r="J193" s="5">
        <f t="shared" si="8"/>
        <v>-3.8890128688399068</v>
      </c>
      <c r="K193" s="5">
        <f t="shared" si="9"/>
        <v>15.124421094002402</v>
      </c>
      <c r="L193" s="5">
        <f>('Forecast log'!H81-I193)^2</f>
        <v>18.0625</v>
      </c>
      <c r="M193" s="5">
        <f>('Forecast log'!I81-I193)^2</f>
        <v>9</v>
      </c>
      <c r="N193" s="5">
        <f t="shared" si="10"/>
        <v>1</v>
      </c>
      <c r="O193" s="5">
        <f t="shared" si="11"/>
        <v>3.8890128688399068</v>
      </c>
    </row>
    <row r="194" spans="1:15" ht="25" customHeight="1">
      <c r="A194" s="1"/>
      <c r="B194" s="1">
        <v>76</v>
      </c>
      <c r="C194" s="13" t="s">
        <v>18</v>
      </c>
      <c r="D194" s="1" t="s">
        <v>43</v>
      </c>
      <c r="E194" s="4">
        <v>45565</v>
      </c>
      <c r="F194" s="1" t="s">
        <v>51</v>
      </c>
      <c r="G194" s="1" t="s">
        <v>50</v>
      </c>
      <c r="H194" s="5">
        <f>'Forecast log'!S81</f>
        <v>0.1051990823084159</v>
      </c>
      <c r="I194" s="5">
        <f>'PG facts'!D77</f>
        <v>5</v>
      </c>
      <c r="J194" s="5">
        <f t="shared" si="8"/>
        <v>-4.8948009176915841</v>
      </c>
      <c r="K194" s="5">
        <f t="shared" si="9"/>
        <v>23.959076023834374</v>
      </c>
      <c r="L194" s="5">
        <f>('Forecast log'!H81-I194)^2</f>
        <v>18.0625</v>
      </c>
      <c r="M194" s="5">
        <f>('Forecast log'!I81-I194)^2</f>
        <v>9</v>
      </c>
      <c r="N194" s="5">
        <f t="shared" si="10"/>
        <v>0</v>
      </c>
      <c r="O194" s="5">
        <f t="shared" si="11"/>
        <v>4.8948009176915841</v>
      </c>
    </row>
    <row r="195" spans="1:15" ht="25" customHeight="1">
      <c r="A195" s="1"/>
      <c r="B195" s="1">
        <v>76</v>
      </c>
      <c r="C195" s="13" t="s">
        <v>18</v>
      </c>
      <c r="D195" s="1" t="s">
        <v>43</v>
      </c>
      <c r="E195" s="4">
        <v>45565</v>
      </c>
      <c r="F195" s="1" t="s">
        <v>51</v>
      </c>
      <c r="G195" s="1" t="s">
        <v>48</v>
      </c>
      <c r="H195" s="5">
        <f>'Forecast log'!T81</f>
        <v>0.93049356558004659</v>
      </c>
      <c r="I195" s="5">
        <f>'PG facts'!D77</f>
        <v>5</v>
      </c>
      <c r="J195" s="5">
        <f t="shared" si="8"/>
        <v>-4.069506434419953</v>
      </c>
      <c r="K195" s="5">
        <f t="shared" si="9"/>
        <v>16.560882619785399</v>
      </c>
      <c r="L195" s="5">
        <f>('Forecast log'!H81-I195)^2</f>
        <v>18.0625</v>
      </c>
      <c r="M195" s="5">
        <f>('Forecast log'!I81-I195)^2</f>
        <v>9</v>
      </c>
      <c r="N195" s="5">
        <f t="shared" si="10"/>
        <v>1</v>
      </c>
      <c r="O195" s="5">
        <f t="shared" si="11"/>
        <v>4.069506434419953</v>
      </c>
    </row>
    <row r="196" spans="1:15" ht="25" customHeight="1">
      <c r="A196" s="1"/>
      <c r="B196" s="1">
        <v>128</v>
      </c>
      <c r="C196" s="13" t="s">
        <v>18</v>
      </c>
      <c r="D196" s="1" t="s">
        <v>43</v>
      </c>
      <c r="E196" s="4">
        <v>45657</v>
      </c>
      <c r="F196" s="1" t="s">
        <v>44</v>
      </c>
      <c r="G196" s="1" t="s">
        <v>45</v>
      </c>
      <c r="H196" s="5">
        <f>'Forecast log'!H133</f>
        <v>0.75</v>
      </c>
      <c r="I196" s="5">
        <f>'PG facts'!D84</f>
        <v>2</v>
      </c>
      <c r="J196" s="5">
        <f t="shared" si="8"/>
        <v>-1.25</v>
      </c>
      <c r="K196" s="5">
        <f t="shared" si="9"/>
        <v>1.5625</v>
      </c>
      <c r="L196" s="5">
        <f>('Forecast log'!H133-I196)^2</f>
        <v>1.5625</v>
      </c>
      <c r="M196" s="5">
        <f>('Forecast log'!I133-I196)^2</f>
        <v>0</v>
      </c>
      <c r="N196" s="5">
        <f t="shared" si="10"/>
        <v>0</v>
      </c>
      <c r="O196" s="5">
        <f t="shared" si="11"/>
        <v>1.25</v>
      </c>
    </row>
    <row r="197" spans="1:15" ht="25" customHeight="1">
      <c r="A197" s="1"/>
      <c r="B197" s="1">
        <v>128</v>
      </c>
      <c r="C197" s="13" t="s">
        <v>18</v>
      </c>
      <c r="D197" s="1" t="s">
        <v>43</v>
      </c>
      <c r="E197" s="4">
        <v>45657</v>
      </c>
      <c r="F197" s="1" t="s">
        <v>44</v>
      </c>
      <c r="G197" s="1" t="s">
        <v>46</v>
      </c>
      <c r="H197" s="5">
        <f>'Forecast log'!I133</f>
        <v>2</v>
      </c>
      <c r="I197" s="5">
        <f>'PG facts'!D84</f>
        <v>2</v>
      </c>
      <c r="J197" s="5">
        <f t="shared" si="8"/>
        <v>0</v>
      </c>
      <c r="K197" s="5">
        <f t="shared" si="9"/>
        <v>0</v>
      </c>
      <c r="L197" s="5">
        <f>('Forecast log'!H133-I197)^2</f>
        <v>1.5625</v>
      </c>
      <c r="M197" s="5">
        <f>('Forecast log'!I133-I197)^2</f>
        <v>0</v>
      </c>
      <c r="N197" s="5">
        <f t="shared" si="10"/>
        <v>1</v>
      </c>
      <c r="O197" s="5">
        <f t="shared" si="11"/>
        <v>0</v>
      </c>
    </row>
    <row r="198" spans="1:15" ht="25" customHeight="1">
      <c r="A198" s="1"/>
      <c r="B198" s="1">
        <v>128</v>
      </c>
      <c r="C198" s="13" t="s">
        <v>18</v>
      </c>
      <c r="D198" s="1" t="s">
        <v>43</v>
      </c>
      <c r="E198" s="4">
        <v>45657</v>
      </c>
      <c r="F198" s="1" t="s">
        <v>44</v>
      </c>
      <c r="G198" s="1" t="s">
        <v>47</v>
      </c>
      <c r="H198" s="5">
        <f>'Forecast log'!N133</f>
        <v>1.1042934410770537</v>
      </c>
      <c r="I198" s="5">
        <f>'PG facts'!D84</f>
        <v>2</v>
      </c>
      <c r="J198" s="5">
        <f t="shared" ref="J198:J261" si="12">H198-I198</f>
        <v>-0.89570655892294626</v>
      </c>
      <c r="K198" s="5">
        <f t="shared" ref="K198:K261" si="13">J198^2</f>
        <v>0.80229023969758539</v>
      </c>
      <c r="L198" s="5">
        <f>('Forecast log'!H133-I198)^2</f>
        <v>1.5625</v>
      </c>
      <c r="M198" s="5">
        <f>('Forecast log'!I133-I198)^2</f>
        <v>0</v>
      </c>
      <c r="N198" s="5">
        <f t="shared" ref="N198:N261" si="14">IF(ABS(J198)&lt;SQRT(L198),1,0)</f>
        <v>1</v>
      </c>
      <c r="O198" s="5">
        <f t="shared" ref="O198:O261" si="15">ABS(J198)</f>
        <v>0.89570655892294626</v>
      </c>
    </row>
    <row r="199" spans="1:15" ht="25" customHeight="1">
      <c r="A199" s="1"/>
      <c r="B199" s="1">
        <v>128</v>
      </c>
      <c r="C199" s="13" t="s">
        <v>18</v>
      </c>
      <c r="D199" s="1" t="s">
        <v>43</v>
      </c>
      <c r="E199" s="4">
        <v>45657</v>
      </c>
      <c r="F199" s="1" t="s">
        <v>44</v>
      </c>
      <c r="G199" s="1" t="s">
        <v>48</v>
      </c>
      <c r="H199" s="5">
        <f>'Forecast log'!T133</f>
        <v>0.92714672053852687</v>
      </c>
      <c r="I199" s="5">
        <f>'PG facts'!D84</f>
        <v>2</v>
      </c>
      <c r="J199" s="5">
        <f t="shared" si="12"/>
        <v>-1.0728532794614731</v>
      </c>
      <c r="K199" s="5">
        <f t="shared" si="13"/>
        <v>1.1510141592512377</v>
      </c>
      <c r="L199" s="5">
        <f>('Forecast log'!H133-I199)^2</f>
        <v>1.5625</v>
      </c>
      <c r="M199" s="5">
        <f>('Forecast log'!I133-I199)^2</f>
        <v>0</v>
      </c>
      <c r="N199" s="5">
        <f t="shared" si="14"/>
        <v>1</v>
      </c>
      <c r="O199" s="5">
        <f t="shared" si="15"/>
        <v>1.0728532794614731</v>
      </c>
    </row>
    <row r="200" spans="1:15" ht="25" customHeight="1">
      <c r="A200" s="1"/>
      <c r="B200" s="1">
        <v>133</v>
      </c>
      <c r="C200" s="13" t="s">
        <v>18</v>
      </c>
      <c r="D200" s="1" t="s">
        <v>43</v>
      </c>
      <c r="E200" s="4">
        <v>45657</v>
      </c>
      <c r="F200" s="1" t="s">
        <v>52</v>
      </c>
      <c r="G200" s="1" t="s">
        <v>45</v>
      </c>
      <c r="H200" s="5">
        <f>'Forecast log'!H138</f>
        <v>2.5</v>
      </c>
      <c r="I200" s="5">
        <f>'PG facts'!D84</f>
        <v>2</v>
      </c>
      <c r="J200" s="5">
        <f t="shared" si="12"/>
        <v>0.5</v>
      </c>
      <c r="K200" s="5">
        <f t="shared" si="13"/>
        <v>0.25</v>
      </c>
      <c r="L200" s="5">
        <f>('Forecast log'!H138-I200)^2</f>
        <v>0.25</v>
      </c>
      <c r="M200" s="5">
        <f>('Forecast log'!I138-I200)^2</f>
        <v>9</v>
      </c>
      <c r="N200" s="5">
        <f t="shared" si="14"/>
        <v>0</v>
      </c>
      <c r="O200" s="5">
        <f t="shared" si="15"/>
        <v>0.5</v>
      </c>
    </row>
    <row r="201" spans="1:15" ht="25" customHeight="1">
      <c r="A201" s="1"/>
      <c r="B201" s="1">
        <v>133</v>
      </c>
      <c r="C201" s="13" t="s">
        <v>18</v>
      </c>
      <c r="D201" s="1" t="s">
        <v>43</v>
      </c>
      <c r="E201" s="4">
        <v>45657</v>
      </c>
      <c r="F201" s="1" t="s">
        <v>52</v>
      </c>
      <c r="G201" s="1" t="s">
        <v>46</v>
      </c>
      <c r="H201" s="5">
        <f>'Forecast log'!I138</f>
        <v>5</v>
      </c>
      <c r="I201" s="5">
        <f>'PG facts'!D84</f>
        <v>2</v>
      </c>
      <c r="J201" s="5">
        <f t="shared" si="12"/>
        <v>3</v>
      </c>
      <c r="K201" s="5">
        <f t="shared" si="13"/>
        <v>9</v>
      </c>
      <c r="L201" s="5">
        <f>('Forecast log'!H138-I201)^2</f>
        <v>0.25</v>
      </c>
      <c r="M201" s="5">
        <f>('Forecast log'!I138-I201)^2</f>
        <v>9</v>
      </c>
      <c r="N201" s="5">
        <f t="shared" si="14"/>
        <v>0</v>
      </c>
      <c r="O201" s="5">
        <f t="shared" si="15"/>
        <v>3</v>
      </c>
    </row>
    <row r="202" spans="1:15" ht="25" customHeight="1">
      <c r="A202" s="1"/>
      <c r="B202" s="1">
        <v>133</v>
      </c>
      <c r="C202" s="13" t="s">
        <v>18</v>
      </c>
      <c r="D202" s="1" t="s">
        <v>43</v>
      </c>
      <c r="E202" s="4">
        <v>45657</v>
      </c>
      <c r="F202" s="1" t="s">
        <v>52</v>
      </c>
      <c r="G202" s="1" t="s">
        <v>47</v>
      </c>
      <c r="H202" s="5">
        <f>'Forecast log'!N138</f>
        <v>1.7725047673545931</v>
      </c>
      <c r="I202" s="5">
        <f>'PG facts'!D84</f>
        <v>2</v>
      </c>
      <c r="J202" s="5">
        <f t="shared" si="12"/>
        <v>-0.22749523264540694</v>
      </c>
      <c r="K202" s="5">
        <f t="shared" si="13"/>
        <v>5.1754080876387831E-2</v>
      </c>
      <c r="L202" s="5">
        <f>('Forecast log'!H138-I202)^2</f>
        <v>0.25</v>
      </c>
      <c r="M202" s="5">
        <f>('Forecast log'!I138-I202)^2</f>
        <v>9</v>
      </c>
      <c r="N202" s="5">
        <f t="shared" si="14"/>
        <v>1</v>
      </c>
      <c r="O202" s="5">
        <f t="shared" si="15"/>
        <v>0.22749523264540694</v>
      </c>
    </row>
    <row r="203" spans="1:15" ht="25" customHeight="1">
      <c r="A203" s="1"/>
      <c r="B203" s="1">
        <v>133</v>
      </c>
      <c r="C203" s="13" t="s">
        <v>18</v>
      </c>
      <c r="D203" s="1" t="s">
        <v>43</v>
      </c>
      <c r="E203" s="4">
        <v>45657</v>
      </c>
      <c r="F203" s="1" t="s">
        <v>52</v>
      </c>
      <c r="G203" s="1" t="s">
        <v>50</v>
      </c>
      <c r="H203" s="5">
        <f>'Forecast log'!S138</f>
        <v>1.2803381414374431</v>
      </c>
      <c r="I203" s="5">
        <f>'PG facts'!D84</f>
        <v>2</v>
      </c>
      <c r="J203" s="5">
        <f t="shared" si="12"/>
        <v>-0.71966185856255693</v>
      </c>
      <c r="K203" s="5">
        <f t="shared" si="13"/>
        <v>0.51791319066971375</v>
      </c>
      <c r="L203" s="5">
        <f>('Forecast log'!H138-I203)^2</f>
        <v>0.25</v>
      </c>
      <c r="M203" s="5">
        <f>('Forecast log'!I138-I203)^2</f>
        <v>9</v>
      </c>
      <c r="N203" s="5">
        <f t="shared" si="14"/>
        <v>0</v>
      </c>
      <c r="O203" s="5">
        <f t="shared" si="15"/>
        <v>0.71966185856255693</v>
      </c>
    </row>
    <row r="204" spans="1:15" ht="25" customHeight="1">
      <c r="A204" s="1"/>
      <c r="B204" s="1">
        <v>133</v>
      </c>
      <c r="C204" s="13" t="s">
        <v>18</v>
      </c>
      <c r="D204" s="1" t="s">
        <v>43</v>
      </c>
      <c r="E204" s="4">
        <v>45657</v>
      </c>
      <c r="F204" s="1" t="s">
        <v>52</v>
      </c>
      <c r="G204" s="1" t="s">
        <v>48</v>
      </c>
      <c r="H204" s="5">
        <f>'Forecast log'!T138</f>
        <v>2.1362523836772964</v>
      </c>
      <c r="I204" s="5">
        <f>'PG facts'!D84</f>
        <v>2</v>
      </c>
      <c r="J204" s="5">
        <f t="shared" si="12"/>
        <v>0.13625238367729642</v>
      </c>
      <c r="K204" s="5">
        <f t="shared" si="13"/>
        <v>1.8564712057745191E-2</v>
      </c>
      <c r="L204" s="5">
        <f>('Forecast log'!H138-I204)^2</f>
        <v>0.25</v>
      </c>
      <c r="M204" s="5">
        <f>('Forecast log'!I138-I204)^2</f>
        <v>9</v>
      </c>
      <c r="N204" s="5">
        <f t="shared" si="14"/>
        <v>1</v>
      </c>
      <c r="O204" s="5">
        <f t="shared" si="15"/>
        <v>0.13625238367729642</v>
      </c>
    </row>
    <row r="205" spans="1:15" ht="25" customHeight="1">
      <c r="A205" s="1"/>
      <c r="B205" s="1">
        <v>131</v>
      </c>
      <c r="C205" s="13" t="s">
        <v>18</v>
      </c>
      <c r="D205" s="1" t="s">
        <v>43</v>
      </c>
      <c r="E205" s="4">
        <v>45657</v>
      </c>
      <c r="F205" s="1" t="s">
        <v>49</v>
      </c>
      <c r="G205" s="1" t="s">
        <v>45</v>
      </c>
      <c r="H205" s="5">
        <f>'Forecast log'!H136</f>
        <v>2.5</v>
      </c>
      <c r="I205" s="5">
        <f>'PG facts'!D84</f>
        <v>2</v>
      </c>
      <c r="J205" s="5">
        <f t="shared" si="12"/>
        <v>0.5</v>
      </c>
      <c r="K205" s="5">
        <f t="shared" si="13"/>
        <v>0.25</v>
      </c>
      <c r="L205" s="5">
        <f>('Forecast log'!H136-I205)^2</f>
        <v>0.25</v>
      </c>
      <c r="M205" s="5">
        <f>('Forecast log'!I136-I205)^2</f>
        <v>9</v>
      </c>
      <c r="N205" s="5">
        <f t="shared" si="14"/>
        <v>0</v>
      </c>
      <c r="O205" s="5">
        <f t="shared" si="15"/>
        <v>0.5</v>
      </c>
    </row>
    <row r="206" spans="1:15" ht="25" customHeight="1">
      <c r="A206" s="1"/>
      <c r="B206" s="1">
        <v>131</v>
      </c>
      <c r="C206" s="13" t="s">
        <v>18</v>
      </c>
      <c r="D206" s="1" t="s">
        <v>43</v>
      </c>
      <c r="E206" s="4">
        <v>45657</v>
      </c>
      <c r="F206" s="1" t="s">
        <v>49</v>
      </c>
      <c r="G206" s="1" t="s">
        <v>46</v>
      </c>
      <c r="H206" s="5">
        <f>'Forecast log'!I136</f>
        <v>5</v>
      </c>
      <c r="I206" s="5">
        <f>'PG facts'!D84</f>
        <v>2</v>
      </c>
      <c r="J206" s="5">
        <f t="shared" si="12"/>
        <v>3</v>
      </c>
      <c r="K206" s="5">
        <f t="shared" si="13"/>
        <v>9</v>
      </c>
      <c r="L206" s="5">
        <f>('Forecast log'!H136-I206)^2</f>
        <v>0.25</v>
      </c>
      <c r="M206" s="5">
        <f>('Forecast log'!I136-I206)^2</f>
        <v>9</v>
      </c>
      <c r="N206" s="5">
        <f t="shared" si="14"/>
        <v>0</v>
      </c>
      <c r="O206" s="5">
        <f t="shared" si="15"/>
        <v>3</v>
      </c>
    </row>
    <row r="207" spans="1:15" ht="25" customHeight="1">
      <c r="A207" s="1"/>
      <c r="B207" s="1">
        <v>131</v>
      </c>
      <c r="C207" s="13" t="s">
        <v>18</v>
      </c>
      <c r="D207" s="1" t="s">
        <v>43</v>
      </c>
      <c r="E207" s="4">
        <v>45657</v>
      </c>
      <c r="F207" s="1" t="s">
        <v>49</v>
      </c>
      <c r="G207" s="1" t="s">
        <v>47</v>
      </c>
      <c r="H207" s="5">
        <f>'Forecast log'!N136</f>
        <v>1.7985239063622234</v>
      </c>
      <c r="I207" s="5">
        <f>'PG facts'!D84</f>
        <v>2</v>
      </c>
      <c r="J207" s="5">
        <f t="shared" si="12"/>
        <v>-0.20147609363777663</v>
      </c>
      <c r="K207" s="5">
        <f t="shared" si="13"/>
        <v>4.0592616307538139E-2</v>
      </c>
      <c r="L207" s="5">
        <f>('Forecast log'!H136-I207)^2</f>
        <v>0.25</v>
      </c>
      <c r="M207" s="5">
        <f>('Forecast log'!I136-I207)^2</f>
        <v>9</v>
      </c>
      <c r="N207" s="5">
        <f t="shared" si="14"/>
        <v>1</v>
      </c>
      <c r="O207" s="5">
        <f t="shared" si="15"/>
        <v>0.20147609363777663</v>
      </c>
    </row>
    <row r="208" spans="1:15" ht="25" customHeight="1">
      <c r="A208" s="1"/>
      <c r="B208" s="1">
        <v>131</v>
      </c>
      <c r="C208" s="13" t="s">
        <v>18</v>
      </c>
      <c r="D208" s="1" t="s">
        <v>43</v>
      </c>
      <c r="E208" s="4">
        <v>45657</v>
      </c>
      <c r="F208" s="1" t="s">
        <v>49</v>
      </c>
      <c r="G208" s="1" t="s">
        <v>50</v>
      </c>
      <c r="H208" s="5">
        <f>'Forecast log'!S136</f>
        <v>1.2671458887917266</v>
      </c>
      <c r="I208" s="5">
        <f>'PG facts'!D84</f>
        <v>2</v>
      </c>
      <c r="J208" s="5">
        <f t="shared" si="12"/>
        <v>-0.73285411120827337</v>
      </c>
      <c r="K208" s="5">
        <f t="shared" si="13"/>
        <v>0.53707514831486836</v>
      </c>
      <c r="L208" s="5">
        <f>('Forecast log'!H136-I208)^2</f>
        <v>0.25</v>
      </c>
      <c r="M208" s="5">
        <f>('Forecast log'!I136-I208)^2</f>
        <v>9</v>
      </c>
      <c r="N208" s="5">
        <f t="shared" si="14"/>
        <v>0</v>
      </c>
      <c r="O208" s="5">
        <f t="shared" si="15"/>
        <v>0.73285411120827337</v>
      </c>
    </row>
    <row r="209" spans="1:15" ht="25" customHeight="1">
      <c r="A209" s="1"/>
      <c r="B209" s="1">
        <v>131</v>
      </c>
      <c r="C209" s="13" t="s">
        <v>18</v>
      </c>
      <c r="D209" s="1" t="s">
        <v>43</v>
      </c>
      <c r="E209" s="4">
        <v>45657</v>
      </c>
      <c r="F209" s="1" t="s">
        <v>49</v>
      </c>
      <c r="G209" s="1" t="s">
        <v>48</v>
      </c>
      <c r="H209" s="5">
        <f>'Forecast log'!T136</f>
        <v>2.1492619531811119</v>
      </c>
      <c r="I209" s="5">
        <f>'PG facts'!D84</f>
        <v>2</v>
      </c>
      <c r="J209" s="5">
        <f t="shared" si="12"/>
        <v>0.14926195318111191</v>
      </c>
      <c r="K209" s="5">
        <f t="shared" si="13"/>
        <v>2.2279130667440444E-2</v>
      </c>
      <c r="L209" s="5">
        <f>('Forecast log'!H136-I209)^2</f>
        <v>0.25</v>
      </c>
      <c r="M209" s="5">
        <f>('Forecast log'!I136-I209)^2</f>
        <v>9</v>
      </c>
      <c r="N209" s="5">
        <f t="shared" si="14"/>
        <v>1</v>
      </c>
      <c r="O209" s="5">
        <f t="shared" si="15"/>
        <v>0.14926195318111191</v>
      </c>
    </row>
    <row r="210" spans="1:15" ht="25" customHeight="1">
      <c r="A210" s="1"/>
      <c r="B210" s="1">
        <v>132</v>
      </c>
      <c r="C210" s="13" t="s">
        <v>18</v>
      </c>
      <c r="D210" s="1" t="s">
        <v>43</v>
      </c>
      <c r="E210" s="4">
        <v>45657</v>
      </c>
      <c r="F210" s="1" t="s">
        <v>51</v>
      </c>
      <c r="G210" s="1" t="s">
        <v>45</v>
      </c>
      <c r="H210" s="5">
        <f>'Forecast log'!H137</f>
        <v>2.5</v>
      </c>
      <c r="I210" s="5">
        <f>'PG facts'!D84</f>
        <v>2</v>
      </c>
      <c r="J210" s="5">
        <f t="shared" si="12"/>
        <v>0.5</v>
      </c>
      <c r="K210" s="5">
        <f t="shared" si="13"/>
        <v>0.25</v>
      </c>
      <c r="L210" s="5">
        <f>('Forecast log'!H137-I210)^2</f>
        <v>0.25</v>
      </c>
      <c r="M210" s="5">
        <f>('Forecast log'!I137-I210)^2</f>
        <v>9</v>
      </c>
      <c r="N210" s="5">
        <f t="shared" si="14"/>
        <v>0</v>
      </c>
      <c r="O210" s="5">
        <f t="shared" si="15"/>
        <v>0.5</v>
      </c>
    </row>
    <row r="211" spans="1:15" ht="25" customHeight="1">
      <c r="A211" s="1"/>
      <c r="B211" s="1">
        <v>132</v>
      </c>
      <c r="C211" s="13" t="s">
        <v>18</v>
      </c>
      <c r="D211" s="1" t="s">
        <v>43</v>
      </c>
      <c r="E211" s="4">
        <v>45657</v>
      </c>
      <c r="F211" s="1" t="s">
        <v>51</v>
      </c>
      <c r="G211" s="1" t="s">
        <v>46</v>
      </c>
      <c r="H211" s="5">
        <f>'Forecast log'!I137</f>
        <v>5</v>
      </c>
      <c r="I211" s="5">
        <f>'PG facts'!D84</f>
        <v>2</v>
      </c>
      <c r="J211" s="5">
        <f t="shared" si="12"/>
        <v>3</v>
      </c>
      <c r="K211" s="5">
        <f t="shared" si="13"/>
        <v>9</v>
      </c>
      <c r="L211" s="5">
        <f>('Forecast log'!H137-I211)^2</f>
        <v>0.25</v>
      </c>
      <c r="M211" s="5">
        <f>('Forecast log'!I137-I211)^2</f>
        <v>9</v>
      </c>
      <c r="N211" s="5">
        <f t="shared" si="14"/>
        <v>0</v>
      </c>
      <c r="O211" s="5">
        <f t="shared" si="15"/>
        <v>3</v>
      </c>
    </row>
    <row r="212" spans="1:15" ht="25" customHeight="1">
      <c r="A212" s="1"/>
      <c r="B212" s="1">
        <v>132</v>
      </c>
      <c r="C212" s="13" t="s">
        <v>18</v>
      </c>
      <c r="D212" s="1" t="s">
        <v>43</v>
      </c>
      <c r="E212" s="4">
        <v>45657</v>
      </c>
      <c r="F212" s="1" t="s">
        <v>51</v>
      </c>
      <c r="G212" s="1" t="s">
        <v>47</v>
      </c>
      <c r="H212" s="5">
        <f>'Forecast log'!N137</f>
        <v>1.7725047673545931</v>
      </c>
      <c r="I212" s="5">
        <f>'PG facts'!D84</f>
        <v>2</v>
      </c>
      <c r="J212" s="5">
        <f t="shared" si="12"/>
        <v>-0.22749523264540694</v>
      </c>
      <c r="K212" s="5">
        <f t="shared" si="13"/>
        <v>5.1754080876387831E-2</v>
      </c>
      <c r="L212" s="5">
        <f>('Forecast log'!H137-I212)^2</f>
        <v>0.25</v>
      </c>
      <c r="M212" s="5">
        <f>('Forecast log'!I137-I212)^2</f>
        <v>9</v>
      </c>
      <c r="N212" s="5">
        <f t="shared" si="14"/>
        <v>1</v>
      </c>
      <c r="O212" s="5">
        <f t="shared" si="15"/>
        <v>0.22749523264540694</v>
      </c>
    </row>
    <row r="213" spans="1:15" ht="25" customHeight="1">
      <c r="A213" s="1"/>
      <c r="B213" s="1">
        <v>132</v>
      </c>
      <c r="C213" s="13" t="s">
        <v>18</v>
      </c>
      <c r="D213" s="1" t="s">
        <v>43</v>
      </c>
      <c r="E213" s="4">
        <v>45657</v>
      </c>
      <c r="F213" s="1" t="s">
        <v>51</v>
      </c>
      <c r="G213" s="1" t="s">
        <v>50</v>
      </c>
      <c r="H213" s="5">
        <f>'Forecast log'!S137</f>
        <v>1.2803381414374431</v>
      </c>
      <c r="I213" s="5">
        <f>'PG facts'!D84</f>
        <v>2</v>
      </c>
      <c r="J213" s="5">
        <f t="shared" si="12"/>
        <v>-0.71966185856255693</v>
      </c>
      <c r="K213" s="5">
        <f t="shared" si="13"/>
        <v>0.51791319066971375</v>
      </c>
      <c r="L213" s="5">
        <f>('Forecast log'!H137-I213)^2</f>
        <v>0.25</v>
      </c>
      <c r="M213" s="5">
        <f>('Forecast log'!I137-I213)^2</f>
        <v>9</v>
      </c>
      <c r="N213" s="5">
        <f t="shared" si="14"/>
        <v>0</v>
      </c>
      <c r="O213" s="5">
        <f t="shared" si="15"/>
        <v>0.71966185856255693</v>
      </c>
    </row>
    <row r="214" spans="1:15" ht="25" customHeight="1">
      <c r="A214" s="1"/>
      <c r="B214" s="1">
        <v>132</v>
      </c>
      <c r="C214" s="13" t="s">
        <v>18</v>
      </c>
      <c r="D214" s="1" t="s">
        <v>43</v>
      </c>
      <c r="E214" s="4">
        <v>45657</v>
      </c>
      <c r="F214" s="1" t="s">
        <v>51</v>
      </c>
      <c r="G214" s="1" t="s">
        <v>48</v>
      </c>
      <c r="H214" s="5">
        <f>'Forecast log'!T137</f>
        <v>2.1362523836772964</v>
      </c>
      <c r="I214" s="5">
        <f>'PG facts'!D84</f>
        <v>2</v>
      </c>
      <c r="J214" s="5">
        <f t="shared" si="12"/>
        <v>0.13625238367729642</v>
      </c>
      <c r="K214" s="5">
        <f t="shared" si="13"/>
        <v>1.8564712057745191E-2</v>
      </c>
      <c r="L214" s="5">
        <f>('Forecast log'!H137-I214)^2</f>
        <v>0.25</v>
      </c>
      <c r="M214" s="5">
        <f>('Forecast log'!I137-I214)^2</f>
        <v>9</v>
      </c>
      <c r="N214" s="5">
        <f t="shared" si="14"/>
        <v>1</v>
      </c>
      <c r="O214" s="5">
        <f t="shared" si="15"/>
        <v>0.13625238367729642</v>
      </c>
    </row>
    <row r="215" spans="1:15" ht="25" customHeight="1">
      <c r="A215" s="1"/>
      <c r="B215" s="1">
        <v>186</v>
      </c>
      <c r="C215" s="13" t="s">
        <v>18</v>
      </c>
      <c r="D215" s="1" t="s">
        <v>43</v>
      </c>
      <c r="E215" s="4">
        <v>45747</v>
      </c>
      <c r="F215" s="1" t="s">
        <v>44</v>
      </c>
      <c r="G215" s="1" t="s">
        <v>45</v>
      </c>
      <c r="H215" s="5">
        <f>'Forecast log'!H191</f>
        <v>2.5</v>
      </c>
      <c r="I215" s="5">
        <f>'PG facts'!D91</f>
        <v>1</v>
      </c>
      <c r="J215" s="5">
        <f t="shared" si="12"/>
        <v>1.5</v>
      </c>
      <c r="K215" s="5">
        <f t="shared" si="13"/>
        <v>2.25</v>
      </c>
      <c r="L215" s="5">
        <f>('Forecast log'!H191-I215)^2</f>
        <v>2.25</v>
      </c>
      <c r="M215" s="5">
        <f>('Forecast log'!I191-I215)^2</f>
        <v>16</v>
      </c>
      <c r="N215" s="5">
        <f t="shared" si="14"/>
        <v>0</v>
      </c>
      <c r="O215" s="5">
        <f t="shared" si="15"/>
        <v>1.5</v>
      </c>
    </row>
    <row r="216" spans="1:15" ht="25" customHeight="1">
      <c r="A216" s="1"/>
      <c r="B216" s="1">
        <v>186</v>
      </c>
      <c r="C216" s="13" t="s">
        <v>18</v>
      </c>
      <c r="D216" s="1" t="s">
        <v>43</v>
      </c>
      <c r="E216" s="4">
        <v>45747</v>
      </c>
      <c r="F216" s="1" t="s">
        <v>44</v>
      </c>
      <c r="G216" s="1" t="s">
        <v>46</v>
      </c>
      <c r="H216" s="5">
        <f>'Forecast log'!I191</f>
        <v>5</v>
      </c>
      <c r="I216" s="5">
        <f>'PG facts'!D91</f>
        <v>1</v>
      </c>
      <c r="J216" s="5">
        <f t="shared" si="12"/>
        <v>4</v>
      </c>
      <c r="K216" s="5">
        <f t="shared" si="13"/>
        <v>16</v>
      </c>
      <c r="L216" s="5">
        <f>('Forecast log'!H191-I216)^2</f>
        <v>2.25</v>
      </c>
      <c r="M216" s="5">
        <f>('Forecast log'!I191-I216)^2</f>
        <v>16</v>
      </c>
      <c r="N216" s="5">
        <f t="shared" si="14"/>
        <v>0</v>
      </c>
      <c r="O216" s="5">
        <f t="shared" si="15"/>
        <v>4</v>
      </c>
    </row>
    <row r="217" spans="1:15" ht="25" customHeight="1">
      <c r="A217" s="1"/>
      <c r="B217" s="1">
        <v>186</v>
      </c>
      <c r="C217" s="13" t="s">
        <v>18</v>
      </c>
      <c r="D217" s="1" t="s">
        <v>43</v>
      </c>
      <c r="E217" s="4">
        <v>45747</v>
      </c>
      <c r="F217" s="1" t="s">
        <v>44</v>
      </c>
      <c r="G217" s="1" t="s">
        <v>47</v>
      </c>
      <c r="H217" s="5">
        <f>'Forecast log'!N191</f>
        <v>1.919392484900573</v>
      </c>
      <c r="I217" s="5">
        <f>'PG facts'!D91</f>
        <v>1</v>
      </c>
      <c r="J217" s="5">
        <f t="shared" si="12"/>
        <v>0.91939248490057301</v>
      </c>
      <c r="K217" s="5">
        <f t="shared" si="13"/>
        <v>0.84528254129165037</v>
      </c>
      <c r="L217" s="5">
        <f>('Forecast log'!H191-I217)^2</f>
        <v>2.25</v>
      </c>
      <c r="M217" s="5">
        <f>('Forecast log'!I191-I217)^2</f>
        <v>16</v>
      </c>
      <c r="N217" s="5">
        <f t="shared" si="14"/>
        <v>1</v>
      </c>
      <c r="O217" s="5">
        <f t="shared" si="15"/>
        <v>0.91939248490057301</v>
      </c>
    </row>
    <row r="218" spans="1:15" ht="25" customHeight="1">
      <c r="A218" s="1"/>
      <c r="B218" s="1">
        <v>186</v>
      </c>
      <c r="C218" s="13" t="s">
        <v>18</v>
      </c>
      <c r="D218" s="1" t="s">
        <v>43</v>
      </c>
      <c r="E218" s="4">
        <v>45747</v>
      </c>
      <c r="F218" s="1" t="s">
        <v>44</v>
      </c>
      <c r="G218" s="1" t="s">
        <v>48</v>
      </c>
      <c r="H218" s="5">
        <f>'Forecast log'!T191</f>
        <v>2.2096962424502866</v>
      </c>
      <c r="I218" s="5">
        <f>'PG facts'!D91</f>
        <v>1</v>
      </c>
      <c r="J218" s="5">
        <f t="shared" si="12"/>
        <v>1.2096962424502866</v>
      </c>
      <c r="K218" s="5">
        <f t="shared" si="13"/>
        <v>1.4633649989983426</v>
      </c>
      <c r="L218" s="5">
        <f>('Forecast log'!H191-I218)^2</f>
        <v>2.25</v>
      </c>
      <c r="M218" s="5">
        <f>('Forecast log'!I191-I218)^2</f>
        <v>16</v>
      </c>
      <c r="N218" s="5">
        <f t="shared" si="14"/>
        <v>1</v>
      </c>
      <c r="O218" s="5">
        <f t="shared" si="15"/>
        <v>1.2096962424502866</v>
      </c>
    </row>
    <row r="219" spans="1:15" ht="25" customHeight="1">
      <c r="A219" s="1"/>
      <c r="B219" s="1">
        <v>191</v>
      </c>
      <c r="C219" s="13" t="s">
        <v>18</v>
      </c>
      <c r="D219" s="1" t="s">
        <v>43</v>
      </c>
      <c r="E219" s="4">
        <v>45747</v>
      </c>
      <c r="F219" s="1" t="s">
        <v>52</v>
      </c>
      <c r="G219" s="1" t="s">
        <v>45</v>
      </c>
      <c r="H219" s="5">
        <f>'Forecast log'!H196</f>
        <v>2.75</v>
      </c>
      <c r="I219" s="5">
        <f>'PG facts'!D91</f>
        <v>1</v>
      </c>
      <c r="J219" s="5">
        <f t="shared" si="12"/>
        <v>1.75</v>
      </c>
      <c r="K219" s="5">
        <f t="shared" si="13"/>
        <v>3.0625</v>
      </c>
      <c r="L219" s="5">
        <f>('Forecast log'!H196-I219)^2</f>
        <v>3.0625</v>
      </c>
      <c r="M219" s="5">
        <f>('Forecast log'!I196-I219)^2</f>
        <v>1</v>
      </c>
      <c r="N219" s="5">
        <f t="shared" si="14"/>
        <v>0</v>
      </c>
      <c r="O219" s="5">
        <f t="shared" si="15"/>
        <v>1.75</v>
      </c>
    </row>
    <row r="220" spans="1:15" ht="25" customHeight="1">
      <c r="A220" s="1"/>
      <c r="B220" s="1">
        <v>191</v>
      </c>
      <c r="C220" s="13" t="s">
        <v>18</v>
      </c>
      <c r="D220" s="1" t="s">
        <v>43</v>
      </c>
      <c r="E220" s="4">
        <v>45747</v>
      </c>
      <c r="F220" s="1" t="s">
        <v>52</v>
      </c>
      <c r="G220" s="1" t="s">
        <v>46</v>
      </c>
      <c r="H220" s="5">
        <f>'Forecast log'!I196</f>
        <v>2</v>
      </c>
      <c r="I220" s="5">
        <f>'PG facts'!D91</f>
        <v>1</v>
      </c>
      <c r="J220" s="5">
        <f t="shared" si="12"/>
        <v>1</v>
      </c>
      <c r="K220" s="5">
        <f t="shared" si="13"/>
        <v>1</v>
      </c>
      <c r="L220" s="5">
        <f>('Forecast log'!H196-I220)^2</f>
        <v>3.0625</v>
      </c>
      <c r="M220" s="5">
        <f>('Forecast log'!I196-I220)^2</f>
        <v>1</v>
      </c>
      <c r="N220" s="5">
        <f t="shared" si="14"/>
        <v>1</v>
      </c>
      <c r="O220" s="5">
        <f t="shared" si="15"/>
        <v>1</v>
      </c>
    </row>
    <row r="221" spans="1:15" ht="25" customHeight="1">
      <c r="A221" s="1"/>
      <c r="B221" s="1">
        <v>191</v>
      </c>
      <c r="C221" s="13" t="s">
        <v>18</v>
      </c>
      <c r="D221" s="1" t="s">
        <v>43</v>
      </c>
      <c r="E221" s="4">
        <v>45747</v>
      </c>
      <c r="F221" s="1" t="s">
        <v>52</v>
      </c>
      <c r="G221" s="1" t="s">
        <v>47</v>
      </c>
      <c r="H221" s="5">
        <f>'Forecast log'!N196</f>
        <v>2.2807778855908851</v>
      </c>
      <c r="I221" s="5">
        <f>'PG facts'!D91</f>
        <v>1</v>
      </c>
      <c r="J221" s="5">
        <f t="shared" si="12"/>
        <v>1.2807778855908851</v>
      </c>
      <c r="K221" s="5">
        <f t="shared" si="13"/>
        <v>1.6403919922186585</v>
      </c>
      <c r="L221" s="5">
        <f>('Forecast log'!H196-I221)^2</f>
        <v>3.0625</v>
      </c>
      <c r="M221" s="5">
        <f>('Forecast log'!I196-I221)^2</f>
        <v>1</v>
      </c>
      <c r="N221" s="5">
        <f t="shared" si="14"/>
        <v>1</v>
      </c>
      <c r="O221" s="5">
        <f t="shared" si="15"/>
        <v>1.2807778855908851</v>
      </c>
    </row>
    <row r="222" spans="1:15" ht="25" customHeight="1">
      <c r="A222" s="1"/>
      <c r="B222" s="1">
        <v>191</v>
      </c>
      <c r="C222" s="13" t="s">
        <v>18</v>
      </c>
      <c r="D222" s="1" t="s">
        <v>43</v>
      </c>
      <c r="E222" s="4">
        <v>45747</v>
      </c>
      <c r="F222" s="1" t="s">
        <v>52</v>
      </c>
      <c r="G222" s="1" t="s">
        <v>50</v>
      </c>
      <c r="H222" s="5">
        <f>'Forecast log'!S196</f>
        <v>1.2584583162913532</v>
      </c>
      <c r="I222" s="5">
        <f>'PG facts'!D91</f>
        <v>1</v>
      </c>
      <c r="J222" s="5">
        <f t="shared" si="12"/>
        <v>0.25845831629135319</v>
      </c>
      <c r="K222" s="5">
        <f t="shared" si="13"/>
        <v>6.680070126016116E-2</v>
      </c>
      <c r="L222" s="5">
        <f>('Forecast log'!H196-I222)^2</f>
        <v>3.0625</v>
      </c>
      <c r="M222" s="5">
        <f>('Forecast log'!I196-I222)^2</f>
        <v>1</v>
      </c>
      <c r="N222" s="5">
        <f t="shared" si="14"/>
        <v>1</v>
      </c>
      <c r="O222" s="5">
        <f t="shared" si="15"/>
        <v>0.25845831629135319</v>
      </c>
    </row>
    <row r="223" spans="1:15" ht="25" customHeight="1">
      <c r="A223" s="1"/>
      <c r="B223" s="1">
        <v>191</v>
      </c>
      <c r="C223" s="13" t="s">
        <v>18</v>
      </c>
      <c r="D223" s="1" t="s">
        <v>43</v>
      </c>
      <c r="E223" s="4">
        <v>45747</v>
      </c>
      <c r="F223" s="1" t="s">
        <v>52</v>
      </c>
      <c r="G223" s="1" t="s">
        <v>48</v>
      </c>
      <c r="H223" s="5">
        <f>'Forecast log'!T196</f>
        <v>2.5153889427954423</v>
      </c>
      <c r="I223" s="5">
        <f>'PG facts'!D91</f>
        <v>1</v>
      </c>
      <c r="J223" s="5">
        <f t="shared" si="12"/>
        <v>1.5153889427954423</v>
      </c>
      <c r="K223" s="5">
        <f t="shared" si="13"/>
        <v>2.2964036479466885</v>
      </c>
      <c r="L223" s="5">
        <f>('Forecast log'!H196-I223)^2</f>
        <v>3.0625</v>
      </c>
      <c r="M223" s="5">
        <f>('Forecast log'!I196-I223)^2</f>
        <v>1</v>
      </c>
      <c r="N223" s="5">
        <f t="shared" si="14"/>
        <v>1</v>
      </c>
      <c r="O223" s="5">
        <f t="shared" si="15"/>
        <v>1.5153889427954423</v>
      </c>
    </row>
    <row r="224" spans="1:15" ht="25" customHeight="1">
      <c r="A224" s="1"/>
      <c r="B224" s="1">
        <v>189</v>
      </c>
      <c r="C224" s="13" t="s">
        <v>18</v>
      </c>
      <c r="D224" s="1" t="s">
        <v>43</v>
      </c>
      <c r="E224" s="4">
        <v>45747</v>
      </c>
      <c r="F224" s="1" t="s">
        <v>49</v>
      </c>
      <c r="G224" s="1" t="s">
        <v>45</v>
      </c>
      <c r="H224" s="5">
        <f>'Forecast log'!H194</f>
        <v>2.75</v>
      </c>
      <c r="I224" s="5">
        <f>'PG facts'!D91</f>
        <v>1</v>
      </c>
      <c r="J224" s="5">
        <f t="shared" si="12"/>
        <v>1.75</v>
      </c>
      <c r="K224" s="5">
        <f t="shared" si="13"/>
        <v>3.0625</v>
      </c>
      <c r="L224" s="5">
        <f>('Forecast log'!H194-I224)^2</f>
        <v>3.0625</v>
      </c>
      <c r="M224" s="5">
        <f>('Forecast log'!I194-I224)^2</f>
        <v>1</v>
      </c>
      <c r="N224" s="5">
        <f t="shared" si="14"/>
        <v>0</v>
      </c>
      <c r="O224" s="5">
        <f t="shared" si="15"/>
        <v>1.75</v>
      </c>
    </row>
    <row r="225" spans="1:15" ht="25" customHeight="1">
      <c r="A225" s="1"/>
      <c r="B225" s="1">
        <v>189</v>
      </c>
      <c r="C225" s="13" t="s">
        <v>18</v>
      </c>
      <c r="D225" s="1" t="s">
        <v>43</v>
      </c>
      <c r="E225" s="4">
        <v>45747</v>
      </c>
      <c r="F225" s="1" t="s">
        <v>49</v>
      </c>
      <c r="G225" s="1" t="s">
        <v>46</v>
      </c>
      <c r="H225" s="5">
        <f>'Forecast log'!I194</f>
        <v>2</v>
      </c>
      <c r="I225" s="5">
        <f>'PG facts'!D91</f>
        <v>1</v>
      </c>
      <c r="J225" s="5">
        <f t="shared" si="12"/>
        <v>1</v>
      </c>
      <c r="K225" s="5">
        <f t="shared" si="13"/>
        <v>1</v>
      </c>
      <c r="L225" s="5">
        <f>('Forecast log'!H194-I225)^2</f>
        <v>3.0625</v>
      </c>
      <c r="M225" s="5">
        <f>('Forecast log'!I194-I225)^2</f>
        <v>1</v>
      </c>
      <c r="N225" s="5">
        <f t="shared" si="14"/>
        <v>1</v>
      </c>
      <c r="O225" s="5">
        <f t="shared" si="15"/>
        <v>1</v>
      </c>
    </row>
    <row r="226" spans="1:15" ht="25" customHeight="1">
      <c r="A226" s="1"/>
      <c r="B226" s="1">
        <v>189</v>
      </c>
      <c r="C226" s="13" t="s">
        <v>18</v>
      </c>
      <c r="D226" s="1" t="s">
        <v>43</v>
      </c>
      <c r="E226" s="4">
        <v>45747</v>
      </c>
      <c r="F226" s="1" t="s">
        <v>49</v>
      </c>
      <c r="G226" s="1" t="s">
        <v>47</v>
      </c>
      <c r="H226" s="5">
        <f>'Forecast log'!N194</f>
        <v>1.5461664187994737</v>
      </c>
      <c r="I226" s="5">
        <f>'PG facts'!D91</f>
        <v>1</v>
      </c>
      <c r="J226" s="5">
        <f t="shared" si="12"/>
        <v>0.5461664187994737</v>
      </c>
      <c r="K226" s="5">
        <f t="shared" si="13"/>
        <v>0.29829775702424211</v>
      </c>
      <c r="L226" s="5">
        <f>('Forecast log'!H194-I226)^2</f>
        <v>3.0625</v>
      </c>
      <c r="M226" s="5">
        <f>('Forecast log'!I194-I226)^2</f>
        <v>1</v>
      </c>
      <c r="N226" s="5">
        <f t="shared" si="14"/>
        <v>1</v>
      </c>
      <c r="O226" s="5">
        <f t="shared" si="15"/>
        <v>0.5461664187994737</v>
      </c>
    </row>
    <row r="227" spans="1:15" ht="25" customHeight="1">
      <c r="A227" s="1"/>
      <c r="B227" s="1">
        <v>189</v>
      </c>
      <c r="C227" s="13" t="s">
        <v>18</v>
      </c>
      <c r="D227" s="1" t="s">
        <v>43</v>
      </c>
      <c r="E227" s="4">
        <v>45747</v>
      </c>
      <c r="F227" s="1" t="s">
        <v>49</v>
      </c>
      <c r="G227" s="1" t="s">
        <v>50</v>
      </c>
      <c r="H227" s="5">
        <f>'Forecast log'!S194</f>
        <v>1.2322905843999181</v>
      </c>
      <c r="I227" s="5">
        <f>'PG facts'!D91</f>
        <v>1</v>
      </c>
      <c r="J227" s="5">
        <f t="shared" si="12"/>
        <v>0.23229058439991812</v>
      </c>
      <c r="K227" s="5">
        <f t="shared" si="13"/>
        <v>5.3958915600855487E-2</v>
      </c>
      <c r="L227" s="5">
        <f>('Forecast log'!H194-I227)^2</f>
        <v>3.0625</v>
      </c>
      <c r="M227" s="5">
        <f>('Forecast log'!I194-I227)^2</f>
        <v>1</v>
      </c>
      <c r="N227" s="5">
        <f t="shared" si="14"/>
        <v>1</v>
      </c>
      <c r="O227" s="5">
        <f t="shared" si="15"/>
        <v>0.23229058439991812</v>
      </c>
    </row>
    <row r="228" spans="1:15" ht="25" customHeight="1">
      <c r="A228" s="1"/>
      <c r="B228" s="1">
        <v>189</v>
      </c>
      <c r="C228" s="13" t="s">
        <v>18</v>
      </c>
      <c r="D228" s="1" t="s">
        <v>43</v>
      </c>
      <c r="E228" s="4">
        <v>45747</v>
      </c>
      <c r="F228" s="1" t="s">
        <v>49</v>
      </c>
      <c r="G228" s="1" t="s">
        <v>48</v>
      </c>
      <c r="H228" s="5">
        <f>'Forecast log'!T194</f>
        <v>2.1480832093997368</v>
      </c>
      <c r="I228" s="5">
        <f>'PG facts'!D91</f>
        <v>1</v>
      </c>
      <c r="J228" s="5">
        <f t="shared" si="12"/>
        <v>1.1480832093997368</v>
      </c>
      <c r="K228" s="5">
        <f t="shared" si="13"/>
        <v>1.3180950557055999</v>
      </c>
      <c r="L228" s="5">
        <f>('Forecast log'!H194-I228)^2</f>
        <v>3.0625</v>
      </c>
      <c r="M228" s="5">
        <f>('Forecast log'!I194-I228)^2</f>
        <v>1</v>
      </c>
      <c r="N228" s="5">
        <f t="shared" si="14"/>
        <v>1</v>
      </c>
      <c r="O228" s="5">
        <f t="shared" si="15"/>
        <v>1.1480832093997368</v>
      </c>
    </row>
    <row r="229" spans="1:15" ht="25" customHeight="1">
      <c r="A229" s="1"/>
      <c r="B229" s="1">
        <v>190</v>
      </c>
      <c r="C229" s="13" t="s">
        <v>18</v>
      </c>
      <c r="D229" s="1" t="s">
        <v>43</v>
      </c>
      <c r="E229" s="4">
        <v>45747</v>
      </c>
      <c r="F229" s="1" t="s">
        <v>51</v>
      </c>
      <c r="G229" s="1" t="s">
        <v>45</v>
      </c>
      <c r="H229" s="5">
        <f>'Forecast log'!H195</f>
        <v>2.75</v>
      </c>
      <c r="I229" s="5">
        <f>'PG facts'!D91</f>
        <v>1</v>
      </c>
      <c r="J229" s="5">
        <f t="shared" si="12"/>
        <v>1.75</v>
      </c>
      <c r="K229" s="5">
        <f t="shared" si="13"/>
        <v>3.0625</v>
      </c>
      <c r="L229" s="5">
        <f>('Forecast log'!H195-I229)^2</f>
        <v>3.0625</v>
      </c>
      <c r="M229" s="5">
        <f>('Forecast log'!I195-I229)^2</f>
        <v>1</v>
      </c>
      <c r="N229" s="5">
        <f t="shared" si="14"/>
        <v>0</v>
      </c>
      <c r="O229" s="5">
        <f t="shared" si="15"/>
        <v>1.75</v>
      </c>
    </row>
    <row r="230" spans="1:15" ht="25" customHeight="1">
      <c r="A230" s="1"/>
      <c r="B230" s="1">
        <v>190</v>
      </c>
      <c r="C230" s="13" t="s">
        <v>18</v>
      </c>
      <c r="D230" s="1" t="s">
        <v>43</v>
      </c>
      <c r="E230" s="4">
        <v>45747</v>
      </c>
      <c r="F230" s="1" t="s">
        <v>51</v>
      </c>
      <c r="G230" s="1" t="s">
        <v>46</v>
      </c>
      <c r="H230" s="5">
        <f>'Forecast log'!I195</f>
        <v>2</v>
      </c>
      <c r="I230" s="5">
        <f>'PG facts'!D91</f>
        <v>1</v>
      </c>
      <c r="J230" s="5">
        <f t="shared" si="12"/>
        <v>1</v>
      </c>
      <c r="K230" s="5">
        <f t="shared" si="13"/>
        <v>1</v>
      </c>
      <c r="L230" s="5">
        <f>('Forecast log'!H195-I230)^2</f>
        <v>3.0625</v>
      </c>
      <c r="M230" s="5">
        <f>('Forecast log'!I195-I230)^2</f>
        <v>1</v>
      </c>
      <c r="N230" s="5">
        <f t="shared" si="14"/>
        <v>1</v>
      </c>
      <c r="O230" s="5">
        <f t="shared" si="15"/>
        <v>1</v>
      </c>
    </row>
    <row r="231" spans="1:15" ht="25" customHeight="1">
      <c r="A231" s="1"/>
      <c r="B231" s="1">
        <v>190</v>
      </c>
      <c r="C231" s="13" t="s">
        <v>18</v>
      </c>
      <c r="D231" s="1" t="s">
        <v>43</v>
      </c>
      <c r="E231" s="4">
        <v>45747</v>
      </c>
      <c r="F231" s="1" t="s">
        <v>51</v>
      </c>
      <c r="G231" s="1" t="s">
        <v>47</v>
      </c>
      <c r="H231" s="5">
        <f>'Forecast log'!N195</f>
        <v>2.2807778855908851</v>
      </c>
      <c r="I231" s="5">
        <f>'PG facts'!D91</f>
        <v>1</v>
      </c>
      <c r="J231" s="5">
        <f t="shared" si="12"/>
        <v>1.2807778855908851</v>
      </c>
      <c r="K231" s="5">
        <f t="shared" si="13"/>
        <v>1.6403919922186585</v>
      </c>
      <c r="L231" s="5">
        <f>('Forecast log'!H195-I231)^2</f>
        <v>3.0625</v>
      </c>
      <c r="M231" s="5">
        <f>('Forecast log'!I195-I231)^2</f>
        <v>1</v>
      </c>
      <c r="N231" s="5">
        <f t="shared" si="14"/>
        <v>1</v>
      </c>
      <c r="O231" s="5">
        <f t="shared" si="15"/>
        <v>1.2807778855908851</v>
      </c>
    </row>
    <row r="232" spans="1:15" ht="25" customHeight="1">
      <c r="A232" s="1"/>
      <c r="B232" s="1">
        <v>190</v>
      </c>
      <c r="C232" s="13" t="s">
        <v>18</v>
      </c>
      <c r="D232" s="1" t="s">
        <v>43</v>
      </c>
      <c r="E232" s="4">
        <v>45747</v>
      </c>
      <c r="F232" s="1" t="s">
        <v>51</v>
      </c>
      <c r="G232" s="1" t="s">
        <v>50</v>
      </c>
      <c r="H232" s="5">
        <f>'Forecast log'!S195</f>
        <v>1.2584583162913532</v>
      </c>
      <c r="I232" s="5">
        <f>'PG facts'!D91</f>
        <v>1</v>
      </c>
      <c r="J232" s="5">
        <f t="shared" si="12"/>
        <v>0.25845831629135319</v>
      </c>
      <c r="K232" s="5">
        <f t="shared" si="13"/>
        <v>6.680070126016116E-2</v>
      </c>
      <c r="L232" s="5">
        <f>('Forecast log'!H195-I232)^2</f>
        <v>3.0625</v>
      </c>
      <c r="M232" s="5">
        <f>('Forecast log'!I195-I232)^2</f>
        <v>1</v>
      </c>
      <c r="N232" s="5">
        <f t="shared" si="14"/>
        <v>1</v>
      </c>
      <c r="O232" s="5">
        <f t="shared" si="15"/>
        <v>0.25845831629135319</v>
      </c>
    </row>
    <row r="233" spans="1:15" ht="25" customHeight="1">
      <c r="A233" s="1"/>
      <c r="B233" s="1">
        <v>190</v>
      </c>
      <c r="C233" s="13" t="s">
        <v>18</v>
      </c>
      <c r="D233" s="1" t="s">
        <v>43</v>
      </c>
      <c r="E233" s="4">
        <v>45747</v>
      </c>
      <c r="F233" s="1" t="s">
        <v>51</v>
      </c>
      <c r="G233" s="1" t="s">
        <v>48</v>
      </c>
      <c r="H233" s="5">
        <f>'Forecast log'!T195</f>
        <v>2.5153889427954423</v>
      </c>
      <c r="I233" s="5">
        <f>'PG facts'!D91</f>
        <v>1</v>
      </c>
      <c r="J233" s="5">
        <f t="shared" si="12"/>
        <v>1.5153889427954423</v>
      </c>
      <c r="K233" s="5">
        <f t="shared" si="13"/>
        <v>2.2964036479466885</v>
      </c>
      <c r="L233" s="5">
        <f>('Forecast log'!H195-I233)^2</f>
        <v>3.0625</v>
      </c>
      <c r="M233" s="5">
        <f>('Forecast log'!I195-I233)^2</f>
        <v>1</v>
      </c>
      <c r="N233" s="5">
        <f t="shared" si="14"/>
        <v>1</v>
      </c>
      <c r="O233" s="5">
        <f t="shared" si="15"/>
        <v>1.5153889427954423</v>
      </c>
    </row>
    <row r="234" spans="1:15" ht="25" customHeight="1">
      <c r="A234" s="1"/>
      <c r="B234" s="1">
        <v>244</v>
      </c>
      <c r="C234" s="13" t="s">
        <v>18</v>
      </c>
      <c r="D234" s="1" t="s">
        <v>43</v>
      </c>
      <c r="E234" s="4">
        <v>45838</v>
      </c>
      <c r="F234" s="1" t="s">
        <v>44</v>
      </c>
      <c r="G234" s="1" t="s">
        <v>45</v>
      </c>
      <c r="H234" s="5">
        <f>'Forecast log'!H249</f>
        <v>2.75</v>
      </c>
      <c r="I234" s="5">
        <f>'PG facts'!D98</f>
        <v>-1</v>
      </c>
      <c r="J234" s="5">
        <f t="shared" si="12"/>
        <v>3.75</v>
      </c>
      <c r="K234" s="5">
        <f t="shared" si="13"/>
        <v>14.0625</v>
      </c>
      <c r="L234" s="5">
        <f>('Forecast log'!H249-I234)^2</f>
        <v>14.0625</v>
      </c>
      <c r="M234" s="5">
        <f>('Forecast log'!I249-I234)^2</f>
        <v>9</v>
      </c>
      <c r="N234" s="5">
        <f t="shared" si="14"/>
        <v>0</v>
      </c>
      <c r="O234" s="5">
        <f t="shared" si="15"/>
        <v>3.75</v>
      </c>
    </row>
    <row r="235" spans="1:15" ht="25" customHeight="1">
      <c r="A235" s="1"/>
      <c r="B235" s="1">
        <v>244</v>
      </c>
      <c r="C235" s="13" t="s">
        <v>18</v>
      </c>
      <c r="D235" s="1" t="s">
        <v>43</v>
      </c>
      <c r="E235" s="4">
        <v>45838</v>
      </c>
      <c r="F235" s="1" t="s">
        <v>44</v>
      </c>
      <c r="G235" s="1" t="s">
        <v>46</v>
      </c>
      <c r="H235" s="5">
        <f>'Forecast log'!I249</f>
        <v>2</v>
      </c>
      <c r="I235" s="5">
        <f>'PG facts'!D98</f>
        <v>-1</v>
      </c>
      <c r="J235" s="5">
        <f t="shared" si="12"/>
        <v>3</v>
      </c>
      <c r="K235" s="5">
        <f t="shared" si="13"/>
        <v>9</v>
      </c>
      <c r="L235" s="5">
        <f>('Forecast log'!H249-I235)^2</f>
        <v>14.0625</v>
      </c>
      <c r="M235" s="5">
        <f>('Forecast log'!I249-I235)^2</f>
        <v>9</v>
      </c>
      <c r="N235" s="5">
        <f t="shared" si="14"/>
        <v>1</v>
      </c>
      <c r="O235" s="5">
        <f t="shared" si="15"/>
        <v>3</v>
      </c>
    </row>
    <row r="236" spans="1:15" ht="25" customHeight="1">
      <c r="A236" s="1"/>
      <c r="B236" s="1">
        <v>244</v>
      </c>
      <c r="C236" s="13" t="s">
        <v>18</v>
      </c>
      <c r="D236" s="1" t="s">
        <v>43</v>
      </c>
      <c r="E236" s="4">
        <v>45838</v>
      </c>
      <c r="F236" s="1" t="s">
        <v>44</v>
      </c>
      <c r="G236" s="1" t="s">
        <v>47</v>
      </c>
      <c r="H236" s="5">
        <f>'Forecast log'!N249</f>
        <v>2.1357948437435077</v>
      </c>
      <c r="I236" s="5">
        <f>'PG facts'!D98</f>
        <v>-1</v>
      </c>
      <c r="J236" s="5">
        <f t="shared" si="12"/>
        <v>3.1357948437435077</v>
      </c>
      <c r="K236" s="5">
        <f t="shared" si="13"/>
        <v>9.8332093020483704</v>
      </c>
      <c r="L236" s="5">
        <f>('Forecast log'!H249-I236)^2</f>
        <v>14.0625</v>
      </c>
      <c r="M236" s="5">
        <f>('Forecast log'!I249-I236)^2</f>
        <v>9</v>
      </c>
      <c r="N236" s="5">
        <f t="shared" si="14"/>
        <v>1</v>
      </c>
      <c r="O236" s="5">
        <f t="shared" si="15"/>
        <v>3.1357948437435077</v>
      </c>
    </row>
    <row r="237" spans="1:15" ht="25" customHeight="1">
      <c r="A237" s="1"/>
      <c r="B237" s="1">
        <v>244</v>
      </c>
      <c r="C237" s="13" t="s">
        <v>18</v>
      </c>
      <c r="D237" s="1" t="s">
        <v>43</v>
      </c>
      <c r="E237" s="4">
        <v>45838</v>
      </c>
      <c r="F237" s="1" t="s">
        <v>44</v>
      </c>
      <c r="G237" s="1" t="s">
        <v>48</v>
      </c>
      <c r="H237" s="5">
        <f>'Forecast log'!T249</f>
        <v>2.4428974218717538</v>
      </c>
      <c r="I237" s="5">
        <f>'PG facts'!D98</f>
        <v>-1</v>
      </c>
      <c r="J237" s="5">
        <f t="shared" si="12"/>
        <v>3.4428974218717538</v>
      </c>
      <c r="K237" s="5">
        <f t="shared" si="13"/>
        <v>11.85354265753117</v>
      </c>
      <c r="L237" s="5">
        <f>('Forecast log'!H249-I237)^2</f>
        <v>14.0625</v>
      </c>
      <c r="M237" s="5">
        <f>('Forecast log'!I249-I237)^2</f>
        <v>9</v>
      </c>
      <c r="N237" s="5">
        <f t="shared" si="14"/>
        <v>1</v>
      </c>
      <c r="O237" s="5">
        <f t="shared" si="15"/>
        <v>3.4428974218717538</v>
      </c>
    </row>
    <row r="238" spans="1:15" ht="25" customHeight="1">
      <c r="A238" s="1"/>
      <c r="B238" s="1">
        <v>249</v>
      </c>
      <c r="C238" s="13" t="s">
        <v>18</v>
      </c>
      <c r="D238" s="1" t="s">
        <v>43</v>
      </c>
      <c r="E238" s="4">
        <v>45838</v>
      </c>
      <c r="F238" s="1" t="s">
        <v>52</v>
      </c>
      <c r="G238" s="1" t="s">
        <v>45</v>
      </c>
      <c r="H238" s="5">
        <f>'Forecast log'!H254</f>
        <v>2.5</v>
      </c>
      <c r="I238" s="5">
        <f>'PG facts'!D98</f>
        <v>-1</v>
      </c>
      <c r="J238" s="5">
        <f t="shared" si="12"/>
        <v>3.5</v>
      </c>
      <c r="K238" s="5">
        <f t="shared" si="13"/>
        <v>12.25</v>
      </c>
      <c r="L238" s="5">
        <f>('Forecast log'!H254-I238)^2</f>
        <v>12.25</v>
      </c>
      <c r="M238" s="5">
        <f>('Forecast log'!I254-I238)^2</f>
        <v>4</v>
      </c>
      <c r="N238" s="5">
        <f t="shared" si="14"/>
        <v>0</v>
      </c>
      <c r="O238" s="5">
        <f t="shared" si="15"/>
        <v>3.5</v>
      </c>
    </row>
    <row r="239" spans="1:15" ht="25" customHeight="1">
      <c r="A239" s="1"/>
      <c r="B239" s="1">
        <v>249</v>
      </c>
      <c r="C239" s="13" t="s">
        <v>18</v>
      </c>
      <c r="D239" s="1" t="s">
        <v>43</v>
      </c>
      <c r="E239" s="4">
        <v>45838</v>
      </c>
      <c r="F239" s="1" t="s">
        <v>52</v>
      </c>
      <c r="G239" s="1" t="s">
        <v>46</v>
      </c>
      <c r="H239" s="5">
        <f>'Forecast log'!I254</f>
        <v>1</v>
      </c>
      <c r="I239" s="5">
        <f>'PG facts'!D98</f>
        <v>-1</v>
      </c>
      <c r="J239" s="5">
        <f t="shared" si="12"/>
        <v>2</v>
      </c>
      <c r="K239" s="5">
        <f t="shared" si="13"/>
        <v>4</v>
      </c>
      <c r="L239" s="5">
        <f>('Forecast log'!H254-I239)^2</f>
        <v>12.25</v>
      </c>
      <c r="M239" s="5">
        <f>('Forecast log'!I254-I239)^2</f>
        <v>4</v>
      </c>
      <c r="N239" s="5">
        <f t="shared" si="14"/>
        <v>1</v>
      </c>
      <c r="O239" s="5">
        <f t="shared" si="15"/>
        <v>2</v>
      </c>
    </row>
    <row r="240" spans="1:15" ht="25" customHeight="1">
      <c r="A240" s="1"/>
      <c r="B240" s="1">
        <v>249</v>
      </c>
      <c r="C240" s="13" t="s">
        <v>18</v>
      </c>
      <c r="D240" s="1" t="s">
        <v>43</v>
      </c>
      <c r="E240" s="4">
        <v>45838</v>
      </c>
      <c r="F240" s="1" t="s">
        <v>52</v>
      </c>
      <c r="G240" s="1" t="s">
        <v>47</v>
      </c>
      <c r="H240" s="5">
        <f>'Forecast log'!N254</f>
        <v>2.4266335993308799</v>
      </c>
      <c r="I240" s="5">
        <f>'PG facts'!D98</f>
        <v>-1</v>
      </c>
      <c r="J240" s="5">
        <f t="shared" si="12"/>
        <v>3.4266335993308799</v>
      </c>
      <c r="K240" s="5">
        <f t="shared" si="13"/>
        <v>11.7418178240633</v>
      </c>
      <c r="L240" s="5">
        <f>('Forecast log'!H254-I240)^2</f>
        <v>12.25</v>
      </c>
      <c r="M240" s="5">
        <f>('Forecast log'!I254-I240)^2</f>
        <v>4</v>
      </c>
      <c r="N240" s="5">
        <f t="shared" si="14"/>
        <v>1</v>
      </c>
      <c r="O240" s="5">
        <f t="shared" si="15"/>
        <v>3.4266335993308799</v>
      </c>
    </row>
    <row r="241" spans="1:15" ht="25" customHeight="1">
      <c r="A241" s="1"/>
      <c r="B241" s="1">
        <v>249</v>
      </c>
      <c r="C241" s="13" t="s">
        <v>18</v>
      </c>
      <c r="D241" s="1" t="s">
        <v>43</v>
      </c>
      <c r="E241" s="4">
        <v>45838</v>
      </c>
      <c r="F241" s="1" t="s">
        <v>52</v>
      </c>
      <c r="G241" s="1" t="s">
        <v>50</v>
      </c>
      <c r="H241" s="5">
        <f>'Forecast log'!S254</f>
        <v>2.0206729996181707</v>
      </c>
      <c r="I241" s="5">
        <f>'PG facts'!D98</f>
        <v>-1</v>
      </c>
      <c r="J241" s="5">
        <f t="shared" si="12"/>
        <v>3.0206729996181707</v>
      </c>
      <c r="K241" s="5">
        <f t="shared" si="13"/>
        <v>9.1244653706222376</v>
      </c>
      <c r="L241" s="5">
        <f>('Forecast log'!H254-I241)^2</f>
        <v>12.25</v>
      </c>
      <c r="M241" s="5">
        <f>('Forecast log'!I254-I241)^2</f>
        <v>4</v>
      </c>
      <c r="N241" s="5">
        <f t="shared" si="14"/>
        <v>1</v>
      </c>
      <c r="O241" s="5">
        <f t="shared" si="15"/>
        <v>3.0206729996181707</v>
      </c>
    </row>
    <row r="242" spans="1:15" ht="25" customHeight="1">
      <c r="A242" s="1"/>
      <c r="B242" s="1">
        <v>249</v>
      </c>
      <c r="C242" s="13" t="s">
        <v>18</v>
      </c>
      <c r="D242" s="1" t="s">
        <v>43</v>
      </c>
      <c r="E242" s="4">
        <v>45838</v>
      </c>
      <c r="F242" s="1" t="s">
        <v>52</v>
      </c>
      <c r="G242" s="1" t="s">
        <v>48</v>
      </c>
      <c r="H242" s="5">
        <f>'Forecast log'!T254</f>
        <v>2.4633167996654399</v>
      </c>
      <c r="I242" s="5">
        <f>'PG facts'!D98</f>
        <v>-1</v>
      </c>
      <c r="J242" s="5">
        <f t="shared" si="12"/>
        <v>3.4633167996654399</v>
      </c>
      <c r="K242" s="5">
        <f t="shared" si="13"/>
        <v>11.994563254844865</v>
      </c>
      <c r="L242" s="5">
        <f>('Forecast log'!H254-I242)^2</f>
        <v>12.25</v>
      </c>
      <c r="M242" s="5">
        <f>('Forecast log'!I254-I242)^2</f>
        <v>4</v>
      </c>
      <c r="N242" s="5">
        <f t="shared" si="14"/>
        <v>1</v>
      </c>
      <c r="O242" s="5">
        <f t="shared" si="15"/>
        <v>3.4633167996654399</v>
      </c>
    </row>
    <row r="243" spans="1:15" ht="25" customHeight="1">
      <c r="A243" s="1"/>
      <c r="B243" s="1">
        <v>247</v>
      </c>
      <c r="C243" s="13" t="s">
        <v>18</v>
      </c>
      <c r="D243" s="1" t="s">
        <v>43</v>
      </c>
      <c r="E243" s="4">
        <v>45838</v>
      </c>
      <c r="F243" s="1" t="s">
        <v>49</v>
      </c>
      <c r="G243" s="1" t="s">
        <v>45</v>
      </c>
      <c r="H243" s="5">
        <f>'Forecast log'!H252</f>
        <v>2.5</v>
      </c>
      <c r="I243" s="5">
        <f>'PG facts'!D98</f>
        <v>-1</v>
      </c>
      <c r="J243" s="5">
        <f t="shared" si="12"/>
        <v>3.5</v>
      </c>
      <c r="K243" s="5">
        <f t="shared" si="13"/>
        <v>12.25</v>
      </c>
      <c r="L243" s="5">
        <f>('Forecast log'!H252-I243)^2</f>
        <v>12.25</v>
      </c>
      <c r="M243" s="5">
        <f>('Forecast log'!I252-I243)^2</f>
        <v>4</v>
      </c>
      <c r="N243" s="5">
        <f t="shared" si="14"/>
        <v>0</v>
      </c>
      <c r="O243" s="5">
        <f t="shared" si="15"/>
        <v>3.5</v>
      </c>
    </row>
    <row r="244" spans="1:15" ht="25" customHeight="1">
      <c r="A244" s="1"/>
      <c r="B244" s="1">
        <v>247</v>
      </c>
      <c r="C244" s="13" t="s">
        <v>18</v>
      </c>
      <c r="D244" s="1" t="s">
        <v>43</v>
      </c>
      <c r="E244" s="4">
        <v>45838</v>
      </c>
      <c r="F244" s="1" t="s">
        <v>49</v>
      </c>
      <c r="G244" s="1" t="s">
        <v>46</v>
      </c>
      <c r="H244" s="5">
        <f>'Forecast log'!I252</f>
        <v>1</v>
      </c>
      <c r="I244" s="5">
        <f>'PG facts'!D98</f>
        <v>-1</v>
      </c>
      <c r="J244" s="5">
        <f t="shared" si="12"/>
        <v>2</v>
      </c>
      <c r="K244" s="5">
        <f t="shared" si="13"/>
        <v>4</v>
      </c>
      <c r="L244" s="5">
        <f>('Forecast log'!H252-I244)^2</f>
        <v>12.25</v>
      </c>
      <c r="M244" s="5">
        <f>('Forecast log'!I252-I244)^2</f>
        <v>4</v>
      </c>
      <c r="N244" s="5">
        <f t="shared" si="14"/>
        <v>1</v>
      </c>
      <c r="O244" s="5">
        <f t="shared" si="15"/>
        <v>2</v>
      </c>
    </row>
    <row r="245" spans="1:15" ht="25" customHeight="1">
      <c r="A245" s="1"/>
      <c r="B245" s="1">
        <v>247</v>
      </c>
      <c r="C245" s="13" t="s">
        <v>18</v>
      </c>
      <c r="D245" s="1" t="s">
        <v>43</v>
      </c>
      <c r="E245" s="4">
        <v>45838</v>
      </c>
      <c r="F245" s="1" t="s">
        <v>49</v>
      </c>
      <c r="G245" s="1" t="s">
        <v>47</v>
      </c>
      <c r="H245" s="5">
        <f>'Forecast log'!N252</f>
        <v>2.8343691951412486</v>
      </c>
      <c r="I245" s="5">
        <f>'PG facts'!D98</f>
        <v>-1</v>
      </c>
      <c r="J245" s="5">
        <f t="shared" si="12"/>
        <v>3.8343691951412486</v>
      </c>
      <c r="K245" s="5">
        <f t="shared" si="13"/>
        <v>14.702387124648148</v>
      </c>
      <c r="L245" s="5">
        <f>('Forecast log'!H252-I245)^2</f>
        <v>12.25</v>
      </c>
      <c r="M245" s="5">
        <f>('Forecast log'!I252-I245)^2</f>
        <v>4</v>
      </c>
      <c r="N245" s="5">
        <f t="shared" si="14"/>
        <v>0</v>
      </c>
      <c r="O245" s="5">
        <f t="shared" si="15"/>
        <v>3.8343691951412486</v>
      </c>
    </row>
    <row r="246" spans="1:15" ht="25" customHeight="1">
      <c r="A246" s="1"/>
      <c r="B246" s="1">
        <v>247</v>
      </c>
      <c r="C246" s="13" t="s">
        <v>18</v>
      </c>
      <c r="D246" s="1" t="s">
        <v>43</v>
      </c>
      <c r="E246" s="4">
        <v>45838</v>
      </c>
      <c r="F246" s="1" t="s">
        <v>49</v>
      </c>
      <c r="G246" s="1" t="s">
        <v>50</v>
      </c>
      <c r="H246" s="5">
        <f>'Forecast log'!S252</f>
        <v>2.0383094217362343</v>
      </c>
      <c r="I246" s="5">
        <f>'PG facts'!D98</f>
        <v>-1</v>
      </c>
      <c r="J246" s="5">
        <f t="shared" si="12"/>
        <v>3.0383094217362343</v>
      </c>
      <c r="K246" s="5">
        <f t="shared" si="13"/>
        <v>9.2313241422111698</v>
      </c>
      <c r="L246" s="5">
        <f>('Forecast log'!H252-I246)^2</f>
        <v>12.25</v>
      </c>
      <c r="M246" s="5">
        <f>('Forecast log'!I252-I246)^2</f>
        <v>4</v>
      </c>
      <c r="N246" s="5">
        <f t="shared" si="14"/>
        <v>1</v>
      </c>
      <c r="O246" s="5">
        <f t="shared" si="15"/>
        <v>3.0383094217362343</v>
      </c>
    </row>
    <row r="247" spans="1:15" ht="25" customHeight="1">
      <c r="A247" s="1"/>
      <c r="B247" s="1">
        <v>247</v>
      </c>
      <c r="C247" s="13" t="s">
        <v>18</v>
      </c>
      <c r="D247" s="1" t="s">
        <v>43</v>
      </c>
      <c r="E247" s="4">
        <v>45838</v>
      </c>
      <c r="F247" s="1" t="s">
        <v>49</v>
      </c>
      <c r="G247" s="1" t="s">
        <v>48</v>
      </c>
      <c r="H247" s="5">
        <f>'Forecast log'!T252</f>
        <v>2.6671845975706243</v>
      </c>
      <c r="I247" s="5">
        <f>'PG facts'!D98</f>
        <v>-1</v>
      </c>
      <c r="J247" s="5">
        <f t="shared" si="12"/>
        <v>3.6671845975706243</v>
      </c>
      <c r="K247" s="5">
        <f t="shared" si="13"/>
        <v>13.448242872659222</v>
      </c>
      <c r="L247" s="5">
        <f>('Forecast log'!H252-I247)^2</f>
        <v>12.25</v>
      </c>
      <c r="M247" s="5">
        <f>('Forecast log'!I252-I247)^2</f>
        <v>4</v>
      </c>
      <c r="N247" s="5">
        <f t="shared" si="14"/>
        <v>0</v>
      </c>
      <c r="O247" s="5">
        <f t="shared" si="15"/>
        <v>3.6671845975706243</v>
      </c>
    </row>
    <row r="248" spans="1:15" ht="25" customHeight="1">
      <c r="A248" s="1"/>
      <c r="B248" s="1">
        <v>248</v>
      </c>
      <c r="C248" s="13" t="s">
        <v>18</v>
      </c>
      <c r="D248" s="1" t="s">
        <v>43</v>
      </c>
      <c r="E248" s="4">
        <v>45838</v>
      </c>
      <c r="F248" s="1" t="s">
        <v>51</v>
      </c>
      <c r="G248" s="1" t="s">
        <v>45</v>
      </c>
      <c r="H248" s="5">
        <f>'Forecast log'!H253</f>
        <v>2.5</v>
      </c>
      <c r="I248" s="5">
        <f>'PG facts'!D98</f>
        <v>-1</v>
      </c>
      <c r="J248" s="5">
        <f t="shared" si="12"/>
        <v>3.5</v>
      </c>
      <c r="K248" s="5">
        <f t="shared" si="13"/>
        <v>12.25</v>
      </c>
      <c r="L248" s="5">
        <f>('Forecast log'!H253-I248)^2</f>
        <v>12.25</v>
      </c>
      <c r="M248" s="5">
        <f>('Forecast log'!I253-I248)^2</f>
        <v>4</v>
      </c>
      <c r="N248" s="5">
        <f t="shared" si="14"/>
        <v>0</v>
      </c>
      <c r="O248" s="5">
        <f t="shared" si="15"/>
        <v>3.5</v>
      </c>
    </row>
    <row r="249" spans="1:15" ht="25" customHeight="1">
      <c r="A249" s="1"/>
      <c r="B249" s="1">
        <v>248</v>
      </c>
      <c r="C249" s="13" t="s">
        <v>18</v>
      </c>
      <c r="D249" s="1" t="s">
        <v>43</v>
      </c>
      <c r="E249" s="4">
        <v>45838</v>
      </c>
      <c r="F249" s="1" t="s">
        <v>51</v>
      </c>
      <c r="G249" s="1" t="s">
        <v>46</v>
      </c>
      <c r="H249" s="5">
        <f>'Forecast log'!I253</f>
        <v>1</v>
      </c>
      <c r="I249" s="5">
        <f>'PG facts'!D98</f>
        <v>-1</v>
      </c>
      <c r="J249" s="5">
        <f t="shared" si="12"/>
        <v>2</v>
      </c>
      <c r="K249" s="5">
        <f t="shared" si="13"/>
        <v>4</v>
      </c>
      <c r="L249" s="5">
        <f>('Forecast log'!H253-I249)^2</f>
        <v>12.25</v>
      </c>
      <c r="M249" s="5">
        <f>('Forecast log'!I253-I249)^2</f>
        <v>4</v>
      </c>
      <c r="N249" s="5">
        <f t="shared" si="14"/>
        <v>1</v>
      </c>
      <c r="O249" s="5">
        <f t="shared" si="15"/>
        <v>2</v>
      </c>
    </row>
    <row r="250" spans="1:15" ht="25" customHeight="1">
      <c r="A250" s="1"/>
      <c r="B250" s="1">
        <v>248</v>
      </c>
      <c r="C250" s="13" t="s">
        <v>18</v>
      </c>
      <c r="D250" s="1" t="s">
        <v>43</v>
      </c>
      <c r="E250" s="4">
        <v>45838</v>
      </c>
      <c r="F250" s="1" t="s">
        <v>51</v>
      </c>
      <c r="G250" s="1" t="s">
        <v>47</v>
      </c>
      <c r="H250" s="5">
        <f>'Forecast log'!N253</f>
        <v>2.4266335993308799</v>
      </c>
      <c r="I250" s="5">
        <f>'PG facts'!D98</f>
        <v>-1</v>
      </c>
      <c r="J250" s="5">
        <f t="shared" si="12"/>
        <v>3.4266335993308799</v>
      </c>
      <c r="K250" s="5">
        <f t="shared" si="13"/>
        <v>11.7418178240633</v>
      </c>
      <c r="L250" s="5">
        <f>('Forecast log'!H253-I250)^2</f>
        <v>12.25</v>
      </c>
      <c r="M250" s="5">
        <f>('Forecast log'!I253-I250)^2</f>
        <v>4</v>
      </c>
      <c r="N250" s="5">
        <f t="shared" si="14"/>
        <v>1</v>
      </c>
      <c r="O250" s="5">
        <f t="shared" si="15"/>
        <v>3.4266335993308799</v>
      </c>
    </row>
    <row r="251" spans="1:15" ht="25" customHeight="1">
      <c r="A251" s="1"/>
      <c r="B251" s="1">
        <v>248</v>
      </c>
      <c r="C251" s="13" t="s">
        <v>18</v>
      </c>
      <c r="D251" s="1" t="s">
        <v>43</v>
      </c>
      <c r="E251" s="4">
        <v>45838</v>
      </c>
      <c r="F251" s="1" t="s">
        <v>51</v>
      </c>
      <c r="G251" s="1" t="s">
        <v>50</v>
      </c>
      <c r="H251" s="5">
        <f>'Forecast log'!S253</f>
        <v>2.0206729996181707</v>
      </c>
      <c r="I251" s="5">
        <f>'PG facts'!D98</f>
        <v>-1</v>
      </c>
      <c r="J251" s="5">
        <f t="shared" si="12"/>
        <v>3.0206729996181707</v>
      </c>
      <c r="K251" s="5">
        <f t="shared" si="13"/>
        <v>9.1244653706222376</v>
      </c>
      <c r="L251" s="5">
        <f>('Forecast log'!H253-I251)^2</f>
        <v>12.25</v>
      </c>
      <c r="M251" s="5">
        <f>('Forecast log'!I253-I251)^2</f>
        <v>4</v>
      </c>
      <c r="N251" s="5">
        <f t="shared" si="14"/>
        <v>1</v>
      </c>
      <c r="O251" s="5">
        <f t="shared" si="15"/>
        <v>3.0206729996181707</v>
      </c>
    </row>
    <row r="252" spans="1:15" ht="25" customHeight="1">
      <c r="A252" s="1"/>
      <c r="B252" s="1">
        <v>248</v>
      </c>
      <c r="C252" s="13" t="s">
        <v>18</v>
      </c>
      <c r="D252" s="1" t="s">
        <v>43</v>
      </c>
      <c r="E252" s="4">
        <v>45838</v>
      </c>
      <c r="F252" s="1" t="s">
        <v>51</v>
      </c>
      <c r="G252" s="1" t="s">
        <v>48</v>
      </c>
      <c r="H252" s="5">
        <f>'Forecast log'!T253</f>
        <v>2.4633167996654399</v>
      </c>
      <c r="I252" s="5">
        <f>'PG facts'!D98</f>
        <v>-1</v>
      </c>
      <c r="J252" s="5">
        <f t="shared" si="12"/>
        <v>3.4633167996654399</v>
      </c>
      <c r="K252" s="5">
        <f t="shared" si="13"/>
        <v>11.994563254844865</v>
      </c>
      <c r="L252" s="5">
        <f>('Forecast log'!H253-I252)^2</f>
        <v>12.25</v>
      </c>
      <c r="M252" s="5">
        <f>('Forecast log'!I253-I252)^2</f>
        <v>4</v>
      </c>
      <c r="N252" s="5">
        <f t="shared" si="14"/>
        <v>1</v>
      </c>
      <c r="O252" s="5">
        <f t="shared" si="15"/>
        <v>3.4633167996654399</v>
      </c>
    </row>
    <row r="253" spans="1:15" ht="25" customHeight="1">
      <c r="A253" s="1"/>
      <c r="B253" s="1">
        <v>304</v>
      </c>
      <c r="C253" s="13" t="s">
        <v>18</v>
      </c>
      <c r="D253" s="1" t="s">
        <v>43</v>
      </c>
      <c r="E253" s="4">
        <v>45930</v>
      </c>
      <c r="F253" s="1" t="s">
        <v>44</v>
      </c>
      <c r="G253" s="1" t="s">
        <v>45</v>
      </c>
      <c r="H253" s="5">
        <f>'Forecast log'!H309</f>
        <v>2.5</v>
      </c>
      <c r="I253" s="5">
        <f>'PG facts'!D105</f>
        <v>1</v>
      </c>
      <c r="J253" s="5">
        <f t="shared" si="12"/>
        <v>1.5</v>
      </c>
      <c r="K253" s="5">
        <f t="shared" si="13"/>
        <v>2.25</v>
      </c>
      <c r="L253" s="5">
        <f>('Forecast log'!H309-I253)^2</f>
        <v>2.25</v>
      </c>
      <c r="M253" s="5">
        <f>('Forecast log'!I309-I253)^2</f>
        <v>0</v>
      </c>
      <c r="N253" s="5">
        <f t="shared" si="14"/>
        <v>0</v>
      </c>
      <c r="O253" s="5">
        <f t="shared" si="15"/>
        <v>1.5</v>
      </c>
    </row>
    <row r="254" spans="1:15" ht="25" customHeight="1">
      <c r="A254" s="1"/>
      <c r="B254" s="1">
        <v>304</v>
      </c>
      <c r="C254" s="13" t="s">
        <v>18</v>
      </c>
      <c r="D254" s="1" t="s">
        <v>43</v>
      </c>
      <c r="E254" s="4">
        <v>45930</v>
      </c>
      <c r="F254" s="1" t="s">
        <v>44</v>
      </c>
      <c r="G254" s="1" t="s">
        <v>46</v>
      </c>
      <c r="H254" s="5">
        <f>'Forecast log'!I309</f>
        <v>1</v>
      </c>
      <c r="I254" s="5">
        <f>'PG facts'!D105</f>
        <v>1</v>
      </c>
      <c r="J254" s="5">
        <f t="shared" si="12"/>
        <v>0</v>
      </c>
      <c r="K254" s="5">
        <f t="shared" si="13"/>
        <v>0</v>
      </c>
      <c r="L254" s="5">
        <f>('Forecast log'!H309-I254)^2</f>
        <v>2.25</v>
      </c>
      <c r="M254" s="5">
        <f>('Forecast log'!I309-I254)^2</f>
        <v>0</v>
      </c>
      <c r="N254" s="5">
        <f t="shared" si="14"/>
        <v>1</v>
      </c>
      <c r="O254" s="5">
        <f t="shared" si="15"/>
        <v>0</v>
      </c>
    </row>
    <row r="255" spans="1:15" ht="25" customHeight="1">
      <c r="A255" s="1"/>
      <c r="B255" s="1">
        <v>304</v>
      </c>
      <c r="C255" s="13" t="s">
        <v>18</v>
      </c>
      <c r="D255" s="1" t="s">
        <v>43</v>
      </c>
      <c r="E255" s="4">
        <v>45930</v>
      </c>
      <c r="F255" s="1" t="s">
        <v>44</v>
      </c>
      <c r="G255" s="1" t="s">
        <v>47</v>
      </c>
      <c r="H255" s="5">
        <f>'Forecast log'!N309</f>
        <v>2.3699914015684911</v>
      </c>
      <c r="I255" s="5">
        <f>'PG facts'!D105</f>
        <v>1</v>
      </c>
      <c r="J255" s="5">
        <f t="shared" si="12"/>
        <v>1.3699914015684911</v>
      </c>
      <c r="K255" s="5">
        <f t="shared" si="13"/>
        <v>1.8768764403715985</v>
      </c>
      <c r="L255" s="5">
        <f>('Forecast log'!H309-I255)^2</f>
        <v>2.25</v>
      </c>
      <c r="M255" s="5">
        <f>('Forecast log'!I309-I255)^2</f>
        <v>0</v>
      </c>
      <c r="N255" s="5">
        <f t="shared" si="14"/>
        <v>1</v>
      </c>
      <c r="O255" s="5">
        <f t="shared" si="15"/>
        <v>1.3699914015684911</v>
      </c>
    </row>
    <row r="256" spans="1:15" ht="25" customHeight="1">
      <c r="A256" s="1"/>
      <c r="B256" s="1">
        <v>304</v>
      </c>
      <c r="C256" s="13" t="s">
        <v>18</v>
      </c>
      <c r="D256" s="1" t="s">
        <v>43</v>
      </c>
      <c r="E256" s="4">
        <v>45930</v>
      </c>
      <c r="F256" s="1" t="s">
        <v>44</v>
      </c>
      <c r="G256" s="1" t="s">
        <v>48</v>
      </c>
      <c r="H256" s="5">
        <f>'Forecast log'!T309</f>
        <v>2.4349957007842455</v>
      </c>
      <c r="I256" s="5">
        <f>'PG facts'!D105</f>
        <v>1</v>
      </c>
      <c r="J256" s="5">
        <f t="shared" si="12"/>
        <v>1.4349957007842455</v>
      </c>
      <c r="K256" s="5">
        <f t="shared" si="13"/>
        <v>2.0592126612692678</v>
      </c>
      <c r="L256" s="5">
        <f>('Forecast log'!H309-I256)^2</f>
        <v>2.25</v>
      </c>
      <c r="M256" s="5">
        <f>('Forecast log'!I309-I256)^2</f>
        <v>0</v>
      </c>
      <c r="N256" s="5">
        <f t="shared" si="14"/>
        <v>1</v>
      </c>
      <c r="O256" s="5">
        <f t="shared" si="15"/>
        <v>1.4349957007842455</v>
      </c>
    </row>
    <row r="257" spans="1:15" ht="25" customHeight="1">
      <c r="A257" s="1"/>
      <c r="B257" s="1">
        <v>309</v>
      </c>
      <c r="C257" s="13" t="s">
        <v>18</v>
      </c>
      <c r="D257" s="1" t="s">
        <v>43</v>
      </c>
      <c r="E257" s="4">
        <v>45930</v>
      </c>
      <c r="F257" s="1" t="s">
        <v>52</v>
      </c>
      <c r="G257" s="1" t="s">
        <v>45</v>
      </c>
      <c r="H257" s="5">
        <f>'Forecast log'!H314</f>
        <v>1.75</v>
      </c>
      <c r="I257" s="5">
        <f>'PG facts'!D105</f>
        <v>1</v>
      </c>
      <c r="J257" s="5">
        <f t="shared" si="12"/>
        <v>0.75</v>
      </c>
      <c r="K257" s="5">
        <f t="shared" si="13"/>
        <v>0.5625</v>
      </c>
      <c r="L257" s="5">
        <f>('Forecast log'!H314-I257)^2</f>
        <v>0.5625</v>
      </c>
      <c r="M257" s="5">
        <f>('Forecast log'!I314-I257)^2</f>
        <v>4</v>
      </c>
      <c r="N257" s="5">
        <f t="shared" si="14"/>
        <v>0</v>
      </c>
      <c r="O257" s="5">
        <f t="shared" si="15"/>
        <v>0.75</v>
      </c>
    </row>
    <row r="258" spans="1:15" ht="25" customHeight="1">
      <c r="A258" s="1"/>
      <c r="B258" s="1">
        <v>309</v>
      </c>
      <c r="C258" s="13" t="s">
        <v>18</v>
      </c>
      <c r="D258" s="1" t="s">
        <v>43</v>
      </c>
      <c r="E258" s="4">
        <v>45930</v>
      </c>
      <c r="F258" s="1" t="s">
        <v>52</v>
      </c>
      <c r="G258" s="1" t="s">
        <v>46</v>
      </c>
      <c r="H258" s="5">
        <f>'Forecast log'!I314</f>
        <v>-1</v>
      </c>
      <c r="I258" s="5">
        <f>'PG facts'!D105</f>
        <v>1</v>
      </c>
      <c r="J258" s="5">
        <f t="shared" si="12"/>
        <v>-2</v>
      </c>
      <c r="K258" s="5">
        <f t="shared" si="13"/>
        <v>4</v>
      </c>
      <c r="L258" s="5">
        <f>('Forecast log'!H314-I258)^2</f>
        <v>0.5625</v>
      </c>
      <c r="M258" s="5">
        <f>('Forecast log'!I314-I258)^2</f>
        <v>4</v>
      </c>
      <c r="N258" s="5">
        <f t="shared" si="14"/>
        <v>0</v>
      </c>
      <c r="O258" s="5">
        <f t="shared" si="15"/>
        <v>2</v>
      </c>
    </row>
    <row r="259" spans="1:15" ht="25" customHeight="1">
      <c r="A259" s="1"/>
      <c r="B259" s="1">
        <v>309</v>
      </c>
      <c r="C259" s="13" t="s">
        <v>18</v>
      </c>
      <c r="D259" s="1" t="s">
        <v>43</v>
      </c>
      <c r="E259" s="4">
        <v>45930</v>
      </c>
      <c r="F259" s="1" t="s">
        <v>52</v>
      </c>
      <c r="G259" s="1" t="s">
        <v>47</v>
      </c>
      <c r="H259" s="5">
        <f>'Forecast log'!N314</f>
        <v>1.9352488364464691</v>
      </c>
      <c r="I259" s="5">
        <f>'PG facts'!D105</f>
        <v>1</v>
      </c>
      <c r="J259" s="5">
        <f t="shared" si="12"/>
        <v>0.93524883644646906</v>
      </c>
      <c r="K259" s="5">
        <f t="shared" si="13"/>
        <v>0.87469038607447425</v>
      </c>
      <c r="L259" s="5">
        <f>('Forecast log'!H314-I259)^2</f>
        <v>0.5625</v>
      </c>
      <c r="M259" s="5">
        <f>('Forecast log'!I314-I259)^2</f>
        <v>4</v>
      </c>
      <c r="N259" s="5">
        <f t="shared" si="14"/>
        <v>0</v>
      </c>
      <c r="O259" s="5">
        <f t="shared" si="15"/>
        <v>0.93524883644646906</v>
      </c>
    </row>
    <row r="260" spans="1:15" ht="25" customHeight="1">
      <c r="A260" s="1"/>
      <c r="B260" s="1">
        <v>309</v>
      </c>
      <c r="C260" s="13" t="s">
        <v>18</v>
      </c>
      <c r="D260" s="1" t="s">
        <v>43</v>
      </c>
      <c r="E260" s="4">
        <v>45930</v>
      </c>
      <c r="F260" s="1" t="s">
        <v>52</v>
      </c>
      <c r="G260" s="1" t="s">
        <v>50</v>
      </c>
      <c r="H260" s="5">
        <f>'Forecast log'!S314</f>
        <v>1.3849356697585804</v>
      </c>
      <c r="I260" s="5">
        <f>'PG facts'!D105</f>
        <v>1</v>
      </c>
      <c r="J260" s="5">
        <f t="shared" si="12"/>
        <v>0.3849356697585804</v>
      </c>
      <c r="K260" s="5">
        <f t="shared" si="13"/>
        <v>0.14817546985248686</v>
      </c>
      <c r="L260" s="5">
        <f>('Forecast log'!H314-I260)^2</f>
        <v>0.5625</v>
      </c>
      <c r="M260" s="5">
        <f>('Forecast log'!I314-I260)^2</f>
        <v>4</v>
      </c>
      <c r="N260" s="5">
        <f t="shared" si="14"/>
        <v>1</v>
      </c>
      <c r="O260" s="5">
        <f t="shared" si="15"/>
        <v>0.3849356697585804</v>
      </c>
    </row>
    <row r="261" spans="1:15" ht="25" customHeight="1">
      <c r="A261" s="1"/>
      <c r="B261" s="1">
        <v>309</v>
      </c>
      <c r="C261" s="13" t="s">
        <v>18</v>
      </c>
      <c r="D261" s="1" t="s">
        <v>43</v>
      </c>
      <c r="E261" s="4">
        <v>45930</v>
      </c>
      <c r="F261" s="1" t="s">
        <v>52</v>
      </c>
      <c r="G261" s="1" t="s">
        <v>48</v>
      </c>
      <c r="H261" s="5">
        <f>'Forecast log'!T314</f>
        <v>1.8426244182232345</v>
      </c>
      <c r="I261" s="5">
        <f>'PG facts'!D105</f>
        <v>1</v>
      </c>
      <c r="J261" s="5">
        <f t="shared" si="12"/>
        <v>0.84262441822323453</v>
      </c>
      <c r="K261" s="5">
        <f t="shared" si="13"/>
        <v>0.71001591018604449</v>
      </c>
      <c r="L261" s="5">
        <f>('Forecast log'!H314-I261)^2</f>
        <v>0.5625</v>
      </c>
      <c r="M261" s="5">
        <f>('Forecast log'!I314-I261)^2</f>
        <v>4</v>
      </c>
      <c r="N261" s="5">
        <f t="shared" si="14"/>
        <v>0</v>
      </c>
      <c r="O261" s="5">
        <f t="shared" si="15"/>
        <v>0.84262441822323453</v>
      </c>
    </row>
    <row r="262" spans="1:15" ht="25" customHeight="1">
      <c r="A262" s="1"/>
      <c r="B262" s="1">
        <v>307</v>
      </c>
      <c r="C262" s="13" t="s">
        <v>18</v>
      </c>
      <c r="D262" s="1" t="s">
        <v>43</v>
      </c>
      <c r="E262" s="4">
        <v>45930</v>
      </c>
      <c r="F262" s="1" t="s">
        <v>49</v>
      </c>
      <c r="G262" s="1" t="s">
        <v>45</v>
      </c>
      <c r="H262" s="5">
        <f>'Forecast log'!H312</f>
        <v>1.75</v>
      </c>
      <c r="I262" s="5">
        <f>'PG facts'!D105</f>
        <v>1</v>
      </c>
      <c r="J262" s="5">
        <f t="shared" ref="J262:J325" si="16">H262-I262</f>
        <v>0.75</v>
      </c>
      <c r="K262" s="5">
        <f t="shared" ref="K262:K325" si="17">J262^2</f>
        <v>0.5625</v>
      </c>
      <c r="L262" s="5">
        <f>('Forecast log'!H312-I262)^2</f>
        <v>0.5625</v>
      </c>
      <c r="M262" s="5">
        <f>('Forecast log'!I312-I262)^2</f>
        <v>4</v>
      </c>
      <c r="N262" s="5">
        <f t="shared" ref="N262:N325" si="18">IF(ABS(J262)&lt;SQRT(L262),1,0)</f>
        <v>0</v>
      </c>
      <c r="O262" s="5">
        <f t="shared" ref="O262:O325" si="19">ABS(J262)</f>
        <v>0.75</v>
      </c>
    </row>
    <row r="263" spans="1:15" ht="25" customHeight="1">
      <c r="A263" s="1"/>
      <c r="B263" s="1">
        <v>307</v>
      </c>
      <c r="C263" s="13" t="s">
        <v>18</v>
      </c>
      <c r="D263" s="1" t="s">
        <v>43</v>
      </c>
      <c r="E263" s="4">
        <v>45930</v>
      </c>
      <c r="F263" s="1" t="s">
        <v>49</v>
      </c>
      <c r="G263" s="1" t="s">
        <v>46</v>
      </c>
      <c r="H263" s="5">
        <f>'Forecast log'!I312</f>
        <v>-1</v>
      </c>
      <c r="I263" s="5">
        <f>'PG facts'!D105</f>
        <v>1</v>
      </c>
      <c r="J263" s="5">
        <f t="shared" si="16"/>
        <v>-2</v>
      </c>
      <c r="K263" s="5">
        <f t="shared" si="17"/>
        <v>4</v>
      </c>
      <c r="L263" s="5">
        <f>('Forecast log'!H312-I263)^2</f>
        <v>0.5625</v>
      </c>
      <c r="M263" s="5">
        <f>('Forecast log'!I312-I263)^2</f>
        <v>4</v>
      </c>
      <c r="N263" s="5">
        <f t="shared" si="18"/>
        <v>0</v>
      </c>
      <c r="O263" s="5">
        <f t="shared" si="19"/>
        <v>2</v>
      </c>
    </row>
    <row r="264" spans="1:15" ht="25" customHeight="1">
      <c r="A264" s="1"/>
      <c r="B264" s="1">
        <v>307</v>
      </c>
      <c r="C264" s="13" t="s">
        <v>18</v>
      </c>
      <c r="D264" s="1" t="s">
        <v>43</v>
      </c>
      <c r="E264" s="4">
        <v>45930</v>
      </c>
      <c r="F264" s="1" t="s">
        <v>49</v>
      </c>
      <c r="G264" s="1" t="s">
        <v>47</v>
      </c>
      <c r="H264" s="5">
        <f>'Forecast log'!N312</f>
        <v>1.8023712057922385</v>
      </c>
      <c r="I264" s="5">
        <f>'PG facts'!D105</f>
        <v>1</v>
      </c>
      <c r="J264" s="5">
        <f t="shared" si="16"/>
        <v>0.80237120579223853</v>
      </c>
      <c r="K264" s="5">
        <f t="shared" si="17"/>
        <v>0.64379955188449078</v>
      </c>
      <c r="L264" s="5">
        <f>('Forecast log'!H312-I264)^2</f>
        <v>0.5625</v>
      </c>
      <c r="M264" s="5">
        <f>('Forecast log'!I312-I264)^2</f>
        <v>4</v>
      </c>
      <c r="N264" s="5">
        <f t="shared" si="18"/>
        <v>0</v>
      </c>
      <c r="O264" s="5">
        <f t="shared" si="19"/>
        <v>0.80237120579223853</v>
      </c>
    </row>
    <row r="265" spans="1:15" ht="25" customHeight="1">
      <c r="A265" s="1"/>
      <c r="B265" s="1">
        <v>307</v>
      </c>
      <c r="C265" s="13" t="s">
        <v>18</v>
      </c>
      <c r="D265" s="1" t="s">
        <v>43</v>
      </c>
      <c r="E265" s="4">
        <v>45930</v>
      </c>
      <c r="F265" s="1" t="s">
        <v>49</v>
      </c>
      <c r="G265" s="1" t="s">
        <v>50</v>
      </c>
      <c r="H265" s="5">
        <f>'Forecast log'!S312</f>
        <v>1.5925674684914675</v>
      </c>
      <c r="I265" s="5">
        <f>'PG facts'!D105</f>
        <v>1</v>
      </c>
      <c r="J265" s="5">
        <f t="shared" si="16"/>
        <v>0.59256746849146746</v>
      </c>
      <c r="K265" s="5">
        <f t="shared" si="17"/>
        <v>0.35113620471438628</v>
      </c>
      <c r="L265" s="5">
        <f>('Forecast log'!H312-I265)^2</f>
        <v>0.5625</v>
      </c>
      <c r="M265" s="5">
        <f>('Forecast log'!I312-I265)^2</f>
        <v>4</v>
      </c>
      <c r="N265" s="5">
        <f t="shared" si="18"/>
        <v>1</v>
      </c>
      <c r="O265" s="5">
        <f t="shared" si="19"/>
        <v>0.59256746849146746</v>
      </c>
    </row>
    <row r="266" spans="1:15" ht="25" customHeight="1">
      <c r="A266" s="1"/>
      <c r="B266" s="1">
        <v>307</v>
      </c>
      <c r="C266" s="13" t="s">
        <v>18</v>
      </c>
      <c r="D266" s="1" t="s">
        <v>43</v>
      </c>
      <c r="E266" s="4">
        <v>45930</v>
      </c>
      <c r="F266" s="1" t="s">
        <v>49</v>
      </c>
      <c r="G266" s="1" t="s">
        <v>48</v>
      </c>
      <c r="H266" s="5">
        <f>'Forecast log'!T312</f>
        <v>1.7761856028961192</v>
      </c>
      <c r="I266" s="5">
        <f>'PG facts'!D105</f>
        <v>1</v>
      </c>
      <c r="J266" s="5">
        <f t="shared" si="16"/>
        <v>0.77618560289611915</v>
      </c>
      <c r="K266" s="5">
        <f t="shared" si="17"/>
        <v>0.60246409014321201</v>
      </c>
      <c r="L266" s="5">
        <f>('Forecast log'!H312-I266)^2</f>
        <v>0.5625</v>
      </c>
      <c r="M266" s="5">
        <f>('Forecast log'!I312-I266)^2</f>
        <v>4</v>
      </c>
      <c r="N266" s="5">
        <f t="shared" si="18"/>
        <v>0</v>
      </c>
      <c r="O266" s="5">
        <f t="shared" si="19"/>
        <v>0.77618560289611915</v>
      </c>
    </row>
    <row r="267" spans="1:15" ht="25" customHeight="1">
      <c r="A267" s="1"/>
      <c r="B267" s="1">
        <v>308</v>
      </c>
      <c r="C267" s="13" t="s">
        <v>18</v>
      </c>
      <c r="D267" s="1" t="s">
        <v>43</v>
      </c>
      <c r="E267" s="4">
        <v>45930</v>
      </c>
      <c r="F267" s="1" t="s">
        <v>51</v>
      </c>
      <c r="G267" s="1" t="s">
        <v>45</v>
      </c>
      <c r="H267" s="5">
        <f>'Forecast log'!H313</f>
        <v>1.75</v>
      </c>
      <c r="I267" s="5">
        <f>'PG facts'!D105</f>
        <v>1</v>
      </c>
      <c r="J267" s="5">
        <f t="shared" si="16"/>
        <v>0.75</v>
      </c>
      <c r="K267" s="5">
        <f t="shared" si="17"/>
        <v>0.5625</v>
      </c>
      <c r="L267" s="5">
        <f>('Forecast log'!H313-I267)^2</f>
        <v>0.5625</v>
      </c>
      <c r="M267" s="5">
        <f>('Forecast log'!I313-I267)^2</f>
        <v>4</v>
      </c>
      <c r="N267" s="5">
        <f t="shared" si="18"/>
        <v>0</v>
      </c>
      <c r="O267" s="5">
        <f t="shared" si="19"/>
        <v>0.75</v>
      </c>
    </row>
    <row r="268" spans="1:15" ht="25" customHeight="1">
      <c r="A268" s="1"/>
      <c r="B268" s="1">
        <v>308</v>
      </c>
      <c r="C268" s="13" t="s">
        <v>18</v>
      </c>
      <c r="D268" s="1" t="s">
        <v>43</v>
      </c>
      <c r="E268" s="4">
        <v>45930</v>
      </c>
      <c r="F268" s="1" t="s">
        <v>51</v>
      </c>
      <c r="G268" s="1" t="s">
        <v>46</v>
      </c>
      <c r="H268" s="5">
        <f>'Forecast log'!I313</f>
        <v>-1</v>
      </c>
      <c r="I268" s="5">
        <f>'PG facts'!D105</f>
        <v>1</v>
      </c>
      <c r="J268" s="5">
        <f t="shared" si="16"/>
        <v>-2</v>
      </c>
      <c r="K268" s="5">
        <f t="shared" si="17"/>
        <v>4</v>
      </c>
      <c r="L268" s="5">
        <f>('Forecast log'!H313-I268)^2</f>
        <v>0.5625</v>
      </c>
      <c r="M268" s="5">
        <f>('Forecast log'!I313-I268)^2</f>
        <v>4</v>
      </c>
      <c r="N268" s="5">
        <f t="shared" si="18"/>
        <v>0</v>
      </c>
      <c r="O268" s="5">
        <f t="shared" si="19"/>
        <v>2</v>
      </c>
    </row>
    <row r="269" spans="1:15" ht="25" customHeight="1">
      <c r="A269" s="1"/>
      <c r="B269" s="1">
        <v>308</v>
      </c>
      <c r="C269" s="13" t="s">
        <v>18</v>
      </c>
      <c r="D269" s="1" t="s">
        <v>43</v>
      </c>
      <c r="E269" s="4">
        <v>45930</v>
      </c>
      <c r="F269" s="1" t="s">
        <v>51</v>
      </c>
      <c r="G269" s="1" t="s">
        <v>47</v>
      </c>
      <c r="H269" s="5">
        <f>'Forecast log'!N313</f>
        <v>1.9352488364464691</v>
      </c>
      <c r="I269" s="5">
        <f>'PG facts'!D105</f>
        <v>1</v>
      </c>
      <c r="J269" s="5">
        <f t="shared" si="16"/>
        <v>0.93524883644646906</v>
      </c>
      <c r="K269" s="5">
        <f t="shared" si="17"/>
        <v>0.87469038607447425</v>
      </c>
      <c r="L269" s="5">
        <f>('Forecast log'!H313-I269)^2</f>
        <v>0.5625</v>
      </c>
      <c r="M269" s="5">
        <f>('Forecast log'!I313-I269)^2</f>
        <v>4</v>
      </c>
      <c r="N269" s="5">
        <f t="shared" si="18"/>
        <v>0</v>
      </c>
      <c r="O269" s="5">
        <f t="shared" si="19"/>
        <v>0.93524883644646906</v>
      </c>
    </row>
    <row r="270" spans="1:15" ht="25" customHeight="1">
      <c r="A270" s="1"/>
      <c r="B270" s="1">
        <v>308</v>
      </c>
      <c r="C270" s="13" t="s">
        <v>18</v>
      </c>
      <c r="D270" s="1" t="s">
        <v>43</v>
      </c>
      <c r="E270" s="4">
        <v>45930</v>
      </c>
      <c r="F270" s="1" t="s">
        <v>51</v>
      </c>
      <c r="G270" s="1" t="s">
        <v>50</v>
      </c>
      <c r="H270" s="5">
        <f>'Forecast log'!S313</f>
        <v>1.3849356697585804</v>
      </c>
      <c r="I270" s="5">
        <f>'PG facts'!D105</f>
        <v>1</v>
      </c>
      <c r="J270" s="5">
        <f t="shared" si="16"/>
        <v>0.3849356697585804</v>
      </c>
      <c r="K270" s="5">
        <f t="shared" si="17"/>
        <v>0.14817546985248686</v>
      </c>
      <c r="L270" s="5">
        <f>('Forecast log'!H313-I270)^2</f>
        <v>0.5625</v>
      </c>
      <c r="M270" s="5">
        <f>('Forecast log'!I313-I270)^2</f>
        <v>4</v>
      </c>
      <c r="N270" s="5">
        <f t="shared" si="18"/>
        <v>1</v>
      </c>
      <c r="O270" s="5">
        <f t="shared" si="19"/>
        <v>0.3849356697585804</v>
      </c>
    </row>
    <row r="271" spans="1:15" ht="25" customHeight="1">
      <c r="A271" s="1"/>
      <c r="B271" s="1">
        <v>308</v>
      </c>
      <c r="C271" s="13" t="s">
        <v>18</v>
      </c>
      <c r="D271" s="1" t="s">
        <v>43</v>
      </c>
      <c r="E271" s="4">
        <v>45930</v>
      </c>
      <c r="F271" s="1" t="s">
        <v>51</v>
      </c>
      <c r="G271" s="1" t="s">
        <v>48</v>
      </c>
      <c r="H271" s="5">
        <f>'Forecast log'!T313</f>
        <v>1.8426244182232345</v>
      </c>
      <c r="I271" s="5">
        <f>'PG facts'!D105</f>
        <v>1</v>
      </c>
      <c r="J271" s="5">
        <f t="shared" si="16"/>
        <v>0.84262441822323453</v>
      </c>
      <c r="K271" s="5">
        <f t="shared" si="17"/>
        <v>0.71001591018604449</v>
      </c>
      <c r="L271" s="5">
        <f>('Forecast log'!H313-I271)^2</f>
        <v>0.5625</v>
      </c>
      <c r="M271" s="5">
        <f>('Forecast log'!I313-I271)^2</f>
        <v>4</v>
      </c>
      <c r="N271" s="5">
        <f t="shared" si="18"/>
        <v>0</v>
      </c>
      <c r="O271" s="5">
        <f t="shared" si="19"/>
        <v>0.84262441822323453</v>
      </c>
    </row>
    <row r="272" spans="1:15" ht="25" customHeight="1">
      <c r="A272" s="1"/>
      <c r="B272" s="1">
        <v>357</v>
      </c>
      <c r="C272" s="13" t="s">
        <v>18</v>
      </c>
      <c r="D272" s="1" t="s">
        <v>43</v>
      </c>
      <c r="E272" s="4">
        <v>46022</v>
      </c>
      <c r="F272" s="1" t="s">
        <v>44</v>
      </c>
      <c r="G272" s="1" t="s">
        <v>45</v>
      </c>
      <c r="H272" s="5">
        <f>'Forecast log'!H362</f>
        <v>1.75</v>
      </c>
      <c r="I272" s="5">
        <f>'PG facts'!D112</f>
        <v>-2</v>
      </c>
      <c r="J272" s="5">
        <f t="shared" si="16"/>
        <v>3.75</v>
      </c>
      <c r="K272" s="5">
        <f t="shared" si="17"/>
        <v>14.0625</v>
      </c>
      <c r="L272" s="5">
        <f>('Forecast log'!H362-I272)^2</f>
        <v>14.0625</v>
      </c>
      <c r="M272" s="5">
        <f>('Forecast log'!I362-I272)^2</f>
        <v>1</v>
      </c>
      <c r="N272" s="5">
        <f t="shared" si="18"/>
        <v>0</v>
      </c>
      <c r="O272" s="5">
        <f t="shared" si="19"/>
        <v>3.75</v>
      </c>
    </row>
    <row r="273" spans="1:15" ht="25" customHeight="1">
      <c r="A273" s="1"/>
      <c r="B273" s="1">
        <v>357</v>
      </c>
      <c r="C273" s="13" t="s">
        <v>18</v>
      </c>
      <c r="D273" s="1" t="s">
        <v>43</v>
      </c>
      <c r="E273" s="4">
        <v>46022</v>
      </c>
      <c r="F273" s="1" t="s">
        <v>44</v>
      </c>
      <c r="G273" s="1" t="s">
        <v>46</v>
      </c>
      <c r="H273" s="5">
        <f>'Forecast log'!I362</f>
        <v>-1</v>
      </c>
      <c r="I273" s="5">
        <f>'PG facts'!D112</f>
        <v>-2</v>
      </c>
      <c r="J273" s="5">
        <f t="shared" si="16"/>
        <v>1</v>
      </c>
      <c r="K273" s="5">
        <f t="shared" si="17"/>
        <v>1</v>
      </c>
      <c r="L273" s="5">
        <f>('Forecast log'!H362-I273)^2</f>
        <v>14.0625</v>
      </c>
      <c r="M273" s="5">
        <f>('Forecast log'!I362-I273)^2</f>
        <v>1</v>
      </c>
      <c r="N273" s="5">
        <f t="shared" si="18"/>
        <v>1</v>
      </c>
      <c r="O273" s="5">
        <f t="shared" si="19"/>
        <v>1</v>
      </c>
    </row>
    <row r="274" spans="1:15" ht="25" customHeight="1">
      <c r="A274" s="1"/>
      <c r="B274" s="1">
        <v>357</v>
      </c>
      <c r="C274" s="13" t="s">
        <v>18</v>
      </c>
      <c r="D274" s="1" t="s">
        <v>43</v>
      </c>
      <c r="E274" s="4">
        <v>46022</v>
      </c>
      <c r="F274" s="1" t="s">
        <v>44</v>
      </c>
      <c r="G274" s="1" t="s">
        <v>47</v>
      </c>
      <c r="H274" s="5">
        <f>'Forecast log'!N362</f>
        <v>1.9464972476300288</v>
      </c>
      <c r="I274" s="5">
        <f>'PG facts'!D112</f>
        <v>-2</v>
      </c>
      <c r="J274" s="5">
        <f t="shared" si="16"/>
        <v>3.9464972476300288</v>
      </c>
      <c r="K274" s="5">
        <f t="shared" si="17"/>
        <v>15.574840525551393</v>
      </c>
      <c r="L274" s="5">
        <f>('Forecast log'!H362-I274)^2</f>
        <v>14.0625</v>
      </c>
      <c r="M274" s="5">
        <f>('Forecast log'!I362-I274)^2</f>
        <v>1</v>
      </c>
      <c r="N274" s="5">
        <f t="shared" si="18"/>
        <v>0</v>
      </c>
      <c r="O274" s="5">
        <f t="shared" si="19"/>
        <v>3.9464972476300288</v>
      </c>
    </row>
    <row r="275" spans="1:15" ht="25" customHeight="1">
      <c r="A275" s="1"/>
      <c r="B275" s="1">
        <v>357</v>
      </c>
      <c r="C275" s="13" t="s">
        <v>18</v>
      </c>
      <c r="D275" s="1" t="s">
        <v>43</v>
      </c>
      <c r="E275" s="4">
        <v>46022</v>
      </c>
      <c r="F275" s="1" t="s">
        <v>44</v>
      </c>
      <c r="G275" s="1" t="s">
        <v>48</v>
      </c>
      <c r="H275" s="5">
        <f>'Forecast log'!T362</f>
        <v>1.8482486238150144</v>
      </c>
      <c r="I275" s="5">
        <f>'PG facts'!D112</f>
        <v>-2</v>
      </c>
      <c r="J275" s="5">
        <f t="shared" si="16"/>
        <v>3.8482486238150146</v>
      </c>
      <c r="K275" s="5">
        <f t="shared" si="17"/>
        <v>14.809017470694155</v>
      </c>
      <c r="L275" s="5">
        <f>('Forecast log'!H362-I275)^2</f>
        <v>14.0625</v>
      </c>
      <c r="M275" s="5">
        <f>('Forecast log'!I362-I275)^2</f>
        <v>1</v>
      </c>
      <c r="N275" s="5">
        <f t="shared" si="18"/>
        <v>0</v>
      </c>
      <c r="O275" s="5">
        <f t="shared" si="19"/>
        <v>3.8482486238150146</v>
      </c>
    </row>
    <row r="276" spans="1:15" ht="25" customHeight="1">
      <c r="A276" s="1"/>
      <c r="B276" s="1">
        <v>361</v>
      </c>
      <c r="C276" s="13" t="s">
        <v>18</v>
      </c>
      <c r="D276" s="1" t="s">
        <v>43</v>
      </c>
      <c r="E276" s="4">
        <v>46022</v>
      </c>
      <c r="F276" s="1" t="s">
        <v>52</v>
      </c>
      <c r="G276" s="1" t="s">
        <v>45</v>
      </c>
      <c r="H276" s="5">
        <f>'Forecast log'!H366</f>
        <v>0.75</v>
      </c>
      <c r="I276" s="5">
        <f>'PG facts'!D112</f>
        <v>-2</v>
      </c>
      <c r="J276" s="5">
        <f t="shared" si="16"/>
        <v>2.75</v>
      </c>
      <c r="K276" s="5">
        <f t="shared" si="17"/>
        <v>7.5625</v>
      </c>
      <c r="L276" s="5">
        <f>('Forecast log'!H366-I276)^2</f>
        <v>7.5625</v>
      </c>
      <c r="M276" s="5">
        <f>('Forecast log'!I366-I276)^2</f>
        <v>9</v>
      </c>
      <c r="N276" s="5">
        <f t="shared" si="18"/>
        <v>0</v>
      </c>
      <c r="O276" s="5">
        <f t="shared" si="19"/>
        <v>2.75</v>
      </c>
    </row>
    <row r="277" spans="1:15" ht="25" customHeight="1">
      <c r="A277" s="1"/>
      <c r="B277" s="1">
        <v>361</v>
      </c>
      <c r="C277" s="13" t="s">
        <v>18</v>
      </c>
      <c r="D277" s="1" t="s">
        <v>43</v>
      </c>
      <c r="E277" s="4">
        <v>46022</v>
      </c>
      <c r="F277" s="1" t="s">
        <v>52</v>
      </c>
      <c r="G277" s="1" t="s">
        <v>46</v>
      </c>
      <c r="H277" s="5">
        <f>'Forecast log'!I366</f>
        <v>1</v>
      </c>
      <c r="I277" s="5">
        <f>'PG facts'!D112</f>
        <v>-2</v>
      </c>
      <c r="J277" s="5">
        <f t="shared" si="16"/>
        <v>3</v>
      </c>
      <c r="K277" s="5">
        <f t="shared" si="17"/>
        <v>9</v>
      </c>
      <c r="L277" s="5">
        <f>('Forecast log'!H366-I277)^2</f>
        <v>7.5625</v>
      </c>
      <c r="M277" s="5">
        <f>('Forecast log'!I366-I277)^2</f>
        <v>9</v>
      </c>
      <c r="N277" s="5">
        <f t="shared" si="18"/>
        <v>0</v>
      </c>
      <c r="O277" s="5">
        <f t="shared" si="19"/>
        <v>3</v>
      </c>
    </row>
    <row r="278" spans="1:15" ht="25" customHeight="1">
      <c r="A278" s="1"/>
      <c r="B278" s="1">
        <v>361</v>
      </c>
      <c r="C278" s="13" t="s">
        <v>18</v>
      </c>
      <c r="D278" s="1" t="s">
        <v>43</v>
      </c>
      <c r="E278" s="4">
        <v>46022</v>
      </c>
      <c r="F278" s="1" t="s">
        <v>52</v>
      </c>
      <c r="G278" s="1" t="s">
        <v>47</v>
      </c>
      <c r="H278" s="5">
        <f>'Forecast log'!N366</f>
        <v>1.4856646108185787</v>
      </c>
      <c r="I278" s="5">
        <f>'PG facts'!D112</f>
        <v>-2</v>
      </c>
      <c r="J278" s="5">
        <f t="shared" si="16"/>
        <v>3.4856646108185787</v>
      </c>
      <c r="K278" s="5">
        <f t="shared" si="17"/>
        <v>12.149857779113034</v>
      </c>
      <c r="L278" s="5">
        <f>('Forecast log'!H366-I278)^2</f>
        <v>7.5625</v>
      </c>
      <c r="M278" s="5">
        <f>('Forecast log'!I366-I278)^2</f>
        <v>9</v>
      </c>
      <c r="N278" s="5">
        <f t="shared" si="18"/>
        <v>0</v>
      </c>
      <c r="O278" s="5">
        <f t="shared" si="19"/>
        <v>3.4856646108185787</v>
      </c>
    </row>
    <row r="279" spans="1:15" ht="25" customHeight="1">
      <c r="A279" s="1"/>
      <c r="B279" s="1">
        <v>361</v>
      </c>
      <c r="C279" s="13" t="s">
        <v>18</v>
      </c>
      <c r="D279" s="1" t="s">
        <v>43</v>
      </c>
      <c r="E279" s="4">
        <v>46022</v>
      </c>
      <c r="F279" s="1" t="s">
        <v>52</v>
      </c>
      <c r="G279" s="1" t="s">
        <v>50</v>
      </c>
      <c r="H279" s="5">
        <f>'Forecast log'!S366</f>
        <v>1.1566314462185776</v>
      </c>
      <c r="I279" s="5">
        <f>'PG facts'!D112</f>
        <v>-2</v>
      </c>
      <c r="J279" s="5">
        <f t="shared" si="16"/>
        <v>3.1566314462185776</v>
      </c>
      <c r="K279" s="5">
        <f t="shared" si="17"/>
        <v>9.9643220872559883</v>
      </c>
      <c r="L279" s="5">
        <f>('Forecast log'!H366-I279)^2</f>
        <v>7.5625</v>
      </c>
      <c r="M279" s="5">
        <f>('Forecast log'!I366-I279)^2</f>
        <v>9</v>
      </c>
      <c r="N279" s="5">
        <f t="shared" si="18"/>
        <v>0</v>
      </c>
      <c r="O279" s="5">
        <f t="shared" si="19"/>
        <v>3.1566314462185776</v>
      </c>
    </row>
    <row r="280" spans="1:15" ht="25" customHeight="1">
      <c r="A280" s="1"/>
      <c r="B280" s="1">
        <v>361</v>
      </c>
      <c r="C280" s="13" t="s">
        <v>18</v>
      </c>
      <c r="D280" s="1" t="s">
        <v>43</v>
      </c>
      <c r="E280" s="4">
        <v>46022</v>
      </c>
      <c r="F280" s="1" t="s">
        <v>52</v>
      </c>
      <c r="G280" s="1" t="s">
        <v>48</v>
      </c>
      <c r="H280" s="5">
        <f>'Forecast log'!T366</f>
        <v>1.1178323054092894</v>
      </c>
      <c r="I280" s="5">
        <f>'PG facts'!D112</f>
        <v>-2</v>
      </c>
      <c r="J280" s="5">
        <f t="shared" si="16"/>
        <v>3.1178323054092894</v>
      </c>
      <c r="K280" s="5">
        <f t="shared" si="17"/>
        <v>9.7208782846538035</v>
      </c>
      <c r="L280" s="5">
        <f>('Forecast log'!H366-I280)^2</f>
        <v>7.5625</v>
      </c>
      <c r="M280" s="5">
        <f>('Forecast log'!I366-I280)^2</f>
        <v>9</v>
      </c>
      <c r="N280" s="5">
        <f t="shared" si="18"/>
        <v>0</v>
      </c>
      <c r="O280" s="5">
        <f t="shared" si="19"/>
        <v>3.1178323054092894</v>
      </c>
    </row>
    <row r="281" spans="1:15" ht="25" customHeight="1">
      <c r="A281" s="1"/>
      <c r="B281" s="1">
        <v>361</v>
      </c>
      <c r="C281" s="13" t="s">
        <v>18</v>
      </c>
      <c r="D281" s="1" t="s">
        <v>43</v>
      </c>
      <c r="E281" s="4">
        <v>46022</v>
      </c>
      <c r="F281" s="1" t="s">
        <v>49</v>
      </c>
      <c r="G281" s="1" t="s">
        <v>45</v>
      </c>
      <c r="H281" s="5">
        <f>'Forecast log'!H366</f>
        <v>0.75</v>
      </c>
      <c r="I281" s="5">
        <f>'PG facts'!D112</f>
        <v>-2</v>
      </c>
      <c r="J281" s="5">
        <f t="shared" si="16"/>
        <v>2.75</v>
      </c>
      <c r="K281" s="5">
        <f t="shared" si="17"/>
        <v>7.5625</v>
      </c>
      <c r="L281" s="5">
        <f>('Forecast log'!H366-I281)^2</f>
        <v>7.5625</v>
      </c>
      <c r="M281" s="5">
        <f>('Forecast log'!I366-I281)^2</f>
        <v>9</v>
      </c>
      <c r="N281" s="5">
        <f t="shared" si="18"/>
        <v>0</v>
      </c>
      <c r="O281" s="5">
        <f t="shared" si="19"/>
        <v>2.75</v>
      </c>
    </row>
    <row r="282" spans="1:15" ht="25" customHeight="1">
      <c r="A282" s="1"/>
      <c r="B282" s="1">
        <v>361</v>
      </c>
      <c r="C282" s="13" t="s">
        <v>18</v>
      </c>
      <c r="D282" s="1" t="s">
        <v>43</v>
      </c>
      <c r="E282" s="4">
        <v>46022</v>
      </c>
      <c r="F282" s="1" t="s">
        <v>49</v>
      </c>
      <c r="G282" s="1" t="s">
        <v>46</v>
      </c>
      <c r="H282" s="5">
        <f>'Forecast log'!I366</f>
        <v>1</v>
      </c>
      <c r="I282" s="5">
        <f>'PG facts'!D112</f>
        <v>-2</v>
      </c>
      <c r="J282" s="5">
        <f t="shared" si="16"/>
        <v>3</v>
      </c>
      <c r="K282" s="5">
        <f t="shared" si="17"/>
        <v>9</v>
      </c>
      <c r="L282" s="5">
        <f>('Forecast log'!H366-I282)^2</f>
        <v>7.5625</v>
      </c>
      <c r="M282" s="5">
        <f>('Forecast log'!I366-I282)^2</f>
        <v>9</v>
      </c>
      <c r="N282" s="5">
        <f t="shared" si="18"/>
        <v>0</v>
      </c>
      <c r="O282" s="5">
        <f t="shared" si="19"/>
        <v>3</v>
      </c>
    </row>
    <row r="283" spans="1:15" ht="25" customHeight="1">
      <c r="A283" s="1"/>
      <c r="B283" s="1">
        <v>361</v>
      </c>
      <c r="C283" s="13" t="s">
        <v>18</v>
      </c>
      <c r="D283" s="1" t="s">
        <v>43</v>
      </c>
      <c r="E283" s="4">
        <v>46022</v>
      </c>
      <c r="F283" s="1" t="s">
        <v>49</v>
      </c>
      <c r="G283" s="1" t="s">
        <v>47</v>
      </c>
      <c r="H283" s="5">
        <f>'Forecast log'!N366</f>
        <v>1.4856646108185787</v>
      </c>
      <c r="I283" s="5">
        <f>'PG facts'!D112</f>
        <v>-2</v>
      </c>
      <c r="J283" s="5">
        <f t="shared" si="16"/>
        <v>3.4856646108185787</v>
      </c>
      <c r="K283" s="5">
        <f t="shared" si="17"/>
        <v>12.149857779113034</v>
      </c>
      <c r="L283" s="5">
        <f>('Forecast log'!H366-I283)^2</f>
        <v>7.5625</v>
      </c>
      <c r="M283" s="5">
        <f>('Forecast log'!I366-I283)^2</f>
        <v>9</v>
      </c>
      <c r="N283" s="5">
        <f t="shared" si="18"/>
        <v>0</v>
      </c>
      <c r="O283" s="5">
        <f t="shared" si="19"/>
        <v>3.4856646108185787</v>
      </c>
    </row>
    <row r="284" spans="1:15" ht="25" customHeight="1">
      <c r="A284" s="1"/>
      <c r="B284" s="1">
        <v>361</v>
      </c>
      <c r="C284" s="13" t="s">
        <v>18</v>
      </c>
      <c r="D284" s="1" t="s">
        <v>43</v>
      </c>
      <c r="E284" s="4">
        <v>46022</v>
      </c>
      <c r="F284" s="1" t="s">
        <v>49</v>
      </c>
      <c r="G284" s="1" t="s">
        <v>50</v>
      </c>
      <c r="H284" s="5">
        <f>'Forecast log'!S366</f>
        <v>1.1566314462185776</v>
      </c>
      <c r="I284" s="5">
        <f>'PG facts'!D112</f>
        <v>-2</v>
      </c>
      <c r="J284" s="5">
        <f t="shared" si="16"/>
        <v>3.1566314462185776</v>
      </c>
      <c r="K284" s="5">
        <f t="shared" si="17"/>
        <v>9.9643220872559883</v>
      </c>
      <c r="L284" s="5">
        <f>('Forecast log'!H366-I284)^2</f>
        <v>7.5625</v>
      </c>
      <c r="M284" s="5">
        <f>('Forecast log'!I366-I284)^2</f>
        <v>9</v>
      </c>
      <c r="N284" s="5">
        <f t="shared" si="18"/>
        <v>0</v>
      </c>
      <c r="O284" s="5">
        <f t="shared" si="19"/>
        <v>3.1566314462185776</v>
      </c>
    </row>
    <row r="285" spans="1:15" ht="25" customHeight="1">
      <c r="A285" s="1"/>
      <c r="B285" s="1">
        <v>361</v>
      </c>
      <c r="C285" s="13" t="s">
        <v>18</v>
      </c>
      <c r="D285" s="1" t="s">
        <v>43</v>
      </c>
      <c r="E285" s="4">
        <v>46022</v>
      </c>
      <c r="F285" s="1" t="s">
        <v>49</v>
      </c>
      <c r="G285" s="1" t="s">
        <v>48</v>
      </c>
      <c r="H285" s="5">
        <f>'Forecast log'!T366</f>
        <v>1.1178323054092894</v>
      </c>
      <c r="I285" s="5">
        <f>'PG facts'!D112</f>
        <v>-2</v>
      </c>
      <c r="J285" s="5">
        <f t="shared" si="16"/>
        <v>3.1178323054092894</v>
      </c>
      <c r="K285" s="5">
        <f t="shared" si="17"/>
        <v>9.7208782846538035</v>
      </c>
      <c r="L285" s="5">
        <f>('Forecast log'!H366-I285)^2</f>
        <v>7.5625</v>
      </c>
      <c r="M285" s="5">
        <f>('Forecast log'!I366-I285)^2</f>
        <v>9</v>
      </c>
      <c r="N285" s="5">
        <f t="shared" si="18"/>
        <v>0</v>
      </c>
      <c r="O285" s="5">
        <f t="shared" si="19"/>
        <v>3.1178323054092894</v>
      </c>
    </row>
    <row r="286" spans="1:15" ht="25" customHeight="1">
      <c r="A286" s="1"/>
      <c r="B286" s="1">
        <v>361</v>
      </c>
      <c r="C286" s="13" t="s">
        <v>18</v>
      </c>
      <c r="D286" s="1" t="s">
        <v>43</v>
      </c>
      <c r="E286" s="4">
        <v>46022</v>
      </c>
      <c r="F286" s="1" t="s">
        <v>51</v>
      </c>
      <c r="G286" s="1" t="s">
        <v>45</v>
      </c>
      <c r="H286" s="5">
        <f>'Forecast log'!H366</f>
        <v>0.75</v>
      </c>
      <c r="I286" s="5">
        <f>'PG facts'!D112</f>
        <v>-2</v>
      </c>
      <c r="J286" s="5">
        <f t="shared" si="16"/>
        <v>2.75</v>
      </c>
      <c r="K286" s="5">
        <f t="shared" si="17"/>
        <v>7.5625</v>
      </c>
      <c r="L286" s="5">
        <f>('Forecast log'!H366-I286)^2</f>
        <v>7.5625</v>
      </c>
      <c r="M286" s="5">
        <f>('Forecast log'!I366-I286)^2</f>
        <v>9</v>
      </c>
      <c r="N286" s="5">
        <f t="shared" si="18"/>
        <v>0</v>
      </c>
      <c r="O286" s="5">
        <f t="shared" si="19"/>
        <v>2.75</v>
      </c>
    </row>
    <row r="287" spans="1:15" ht="25" customHeight="1">
      <c r="A287" s="1"/>
      <c r="B287" s="1">
        <v>361</v>
      </c>
      <c r="C287" s="13" t="s">
        <v>18</v>
      </c>
      <c r="D287" s="1" t="s">
        <v>43</v>
      </c>
      <c r="E287" s="4">
        <v>46022</v>
      </c>
      <c r="F287" s="1" t="s">
        <v>51</v>
      </c>
      <c r="G287" s="1" t="s">
        <v>46</v>
      </c>
      <c r="H287" s="5">
        <f>'Forecast log'!I366</f>
        <v>1</v>
      </c>
      <c r="I287" s="5">
        <f>'PG facts'!D112</f>
        <v>-2</v>
      </c>
      <c r="J287" s="5">
        <f t="shared" si="16"/>
        <v>3</v>
      </c>
      <c r="K287" s="5">
        <f t="shared" si="17"/>
        <v>9</v>
      </c>
      <c r="L287" s="5">
        <f>('Forecast log'!H366-I287)^2</f>
        <v>7.5625</v>
      </c>
      <c r="M287" s="5">
        <f>('Forecast log'!I366-I287)^2</f>
        <v>9</v>
      </c>
      <c r="N287" s="5">
        <f t="shared" si="18"/>
        <v>0</v>
      </c>
      <c r="O287" s="5">
        <f t="shared" si="19"/>
        <v>3</v>
      </c>
    </row>
    <row r="288" spans="1:15" ht="25" customHeight="1">
      <c r="A288" s="1"/>
      <c r="B288" s="1">
        <v>361</v>
      </c>
      <c r="C288" s="13" t="s">
        <v>18</v>
      </c>
      <c r="D288" s="1" t="s">
        <v>43</v>
      </c>
      <c r="E288" s="4">
        <v>46022</v>
      </c>
      <c r="F288" s="1" t="s">
        <v>51</v>
      </c>
      <c r="G288" s="1" t="s">
        <v>47</v>
      </c>
      <c r="H288" s="5">
        <f>'Forecast log'!N366</f>
        <v>1.4856646108185787</v>
      </c>
      <c r="I288" s="5">
        <f>'PG facts'!D112</f>
        <v>-2</v>
      </c>
      <c r="J288" s="5">
        <f t="shared" si="16"/>
        <v>3.4856646108185787</v>
      </c>
      <c r="K288" s="5">
        <f t="shared" si="17"/>
        <v>12.149857779113034</v>
      </c>
      <c r="L288" s="5">
        <f>('Forecast log'!H366-I288)^2</f>
        <v>7.5625</v>
      </c>
      <c r="M288" s="5">
        <f>('Forecast log'!I366-I288)^2</f>
        <v>9</v>
      </c>
      <c r="N288" s="5">
        <f t="shared" si="18"/>
        <v>0</v>
      </c>
      <c r="O288" s="5">
        <f t="shared" si="19"/>
        <v>3.4856646108185787</v>
      </c>
    </row>
    <row r="289" spans="1:15" ht="25" customHeight="1">
      <c r="A289" s="1"/>
      <c r="B289" s="1">
        <v>361</v>
      </c>
      <c r="C289" s="13" t="s">
        <v>18</v>
      </c>
      <c r="D289" s="1" t="s">
        <v>43</v>
      </c>
      <c r="E289" s="4">
        <v>46022</v>
      </c>
      <c r="F289" s="1" t="s">
        <v>51</v>
      </c>
      <c r="G289" s="1" t="s">
        <v>50</v>
      </c>
      <c r="H289" s="5">
        <f>'Forecast log'!S366</f>
        <v>1.1566314462185776</v>
      </c>
      <c r="I289" s="5">
        <f>'PG facts'!D112</f>
        <v>-2</v>
      </c>
      <c r="J289" s="5">
        <f t="shared" si="16"/>
        <v>3.1566314462185776</v>
      </c>
      <c r="K289" s="5">
        <f t="shared" si="17"/>
        <v>9.9643220872559883</v>
      </c>
      <c r="L289" s="5">
        <f>('Forecast log'!H366-I289)^2</f>
        <v>7.5625</v>
      </c>
      <c r="M289" s="5">
        <f>('Forecast log'!I366-I289)^2</f>
        <v>9</v>
      </c>
      <c r="N289" s="5">
        <f t="shared" si="18"/>
        <v>0</v>
      </c>
      <c r="O289" s="5">
        <f t="shared" si="19"/>
        <v>3.1566314462185776</v>
      </c>
    </row>
    <row r="290" spans="1:15" ht="25" customHeight="1">
      <c r="A290" s="1"/>
      <c r="B290" s="1">
        <v>361</v>
      </c>
      <c r="C290" s="13" t="s">
        <v>18</v>
      </c>
      <c r="D290" s="1" t="s">
        <v>43</v>
      </c>
      <c r="E290" s="4">
        <v>46022</v>
      </c>
      <c r="F290" s="1" t="s">
        <v>51</v>
      </c>
      <c r="G290" s="1" t="s">
        <v>48</v>
      </c>
      <c r="H290" s="5">
        <f>'Forecast log'!T366</f>
        <v>1.1178323054092894</v>
      </c>
      <c r="I290" s="5">
        <f>'PG facts'!D112</f>
        <v>-2</v>
      </c>
      <c r="J290" s="5">
        <f t="shared" si="16"/>
        <v>3.1178323054092894</v>
      </c>
      <c r="K290" s="5">
        <f t="shared" si="17"/>
        <v>9.7208782846538035</v>
      </c>
      <c r="L290" s="5">
        <f>('Forecast log'!H366-I290)^2</f>
        <v>7.5625</v>
      </c>
      <c r="M290" s="5">
        <f>('Forecast log'!I366-I290)^2</f>
        <v>9</v>
      </c>
      <c r="N290" s="5">
        <f t="shared" si="18"/>
        <v>0</v>
      </c>
      <c r="O290" s="5">
        <f t="shared" si="19"/>
        <v>3.1178323054092894</v>
      </c>
    </row>
    <row r="291" spans="1:15" ht="25" customHeight="1">
      <c r="A291" s="1"/>
      <c r="B291" s="1">
        <v>406</v>
      </c>
      <c r="C291" s="13" t="s">
        <v>18</v>
      </c>
      <c r="D291" s="1" t="s">
        <v>43</v>
      </c>
      <c r="E291" s="4">
        <v>46112</v>
      </c>
      <c r="F291" s="1" t="s">
        <v>44</v>
      </c>
      <c r="G291" s="1" t="s">
        <v>45</v>
      </c>
      <c r="H291" s="5">
        <f>'Forecast log'!H411</f>
        <v>0.75</v>
      </c>
      <c r="I291" s="5">
        <f>'PG facts'!D119</f>
        <v>-2</v>
      </c>
      <c r="J291" s="5">
        <f t="shared" si="16"/>
        <v>2.75</v>
      </c>
      <c r="K291" s="5">
        <f t="shared" si="17"/>
        <v>7.5625</v>
      </c>
      <c r="L291" s="5">
        <f>('Forecast log'!H411-I291)^2</f>
        <v>7.5625</v>
      </c>
      <c r="M291" s="5">
        <f>('Forecast log'!I411-I291)^2</f>
        <v>9</v>
      </c>
      <c r="N291" s="5">
        <f t="shared" si="18"/>
        <v>0</v>
      </c>
      <c r="O291" s="5">
        <f t="shared" si="19"/>
        <v>2.75</v>
      </c>
    </row>
    <row r="292" spans="1:15" ht="25" customHeight="1">
      <c r="A292" s="1"/>
      <c r="B292" s="1">
        <v>406</v>
      </c>
      <c r="C292" s="13" t="s">
        <v>18</v>
      </c>
      <c r="D292" s="1" t="s">
        <v>43</v>
      </c>
      <c r="E292" s="4">
        <v>46112</v>
      </c>
      <c r="F292" s="1" t="s">
        <v>44</v>
      </c>
      <c r="G292" s="1" t="s">
        <v>46</v>
      </c>
      <c r="H292" s="5">
        <f>'Forecast log'!I411</f>
        <v>1</v>
      </c>
      <c r="I292" s="5">
        <f>'PG facts'!D119</f>
        <v>-2</v>
      </c>
      <c r="J292" s="5">
        <f t="shared" si="16"/>
        <v>3</v>
      </c>
      <c r="K292" s="5">
        <f t="shared" si="17"/>
        <v>9</v>
      </c>
      <c r="L292" s="5">
        <f>('Forecast log'!H411-I292)^2</f>
        <v>7.5625</v>
      </c>
      <c r="M292" s="5">
        <f>('Forecast log'!I411-I292)^2</f>
        <v>9</v>
      </c>
      <c r="N292" s="5">
        <f t="shared" si="18"/>
        <v>0</v>
      </c>
      <c r="O292" s="5">
        <f t="shared" si="19"/>
        <v>3</v>
      </c>
    </row>
    <row r="293" spans="1:15" ht="25" customHeight="1">
      <c r="A293" s="1"/>
      <c r="B293" s="1">
        <v>406</v>
      </c>
      <c r="C293" s="13" t="s">
        <v>18</v>
      </c>
      <c r="D293" s="1" t="s">
        <v>43</v>
      </c>
      <c r="E293" s="4">
        <v>46112</v>
      </c>
      <c r="F293" s="1" t="s">
        <v>44</v>
      </c>
      <c r="G293" s="1" t="s">
        <v>47</v>
      </c>
      <c r="H293" s="5">
        <f>'Forecast log'!N411</f>
        <v>1.5818698830502027</v>
      </c>
      <c r="I293" s="5">
        <f>'PG facts'!D119</f>
        <v>-2</v>
      </c>
      <c r="J293" s="5">
        <f t="shared" si="16"/>
        <v>3.5818698830502029</v>
      </c>
      <c r="K293" s="5">
        <f t="shared" si="17"/>
        <v>12.829791859102075</v>
      </c>
      <c r="L293" s="5">
        <f>('Forecast log'!H411-I293)^2</f>
        <v>7.5625</v>
      </c>
      <c r="M293" s="5">
        <f>('Forecast log'!I411-I293)^2</f>
        <v>9</v>
      </c>
      <c r="N293" s="5">
        <f t="shared" si="18"/>
        <v>0</v>
      </c>
      <c r="O293" s="5">
        <f t="shared" si="19"/>
        <v>3.5818698830502029</v>
      </c>
    </row>
    <row r="294" spans="1:15" ht="25" customHeight="1">
      <c r="A294" s="1"/>
      <c r="B294" s="1">
        <v>406</v>
      </c>
      <c r="C294" s="13" t="s">
        <v>18</v>
      </c>
      <c r="D294" s="1" t="s">
        <v>43</v>
      </c>
      <c r="E294" s="4">
        <v>46112</v>
      </c>
      <c r="F294" s="1" t="s">
        <v>44</v>
      </c>
      <c r="G294" s="1" t="s">
        <v>48</v>
      </c>
      <c r="H294" s="5">
        <f>'Forecast log'!T411</f>
        <v>1.1659349415251015</v>
      </c>
      <c r="I294" s="5">
        <f>'PG facts'!D119</f>
        <v>-2</v>
      </c>
      <c r="J294" s="5">
        <f t="shared" si="16"/>
        <v>3.1659349415251015</v>
      </c>
      <c r="K294" s="5">
        <f t="shared" si="17"/>
        <v>10.023144053969547</v>
      </c>
      <c r="L294" s="5">
        <f>('Forecast log'!H411-I294)^2</f>
        <v>7.5625</v>
      </c>
      <c r="M294" s="5">
        <f>('Forecast log'!I411-I294)^2</f>
        <v>9</v>
      </c>
      <c r="N294" s="5">
        <f t="shared" si="18"/>
        <v>0</v>
      </c>
      <c r="O294" s="5">
        <f t="shared" si="19"/>
        <v>3.1659349415251015</v>
      </c>
    </row>
    <row r="295" spans="1:15" ht="25" customHeight="1">
      <c r="A295" s="1"/>
      <c r="B295" s="1">
        <v>412</v>
      </c>
      <c r="C295" s="13" t="s">
        <v>18</v>
      </c>
      <c r="D295" s="1" t="s">
        <v>43</v>
      </c>
      <c r="E295" s="4">
        <v>46112</v>
      </c>
      <c r="F295" s="1" t="s">
        <v>52</v>
      </c>
      <c r="G295" s="1" t="s">
        <v>45</v>
      </c>
      <c r="H295" s="5">
        <f>'Forecast log'!H417</f>
        <v>-0.25</v>
      </c>
      <c r="I295" s="5">
        <f>'PG facts'!D119</f>
        <v>-2</v>
      </c>
      <c r="J295" s="5">
        <f t="shared" si="16"/>
        <v>1.75</v>
      </c>
      <c r="K295" s="5">
        <f t="shared" si="17"/>
        <v>3.0625</v>
      </c>
      <c r="L295" s="5">
        <f>('Forecast log'!H417-I295)^2</f>
        <v>3.0625</v>
      </c>
      <c r="M295" s="5">
        <f>('Forecast log'!I417-I295)^2</f>
        <v>0</v>
      </c>
      <c r="N295" s="5">
        <f t="shared" si="18"/>
        <v>0</v>
      </c>
      <c r="O295" s="5">
        <f t="shared" si="19"/>
        <v>1.75</v>
      </c>
    </row>
    <row r="296" spans="1:15" ht="25" customHeight="1">
      <c r="A296" s="1"/>
      <c r="B296" s="1">
        <v>412</v>
      </c>
      <c r="C296" s="13" t="s">
        <v>18</v>
      </c>
      <c r="D296" s="1" t="s">
        <v>43</v>
      </c>
      <c r="E296" s="4">
        <v>46112</v>
      </c>
      <c r="F296" s="1" t="s">
        <v>52</v>
      </c>
      <c r="G296" s="1" t="s">
        <v>46</v>
      </c>
      <c r="H296" s="5">
        <f>'Forecast log'!I417</f>
        <v>-2</v>
      </c>
      <c r="I296" s="5">
        <f>'PG facts'!D119</f>
        <v>-2</v>
      </c>
      <c r="J296" s="5">
        <f t="shared" si="16"/>
        <v>0</v>
      </c>
      <c r="K296" s="5">
        <f t="shared" si="17"/>
        <v>0</v>
      </c>
      <c r="L296" s="5">
        <f>('Forecast log'!H417-I296)^2</f>
        <v>3.0625</v>
      </c>
      <c r="M296" s="5">
        <f>('Forecast log'!I417-I296)^2</f>
        <v>0</v>
      </c>
      <c r="N296" s="5">
        <f t="shared" si="18"/>
        <v>1</v>
      </c>
      <c r="O296" s="5">
        <f t="shared" si="19"/>
        <v>0</v>
      </c>
    </row>
    <row r="297" spans="1:15" ht="25" customHeight="1">
      <c r="A297" s="1"/>
      <c r="B297" s="1">
        <v>412</v>
      </c>
      <c r="C297" s="13" t="s">
        <v>18</v>
      </c>
      <c r="D297" s="1" t="s">
        <v>43</v>
      </c>
      <c r="E297" s="4">
        <v>46112</v>
      </c>
      <c r="F297" s="1" t="s">
        <v>52</v>
      </c>
      <c r="G297" s="1" t="s">
        <v>47</v>
      </c>
      <c r="H297" s="5">
        <f>'Forecast log'!N417</f>
        <v>-0.31936930583691225</v>
      </c>
      <c r="I297" s="5">
        <f>'PG facts'!D119</f>
        <v>-2</v>
      </c>
      <c r="J297" s="5">
        <f t="shared" si="16"/>
        <v>1.6806306941630877</v>
      </c>
      <c r="K297" s="5">
        <f t="shared" si="17"/>
        <v>2.8245195301631023</v>
      </c>
      <c r="L297" s="5">
        <f>('Forecast log'!H417-I297)^2</f>
        <v>3.0625</v>
      </c>
      <c r="M297" s="5">
        <f>('Forecast log'!I417-I297)^2</f>
        <v>0</v>
      </c>
      <c r="N297" s="5">
        <f t="shared" si="18"/>
        <v>1</v>
      </c>
      <c r="O297" s="5">
        <f t="shared" si="19"/>
        <v>1.6806306941630877</v>
      </c>
    </row>
    <row r="298" spans="1:15" ht="25" customHeight="1">
      <c r="A298" s="1"/>
      <c r="B298" s="1">
        <v>412</v>
      </c>
      <c r="C298" s="13" t="s">
        <v>18</v>
      </c>
      <c r="D298" s="1" t="s">
        <v>43</v>
      </c>
      <c r="E298" s="4">
        <v>46112</v>
      </c>
      <c r="F298" s="1" t="s">
        <v>52</v>
      </c>
      <c r="G298" s="1" t="s">
        <v>50</v>
      </c>
      <c r="H298" s="5">
        <f>'Forecast log'!S417</f>
        <v>0.26696528326513391</v>
      </c>
      <c r="I298" s="5">
        <f>'PG facts'!D119</f>
        <v>-2</v>
      </c>
      <c r="J298" s="5">
        <f t="shared" si="16"/>
        <v>2.2669652832651339</v>
      </c>
      <c r="K298" s="5">
        <f t="shared" si="17"/>
        <v>5.1391315955293688</v>
      </c>
      <c r="L298" s="5">
        <f>('Forecast log'!H417-I298)^2</f>
        <v>3.0625</v>
      </c>
      <c r="M298" s="5">
        <f>('Forecast log'!I417-I298)^2</f>
        <v>0</v>
      </c>
      <c r="N298" s="5">
        <f t="shared" si="18"/>
        <v>0</v>
      </c>
      <c r="O298" s="5">
        <f t="shared" si="19"/>
        <v>2.2669652832651339</v>
      </c>
    </row>
    <row r="299" spans="1:15" ht="25" customHeight="1">
      <c r="A299" s="1"/>
      <c r="B299" s="1">
        <v>412</v>
      </c>
      <c r="C299" s="13" t="s">
        <v>18</v>
      </c>
      <c r="D299" s="1" t="s">
        <v>43</v>
      </c>
      <c r="E299" s="4">
        <v>46112</v>
      </c>
      <c r="F299" s="1" t="s">
        <v>52</v>
      </c>
      <c r="G299" s="1" t="s">
        <v>48</v>
      </c>
      <c r="H299" s="5">
        <f>'Forecast log'!T417</f>
        <v>-0.28468465291845613</v>
      </c>
      <c r="I299" s="5">
        <f>'PG facts'!D119</f>
        <v>-2</v>
      </c>
      <c r="J299" s="5">
        <f t="shared" si="16"/>
        <v>1.7153153470815439</v>
      </c>
      <c r="K299" s="5">
        <f t="shared" si="17"/>
        <v>2.9423067399334775</v>
      </c>
      <c r="L299" s="5">
        <f>('Forecast log'!H417-I299)^2</f>
        <v>3.0625</v>
      </c>
      <c r="M299" s="5">
        <f>('Forecast log'!I417-I299)^2</f>
        <v>0</v>
      </c>
      <c r="N299" s="5">
        <f t="shared" si="18"/>
        <v>1</v>
      </c>
      <c r="O299" s="5">
        <f t="shared" si="19"/>
        <v>1.7153153470815439</v>
      </c>
    </row>
    <row r="300" spans="1:15" ht="25" customHeight="1">
      <c r="A300" s="1"/>
      <c r="B300" s="1">
        <v>410</v>
      </c>
      <c r="C300" s="13" t="s">
        <v>18</v>
      </c>
      <c r="D300" s="1" t="s">
        <v>43</v>
      </c>
      <c r="E300" s="4">
        <v>46112</v>
      </c>
      <c r="F300" s="1" t="s">
        <v>49</v>
      </c>
      <c r="G300" s="1" t="s">
        <v>45</v>
      </c>
      <c r="H300" s="5">
        <f>'Forecast log'!H415</f>
        <v>-0.25</v>
      </c>
      <c r="I300" s="5">
        <f>'PG facts'!D119</f>
        <v>-2</v>
      </c>
      <c r="J300" s="5">
        <f t="shared" si="16"/>
        <v>1.75</v>
      </c>
      <c r="K300" s="5">
        <f t="shared" si="17"/>
        <v>3.0625</v>
      </c>
      <c r="L300" s="5">
        <f>('Forecast log'!H415-I300)^2</f>
        <v>3.0625</v>
      </c>
      <c r="M300" s="5">
        <f>('Forecast log'!I415-I300)^2</f>
        <v>0</v>
      </c>
      <c r="N300" s="5">
        <f t="shared" si="18"/>
        <v>0</v>
      </c>
      <c r="O300" s="5">
        <f t="shared" si="19"/>
        <v>1.75</v>
      </c>
    </row>
    <row r="301" spans="1:15" ht="25" customHeight="1">
      <c r="A301" s="1"/>
      <c r="B301" s="1">
        <v>410</v>
      </c>
      <c r="C301" s="13" t="s">
        <v>18</v>
      </c>
      <c r="D301" s="1" t="s">
        <v>43</v>
      </c>
      <c r="E301" s="4">
        <v>46112</v>
      </c>
      <c r="F301" s="1" t="s">
        <v>49</v>
      </c>
      <c r="G301" s="1" t="s">
        <v>46</v>
      </c>
      <c r="H301" s="5">
        <f>'Forecast log'!I415</f>
        <v>-2</v>
      </c>
      <c r="I301" s="5">
        <f>'PG facts'!D119</f>
        <v>-2</v>
      </c>
      <c r="J301" s="5">
        <f t="shared" si="16"/>
        <v>0</v>
      </c>
      <c r="K301" s="5">
        <f t="shared" si="17"/>
        <v>0</v>
      </c>
      <c r="L301" s="5">
        <f>('Forecast log'!H415-I301)^2</f>
        <v>3.0625</v>
      </c>
      <c r="M301" s="5">
        <f>('Forecast log'!I415-I301)^2</f>
        <v>0</v>
      </c>
      <c r="N301" s="5">
        <f t="shared" si="18"/>
        <v>1</v>
      </c>
      <c r="O301" s="5">
        <f t="shared" si="19"/>
        <v>0</v>
      </c>
    </row>
    <row r="302" spans="1:15" ht="25" customHeight="1">
      <c r="A302" s="1"/>
      <c r="B302" s="1">
        <v>410</v>
      </c>
      <c r="C302" s="13" t="s">
        <v>18</v>
      </c>
      <c r="D302" s="1" t="s">
        <v>43</v>
      </c>
      <c r="E302" s="4">
        <v>46112</v>
      </c>
      <c r="F302" s="1" t="s">
        <v>49</v>
      </c>
      <c r="G302" s="1" t="s">
        <v>47</v>
      </c>
      <c r="H302" s="5">
        <f>'Forecast log'!N415</f>
        <v>0.41428830032366903</v>
      </c>
      <c r="I302" s="5">
        <f>'PG facts'!D119</f>
        <v>-2</v>
      </c>
      <c r="J302" s="5">
        <f t="shared" si="16"/>
        <v>2.414288300323669</v>
      </c>
      <c r="K302" s="5">
        <f t="shared" si="17"/>
        <v>5.8287879970797505</v>
      </c>
      <c r="L302" s="5">
        <f>('Forecast log'!H415-I302)^2</f>
        <v>3.0625</v>
      </c>
      <c r="M302" s="5">
        <f>('Forecast log'!I415-I302)^2</f>
        <v>0</v>
      </c>
      <c r="N302" s="5">
        <f t="shared" si="18"/>
        <v>0</v>
      </c>
      <c r="O302" s="5">
        <f t="shared" si="19"/>
        <v>2.414288300323669</v>
      </c>
    </row>
    <row r="303" spans="1:15" ht="25" customHeight="1">
      <c r="A303" s="1"/>
      <c r="B303" s="1">
        <v>410</v>
      </c>
      <c r="C303" s="13" t="s">
        <v>18</v>
      </c>
      <c r="D303" s="1" t="s">
        <v>43</v>
      </c>
      <c r="E303" s="4">
        <v>46112</v>
      </c>
      <c r="F303" s="1" t="s">
        <v>49</v>
      </c>
      <c r="G303" s="1" t="s">
        <v>50</v>
      </c>
      <c r="H303" s="5">
        <f>'Forecast log'!S415</f>
        <v>0.29180764195871678</v>
      </c>
      <c r="I303" s="5">
        <f>'PG facts'!D119</f>
        <v>-2</v>
      </c>
      <c r="J303" s="5">
        <f t="shared" si="16"/>
        <v>2.2918076419587168</v>
      </c>
      <c r="K303" s="5">
        <f t="shared" si="17"/>
        <v>5.2523822677403738</v>
      </c>
      <c r="L303" s="5">
        <f>('Forecast log'!H415-I303)^2</f>
        <v>3.0625</v>
      </c>
      <c r="M303" s="5">
        <f>('Forecast log'!I415-I303)^2</f>
        <v>0</v>
      </c>
      <c r="N303" s="5">
        <f t="shared" si="18"/>
        <v>0</v>
      </c>
      <c r="O303" s="5">
        <f t="shared" si="19"/>
        <v>2.2918076419587168</v>
      </c>
    </row>
    <row r="304" spans="1:15" ht="25" customHeight="1">
      <c r="A304" s="1"/>
      <c r="B304" s="1">
        <v>410</v>
      </c>
      <c r="C304" s="13" t="s">
        <v>18</v>
      </c>
      <c r="D304" s="1" t="s">
        <v>43</v>
      </c>
      <c r="E304" s="4">
        <v>46112</v>
      </c>
      <c r="F304" s="1" t="s">
        <v>49</v>
      </c>
      <c r="G304" s="1" t="s">
        <v>48</v>
      </c>
      <c r="H304" s="5">
        <f>'Forecast log'!T415</f>
        <v>8.2144150161834517E-2</v>
      </c>
      <c r="I304" s="5">
        <f>'PG facts'!D119</f>
        <v>-2</v>
      </c>
      <c r="J304" s="5">
        <f t="shared" si="16"/>
        <v>2.0821441501618345</v>
      </c>
      <c r="K304" s="5">
        <f t="shared" si="17"/>
        <v>4.335324262053148</v>
      </c>
      <c r="L304" s="5">
        <f>('Forecast log'!H415-I304)^2</f>
        <v>3.0625</v>
      </c>
      <c r="M304" s="5">
        <f>('Forecast log'!I415-I304)^2</f>
        <v>0</v>
      </c>
      <c r="N304" s="5">
        <f t="shared" si="18"/>
        <v>0</v>
      </c>
      <c r="O304" s="5">
        <f t="shared" si="19"/>
        <v>2.0821441501618345</v>
      </c>
    </row>
    <row r="305" spans="1:15" ht="25" customHeight="1">
      <c r="A305" s="1"/>
      <c r="B305" s="1">
        <v>411</v>
      </c>
      <c r="C305" s="13" t="s">
        <v>18</v>
      </c>
      <c r="D305" s="1" t="s">
        <v>43</v>
      </c>
      <c r="E305" s="4">
        <v>46112</v>
      </c>
      <c r="F305" s="1" t="s">
        <v>51</v>
      </c>
      <c r="G305" s="1" t="s">
        <v>45</v>
      </c>
      <c r="H305" s="5">
        <f>'Forecast log'!H416</f>
        <v>-0.25</v>
      </c>
      <c r="I305" s="5">
        <f>'PG facts'!D119</f>
        <v>-2</v>
      </c>
      <c r="J305" s="5">
        <f t="shared" si="16"/>
        <v>1.75</v>
      </c>
      <c r="K305" s="5">
        <f t="shared" si="17"/>
        <v>3.0625</v>
      </c>
      <c r="L305" s="5">
        <f>('Forecast log'!H416-I305)^2</f>
        <v>3.0625</v>
      </c>
      <c r="M305" s="5">
        <f>('Forecast log'!I416-I305)^2</f>
        <v>0</v>
      </c>
      <c r="N305" s="5">
        <f t="shared" si="18"/>
        <v>0</v>
      </c>
      <c r="O305" s="5">
        <f t="shared" si="19"/>
        <v>1.75</v>
      </c>
    </row>
    <row r="306" spans="1:15" ht="25" customHeight="1">
      <c r="A306" s="1"/>
      <c r="B306" s="1">
        <v>411</v>
      </c>
      <c r="C306" s="13" t="s">
        <v>18</v>
      </c>
      <c r="D306" s="1" t="s">
        <v>43</v>
      </c>
      <c r="E306" s="4">
        <v>46112</v>
      </c>
      <c r="F306" s="1" t="s">
        <v>51</v>
      </c>
      <c r="G306" s="1" t="s">
        <v>46</v>
      </c>
      <c r="H306" s="5">
        <f>'Forecast log'!I416</f>
        <v>-2</v>
      </c>
      <c r="I306" s="5">
        <f>'PG facts'!D119</f>
        <v>-2</v>
      </c>
      <c r="J306" s="5">
        <f t="shared" si="16"/>
        <v>0</v>
      </c>
      <c r="K306" s="5">
        <f t="shared" si="17"/>
        <v>0</v>
      </c>
      <c r="L306" s="5">
        <f>('Forecast log'!H416-I306)^2</f>
        <v>3.0625</v>
      </c>
      <c r="M306" s="5">
        <f>('Forecast log'!I416-I306)^2</f>
        <v>0</v>
      </c>
      <c r="N306" s="5">
        <f t="shared" si="18"/>
        <v>1</v>
      </c>
      <c r="O306" s="5">
        <f t="shared" si="19"/>
        <v>0</v>
      </c>
    </row>
    <row r="307" spans="1:15" ht="25" customHeight="1">
      <c r="A307" s="1"/>
      <c r="B307" s="1">
        <v>411</v>
      </c>
      <c r="C307" s="13" t="s">
        <v>18</v>
      </c>
      <c r="D307" s="1" t="s">
        <v>43</v>
      </c>
      <c r="E307" s="4">
        <v>46112</v>
      </c>
      <c r="F307" s="1" t="s">
        <v>51</v>
      </c>
      <c r="G307" s="1" t="s">
        <v>47</v>
      </c>
      <c r="H307" s="5">
        <f>'Forecast log'!N416</f>
        <v>-0.31936930583691225</v>
      </c>
      <c r="I307" s="5">
        <f>'PG facts'!D119</f>
        <v>-2</v>
      </c>
      <c r="J307" s="5">
        <f t="shared" si="16"/>
        <v>1.6806306941630877</v>
      </c>
      <c r="K307" s="5">
        <f t="shared" si="17"/>
        <v>2.8245195301631023</v>
      </c>
      <c r="L307" s="5">
        <f>('Forecast log'!H416-I307)^2</f>
        <v>3.0625</v>
      </c>
      <c r="M307" s="5">
        <f>('Forecast log'!I416-I307)^2</f>
        <v>0</v>
      </c>
      <c r="N307" s="5">
        <f t="shared" si="18"/>
        <v>1</v>
      </c>
      <c r="O307" s="5">
        <f t="shared" si="19"/>
        <v>1.6806306941630877</v>
      </c>
    </row>
    <row r="308" spans="1:15" ht="25" customHeight="1">
      <c r="A308" s="1"/>
      <c r="B308" s="1">
        <v>411</v>
      </c>
      <c r="C308" s="13" t="s">
        <v>18</v>
      </c>
      <c r="D308" s="1" t="s">
        <v>43</v>
      </c>
      <c r="E308" s="4">
        <v>46112</v>
      </c>
      <c r="F308" s="1" t="s">
        <v>51</v>
      </c>
      <c r="G308" s="1" t="s">
        <v>50</v>
      </c>
      <c r="H308" s="5">
        <f>'Forecast log'!S416</f>
        <v>0.26696528326513391</v>
      </c>
      <c r="I308" s="5">
        <f>'PG facts'!D119</f>
        <v>-2</v>
      </c>
      <c r="J308" s="5">
        <f t="shared" si="16"/>
        <v>2.2669652832651339</v>
      </c>
      <c r="K308" s="5">
        <f t="shared" si="17"/>
        <v>5.1391315955293688</v>
      </c>
      <c r="L308" s="5">
        <f>('Forecast log'!H416-I308)^2</f>
        <v>3.0625</v>
      </c>
      <c r="M308" s="5">
        <f>('Forecast log'!I416-I308)^2</f>
        <v>0</v>
      </c>
      <c r="N308" s="5">
        <f t="shared" si="18"/>
        <v>0</v>
      </c>
      <c r="O308" s="5">
        <f t="shared" si="19"/>
        <v>2.2669652832651339</v>
      </c>
    </row>
    <row r="309" spans="1:15" ht="25" customHeight="1">
      <c r="A309" s="1"/>
      <c r="B309" s="1">
        <v>411</v>
      </c>
      <c r="C309" s="13" t="s">
        <v>18</v>
      </c>
      <c r="D309" s="1" t="s">
        <v>43</v>
      </c>
      <c r="E309" s="4">
        <v>46112</v>
      </c>
      <c r="F309" s="1" t="s">
        <v>51</v>
      </c>
      <c r="G309" s="1" t="s">
        <v>48</v>
      </c>
      <c r="H309" s="5">
        <f>'Forecast log'!T416</f>
        <v>-0.28468465291845613</v>
      </c>
      <c r="I309" s="5">
        <f>'PG facts'!D119</f>
        <v>-2</v>
      </c>
      <c r="J309" s="5">
        <f t="shared" si="16"/>
        <v>1.7153153470815439</v>
      </c>
      <c r="K309" s="5">
        <f t="shared" si="17"/>
        <v>2.9423067399334775</v>
      </c>
      <c r="L309" s="5">
        <f>('Forecast log'!H416-I309)^2</f>
        <v>3.0625</v>
      </c>
      <c r="M309" s="5">
        <f>('Forecast log'!I416-I309)^2</f>
        <v>0</v>
      </c>
      <c r="N309" s="5">
        <f t="shared" si="18"/>
        <v>1</v>
      </c>
      <c r="O309" s="5">
        <f t="shared" si="19"/>
        <v>1.7153153470815439</v>
      </c>
    </row>
    <row r="310" spans="1:15" ht="25" customHeight="1">
      <c r="A310" s="1"/>
      <c r="B310" s="1">
        <v>15</v>
      </c>
      <c r="C310" s="13" t="s">
        <v>53</v>
      </c>
      <c r="D310" s="1" t="s">
        <v>43</v>
      </c>
      <c r="E310" s="4">
        <v>45473</v>
      </c>
      <c r="F310" s="1" t="s">
        <v>44</v>
      </c>
      <c r="G310" s="1" t="s">
        <v>45</v>
      </c>
      <c r="H310" s="5">
        <f>'Forecast log'!H20</f>
        <v>-1</v>
      </c>
      <c r="I310" s="5">
        <f>'PG facts'!D71</f>
        <v>1</v>
      </c>
      <c r="J310" s="5">
        <f t="shared" si="16"/>
        <v>-2</v>
      </c>
      <c r="K310" s="5">
        <f t="shared" si="17"/>
        <v>4</v>
      </c>
      <c r="L310" s="5">
        <f>('Forecast log'!H20-I310)^2</f>
        <v>4</v>
      </c>
      <c r="M310" s="5">
        <f>('Forecast log'!I20-I310)^2</f>
        <v>25</v>
      </c>
      <c r="N310" s="5">
        <f t="shared" si="18"/>
        <v>0</v>
      </c>
      <c r="O310" s="5">
        <f t="shared" si="19"/>
        <v>2</v>
      </c>
    </row>
    <row r="311" spans="1:15" ht="25" customHeight="1">
      <c r="A311" s="1"/>
      <c r="B311" s="1">
        <v>15</v>
      </c>
      <c r="C311" s="13" t="s">
        <v>53</v>
      </c>
      <c r="D311" s="1" t="s">
        <v>43</v>
      </c>
      <c r="E311" s="4">
        <v>45473</v>
      </c>
      <c r="F311" s="1" t="s">
        <v>44</v>
      </c>
      <c r="G311" s="1" t="s">
        <v>46</v>
      </c>
      <c r="H311" s="5">
        <f>'Forecast log'!I20</f>
        <v>-4</v>
      </c>
      <c r="I311" s="5">
        <f>'PG facts'!D71</f>
        <v>1</v>
      </c>
      <c r="J311" s="5">
        <f t="shared" si="16"/>
        <v>-5</v>
      </c>
      <c r="K311" s="5">
        <f t="shared" si="17"/>
        <v>25</v>
      </c>
      <c r="L311" s="5">
        <f>('Forecast log'!H20-I311)^2</f>
        <v>4</v>
      </c>
      <c r="M311" s="5">
        <f>('Forecast log'!I20-I311)^2</f>
        <v>25</v>
      </c>
      <c r="N311" s="5">
        <f t="shared" si="18"/>
        <v>0</v>
      </c>
      <c r="O311" s="5">
        <f t="shared" si="19"/>
        <v>5</v>
      </c>
    </row>
    <row r="312" spans="1:15" ht="25" customHeight="1">
      <c r="A312" s="1"/>
      <c r="B312" s="1">
        <v>15</v>
      </c>
      <c r="C312" s="13" t="s">
        <v>53</v>
      </c>
      <c r="D312" s="1" t="s">
        <v>43</v>
      </c>
      <c r="E312" s="4">
        <v>45473</v>
      </c>
      <c r="F312" s="1" t="s">
        <v>44</v>
      </c>
      <c r="G312" s="1" t="s">
        <v>47</v>
      </c>
      <c r="H312" s="5">
        <f>'Forecast log'!N20</f>
        <v>1.5158211155839809</v>
      </c>
      <c r="I312" s="5">
        <f>'PG facts'!D71</f>
        <v>1</v>
      </c>
      <c r="J312" s="5">
        <f t="shared" si="16"/>
        <v>0.51582111558398092</v>
      </c>
      <c r="K312" s="5">
        <f t="shared" si="17"/>
        <v>0.2660714232823026</v>
      </c>
      <c r="L312" s="5">
        <f>('Forecast log'!H20-I312)^2</f>
        <v>4</v>
      </c>
      <c r="M312" s="5">
        <f>('Forecast log'!I20-I312)^2</f>
        <v>25</v>
      </c>
      <c r="N312" s="5">
        <f t="shared" si="18"/>
        <v>1</v>
      </c>
      <c r="O312" s="5">
        <f t="shared" si="19"/>
        <v>0.51582111558398092</v>
      </c>
    </row>
    <row r="313" spans="1:15" ht="25" customHeight="1">
      <c r="A313" s="1"/>
      <c r="B313" s="1">
        <v>15</v>
      </c>
      <c r="C313" s="13" t="s">
        <v>53</v>
      </c>
      <c r="D313" s="1" t="s">
        <v>43</v>
      </c>
      <c r="E313" s="4">
        <v>45473</v>
      </c>
      <c r="F313" s="1" t="s">
        <v>44</v>
      </c>
      <c r="G313" s="1" t="s">
        <v>48</v>
      </c>
      <c r="H313" s="5">
        <f>'Forecast log'!T20</f>
        <v>0.25791055779199046</v>
      </c>
      <c r="I313" s="5">
        <f>'PG facts'!D71</f>
        <v>1</v>
      </c>
      <c r="J313" s="5">
        <f t="shared" si="16"/>
        <v>-0.74208944220800954</v>
      </c>
      <c r="K313" s="5">
        <f t="shared" si="17"/>
        <v>0.55069674023659476</v>
      </c>
      <c r="L313" s="5">
        <f>('Forecast log'!H20-I313)^2</f>
        <v>4</v>
      </c>
      <c r="M313" s="5">
        <f>('Forecast log'!I20-I313)^2</f>
        <v>25</v>
      </c>
      <c r="N313" s="5">
        <f t="shared" si="18"/>
        <v>1</v>
      </c>
      <c r="O313" s="5">
        <f t="shared" si="19"/>
        <v>0.74208944220800954</v>
      </c>
    </row>
    <row r="314" spans="1:15" ht="25" customHeight="1">
      <c r="A314" s="1"/>
      <c r="B314" s="1">
        <v>21</v>
      </c>
      <c r="C314" s="13" t="s">
        <v>53</v>
      </c>
      <c r="D314" s="1" t="s">
        <v>43</v>
      </c>
      <c r="E314" s="4">
        <v>45473</v>
      </c>
      <c r="F314" s="1" t="s">
        <v>52</v>
      </c>
      <c r="G314" s="1" t="s">
        <v>45</v>
      </c>
      <c r="H314" s="5">
        <f>'Forecast log'!H26</f>
        <v>-2.25</v>
      </c>
      <c r="I314" s="5">
        <f>'PG facts'!D71</f>
        <v>1</v>
      </c>
      <c r="J314" s="5">
        <f t="shared" si="16"/>
        <v>-3.25</v>
      </c>
      <c r="K314" s="5">
        <f t="shared" si="17"/>
        <v>10.5625</v>
      </c>
      <c r="L314" s="5">
        <f>('Forecast log'!H26-I314)^2</f>
        <v>10.5625</v>
      </c>
      <c r="M314" s="5">
        <f>('Forecast log'!I26-I314)^2</f>
        <v>25</v>
      </c>
      <c r="N314" s="5">
        <f t="shared" si="18"/>
        <v>0</v>
      </c>
      <c r="O314" s="5">
        <f t="shared" si="19"/>
        <v>3.25</v>
      </c>
    </row>
    <row r="315" spans="1:15" ht="25" customHeight="1">
      <c r="A315" s="1"/>
      <c r="B315" s="1">
        <v>21</v>
      </c>
      <c r="C315" s="13" t="s">
        <v>53</v>
      </c>
      <c r="D315" s="1" t="s">
        <v>43</v>
      </c>
      <c r="E315" s="4">
        <v>45473</v>
      </c>
      <c r="F315" s="1" t="s">
        <v>52</v>
      </c>
      <c r="G315" s="1" t="s">
        <v>46</v>
      </c>
      <c r="H315" s="5">
        <f>'Forecast log'!I26</f>
        <v>-4</v>
      </c>
      <c r="I315" s="5">
        <f>'PG facts'!D71</f>
        <v>1</v>
      </c>
      <c r="J315" s="5">
        <f t="shared" si="16"/>
        <v>-5</v>
      </c>
      <c r="K315" s="5">
        <f t="shared" si="17"/>
        <v>25</v>
      </c>
      <c r="L315" s="5">
        <f>('Forecast log'!H26-I315)^2</f>
        <v>10.5625</v>
      </c>
      <c r="M315" s="5">
        <f>('Forecast log'!I26-I315)^2</f>
        <v>25</v>
      </c>
      <c r="N315" s="5">
        <f t="shared" si="18"/>
        <v>0</v>
      </c>
      <c r="O315" s="5">
        <f t="shared" si="19"/>
        <v>5</v>
      </c>
    </row>
    <row r="316" spans="1:15" ht="25" customHeight="1">
      <c r="A316" s="1"/>
      <c r="B316" s="1">
        <v>21</v>
      </c>
      <c r="C316" s="13" t="s">
        <v>53</v>
      </c>
      <c r="D316" s="1" t="s">
        <v>43</v>
      </c>
      <c r="E316" s="4">
        <v>45473</v>
      </c>
      <c r="F316" s="1" t="s">
        <v>52</v>
      </c>
      <c r="G316" s="1" t="s">
        <v>47</v>
      </c>
      <c r="H316" s="5">
        <f>'Forecast log'!N26</f>
        <v>0.80160101452699295</v>
      </c>
      <c r="I316" s="5">
        <f>'PG facts'!D71</f>
        <v>1</v>
      </c>
      <c r="J316" s="5">
        <f t="shared" si="16"/>
        <v>-0.19839898547300705</v>
      </c>
      <c r="K316" s="5">
        <f t="shared" si="17"/>
        <v>3.9362157436718462E-2</v>
      </c>
      <c r="L316" s="5">
        <f>('Forecast log'!H26-I316)^2</f>
        <v>10.5625</v>
      </c>
      <c r="M316" s="5">
        <f>('Forecast log'!I26-I316)^2</f>
        <v>25</v>
      </c>
      <c r="N316" s="5">
        <f t="shared" si="18"/>
        <v>1</v>
      </c>
      <c r="O316" s="5">
        <f t="shared" si="19"/>
        <v>0.19839898547300705</v>
      </c>
    </row>
    <row r="317" spans="1:15" ht="25" customHeight="1">
      <c r="A317" s="1"/>
      <c r="B317" s="1">
        <v>21</v>
      </c>
      <c r="C317" s="13" t="s">
        <v>53</v>
      </c>
      <c r="D317" s="1" t="s">
        <v>43</v>
      </c>
      <c r="E317" s="4">
        <v>45473</v>
      </c>
      <c r="F317" s="1" t="s">
        <v>52</v>
      </c>
      <c r="G317" s="1" t="s">
        <v>50</v>
      </c>
      <c r="H317" s="5">
        <f>'Forecast log'!S26</f>
        <v>-1.6919987135099235</v>
      </c>
      <c r="I317" s="5">
        <f>'PG facts'!D71</f>
        <v>1</v>
      </c>
      <c r="J317" s="5">
        <f t="shared" si="16"/>
        <v>-2.6919987135099235</v>
      </c>
      <c r="K317" s="5">
        <f t="shared" si="17"/>
        <v>7.2468570735390827</v>
      </c>
      <c r="L317" s="5">
        <f>('Forecast log'!H26-I317)^2</f>
        <v>10.5625</v>
      </c>
      <c r="M317" s="5">
        <f>('Forecast log'!I26-I317)^2</f>
        <v>25</v>
      </c>
      <c r="N317" s="5">
        <f t="shared" si="18"/>
        <v>1</v>
      </c>
      <c r="O317" s="5">
        <f t="shared" si="19"/>
        <v>2.6919987135099235</v>
      </c>
    </row>
    <row r="318" spans="1:15" ht="25" customHeight="1">
      <c r="A318" s="1"/>
      <c r="B318" s="1">
        <v>21</v>
      </c>
      <c r="C318" s="13" t="s">
        <v>53</v>
      </c>
      <c r="D318" s="1" t="s">
        <v>43</v>
      </c>
      <c r="E318" s="4">
        <v>45473</v>
      </c>
      <c r="F318" s="1" t="s">
        <v>52</v>
      </c>
      <c r="G318" s="1" t="s">
        <v>48</v>
      </c>
      <c r="H318" s="5">
        <f>'Forecast log'!T26</f>
        <v>-0.72419949273650353</v>
      </c>
      <c r="I318" s="5">
        <f>'PG facts'!D71</f>
        <v>1</v>
      </c>
      <c r="J318" s="5">
        <f t="shared" si="16"/>
        <v>-1.7241994927365036</v>
      </c>
      <c r="K318" s="5">
        <f t="shared" si="17"/>
        <v>2.9728638907528167</v>
      </c>
      <c r="L318" s="5">
        <f>('Forecast log'!H26-I318)^2</f>
        <v>10.5625</v>
      </c>
      <c r="M318" s="5">
        <f>('Forecast log'!I26-I318)^2</f>
        <v>25</v>
      </c>
      <c r="N318" s="5">
        <f t="shared" si="18"/>
        <v>1</v>
      </c>
      <c r="O318" s="5">
        <f t="shared" si="19"/>
        <v>1.7241994927365036</v>
      </c>
    </row>
    <row r="319" spans="1:15" ht="25" customHeight="1">
      <c r="A319" s="1"/>
      <c r="B319" s="1">
        <v>18</v>
      </c>
      <c r="C319" s="13" t="s">
        <v>53</v>
      </c>
      <c r="D319" s="1" t="s">
        <v>43</v>
      </c>
      <c r="E319" s="4">
        <v>45473</v>
      </c>
      <c r="F319" s="1" t="s">
        <v>49</v>
      </c>
      <c r="G319" s="1" t="s">
        <v>45</v>
      </c>
      <c r="H319" s="5">
        <f>'Forecast log'!H23</f>
        <v>-2.25</v>
      </c>
      <c r="I319" s="5">
        <f>'PG facts'!D71</f>
        <v>1</v>
      </c>
      <c r="J319" s="5">
        <f t="shared" si="16"/>
        <v>-3.25</v>
      </c>
      <c r="K319" s="5">
        <f t="shared" si="17"/>
        <v>10.5625</v>
      </c>
      <c r="L319" s="5">
        <f>('Forecast log'!H23-I319)^2</f>
        <v>10.5625</v>
      </c>
      <c r="M319" s="5">
        <f>('Forecast log'!I23-I319)^2</f>
        <v>25</v>
      </c>
      <c r="N319" s="5">
        <f t="shared" si="18"/>
        <v>0</v>
      </c>
      <c r="O319" s="5">
        <f t="shared" si="19"/>
        <v>3.25</v>
      </c>
    </row>
    <row r="320" spans="1:15" ht="25" customHeight="1">
      <c r="A320" s="1"/>
      <c r="B320" s="1">
        <v>18</v>
      </c>
      <c r="C320" s="13" t="s">
        <v>53</v>
      </c>
      <c r="D320" s="1" t="s">
        <v>43</v>
      </c>
      <c r="E320" s="4">
        <v>45473</v>
      </c>
      <c r="F320" s="1" t="s">
        <v>49</v>
      </c>
      <c r="G320" s="1" t="s">
        <v>46</v>
      </c>
      <c r="H320" s="5">
        <f>'Forecast log'!I23</f>
        <v>-4</v>
      </c>
      <c r="I320" s="5">
        <f>'PG facts'!D71</f>
        <v>1</v>
      </c>
      <c r="J320" s="5">
        <f t="shared" si="16"/>
        <v>-5</v>
      </c>
      <c r="K320" s="5">
        <f t="shared" si="17"/>
        <v>25</v>
      </c>
      <c r="L320" s="5">
        <f>('Forecast log'!H23-I320)^2</f>
        <v>10.5625</v>
      </c>
      <c r="M320" s="5">
        <f>('Forecast log'!I23-I320)^2</f>
        <v>25</v>
      </c>
      <c r="N320" s="5">
        <f t="shared" si="18"/>
        <v>0</v>
      </c>
      <c r="O320" s="5">
        <f t="shared" si="19"/>
        <v>5</v>
      </c>
    </row>
    <row r="321" spans="1:15" ht="25" customHeight="1">
      <c r="A321" s="1"/>
      <c r="B321" s="1">
        <v>18</v>
      </c>
      <c r="C321" s="13" t="s">
        <v>53</v>
      </c>
      <c r="D321" s="1" t="s">
        <v>43</v>
      </c>
      <c r="E321" s="4">
        <v>45473</v>
      </c>
      <c r="F321" s="1" t="s">
        <v>49</v>
      </c>
      <c r="G321" s="1" t="s">
        <v>47</v>
      </c>
      <c r="H321" s="5">
        <f>'Forecast log'!N23</f>
        <v>0.78904835327523015</v>
      </c>
      <c r="I321" s="5">
        <f>'PG facts'!D71</f>
        <v>1</v>
      </c>
      <c r="J321" s="5">
        <f t="shared" si="16"/>
        <v>-0.21095164672476985</v>
      </c>
      <c r="K321" s="5">
        <f t="shared" si="17"/>
        <v>4.4500597255892102E-2</v>
      </c>
      <c r="L321" s="5">
        <f>('Forecast log'!H23-I321)^2</f>
        <v>10.5625</v>
      </c>
      <c r="M321" s="5">
        <f>('Forecast log'!I23-I321)^2</f>
        <v>25</v>
      </c>
      <c r="N321" s="5">
        <f t="shared" si="18"/>
        <v>1</v>
      </c>
      <c r="O321" s="5">
        <f t="shared" si="19"/>
        <v>0.21095164672476985</v>
      </c>
    </row>
    <row r="322" spans="1:15" ht="25" customHeight="1">
      <c r="A322" s="1"/>
      <c r="B322" s="1">
        <v>18</v>
      </c>
      <c r="C322" s="13" t="s">
        <v>53</v>
      </c>
      <c r="D322" s="1" t="s">
        <v>43</v>
      </c>
      <c r="E322" s="4">
        <v>45473</v>
      </c>
      <c r="F322" s="1" t="s">
        <v>49</v>
      </c>
      <c r="G322" s="1" t="s">
        <v>50</v>
      </c>
      <c r="H322" s="5">
        <f>'Forecast log'!S23</f>
        <v>-1.7317782199092338</v>
      </c>
      <c r="I322" s="5">
        <f>'PG facts'!D71</f>
        <v>1</v>
      </c>
      <c r="J322" s="5">
        <f t="shared" si="16"/>
        <v>-2.7317782199092338</v>
      </c>
      <c r="K322" s="5">
        <f t="shared" si="17"/>
        <v>7.4626122427704615</v>
      </c>
      <c r="L322" s="5">
        <f>('Forecast log'!H23-I322)^2</f>
        <v>10.5625</v>
      </c>
      <c r="M322" s="5">
        <f>('Forecast log'!I23-I322)^2</f>
        <v>25</v>
      </c>
      <c r="N322" s="5">
        <f t="shared" si="18"/>
        <v>1</v>
      </c>
      <c r="O322" s="5">
        <f t="shared" si="19"/>
        <v>2.7317782199092338</v>
      </c>
    </row>
    <row r="323" spans="1:15" ht="25" customHeight="1">
      <c r="A323" s="1"/>
      <c r="B323" s="1">
        <v>18</v>
      </c>
      <c r="C323" s="13" t="s">
        <v>53</v>
      </c>
      <c r="D323" s="1" t="s">
        <v>43</v>
      </c>
      <c r="E323" s="4">
        <v>45473</v>
      </c>
      <c r="F323" s="1" t="s">
        <v>49</v>
      </c>
      <c r="G323" s="1" t="s">
        <v>48</v>
      </c>
      <c r="H323" s="5">
        <f>'Forecast log'!T23</f>
        <v>-0.73047582336238492</v>
      </c>
      <c r="I323" s="5">
        <f>'PG facts'!D71</f>
        <v>1</v>
      </c>
      <c r="J323" s="5">
        <f t="shared" si="16"/>
        <v>-1.7304758233623849</v>
      </c>
      <c r="K323" s="5">
        <f t="shared" si="17"/>
        <v>2.9945465752417242</v>
      </c>
      <c r="L323" s="5">
        <f>('Forecast log'!H23-I323)^2</f>
        <v>10.5625</v>
      </c>
      <c r="M323" s="5">
        <f>('Forecast log'!I23-I323)^2</f>
        <v>25</v>
      </c>
      <c r="N323" s="5">
        <f t="shared" si="18"/>
        <v>1</v>
      </c>
      <c r="O323" s="5">
        <f t="shared" si="19"/>
        <v>1.7304758233623849</v>
      </c>
    </row>
    <row r="324" spans="1:15" ht="25" customHeight="1">
      <c r="A324" s="1"/>
      <c r="B324" s="1">
        <v>19</v>
      </c>
      <c r="C324" s="13" t="s">
        <v>53</v>
      </c>
      <c r="D324" s="1" t="s">
        <v>43</v>
      </c>
      <c r="E324" s="4">
        <v>45473</v>
      </c>
      <c r="F324" s="1" t="s">
        <v>51</v>
      </c>
      <c r="G324" s="1" t="s">
        <v>45</v>
      </c>
      <c r="H324" s="5">
        <f>'Forecast log'!H24</f>
        <v>-2.25</v>
      </c>
      <c r="I324" s="5">
        <f>'PG facts'!D71</f>
        <v>1</v>
      </c>
      <c r="J324" s="5">
        <f t="shared" si="16"/>
        <v>-3.25</v>
      </c>
      <c r="K324" s="5">
        <f t="shared" si="17"/>
        <v>10.5625</v>
      </c>
      <c r="L324" s="5">
        <f>('Forecast log'!H24-I324)^2</f>
        <v>10.5625</v>
      </c>
      <c r="M324" s="5">
        <f>('Forecast log'!I24-I324)^2</f>
        <v>25</v>
      </c>
      <c r="N324" s="5">
        <f t="shared" si="18"/>
        <v>0</v>
      </c>
      <c r="O324" s="5">
        <f t="shared" si="19"/>
        <v>3.25</v>
      </c>
    </row>
    <row r="325" spans="1:15" ht="25" customHeight="1">
      <c r="A325" s="1"/>
      <c r="B325" s="1">
        <v>19</v>
      </c>
      <c r="C325" s="13" t="s">
        <v>53</v>
      </c>
      <c r="D325" s="1" t="s">
        <v>43</v>
      </c>
      <c r="E325" s="4">
        <v>45473</v>
      </c>
      <c r="F325" s="1" t="s">
        <v>51</v>
      </c>
      <c r="G325" s="1" t="s">
        <v>46</v>
      </c>
      <c r="H325" s="5">
        <f>'Forecast log'!I24</f>
        <v>-4</v>
      </c>
      <c r="I325" s="5">
        <f>'PG facts'!D71</f>
        <v>1</v>
      </c>
      <c r="J325" s="5">
        <f t="shared" si="16"/>
        <v>-5</v>
      </c>
      <c r="K325" s="5">
        <f t="shared" si="17"/>
        <v>25</v>
      </c>
      <c r="L325" s="5">
        <f>('Forecast log'!H24-I325)^2</f>
        <v>10.5625</v>
      </c>
      <c r="M325" s="5">
        <f>('Forecast log'!I24-I325)^2</f>
        <v>25</v>
      </c>
      <c r="N325" s="5">
        <f t="shared" si="18"/>
        <v>0</v>
      </c>
      <c r="O325" s="5">
        <f t="shared" si="19"/>
        <v>5</v>
      </c>
    </row>
    <row r="326" spans="1:15" ht="25" customHeight="1">
      <c r="A326" s="1"/>
      <c r="B326" s="1">
        <v>19</v>
      </c>
      <c r="C326" s="13" t="s">
        <v>53</v>
      </c>
      <c r="D326" s="1" t="s">
        <v>43</v>
      </c>
      <c r="E326" s="4">
        <v>45473</v>
      </c>
      <c r="F326" s="1" t="s">
        <v>51</v>
      </c>
      <c r="G326" s="1" t="s">
        <v>47</v>
      </c>
      <c r="H326" s="5">
        <f>'Forecast log'!N24</f>
        <v>0.59198395871194487</v>
      </c>
      <c r="I326" s="5">
        <f>'PG facts'!D71</f>
        <v>1</v>
      </c>
      <c r="J326" s="5">
        <f t="shared" ref="J326:J389" si="20">H326-I326</f>
        <v>-0.40801604128805513</v>
      </c>
      <c r="K326" s="5">
        <f t="shared" ref="K326:K389" si="21">J326^2</f>
        <v>0.1664770899483759</v>
      </c>
      <c r="L326" s="5">
        <f>('Forecast log'!H24-I326)^2</f>
        <v>10.5625</v>
      </c>
      <c r="M326" s="5">
        <f>('Forecast log'!I24-I326)^2</f>
        <v>25</v>
      </c>
      <c r="N326" s="5">
        <f t="shared" ref="N326:N389" si="22">IF(ABS(J326)&lt;SQRT(L326),1,0)</f>
        <v>1</v>
      </c>
      <c r="O326" s="5">
        <f t="shared" ref="O326:O389" si="23">ABS(J326)</f>
        <v>0.40801604128805513</v>
      </c>
    </row>
    <row r="327" spans="1:15" ht="25" customHeight="1">
      <c r="A327" s="1"/>
      <c r="B327" s="1">
        <v>19</v>
      </c>
      <c r="C327" s="13" t="s">
        <v>53</v>
      </c>
      <c r="D327" s="1" t="s">
        <v>43</v>
      </c>
      <c r="E327" s="4">
        <v>45473</v>
      </c>
      <c r="F327" s="1" t="s">
        <v>51</v>
      </c>
      <c r="G327" s="1" t="s">
        <v>50</v>
      </c>
      <c r="H327" s="5">
        <f>'Forecast log'!S24</f>
        <v>-1.6919987135099235</v>
      </c>
      <c r="I327" s="5">
        <f>'PG facts'!D71</f>
        <v>1</v>
      </c>
      <c r="J327" s="5">
        <f t="shared" si="20"/>
        <v>-2.6919987135099235</v>
      </c>
      <c r="K327" s="5">
        <f t="shared" si="21"/>
        <v>7.2468570735390827</v>
      </c>
      <c r="L327" s="5">
        <f>('Forecast log'!H24-I327)^2</f>
        <v>10.5625</v>
      </c>
      <c r="M327" s="5">
        <f>('Forecast log'!I24-I327)^2</f>
        <v>25</v>
      </c>
      <c r="N327" s="5">
        <f t="shared" si="22"/>
        <v>1</v>
      </c>
      <c r="O327" s="5">
        <f t="shared" si="23"/>
        <v>2.6919987135099235</v>
      </c>
    </row>
    <row r="328" spans="1:15" ht="25" customHeight="1">
      <c r="A328" s="1"/>
      <c r="B328" s="1">
        <v>19</v>
      </c>
      <c r="C328" s="13" t="s">
        <v>53</v>
      </c>
      <c r="D328" s="1" t="s">
        <v>43</v>
      </c>
      <c r="E328" s="4">
        <v>45473</v>
      </c>
      <c r="F328" s="1" t="s">
        <v>51</v>
      </c>
      <c r="G328" s="1" t="s">
        <v>48</v>
      </c>
      <c r="H328" s="5">
        <f>'Forecast log'!T24</f>
        <v>-0.82900802064402757</v>
      </c>
      <c r="I328" s="5">
        <f>'PG facts'!D71</f>
        <v>1</v>
      </c>
      <c r="J328" s="5">
        <f t="shared" si="20"/>
        <v>-1.8290080206440276</v>
      </c>
      <c r="K328" s="5">
        <f t="shared" si="21"/>
        <v>3.3452703395801837</v>
      </c>
      <c r="L328" s="5">
        <f>('Forecast log'!H24-I328)^2</f>
        <v>10.5625</v>
      </c>
      <c r="M328" s="5">
        <f>('Forecast log'!I24-I328)^2</f>
        <v>25</v>
      </c>
      <c r="N328" s="5">
        <f t="shared" si="22"/>
        <v>1</v>
      </c>
      <c r="O328" s="5">
        <f t="shared" si="23"/>
        <v>1.8290080206440276</v>
      </c>
    </row>
    <row r="329" spans="1:15" ht="25" customHeight="1">
      <c r="A329" s="1"/>
      <c r="B329" s="1">
        <v>78</v>
      </c>
      <c r="C329" s="13" t="s">
        <v>53</v>
      </c>
      <c r="D329" s="1" t="s">
        <v>43</v>
      </c>
      <c r="E329" s="4">
        <v>45565</v>
      </c>
      <c r="F329" s="1" t="s">
        <v>44</v>
      </c>
      <c r="G329" s="1" t="s">
        <v>45</v>
      </c>
      <c r="H329" s="5">
        <f>'Forecast log'!H83</f>
        <v>-2.25</v>
      </c>
      <c r="I329" s="5">
        <f>'PG facts'!D78</f>
        <v>-1</v>
      </c>
      <c r="J329" s="5">
        <f t="shared" si="20"/>
        <v>-1.25</v>
      </c>
      <c r="K329" s="5">
        <f t="shared" si="21"/>
        <v>1.5625</v>
      </c>
      <c r="L329" s="5">
        <f>('Forecast log'!H83-I329)^2</f>
        <v>1.5625</v>
      </c>
      <c r="M329" s="5">
        <f>('Forecast log'!I83-I329)^2</f>
        <v>9</v>
      </c>
      <c r="N329" s="5">
        <f t="shared" si="22"/>
        <v>0</v>
      </c>
      <c r="O329" s="5">
        <f t="shared" si="23"/>
        <v>1.25</v>
      </c>
    </row>
    <row r="330" spans="1:15" ht="25" customHeight="1">
      <c r="A330" s="1"/>
      <c r="B330" s="1">
        <v>78</v>
      </c>
      <c r="C330" s="13" t="s">
        <v>53</v>
      </c>
      <c r="D330" s="1" t="s">
        <v>43</v>
      </c>
      <c r="E330" s="4">
        <v>45565</v>
      </c>
      <c r="F330" s="1" t="s">
        <v>44</v>
      </c>
      <c r="G330" s="1" t="s">
        <v>46</v>
      </c>
      <c r="H330" s="5">
        <f>'Forecast log'!I83</f>
        <v>-4</v>
      </c>
      <c r="I330" s="5">
        <f>'PG facts'!D78</f>
        <v>-1</v>
      </c>
      <c r="J330" s="5">
        <f t="shared" si="20"/>
        <v>-3</v>
      </c>
      <c r="K330" s="5">
        <f t="shared" si="21"/>
        <v>9</v>
      </c>
      <c r="L330" s="5">
        <f>('Forecast log'!H83-I330)^2</f>
        <v>1.5625</v>
      </c>
      <c r="M330" s="5">
        <f>('Forecast log'!I83-I330)^2</f>
        <v>9</v>
      </c>
      <c r="N330" s="5">
        <f t="shared" si="22"/>
        <v>0</v>
      </c>
      <c r="O330" s="5">
        <f t="shared" si="23"/>
        <v>3</v>
      </c>
    </row>
    <row r="331" spans="1:15" ht="25" customHeight="1">
      <c r="A331" s="1"/>
      <c r="B331" s="1">
        <v>78</v>
      </c>
      <c r="C331" s="13" t="s">
        <v>53</v>
      </c>
      <c r="D331" s="1" t="s">
        <v>43</v>
      </c>
      <c r="E331" s="4">
        <v>45565</v>
      </c>
      <c r="F331" s="1" t="s">
        <v>44</v>
      </c>
      <c r="G331" s="1" t="s">
        <v>47</v>
      </c>
      <c r="H331" s="5">
        <f>'Forecast log'!N83</f>
        <v>0.87866635827729955</v>
      </c>
      <c r="I331" s="5">
        <f>'PG facts'!D78</f>
        <v>-1</v>
      </c>
      <c r="J331" s="5">
        <f t="shared" si="20"/>
        <v>1.8786663582772996</v>
      </c>
      <c r="K331" s="5">
        <f t="shared" si="21"/>
        <v>3.529387285722891</v>
      </c>
      <c r="L331" s="5">
        <f>('Forecast log'!H83-I331)^2</f>
        <v>1.5625</v>
      </c>
      <c r="M331" s="5">
        <f>('Forecast log'!I83-I331)^2</f>
        <v>9</v>
      </c>
      <c r="N331" s="5">
        <f t="shared" si="22"/>
        <v>0</v>
      </c>
      <c r="O331" s="5">
        <f t="shared" si="23"/>
        <v>1.8786663582772996</v>
      </c>
    </row>
    <row r="332" spans="1:15" ht="25" customHeight="1">
      <c r="A332" s="1"/>
      <c r="B332" s="1">
        <v>78</v>
      </c>
      <c r="C332" s="13" t="s">
        <v>53</v>
      </c>
      <c r="D332" s="1" t="s">
        <v>43</v>
      </c>
      <c r="E332" s="4">
        <v>45565</v>
      </c>
      <c r="F332" s="1" t="s">
        <v>44</v>
      </c>
      <c r="G332" s="1" t="s">
        <v>48</v>
      </c>
      <c r="H332" s="5">
        <f>'Forecast log'!T83</f>
        <v>-0.68566682086135022</v>
      </c>
      <c r="I332" s="5">
        <f>'PG facts'!D78</f>
        <v>-1</v>
      </c>
      <c r="J332" s="5">
        <f t="shared" si="20"/>
        <v>0.31433317913864978</v>
      </c>
      <c r="K332" s="5">
        <f t="shared" si="21"/>
        <v>9.880534750741049E-2</v>
      </c>
      <c r="L332" s="5">
        <f>('Forecast log'!H83-I332)^2</f>
        <v>1.5625</v>
      </c>
      <c r="M332" s="5">
        <f>('Forecast log'!I83-I332)^2</f>
        <v>9</v>
      </c>
      <c r="N332" s="5">
        <f t="shared" si="22"/>
        <v>1</v>
      </c>
      <c r="O332" s="5">
        <f t="shared" si="23"/>
        <v>0.31433317913864978</v>
      </c>
    </row>
    <row r="333" spans="1:15" ht="25" customHeight="1">
      <c r="A333" s="1"/>
      <c r="B333" s="1">
        <v>83</v>
      </c>
      <c r="C333" s="13" t="s">
        <v>53</v>
      </c>
      <c r="D333" s="1" t="s">
        <v>43</v>
      </c>
      <c r="E333" s="4">
        <v>45565</v>
      </c>
      <c r="F333" s="1" t="s">
        <v>52</v>
      </c>
      <c r="G333" s="1" t="s">
        <v>45</v>
      </c>
      <c r="H333" s="5">
        <f>'Forecast log'!H88</f>
        <v>-1.25</v>
      </c>
      <c r="I333" s="5">
        <f>'PG facts'!D78</f>
        <v>-1</v>
      </c>
      <c r="J333" s="5">
        <f t="shared" si="20"/>
        <v>-0.25</v>
      </c>
      <c r="K333" s="5">
        <f t="shared" si="21"/>
        <v>6.25E-2</v>
      </c>
      <c r="L333" s="5">
        <f>('Forecast log'!H88-I333)^2</f>
        <v>6.25E-2</v>
      </c>
      <c r="M333" s="5">
        <f>('Forecast log'!I88-I333)^2</f>
        <v>4</v>
      </c>
      <c r="N333" s="5">
        <f t="shared" si="22"/>
        <v>0</v>
      </c>
      <c r="O333" s="5">
        <f t="shared" si="23"/>
        <v>0.25</v>
      </c>
    </row>
    <row r="334" spans="1:15" ht="25" customHeight="1">
      <c r="A334" s="1"/>
      <c r="B334" s="1">
        <v>83</v>
      </c>
      <c r="C334" s="13" t="s">
        <v>53</v>
      </c>
      <c r="D334" s="1" t="s">
        <v>43</v>
      </c>
      <c r="E334" s="4">
        <v>45565</v>
      </c>
      <c r="F334" s="1" t="s">
        <v>52</v>
      </c>
      <c r="G334" s="1" t="s">
        <v>46</v>
      </c>
      <c r="H334" s="5">
        <f>'Forecast log'!I88</f>
        <v>1</v>
      </c>
      <c r="I334" s="5">
        <f>'PG facts'!D78</f>
        <v>-1</v>
      </c>
      <c r="J334" s="5">
        <f t="shared" si="20"/>
        <v>2</v>
      </c>
      <c r="K334" s="5">
        <f t="shared" si="21"/>
        <v>4</v>
      </c>
      <c r="L334" s="5">
        <f>('Forecast log'!H88-I334)^2</f>
        <v>6.25E-2</v>
      </c>
      <c r="M334" s="5">
        <f>('Forecast log'!I88-I334)^2</f>
        <v>4</v>
      </c>
      <c r="N334" s="5">
        <f t="shared" si="22"/>
        <v>0</v>
      </c>
      <c r="O334" s="5">
        <f t="shared" si="23"/>
        <v>2</v>
      </c>
    </row>
    <row r="335" spans="1:15" ht="25" customHeight="1">
      <c r="A335" s="1"/>
      <c r="B335" s="1">
        <v>83</v>
      </c>
      <c r="C335" s="13" t="s">
        <v>53</v>
      </c>
      <c r="D335" s="1" t="s">
        <v>43</v>
      </c>
      <c r="E335" s="4">
        <v>45565</v>
      </c>
      <c r="F335" s="1" t="s">
        <v>52</v>
      </c>
      <c r="G335" s="1" t="s">
        <v>47</v>
      </c>
      <c r="H335" s="5">
        <f>'Forecast log'!N88</f>
        <v>1.3133904696276901</v>
      </c>
      <c r="I335" s="5">
        <f>'PG facts'!D78</f>
        <v>-1</v>
      </c>
      <c r="J335" s="5">
        <f t="shared" si="20"/>
        <v>2.3133904696276901</v>
      </c>
      <c r="K335" s="5">
        <f t="shared" si="21"/>
        <v>5.3517754649642244</v>
      </c>
      <c r="L335" s="5">
        <f>('Forecast log'!H88-I335)^2</f>
        <v>6.25E-2</v>
      </c>
      <c r="M335" s="5">
        <f>('Forecast log'!I88-I335)^2</f>
        <v>4</v>
      </c>
      <c r="N335" s="5">
        <f t="shared" si="22"/>
        <v>0</v>
      </c>
      <c r="O335" s="5">
        <f t="shared" si="23"/>
        <v>2.3133904696276901</v>
      </c>
    </row>
    <row r="336" spans="1:15" ht="25" customHeight="1">
      <c r="A336" s="1"/>
      <c r="B336" s="1">
        <v>83</v>
      </c>
      <c r="C336" s="13" t="s">
        <v>53</v>
      </c>
      <c r="D336" s="1" t="s">
        <v>43</v>
      </c>
      <c r="E336" s="4">
        <v>45565</v>
      </c>
      <c r="F336" s="1" t="s">
        <v>52</v>
      </c>
      <c r="G336" s="1" t="s">
        <v>50</v>
      </c>
      <c r="H336" s="5">
        <f>'Forecast log'!S88</f>
        <v>-1.5138939802681648</v>
      </c>
      <c r="I336" s="5">
        <f>'PG facts'!D78</f>
        <v>-1</v>
      </c>
      <c r="J336" s="5">
        <f t="shared" si="20"/>
        <v>-0.5138939802681648</v>
      </c>
      <c r="K336" s="5">
        <f t="shared" si="21"/>
        <v>0.26408702295585695</v>
      </c>
      <c r="L336" s="5">
        <f>('Forecast log'!H88-I336)^2</f>
        <v>6.25E-2</v>
      </c>
      <c r="M336" s="5">
        <f>('Forecast log'!I88-I336)^2</f>
        <v>4</v>
      </c>
      <c r="N336" s="5">
        <f t="shared" si="22"/>
        <v>0</v>
      </c>
      <c r="O336" s="5">
        <f t="shared" si="23"/>
        <v>0.5138939802681648</v>
      </c>
    </row>
    <row r="337" spans="1:15" ht="25" customHeight="1">
      <c r="A337" s="1"/>
      <c r="B337" s="1">
        <v>83</v>
      </c>
      <c r="C337" s="13" t="s">
        <v>53</v>
      </c>
      <c r="D337" s="1" t="s">
        <v>43</v>
      </c>
      <c r="E337" s="4">
        <v>45565</v>
      </c>
      <c r="F337" s="1" t="s">
        <v>52</v>
      </c>
      <c r="G337" s="1" t="s">
        <v>48</v>
      </c>
      <c r="H337" s="5">
        <f>'Forecast log'!T88</f>
        <v>3.1695234813845063E-2</v>
      </c>
      <c r="I337" s="5">
        <f>'PG facts'!D78</f>
        <v>-1</v>
      </c>
      <c r="J337" s="5">
        <f t="shared" si="20"/>
        <v>1.0316952348138451</v>
      </c>
      <c r="K337" s="5">
        <f t="shared" si="21"/>
        <v>1.0643950575375949</v>
      </c>
      <c r="L337" s="5">
        <f>('Forecast log'!H88-I337)^2</f>
        <v>6.25E-2</v>
      </c>
      <c r="M337" s="5">
        <f>('Forecast log'!I88-I337)^2</f>
        <v>4</v>
      </c>
      <c r="N337" s="5">
        <f t="shared" si="22"/>
        <v>0</v>
      </c>
      <c r="O337" s="5">
        <f t="shared" si="23"/>
        <v>1.0316952348138451</v>
      </c>
    </row>
    <row r="338" spans="1:15" ht="25" customHeight="1">
      <c r="A338" s="1"/>
      <c r="B338" s="1">
        <v>81</v>
      </c>
      <c r="C338" s="13" t="s">
        <v>53</v>
      </c>
      <c r="D338" s="1" t="s">
        <v>43</v>
      </c>
      <c r="E338" s="4">
        <v>45565</v>
      </c>
      <c r="F338" s="1" t="s">
        <v>49</v>
      </c>
      <c r="G338" s="1" t="s">
        <v>45</v>
      </c>
      <c r="H338" s="5">
        <f>'Forecast log'!H86</f>
        <v>-1.25</v>
      </c>
      <c r="I338" s="5">
        <f>'PG facts'!D78</f>
        <v>-1</v>
      </c>
      <c r="J338" s="5">
        <f t="shared" si="20"/>
        <v>-0.25</v>
      </c>
      <c r="K338" s="5">
        <f t="shared" si="21"/>
        <v>6.25E-2</v>
      </c>
      <c r="L338" s="5">
        <f>('Forecast log'!H86-I338)^2</f>
        <v>6.25E-2</v>
      </c>
      <c r="M338" s="5">
        <f>('Forecast log'!I86-I338)^2</f>
        <v>4</v>
      </c>
      <c r="N338" s="5">
        <f t="shared" si="22"/>
        <v>0</v>
      </c>
      <c r="O338" s="5">
        <f t="shared" si="23"/>
        <v>0.25</v>
      </c>
    </row>
    <row r="339" spans="1:15" ht="25" customHeight="1">
      <c r="A339" s="1"/>
      <c r="B339" s="1">
        <v>81</v>
      </c>
      <c r="C339" s="13" t="s">
        <v>53</v>
      </c>
      <c r="D339" s="1" t="s">
        <v>43</v>
      </c>
      <c r="E339" s="4">
        <v>45565</v>
      </c>
      <c r="F339" s="1" t="s">
        <v>49</v>
      </c>
      <c r="G339" s="1" t="s">
        <v>46</v>
      </c>
      <c r="H339" s="5">
        <f>'Forecast log'!I86</f>
        <v>1</v>
      </c>
      <c r="I339" s="5">
        <f>'PG facts'!D78</f>
        <v>-1</v>
      </c>
      <c r="J339" s="5">
        <f t="shared" si="20"/>
        <v>2</v>
      </c>
      <c r="K339" s="5">
        <f t="shared" si="21"/>
        <v>4</v>
      </c>
      <c r="L339" s="5">
        <f>('Forecast log'!H86-I339)^2</f>
        <v>6.25E-2</v>
      </c>
      <c r="M339" s="5">
        <f>('Forecast log'!I86-I339)^2</f>
        <v>4</v>
      </c>
      <c r="N339" s="5">
        <f t="shared" si="22"/>
        <v>0</v>
      </c>
      <c r="O339" s="5">
        <f t="shared" si="23"/>
        <v>2</v>
      </c>
    </row>
    <row r="340" spans="1:15" ht="25" customHeight="1">
      <c r="A340" s="1"/>
      <c r="B340" s="1">
        <v>81</v>
      </c>
      <c r="C340" s="13" t="s">
        <v>53</v>
      </c>
      <c r="D340" s="1" t="s">
        <v>43</v>
      </c>
      <c r="E340" s="4">
        <v>45565</v>
      </c>
      <c r="F340" s="1" t="s">
        <v>49</v>
      </c>
      <c r="G340" s="1" t="s">
        <v>47</v>
      </c>
      <c r="H340" s="5">
        <f>'Forecast log'!N86</f>
        <v>0.96639148989066515</v>
      </c>
      <c r="I340" s="5">
        <f>'PG facts'!D78</f>
        <v>-1</v>
      </c>
      <c r="J340" s="5">
        <f t="shared" si="20"/>
        <v>1.9663914898906651</v>
      </c>
      <c r="K340" s="5">
        <f t="shared" si="21"/>
        <v>3.86669549151443</v>
      </c>
      <c r="L340" s="5">
        <f>('Forecast log'!H86-I340)^2</f>
        <v>6.25E-2</v>
      </c>
      <c r="M340" s="5">
        <f>('Forecast log'!I86-I340)^2</f>
        <v>4</v>
      </c>
      <c r="N340" s="5">
        <f t="shared" si="22"/>
        <v>0</v>
      </c>
      <c r="O340" s="5">
        <f t="shared" si="23"/>
        <v>1.9663914898906651</v>
      </c>
    </row>
    <row r="341" spans="1:15" ht="25" customHeight="1">
      <c r="A341" s="1"/>
      <c r="B341" s="1">
        <v>81</v>
      </c>
      <c r="C341" s="13" t="s">
        <v>53</v>
      </c>
      <c r="D341" s="1" t="s">
        <v>43</v>
      </c>
      <c r="E341" s="4">
        <v>45565</v>
      </c>
      <c r="F341" s="1" t="s">
        <v>49</v>
      </c>
      <c r="G341" s="1" t="s">
        <v>50</v>
      </c>
      <c r="H341" s="5">
        <f>'Forecast log'!S86</f>
        <v>-1.3602527744348238</v>
      </c>
      <c r="I341" s="5">
        <f>'PG facts'!D78</f>
        <v>-1</v>
      </c>
      <c r="J341" s="5">
        <f t="shared" si="20"/>
        <v>-0.36025277443482384</v>
      </c>
      <c r="K341" s="5">
        <f t="shared" si="21"/>
        <v>0.12978206148798807</v>
      </c>
      <c r="L341" s="5">
        <f>('Forecast log'!H86-I341)^2</f>
        <v>6.25E-2</v>
      </c>
      <c r="M341" s="5">
        <f>('Forecast log'!I86-I341)^2</f>
        <v>4</v>
      </c>
      <c r="N341" s="5">
        <f t="shared" si="22"/>
        <v>0</v>
      </c>
      <c r="O341" s="5">
        <f t="shared" si="23"/>
        <v>0.36025277443482384</v>
      </c>
    </row>
    <row r="342" spans="1:15" ht="25" customHeight="1">
      <c r="A342" s="1"/>
      <c r="B342" s="1">
        <v>81</v>
      </c>
      <c r="C342" s="13" t="s">
        <v>53</v>
      </c>
      <c r="D342" s="1" t="s">
        <v>43</v>
      </c>
      <c r="E342" s="4">
        <v>45565</v>
      </c>
      <c r="F342" s="1" t="s">
        <v>49</v>
      </c>
      <c r="G342" s="1" t="s">
        <v>48</v>
      </c>
      <c r="H342" s="5">
        <f>'Forecast log'!T86</f>
        <v>-0.14180425505466743</v>
      </c>
      <c r="I342" s="5">
        <f>'PG facts'!D78</f>
        <v>-1</v>
      </c>
      <c r="J342" s="5">
        <f t="shared" si="20"/>
        <v>0.85819574494533257</v>
      </c>
      <c r="K342" s="5">
        <f t="shared" si="21"/>
        <v>0.73649993664227431</v>
      </c>
      <c r="L342" s="5">
        <f>('Forecast log'!H86-I342)^2</f>
        <v>6.25E-2</v>
      </c>
      <c r="M342" s="5">
        <f>('Forecast log'!I86-I342)^2</f>
        <v>4</v>
      </c>
      <c r="N342" s="5">
        <f t="shared" si="22"/>
        <v>0</v>
      </c>
      <c r="O342" s="5">
        <f t="shared" si="23"/>
        <v>0.85819574494533257</v>
      </c>
    </row>
    <row r="343" spans="1:15" ht="25" customHeight="1">
      <c r="A343" s="1"/>
      <c r="B343" s="1">
        <v>82</v>
      </c>
      <c r="C343" s="13" t="s">
        <v>53</v>
      </c>
      <c r="D343" s="1" t="s">
        <v>43</v>
      </c>
      <c r="E343" s="4">
        <v>45565</v>
      </c>
      <c r="F343" s="1" t="s">
        <v>51</v>
      </c>
      <c r="G343" s="1" t="s">
        <v>45</v>
      </c>
      <c r="H343" s="5">
        <f>'Forecast log'!H87</f>
        <v>-1.25</v>
      </c>
      <c r="I343" s="5">
        <f>'PG facts'!D78</f>
        <v>-1</v>
      </c>
      <c r="J343" s="5">
        <f t="shared" si="20"/>
        <v>-0.25</v>
      </c>
      <c r="K343" s="5">
        <f t="shared" si="21"/>
        <v>6.25E-2</v>
      </c>
      <c r="L343" s="5">
        <f>('Forecast log'!H87-I343)^2</f>
        <v>6.25E-2</v>
      </c>
      <c r="M343" s="5">
        <f>('Forecast log'!I87-I343)^2</f>
        <v>4</v>
      </c>
      <c r="N343" s="5">
        <f t="shared" si="22"/>
        <v>0</v>
      </c>
      <c r="O343" s="5">
        <f t="shared" si="23"/>
        <v>0.25</v>
      </c>
    </row>
    <row r="344" spans="1:15" ht="25" customHeight="1">
      <c r="A344" s="1"/>
      <c r="B344" s="1">
        <v>82</v>
      </c>
      <c r="C344" s="13" t="s">
        <v>53</v>
      </c>
      <c r="D344" s="1" t="s">
        <v>43</v>
      </c>
      <c r="E344" s="4">
        <v>45565</v>
      </c>
      <c r="F344" s="1" t="s">
        <v>51</v>
      </c>
      <c r="G344" s="1" t="s">
        <v>46</v>
      </c>
      <c r="H344" s="5">
        <f>'Forecast log'!I87</f>
        <v>1</v>
      </c>
      <c r="I344" s="5">
        <f>'PG facts'!D78</f>
        <v>-1</v>
      </c>
      <c r="J344" s="5">
        <f t="shared" si="20"/>
        <v>2</v>
      </c>
      <c r="K344" s="5">
        <f t="shared" si="21"/>
        <v>4</v>
      </c>
      <c r="L344" s="5">
        <f>('Forecast log'!H87-I344)^2</f>
        <v>6.25E-2</v>
      </c>
      <c r="M344" s="5">
        <f>('Forecast log'!I87-I344)^2</f>
        <v>4</v>
      </c>
      <c r="N344" s="5">
        <f t="shared" si="22"/>
        <v>0</v>
      </c>
      <c r="O344" s="5">
        <f t="shared" si="23"/>
        <v>2</v>
      </c>
    </row>
    <row r="345" spans="1:15" ht="25" customHeight="1">
      <c r="A345" s="1"/>
      <c r="B345" s="1">
        <v>82</v>
      </c>
      <c r="C345" s="13" t="s">
        <v>53</v>
      </c>
      <c r="D345" s="1" t="s">
        <v>43</v>
      </c>
      <c r="E345" s="4">
        <v>45565</v>
      </c>
      <c r="F345" s="1" t="s">
        <v>51</v>
      </c>
      <c r="G345" s="1" t="s">
        <v>47</v>
      </c>
      <c r="H345" s="5">
        <f>'Forecast log'!N87</f>
        <v>1.3133904696276901</v>
      </c>
      <c r="I345" s="5">
        <f>'PG facts'!D78</f>
        <v>-1</v>
      </c>
      <c r="J345" s="5">
        <f t="shared" si="20"/>
        <v>2.3133904696276901</v>
      </c>
      <c r="K345" s="5">
        <f t="shared" si="21"/>
        <v>5.3517754649642244</v>
      </c>
      <c r="L345" s="5">
        <f>('Forecast log'!H87-I345)^2</f>
        <v>6.25E-2</v>
      </c>
      <c r="M345" s="5">
        <f>('Forecast log'!I87-I345)^2</f>
        <v>4</v>
      </c>
      <c r="N345" s="5">
        <f t="shared" si="22"/>
        <v>0</v>
      </c>
      <c r="O345" s="5">
        <f t="shared" si="23"/>
        <v>2.3133904696276901</v>
      </c>
    </row>
    <row r="346" spans="1:15" ht="25" customHeight="1">
      <c r="A346" s="1"/>
      <c r="B346" s="1">
        <v>82</v>
      </c>
      <c r="C346" s="13" t="s">
        <v>53</v>
      </c>
      <c r="D346" s="1" t="s">
        <v>43</v>
      </c>
      <c r="E346" s="4">
        <v>45565</v>
      </c>
      <c r="F346" s="1" t="s">
        <v>51</v>
      </c>
      <c r="G346" s="1" t="s">
        <v>50</v>
      </c>
      <c r="H346" s="5">
        <f>'Forecast log'!S87</f>
        <v>-1.5138939802681648</v>
      </c>
      <c r="I346" s="5">
        <f>'PG facts'!D78</f>
        <v>-1</v>
      </c>
      <c r="J346" s="5">
        <f t="shared" si="20"/>
        <v>-0.5138939802681648</v>
      </c>
      <c r="K346" s="5">
        <f t="shared" si="21"/>
        <v>0.26408702295585695</v>
      </c>
      <c r="L346" s="5">
        <f>('Forecast log'!H87-I346)^2</f>
        <v>6.25E-2</v>
      </c>
      <c r="M346" s="5">
        <f>('Forecast log'!I87-I346)^2</f>
        <v>4</v>
      </c>
      <c r="N346" s="5">
        <f t="shared" si="22"/>
        <v>0</v>
      </c>
      <c r="O346" s="5">
        <f t="shared" si="23"/>
        <v>0.5138939802681648</v>
      </c>
    </row>
    <row r="347" spans="1:15" ht="25" customHeight="1">
      <c r="A347" s="1"/>
      <c r="B347" s="1">
        <v>82</v>
      </c>
      <c r="C347" s="13" t="s">
        <v>53</v>
      </c>
      <c r="D347" s="1" t="s">
        <v>43</v>
      </c>
      <c r="E347" s="4">
        <v>45565</v>
      </c>
      <c r="F347" s="1" t="s">
        <v>51</v>
      </c>
      <c r="G347" s="1" t="s">
        <v>48</v>
      </c>
      <c r="H347" s="5">
        <f>'Forecast log'!T87</f>
        <v>3.1695234813845063E-2</v>
      </c>
      <c r="I347" s="5">
        <f>'PG facts'!D78</f>
        <v>-1</v>
      </c>
      <c r="J347" s="5">
        <f t="shared" si="20"/>
        <v>1.0316952348138451</v>
      </c>
      <c r="K347" s="5">
        <f t="shared" si="21"/>
        <v>1.0643950575375949</v>
      </c>
      <c r="L347" s="5">
        <f>('Forecast log'!H87-I347)^2</f>
        <v>6.25E-2</v>
      </c>
      <c r="M347" s="5">
        <f>('Forecast log'!I87-I347)^2</f>
        <v>4</v>
      </c>
      <c r="N347" s="5">
        <f t="shared" si="22"/>
        <v>0</v>
      </c>
      <c r="O347" s="5">
        <f t="shared" si="23"/>
        <v>1.0316952348138451</v>
      </c>
    </row>
    <row r="348" spans="1:15" ht="25" customHeight="1">
      <c r="A348" s="1"/>
      <c r="B348" s="1">
        <v>134</v>
      </c>
      <c r="C348" s="13" t="s">
        <v>53</v>
      </c>
      <c r="D348" s="1" t="s">
        <v>43</v>
      </c>
      <c r="E348" s="4">
        <v>45657</v>
      </c>
      <c r="F348" s="1" t="s">
        <v>44</v>
      </c>
      <c r="G348" s="1" t="s">
        <v>45</v>
      </c>
      <c r="H348" s="5">
        <f>'Forecast log'!H139</f>
        <v>-1.25</v>
      </c>
      <c r="I348" s="5">
        <f>'PG facts'!D85</f>
        <v>0</v>
      </c>
      <c r="J348" s="5">
        <f t="shared" si="20"/>
        <v>-1.25</v>
      </c>
      <c r="K348" s="5">
        <f t="shared" si="21"/>
        <v>1.5625</v>
      </c>
      <c r="L348" s="5">
        <f>('Forecast log'!H139-I348)^2</f>
        <v>1.5625</v>
      </c>
      <c r="M348" s="5">
        <f>('Forecast log'!I139-I348)^2</f>
        <v>1</v>
      </c>
      <c r="N348" s="5">
        <f t="shared" si="22"/>
        <v>0</v>
      </c>
      <c r="O348" s="5">
        <f t="shared" si="23"/>
        <v>1.25</v>
      </c>
    </row>
    <row r="349" spans="1:15" ht="25" customHeight="1">
      <c r="A349" s="1"/>
      <c r="B349" s="1">
        <v>134</v>
      </c>
      <c r="C349" s="13" t="s">
        <v>53</v>
      </c>
      <c r="D349" s="1" t="s">
        <v>43</v>
      </c>
      <c r="E349" s="4">
        <v>45657</v>
      </c>
      <c r="F349" s="1" t="s">
        <v>44</v>
      </c>
      <c r="G349" s="1" t="s">
        <v>46</v>
      </c>
      <c r="H349" s="5">
        <f>'Forecast log'!I139</f>
        <v>1</v>
      </c>
      <c r="I349" s="5">
        <f>'PG facts'!D85</f>
        <v>0</v>
      </c>
      <c r="J349" s="5">
        <f t="shared" si="20"/>
        <v>1</v>
      </c>
      <c r="K349" s="5">
        <f t="shared" si="21"/>
        <v>1</v>
      </c>
      <c r="L349" s="5">
        <f>('Forecast log'!H139-I349)^2</f>
        <v>1.5625</v>
      </c>
      <c r="M349" s="5">
        <f>('Forecast log'!I139-I349)^2</f>
        <v>1</v>
      </c>
      <c r="N349" s="5">
        <f t="shared" si="22"/>
        <v>1</v>
      </c>
      <c r="O349" s="5">
        <f t="shared" si="23"/>
        <v>1</v>
      </c>
    </row>
    <row r="350" spans="1:15" ht="25" customHeight="1">
      <c r="A350" s="1"/>
      <c r="B350" s="1">
        <v>134</v>
      </c>
      <c r="C350" s="13" t="s">
        <v>53</v>
      </c>
      <c r="D350" s="1" t="s">
        <v>43</v>
      </c>
      <c r="E350" s="4">
        <v>45657</v>
      </c>
      <c r="F350" s="1" t="s">
        <v>44</v>
      </c>
      <c r="G350" s="1" t="s">
        <v>47</v>
      </c>
      <c r="H350" s="5">
        <f>'Forecast log'!N139</f>
        <v>1.3077967430881623</v>
      </c>
      <c r="I350" s="5">
        <f>'PG facts'!D85</f>
        <v>0</v>
      </c>
      <c r="J350" s="5">
        <f t="shared" si="20"/>
        <v>1.3077967430881623</v>
      </c>
      <c r="K350" s="5">
        <f t="shared" si="21"/>
        <v>1.7103323212320047</v>
      </c>
      <c r="L350" s="5">
        <f>('Forecast log'!H139-I350)^2</f>
        <v>1.5625</v>
      </c>
      <c r="M350" s="5">
        <f>('Forecast log'!I139-I350)^2</f>
        <v>1</v>
      </c>
      <c r="N350" s="5">
        <f t="shared" si="22"/>
        <v>0</v>
      </c>
      <c r="O350" s="5">
        <f t="shared" si="23"/>
        <v>1.3077967430881623</v>
      </c>
    </row>
    <row r="351" spans="1:15" ht="25" customHeight="1">
      <c r="A351" s="1"/>
      <c r="B351" s="1">
        <v>134</v>
      </c>
      <c r="C351" s="13" t="s">
        <v>53</v>
      </c>
      <c r="D351" s="1" t="s">
        <v>43</v>
      </c>
      <c r="E351" s="4">
        <v>45657</v>
      </c>
      <c r="F351" s="1" t="s">
        <v>44</v>
      </c>
      <c r="G351" s="1" t="s">
        <v>48</v>
      </c>
      <c r="H351" s="5">
        <f>'Forecast log'!T139</f>
        <v>2.8898371544081147E-2</v>
      </c>
      <c r="I351" s="5">
        <f>'PG facts'!D85</f>
        <v>0</v>
      </c>
      <c r="J351" s="5">
        <f t="shared" si="20"/>
        <v>2.8898371544081147E-2</v>
      </c>
      <c r="K351" s="5">
        <f t="shared" si="21"/>
        <v>8.3511587789975895E-4</v>
      </c>
      <c r="L351" s="5">
        <f>('Forecast log'!H139-I351)^2</f>
        <v>1.5625</v>
      </c>
      <c r="M351" s="5">
        <f>('Forecast log'!I139-I351)^2</f>
        <v>1</v>
      </c>
      <c r="N351" s="5">
        <f t="shared" si="22"/>
        <v>1</v>
      </c>
      <c r="O351" s="5">
        <f t="shared" si="23"/>
        <v>2.8898371544081147E-2</v>
      </c>
    </row>
    <row r="352" spans="1:15" ht="25" customHeight="1">
      <c r="A352" s="1"/>
      <c r="B352" s="1">
        <v>139</v>
      </c>
      <c r="C352" s="13" t="s">
        <v>53</v>
      </c>
      <c r="D352" s="1" t="s">
        <v>43</v>
      </c>
      <c r="E352" s="4">
        <v>45657</v>
      </c>
      <c r="F352" s="1" t="s">
        <v>52</v>
      </c>
      <c r="G352" s="1" t="s">
        <v>45</v>
      </c>
      <c r="H352" s="5">
        <f>'Forecast log'!H144</f>
        <v>-2</v>
      </c>
      <c r="I352" s="5">
        <f>'PG facts'!D85</f>
        <v>0</v>
      </c>
      <c r="J352" s="5">
        <f t="shared" si="20"/>
        <v>-2</v>
      </c>
      <c r="K352" s="5">
        <f t="shared" si="21"/>
        <v>4</v>
      </c>
      <c r="L352" s="5">
        <f>('Forecast log'!H144-I352)^2</f>
        <v>4</v>
      </c>
      <c r="M352" s="5">
        <f>('Forecast log'!I144-I352)^2</f>
        <v>1</v>
      </c>
      <c r="N352" s="5">
        <f t="shared" si="22"/>
        <v>0</v>
      </c>
      <c r="O352" s="5">
        <f t="shared" si="23"/>
        <v>2</v>
      </c>
    </row>
    <row r="353" spans="1:15" ht="25" customHeight="1">
      <c r="A353" s="1"/>
      <c r="B353" s="1">
        <v>139</v>
      </c>
      <c r="C353" s="13" t="s">
        <v>53</v>
      </c>
      <c r="D353" s="1" t="s">
        <v>43</v>
      </c>
      <c r="E353" s="4">
        <v>45657</v>
      </c>
      <c r="F353" s="1" t="s">
        <v>52</v>
      </c>
      <c r="G353" s="1" t="s">
        <v>46</v>
      </c>
      <c r="H353" s="5">
        <f>'Forecast log'!I144</f>
        <v>-1</v>
      </c>
      <c r="I353" s="5">
        <f>'PG facts'!D85</f>
        <v>0</v>
      </c>
      <c r="J353" s="5">
        <f t="shared" si="20"/>
        <v>-1</v>
      </c>
      <c r="K353" s="5">
        <f t="shared" si="21"/>
        <v>1</v>
      </c>
      <c r="L353" s="5">
        <f>('Forecast log'!H144-I353)^2</f>
        <v>4</v>
      </c>
      <c r="M353" s="5">
        <f>('Forecast log'!I144-I353)^2</f>
        <v>1</v>
      </c>
      <c r="N353" s="5">
        <f t="shared" si="22"/>
        <v>1</v>
      </c>
      <c r="O353" s="5">
        <f t="shared" si="23"/>
        <v>1</v>
      </c>
    </row>
    <row r="354" spans="1:15" ht="25" customHeight="1">
      <c r="A354" s="1"/>
      <c r="B354" s="1">
        <v>139</v>
      </c>
      <c r="C354" s="13" t="s">
        <v>53</v>
      </c>
      <c r="D354" s="1" t="s">
        <v>43</v>
      </c>
      <c r="E354" s="4">
        <v>45657</v>
      </c>
      <c r="F354" s="1" t="s">
        <v>52</v>
      </c>
      <c r="G354" s="1" t="s">
        <v>47</v>
      </c>
      <c r="H354" s="5">
        <f>'Forecast log'!N144</f>
        <v>0.92018030835947418</v>
      </c>
      <c r="I354" s="5">
        <f>'PG facts'!D85</f>
        <v>0</v>
      </c>
      <c r="J354" s="5">
        <f t="shared" si="20"/>
        <v>0.92018030835947418</v>
      </c>
      <c r="K354" s="5">
        <f t="shared" si="21"/>
        <v>0.846731799892537</v>
      </c>
      <c r="L354" s="5">
        <f>('Forecast log'!H144-I354)^2</f>
        <v>4</v>
      </c>
      <c r="M354" s="5">
        <f>('Forecast log'!I144-I354)^2</f>
        <v>1</v>
      </c>
      <c r="N354" s="5">
        <f t="shared" si="22"/>
        <v>1</v>
      </c>
      <c r="O354" s="5">
        <f t="shared" si="23"/>
        <v>0.92018030835947418</v>
      </c>
    </row>
    <row r="355" spans="1:15" ht="25" customHeight="1">
      <c r="A355" s="1"/>
      <c r="B355" s="1">
        <v>139</v>
      </c>
      <c r="C355" s="13" t="s">
        <v>53</v>
      </c>
      <c r="D355" s="1" t="s">
        <v>43</v>
      </c>
      <c r="E355" s="4">
        <v>45657</v>
      </c>
      <c r="F355" s="1" t="s">
        <v>52</v>
      </c>
      <c r="G355" s="1" t="s">
        <v>50</v>
      </c>
      <c r="H355" s="5">
        <f>'Forecast log'!S144</f>
        <v>-1.5356651400713268</v>
      </c>
      <c r="I355" s="5">
        <f>'PG facts'!D85</f>
        <v>0</v>
      </c>
      <c r="J355" s="5">
        <f t="shared" si="20"/>
        <v>-1.5356651400713268</v>
      </c>
      <c r="K355" s="5">
        <f t="shared" si="21"/>
        <v>2.3582674224302878</v>
      </c>
      <c r="L355" s="5">
        <f>('Forecast log'!H144-I355)^2</f>
        <v>4</v>
      </c>
      <c r="M355" s="5">
        <f>('Forecast log'!I144-I355)^2</f>
        <v>1</v>
      </c>
      <c r="N355" s="5">
        <f t="shared" si="22"/>
        <v>1</v>
      </c>
      <c r="O355" s="5">
        <f t="shared" si="23"/>
        <v>1.5356651400713268</v>
      </c>
    </row>
    <row r="356" spans="1:15" ht="25" customHeight="1">
      <c r="A356" s="1"/>
      <c r="B356" s="1">
        <v>139</v>
      </c>
      <c r="C356" s="13" t="s">
        <v>53</v>
      </c>
      <c r="D356" s="1" t="s">
        <v>43</v>
      </c>
      <c r="E356" s="4">
        <v>45657</v>
      </c>
      <c r="F356" s="1" t="s">
        <v>52</v>
      </c>
      <c r="G356" s="1" t="s">
        <v>48</v>
      </c>
      <c r="H356" s="5">
        <f>'Forecast log'!T144</f>
        <v>-0.53990984582026291</v>
      </c>
      <c r="I356" s="5">
        <f>'PG facts'!D85</f>
        <v>0</v>
      </c>
      <c r="J356" s="5">
        <f t="shared" si="20"/>
        <v>-0.53990984582026291</v>
      </c>
      <c r="K356" s="5">
        <f t="shared" si="21"/>
        <v>0.29150264161366007</v>
      </c>
      <c r="L356" s="5">
        <f>('Forecast log'!H144-I356)^2</f>
        <v>4</v>
      </c>
      <c r="M356" s="5">
        <f>('Forecast log'!I144-I356)^2</f>
        <v>1</v>
      </c>
      <c r="N356" s="5">
        <f t="shared" si="22"/>
        <v>1</v>
      </c>
      <c r="O356" s="5">
        <f t="shared" si="23"/>
        <v>0.53990984582026291</v>
      </c>
    </row>
    <row r="357" spans="1:15" ht="25" customHeight="1">
      <c r="A357" s="1"/>
      <c r="B357" s="1">
        <v>137</v>
      </c>
      <c r="C357" s="13" t="s">
        <v>53</v>
      </c>
      <c r="D357" s="1" t="s">
        <v>43</v>
      </c>
      <c r="E357" s="4">
        <v>45657</v>
      </c>
      <c r="F357" s="1" t="s">
        <v>49</v>
      </c>
      <c r="G357" s="1" t="s">
        <v>45</v>
      </c>
      <c r="H357" s="5">
        <f>'Forecast log'!H142</f>
        <v>-2</v>
      </c>
      <c r="I357" s="5">
        <f>'PG facts'!D85</f>
        <v>0</v>
      </c>
      <c r="J357" s="5">
        <f t="shared" si="20"/>
        <v>-2</v>
      </c>
      <c r="K357" s="5">
        <f t="shared" si="21"/>
        <v>4</v>
      </c>
      <c r="L357" s="5">
        <f>('Forecast log'!H142-I357)^2</f>
        <v>4</v>
      </c>
      <c r="M357" s="5">
        <f>('Forecast log'!I142-I357)^2</f>
        <v>1</v>
      </c>
      <c r="N357" s="5">
        <f t="shared" si="22"/>
        <v>0</v>
      </c>
      <c r="O357" s="5">
        <f t="shared" si="23"/>
        <v>2</v>
      </c>
    </row>
    <row r="358" spans="1:15" ht="25" customHeight="1">
      <c r="A358" s="1"/>
      <c r="B358" s="1">
        <v>137</v>
      </c>
      <c r="C358" s="13" t="s">
        <v>53</v>
      </c>
      <c r="D358" s="1" t="s">
        <v>43</v>
      </c>
      <c r="E358" s="4">
        <v>45657</v>
      </c>
      <c r="F358" s="1" t="s">
        <v>49</v>
      </c>
      <c r="G358" s="1" t="s">
        <v>46</v>
      </c>
      <c r="H358" s="5">
        <f>'Forecast log'!I142</f>
        <v>-1</v>
      </c>
      <c r="I358" s="5">
        <f>'PG facts'!D85</f>
        <v>0</v>
      </c>
      <c r="J358" s="5">
        <f t="shared" si="20"/>
        <v>-1</v>
      </c>
      <c r="K358" s="5">
        <f t="shared" si="21"/>
        <v>1</v>
      </c>
      <c r="L358" s="5">
        <f>('Forecast log'!H142-I358)^2</f>
        <v>4</v>
      </c>
      <c r="M358" s="5">
        <f>('Forecast log'!I142-I358)^2</f>
        <v>1</v>
      </c>
      <c r="N358" s="5">
        <f t="shared" si="22"/>
        <v>1</v>
      </c>
      <c r="O358" s="5">
        <f t="shared" si="23"/>
        <v>1</v>
      </c>
    </row>
    <row r="359" spans="1:15" ht="25" customHeight="1">
      <c r="A359" s="1"/>
      <c r="B359" s="1">
        <v>137</v>
      </c>
      <c r="C359" s="13" t="s">
        <v>53</v>
      </c>
      <c r="D359" s="1" t="s">
        <v>43</v>
      </c>
      <c r="E359" s="4">
        <v>45657</v>
      </c>
      <c r="F359" s="1" t="s">
        <v>49</v>
      </c>
      <c r="G359" s="1" t="s">
        <v>47</v>
      </c>
      <c r="H359" s="5">
        <f>'Forecast log'!N142</f>
        <v>0.93893234138696902</v>
      </c>
      <c r="I359" s="5">
        <f>'PG facts'!D85</f>
        <v>0</v>
      </c>
      <c r="J359" s="5">
        <f t="shared" si="20"/>
        <v>0.93893234138696902</v>
      </c>
      <c r="K359" s="5">
        <f t="shared" si="21"/>
        <v>0.88159394170241578</v>
      </c>
      <c r="L359" s="5">
        <f>('Forecast log'!H142-I359)^2</f>
        <v>4</v>
      </c>
      <c r="M359" s="5">
        <f>('Forecast log'!I142-I359)^2</f>
        <v>1</v>
      </c>
      <c r="N359" s="5">
        <f t="shared" si="22"/>
        <v>1</v>
      </c>
      <c r="O359" s="5">
        <f t="shared" si="23"/>
        <v>0.93893234138696902</v>
      </c>
    </row>
    <row r="360" spans="1:15" ht="25" customHeight="1">
      <c r="A360" s="1"/>
      <c r="B360" s="1">
        <v>137</v>
      </c>
      <c r="C360" s="13" t="s">
        <v>53</v>
      </c>
      <c r="D360" s="1" t="s">
        <v>43</v>
      </c>
      <c r="E360" s="4">
        <v>45657</v>
      </c>
      <c r="F360" s="1" t="s">
        <v>49</v>
      </c>
      <c r="G360" s="1" t="s">
        <v>50</v>
      </c>
      <c r="H360" s="5">
        <f>'Forecast log'!S142</f>
        <v>-1.532028320554002</v>
      </c>
      <c r="I360" s="5">
        <f>'PG facts'!D85</f>
        <v>0</v>
      </c>
      <c r="J360" s="5">
        <f t="shared" si="20"/>
        <v>-1.532028320554002</v>
      </c>
      <c r="K360" s="5">
        <f t="shared" si="21"/>
        <v>2.3471107749795159</v>
      </c>
      <c r="L360" s="5">
        <f>('Forecast log'!H142-I360)^2</f>
        <v>4</v>
      </c>
      <c r="M360" s="5">
        <f>('Forecast log'!I142-I360)^2</f>
        <v>1</v>
      </c>
      <c r="N360" s="5">
        <f t="shared" si="22"/>
        <v>1</v>
      </c>
      <c r="O360" s="5">
        <f t="shared" si="23"/>
        <v>1.532028320554002</v>
      </c>
    </row>
    <row r="361" spans="1:15" ht="25" customHeight="1">
      <c r="A361" s="1"/>
      <c r="B361" s="1">
        <v>137</v>
      </c>
      <c r="C361" s="13" t="s">
        <v>53</v>
      </c>
      <c r="D361" s="1" t="s">
        <v>43</v>
      </c>
      <c r="E361" s="4">
        <v>45657</v>
      </c>
      <c r="F361" s="1" t="s">
        <v>49</v>
      </c>
      <c r="G361" s="1" t="s">
        <v>48</v>
      </c>
      <c r="H361" s="5">
        <f>'Forecast log'!T142</f>
        <v>-0.53053382930651549</v>
      </c>
      <c r="I361" s="5">
        <f>'PG facts'!D85</f>
        <v>0</v>
      </c>
      <c r="J361" s="5">
        <f t="shared" si="20"/>
        <v>-0.53053382930651549</v>
      </c>
      <c r="K361" s="5">
        <f t="shared" si="21"/>
        <v>0.2814661440386349</v>
      </c>
      <c r="L361" s="5">
        <f>('Forecast log'!H142-I361)^2</f>
        <v>4</v>
      </c>
      <c r="M361" s="5">
        <f>('Forecast log'!I142-I361)^2</f>
        <v>1</v>
      </c>
      <c r="N361" s="5">
        <f t="shared" si="22"/>
        <v>1</v>
      </c>
      <c r="O361" s="5">
        <f t="shared" si="23"/>
        <v>0.53053382930651549</v>
      </c>
    </row>
    <row r="362" spans="1:15" ht="25" customHeight="1">
      <c r="A362" s="1"/>
      <c r="B362" s="1">
        <v>138</v>
      </c>
      <c r="C362" s="13" t="s">
        <v>53</v>
      </c>
      <c r="D362" s="1" t="s">
        <v>43</v>
      </c>
      <c r="E362" s="4">
        <v>45657</v>
      </c>
      <c r="F362" s="1" t="s">
        <v>51</v>
      </c>
      <c r="G362" s="1" t="s">
        <v>45</v>
      </c>
      <c r="H362" s="5">
        <f>'Forecast log'!H143</f>
        <v>-2</v>
      </c>
      <c r="I362" s="5">
        <f>'PG facts'!D85</f>
        <v>0</v>
      </c>
      <c r="J362" s="5">
        <f t="shared" si="20"/>
        <v>-2</v>
      </c>
      <c r="K362" s="5">
        <f t="shared" si="21"/>
        <v>4</v>
      </c>
      <c r="L362" s="5">
        <f>('Forecast log'!H143-I362)^2</f>
        <v>4</v>
      </c>
      <c r="M362" s="5">
        <f>('Forecast log'!I143-I362)^2</f>
        <v>1</v>
      </c>
      <c r="N362" s="5">
        <f t="shared" si="22"/>
        <v>0</v>
      </c>
      <c r="O362" s="5">
        <f t="shared" si="23"/>
        <v>2</v>
      </c>
    </row>
    <row r="363" spans="1:15" ht="25" customHeight="1">
      <c r="A363" s="1"/>
      <c r="B363" s="1">
        <v>138</v>
      </c>
      <c r="C363" s="13" t="s">
        <v>53</v>
      </c>
      <c r="D363" s="1" t="s">
        <v>43</v>
      </c>
      <c r="E363" s="4">
        <v>45657</v>
      </c>
      <c r="F363" s="1" t="s">
        <v>51</v>
      </c>
      <c r="G363" s="1" t="s">
        <v>46</v>
      </c>
      <c r="H363" s="5">
        <f>'Forecast log'!I143</f>
        <v>-1</v>
      </c>
      <c r="I363" s="5">
        <f>'PG facts'!D85</f>
        <v>0</v>
      </c>
      <c r="J363" s="5">
        <f t="shared" si="20"/>
        <v>-1</v>
      </c>
      <c r="K363" s="5">
        <f t="shared" si="21"/>
        <v>1</v>
      </c>
      <c r="L363" s="5">
        <f>('Forecast log'!H143-I363)^2</f>
        <v>4</v>
      </c>
      <c r="M363" s="5">
        <f>('Forecast log'!I143-I363)^2</f>
        <v>1</v>
      </c>
      <c r="N363" s="5">
        <f t="shared" si="22"/>
        <v>1</v>
      </c>
      <c r="O363" s="5">
        <f t="shared" si="23"/>
        <v>1</v>
      </c>
    </row>
    <row r="364" spans="1:15" ht="25" customHeight="1">
      <c r="A364" s="1"/>
      <c r="B364" s="1">
        <v>138</v>
      </c>
      <c r="C364" s="13" t="s">
        <v>53</v>
      </c>
      <c r="D364" s="1" t="s">
        <v>43</v>
      </c>
      <c r="E364" s="4">
        <v>45657</v>
      </c>
      <c r="F364" s="1" t="s">
        <v>51</v>
      </c>
      <c r="G364" s="1" t="s">
        <v>47</v>
      </c>
      <c r="H364" s="5">
        <f>'Forecast log'!N143</f>
        <v>0.92018030835947418</v>
      </c>
      <c r="I364" s="5">
        <f>'PG facts'!D85</f>
        <v>0</v>
      </c>
      <c r="J364" s="5">
        <f t="shared" si="20"/>
        <v>0.92018030835947418</v>
      </c>
      <c r="K364" s="5">
        <f t="shared" si="21"/>
        <v>0.846731799892537</v>
      </c>
      <c r="L364" s="5">
        <f>('Forecast log'!H143-I364)^2</f>
        <v>4</v>
      </c>
      <c r="M364" s="5">
        <f>('Forecast log'!I143-I364)^2</f>
        <v>1</v>
      </c>
      <c r="N364" s="5">
        <f t="shared" si="22"/>
        <v>1</v>
      </c>
      <c r="O364" s="5">
        <f t="shared" si="23"/>
        <v>0.92018030835947418</v>
      </c>
    </row>
    <row r="365" spans="1:15" ht="25" customHeight="1">
      <c r="A365" s="1"/>
      <c r="B365" s="1">
        <v>138</v>
      </c>
      <c r="C365" s="13" t="s">
        <v>53</v>
      </c>
      <c r="D365" s="1" t="s">
        <v>43</v>
      </c>
      <c r="E365" s="4">
        <v>45657</v>
      </c>
      <c r="F365" s="1" t="s">
        <v>51</v>
      </c>
      <c r="G365" s="1" t="s">
        <v>50</v>
      </c>
      <c r="H365" s="5">
        <f>'Forecast log'!S143</f>
        <v>-1.5356651400713268</v>
      </c>
      <c r="I365" s="5">
        <f>'PG facts'!D85</f>
        <v>0</v>
      </c>
      <c r="J365" s="5">
        <f t="shared" si="20"/>
        <v>-1.5356651400713268</v>
      </c>
      <c r="K365" s="5">
        <f t="shared" si="21"/>
        <v>2.3582674224302878</v>
      </c>
      <c r="L365" s="5">
        <f>('Forecast log'!H143-I365)^2</f>
        <v>4</v>
      </c>
      <c r="M365" s="5">
        <f>('Forecast log'!I143-I365)^2</f>
        <v>1</v>
      </c>
      <c r="N365" s="5">
        <f t="shared" si="22"/>
        <v>1</v>
      </c>
      <c r="O365" s="5">
        <f t="shared" si="23"/>
        <v>1.5356651400713268</v>
      </c>
    </row>
    <row r="366" spans="1:15" ht="25" customHeight="1">
      <c r="A366" s="1"/>
      <c r="B366" s="1">
        <v>138</v>
      </c>
      <c r="C366" s="13" t="s">
        <v>53</v>
      </c>
      <c r="D366" s="1" t="s">
        <v>43</v>
      </c>
      <c r="E366" s="4">
        <v>45657</v>
      </c>
      <c r="F366" s="1" t="s">
        <v>51</v>
      </c>
      <c r="G366" s="1" t="s">
        <v>48</v>
      </c>
      <c r="H366" s="5">
        <f>'Forecast log'!T143</f>
        <v>-0.53990984582026291</v>
      </c>
      <c r="I366" s="5">
        <f>'PG facts'!D85</f>
        <v>0</v>
      </c>
      <c r="J366" s="5">
        <f t="shared" si="20"/>
        <v>-0.53990984582026291</v>
      </c>
      <c r="K366" s="5">
        <f t="shared" si="21"/>
        <v>0.29150264161366007</v>
      </c>
      <c r="L366" s="5">
        <f>('Forecast log'!H143-I366)^2</f>
        <v>4</v>
      </c>
      <c r="M366" s="5">
        <f>('Forecast log'!I143-I366)^2</f>
        <v>1</v>
      </c>
      <c r="N366" s="5">
        <f t="shared" si="22"/>
        <v>1</v>
      </c>
      <c r="O366" s="5">
        <f t="shared" si="23"/>
        <v>0.53990984582026291</v>
      </c>
    </row>
    <row r="367" spans="1:15" ht="25" customHeight="1">
      <c r="A367" s="1"/>
      <c r="B367" s="1">
        <v>192</v>
      </c>
      <c r="C367" s="13" t="s">
        <v>53</v>
      </c>
      <c r="D367" s="1" t="s">
        <v>43</v>
      </c>
      <c r="E367" s="4">
        <v>45747</v>
      </c>
      <c r="F367" s="1" t="s">
        <v>44</v>
      </c>
      <c r="G367" s="1" t="s">
        <v>45</v>
      </c>
      <c r="H367" s="5">
        <f>'Forecast log'!H197</f>
        <v>-2</v>
      </c>
      <c r="I367" s="5">
        <f>'PG facts'!D92</f>
        <v>-1</v>
      </c>
      <c r="J367" s="5">
        <f t="shared" si="20"/>
        <v>-1</v>
      </c>
      <c r="K367" s="5">
        <f t="shared" si="21"/>
        <v>1</v>
      </c>
      <c r="L367" s="5">
        <f>('Forecast log'!H197-I367)^2</f>
        <v>1</v>
      </c>
      <c r="M367" s="5">
        <f>('Forecast log'!I197-I367)^2</f>
        <v>0</v>
      </c>
      <c r="N367" s="5">
        <f t="shared" si="22"/>
        <v>0</v>
      </c>
      <c r="O367" s="5">
        <f t="shared" si="23"/>
        <v>1</v>
      </c>
    </row>
    <row r="368" spans="1:15" ht="25" customHeight="1">
      <c r="A368" s="1"/>
      <c r="B368" s="1">
        <v>192</v>
      </c>
      <c r="C368" s="13" t="s">
        <v>53</v>
      </c>
      <c r="D368" s="1" t="s">
        <v>43</v>
      </c>
      <c r="E368" s="4">
        <v>45747</v>
      </c>
      <c r="F368" s="1" t="s">
        <v>44</v>
      </c>
      <c r="G368" s="1" t="s">
        <v>46</v>
      </c>
      <c r="H368" s="5">
        <f>'Forecast log'!I197</f>
        <v>-1</v>
      </c>
      <c r="I368" s="5">
        <f>'PG facts'!D92</f>
        <v>-1</v>
      </c>
      <c r="J368" s="5">
        <f t="shared" si="20"/>
        <v>0</v>
      </c>
      <c r="K368" s="5">
        <f t="shared" si="21"/>
        <v>0</v>
      </c>
      <c r="L368" s="5">
        <f>('Forecast log'!H197-I368)^2</f>
        <v>1</v>
      </c>
      <c r="M368" s="5">
        <f>('Forecast log'!I197-I368)^2</f>
        <v>0</v>
      </c>
      <c r="N368" s="5">
        <f t="shared" si="22"/>
        <v>1</v>
      </c>
      <c r="O368" s="5">
        <f t="shared" si="23"/>
        <v>0</v>
      </c>
    </row>
    <row r="369" spans="1:15" ht="25" customHeight="1">
      <c r="A369" s="1"/>
      <c r="B369" s="1">
        <v>192</v>
      </c>
      <c r="C369" s="13" t="s">
        <v>53</v>
      </c>
      <c r="D369" s="1" t="s">
        <v>43</v>
      </c>
      <c r="E369" s="4">
        <v>45747</v>
      </c>
      <c r="F369" s="1" t="s">
        <v>44</v>
      </c>
      <c r="G369" s="1" t="s">
        <v>47</v>
      </c>
      <c r="H369" s="5">
        <f>'Forecast log'!N197</f>
        <v>1.0098397333297928</v>
      </c>
      <c r="I369" s="5">
        <f>'PG facts'!D92</f>
        <v>-1</v>
      </c>
      <c r="J369" s="5">
        <f t="shared" si="20"/>
        <v>2.0098397333297928</v>
      </c>
      <c r="K369" s="5">
        <f t="shared" si="21"/>
        <v>4.0394557536711728</v>
      </c>
      <c r="L369" s="5">
        <f>('Forecast log'!H197-I369)^2</f>
        <v>1</v>
      </c>
      <c r="M369" s="5">
        <f>('Forecast log'!I197-I369)^2</f>
        <v>0</v>
      </c>
      <c r="N369" s="5">
        <f t="shared" si="22"/>
        <v>0</v>
      </c>
      <c r="O369" s="5">
        <f t="shared" si="23"/>
        <v>2.0098397333297928</v>
      </c>
    </row>
    <row r="370" spans="1:15" ht="25" customHeight="1">
      <c r="A370" s="1"/>
      <c r="B370" s="1">
        <v>192</v>
      </c>
      <c r="C370" s="13" t="s">
        <v>53</v>
      </c>
      <c r="D370" s="1" t="s">
        <v>43</v>
      </c>
      <c r="E370" s="4">
        <v>45747</v>
      </c>
      <c r="F370" s="1" t="s">
        <v>44</v>
      </c>
      <c r="G370" s="1" t="s">
        <v>48</v>
      </c>
      <c r="H370" s="5">
        <f>'Forecast log'!T197</f>
        <v>-0.49508013333510359</v>
      </c>
      <c r="I370" s="5">
        <f>'PG facts'!D92</f>
        <v>-1</v>
      </c>
      <c r="J370" s="5">
        <f t="shared" si="20"/>
        <v>0.50491986666489641</v>
      </c>
      <c r="K370" s="5">
        <f t="shared" si="21"/>
        <v>0.25494407175289679</v>
      </c>
      <c r="L370" s="5">
        <f>('Forecast log'!H197-I370)^2</f>
        <v>1</v>
      </c>
      <c r="M370" s="5">
        <f>('Forecast log'!I197-I370)^2</f>
        <v>0</v>
      </c>
      <c r="N370" s="5">
        <f t="shared" si="22"/>
        <v>1</v>
      </c>
      <c r="O370" s="5">
        <f t="shared" si="23"/>
        <v>0.50491986666489641</v>
      </c>
    </row>
    <row r="371" spans="1:15" ht="25" customHeight="1">
      <c r="A371" s="1"/>
      <c r="B371" s="1">
        <v>197</v>
      </c>
      <c r="C371" s="13" t="s">
        <v>53</v>
      </c>
      <c r="D371" s="1" t="s">
        <v>43</v>
      </c>
      <c r="E371" s="4">
        <v>45747</v>
      </c>
      <c r="F371" s="1" t="s">
        <v>52</v>
      </c>
      <c r="G371" s="1" t="s">
        <v>45</v>
      </c>
      <c r="H371" s="5">
        <f>'Forecast log'!H202</f>
        <v>-1</v>
      </c>
      <c r="I371" s="5">
        <f>'PG facts'!D92</f>
        <v>-1</v>
      </c>
      <c r="J371" s="5">
        <f t="shared" si="20"/>
        <v>0</v>
      </c>
      <c r="K371" s="5">
        <f t="shared" si="21"/>
        <v>0</v>
      </c>
      <c r="L371" s="5">
        <f>('Forecast log'!H202-I371)^2</f>
        <v>0</v>
      </c>
      <c r="M371" s="5">
        <f>('Forecast log'!I202-I371)^2</f>
        <v>1</v>
      </c>
      <c r="N371" s="5">
        <f t="shared" si="22"/>
        <v>0</v>
      </c>
      <c r="O371" s="5">
        <f t="shared" si="23"/>
        <v>0</v>
      </c>
    </row>
    <row r="372" spans="1:15" ht="25" customHeight="1">
      <c r="A372" s="1"/>
      <c r="B372" s="1">
        <v>197</v>
      </c>
      <c r="C372" s="13" t="s">
        <v>53</v>
      </c>
      <c r="D372" s="1" t="s">
        <v>43</v>
      </c>
      <c r="E372" s="4">
        <v>45747</v>
      </c>
      <c r="F372" s="1" t="s">
        <v>52</v>
      </c>
      <c r="G372" s="1" t="s">
        <v>46</v>
      </c>
      <c r="H372" s="5">
        <f>'Forecast log'!I202</f>
        <v>0</v>
      </c>
      <c r="I372" s="5">
        <f>'PG facts'!D92</f>
        <v>-1</v>
      </c>
      <c r="J372" s="5">
        <f t="shared" si="20"/>
        <v>1</v>
      </c>
      <c r="K372" s="5">
        <f t="shared" si="21"/>
        <v>1</v>
      </c>
      <c r="L372" s="5">
        <f>('Forecast log'!H202-I372)^2</f>
        <v>0</v>
      </c>
      <c r="M372" s="5">
        <f>('Forecast log'!I202-I372)^2</f>
        <v>1</v>
      </c>
      <c r="N372" s="5">
        <f t="shared" si="22"/>
        <v>0</v>
      </c>
      <c r="O372" s="5">
        <f t="shared" si="23"/>
        <v>1</v>
      </c>
    </row>
    <row r="373" spans="1:15" ht="25" customHeight="1">
      <c r="A373" s="1"/>
      <c r="B373" s="1">
        <v>197</v>
      </c>
      <c r="C373" s="13" t="s">
        <v>53</v>
      </c>
      <c r="D373" s="1" t="s">
        <v>43</v>
      </c>
      <c r="E373" s="4">
        <v>45747</v>
      </c>
      <c r="F373" s="1" t="s">
        <v>52</v>
      </c>
      <c r="G373" s="1" t="s">
        <v>47</v>
      </c>
      <c r="H373" s="5">
        <f>'Forecast log'!N202</f>
        <v>1.0667698535846393</v>
      </c>
      <c r="I373" s="5">
        <f>'PG facts'!D92</f>
        <v>-1</v>
      </c>
      <c r="J373" s="5">
        <f t="shared" si="20"/>
        <v>2.0667698535846393</v>
      </c>
      <c r="K373" s="5">
        <f t="shared" si="21"/>
        <v>4.2715376276862713</v>
      </c>
      <c r="L373" s="5">
        <f>('Forecast log'!H202-I373)^2</f>
        <v>0</v>
      </c>
      <c r="M373" s="5">
        <f>('Forecast log'!I202-I373)^2</f>
        <v>1</v>
      </c>
      <c r="N373" s="5">
        <f t="shared" si="22"/>
        <v>0</v>
      </c>
      <c r="O373" s="5">
        <f t="shared" si="23"/>
        <v>2.0667698535846393</v>
      </c>
    </row>
    <row r="374" spans="1:15" ht="25" customHeight="1">
      <c r="A374" s="1"/>
      <c r="B374" s="1">
        <v>197</v>
      </c>
      <c r="C374" s="13" t="s">
        <v>53</v>
      </c>
      <c r="D374" s="1" t="s">
        <v>43</v>
      </c>
      <c r="E374" s="4">
        <v>45747</v>
      </c>
      <c r="F374" s="1" t="s">
        <v>52</v>
      </c>
      <c r="G374" s="1" t="s">
        <v>50</v>
      </c>
      <c r="H374" s="5">
        <f>'Forecast log'!S202</f>
        <v>-1.2447799352336559</v>
      </c>
      <c r="I374" s="5">
        <f>'PG facts'!D92</f>
        <v>-1</v>
      </c>
      <c r="J374" s="5">
        <f t="shared" si="20"/>
        <v>-0.24477993523365593</v>
      </c>
      <c r="K374" s="5">
        <f t="shared" si="21"/>
        <v>5.991721669299279E-2</v>
      </c>
      <c r="L374" s="5">
        <f>('Forecast log'!H202-I374)^2</f>
        <v>0</v>
      </c>
      <c r="M374" s="5">
        <f>('Forecast log'!I202-I374)^2</f>
        <v>1</v>
      </c>
      <c r="N374" s="5">
        <f t="shared" si="22"/>
        <v>0</v>
      </c>
      <c r="O374" s="5">
        <f t="shared" si="23"/>
        <v>0.24477993523365593</v>
      </c>
    </row>
    <row r="375" spans="1:15" ht="25" customHeight="1">
      <c r="A375" s="1"/>
      <c r="B375" s="1">
        <v>197</v>
      </c>
      <c r="C375" s="13" t="s">
        <v>53</v>
      </c>
      <c r="D375" s="1" t="s">
        <v>43</v>
      </c>
      <c r="E375" s="4">
        <v>45747</v>
      </c>
      <c r="F375" s="1" t="s">
        <v>52</v>
      </c>
      <c r="G375" s="1" t="s">
        <v>48</v>
      </c>
      <c r="H375" s="5">
        <f>'Forecast log'!T202</f>
        <v>3.3384926792319636E-2</v>
      </c>
      <c r="I375" s="5">
        <f>'PG facts'!D92</f>
        <v>-1</v>
      </c>
      <c r="J375" s="5">
        <f t="shared" si="20"/>
        <v>1.0333849267923196</v>
      </c>
      <c r="K375" s="5">
        <f t="shared" si="21"/>
        <v>1.0678844069215678</v>
      </c>
      <c r="L375" s="5">
        <f>('Forecast log'!H202-I375)^2</f>
        <v>0</v>
      </c>
      <c r="M375" s="5">
        <f>('Forecast log'!I202-I375)^2</f>
        <v>1</v>
      </c>
      <c r="N375" s="5">
        <f t="shared" si="22"/>
        <v>0</v>
      </c>
      <c r="O375" s="5">
        <f t="shared" si="23"/>
        <v>1.0333849267923196</v>
      </c>
    </row>
    <row r="376" spans="1:15" ht="25" customHeight="1">
      <c r="A376" s="1"/>
      <c r="B376" s="1">
        <v>195</v>
      </c>
      <c r="C376" s="13" t="s">
        <v>53</v>
      </c>
      <c r="D376" s="1" t="s">
        <v>43</v>
      </c>
      <c r="E376" s="4">
        <v>45747</v>
      </c>
      <c r="F376" s="1" t="s">
        <v>49</v>
      </c>
      <c r="G376" s="1" t="s">
        <v>45</v>
      </c>
      <c r="H376" s="5">
        <f>'Forecast log'!H200</f>
        <v>-1</v>
      </c>
      <c r="I376" s="5">
        <f>'PG facts'!D92</f>
        <v>-1</v>
      </c>
      <c r="J376" s="5">
        <f t="shared" si="20"/>
        <v>0</v>
      </c>
      <c r="K376" s="5">
        <f t="shared" si="21"/>
        <v>0</v>
      </c>
      <c r="L376" s="5">
        <f>('Forecast log'!H200-I376)^2</f>
        <v>0</v>
      </c>
      <c r="M376" s="5">
        <f>('Forecast log'!I200-I376)^2</f>
        <v>1</v>
      </c>
      <c r="N376" s="5">
        <f t="shared" si="22"/>
        <v>0</v>
      </c>
      <c r="O376" s="5">
        <f t="shared" si="23"/>
        <v>0</v>
      </c>
    </row>
    <row r="377" spans="1:15" ht="25" customHeight="1">
      <c r="A377" s="1"/>
      <c r="B377" s="1">
        <v>195</v>
      </c>
      <c r="C377" s="13" t="s">
        <v>53</v>
      </c>
      <c r="D377" s="1" t="s">
        <v>43</v>
      </c>
      <c r="E377" s="4">
        <v>45747</v>
      </c>
      <c r="F377" s="1" t="s">
        <v>49</v>
      </c>
      <c r="G377" s="1" t="s">
        <v>46</v>
      </c>
      <c r="H377" s="5">
        <f>'Forecast log'!I200</f>
        <v>0</v>
      </c>
      <c r="I377" s="5">
        <f>'PG facts'!D92</f>
        <v>-1</v>
      </c>
      <c r="J377" s="5">
        <f t="shared" si="20"/>
        <v>1</v>
      </c>
      <c r="K377" s="5">
        <f t="shared" si="21"/>
        <v>1</v>
      </c>
      <c r="L377" s="5">
        <f>('Forecast log'!H200-I377)^2</f>
        <v>0</v>
      </c>
      <c r="M377" s="5">
        <f>('Forecast log'!I200-I377)^2</f>
        <v>1</v>
      </c>
      <c r="N377" s="5">
        <f t="shared" si="22"/>
        <v>0</v>
      </c>
      <c r="O377" s="5">
        <f t="shared" si="23"/>
        <v>1</v>
      </c>
    </row>
    <row r="378" spans="1:15" ht="25" customHeight="1">
      <c r="A378" s="1"/>
      <c r="B378" s="1">
        <v>195</v>
      </c>
      <c r="C378" s="13" t="s">
        <v>53</v>
      </c>
      <c r="D378" s="1" t="s">
        <v>43</v>
      </c>
      <c r="E378" s="4">
        <v>45747</v>
      </c>
      <c r="F378" s="1" t="s">
        <v>49</v>
      </c>
      <c r="G378" s="1" t="s">
        <v>47</v>
      </c>
      <c r="H378" s="5">
        <f>'Forecast log'!N200</f>
        <v>0.64357892333608047</v>
      </c>
      <c r="I378" s="5">
        <f>'PG facts'!D92</f>
        <v>-1</v>
      </c>
      <c r="J378" s="5">
        <f t="shared" si="20"/>
        <v>1.6435789233360805</v>
      </c>
      <c r="K378" s="5">
        <f t="shared" si="21"/>
        <v>2.7013516772345896</v>
      </c>
      <c r="L378" s="5">
        <f>('Forecast log'!H200-I378)^2</f>
        <v>0</v>
      </c>
      <c r="M378" s="5">
        <f>('Forecast log'!I200-I378)^2</f>
        <v>1</v>
      </c>
      <c r="N378" s="5">
        <f t="shared" si="22"/>
        <v>0</v>
      </c>
      <c r="O378" s="5">
        <f t="shared" si="23"/>
        <v>1.6435789233360805</v>
      </c>
    </row>
    <row r="379" spans="1:15" ht="25" customHeight="1">
      <c r="A379" s="1"/>
      <c r="B379" s="1">
        <v>195</v>
      </c>
      <c r="C379" s="13" t="s">
        <v>53</v>
      </c>
      <c r="D379" s="1" t="s">
        <v>43</v>
      </c>
      <c r="E379" s="4">
        <v>45747</v>
      </c>
      <c r="F379" s="1" t="s">
        <v>49</v>
      </c>
      <c r="G379" s="1" t="s">
        <v>50</v>
      </c>
      <c r="H379" s="5">
        <f>'Forecast log'!S200</f>
        <v>-1.2400330177644647</v>
      </c>
      <c r="I379" s="5">
        <f>'PG facts'!D92</f>
        <v>-1</v>
      </c>
      <c r="J379" s="5">
        <f t="shared" si="20"/>
        <v>-0.24003301776446473</v>
      </c>
      <c r="K379" s="5">
        <f t="shared" si="21"/>
        <v>5.7615849617115841E-2</v>
      </c>
      <c r="L379" s="5">
        <f>('Forecast log'!H200-I379)^2</f>
        <v>0</v>
      </c>
      <c r="M379" s="5">
        <f>('Forecast log'!I200-I379)^2</f>
        <v>1</v>
      </c>
      <c r="N379" s="5">
        <f t="shared" si="22"/>
        <v>0</v>
      </c>
      <c r="O379" s="5">
        <f t="shared" si="23"/>
        <v>0.24003301776446473</v>
      </c>
    </row>
    <row r="380" spans="1:15" ht="25" customHeight="1">
      <c r="A380" s="1"/>
      <c r="B380" s="1">
        <v>195</v>
      </c>
      <c r="C380" s="13" t="s">
        <v>53</v>
      </c>
      <c r="D380" s="1" t="s">
        <v>43</v>
      </c>
      <c r="E380" s="4">
        <v>45747</v>
      </c>
      <c r="F380" s="1" t="s">
        <v>49</v>
      </c>
      <c r="G380" s="1" t="s">
        <v>48</v>
      </c>
      <c r="H380" s="5">
        <f>'Forecast log'!T200</f>
        <v>-0.17821053833195977</v>
      </c>
      <c r="I380" s="5">
        <f>'PG facts'!D92</f>
        <v>-1</v>
      </c>
      <c r="J380" s="5">
        <f t="shared" si="20"/>
        <v>0.82178946166804023</v>
      </c>
      <c r="K380" s="5">
        <f t="shared" si="21"/>
        <v>0.67533791930864739</v>
      </c>
      <c r="L380" s="5">
        <f>('Forecast log'!H200-I380)^2</f>
        <v>0</v>
      </c>
      <c r="M380" s="5">
        <f>('Forecast log'!I200-I380)^2</f>
        <v>1</v>
      </c>
      <c r="N380" s="5">
        <f t="shared" si="22"/>
        <v>0</v>
      </c>
      <c r="O380" s="5">
        <f t="shared" si="23"/>
        <v>0.82178946166804023</v>
      </c>
    </row>
    <row r="381" spans="1:15" ht="25" customHeight="1">
      <c r="A381" s="1"/>
      <c r="B381" s="1">
        <v>196</v>
      </c>
      <c r="C381" s="13" t="s">
        <v>53</v>
      </c>
      <c r="D381" s="1" t="s">
        <v>43</v>
      </c>
      <c r="E381" s="4">
        <v>45747</v>
      </c>
      <c r="F381" s="1" t="s">
        <v>51</v>
      </c>
      <c r="G381" s="1" t="s">
        <v>45</v>
      </c>
      <c r="H381" s="5">
        <f>'Forecast log'!H201</f>
        <v>-1</v>
      </c>
      <c r="I381" s="5">
        <f>'PG facts'!D92</f>
        <v>-1</v>
      </c>
      <c r="J381" s="5">
        <f t="shared" si="20"/>
        <v>0</v>
      </c>
      <c r="K381" s="5">
        <f t="shared" si="21"/>
        <v>0</v>
      </c>
      <c r="L381" s="5">
        <f>('Forecast log'!H201-I381)^2</f>
        <v>0</v>
      </c>
      <c r="M381" s="5">
        <f>('Forecast log'!I201-I381)^2</f>
        <v>1</v>
      </c>
      <c r="N381" s="5">
        <f t="shared" si="22"/>
        <v>0</v>
      </c>
      <c r="O381" s="5">
        <f t="shared" si="23"/>
        <v>0</v>
      </c>
    </row>
    <row r="382" spans="1:15" ht="25" customHeight="1">
      <c r="A382" s="1"/>
      <c r="B382" s="1">
        <v>196</v>
      </c>
      <c r="C382" s="13" t="s">
        <v>53</v>
      </c>
      <c r="D382" s="1" t="s">
        <v>43</v>
      </c>
      <c r="E382" s="4">
        <v>45747</v>
      </c>
      <c r="F382" s="1" t="s">
        <v>51</v>
      </c>
      <c r="G382" s="1" t="s">
        <v>46</v>
      </c>
      <c r="H382" s="5">
        <f>'Forecast log'!I201</f>
        <v>0</v>
      </c>
      <c r="I382" s="5">
        <f>'PG facts'!D92</f>
        <v>-1</v>
      </c>
      <c r="J382" s="5">
        <f t="shared" si="20"/>
        <v>1</v>
      </c>
      <c r="K382" s="5">
        <f t="shared" si="21"/>
        <v>1</v>
      </c>
      <c r="L382" s="5">
        <f>('Forecast log'!H201-I382)^2</f>
        <v>0</v>
      </c>
      <c r="M382" s="5">
        <f>('Forecast log'!I201-I382)^2</f>
        <v>1</v>
      </c>
      <c r="N382" s="5">
        <f t="shared" si="22"/>
        <v>0</v>
      </c>
      <c r="O382" s="5">
        <f t="shared" si="23"/>
        <v>1</v>
      </c>
    </row>
    <row r="383" spans="1:15" ht="25" customHeight="1">
      <c r="A383" s="1"/>
      <c r="B383" s="1">
        <v>196</v>
      </c>
      <c r="C383" s="13" t="s">
        <v>53</v>
      </c>
      <c r="D383" s="1" t="s">
        <v>43</v>
      </c>
      <c r="E383" s="4">
        <v>45747</v>
      </c>
      <c r="F383" s="1" t="s">
        <v>51</v>
      </c>
      <c r="G383" s="1" t="s">
        <v>47</v>
      </c>
      <c r="H383" s="5">
        <f>'Forecast log'!N201</f>
        <v>1.0667698535846393</v>
      </c>
      <c r="I383" s="5">
        <f>'PG facts'!D92</f>
        <v>-1</v>
      </c>
      <c r="J383" s="5">
        <f t="shared" si="20"/>
        <v>2.0667698535846393</v>
      </c>
      <c r="K383" s="5">
        <f t="shared" si="21"/>
        <v>4.2715376276862713</v>
      </c>
      <c r="L383" s="5">
        <f>('Forecast log'!H201-I383)^2</f>
        <v>0</v>
      </c>
      <c r="M383" s="5">
        <f>('Forecast log'!I201-I383)^2</f>
        <v>1</v>
      </c>
      <c r="N383" s="5">
        <f t="shared" si="22"/>
        <v>0</v>
      </c>
      <c r="O383" s="5">
        <f t="shared" si="23"/>
        <v>2.0667698535846393</v>
      </c>
    </row>
    <row r="384" spans="1:15" ht="25" customHeight="1">
      <c r="A384" s="1"/>
      <c r="B384" s="1">
        <v>196</v>
      </c>
      <c r="C384" s="13" t="s">
        <v>53</v>
      </c>
      <c r="D384" s="1" t="s">
        <v>43</v>
      </c>
      <c r="E384" s="4">
        <v>45747</v>
      </c>
      <c r="F384" s="1" t="s">
        <v>51</v>
      </c>
      <c r="G384" s="1" t="s">
        <v>50</v>
      </c>
      <c r="H384" s="5">
        <f>'Forecast log'!S201</f>
        <v>-1.2447799352336559</v>
      </c>
      <c r="I384" s="5">
        <f>'PG facts'!D92</f>
        <v>-1</v>
      </c>
      <c r="J384" s="5">
        <f t="shared" si="20"/>
        <v>-0.24477993523365593</v>
      </c>
      <c r="K384" s="5">
        <f t="shared" si="21"/>
        <v>5.991721669299279E-2</v>
      </c>
      <c r="L384" s="5">
        <f>('Forecast log'!H201-I384)^2</f>
        <v>0</v>
      </c>
      <c r="M384" s="5">
        <f>('Forecast log'!I201-I384)^2</f>
        <v>1</v>
      </c>
      <c r="N384" s="5">
        <f t="shared" si="22"/>
        <v>0</v>
      </c>
      <c r="O384" s="5">
        <f t="shared" si="23"/>
        <v>0.24477993523365593</v>
      </c>
    </row>
    <row r="385" spans="1:15" ht="25" customHeight="1">
      <c r="A385" s="1"/>
      <c r="B385" s="1">
        <v>196</v>
      </c>
      <c r="C385" s="13" t="s">
        <v>53</v>
      </c>
      <c r="D385" s="1" t="s">
        <v>43</v>
      </c>
      <c r="E385" s="4">
        <v>45747</v>
      </c>
      <c r="F385" s="1" t="s">
        <v>51</v>
      </c>
      <c r="G385" s="1" t="s">
        <v>48</v>
      </c>
      <c r="H385" s="5">
        <f>'Forecast log'!T201</f>
        <v>3.3384926792319636E-2</v>
      </c>
      <c r="I385" s="5">
        <f>'PG facts'!D92</f>
        <v>-1</v>
      </c>
      <c r="J385" s="5">
        <f t="shared" si="20"/>
        <v>1.0333849267923196</v>
      </c>
      <c r="K385" s="5">
        <f t="shared" si="21"/>
        <v>1.0678844069215678</v>
      </c>
      <c r="L385" s="5">
        <f>('Forecast log'!H201-I385)^2</f>
        <v>0</v>
      </c>
      <c r="M385" s="5">
        <f>('Forecast log'!I201-I385)^2</f>
        <v>1</v>
      </c>
      <c r="N385" s="5">
        <f t="shared" si="22"/>
        <v>0</v>
      </c>
      <c r="O385" s="5">
        <f t="shared" si="23"/>
        <v>1.0333849267923196</v>
      </c>
    </row>
    <row r="386" spans="1:15" ht="25" customHeight="1">
      <c r="A386" s="1"/>
      <c r="B386" s="1">
        <v>250</v>
      </c>
      <c r="C386" s="13" t="s">
        <v>53</v>
      </c>
      <c r="D386" s="1" t="s">
        <v>43</v>
      </c>
      <c r="E386" s="4">
        <v>45838</v>
      </c>
      <c r="F386" s="1" t="s">
        <v>44</v>
      </c>
      <c r="G386" s="1" t="s">
        <v>45</v>
      </c>
      <c r="H386" s="5">
        <f>'Forecast log'!H255</f>
        <v>-1</v>
      </c>
      <c r="I386" s="5">
        <f>'PG facts'!D99</f>
        <v>-2</v>
      </c>
      <c r="J386" s="5">
        <f t="shared" si="20"/>
        <v>1</v>
      </c>
      <c r="K386" s="5">
        <f t="shared" si="21"/>
        <v>1</v>
      </c>
      <c r="L386" s="5">
        <f>('Forecast log'!H255-I386)^2</f>
        <v>1</v>
      </c>
      <c r="M386" s="5">
        <f>('Forecast log'!I255-I386)^2</f>
        <v>4</v>
      </c>
      <c r="N386" s="5">
        <f t="shared" si="22"/>
        <v>0</v>
      </c>
      <c r="O386" s="5">
        <f t="shared" si="23"/>
        <v>1</v>
      </c>
    </row>
    <row r="387" spans="1:15" ht="25" customHeight="1">
      <c r="A387" s="1"/>
      <c r="B387" s="1">
        <v>250</v>
      </c>
      <c r="C387" s="13" t="s">
        <v>53</v>
      </c>
      <c r="D387" s="1" t="s">
        <v>43</v>
      </c>
      <c r="E387" s="4">
        <v>45838</v>
      </c>
      <c r="F387" s="1" t="s">
        <v>44</v>
      </c>
      <c r="G387" s="1" t="s">
        <v>46</v>
      </c>
      <c r="H387" s="5">
        <f>'Forecast log'!I255</f>
        <v>0</v>
      </c>
      <c r="I387" s="5">
        <f>'PG facts'!D99</f>
        <v>-2</v>
      </c>
      <c r="J387" s="5">
        <f t="shared" si="20"/>
        <v>2</v>
      </c>
      <c r="K387" s="5">
        <f t="shared" si="21"/>
        <v>4</v>
      </c>
      <c r="L387" s="5">
        <f>('Forecast log'!H255-I387)^2</f>
        <v>1</v>
      </c>
      <c r="M387" s="5">
        <f>('Forecast log'!I255-I387)^2</f>
        <v>4</v>
      </c>
      <c r="N387" s="5">
        <f t="shared" si="22"/>
        <v>0</v>
      </c>
      <c r="O387" s="5">
        <f t="shared" si="23"/>
        <v>2</v>
      </c>
    </row>
    <row r="388" spans="1:15" ht="25" customHeight="1">
      <c r="A388" s="1"/>
      <c r="B388" s="1">
        <v>250</v>
      </c>
      <c r="C388" s="13" t="s">
        <v>53</v>
      </c>
      <c r="D388" s="1" t="s">
        <v>43</v>
      </c>
      <c r="E388" s="4">
        <v>45838</v>
      </c>
      <c r="F388" s="1" t="s">
        <v>44</v>
      </c>
      <c r="G388" s="1" t="s">
        <v>47</v>
      </c>
      <c r="H388" s="5">
        <f>'Forecast log'!N255</f>
        <v>0.98306626280900034</v>
      </c>
      <c r="I388" s="5">
        <f>'PG facts'!D99</f>
        <v>-2</v>
      </c>
      <c r="J388" s="5">
        <f t="shared" si="20"/>
        <v>2.9830662628090003</v>
      </c>
      <c r="K388" s="5">
        <f t="shared" si="21"/>
        <v>8.8986843283092565</v>
      </c>
      <c r="L388" s="5">
        <f>('Forecast log'!H255-I388)^2</f>
        <v>1</v>
      </c>
      <c r="M388" s="5">
        <f>('Forecast log'!I255-I388)^2</f>
        <v>4</v>
      </c>
      <c r="N388" s="5">
        <f t="shared" si="22"/>
        <v>0</v>
      </c>
      <c r="O388" s="5">
        <f t="shared" si="23"/>
        <v>2.9830662628090003</v>
      </c>
    </row>
    <row r="389" spans="1:15" ht="25" customHeight="1">
      <c r="A389" s="1"/>
      <c r="B389" s="1">
        <v>250</v>
      </c>
      <c r="C389" s="13" t="s">
        <v>53</v>
      </c>
      <c r="D389" s="1" t="s">
        <v>43</v>
      </c>
      <c r="E389" s="4">
        <v>45838</v>
      </c>
      <c r="F389" s="1" t="s">
        <v>44</v>
      </c>
      <c r="G389" s="1" t="s">
        <v>48</v>
      </c>
      <c r="H389" s="5">
        <f>'Forecast log'!T255</f>
        <v>-8.4668685954998324E-3</v>
      </c>
      <c r="I389" s="5">
        <f>'PG facts'!D99</f>
        <v>-2</v>
      </c>
      <c r="J389" s="5">
        <f t="shared" si="20"/>
        <v>1.9915331314045002</v>
      </c>
      <c r="K389" s="5">
        <f t="shared" si="21"/>
        <v>3.9662042134818143</v>
      </c>
      <c r="L389" s="5">
        <f>('Forecast log'!H255-I389)^2</f>
        <v>1</v>
      </c>
      <c r="M389" s="5">
        <f>('Forecast log'!I255-I389)^2</f>
        <v>4</v>
      </c>
      <c r="N389" s="5">
        <f t="shared" si="22"/>
        <v>0</v>
      </c>
      <c r="O389" s="5">
        <f t="shared" si="23"/>
        <v>1.9915331314045002</v>
      </c>
    </row>
    <row r="390" spans="1:15" ht="25" customHeight="1">
      <c r="A390" s="1"/>
      <c r="B390" s="1">
        <v>255</v>
      </c>
      <c r="C390" s="13" t="s">
        <v>53</v>
      </c>
      <c r="D390" s="1" t="s">
        <v>43</v>
      </c>
      <c r="E390" s="4">
        <v>45838</v>
      </c>
      <c r="F390" s="1" t="s">
        <v>52</v>
      </c>
      <c r="G390" s="1" t="s">
        <v>45</v>
      </c>
      <c r="H390" s="5">
        <f>'Forecast log'!H260</f>
        <v>-0.25</v>
      </c>
      <c r="I390" s="5">
        <f>'PG facts'!D99</f>
        <v>-2</v>
      </c>
      <c r="J390" s="5">
        <f t="shared" ref="J390:J453" si="24">H390-I390</f>
        <v>1.75</v>
      </c>
      <c r="K390" s="5">
        <f t="shared" ref="K390:K453" si="25">J390^2</f>
        <v>3.0625</v>
      </c>
      <c r="L390" s="5">
        <f>('Forecast log'!H260-I390)^2</f>
        <v>3.0625</v>
      </c>
      <c r="M390" s="5">
        <f>('Forecast log'!I260-I390)^2</f>
        <v>1</v>
      </c>
      <c r="N390" s="5">
        <f t="shared" ref="N390:N453" si="26">IF(ABS(J390)&lt;SQRT(L390),1,0)</f>
        <v>0</v>
      </c>
      <c r="O390" s="5">
        <f t="shared" ref="O390:O453" si="27">ABS(J390)</f>
        <v>1.75</v>
      </c>
    </row>
    <row r="391" spans="1:15" ht="25" customHeight="1">
      <c r="A391" s="1"/>
      <c r="B391" s="1">
        <v>255</v>
      </c>
      <c r="C391" s="13" t="s">
        <v>53</v>
      </c>
      <c r="D391" s="1" t="s">
        <v>43</v>
      </c>
      <c r="E391" s="4">
        <v>45838</v>
      </c>
      <c r="F391" s="1" t="s">
        <v>52</v>
      </c>
      <c r="G391" s="1" t="s">
        <v>46</v>
      </c>
      <c r="H391" s="5">
        <f>'Forecast log'!I260</f>
        <v>-1</v>
      </c>
      <c r="I391" s="5">
        <f>'PG facts'!D99</f>
        <v>-2</v>
      </c>
      <c r="J391" s="5">
        <f t="shared" si="24"/>
        <v>1</v>
      </c>
      <c r="K391" s="5">
        <f t="shared" si="25"/>
        <v>1</v>
      </c>
      <c r="L391" s="5">
        <f>('Forecast log'!H260-I391)^2</f>
        <v>3.0625</v>
      </c>
      <c r="M391" s="5">
        <f>('Forecast log'!I260-I391)^2</f>
        <v>1</v>
      </c>
      <c r="N391" s="5">
        <f t="shared" si="26"/>
        <v>1</v>
      </c>
      <c r="O391" s="5">
        <f t="shared" si="27"/>
        <v>1</v>
      </c>
    </row>
    <row r="392" spans="1:15" ht="25" customHeight="1">
      <c r="A392" s="1"/>
      <c r="B392" s="1">
        <v>255</v>
      </c>
      <c r="C392" s="13" t="s">
        <v>53</v>
      </c>
      <c r="D392" s="1" t="s">
        <v>43</v>
      </c>
      <c r="E392" s="4">
        <v>45838</v>
      </c>
      <c r="F392" s="1" t="s">
        <v>52</v>
      </c>
      <c r="G392" s="1" t="s">
        <v>47</v>
      </c>
      <c r="H392" s="5">
        <f>'Forecast log'!N260</f>
        <v>0.9071725230703338</v>
      </c>
      <c r="I392" s="5">
        <f>'PG facts'!D99</f>
        <v>-2</v>
      </c>
      <c r="J392" s="5">
        <f t="shared" si="24"/>
        <v>2.9071725230703338</v>
      </c>
      <c r="K392" s="5">
        <f t="shared" si="25"/>
        <v>8.4516520788951297</v>
      </c>
      <c r="L392" s="5">
        <f>('Forecast log'!H260-I392)^2</f>
        <v>3.0625</v>
      </c>
      <c r="M392" s="5">
        <f>('Forecast log'!I260-I392)^2</f>
        <v>1</v>
      </c>
      <c r="N392" s="5">
        <f t="shared" si="26"/>
        <v>0</v>
      </c>
      <c r="O392" s="5">
        <f t="shared" si="27"/>
        <v>2.9071725230703338</v>
      </c>
    </row>
    <row r="393" spans="1:15" ht="25" customHeight="1">
      <c r="A393" s="1"/>
      <c r="B393" s="1">
        <v>255</v>
      </c>
      <c r="C393" s="13" t="s">
        <v>53</v>
      </c>
      <c r="D393" s="1" t="s">
        <v>43</v>
      </c>
      <c r="E393" s="4">
        <v>45838</v>
      </c>
      <c r="F393" s="1" t="s">
        <v>52</v>
      </c>
      <c r="G393" s="1" t="s">
        <v>50</v>
      </c>
      <c r="H393" s="5">
        <f>'Forecast log'!S260</f>
        <v>-1.3494131516897498</v>
      </c>
      <c r="I393" s="5">
        <f>'PG facts'!D99</f>
        <v>-2</v>
      </c>
      <c r="J393" s="5">
        <f t="shared" si="24"/>
        <v>0.65058684831025015</v>
      </c>
      <c r="K393" s="5">
        <f t="shared" si="25"/>
        <v>0.42326324719426445</v>
      </c>
      <c r="L393" s="5">
        <f>('Forecast log'!H260-I393)^2</f>
        <v>3.0625</v>
      </c>
      <c r="M393" s="5">
        <f>('Forecast log'!I260-I393)^2</f>
        <v>1</v>
      </c>
      <c r="N393" s="5">
        <f t="shared" si="26"/>
        <v>1</v>
      </c>
      <c r="O393" s="5">
        <f t="shared" si="27"/>
        <v>0.65058684831025015</v>
      </c>
    </row>
    <row r="394" spans="1:15" ht="25" customHeight="1">
      <c r="A394" s="1"/>
      <c r="B394" s="1">
        <v>255</v>
      </c>
      <c r="C394" s="13" t="s">
        <v>53</v>
      </c>
      <c r="D394" s="1" t="s">
        <v>43</v>
      </c>
      <c r="E394" s="4">
        <v>45838</v>
      </c>
      <c r="F394" s="1" t="s">
        <v>52</v>
      </c>
      <c r="G394" s="1" t="s">
        <v>48</v>
      </c>
      <c r="H394" s="5">
        <f>'Forecast log'!T260</f>
        <v>0.3285862615351669</v>
      </c>
      <c r="I394" s="5">
        <f>'PG facts'!D99</f>
        <v>-2</v>
      </c>
      <c r="J394" s="5">
        <f t="shared" si="24"/>
        <v>2.3285862615351669</v>
      </c>
      <c r="K394" s="5">
        <f t="shared" si="25"/>
        <v>5.4223139774103251</v>
      </c>
      <c r="L394" s="5">
        <f>('Forecast log'!H260-I394)^2</f>
        <v>3.0625</v>
      </c>
      <c r="M394" s="5">
        <f>('Forecast log'!I260-I394)^2</f>
        <v>1</v>
      </c>
      <c r="N394" s="5">
        <f t="shared" si="26"/>
        <v>0</v>
      </c>
      <c r="O394" s="5">
        <f t="shared" si="27"/>
        <v>2.3285862615351669</v>
      </c>
    </row>
    <row r="395" spans="1:15" ht="25" customHeight="1">
      <c r="A395" s="1"/>
      <c r="B395" s="1">
        <v>253</v>
      </c>
      <c r="C395" s="13" t="s">
        <v>53</v>
      </c>
      <c r="D395" s="1" t="s">
        <v>43</v>
      </c>
      <c r="E395" s="4">
        <v>45838</v>
      </c>
      <c r="F395" s="1" t="s">
        <v>49</v>
      </c>
      <c r="G395" s="1" t="s">
        <v>45</v>
      </c>
      <c r="H395" s="5">
        <f>'Forecast log'!H258</f>
        <v>-0.25</v>
      </c>
      <c r="I395" s="5">
        <f>'PG facts'!D99</f>
        <v>-2</v>
      </c>
      <c r="J395" s="5">
        <f t="shared" si="24"/>
        <v>1.75</v>
      </c>
      <c r="K395" s="5">
        <f t="shared" si="25"/>
        <v>3.0625</v>
      </c>
      <c r="L395" s="5">
        <f>('Forecast log'!H258-I395)^2</f>
        <v>3.0625</v>
      </c>
      <c r="M395" s="5">
        <f>('Forecast log'!I258-I395)^2</f>
        <v>1</v>
      </c>
      <c r="N395" s="5">
        <f t="shared" si="26"/>
        <v>0</v>
      </c>
      <c r="O395" s="5">
        <f t="shared" si="27"/>
        <v>1.75</v>
      </c>
    </row>
    <row r="396" spans="1:15" ht="25" customHeight="1">
      <c r="A396" s="1"/>
      <c r="B396" s="1">
        <v>253</v>
      </c>
      <c r="C396" s="13" t="s">
        <v>53</v>
      </c>
      <c r="D396" s="1" t="s">
        <v>43</v>
      </c>
      <c r="E396" s="4">
        <v>45838</v>
      </c>
      <c r="F396" s="1" t="s">
        <v>49</v>
      </c>
      <c r="G396" s="1" t="s">
        <v>46</v>
      </c>
      <c r="H396" s="5">
        <f>'Forecast log'!I258</f>
        <v>-1</v>
      </c>
      <c r="I396" s="5">
        <f>'PG facts'!D99</f>
        <v>-2</v>
      </c>
      <c r="J396" s="5">
        <f t="shared" si="24"/>
        <v>1</v>
      </c>
      <c r="K396" s="5">
        <f t="shared" si="25"/>
        <v>1</v>
      </c>
      <c r="L396" s="5">
        <f>('Forecast log'!H258-I396)^2</f>
        <v>3.0625</v>
      </c>
      <c r="M396" s="5">
        <f>('Forecast log'!I258-I396)^2</f>
        <v>1</v>
      </c>
      <c r="N396" s="5">
        <f t="shared" si="26"/>
        <v>1</v>
      </c>
      <c r="O396" s="5">
        <f t="shared" si="27"/>
        <v>1</v>
      </c>
    </row>
    <row r="397" spans="1:15" ht="25" customHeight="1">
      <c r="A397" s="1"/>
      <c r="B397" s="1">
        <v>253</v>
      </c>
      <c r="C397" s="13" t="s">
        <v>53</v>
      </c>
      <c r="D397" s="1" t="s">
        <v>43</v>
      </c>
      <c r="E397" s="4">
        <v>45838</v>
      </c>
      <c r="F397" s="1" t="s">
        <v>49</v>
      </c>
      <c r="G397" s="1" t="s">
        <v>47</v>
      </c>
      <c r="H397" s="5">
        <f>'Forecast log'!N258</f>
        <v>1.1165981204557753</v>
      </c>
      <c r="I397" s="5">
        <f>'PG facts'!D99</f>
        <v>-2</v>
      </c>
      <c r="J397" s="5">
        <f t="shared" si="24"/>
        <v>3.1165981204557753</v>
      </c>
      <c r="K397" s="5">
        <f t="shared" si="25"/>
        <v>9.713183844428471</v>
      </c>
      <c r="L397" s="5">
        <f>('Forecast log'!H258-I397)^2</f>
        <v>3.0625</v>
      </c>
      <c r="M397" s="5">
        <f>('Forecast log'!I258-I397)^2</f>
        <v>1</v>
      </c>
      <c r="N397" s="5">
        <f t="shared" si="26"/>
        <v>0</v>
      </c>
      <c r="O397" s="5">
        <f t="shared" si="27"/>
        <v>3.1165981204557753</v>
      </c>
    </row>
    <row r="398" spans="1:15" ht="25" customHeight="1">
      <c r="A398" s="1"/>
      <c r="B398" s="1">
        <v>253</v>
      </c>
      <c r="C398" s="13" t="s">
        <v>53</v>
      </c>
      <c r="D398" s="1" t="s">
        <v>43</v>
      </c>
      <c r="E398" s="4">
        <v>45838</v>
      </c>
      <c r="F398" s="1" t="s">
        <v>49</v>
      </c>
      <c r="G398" s="1" t="s">
        <v>50</v>
      </c>
      <c r="H398" s="5">
        <f>'Forecast log'!S258</f>
        <v>-1.3524628276333428</v>
      </c>
      <c r="I398" s="5">
        <f>'PG facts'!D99</f>
        <v>-2</v>
      </c>
      <c r="J398" s="5">
        <f t="shared" si="24"/>
        <v>0.6475371723666572</v>
      </c>
      <c r="K398" s="5">
        <f t="shared" si="25"/>
        <v>0.41930438959660593</v>
      </c>
      <c r="L398" s="5">
        <f>('Forecast log'!H258-I398)^2</f>
        <v>3.0625</v>
      </c>
      <c r="M398" s="5">
        <f>('Forecast log'!I258-I398)^2</f>
        <v>1</v>
      </c>
      <c r="N398" s="5">
        <f t="shared" si="26"/>
        <v>1</v>
      </c>
      <c r="O398" s="5">
        <f t="shared" si="27"/>
        <v>0.6475371723666572</v>
      </c>
    </row>
    <row r="399" spans="1:15" ht="25" customHeight="1">
      <c r="A399" s="1"/>
      <c r="B399" s="1">
        <v>253</v>
      </c>
      <c r="C399" s="13" t="s">
        <v>53</v>
      </c>
      <c r="D399" s="1" t="s">
        <v>43</v>
      </c>
      <c r="E399" s="4">
        <v>45838</v>
      </c>
      <c r="F399" s="1" t="s">
        <v>49</v>
      </c>
      <c r="G399" s="1" t="s">
        <v>48</v>
      </c>
      <c r="H399" s="5">
        <f>'Forecast log'!T258</f>
        <v>0.43329906022788767</v>
      </c>
      <c r="I399" s="5">
        <f>'PG facts'!D99</f>
        <v>-2</v>
      </c>
      <c r="J399" s="5">
        <f t="shared" si="24"/>
        <v>2.4332990602278874</v>
      </c>
      <c r="K399" s="5">
        <f t="shared" si="25"/>
        <v>5.9209443165059206</v>
      </c>
      <c r="L399" s="5">
        <f>('Forecast log'!H258-I399)^2</f>
        <v>3.0625</v>
      </c>
      <c r="M399" s="5">
        <f>('Forecast log'!I258-I399)^2</f>
        <v>1</v>
      </c>
      <c r="N399" s="5">
        <f t="shared" si="26"/>
        <v>0</v>
      </c>
      <c r="O399" s="5">
        <f t="shared" si="27"/>
        <v>2.4332990602278874</v>
      </c>
    </row>
    <row r="400" spans="1:15" ht="25" customHeight="1">
      <c r="A400" s="1"/>
      <c r="B400" s="1">
        <v>254</v>
      </c>
      <c r="C400" s="13" t="s">
        <v>53</v>
      </c>
      <c r="D400" s="1" t="s">
        <v>43</v>
      </c>
      <c r="E400" s="4">
        <v>45838</v>
      </c>
      <c r="F400" s="1" t="s">
        <v>51</v>
      </c>
      <c r="G400" s="1" t="s">
        <v>45</v>
      </c>
      <c r="H400" s="5">
        <f>'Forecast log'!H259</f>
        <v>-0.25</v>
      </c>
      <c r="I400" s="5">
        <f>'PG facts'!D99</f>
        <v>-2</v>
      </c>
      <c r="J400" s="5">
        <f t="shared" si="24"/>
        <v>1.75</v>
      </c>
      <c r="K400" s="5">
        <f t="shared" si="25"/>
        <v>3.0625</v>
      </c>
      <c r="L400" s="5">
        <f>('Forecast log'!H259-I400)^2</f>
        <v>3.0625</v>
      </c>
      <c r="M400" s="5">
        <f>('Forecast log'!I259-I400)^2</f>
        <v>1</v>
      </c>
      <c r="N400" s="5">
        <f t="shared" si="26"/>
        <v>0</v>
      </c>
      <c r="O400" s="5">
        <f t="shared" si="27"/>
        <v>1.75</v>
      </c>
    </row>
    <row r="401" spans="1:15" ht="25" customHeight="1">
      <c r="A401" s="1"/>
      <c r="B401" s="1">
        <v>254</v>
      </c>
      <c r="C401" s="13" t="s">
        <v>53</v>
      </c>
      <c r="D401" s="1" t="s">
        <v>43</v>
      </c>
      <c r="E401" s="4">
        <v>45838</v>
      </c>
      <c r="F401" s="1" t="s">
        <v>51</v>
      </c>
      <c r="G401" s="1" t="s">
        <v>46</v>
      </c>
      <c r="H401" s="5">
        <f>'Forecast log'!I259</f>
        <v>-1</v>
      </c>
      <c r="I401" s="5">
        <f>'PG facts'!D99</f>
        <v>-2</v>
      </c>
      <c r="J401" s="5">
        <f t="shared" si="24"/>
        <v>1</v>
      </c>
      <c r="K401" s="5">
        <f t="shared" si="25"/>
        <v>1</v>
      </c>
      <c r="L401" s="5">
        <f>('Forecast log'!H259-I401)^2</f>
        <v>3.0625</v>
      </c>
      <c r="M401" s="5">
        <f>('Forecast log'!I259-I401)^2</f>
        <v>1</v>
      </c>
      <c r="N401" s="5">
        <f t="shared" si="26"/>
        <v>1</v>
      </c>
      <c r="O401" s="5">
        <f t="shared" si="27"/>
        <v>1</v>
      </c>
    </row>
    <row r="402" spans="1:15" ht="25" customHeight="1">
      <c r="A402" s="1"/>
      <c r="B402" s="1">
        <v>254</v>
      </c>
      <c r="C402" s="13" t="s">
        <v>53</v>
      </c>
      <c r="D402" s="1" t="s">
        <v>43</v>
      </c>
      <c r="E402" s="4">
        <v>45838</v>
      </c>
      <c r="F402" s="1" t="s">
        <v>51</v>
      </c>
      <c r="G402" s="1" t="s">
        <v>47</v>
      </c>
      <c r="H402" s="5">
        <f>'Forecast log'!N259</f>
        <v>0.9071725230703338</v>
      </c>
      <c r="I402" s="5">
        <f>'PG facts'!D99</f>
        <v>-2</v>
      </c>
      <c r="J402" s="5">
        <f t="shared" si="24"/>
        <v>2.9071725230703338</v>
      </c>
      <c r="K402" s="5">
        <f t="shared" si="25"/>
        <v>8.4516520788951297</v>
      </c>
      <c r="L402" s="5">
        <f>('Forecast log'!H259-I402)^2</f>
        <v>3.0625</v>
      </c>
      <c r="M402" s="5">
        <f>('Forecast log'!I259-I402)^2</f>
        <v>1</v>
      </c>
      <c r="N402" s="5">
        <f t="shared" si="26"/>
        <v>0</v>
      </c>
      <c r="O402" s="5">
        <f t="shared" si="27"/>
        <v>2.9071725230703338</v>
      </c>
    </row>
    <row r="403" spans="1:15" ht="25" customHeight="1">
      <c r="A403" s="1"/>
      <c r="B403" s="1">
        <v>254</v>
      </c>
      <c r="C403" s="13" t="s">
        <v>53</v>
      </c>
      <c r="D403" s="1" t="s">
        <v>43</v>
      </c>
      <c r="E403" s="4">
        <v>45838</v>
      </c>
      <c r="F403" s="1" t="s">
        <v>51</v>
      </c>
      <c r="G403" s="1" t="s">
        <v>50</v>
      </c>
      <c r="H403" s="5">
        <f>'Forecast log'!S259</f>
        <v>-1.3494131516897498</v>
      </c>
      <c r="I403" s="5">
        <f>'PG facts'!D99</f>
        <v>-2</v>
      </c>
      <c r="J403" s="5">
        <f t="shared" si="24"/>
        <v>0.65058684831025015</v>
      </c>
      <c r="K403" s="5">
        <f t="shared" si="25"/>
        <v>0.42326324719426445</v>
      </c>
      <c r="L403" s="5">
        <f>('Forecast log'!H259-I403)^2</f>
        <v>3.0625</v>
      </c>
      <c r="M403" s="5">
        <f>('Forecast log'!I259-I403)^2</f>
        <v>1</v>
      </c>
      <c r="N403" s="5">
        <f t="shared" si="26"/>
        <v>1</v>
      </c>
      <c r="O403" s="5">
        <f t="shared" si="27"/>
        <v>0.65058684831025015</v>
      </c>
    </row>
    <row r="404" spans="1:15" ht="25" customHeight="1">
      <c r="A404" s="1"/>
      <c r="B404" s="1">
        <v>254</v>
      </c>
      <c r="C404" s="13" t="s">
        <v>53</v>
      </c>
      <c r="D404" s="1" t="s">
        <v>43</v>
      </c>
      <c r="E404" s="4">
        <v>45838</v>
      </c>
      <c r="F404" s="1" t="s">
        <v>51</v>
      </c>
      <c r="G404" s="1" t="s">
        <v>48</v>
      </c>
      <c r="H404" s="5">
        <f>'Forecast log'!T259</f>
        <v>0.3285862615351669</v>
      </c>
      <c r="I404" s="5">
        <f>'PG facts'!D99</f>
        <v>-2</v>
      </c>
      <c r="J404" s="5">
        <f t="shared" si="24"/>
        <v>2.3285862615351669</v>
      </c>
      <c r="K404" s="5">
        <f t="shared" si="25"/>
        <v>5.4223139774103251</v>
      </c>
      <c r="L404" s="5">
        <f>('Forecast log'!H259-I404)^2</f>
        <v>3.0625</v>
      </c>
      <c r="M404" s="5">
        <f>('Forecast log'!I259-I404)^2</f>
        <v>1</v>
      </c>
      <c r="N404" s="5">
        <f t="shared" si="26"/>
        <v>0</v>
      </c>
      <c r="O404" s="5">
        <f t="shared" si="27"/>
        <v>2.3285862615351669</v>
      </c>
    </row>
    <row r="405" spans="1:15" ht="25" customHeight="1">
      <c r="A405" s="1"/>
      <c r="B405" s="1">
        <v>310</v>
      </c>
      <c r="C405" s="13" t="s">
        <v>53</v>
      </c>
      <c r="D405" s="1" t="s">
        <v>43</v>
      </c>
      <c r="E405" s="4">
        <v>45930</v>
      </c>
      <c r="F405" s="1" t="s">
        <v>44</v>
      </c>
      <c r="G405" s="1" t="s">
        <v>45</v>
      </c>
      <c r="H405" s="5">
        <f>'Forecast log'!H315</f>
        <v>-0.25</v>
      </c>
      <c r="I405" s="5">
        <f>'PG facts'!D106</f>
        <v>-2</v>
      </c>
      <c r="J405" s="5">
        <f t="shared" si="24"/>
        <v>1.75</v>
      </c>
      <c r="K405" s="5">
        <f t="shared" si="25"/>
        <v>3.0625</v>
      </c>
      <c r="L405" s="5">
        <f>('Forecast log'!H315-I405)^2</f>
        <v>3.0625</v>
      </c>
      <c r="M405" s="5">
        <f>('Forecast log'!I315-I405)^2</f>
        <v>1</v>
      </c>
      <c r="N405" s="5">
        <f t="shared" si="26"/>
        <v>0</v>
      </c>
      <c r="O405" s="5">
        <f t="shared" si="27"/>
        <v>1.75</v>
      </c>
    </row>
    <row r="406" spans="1:15" ht="25" customHeight="1">
      <c r="A406" s="1"/>
      <c r="B406" s="1">
        <v>310</v>
      </c>
      <c r="C406" s="13" t="s">
        <v>53</v>
      </c>
      <c r="D406" s="1" t="s">
        <v>43</v>
      </c>
      <c r="E406" s="4">
        <v>45930</v>
      </c>
      <c r="F406" s="1" t="s">
        <v>44</v>
      </c>
      <c r="G406" s="1" t="s">
        <v>46</v>
      </c>
      <c r="H406" s="5">
        <f>'Forecast log'!I315</f>
        <v>-1</v>
      </c>
      <c r="I406" s="5">
        <f>'PG facts'!D106</f>
        <v>-2</v>
      </c>
      <c r="J406" s="5">
        <f t="shared" si="24"/>
        <v>1</v>
      </c>
      <c r="K406" s="5">
        <f t="shared" si="25"/>
        <v>1</v>
      </c>
      <c r="L406" s="5">
        <f>('Forecast log'!H315-I406)^2</f>
        <v>3.0625</v>
      </c>
      <c r="M406" s="5">
        <f>('Forecast log'!I315-I406)^2</f>
        <v>1</v>
      </c>
      <c r="N406" s="5">
        <f t="shared" si="26"/>
        <v>1</v>
      </c>
      <c r="O406" s="5">
        <f t="shared" si="27"/>
        <v>1</v>
      </c>
    </row>
    <row r="407" spans="1:15" ht="25" customHeight="1">
      <c r="A407" s="1"/>
      <c r="B407" s="1">
        <v>310</v>
      </c>
      <c r="C407" s="13" t="s">
        <v>53</v>
      </c>
      <c r="D407" s="1" t="s">
        <v>43</v>
      </c>
      <c r="E407" s="4">
        <v>45930</v>
      </c>
      <c r="F407" s="1" t="s">
        <v>44</v>
      </c>
      <c r="G407" s="1" t="s">
        <v>47</v>
      </c>
      <c r="H407" s="5">
        <f>'Forecast log'!N315</f>
        <v>0.8778869522128161</v>
      </c>
      <c r="I407" s="5">
        <f>'PG facts'!D106</f>
        <v>-2</v>
      </c>
      <c r="J407" s="5">
        <f t="shared" si="24"/>
        <v>2.8778869522128163</v>
      </c>
      <c r="K407" s="5">
        <f t="shared" si="25"/>
        <v>8.2822333097167729</v>
      </c>
      <c r="L407" s="5">
        <f>('Forecast log'!H315-I407)^2</f>
        <v>3.0625</v>
      </c>
      <c r="M407" s="5">
        <f>('Forecast log'!I315-I407)^2</f>
        <v>1</v>
      </c>
      <c r="N407" s="5">
        <f t="shared" si="26"/>
        <v>0</v>
      </c>
      <c r="O407" s="5">
        <f t="shared" si="27"/>
        <v>2.8778869522128163</v>
      </c>
    </row>
    <row r="408" spans="1:15" ht="25" customHeight="1">
      <c r="A408" s="1"/>
      <c r="B408" s="1">
        <v>310</v>
      </c>
      <c r="C408" s="13" t="s">
        <v>53</v>
      </c>
      <c r="D408" s="1" t="s">
        <v>43</v>
      </c>
      <c r="E408" s="4">
        <v>45930</v>
      </c>
      <c r="F408" s="1" t="s">
        <v>44</v>
      </c>
      <c r="G408" s="1" t="s">
        <v>48</v>
      </c>
      <c r="H408" s="5">
        <f>'Forecast log'!T315</f>
        <v>0.31394347610640805</v>
      </c>
      <c r="I408" s="5">
        <f>'PG facts'!D106</f>
        <v>-2</v>
      </c>
      <c r="J408" s="5">
        <f t="shared" si="24"/>
        <v>2.3139434761064082</v>
      </c>
      <c r="K408" s="5">
        <f t="shared" si="25"/>
        <v>5.3543344106154072</v>
      </c>
      <c r="L408" s="5">
        <f>('Forecast log'!H315-I408)^2</f>
        <v>3.0625</v>
      </c>
      <c r="M408" s="5">
        <f>('Forecast log'!I315-I408)^2</f>
        <v>1</v>
      </c>
      <c r="N408" s="5">
        <f t="shared" si="26"/>
        <v>0</v>
      </c>
      <c r="O408" s="5">
        <f t="shared" si="27"/>
        <v>2.3139434761064082</v>
      </c>
    </row>
    <row r="409" spans="1:15" ht="25" customHeight="1">
      <c r="A409" s="1"/>
      <c r="B409" s="1">
        <v>315</v>
      </c>
      <c r="C409" s="13" t="s">
        <v>53</v>
      </c>
      <c r="D409" s="1" t="s">
        <v>43</v>
      </c>
      <c r="E409" s="4">
        <v>45930</v>
      </c>
      <c r="F409" s="1" t="s">
        <v>52</v>
      </c>
      <c r="G409" s="1" t="s">
        <v>45</v>
      </c>
      <c r="H409" s="5">
        <f>'Forecast log'!H320</f>
        <v>-1</v>
      </c>
      <c r="I409" s="5">
        <f>'PG facts'!D106</f>
        <v>-2</v>
      </c>
      <c r="J409" s="5">
        <f t="shared" si="24"/>
        <v>1</v>
      </c>
      <c r="K409" s="5">
        <f t="shared" si="25"/>
        <v>1</v>
      </c>
      <c r="L409" s="5">
        <f>('Forecast log'!H320-I409)^2</f>
        <v>1</v>
      </c>
      <c r="M409" s="5">
        <f>('Forecast log'!I320-I409)^2</f>
        <v>0</v>
      </c>
      <c r="N409" s="5">
        <f t="shared" si="26"/>
        <v>0</v>
      </c>
      <c r="O409" s="5">
        <f t="shared" si="27"/>
        <v>1</v>
      </c>
    </row>
    <row r="410" spans="1:15" ht="25" customHeight="1">
      <c r="A410" s="1"/>
      <c r="B410" s="1">
        <v>315</v>
      </c>
      <c r="C410" s="13" t="s">
        <v>53</v>
      </c>
      <c r="D410" s="1" t="s">
        <v>43</v>
      </c>
      <c r="E410" s="4">
        <v>45930</v>
      </c>
      <c r="F410" s="1" t="s">
        <v>52</v>
      </c>
      <c r="G410" s="1" t="s">
        <v>46</v>
      </c>
      <c r="H410" s="5">
        <f>'Forecast log'!I320</f>
        <v>-2</v>
      </c>
      <c r="I410" s="5">
        <f>'PG facts'!D106</f>
        <v>-2</v>
      </c>
      <c r="J410" s="5">
        <f t="shared" si="24"/>
        <v>0</v>
      </c>
      <c r="K410" s="5">
        <f t="shared" si="25"/>
        <v>0</v>
      </c>
      <c r="L410" s="5">
        <f>('Forecast log'!H320-I410)^2</f>
        <v>1</v>
      </c>
      <c r="M410" s="5">
        <f>('Forecast log'!I320-I410)^2</f>
        <v>0</v>
      </c>
      <c r="N410" s="5">
        <f t="shared" si="26"/>
        <v>1</v>
      </c>
      <c r="O410" s="5">
        <f t="shared" si="27"/>
        <v>0</v>
      </c>
    </row>
    <row r="411" spans="1:15" ht="25" customHeight="1">
      <c r="A411" s="1"/>
      <c r="B411" s="1">
        <v>315</v>
      </c>
      <c r="C411" s="13" t="s">
        <v>53</v>
      </c>
      <c r="D411" s="1" t="s">
        <v>43</v>
      </c>
      <c r="E411" s="4">
        <v>45930</v>
      </c>
      <c r="F411" s="1" t="s">
        <v>52</v>
      </c>
      <c r="G411" s="1" t="s">
        <v>47</v>
      </c>
      <c r="H411" s="5">
        <f>'Forecast log'!N320</f>
        <v>0.40415526619829101</v>
      </c>
      <c r="I411" s="5">
        <f>'PG facts'!D106</f>
        <v>-2</v>
      </c>
      <c r="J411" s="5">
        <f t="shared" si="24"/>
        <v>2.4041552661982912</v>
      </c>
      <c r="K411" s="5">
        <f t="shared" si="25"/>
        <v>5.7799625439889768</v>
      </c>
      <c r="L411" s="5">
        <f>('Forecast log'!H320-I411)^2</f>
        <v>1</v>
      </c>
      <c r="M411" s="5">
        <f>('Forecast log'!I320-I411)^2</f>
        <v>0</v>
      </c>
      <c r="N411" s="5">
        <f t="shared" si="26"/>
        <v>0</v>
      </c>
      <c r="O411" s="5">
        <f t="shared" si="27"/>
        <v>2.4041552661982912</v>
      </c>
    </row>
    <row r="412" spans="1:15" ht="25" customHeight="1">
      <c r="A412" s="1"/>
      <c r="B412" s="1">
        <v>315</v>
      </c>
      <c r="C412" s="13" t="s">
        <v>53</v>
      </c>
      <c r="D412" s="1" t="s">
        <v>43</v>
      </c>
      <c r="E412" s="4">
        <v>45930</v>
      </c>
      <c r="F412" s="1" t="s">
        <v>52</v>
      </c>
      <c r="G412" s="1" t="s">
        <v>50</v>
      </c>
      <c r="H412" s="5">
        <f>'Forecast log'!S320</f>
        <v>-1.4435307467679195</v>
      </c>
      <c r="I412" s="5">
        <f>'PG facts'!D106</f>
        <v>-2</v>
      </c>
      <c r="J412" s="5">
        <f t="shared" si="24"/>
        <v>0.55646925323208052</v>
      </c>
      <c r="K412" s="5">
        <f t="shared" si="25"/>
        <v>0.30965802979266938</v>
      </c>
      <c r="L412" s="5">
        <f>('Forecast log'!H320-I412)^2</f>
        <v>1</v>
      </c>
      <c r="M412" s="5">
        <f>('Forecast log'!I320-I412)^2</f>
        <v>0</v>
      </c>
      <c r="N412" s="5">
        <f t="shared" si="26"/>
        <v>1</v>
      </c>
      <c r="O412" s="5">
        <f t="shared" si="27"/>
        <v>0.55646925323208052</v>
      </c>
    </row>
    <row r="413" spans="1:15" ht="25" customHeight="1">
      <c r="A413" s="1"/>
      <c r="B413" s="1">
        <v>315</v>
      </c>
      <c r="C413" s="13" t="s">
        <v>53</v>
      </c>
      <c r="D413" s="1" t="s">
        <v>43</v>
      </c>
      <c r="E413" s="4">
        <v>45930</v>
      </c>
      <c r="F413" s="1" t="s">
        <v>52</v>
      </c>
      <c r="G413" s="1" t="s">
        <v>48</v>
      </c>
      <c r="H413" s="5">
        <f>'Forecast log'!T320</f>
        <v>-0.2979223669008545</v>
      </c>
      <c r="I413" s="5">
        <f>'PG facts'!D106</f>
        <v>-2</v>
      </c>
      <c r="J413" s="5">
        <f t="shared" si="24"/>
        <v>1.7020776330991456</v>
      </c>
      <c r="K413" s="5">
        <f t="shared" si="25"/>
        <v>2.8970682690963896</v>
      </c>
      <c r="L413" s="5">
        <f>('Forecast log'!H320-I413)^2</f>
        <v>1</v>
      </c>
      <c r="M413" s="5">
        <f>('Forecast log'!I320-I413)^2</f>
        <v>0</v>
      </c>
      <c r="N413" s="5">
        <f t="shared" si="26"/>
        <v>0</v>
      </c>
      <c r="O413" s="5">
        <f t="shared" si="27"/>
        <v>1.7020776330991456</v>
      </c>
    </row>
    <row r="414" spans="1:15" ht="25" customHeight="1">
      <c r="A414" s="1"/>
      <c r="B414" s="1">
        <v>313</v>
      </c>
      <c r="C414" s="13" t="s">
        <v>53</v>
      </c>
      <c r="D414" s="1" t="s">
        <v>43</v>
      </c>
      <c r="E414" s="4">
        <v>45930</v>
      </c>
      <c r="F414" s="1" t="s">
        <v>49</v>
      </c>
      <c r="G414" s="1" t="s">
        <v>45</v>
      </c>
      <c r="H414" s="5">
        <f>'Forecast log'!H318</f>
        <v>-1</v>
      </c>
      <c r="I414" s="5">
        <f>'PG facts'!D106</f>
        <v>-2</v>
      </c>
      <c r="J414" s="5">
        <f t="shared" si="24"/>
        <v>1</v>
      </c>
      <c r="K414" s="5">
        <f t="shared" si="25"/>
        <v>1</v>
      </c>
      <c r="L414" s="5">
        <f>('Forecast log'!H318-I414)^2</f>
        <v>1</v>
      </c>
      <c r="M414" s="5">
        <f>('Forecast log'!I318-I414)^2</f>
        <v>0</v>
      </c>
      <c r="N414" s="5">
        <f t="shared" si="26"/>
        <v>0</v>
      </c>
      <c r="O414" s="5">
        <f t="shared" si="27"/>
        <v>1</v>
      </c>
    </row>
    <row r="415" spans="1:15" ht="25" customHeight="1">
      <c r="A415" s="1"/>
      <c r="B415" s="1">
        <v>313</v>
      </c>
      <c r="C415" s="13" t="s">
        <v>53</v>
      </c>
      <c r="D415" s="1" t="s">
        <v>43</v>
      </c>
      <c r="E415" s="4">
        <v>45930</v>
      </c>
      <c r="F415" s="1" t="s">
        <v>49</v>
      </c>
      <c r="G415" s="1" t="s">
        <v>46</v>
      </c>
      <c r="H415" s="5">
        <f>'Forecast log'!I318</f>
        <v>-2</v>
      </c>
      <c r="I415" s="5">
        <f>'PG facts'!D106</f>
        <v>-2</v>
      </c>
      <c r="J415" s="5">
        <f t="shared" si="24"/>
        <v>0</v>
      </c>
      <c r="K415" s="5">
        <f t="shared" si="25"/>
        <v>0</v>
      </c>
      <c r="L415" s="5">
        <f>('Forecast log'!H318-I415)^2</f>
        <v>1</v>
      </c>
      <c r="M415" s="5">
        <f>('Forecast log'!I318-I415)^2</f>
        <v>0</v>
      </c>
      <c r="N415" s="5">
        <f t="shared" si="26"/>
        <v>1</v>
      </c>
      <c r="O415" s="5">
        <f t="shared" si="27"/>
        <v>0</v>
      </c>
    </row>
    <row r="416" spans="1:15" ht="25" customHeight="1">
      <c r="A416" s="1"/>
      <c r="B416" s="1">
        <v>313</v>
      </c>
      <c r="C416" s="13" t="s">
        <v>53</v>
      </c>
      <c r="D416" s="1" t="s">
        <v>43</v>
      </c>
      <c r="E416" s="4">
        <v>45930</v>
      </c>
      <c r="F416" s="1" t="s">
        <v>49</v>
      </c>
      <c r="G416" s="1" t="s">
        <v>47</v>
      </c>
      <c r="H416" s="5">
        <f>'Forecast log'!N318</f>
        <v>0.40484455048481838</v>
      </c>
      <c r="I416" s="5">
        <f>'PG facts'!D106</f>
        <v>-2</v>
      </c>
      <c r="J416" s="5">
        <f t="shared" si="24"/>
        <v>2.4048445504848184</v>
      </c>
      <c r="K416" s="5">
        <f t="shared" si="25"/>
        <v>5.7832773119965282</v>
      </c>
      <c r="L416" s="5">
        <f>('Forecast log'!H318-I416)^2</f>
        <v>1</v>
      </c>
      <c r="M416" s="5">
        <f>('Forecast log'!I318-I416)^2</f>
        <v>0</v>
      </c>
      <c r="N416" s="5">
        <f t="shared" si="26"/>
        <v>0</v>
      </c>
      <c r="O416" s="5">
        <f t="shared" si="27"/>
        <v>2.4048445504848184</v>
      </c>
    </row>
    <row r="417" spans="1:15" ht="25" customHeight="1">
      <c r="A417" s="1"/>
      <c r="B417" s="1">
        <v>313</v>
      </c>
      <c r="C417" s="13" t="s">
        <v>53</v>
      </c>
      <c r="D417" s="1" t="s">
        <v>43</v>
      </c>
      <c r="E417" s="4">
        <v>45930</v>
      </c>
      <c r="F417" s="1" t="s">
        <v>49</v>
      </c>
      <c r="G417" s="1" t="s">
        <v>50</v>
      </c>
      <c r="H417" s="5">
        <f>'Forecast log'!S318</f>
        <v>-1.5025624896185983</v>
      </c>
      <c r="I417" s="5">
        <f>'PG facts'!D106</f>
        <v>-2</v>
      </c>
      <c r="J417" s="5">
        <f t="shared" si="24"/>
        <v>0.49743751038140172</v>
      </c>
      <c r="K417" s="5">
        <f t="shared" si="25"/>
        <v>0.24744407673444713</v>
      </c>
      <c r="L417" s="5">
        <f>('Forecast log'!H318-I417)^2</f>
        <v>1</v>
      </c>
      <c r="M417" s="5">
        <f>('Forecast log'!I318-I417)^2</f>
        <v>0</v>
      </c>
      <c r="N417" s="5">
        <f t="shared" si="26"/>
        <v>1</v>
      </c>
      <c r="O417" s="5">
        <f t="shared" si="27"/>
        <v>0.49743751038140172</v>
      </c>
    </row>
    <row r="418" spans="1:15" ht="25" customHeight="1">
      <c r="A418" s="1"/>
      <c r="B418" s="1">
        <v>313</v>
      </c>
      <c r="C418" s="13" t="s">
        <v>53</v>
      </c>
      <c r="D418" s="1" t="s">
        <v>43</v>
      </c>
      <c r="E418" s="4">
        <v>45930</v>
      </c>
      <c r="F418" s="1" t="s">
        <v>49</v>
      </c>
      <c r="G418" s="1" t="s">
        <v>48</v>
      </c>
      <c r="H418" s="5">
        <f>'Forecast log'!T318</f>
        <v>-0.29757772475759081</v>
      </c>
      <c r="I418" s="5">
        <f>'PG facts'!D106</f>
        <v>-2</v>
      </c>
      <c r="J418" s="5">
        <f t="shared" si="24"/>
        <v>1.7024222752424092</v>
      </c>
      <c r="K418" s="5">
        <f t="shared" si="25"/>
        <v>2.8982416032415412</v>
      </c>
      <c r="L418" s="5">
        <f>('Forecast log'!H318-I418)^2</f>
        <v>1</v>
      </c>
      <c r="M418" s="5">
        <f>('Forecast log'!I318-I418)^2</f>
        <v>0</v>
      </c>
      <c r="N418" s="5">
        <f t="shared" si="26"/>
        <v>0</v>
      </c>
      <c r="O418" s="5">
        <f t="shared" si="27"/>
        <v>1.7024222752424092</v>
      </c>
    </row>
    <row r="419" spans="1:15" ht="25" customHeight="1">
      <c r="A419" s="1"/>
      <c r="B419" s="1">
        <v>314</v>
      </c>
      <c r="C419" s="13" t="s">
        <v>53</v>
      </c>
      <c r="D419" s="1" t="s">
        <v>43</v>
      </c>
      <c r="E419" s="4">
        <v>45930</v>
      </c>
      <c r="F419" s="1" t="s">
        <v>51</v>
      </c>
      <c r="G419" s="1" t="s">
        <v>45</v>
      </c>
      <c r="H419" s="5">
        <f>'Forecast log'!H319</f>
        <v>-1</v>
      </c>
      <c r="I419" s="5">
        <f>'PG facts'!D106</f>
        <v>-2</v>
      </c>
      <c r="J419" s="5">
        <f t="shared" si="24"/>
        <v>1</v>
      </c>
      <c r="K419" s="5">
        <f t="shared" si="25"/>
        <v>1</v>
      </c>
      <c r="L419" s="5">
        <f>('Forecast log'!H319-I419)^2</f>
        <v>1</v>
      </c>
      <c r="M419" s="5">
        <f>('Forecast log'!I319-I419)^2</f>
        <v>0</v>
      </c>
      <c r="N419" s="5">
        <f t="shared" si="26"/>
        <v>0</v>
      </c>
      <c r="O419" s="5">
        <f t="shared" si="27"/>
        <v>1</v>
      </c>
    </row>
    <row r="420" spans="1:15" ht="25" customHeight="1">
      <c r="A420" s="1"/>
      <c r="B420" s="1">
        <v>314</v>
      </c>
      <c r="C420" s="13" t="s">
        <v>53</v>
      </c>
      <c r="D420" s="1" t="s">
        <v>43</v>
      </c>
      <c r="E420" s="4">
        <v>45930</v>
      </c>
      <c r="F420" s="1" t="s">
        <v>51</v>
      </c>
      <c r="G420" s="1" t="s">
        <v>46</v>
      </c>
      <c r="H420" s="5">
        <f>'Forecast log'!I319</f>
        <v>-2</v>
      </c>
      <c r="I420" s="5">
        <f>'PG facts'!D106</f>
        <v>-2</v>
      </c>
      <c r="J420" s="5">
        <f t="shared" si="24"/>
        <v>0</v>
      </c>
      <c r="K420" s="5">
        <f t="shared" si="25"/>
        <v>0</v>
      </c>
      <c r="L420" s="5">
        <f>('Forecast log'!H319-I420)^2</f>
        <v>1</v>
      </c>
      <c r="M420" s="5">
        <f>('Forecast log'!I319-I420)^2</f>
        <v>0</v>
      </c>
      <c r="N420" s="5">
        <f t="shared" si="26"/>
        <v>1</v>
      </c>
      <c r="O420" s="5">
        <f t="shared" si="27"/>
        <v>0</v>
      </c>
    </row>
    <row r="421" spans="1:15" ht="25" customHeight="1">
      <c r="A421" s="1"/>
      <c r="B421" s="1">
        <v>314</v>
      </c>
      <c r="C421" s="13" t="s">
        <v>53</v>
      </c>
      <c r="D421" s="1" t="s">
        <v>43</v>
      </c>
      <c r="E421" s="4">
        <v>45930</v>
      </c>
      <c r="F421" s="1" t="s">
        <v>51</v>
      </c>
      <c r="G421" s="1" t="s">
        <v>47</v>
      </c>
      <c r="H421" s="5">
        <f>'Forecast log'!N319</f>
        <v>0.40415526619829101</v>
      </c>
      <c r="I421" s="5">
        <f>'PG facts'!D106</f>
        <v>-2</v>
      </c>
      <c r="J421" s="5">
        <f t="shared" si="24"/>
        <v>2.4041552661982912</v>
      </c>
      <c r="K421" s="5">
        <f t="shared" si="25"/>
        <v>5.7799625439889768</v>
      </c>
      <c r="L421" s="5">
        <f>('Forecast log'!H319-I421)^2</f>
        <v>1</v>
      </c>
      <c r="M421" s="5">
        <f>('Forecast log'!I319-I421)^2</f>
        <v>0</v>
      </c>
      <c r="N421" s="5">
        <f t="shared" si="26"/>
        <v>0</v>
      </c>
      <c r="O421" s="5">
        <f t="shared" si="27"/>
        <v>2.4041552661982912</v>
      </c>
    </row>
    <row r="422" spans="1:15" ht="25" customHeight="1">
      <c r="A422" s="1"/>
      <c r="B422" s="1">
        <v>314</v>
      </c>
      <c r="C422" s="13" t="s">
        <v>53</v>
      </c>
      <c r="D422" s="1" t="s">
        <v>43</v>
      </c>
      <c r="E422" s="4">
        <v>45930</v>
      </c>
      <c r="F422" s="1" t="s">
        <v>51</v>
      </c>
      <c r="G422" s="1" t="s">
        <v>50</v>
      </c>
      <c r="H422" s="5">
        <f>'Forecast log'!S319</f>
        <v>-1.4435307467679195</v>
      </c>
      <c r="I422" s="5">
        <f>'PG facts'!D106</f>
        <v>-2</v>
      </c>
      <c r="J422" s="5">
        <f t="shared" si="24"/>
        <v>0.55646925323208052</v>
      </c>
      <c r="K422" s="5">
        <f t="shared" si="25"/>
        <v>0.30965802979266938</v>
      </c>
      <c r="L422" s="5">
        <f>('Forecast log'!H319-I422)^2</f>
        <v>1</v>
      </c>
      <c r="M422" s="5">
        <f>('Forecast log'!I319-I422)^2</f>
        <v>0</v>
      </c>
      <c r="N422" s="5">
        <f t="shared" si="26"/>
        <v>1</v>
      </c>
      <c r="O422" s="5">
        <f t="shared" si="27"/>
        <v>0.55646925323208052</v>
      </c>
    </row>
    <row r="423" spans="1:15" ht="25" customHeight="1">
      <c r="A423" s="1"/>
      <c r="B423" s="1">
        <v>314</v>
      </c>
      <c r="C423" s="13" t="s">
        <v>53</v>
      </c>
      <c r="D423" s="1" t="s">
        <v>43</v>
      </c>
      <c r="E423" s="4">
        <v>45930</v>
      </c>
      <c r="F423" s="1" t="s">
        <v>51</v>
      </c>
      <c r="G423" s="1" t="s">
        <v>48</v>
      </c>
      <c r="H423" s="5">
        <f>'Forecast log'!T319</f>
        <v>-0.2979223669008545</v>
      </c>
      <c r="I423" s="5">
        <f>'PG facts'!D106</f>
        <v>-2</v>
      </c>
      <c r="J423" s="5">
        <f t="shared" si="24"/>
        <v>1.7020776330991456</v>
      </c>
      <c r="K423" s="5">
        <f t="shared" si="25"/>
        <v>2.8970682690963896</v>
      </c>
      <c r="L423" s="5">
        <f>('Forecast log'!H319-I423)^2</f>
        <v>1</v>
      </c>
      <c r="M423" s="5">
        <f>('Forecast log'!I319-I423)^2</f>
        <v>0</v>
      </c>
      <c r="N423" s="5">
        <f t="shared" si="26"/>
        <v>0</v>
      </c>
      <c r="O423" s="5">
        <f t="shared" si="27"/>
        <v>1.7020776330991456</v>
      </c>
    </row>
    <row r="424" spans="1:15" ht="25" customHeight="1">
      <c r="A424" s="1"/>
      <c r="B424" s="1">
        <v>362</v>
      </c>
      <c r="C424" s="13" t="s">
        <v>53</v>
      </c>
      <c r="D424" s="1" t="s">
        <v>43</v>
      </c>
      <c r="E424" s="4">
        <v>46022</v>
      </c>
      <c r="F424" s="1" t="s">
        <v>44</v>
      </c>
      <c r="G424" s="1" t="s">
        <v>45</v>
      </c>
      <c r="H424" s="5">
        <f>'Forecast log'!H367</f>
        <v>-1</v>
      </c>
      <c r="I424" s="5">
        <f>'PG facts'!D113</f>
        <v>-1</v>
      </c>
      <c r="J424" s="5">
        <f t="shared" si="24"/>
        <v>0</v>
      </c>
      <c r="K424" s="5">
        <f t="shared" si="25"/>
        <v>0</v>
      </c>
      <c r="L424" s="5">
        <f>('Forecast log'!H367-I424)^2</f>
        <v>0</v>
      </c>
      <c r="M424" s="5">
        <f>('Forecast log'!I367-I424)^2</f>
        <v>1</v>
      </c>
      <c r="N424" s="5">
        <f t="shared" si="26"/>
        <v>0</v>
      </c>
      <c r="O424" s="5">
        <f t="shared" si="27"/>
        <v>0</v>
      </c>
    </row>
    <row r="425" spans="1:15" ht="25" customHeight="1">
      <c r="A425" s="1"/>
      <c r="B425" s="1">
        <v>362</v>
      </c>
      <c r="C425" s="13" t="s">
        <v>53</v>
      </c>
      <c r="D425" s="1" t="s">
        <v>43</v>
      </c>
      <c r="E425" s="4">
        <v>46022</v>
      </c>
      <c r="F425" s="1" t="s">
        <v>44</v>
      </c>
      <c r="G425" s="1" t="s">
        <v>46</v>
      </c>
      <c r="H425" s="5">
        <f>'Forecast log'!I367</f>
        <v>-2</v>
      </c>
      <c r="I425" s="5">
        <f>'PG facts'!D113</f>
        <v>-1</v>
      </c>
      <c r="J425" s="5">
        <f t="shared" si="24"/>
        <v>-1</v>
      </c>
      <c r="K425" s="5">
        <f t="shared" si="25"/>
        <v>1</v>
      </c>
      <c r="L425" s="5">
        <f>('Forecast log'!H367-I425)^2</f>
        <v>0</v>
      </c>
      <c r="M425" s="5">
        <f>('Forecast log'!I367-I425)^2</f>
        <v>1</v>
      </c>
      <c r="N425" s="5">
        <f t="shared" si="26"/>
        <v>0</v>
      </c>
      <c r="O425" s="5">
        <f t="shared" si="27"/>
        <v>1</v>
      </c>
    </row>
    <row r="426" spans="1:15" ht="25" customHeight="1">
      <c r="A426" s="1"/>
      <c r="B426" s="1">
        <v>362</v>
      </c>
      <c r="C426" s="13" t="s">
        <v>53</v>
      </c>
      <c r="D426" s="1" t="s">
        <v>43</v>
      </c>
      <c r="E426" s="4">
        <v>46022</v>
      </c>
      <c r="F426" s="1" t="s">
        <v>44</v>
      </c>
      <c r="G426" s="1" t="s">
        <v>47</v>
      </c>
      <c r="H426" s="5">
        <f>'Forecast log'!N367</f>
        <v>0.40899539429442555</v>
      </c>
      <c r="I426" s="5">
        <f>'PG facts'!D113</f>
        <v>-1</v>
      </c>
      <c r="J426" s="5">
        <f t="shared" si="24"/>
        <v>1.4089953942944256</v>
      </c>
      <c r="K426" s="5">
        <f t="shared" si="25"/>
        <v>1.9852680211429037</v>
      </c>
      <c r="L426" s="5">
        <f>('Forecast log'!H367-I426)^2</f>
        <v>0</v>
      </c>
      <c r="M426" s="5">
        <f>('Forecast log'!I367-I426)^2</f>
        <v>1</v>
      </c>
      <c r="N426" s="5">
        <f t="shared" si="26"/>
        <v>0</v>
      </c>
      <c r="O426" s="5">
        <f t="shared" si="27"/>
        <v>1.4089953942944256</v>
      </c>
    </row>
    <row r="427" spans="1:15" ht="25" customHeight="1">
      <c r="A427" s="1"/>
      <c r="B427" s="1">
        <v>362</v>
      </c>
      <c r="C427" s="13" t="s">
        <v>53</v>
      </c>
      <c r="D427" s="1" t="s">
        <v>43</v>
      </c>
      <c r="E427" s="4">
        <v>46022</v>
      </c>
      <c r="F427" s="1" t="s">
        <v>44</v>
      </c>
      <c r="G427" s="1" t="s">
        <v>48</v>
      </c>
      <c r="H427" s="5">
        <f>'Forecast log'!T367</f>
        <v>-0.29550230285278722</v>
      </c>
      <c r="I427" s="5">
        <f>'PG facts'!D113</f>
        <v>-1</v>
      </c>
      <c r="J427" s="5">
        <f t="shared" si="24"/>
        <v>0.70449769714721278</v>
      </c>
      <c r="K427" s="5">
        <f t="shared" si="25"/>
        <v>0.49631700528572592</v>
      </c>
      <c r="L427" s="5">
        <f>('Forecast log'!H367-I427)^2</f>
        <v>0</v>
      </c>
      <c r="M427" s="5">
        <f>('Forecast log'!I367-I427)^2</f>
        <v>1</v>
      </c>
      <c r="N427" s="5">
        <f t="shared" si="26"/>
        <v>0</v>
      </c>
      <c r="O427" s="5">
        <f t="shared" si="27"/>
        <v>0.70449769714721278</v>
      </c>
    </row>
    <row r="428" spans="1:15" ht="25" customHeight="1">
      <c r="A428" s="1"/>
      <c r="B428" s="1">
        <v>366</v>
      </c>
      <c r="C428" s="13" t="s">
        <v>53</v>
      </c>
      <c r="D428" s="1" t="s">
        <v>43</v>
      </c>
      <c r="E428" s="4">
        <v>46022</v>
      </c>
      <c r="F428" s="1" t="s">
        <v>52</v>
      </c>
      <c r="G428" s="1" t="s">
        <v>45</v>
      </c>
      <c r="H428" s="5">
        <f>'Forecast log'!H371</f>
        <v>-1.25</v>
      </c>
      <c r="I428" s="5">
        <f>'PG facts'!D113</f>
        <v>-1</v>
      </c>
      <c r="J428" s="5">
        <f t="shared" si="24"/>
        <v>-0.25</v>
      </c>
      <c r="K428" s="5">
        <f t="shared" si="25"/>
        <v>6.25E-2</v>
      </c>
      <c r="L428" s="5">
        <f>('Forecast log'!H371-I428)^2</f>
        <v>6.25E-2</v>
      </c>
      <c r="M428" s="5">
        <f>('Forecast log'!I371-I428)^2</f>
        <v>1</v>
      </c>
      <c r="N428" s="5">
        <f t="shared" si="26"/>
        <v>0</v>
      </c>
      <c r="O428" s="5">
        <f t="shared" si="27"/>
        <v>0.25</v>
      </c>
    </row>
    <row r="429" spans="1:15" ht="25" customHeight="1">
      <c r="A429" s="1"/>
      <c r="B429" s="1">
        <v>366</v>
      </c>
      <c r="C429" s="13" t="s">
        <v>53</v>
      </c>
      <c r="D429" s="1" t="s">
        <v>43</v>
      </c>
      <c r="E429" s="4">
        <v>46022</v>
      </c>
      <c r="F429" s="1" t="s">
        <v>52</v>
      </c>
      <c r="G429" s="1" t="s">
        <v>46</v>
      </c>
      <c r="H429" s="5">
        <f>'Forecast log'!I371</f>
        <v>-2</v>
      </c>
      <c r="I429" s="5">
        <f>'PG facts'!D113</f>
        <v>-1</v>
      </c>
      <c r="J429" s="5">
        <f t="shared" si="24"/>
        <v>-1</v>
      </c>
      <c r="K429" s="5">
        <f t="shared" si="25"/>
        <v>1</v>
      </c>
      <c r="L429" s="5">
        <f>('Forecast log'!H371-I429)^2</f>
        <v>6.25E-2</v>
      </c>
      <c r="M429" s="5">
        <f>('Forecast log'!I371-I429)^2</f>
        <v>1</v>
      </c>
      <c r="N429" s="5">
        <f t="shared" si="26"/>
        <v>0</v>
      </c>
      <c r="O429" s="5">
        <f t="shared" si="27"/>
        <v>1</v>
      </c>
    </row>
    <row r="430" spans="1:15" ht="25" customHeight="1">
      <c r="A430" s="1"/>
      <c r="B430" s="1">
        <v>366</v>
      </c>
      <c r="C430" s="13" t="s">
        <v>53</v>
      </c>
      <c r="D430" s="1" t="s">
        <v>43</v>
      </c>
      <c r="E430" s="4">
        <v>46022</v>
      </c>
      <c r="F430" s="1" t="s">
        <v>52</v>
      </c>
      <c r="G430" s="1" t="s">
        <v>47</v>
      </c>
      <c r="H430" s="5">
        <f>'Forecast log'!N371</f>
        <v>-1.6822074379182039E-2</v>
      </c>
      <c r="I430" s="5">
        <f>'PG facts'!D113</f>
        <v>-1</v>
      </c>
      <c r="J430" s="5">
        <f t="shared" si="24"/>
        <v>0.98317792562081796</v>
      </c>
      <c r="K430" s="5">
        <f t="shared" si="25"/>
        <v>0.96663883342805468</v>
      </c>
      <c r="L430" s="5">
        <f>('Forecast log'!H371-I430)^2</f>
        <v>6.25E-2</v>
      </c>
      <c r="M430" s="5">
        <f>('Forecast log'!I371-I430)^2</f>
        <v>1</v>
      </c>
      <c r="N430" s="5">
        <f t="shared" si="26"/>
        <v>0</v>
      </c>
      <c r="O430" s="5">
        <f t="shared" si="27"/>
        <v>0.98317792562081796</v>
      </c>
    </row>
    <row r="431" spans="1:15" ht="25" customHeight="1">
      <c r="A431" s="1"/>
      <c r="B431" s="1">
        <v>366</v>
      </c>
      <c r="C431" s="13" t="s">
        <v>53</v>
      </c>
      <c r="D431" s="1" t="s">
        <v>43</v>
      </c>
      <c r="E431" s="4">
        <v>46022</v>
      </c>
      <c r="F431" s="1" t="s">
        <v>52</v>
      </c>
      <c r="G431" s="1" t="s">
        <v>50</v>
      </c>
      <c r="H431" s="5">
        <f>'Forecast log'!S371</f>
        <v>-1.4779466336250273</v>
      </c>
      <c r="I431" s="5">
        <f>'PG facts'!D113</f>
        <v>-1</v>
      </c>
      <c r="J431" s="5">
        <f t="shared" si="24"/>
        <v>-0.47794663362502732</v>
      </c>
      <c r="K431" s="5">
        <f t="shared" si="25"/>
        <v>0.22843298459349609</v>
      </c>
      <c r="L431" s="5">
        <f>('Forecast log'!H371-I431)^2</f>
        <v>6.25E-2</v>
      </c>
      <c r="M431" s="5">
        <f>('Forecast log'!I371-I431)^2</f>
        <v>1</v>
      </c>
      <c r="N431" s="5">
        <f t="shared" si="26"/>
        <v>0</v>
      </c>
      <c r="O431" s="5">
        <f t="shared" si="27"/>
        <v>0.47794663362502732</v>
      </c>
    </row>
    <row r="432" spans="1:15" ht="25" customHeight="1">
      <c r="A432" s="1"/>
      <c r="B432" s="1">
        <v>366</v>
      </c>
      <c r="C432" s="13" t="s">
        <v>53</v>
      </c>
      <c r="D432" s="1" t="s">
        <v>43</v>
      </c>
      <c r="E432" s="4">
        <v>46022</v>
      </c>
      <c r="F432" s="1" t="s">
        <v>52</v>
      </c>
      <c r="G432" s="1" t="s">
        <v>48</v>
      </c>
      <c r="H432" s="5">
        <f>'Forecast log'!T371</f>
        <v>-0.63341103718959102</v>
      </c>
      <c r="I432" s="5">
        <f>'PG facts'!D113</f>
        <v>-1</v>
      </c>
      <c r="J432" s="5">
        <f t="shared" si="24"/>
        <v>0.36658896281040898</v>
      </c>
      <c r="K432" s="5">
        <f t="shared" si="25"/>
        <v>0.13438746765441142</v>
      </c>
      <c r="L432" s="5">
        <f>('Forecast log'!H371-I432)^2</f>
        <v>6.25E-2</v>
      </c>
      <c r="M432" s="5">
        <f>('Forecast log'!I371-I432)^2</f>
        <v>1</v>
      </c>
      <c r="N432" s="5">
        <f t="shared" si="26"/>
        <v>0</v>
      </c>
      <c r="O432" s="5">
        <f t="shared" si="27"/>
        <v>0.36658896281040898</v>
      </c>
    </row>
    <row r="433" spans="1:15" ht="25" customHeight="1">
      <c r="A433" s="1"/>
      <c r="B433" s="1">
        <v>366</v>
      </c>
      <c r="C433" s="13" t="s">
        <v>53</v>
      </c>
      <c r="D433" s="1" t="s">
        <v>43</v>
      </c>
      <c r="E433" s="4">
        <v>46022</v>
      </c>
      <c r="F433" s="1" t="s">
        <v>49</v>
      </c>
      <c r="G433" s="1" t="s">
        <v>45</v>
      </c>
      <c r="H433" s="5">
        <f>'Forecast log'!H371</f>
        <v>-1.25</v>
      </c>
      <c r="I433" s="5">
        <f>'PG facts'!D113</f>
        <v>-1</v>
      </c>
      <c r="J433" s="5">
        <f t="shared" si="24"/>
        <v>-0.25</v>
      </c>
      <c r="K433" s="5">
        <f t="shared" si="25"/>
        <v>6.25E-2</v>
      </c>
      <c r="L433" s="5">
        <f>('Forecast log'!H371-I433)^2</f>
        <v>6.25E-2</v>
      </c>
      <c r="M433" s="5">
        <f>('Forecast log'!I371-I433)^2</f>
        <v>1</v>
      </c>
      <c r="N433" s="5">
        <f t="shared" si="26"/>
        <v>0</v>
      </c>
      <c r="O433" s="5">
        <f t="shared" si="27"/>
        <v>0.25</v>
      </c>
    </row>
    <row r="434" spans="1:15" ht="25" customHeight="1">
      <c r="A434" s="1"/>
      <c r="B434" s="1">
        <v>366</v>
      </c>
      <c r="C434" s="13" t="s">
        <v>53</v>
      </c>
      <c r="D434" s="1" t="s">
        <v>43</v>
      </c>
      <c r="E434" s="4">
        <v>46022</v>
      </c>
      <c r="F434" s="1" t="s">
        <v>49</v>
      </c>
      <c r="G434" s="1" t="s">
        <v>46</v>
      </c>
      <c r="H434" s="5">
        <f>'Forecast log'!I371</f>
        <v>-2</v>
      </c>
      <c r="I434" s="5">
        <f>'PG facts'!D113</f>
        <v>-1</v>
      </c>
      <c r="J434" s="5">
        <f t="shared" si="24"/>
        <v>-1</v>
      </c>
      <c r="K434" s="5">
        <f t="shared" si="25"/>
        <v>1</v>
      </c>
      <c r="L434" s="5">
        <f>('Forecast log'!H371-I434)^2</f>
        <v>6.25E-2</v>
      </c>
      <c r="M434" s="5">
        <f>('Forecast log'!I371-I434)^2</f>
        <v>1</v>
      </c>
      <c r="N434" s="5">
        <f t="shared" si="26"/>
        <v>0</v>
      </c>
      <c r="O434" s="5">
        <f t="shared" si="27"/>
        <v>1</v>
      </c>
    </row>
    <row r="435" spans="1:15" ht="25" customHeight="1">
      <c r="A435" s="1"/>
      <c r="B435" s="1">
        <v>366</v>
      </c>
      <c r="C435" s="13" t="s">
        <v>53</v>
      </c>
      <c r="D435" s="1" t="s">
        <v>43</v>
      </c>
      <c r="E435" s="4">
        <v>46022</v>
      </c>
      <c r="F435" s="1" t="s">
        <v>49</v>
      </c>
      <c r="G435" s="1" t="s">
        <v>47</v>
      </c>
      <c r="H435" s="5">
        <f>'Forecast log'!N371</f>
        <v>-1.6822074379182039E-2</v>
      </c>
      <c r="I435" s="5">
        <f>'PG facts'!D113</f>
        <v>-1</v>
      </c>
      <c r="J435" s="5">
        <f t="shared" si="24"/>
        <v>0.98317792562081796</v>
      </c>
      <c r="K435" s="5">
        <f t="shared" si="25"/>
        <v>0.96663883342805468</v>
      </c>
      <c r="L435" s="5">
        <f>('Forecast log'!H371-I435)^2</f>
        <v>6.25E-2</v>
      </c>
      <c r="M435" s="5">
        <f>('Forecast log'!I371-I435)^2</f>
        <v>1</v>
      </c>
      <c r="N435" s="5">
        <f t="shared" si="26"/>
        <v>0</v>
      </c>
      <c r="O435" s="5">
        <f t="shared" si="27"/>
        <v>0.98317792562081796</v>
      </c>
    </row>
    <row r="436" spans="1:15" ht="25" customHeight="1">
      <c r="A436" s="1"/>
      <c r="B436" s="1">
        <v>366</v>
      </c>
      <c r="C436" s="13" t="s">
        <v>53</v>
      </c>
      <c r="D436" s="1" t="s">
        <v>43</v>
      </c>
      <c r="E436" s="4">
        <v>46022</v>
      </c>
      <c r="F436" s="1" t="s">
        <v>49</v>
      </c>
      <c r="G436" s="1" t="s">
        <v>50</v>
      </c>
      <c r="H436" s="5">
        <f>'Forecast log'!S371</f>
        <v>-1.4779466336250273</v>
      </c>
      <c r="I436" s="5">
        <f>'PG facts'!D113</f>
        <v>-1</v>
      </c>
      <c r="J436" s="5">
        <f t="shared" si="24"/>
        <v>-0.47794663362502732</v>
      </c>
      <c r="K436" s="5">
        <f t="shared" si="25"/>
        <v>0.22843298459349609</v>
      </c>
      <c r="L436" s="5">
        <f>('Forecast log'!H371-I436)^2</f>
        <v>6.25E-2</v>
      </c>
      <c r="M436" s="5">
        <f>('Forecast log'!I371-I436)^2</f>
        <v>1</v>
      </c>
      <c r="N436" s="5">
        <f t="shared" si="26"/>
        <v>0</v>
      </c>
      <c r="O436" s="5">
        <f t="shared" si="27"/>
        <v>0.47794663362502732</v>
      </c>
    </row>
    <row r="437" spans="1:15" ht="25" customHeight="1">
      <c r="A437" s="1"/>
      <c r="B437" s="1">
        <v>366</v>
      </c>
      <c r="C437" s="13" t="s">
        <v>53</v>
      </c>
      <c r="D437" s="1" t="s">
        <v>43</v>
      </c>
      <c r="E437" s="4">
        <v>46022</v>
      </c>
      <c r="F437" s="1" t="s">
        <v>49</v>
      </c>
      <c r="G437" s="1" t="s">
        <v>48</v>
      </c>
      <c r="H437" s="5">
        <f>'Forecast log'!T371</f>
        <v>-0.63341103718959102</v>
      </c>
      <c r="I437" s="5">
        <f>'PG facts'!D113</f>
        <v>-1</v>
      </c>
      <c r="J437" s="5">
        <f t="shared" si="24"/>
        <v>0.36658896281040898</v>
      </c>
      <c r="K437" s="5">
        <f t="shared" si="25"/>
        <v>0.13438746765441142</v>
      </c>
      <c r="L437" s="5">
        <f>('Forecast log'!H371-I437)^2</f>
        <v>6.25E-2</v>
      </c>
      <c r="M437" s="5">
        <f>('Forecast log'!I371-I437)^2</f>
        <v>1</v>
      </c>
      <c r="N437" s="5">
        <f t="shared" si="26"/>
        <v>0</v>
      </c>
      <c r="O437" s="5">
        <f t="shared" si="27"/>
        <v>0.36658896281040898</v>
      </c>
    </row>
    <row r="438" spans="1:15" ht="25" customHeight="1">
      <c r="A438" s="1"/>
      <c r="B438" s="1">
        <v>366</v>
      </c>
      <c r="C438" s="13" t="s">
        <v>53</v>
      </c>
      <c r="D438" s="1" t="s">
        <v>43</v>
      </c>
      <c r="E438" s="4">
        <v>46022</v>
      </c>
      <c r="F438" s="1" t="s">
        <v>51</v>
      </c>
      <c r="G438" s="1" t="s">
        <v>45</v>
      </c>
      <c r="H438" s="5">
        <f>'Forecast log'!H371</f>
        <v>-1.25</v>
      </c>
      <c r="I438" s="5">
        <f>'PG facts'!D113</f>
        <v>-1</v>
      </c>
      <c r="J438" s="5">
        <f t="shared" si="24"/>
        <v>-0.25</v>
      </c>
      <c r="K438" s="5">
        <f t="shared" si="25"/>
        <v>6.25E-2</v>
      </c>
      <c r="L438" s="5">
        <f>('Forecast log'!H371-I438)^2</f>
        <v>6.25E-2</v>
      </c>
      <c r="M438" s="5">
        <f>('Forecast log'!I371-I438)^2</f>
        <v>1</v>
      </c>
      <c r="N438" s="5">
        <f t="shared" si="26"/>
        <v>0</v>
      </c>
      <c r="O438" s="5">
        <f t="shared" si="27"/>
        <v>0.25</v>
      </c>
    </row>
    <row r="439" spans="1:15" ht="25" customHeight="1">
      <c r="A439" s="1"/>
      <c r="B439" s="1">
        <v>366</v>
      </c>
      <c r="C439" s="13" t="s">
        <v>53</v>
      </c>
      <c r="D439" s="1" t="s">
        <v>43</v>
      </c>
      <c r="E439" s="4">
        <v>46022</v>
      </c>
      <c r="F439" s="1" t="s">
        <v>51</v>
      </c>
      <c r="G439" s="1" t="s">
        <v>46</v>
      </c>
      <c r="H439" s="5">
        <f>'Forecast log'!I371</f>
        <v>-2</v>
      </c>
      <c r="I439" s="5">
        <f>'PG facts'!D113</f>
        <v>-1</v>
      </c>
      <c r="J439" s="5">
        <f t="shared" si="24"/>
        <v>-1</v>
      </c>
      <c r="K439" s="5">
        <f t="shared" si="25"/>
        <v>1</v>
      </c>
      <c r="L439" s="5">
        <f>('Forecast log'!H371-I439)^2</f>
        <v>6.25E-2</v>
      </c>
      <c r="M439" s="5">
        <f>('Forecast log'!I371-I439)^2</f>
        <v>1</v>
      </c>
      <c r="N439" s="5">
        <f t="shared" si="26"/>
        <v>0</v>
      </c>
      <c r="O439" s="5">
        <f t="shared" si="27"/>
        <v>1</v>
      </c>
    </row>
    <row r="440" spans="1:15" ht="25" customHeight="1">
      <c r="A440" s="1"/>
      <c r="B440" s="1">
        <v>366</v>
      </c>
      <c r="C440" s="13" t="s">
        <v>53</v>
      </c>
      <c r="D440" s="1" t="s">
        <v>43</v>
      </c>
      <c r="E440" s="4">
        <v>46022</v>
      </c>
      <c r="F440" s="1" t="s">
        <v>51</v>
      </c>
      <c r="G440" s="1" t="s">
        <v>47</v>
      </c>
      <c r="H440" s="5">
        <f>'Forecast log'!N371</f>
        <v>-1.6822074379182039E-2</v>
      </c>
      <c r="I440" s="5">
        <f>'PG facts'!D113</f>
        <v>-1</v>
      </c>
      <c r="J440" s="5">
        <f t="shared" si="24"/>
        <v>0.98317792562081796</v>
      </c>
      <c r="K440" s="5">
        <f t="shared" si="25"/>
        <v>0.96663883342805468</v>
      </c>
      <c r="L440" s="5">
        <f>('Forecast log'!H371-I440)^2</f>
        <v>6.25E-2</v>
      </c>
      <c r="M440" s="5">
        <f>('Forecast log'!I371-I440)^2</f>
        <v>1</v>
      </c>
      <c r="N440" s="5">
        <f t="shared" si="26"/>
        <v>0</v>
      </c>
      <c r="O440" s="5">
        <f t="shared" si="27"/>
        <v>0.98317792562081796</v>
      </c>
    </row>
    <row r="441" spans="1:15" ht="25" customHeight="1">
      <c r="A441" s="1"/>
      <c r="B441" s="1">
        <v>366</v>
      </c>
      <c r="C441" s="13" t="s">
        <v>53</v>
      </c>
      <c r="D441" s="1" t="s">
        <v>43</v>
      </c>
      <c r="E441" s="4">
        <v>46022</v>
      </c>
      <c r="F441" s="1" t="s">
        <v>51</v>
      </c>
      <c r="G441" s="1" t="s">
        <v>50</v>
      </c>
      <c r="H441" s="5">
        <f>'Forecast log'!S371</f>
        <v>-1.4779466336250273</v>
      </c>
      <c r="I441" s="5">
        <f>'PG facts'!D113</f>
        <v>-1</v>
      </c>
      <c r="J441" s="5">
        <f t="shared" si="24"/>
        <v>-0.47794663362502732</v>
      </c>
      <c r="K441" s="5">
        <f t="shared" si="25"/>
        <v>0.22843298459349609</v>
      </c>
      <c r="L441" s="5">
        <f>('Forecast log'!H371-I441)^2</f>
        <v>6.25E-2</v>
      </c>
      <c r="M441" s="5">
        <f>('Forecast log'!I371-I441)^2</f>
        <v>1</v>
      </c>
      <c r="N441" s="5">
        <f t="shared" si="26"/>
        <v>0</v>
      </c>
      <c r="O441" s="5">
        <f t="shared" si="27"/>
        <v>0.47794663362502732</v>
      </c>
    </row>
    <row r="442" spans="1:15" ht="25" customHeight="1">
      <c r="A442" s="1"/>
      <c r="B442" s="1">
        <v>366</v>
      </c>
      <c r="C442" s="13" t="s">
        <v>53</v>
      </c>
      <c r="D442" s="1" t="s">
        <v>43</v>
      </c>
      <c r="E442" s="4">
        <v>46022</v>
      </c>
      <c r="F442" s="1" t="s">
        <v>51</v>
      </c>
      <c r="G442" s="1" t="s">
        <v>48</v>
      </c>
      <c r="H442" s="5">
        <f>'Forecast log'!T371</f>
        <v>-0.63341103718959102</v>
      </c>
      <c r="I442" s="5">
        <f>'PG facts'!D113</f>
        <v>-1</v>
      </c>
      <c r="J442" s="5">
        <f t="shared" si="24"/>
        <v>0.36658896281040898</v>
      </c>
      <c r="K442" s="5">
        <f t="shared" si="25"/>
        <v>0.13438746765441142</v>
      </c>
      <c r="L442" s="5">
        <f>('Forecast log'!H371-I442)^2</f>
        <v>6.25E-2</v>
      </c>
      <c r="M442" s="5">
        <f>('Forecast log'!I371-I442)^2</f>
        <v>1</v>
      </c>
      <c r="N442" s="5">
        <f t="shared" si="26"/>
        <v>0</v>
      </c>
      <c r="O442" s="5">
        <f t="shared" si="27"/>
        <v>0.36658896281040898</v>
      </c>
    </row>
    <row r="443" spans="1:15" ht="25" customHeight="1">
      <c r="A443" s="1"/>
      <c r="B443" s="1">
        <v>413</v>
      </c>
      <c r="C443" s="13" t="s">
        <v>53</v>
      </c>
      <c r="D443" s="1" t="s">
        <v>43</v>
      </c>
      <c r="E443" s="4">
        <v>46112</v>
      </c>
      <c r="F443" s="1" t="s">
        <v>44</v>
      </c>
      <c r="G443" s="1" t="s">
        <v>45</v>
      </c>
      <c r="H443" s="5">
        <f>'Forecast log'!H418</f>
        <v>-1.25</v>
      </c>
      <c r="I443" s="5">
        <f>'PG facts'!D120</f>
        <v>-2</v>
      </c>
      <c r="J443" s="5">
        <f t="shared" si="24"/>
        <v>0.75</v>
      </c>
      <c r="K443" s="5">
        <f t="shared" si="25"/>
        <v>0.5625</v>
      </c>
      <c r="L443" s="5">
        <f>('Forecast log'!H418-I443)^2</f>
        <v>0.5625</v>
      </c>
      <c r="M443" s="5">
        <f>('Forecast log'!I418-I443)^2</f>
        <v>0</v>
      </c>
      <c r="N443" s="5">
        <f t="shared" si="26"/>
        <v>0</v>
      </c>
      <c r="O443" s="5">
        <f t="shared" si="27"/>
        <v>0.75</v>
      </c>
    </row>
    <row r="444" spans="1:15" ht="25" customHeight="1">
      <c r="A444" s="1"/>
      <c r="B444" s="1">
        <v>413</v>
      </c>
      <c r="C444" s="13" t="s">
        <v>53</v>
      </c>
      <c r="D444" s="1" t="s">
        <v>43</v>
      </c>
      <c r="E444" s="4">
        <v>46112</v>
      </c>
      <c r="F444" s="1" t="s">
        <v>44</v>
      </c>
      <c r="G444" s="1" t="s">
        <v>46</v>
      </c>
      <c r="H444" s="5">
        <f>'Forecast log'!I418</f>
        <v>-2</v>
      </c>
      <c r="I444" s="5">
        <f>'PG facts'!D120</f>
        <v>-2</v>
      </c>
      <c r="J444" s="5">
        <f t="shared" si="24"/>
        <v>0</v>
      </c>
      <c r="K444" s="5">
        <f t="shared" si="25"/>
        <v>0</v>
      </c>
      <c r="L444" s="5">
        <f>('Forecast log'!H418-I444)^2</f>
        <v>0.5625</v>
      </c>
      <c r="M444" s="5">
        <f>('Forecast log'!I418-I444)^2</f>
        <v>0</v>
      </c>
      <c r="N444" s="5">
        <f t="shared" si="26"/>
        <v>1</v>
      </c>
      <c r="O444" s="5">
        <f t="shared" si="27"/>
        <v>0</v>
      </c>
    </row>
    <row r="445" spans="1:15" ht="25" customHeight="1">
      <c r="A445" s="1"/>
      <c r="B445" s="1">
        <v>413</v>
      </c>
      <c r="C445" s="13" t="s">
        <v>53</v>
      </c>
      <c r="D445" s="1" t="s">
        <v>43</v>
      </c>
      <c r="E445" s="4">
        <v>46112</v>
      </c>
      <c r="F445" s="1" t="s">
        <v>44</v>
      </c>
      <c r="G445" s="1" t="s">
        <v>47</v>
      </c>
      <c r="H445" s="5">
        <f>'Forecast log'!N418</f>
        <v>1.7141402599286426E-2</v>
      </c>
      <c r="I445" s="5">
        <f>'PG facts'!D120</f>
        <v>-2</v>
      </c>
      <c r="J445" s="5">
        <f t="shared" si="24"/>
        <v>2.0171414025992864</v>
      </c>
      <c r="K445" s="5">
        <f t="shared" si="25"/>
        <v>4.0688594380802163</v>
      </c>
      <c r="L445" s="5">
        <f>('Forecast log'!H418-I445)^2</f>
        <v>0.5625</v>
      </c>
      <c r="M445" s="5">
        <f>('Forecast log'!I418-I445)^2</f>
        <v>0</v>
      </c>
      <c r="N445" s="5">
        <f t="shared" si="26"/>
        <v>0</v>
      </c>
      <c r="O445" s="5">
        <f t="shared" si="27"/>
        <v>2.0171414025992864</v>
      </c>
    </row>
    <row r="446" spans="1:15" ht="25" customHeight="1">
      <c r="A446" s="1"/>
      <c r="B446" s="1">
        <v>413</v>
      </c>
      <c r="C446" s="13" t="s">
        <v>53</v>
      </c>
      <c r="D446" s="1" t="s">
        <v>43</v>
      </c>
      <c r="E446" s="4">
        <v>46112</v>
      </c>
      <c r="F446" s="1" t="s">
        <v>44</v>
      </c>
      <c r="G446" s="1" t="s">
        <v>48</v>
      </c>
      <c r="H446" s="5">
        <f>'Forecast log'!T418</f>
        <v>-0.61642929870035679</v>
      </c>
      <c r="I446" s="5">
        <f>'PG facts'!D120</f>
        <v>-2</v>
      </c>
      <c r="J446" s="5">
        <f t="shared" si="24"/>
        <v>1.3835707012996432</v>
      </c>
      <c r="K446" s="5">
        <f t="shared" si="25"/>
        <v>1.9142678854947865</v>
      </c>
      <c r="L446" s="5">
        <f>('Forecast log'!H418-I446)^2</f>
        <v>0.5625</v>
      </c>
      <c r="M446" s="5">
        <f>('Forecast log'!I418-I446)^2</f>
        <v>0</v>
      </c>
      <c r="N446" s="5">
        <f t="shared" si="26"/>
        <v>0</v>
      </c>
      <c r="O446" s="5">
        <f t="shared" si="27"/>
        <v>1.3835707012996432</v>
      </c>
    </row>
    <row r="447" spans="1:15" ht="25" customHeight="1">
      <c r="A447" s="1"/>
      <c r="B447" s="1">
        <v>419</v>
      </c>
      <c r="C447" s="13" t="s">
        <v>53</v>
      </c>
      <c r="D447" s="1" t="s">
        <v>43</v>
      </c>
      <c r="E447" s="4">
        <v>46112</v>
      </c>
      <c r="F447" s="1" t="s">
        <v>52</v>
      </c>
      <c r="G447" s="1" t="s">
        <v>45</v>
      </c>
      <c r="H447" s="5">
        <f>'Forecast log'!H424</f>
        <v>-1.5</v>
      </c>
      <c r="I447" s="5">
        <f>'PG facts'!D120</f>
        <v>-2</v>
      </c>
      <c r="J447" s="5">
        <f t="shared" si="24"/>
        <v>0.5</v>
      </c>
      <c r="K447" s="5">
        <f t="shared" si="25"/>
        <v>0.25</v>
      </c>
      <c r="L447" s="5">
        <f>('Forecast log'!H424-I447)^2</f>
        <v>0.25</v>
      </c>
      <c r="M447" s="5">
        <f>('Forecast log'!I424-I447)^2</f>
        <v>1</v>
      </c>
      <c r="N447" s="5">
        <f t="shared" si="26"/>
        <v>0</v>
      </c>
      <c r="O447" s="5">
        <f t="shared" si="27"/>
        <v>0.5</v>
      </c>
    </row>
    <row r="448" spans="1:15" ht="25" customHeight="1">
      <c r="A448" s="1"/>
      <c r="B448" s="1">
        <v>419</v>
      </c>
      <c r="C448" s="13" t="s">
        <v>53</v>
      </c>
      <c r="D448" s="1" t="s">
        <v>43</v>
      </c>
      <c r="E448" s="4">
        <v>46112</v>
      </c>
      <c r="F448" s="1" t="s">
        <v>52</v>
      </c>
      <c r="G448" s="1" t="s">
        <v>46</v>
      </c>
      <c r="H448" s="5">
        <f>'Forecast log'!I424</f>
        <v>-1</v>
      </c>
      <c r="I448" s="5">
        <f>'PG facts'!D120</f>
        <v>-2</v>
      </c>
      <c r="J448" s="5">
        <f t="shared" si="24"/>
        <v>1</v>
      </c>
      <c r="K448" s="5">
        <f t="shared" si="25"/>
        <v>1</v>
      </c>
      <c r="L448" s="5">
        <f>('Forecast log'!H424-I448)^2</f>
        <v>0.25</v>
      </c>
      <c r="M448" s="5">
        <f>('Forecast log'!I424-I448)^2</f>
        <v>1</v>
      </c>
      <c r="N448" s="5">
        <f t="shared" si="26"/>
        <v>0</v>
      </c>
      <c r="O448" s="5">
        <f t="shared" si="27"/>
        <v>1</v>
      </c>
    </row>
    <row r="449" spans="1:15" ht="25" customHeight="1">
      <c r="A449" s="1"/>
      <c r="B449" s="1">
        <v>419</v>
      </c>
      <c r="C449" s="13" t="s">
        <v>53</v>
      </c>
      <c r="D449" s="1" t="s">
        <v>43</v>
      </c>
      <c r="E449" s="4">
        <v>46112</v>
      </c>
      <c r="F449" s="1" t="s">
        <v>52</v>
      </c>
      <c r="G449" s="1" t="s">
        <v>47</v>
      </c>
      <c r="H449" s="5">
        <f>'Forecast log'!N424</f>
        <v>-0.65701583084508863</v>
      </c>
      <c r="I449" s="5">
        <f>'PG facts'!D120</f>
        <v>-2</v>
      </c>
      <c r="J449" s="5">
        <f t="shared" si="24"/>
        <v>1.3429841691549114</v>
      </c>
      <c r="K449" s="5">
        <f t="shared" si="25"/>
        <v>1.8036064786007076</v>
      </c>
      <c r="L449" s="5">
        <f>('Forecast log'!H424-I449)^2</f>
        <v>0.25</v>
      </c>
      <c r="M449" s="5">
        <f>('Forecast log'!I424-I449)^2</f>
        <v>1</v>
      </c>
      <c r="N449" s="5">
        <f t="shared" si="26"/>
        <v>0</v>
      </c>
      <c r="O449" s="5">
        <f t="shared" si="27"/>
        <v>1.3429841691549114</v>
      </c>
    </row>
    <row r="450" spans="1:15" ht="25" customHeight="1">
      <c r="A450" s="1"/>
      <c r="B450" s="1">
        <v>419</v>
      </c>
      <c r="C450" s="13" t="s">
        <v>53</v>
      </c>
      <c r="D450" s="1" t="s">
        <v>43</v>
      </c>
      <c r="E450" s="4">
        <v>46112</v>
      </c>
      <c r="F450" s="1" t="s">
        <v>52</v>
      </c>
      <c r="G450" s="1" t="s">
        <v>50</v>
      </c>
      <c r="H450" s="5">
        <f>'Forecast log'!S424</f>
        <v>-1.2586903384762755</v>
      </c>
      <c r="I450" s="5">
        <f>'PG facts'!D120</f>
        <v>-2</v>
      </c>
      <c r="J450" s="5">
        <f t="shared" si="24"/>
        <v>0.74130966152372446</v>
      </c>
      <c r="K450" s="5">
        <f t="shared" si="25"/>
        <v>0.54954001426841892</v>
      </c>
      <c r="L450" s="5">
        <f>('Forecast log'!H424-I450)^2</f>
        <v>0.25</v>
      </c>
      <c r="M450" s="5">
        <f>('Forecast log'!I424-I450)^2</f>
        <v>1</v>
      </c>
      <c r="N450" s="5">
        <f t="shared" si="26"/>
        <v>0</v>
      </c>
      <c r="O450" s="5">
        <f t="shared" si="27"/>
        <v>0.74130966152372446</v>
      </c>
    </row>
    <row r="451" spans="1:15" ht="25" customHeight="1">
      <c r="A451" s="1"/>
      <c r="B451" s="1">
        <v>419</v>
      </c>
      <c r="C451" s="13" t="s">
        <v>53</v>
      </c>
      <c r="D451" s="1" t="s">
        <v>43</v>
      </c>
      <c r="E451" s="4">
        <v>46112</v>
      </c>
      <c r="F451" s="1" t="s">
        <v>52</v>
      </c>
      <c r="G451" s="1" t="s">
        <v>48</v>
      </c>
      <c r="H451" s="5">
        <f>'Forecast log'!T424</f>
        <v>-1.0785079154225443</v>
      </c>
      <c r="I451" s="5">
        <f>'PG facts'!D120</f>
        <v>-2</v>
      </c>
      <c r="J451" s="5">
        <f t="shared" si="24"/>
        <v>0.92149208457745568</v>
      </c>
      <c r="K451" s="5">
        <f t="shared" si="25"/>
        <v>0.84914766193890479</v>
      </c>
      <c r="L451" s="5">
        <f>('Forecast log'!H424-I451)^2</f>
        <v>0.25</v>
      </c>
      <c r="M451" s="5">
        <f>('Forecast log'!I424-I451)^2</f>
        <v>1</v>
      </c>
      <c r="N451" s="5">
        <f t="shared" si="26"/>
        <v>0</v>
      </c>
      <c r="O451" s="5">
        <f t="shared" si="27"/>
        <v>0.92149208457745568</v>
      </c>
    </row>
    <row r="452" spans="1:15" ht="25" customHeight="1">
      <c r="A452" s="1"/>
      <c r="B452" s="1">
        <v>417</v>
      </c>
      <c r="C452" s="13" t="s">
        <v>53</v>
      </c>
      <c r="D452" s="1" t="s">
        <v>43</v>
      </c>
      <c r="E452" s="4">
        <v>46112</v>
      </c>
      <c r="F452" s="1" t="s">
        <v>49</v>
      </c>
      <c r="G452" s="1" t="s">
        <v>45</v>
      </c>
      <c r="H452" s="5">
        <f>'Forecast log'!H422</f>
        <v>-1.5</v>
      </c>
      <c r="I452" s="5">
        <f>'PG facts'!D120</f>
        <v>-2</v>
      </c>
      <c r="J452" s="5">
        <f t="shared" si="24"/>
        <v>0.5</v>
      </c>
      <c r="K452" s="5">
        <f t="shared" si="25"/>
        <v>0.25</v>
      </c>
      <c r="L452" s="5">
        <f>('Forecast log'!H422-I452)^2</f>
        <v>0.25</v>
      </c>
      <c r="M452" s="5">
        <f>('Forecast log'!I422-I452)^2</f>
        <v>1</v>
      </c>
      <c r="N452" s="5">
        <f t="shared" si="26"/>
        <v>0</v>
      </c>
      <c r="O452" s="5">
        <f t="shared" si="27"/>
        <v>0.5</v>
      </c>
    </row>
    <row r="453" spans="1:15" ht="25" customHeight="1">
      <c r="A453" s="1"/>
      <c r="B453" s="1">
        <v>417</v>
      </c>
      <c r="C453" s="13" t="s">
        <v>53</v>
      </c>
      <c r="D453" s="1" t="s">
        <v>43</v>
      </c>
      <c r="E453" s="4">
        <v>46112</v>
      </c>
      <c r="F453" s="1" t="s">
        <v>49</v>
      </c>
      <c r="G453" s="1" t="s">
        <v>46</v>
      </c>
      <c r="H453" s="5">
        <f>'Forecast log'!I422</f>
        <v>-1</v>
      </c>
      <c r="I453" s="5">
        <f>'PG facts'!D120</f>
        <v>-2</v>
      </c>
      <c r="J453" s="5">
        <f t="shared" si="24"/>
        <v>1</v>
      </c>
      <c r="K453" s="5">
        <f t="shared" si="25"/>
        <v>1</v>
      </c>
      <c r="L453" s="5">
        <f>('Forecast log'!H422-I453)^2</f>
        <v>0.25</v>
      </c>
      <c r="M453" s="5">
        <f>('Forecast log'!I422-I453)^2</f>
        <v>1</v>
      </c>
      <c r="N453" s="5">
        <f t="shared" si="26"/>
        <v>0</v>
      </c>
      <c r="O453" s="5">
        <f t="shared" si="27"/>
        <v>1</v>
      </c>
    </row>
    <row r="454" spans="1:15" ht="25" customHeight="1">
      <c r="A454" s="1"/>
      <c r="B454" s="1">
        <v>417</v>
      </c>
      <c r="C454" s="13" t="s">
        <v>53</v>
      </c>
      <c r="D454" s="1" t="s">
        <v>43</v>
      </c>
      <c r="E454" s="4">
        <v>46112</v>
      </c>
      <c r="F454" s="1" t="s">
        <v>49</v>
      </c>
      <c r="G454" s="1" t="s">
        <v>47</v>
      </c>
      <c r="H454" s="5">
        <f>'Forecast log'!N422</f>
        <v>-0.38694370163468272</v>
      </c>
      <c r="I454" s="5">
        <f>'PG facts'!D120</f>
        <v>-2</v>
      </c>
      <c r="J454" s="5">
        <f t="shared" ref="J454:J517" si="28">H454-I454</f>
        <v>1.6130562983653172</v>
      </c>
      <c r="K454" s="5">
        <f t="shared" ref="K454:K517" si="29">J454^2</f>
        <v>2.6019506216960191</v>
      </c>
      <c r="L454" s="5">
        <f>('Forecast log'!H422-I454)^2</f>
        <v>0.25</v>
      </c>
      <c r="M454" s="5">
        <f>('Forecast log'!I422-I454)^2</f>
        <v>1</v>
      </c>
      <c r="N454" s="5">
        <f t="shared" ref="N454:N517" si="30">IF(ABS(J454)&lt;SQRT(L454),1,0)</f>
        <v>0</v>
      </c>
      <c r="O454" s="5">
        <f t="shared" ref="O454:O517" si="31">ABS(J454)</f>
        <v>1.6130562983653172</v>
      </c>
    </row>
    <row r="455" spans="1:15" ht="25" customHeight="1">
      <c r="A455" s="1"/>
      <c r="B455" s="1">
        <v>417</v>
      </c>
      <c r="C455" s="13" t="s">
        <v>53</v>
      </c>
      <c r="D455" s="1" t="s">
        <v>43</v>
      </c>
      <c r="E455" s="4">
        <v>46112</v>
      </c>
      <c r="F455" s="1" t="s">
        <v>49</v>
      </c>
      <c r="G455" s="1" t="s">
        <v>50</v>
      </c>
      <c r="H455" s="5">
        <f>'Forecast log'!S422</f>
        <v>-1.266469939897277</v>
      </c>
      <c r="I455" s="5">
        <f>'PG facts'!D120</f>
        <v>-2</v>
      </c>
      <c r="J455" s="5">
        <f t="shared" si="28"/>
        <v>0.73353006010272304</v>
      </c>
      <c r="K455" s="5">
        <f t="shared" si="29"/>
        <v>0.53806634907430451</v>
      </c>
      <c r="L455" s="5">
        <f>('Forecast log'!H422-I455)^2</f>
        <v>0.25</v>
      </c>
      <c r="M455" s="5">
        <f>('Forecast log'!I422-I455)^2</f>
        <v>1</v>
      </c>
      <c r="N455" s="5">
        <f t="shared" si="30"/>
        <v>0</v>
      </c>
      <c r="O455" s="5">
        <f t="shared" si="31"/>
        <v>0.73353006010272304</v>
      </c>
    </row>
    <row r="456" spans="1:15" ht="25" customHeight="1">
      <c r="A456" s="1"/>
      <c r="B456" s="1">
        <v>417</v>
      </c>
      <c r="C456" s="13" t="s">
        <v>53</v>
      </c>
      <c r="D456" s="1" t="s">
        <v>43</v>
      </c>
      <c r="E456" s="4">
        <v>46112</v>
      </c>
      <c r="F456" s="1" t="s">
        <v>49</v>
      </c>
      <c r="G456" s="1" t="s">
        <v>48</v>
      </c>
      <c r="H456" s="5">
        <f>'Forecast log'!T422</f>
        <v>-0.94347185081734142</v>
      </c>
      <c r="I456" s="5">
        <f>'PG facts'!D120</f>
        <v>-2</v>
      </c>
      <c r="J456" s="5">
        <f t="shared" si="28"/>
        <v>1.0565281491826586</v>
      </c>
      <c r="K456" s="5">
        <f t="shared" si="29"/>
        <v>1.1162517300153341</v>
      </c>
      <c r="L456" s="5">
        <f>('Forecast log'!H422-I456)^2</f>
        <v>0.25</v>
      </c>
      <c r="M456" s="5">
        <f>('Forecast log'!I422-I456)^2</f>
        <v>1</v>
      </c>
      <c r="N456" s="5">
        <f t="shared" si="30"/>
        <v>0</v>
      </c>
      <c r="O456" s="5">
        <f t="shared" si="31"/>
        <v>1.0565281491826586</v>
      </c>
    </row>
    <row r="457" spans="1:15" ht="25" customHeight="1">
      <c r="A457" s="1"/>
      <c r="B457" s="1">
        <v>418</v>
      </c>
      <c r="C457" s="13" t="s">
        <v>53</v>
      </c>
      <c r="D457" s="1" t="s">
        <v>43</v>
      </c>
      <c r="E457" s="4">
        <v>46112</v>
      </c>
      <c r="F457" s="1" t="s">
        <v>51</v>
      </c>
      <c r="G457" s="1" t="s">
        <v>45</v>
      </c>
      <c r="H457" s="5">
        <f>'Forecast log'!H423</f>
        <v>-1.5</v>
      </c>
      <c r="I457" s="5">
        <f>'PG facts'!D120</f>
        <v>-2</v>
      </c>
      <c r="J457" s="5">
        <f t="shared" si="28"/>
        <v>0.5</v>
      </c>
      <c r="K457" s="5">
        <f t="shared" si="29"/>
        <v>0.25</v>
      </c>
      <c r="L457" s="5">
        <f>('Forecast log'!H423-I457)^2</f>
        <v>0.25</v>
      </c>
      <c r="M457" s="5">
        <f>('Forecast log'!I423-I457)^2</f>
        <v>1</v>
      </c>
      <c r="N457" s="5">
        <f t="shared" si="30"/>
        <v>0</v>
      </c>
      <c r="O457" s="5">
        <f t="shared" si="31"/>
        <v>0.5</v>
      </c>
    </row>
    <row r="458" spans="1:15" ht="25" customHeight="1">
      <c r="A458" s="1"/>
      <c r="B458" s="1">
        <v>418</v>
      </c>
      <c r="C458" s="13" t="s">
        <v>53</v>
      </c>
      <c r="D458" s="1" t="s">
        <v>43</v>
      </c>
      <c r="E458" s="4">
        <v>46112</v>
      </c>
      <c r="F458" s="1" t="s">
        <v>51</v>
      </c>
      <c r="G458" s="1" t="s">
        <v>46</v>
      </c>
      <c r="H458" s="5">
        <f>'Forecast log'!I423</f>
        <v>-1</v>
      </c>
      <c r="I458" s="5">
        <f>'PG facts'!D120</f>
        <v>-2</v>
      </c>
      <c r="J458" s="5">
        <f t="shared" si="28"/>
        <v>1</v>
      </c>
      <c r="K458" s="5">
        <f t="shared" si="29"/>
        <v>1</v>
      </c>
      <c r="L458" s="5">
        <f>('Forecast log'!H423-I458)^2</f>
        <v>0.25</v>
      </c>
      <c r="M458" s="5">
        <f>('Forecast log'!I423-I458)^2</f>
        <v>1</v>
      </c>
      <c r="N458" s="5">
        <f t="shared" si="30"/>
        <v>0</v>
      </c>
      <c r="O458" s="5">
        <f t="shared" si="31"/>
        <v>1</v>
      </c>
    </row>
    <row r="459" spans="1:15" ht="25" customHeight="1">
      <c r="A459" s="1"/>
      <c r="B459" s="1">
        <v>418</v>
      </c>
      <c r="C459" s="13" t="s">
        <v>53</v>
      </c>
      <c r="D459" s="1" t="s">
        <v>43</v>
      </c>
      <c r="E459" s="4">
        <v>46112</v>
      </c>
      <c r="F459" s="1" t="s">
        <v>51</v>
      </c>
      <c r="G459" s="1" t="s">
        <v>47</v>
      </c>
      <c r="H459" s="5">
        <f>'Forecast log'!N423</f>
        <v>-0.65701583084508863</v>
      </c>
      <c r="I459" s="5">
        <f>'PG facts'!D120</f>
        <v>-2</v>
      </c>
      <c r="J459" s="5">
        <f t="shared" si="28"/>
        <v>1.3429841691549114</v>
      </c>
      <c r="K459" s="5">
        <f t="shared" si="29"/>
        <v>1.8036064786007076</v>
      </c>
      <c r="L459" s="5">
        <f>('Forecast log'!H423-I459)^2</f>
        <v>0.25</v>
      </c>
      <c r="M459" s="5">
        <f>('Forecast log'!I423-I459)^2</f>
        <v>1</v>
      </c>
      <c r="N459" s="5">
        <f t="shared" si="30"/>
        <v>0</v>
      </c>
      <c r="O459" s="5">
        <f t="shared" si="31"/>
        <v>1.3429841691549114</v>
      </c>
    </row>
    <row r="460" spans="1:15" ht="25" customHeight="1">
      <c r="A460" s="1"/>
      <c r="B460" s="1">
        <v>418</v>
      </c>
      <c r="C460" s="13" t="s">
        <v>53</v>
      </c>
      <c r="D460" s="1" t="s">
        <v>43</v>
      </c>
      <c r="E460" s="4">
        <v>46112</v>
      </c>
      <c r="F460" s="1" t="s">
        <v>51</v>
      </c>
      <c r="G460" s="1" t="s">
        <v>50</v>
      </c>
      <c r="H460" s="5">
        <f>'Forecast log'!S423</f>
        <v>-1.2586903384762755</v>
      </c>
      <c r="I460" s="5">
        <f>'PG facts'!D120</f>
        <v>-2</v>
      </c>
      <c r="J460" s="5">
        <f t="shared" si="28"/>
        <v>0.74130966152372446</v>
      </c>
      <c r="K460" s="5">
        <f t="shared" si="29"/>
        <v>0.54954001426841892</v>
      </c>
      <c r="L460" s="5">
        <f>('Forecast log'!H423-I460)^2</f>
        <v>0.25</v>
      </c>
      <c r="M460" s="5">
        <f>('Forecast log'!I423-I460)^2</f>
        <v>1</v>
      </c>
      <c r="N460" s="5">
        <f t="shared" si="30"/>
        <v>0</v>
      </c>
      <c r="O460" s="5">
        <f t="shared" si="31"/>
        <v>0.74130966152372446</v>
      </c>
    </row>
    <row r="461" spans="1:15" ht="25" customHeight="1">
      <c r="A461" s="1"/>
      <c r="B461" s="1">
        <v>418</v>
      </c>
      <c r="C461" s="13" t="s">
        <v>53</v>
      </c>
      <c r="D461" s="1" t="s">
        <v>43</v>
      </c>
      <c r="E461" s="4">
        <v>46112</v>
      </c>
      <c r="F461" s="1" t="s">
        <v>51</v>
      </c>
      <c r="G461" s="1" t="s">
        <v>48</v>
      </c>
      <c r="H461" s="5">
        <f>'Forecast log'!T423</f>
        <v>-1.0785079154225443</v>
      </c>
      <c r="I461" s="5">
        <f>'PG facts'!D120</f>
        <v>-2</v>
      </c>
      <c r="J461" s="5">
        <f t="shared" si="28"/>
        <v>0.92149208457745568</v>
      </c>
      <c r="K461" s="5">
        <f t="shared" si="29"/>
        <v>0.84914766193890479</v>
      </c>
      <c r="L461" s="5">
        <f>('Forecast log'!H423-I461)^2</f>
        <v>0.25</v>
      </c>
      <c r="M461" s="5">
        <f>('Forecast log'!I423-I461)^2</f>
        <v>1</v>
      </c>
      <c r="N461" s="5">
        <f t="shared" si="30"/>
        <v>0</v>
      </c>
      <c r="O461" s="5">
        <f t="shared" si="31"/>
        <v>0.92149208457745568</v>
      </c>
    </row>
    <row r="462" spans="1:15" ht="25" customHeight="1">
      <c r="A462" s="1"/>
      <c r="B462" s="1">
        <v>22</v>
      </c>
      <c r="C462" s="13" t="s">
        <v>54</v>
      </c>
      <c r="D462" s="1" t="s">
        <v>43</v>
      </c>
      <c r="E462" s="4">
        <v>45473</v>
      </c>
      <c r="F462" s="1" t="s">
        <v>44</v>
      </c>
      <c r="G462" s="1" t="s">
        <v>45</v>
      </c>
      <c r="H462" s="5">
        <f>'Forecast log'!H27</f>
        <v>-1.5</v>
      </c>
      <c r="I462" s="5">
        <f>'PG facts'!D72</f>
        <v>3</v>
      </c>
      <c r="J462" s="5">
        <f t="shared" si="28"/>
        <v>-4.5</v>
      </c>
      <c r="K462" s="5">
        <f t="shared" si="29"/>
        <v>20.25</v>
      </c>
      <c r="L462" s="5">
        <f>('Forecast log'!H27-I462)^2</f>
        <v>20.25</v>
      </c>
      <c r="M462" s="5">
        <f>('Forecast log'!I27-I462)^2</f>
        <v>4</v>
      </c>
      <c r="N462" s="5">
        <f t="shared" si="30"/>
        <v>0</v>
      </c>
      <c r="O462" s="5">
        <f t="shared" si="31"/>
        <v>4.5</v>
      </c>
    </row>
    <row r="463" spans="1:15" ht="25" customHeight="1">
      <c r="A463" s="1"/>
      <c r="B463" s="1">
        <v>22</v>
      </c>
      <c r="C463" s="13" t="s">
        <v>54</v>
      </c>
      <c r="D463" s="1" t="s">
        <v>43</v>
      </c>
      <c r="E463" s="4">
        <v>45473</v>
      </c>
      <c r="F463" s="1" t="s">
        <v>44</v>
      </c>
      <c r="G463" s="1" t="s">
        <v>46</v>
      </c>
      <c r="H463" s="5">
        <f>'Forecast log'!I27</f>
        <v>1</v>
      </c>
      <c r="I463" s="5">
        <f>'PG facts'!D72</f>
        <v>3</v>
      </c>
      <c r="J463" s="5">
        <f t="shared" si="28"/>
        <v>-2</v>
      </c>
      <c r="K463" s="5">
        <f t="shared" si="29"/>
        <v>4</v>
      </c>
      <c r="L463" s="5">
        <f>('Forecast log'!H27-I463)^2</f>
        <v>20.25</v>
      </c>
      <c r="M463" s="5">
        <f>('Forecast log'!I27-I463)^2</f>
        <v>4</v>
      </c>
      <c r="N463" s="5">
        <f t="shared" si="30"/>
        <v>1</v>
      </c>
      <c r="O463" s="5">
        <f t="shared" si="31"/>
        <v>2</v>
      </c>
    </row>
    <row r="464" spans="1:15" ht="25" customHeight="1">
      <c r="A464" s="1"/>
      <c r="B464" s="1">
        <v>22</v>
      </c>
      <c r="C464" s="13" t="s">
        <v>54</v>
      </c>
      <c r="D464" s="1" t="s">
        <v>43</v>
      </c>
      <c r="E464" s="4">
        <v>45473</v>
      </c>
      <c r="F464" s="1" t="s">
        <v>44</v>
      </c>
      <c r="G464" s="1" t="s">
        <v>47</v>
      </c>
      <c r="H464" s="5">
        <f>'Forecast log'!N27</f>
        <v>0.52519684682205003</v>
      </c>
      <c r="I464" s="5">
        <f>'PG facts'!D72</f>
        <v>3</v>
      </c>
      <c r="J464" s="5">
        <f t="shared" si="28"/>
        <v>-2.47480315317795</v>
      </c>
      <c r="K464" s="5">
        <f t="shared" si="29"/>
        <v>6.1246506469795241</v>
      </c>
      <c r="L464" s="5">
        <f>('Forecast log'!H27-I464)^2</f>
        <v>20.25</v>
      </c>
      <c r="M464" s="5">
        <f>('Forecast log'!I27-I464)^2</f>
        <v>4</v>
      </c>
      <c r="N464" s="5">
        <f t="shared" si="30"/>
        <v>1</v>
      </c>
      <c r="O464" s="5">
        <f t="shared" si="31"/>
        <v>2.47480315317795</v>
      </c>
    </row>
    <row r="465" spans="1:15" ht="25" customHeight="1">
      <c r="A465" s="1"/>
      <c r="B465" s="1">
        <v>22</v>
      </c>
      <c r="C465" s="13" t="s">
        <v>54</v>
      </c>
      <c r="D465" s="1" t="s">
        <v>43</v>
      </c>
      <c r="E465" s="4">
        <v>45473</v>
      </c>
      <c r="F465" s="1" t="s">
        <v>44</v>
      </c>
      <c r="G465" s="1" t="s">
        <v>48</v>
      </c>
      <c r="H465" s="5">
        <f>'Forecast log'!T27</f>
        <v>-0.48740157658897498</v>
      </c>
      <c r="I465" s="5">
        <f>'PG facts'!D72</f>
        <v>3</v>
      </c>
      <c r="J465" s="5">
        <f t="shared" si="28"/>
        <v>-3.487401576588975</v>
      </c>
      <c r="K465" s="5">
        <f t="shared" si="29"/>
        <v>12.161969756395269</v>
      </c>
      <c r="L465" s="5">
        <f>('Forecast log'!H27-I465)^2</f>
        <v>20.25</v>
      </c>
      <c r="M465" s="5">
        <f>('Forecast log'!I27-I465)^2</f>
        <v>4</v>
      </c>
      <c r="N465" s="5">
        <f t="shared" si="30"/>
        <v>1</v>
      </c>
      <c r="O465" s="5">
        <f t="shared" si="31"/>
        <v>3.487401576588975</v>
      </c>
    </row>
    <row r="466" spans="1:15" ht="25" customHeight="1">
      <c r="A466" s="1"/>
      <c r="B466" s="1">
        <v>28</v>
      </c>
      <c r="C466" s="13" t="s">
        <v>54</v>
      </c>
      <c r="D466" s="1" t="s">
        <v>43</v>
      </c>
      <c r="E466" s="4">
        <v>45473</v>
      </c>
      <c r="F466" s="1" t="s">
        <v>52</v>
      </c>
      <c r="G466" s="1" t="s">
        <v>45</v>
      </c>
      <c r="H466" s="5">
        <f>'Forecast log'!H33</f>
        <v>0</v>
      </c>
      <c r="I466" s="5">
        <f>'PG facts'!D72</f>
        <v>3</v>
      </c>
      <c r="J466" s="5">
        <f t="shared" si="28"/>
        <v>-3</v>
      </c>
      <c r="K466" s="5">
        <f t="shared" si="29"/>
        <v>9</v>
      </c>
      <c r="L466" s="5">
        <f>('Forecast log'!H33-I466)^2</f>
        <v>9</v>
      </c>
      <c r="M466" s="5">
        <f>('Forecast log'!I33-I466)^2</f>
        <v>4</v>
      </c>
      <c r="N466" s="5">
        <f t="shared" si="30"/>
        <v>0</v>
      </c>
      <c r="O466" s="5">
        <f t="shared" si="31"/>
        <v>3</v>
      </c>
    </row>
    <row r="467" spans="1:15" ht="25" customHeight="1">
      <c r="A467" s="1"/>
      <c r="B467" s="1">
        <v>28</v>
      </c>
      <c r="C467" s="13" t="s">
        <v>54</v>
      </c>
      <c r="D467" s="1" t="s">
        <v>43</v>
      </c>
      <c r="E467" s="4">
        <v>45473</v>
      </c>
      <c r="F467" s="1" t="s">
        <v>52</v>
      </c>
      <c r="G467" s="1" t="s">
        <v>46</v>
      </c>
      <c r="H467" s="5">
        <f>'Forecast log'!I33</f>
        <v>1</v>
      </c>
      <c r="I467" s="5">
        <f>'PG facts'!D72</f>
        <v>3</v>
      </c>
      <c r="J467" s="5">
        <f t="shared" si="28"/>
        <v>-2</v>
      </c>
      <c r="K467" s="5">
        <f t="shared" si="29"/>
        <v>4</v>
      </c>
      <c r="L467" s="5">
        <f>('Forecast log'!H33-I467)^2</f>
        <v>9</v>
      </c>
      <c r="M467" s="5">
        <f>('Forecast log'!I33-I467)^2</f>
        <v>4</v>
      </c>
      <c r="N467" s="5">
        <f t="shared" si="30"/>
        <v>1</v>
      </c>
      <c r="O467" s="5">
        <f t="shared" si="31"/>
        <v>2</v>
      </c>
    </row>
    <row r="468" spans="1:15" ht="25" customHeight="1">
      <c r="A468" s="1"/>
      <c r="B468" s="1">
        <v>28</v>
      </c>
      <c r="C468" s="13" t="s">
        <v>54</v>
      </c>
      <c r="D468" s="1" t="s">
        <v>43</v>
      </c>
      <c r="E468" s="4">
        <v>45473</v>
      </c>
      <c r="F468" s="1" t="s">
        <v>52</v>
      </c>
      <c r="G468" s="1" t="s">
        <v>47</v>
      </c>
      <c r="H468" s="5">
        <f>'Forecast log'!N33</f>
        <v>0.78578186612025469</v>
      </c>
      <c r="I468" s="5">
        <f>'PG facts'!D72</f>
        <v>3</v>
      </c>
      <c r="J468" s="5">
        <f t="shared" si="28"/>
        <v>-2.2142181338797453</v>
      </c>
      <c r="K468" s="5">
        <f t="shared" si="29"/>
        <v>4.9027619444019015</v>
      </c>
      <c r="L468" s="5">
        <f>('Forecast log'!H33-I468)^2</f>
        <v>9</v>
      </c>
      <c r="M468" s="5">
        <f>('Forecast log'!I33-I468)^2</f>
        <v>4</v>
      </c>
      <c r="N468" s="5">
        <f t="shared" si="30"/>
        <v>1</v>
      </c>
      <c r="O468" s="5">
        <f t="shared" si="31"/>
        <v>2.2142181338797453</v>
      </c>
    </row>
    <row r="469" spans="1:15" ht="25" customHeight="1">
      <c r="A469" s="1"/>
      <c r="B469" s="1">
        <v>28</v>
      </c>
      <c r="C469" s="13" t="s">
        <v>54</v>
      </c>
      <c r="D469" s="1" t="s">
        <v>43</v>
      </c>
      <c r="E469" s="4">
        <v>45473</v>
      </c>
      <c r="F469" s="1" t="s">
        <v>52</v>
      </c>
      <c r="G469" s="1" t="s">
        <v>50</v>
      </c>
      <c r="H469" s="5">
        <f>'Forecast log'!S33</f>
        <v>-1.0931399028677002</v>
      </c>
      <c r="I469" s="5">
        <f>'PG facts'!D72</f>
        <v>3</v>
      </c>
      <c r="J469" s="5">
        <f t="shared" si="28"/>
        <v>-4.0931399028677005</v>
      </c>
      <c r="K469" s="5">
        <f t="shared" si="29"/>
        <v>16.753794264447809</v>
      </c>
      <c r="L469" s="5">
        <f>('Forecast log'!H33-I469)^2</f>
        <v>9</v>
      </c>
      <c r="M469" s="5">
        <f>('Forecast log'!I33-I469)^2</f>
        <v>4</v>
      </c>
      <c r="N469" s="5">
        <f t="shared" si="30"/>
        <v>0</v>
      </c>
      <c r="O469" s="5">
        <f t="shared" si="31"/>
        <v>4.0931399028677005</v>
      </c>
    </row>
    <row r="470" spans="1:15" ht="25" customHeight="1">
      <c r="A470" s="1"/>
      <c r="B470" s="1">
        <v>28</v>
      </c>
      <c r="C470" s="13" t="s">
        <v>54</v>
      </c>
      <c r="D470" s="1" t="s">
        <v>43</v>
      </c>
      <c r="E470" s="4">
        <v>45473</v>
      </c>
      <c r="F470" s="1" t="s">
        <v>52</v>
      </c>
      <c r="G470" s="1" t="s">
        <v>48</v>
      </c>
      <c r="H470" s="5">
        <f>'Forecast log'!T33</f>
        <v>0.39289093306012735</v>
      </c>
      <c r="I470" s="5">
        <f>'PG facts'!D72</f>
        <v>3</v>
      </c>
      <c r="J470" s="5">
        <f t="shared" si="28"/>
        <v>-2.6071090669398727</v>
      </c>
      <c r="K470" s="5">
        <f t="shared" si="29"/>
        <v>6.7970176869200936</v>
      </c>
      <c r="L470" s="5">
        <f>('Forecast log'!H33-I470)^2</f>
        <v>9</v>
      </c>
      <c r="M470" s="5">
        <f>('Forecast log'!I33-I470)^2</f>
        <v>4</v>
      </c>
      <c r="N470" s="5">
        <f t="shared" si="30"/>
        <v>1</v>
      </c>
      <c r="O470" s="5">
        <f t="shared" si="31"/>
        <v>2.6071090669398727</v>
      </c>
    </row>
    <row r="471" spans="1:15" ht="25" customHeight="1">
      <c r="A471" s="1"/>
      <c r="B471" s="1">
        <v>25</v>
      </c>
      <c r="C471" s="13" t="s">
        <v>54</v>
      </c>
      <c r="D471" s="1" t="s">
        <v>43</v>
      </c>
      <c r="E471" s="4">
        <v>45473</v>
      </c>
      <c r="F471" s="1" t="s">
        <v>49</v>
      </c>
      <c r="G471" s="1" t="s">
        <v>45</v>
      </c>
      <c r="H471" s="5">
        <f>'Forecast log'!H30</f>
        <v>0</v>
      </c>
      <c r="I471" s="5">
        <f>'PG facts'!D72</f>
        <v>3</v>
      </c>
      <c r="J471" s="5">
        <f t="shared" si="28"/>
        <v>-3</v>
      </c>
      <c r="K471" s="5">
        <f t="shared" si="29"/>
        <v>9</v>
      </c>
      <c r="L471" s="5">
        <f>('Forecast log'!H30-I471)^2</f>
        <v>9</v>
      </c>
      <c r="M471" s="5">
        <f>('Forecast log'!I30-I471)^2</f>
        <v>4</v>
      </c>
      <c r="N471" s="5">
        <f t="shared" si="30"/>
        <v>0</v>
      </c>
      <c r="O471" s="5">
        <f t="shared" si="31"/>
        <v>3</v>
      </c>
    </row>
    <row r="472" spans="1:15" ht="25" customHeight="1">
      <c r="A472" s="1"/>
      <c r="B472" s="1">
        <v>25</v>
      </c>
      <c r="C472" s="13" t="s">
        <v>54</v>
      </c>
      <c r="D472" s="1" t="s">
        <v>43</v>
      </c>
      <c r="E472" s="4">
        <v>45473</v>
      </c>
      <c r="F472" s="1" t="s">
        <v>49</v>
      </c>
      <c r="G472" s="1" t="s">
        <v>46</v>
      </c>
      <c r="H472" s="5">
        <f>'Forecast log'!I30</f>
        <v>1</v>
      </c>
      <c r="I472" s="5">
        <f>'PG facts'!D72</f>
        <v>3</v>
      </c>
      <c r="J472" s="5">
        <f t="shared" si="28"/>
        <v>-2</v>
      </c>
      <c r="K472" s="5">
        <f t="shared" si="29"/>
        <v>4</v>
      </c>
      <c r="L472" s="5">
        <f>('Forecast log'!H30-I472)^2</f>
        <v>9</v>
      </c>
      <c r="M472" s="5">
        <f>('Forecast log'!I30-I472)^2</f>
        <v>4</v>
      </c>
      <c r="N472" s="5">
        <f t="shared" si="30"/>
        <v>1</v>
      </c>
      <c r="O472" s="5">
        <f t="shared" si="31"/>
        <v>2</v>
      </c>
    </row>
    <row r="473" spans="1:15" ht="25" customHeight="1">
      <c r="A473" s="1"/>
      <c r="B473" s="1">
        <v>25</v>
      </c>
      <c r="C473" s="13" t="s">
        <v>54</v>
      </c>
      <c r="D473" s="1" t="s">
        <v>43</v>
      </c>
      <c r="E473" s="4">
        <v>45473</v>
      </c>
      <c r="F473" s="1" t="s">
        <v>49</v>
      </c>
      <c r="G473" s="1" t="s">
        <v>47</v>
      </c>
      <c r="H473" s="5">
        <f>'Forecast log'!N30</f>
        <v>0.81521438671294622</v>
      </c>
      <c r="I473" s="5">
        <f>'PG facts'!D72</f>
        <v>3</v>
      </c>
      <c r="J473" s="5">
        <f t="shared" si="28"/>
        <v>-2.1847856132870538</v>
      </c>
      <c r="K473" s="5">
        <f t="shared" si="29"/>
        <v>4.7732881760260879</v>
      </c>
      <c r="L473" s="5">
        <f>('Forecast log'!H30-I473)^2</f>
        <v>9</v>
      </c>
      <c r="M473" s="5">
        <f>('Forecast log'!I30-I473)^2</f>
        <v>4</v>
      </c>
      <c r="N473" s="5">
        <f t="shared" si="30"/>
        <v>1</v>
      </c>
      <c r="O473" s="5">
        <f t="shared" si="31"/>
        <v>2.1847856132870538</v>
      </c>
    </row>
    <row r="474" spans="1:15" ht="25" customHeight="1">
      <c r="A474" s="1"/>
      <c r="B474" s="1">
        <v>25</v>
      </c>
      <c r="C474" s="13" t="s">
        <v>54</v>
      </c>
      <c r="D474" s="1" t="s">
        <v>43</v>
      </c>
      <c r="E474" s="4">
        <v>45473</v>
      </c>
      <c r="F474" s="1" t="s">
        <v>49</v>
      </c>
      <c r="G474" s="1" t="s">
        <v>50</v>
      </c>
      <c r="H474" s="5">
        <f>'Forecast log'!S30</f>
        <v>-0.96365393466744687</v>
      </c>
      <c r="I474" s="5">
        <f>'PG facts'!D72</f>
        <v>3</v>
      </c>
      <c r="J474" s="5">
        <f t="shared" si="28"/>
        <v>-3.9636539346674469</v>
      </c>
      <c r="K474" s="5">
        <f t="shared" si="29"/>
        <v>15.710552513804734</v>
      </c>
      <c r="L474" s="5">
        <f>('Forecast log'!H30-I474)^2</f>
        <v>9</v>
      </c>
      <c r="M474" s="5">
        <f>('Forecast log'!I30-I474)^2</f>
        <v>4</v>
      </c>
      <c r="N474" s="5">
        <f t="shared" si="30"/>
        <v>0</v>
      </c>
      <c r="O474" s="5">
        <f t="shared" si="31"/>
        <v>3.9636539346674469</v>
      </c>
    </row>
    <row r="475" spans="1:15" ht="25" customHeight="1">
      <c r="A475" s="1"/>
      <c r="B475" s="1">
        <v>25</v>
      </c>
      <c r="C475" s="13" t="s">
        <v>54</v>
      </c>
      <c r="D475" s="1" t="s">
        <v>43</v>
      </c>
      <c r="E475" s="4">
        <v>45473</v>
      </c>
      <c r="F475" s="1" t="s">
        <v>49</v>
      </c>
      <c r="G475" s="1" t="s">
        <v>48</v>
      </c>
      <c r="H475" s="5">
        <f>'Forecast log'!T30</f>
        <v>0.40760719335647311</v>
      </c>
      <c r="I475" s="5">
        <f>'PG facts'!D72</f>
        <v>3</v>
      </c>
      <c r="J475" s="5">
        <f t="shared" si="28"/>
        <v>-2.5923928066435269</v>
      </c>
      <c r="K475" s="5">
        <f t="shared" si="29"/>
        <v>6.7205004639371024</v>
      </c>
      <c r="L475" s="5">
        <f>('Forecast log'!H30-I475)^2</f>
        <v>9</v>
      </c>
      <c r="M475" s="5">
        <f>('Forecast log'!I30-I475)^2</f>
        <v>4</v>
      </c>
      <c r="N475" s="5">
        <f t="shared" si="30"/>
        <v>1</v>
      </c>
      <c r="O475" s="5">
        <f t="shared" si="31"/>
        <v>2.5923928066435269</v>
      </c>
    </row>
    <row r="476" spans="1:15" ht="25" customHeight="1">
      <c r="A476" s="1"/>
      <c r="B476" s="1">
        <v>26</v>
      </c>
      <c r="C476" s="13" t="s">
        <v>54</v>
      </c>
      <c r="D476" s="1" t="s">
        <v>43</v>
      </c>
      <c r="E476" s="4">
        <v>45473</v>
      </c>
      <c r="F476" s="1" t="s">
        <v>51</v>
      </c>
      <c r="G476" s="1" t="s">
        <v>45</v>
      </c>
      <c r="H476" s="5">
        <f>'Forecast log'!H31</f>
        <v>0</v>
      </c>
      <c r="I476" s="5">
        <f>'PG facts'!D72</f>
        <v>3</v>
      </c>
      <c r="J476" s="5">
        <f t="shared" si="28"/>
        <v>-3</v>
      </c>
      <c r="K476" s="5">
        <f t="shared" si="29"/>
        <v>9</v>
      </c>
      <c r="L476" s="5">
        <f>('Forecast log'!H31-I476)^2</f>
        <v>9</v>
      </c>
      <c r="M476" s="5">
        <f>('Forecast log'!I31-I476)^2</f>
        <v>4</v>
      </c>
      <c r="N476" s="5">
        <f t="shared" si="30"/>
        <v>0</v>
      </c>
      <c r="O476" s="5">
        <f t="shared" si="31"/>
        <v>3</v>
      </c>
    </row>
    <row r="477" spans="1:15" ht="25" customHeight="1">
      <c r="A477" s="1"/>
      <c r="B477" s="1">
        <v>26</v>
      </c>
      <c r="C477" s="13" t="s">
        <v>54</v>
      </c>
      <c r="D477" s="1" t="s">
        <v>43</v>
      </c>
      <c r="E477" s="4">
        <v>45473</v>
      </c>
      <c r="F477" s="1" t="s">
        <v>51</v>
      </c>
      <c r="G477" s="1" t="s">
        <v>46</v>
      </c>
      <c r="H477" s="5">
        <f>'Forecast log'!I31</f>
        <v>1</v>
      </c>
      <c r="I477" s="5">
        <f>'PG facts'!D72</f>
        <v>3</v>
      </c>
      <c r="J477" s="5">
        <f t="shared" si="28"/>
        <v>-2</v>
      </c>
      <c r="K477" s="5">
        <f t="shared" si="29"/>
        <v>4</v>
      </c>
      <c r="L477" s="5">
        <f>('Forecast log'!H31-I477)^2</f>
        <v>9</v>
      </c>
      <c r="M477" s="5">
        <f>('Forecast log'!I31-I477)^2</f>
        <v>4</v>
      </c>
      <c r="N477" s="5">
        <f t="shared" si="30"/>
        <v>1</v>
      </c>
      <c r="O477" s="5">
        <f t="shared" si="31"/>
        <v>2</v>
      </c>
    </row>
    <row r="478" spans="1:15" ht="25" customHeight="1">
      <c r="A478" s="1"/>
      <c r="B478" s="1">
        <v>26</v>
      </c>
      <c r="C478" s="13" t="s">
        <v>54</v>
      </c>
      <c r="D478" s="1" t="s">
        <v>43</v>
      </c>
      <c r="E478" s="4">
        <v>45473</v>
      </c>
      <c r="F478" s="1" t="s">
        <v>51</v>
      </c>
      <c r="G478" s="1" t="s">
        <v>47</v>
      </c>
      <c r="H478" s="5">
        <f>'Forecast log'!N31</f>
        <v>0.39439121882878148</v>
      </c>
      <c r="I478" s="5">
        <f>'PG facts'!D72</f>
        <v>3</v>
      </c>
      <c r="J478" s="5">
        <f t="shared" si="28"/>
        <v>-2.6056087811712185</v>
      </c>
      <c r="K478" s="5">
        <f t="shared" si="29"/>
        <v>6.7891971205165627</v>
      </c>
      <c r="L478" s="5">
        <f>('Forecast log'!H31-I478)^2</f>
        <v>9</v>
      </c>
      <c r="M478" s="5">
        <f>('Forecast log'!I31-I478)^2</f>
        <v>4</v>
      </c>
      <c r="N478" s="5">
        <f t="shared" si="30"/>
        <v>1</v>
      </c>
      <c r="O478" s="5">
        <f t="shared" si="31"/>
        <v>2.6056087811712185</v>
      </c>
    </row>
    <row r="479" spans="1:15" ht="25" customHeight="1">
      <c r="A479" s="1"/>
      <c r="B479" s="1">
        <v>26</v>
      </c>
      <c r="C479" s="13" t="s">
        <v>54</v>
      </c>
      <c r="D479" s="1" t="s">
        <v>43</v>
      </c>
      <c r="E479" s="4">
        <v>45473</v>
      </c>
      <c r="F479" s="1" t="s">
        <v>51</v>
      </c>
      <c r="G479" s="1" t="s">
        <v>50</v>
      </c>
      <c r="H479" s="5">
        <f>'Forecast log'!S31</f>
        <v>-1.0931399028677002</v>
      </c>
      <c r="I479" s="5">
        <f>'PG facts'!D72</f>
        <v>3</v>
      </c>
      <c r="J479" s="5">
        <f t="shared" si="28"/>
        <v>-4.0931399028677005</v>
      </c>
      <c r="K479" s="5">
        <f t="shared" si="29"/>
        <v>16.753794264447809</v>
      </c>
      <c r="L479" s="5">
        <f>('Forecast log'!H31-I479)^2</f>
        <v>9</v>
      </c>
      <c r="M479" s="5">
        <f>('Forecast log'!I31-I479)^2</f>
        <v>4</v>
      </c>
      <c r="N479" s="5">
        <f t="shared" si="30"/>
        <v>0</v>
      </c>
      <c r="O479" s="5">
        <f t="shared" si="31"/>
        <v>4.0931399028677005</v>
      </c>
    </row>
    <row r="480" spans="1:15" ht="25" customHeight="1">
      <c r="A480" s="1"/>
      <c r="B480" s="1">
        <v>26</v>
      </c>
      <c r="C480" s="13" t="s">
        <v>54</v>
      </c>
      <c r="D480" s="1" t="s">
        <v>43</v>
      </c>
      <c r="E480" s="4">
        <v>45473</v>
      </c>
      <c r="F480" s="1" t="s">
        <v>51</v>
      </c>
      <c r="G480" s="1" t="s">
        <v>48</v>
      </c>
      <c r="H480" s="5">
        <f>'Forecast log'!T31</f>
        <v>0.19719560941439074</v>
      </c>
      <c r="I480" s="5">
        <f>'PG facts'!D72</f>
        <v>3</v>
      </c>
      <c r="J480" s="5">
        <f t="shared" si="28"/>
        <v>-2.8028043905856093</v>
      </c>
      <c r="K480" s="5">
        <f t="shared" si="29"/>
        <v>7.8557124518859682</v>
      </c>
      <c r="L480" s="5">
        <f>('Forecast log'!H31-I480)^2</f>
        <v>9</v>
      </c>
      <c r="M480" s="5">
        <f>('Forecast log'!I31-I480)^2</f>
        <v>4</v>
      </c>
      <c r="N480" s="5">
        <f t="shared" si="30"/>
        <v>1</v>
      </c>
      <c r="O480" s="5">
        <f t="shared" si="31"/>
        <v>2.8028043905856093</v>
      </c>
    </row>
    <row r="481" spans="1:15" ht="25" customHeight="1">
      <c r="A481" s="1"/>
      <c r="B481" s="1">
        <v>84</v>
      </c>
      <c r="C481" s="13" t="s">
        <v>54</v>
      </c>
      <c r="D481" s="1" t="s">
        <v>43</v>
      </c>
      <c r="E481" s="4">
        <v>45565</v>
      </c>
      <c r="F481" s="1" t="s">
        <v>44</v>
      </c>
      <c r="G481" s="1" t="s">
        <v>45</v>
      </c>
      <c r="H481" s="5">
        <f>'Forecast log'!H89</f>
        <v>0</v>
      </c>
      <c r="I481" s="5">
        <f>'PG facts'!D79</f>
        <v>1</v>
      </c>
      <c r="J481" s="5">
        <f t="shared" si="28"/>
        <v>-1</v>
      </c>
      <c r="K481" s="5">
        <f t="shared" si="29"/>
        <v>1</v>
      </c>
      <c r="L481" s="5">
        <f>('Forecast log'!H89-I481)^2</f>
        <v>1</v>
      </c>
      <c r="M481" s="5">
        <f>('Forecast log'!I89-I481)^2</f>
        <v>0</v>
      </c>
      <c r="N481" s="5">
        <f t="shared" si="30"/>
        <v>0</v>
      </c>
      <c r="O481" s="5">
        <f t="shared" si="31"/>
        <v>1</v>
      </c>
    </row>
    <row r="482" spans="1:15" ht="25" customHeight="1">
      <c r="A482" s="1"/>
      <c r="B482" s="1">
        <v>84</v>
      </c>
      <c r="C482" s="13" t="s">
        <v>54</v>
      </c>
      <c r="D482" s="1" t="s">
        <v>43</v>
      </c>
      <c r="E482" s="4">
        <v>45565</v>
      </c>
      <c r="F482" s="1" t="s">
        <v>44</v>
      </c>
      <c r="G482" s="1" t="s">
        <v>46</v>
      </c>
      <c r="H482" s="5">
        <f>'Forecast log'!I89</f>
        <v>1</v>
      </c>
      <c r="I482" s="5">
        <f>'PG facts'!D79</f>
        <v>1</v>
      </c>
      <c r="J482" s="5">
        <f t="shared" si="28"/>
        <v>0</v>
      </c>
      <c r="K482" s="5">
        <f t="shared" si="29"/>
        <v>0</v>
      </c>
      <c r="L482" s="5">
        <f>('Forecast log'!H89-I482)^2</f>
        <v>1</v>
      </c>
      <c r="M482" s="5">
        <f>('Forecast log'!I89-I482)^2</f>
        <v>0</v>
      </c>
      <c r="N482" s="5">
        <f t="shared" si="30"/>
        <v>1</v>
      </c>
      <c r="O482" s="5">
        <f t="shared" si="31"/>
        <v>0</v>
      </c>
    </row>
    <row r="483" spans="1:15" ht="25" customHeight="1">
      <c r="A483" s="1"/>
      <c r="B483" s="1">
        <v>84</v>
      </c>
      <c r="C483" s="13" t="s">
        <v>54</v>
      </c>
      <c r="D483" s="1" t="s">
        <v>43</v>
      </c>
      <c r="E483" s="4">
        <v>45565</v>
      </c>
      <c r="F483" s="1" t="s">
        <v>44</v>
      </c>
      <c r="G483" s="1" t="s">
        <v>47</v>
      </c>
      <c r="H483" s="5">
        <f>'Forecast log'!N89</f>
        <v>0.92967595268154035</v>
      </c>
      <c r="I483" s="5">
        <f>'PG facts'!D79</f>
        <v>1</v>
      </c>
      <c r="J483" s="5">
        <f t="shared" si="28"/>
        <v>-7.0324047318459648E-2</v>
      </c>
      <c r="K483" s="5">
        <f t="shared" si="29"/>
        <v>4.9454716312489514E-3</v>
      </c>
      <c r="L483" s="5">
        <f>('Forecast log'!H89-I483)^2</f>
        <v>1</v>
      </c>
      <c r="M483" s="5">
        <f>('Forecast log'!I89-I483)^2</f>
        <v>0</v>
      </c>
      <c r="N483" s="5">
        <f t="shared" si="30"/>
        <v>1</v>
      </c>
      <c r="O483" s="5">
        <f t="shared" si="31"/>
        <v>7.0324047318459648E-2</v>
      </c>
    </row>
    <row r="484" spans="1:15" ht="25" customHeight="1">
      <c r="A484" s="1"/>
      <c r="B484" s="1">
        <v>84</v>
      </c>
      <c r="C484" s="13" t="s">
        <v>54</v>
      </c>
      <c r="D484" s="1" t="s">
        <v>43</v>
      </c>
      <c r="E484" s="4">
        <v>45565</v>
      </c>
      <c r="F484" s="1" t="s">
        <v>44</v>
      </c>
      <c r="G484" s="1" t="s">
        <v>48</v>
      </c>
      <c r="H484" s="5">
        <f>'Forecast log'!T89</f>
        <v>0.46483797634077018</v>
      </c>
      <c r="I484" s="5">
        <f>'PG facts'!D79</f>
        <v>1</v>
      </c>
      <c r="J484" s="5">
        <f t="shared" si="28"/>
        <v>-0.53516202365922982</v>
      </c>
      <c r="K484" s="5">
        <f t="shared" si="29"/>
        <v>0.28639839156704205</v>
      </c>
      <c r="L484" s="5">
        <f>('Forecast log'!H89-I484)^2</f>
        <v>1</v>
      </c>
      <c r="M484" s="5">
        <f>('Forecast log'!I89-I484)^2</f>
        <v>0</v>
      </c>
      <c r="N484" s="5">
        <f t="shared" si="30"/>
        <v>1</v>
      </c>
      <c r="O484" s="5">
        <f t="shared" si="31"/>
        <v>0.53516202365922982</v>
      </c>
    </row>
    <row r="485" spans="1:15" ht="25" customHeight="1">
      <c r="A485" s="1"/>
      <c r="B485" s="1">
        <v>89</v>
      </c>
      <c r="C485" s="13" t="s">
        <v>54</v>
      </c>
      <c r="D485" s="1" t="s">
        <v>43</v>
      </c>
      <c r="E485" s="4">
        <v>45565</v>
      </c>
      <c r="F485" s="1" t="s">
        <v>52</v>
      </c>
      <c r="G485" s="1" t="s">
        <v>45</v>
      </c>
      <c r="H485" s="5">
        <f>'Forecast log'!H94</f>
        <v>1.25</v>
      </c>
      <c r="I485" s="5">
        <f>'PG facts'!D79</f>
        <v>1</v>
      </c>
      <c r="J485" s="5">
        <f t="shared" si="28"/>
        <v>0.25</v>
      </c>
      <c r="K485" s="5">
        <f t="shared" si="29"/>
        <v>6.25E-2</v>
      </c>
      <c r="L485" s="5">
        <f>('Forecast log'!H94-I485)^2</f>
        <v>6.25E-2</v>
      </c>
      <c r="M485" s="5">
        <f>('Forecast log'!I94-I485)^2</f>
        <v>4</v>
      </c>
      <c r="N485" s="5">
        <f t="shared" si="30"/>
        <v>0</v>
      </c>
      <c r="O485" s="5">
        <f t="shared" si="31"/>
        <v>0.25</v>
      </c>
    </row>
    <row r="486" spans="1:15" ht="25" customHeight="1">
      <c r="A486" s="1"/>
      <c r="B486" s="1">
        <v>89</v>
      </c>
      <c r="C486" s="13" t="s">
        <v>54</v>
      </c>
      <c r="D486" s="1" t="s">
        <v>43</v>
      </c>
      <c r="E486" s="4">
        <v>45565</v>
      </c>
      <c r="F486" s="1" t="s">
        <v>52</v>
      </c>
      <c r="G486" s="1" t="s">
        <v>46</v>
      </c>
      <c r="H486" s="5">
        <f>'Forecast log'!I94</f>
        <v>3</v>
      </c>
      <c r="I486" s="5">
        <f>'PG facts'!D79</f>
        <v>1</v>
      </c>
      <c r="J486" s="5">
        <f t="shared" si="28"/>
        <v>2</v>
      </c>
      <c r="K486" s="5">
        <f t="shared" si="29"/>
        <v>4</v>
      </c>
      <c r="L486" s="5">
        <f>('Forecast log'!H94-I486)^2</f>
        <v>6.25E-2</v>
      </c>
      <c r="M486" s="5">
        <f>('Forecast log'!I94-I486)^2</f>
        <v>4</v>
      </c>
      <c r="N486" s="5">
        <f t="shared" si="30"/>
        <v>0</v>
      </c>
      <c r="O486" s="5">
        <f t="shared" si="31"/>
        <v>2</v>
      </c>
    </row>
    <row r="487" spans="1:15" ht="25" customHeight="1">
      <c r="A487" s="1"/>
      <c r="B487" s="1">
        <v>89</v>
      </c>
      <c r="C487" s="13" t="s">
        <v>54</v>
      </c>
      <c r="D487" s="1" t="s">
        <v>43</v>
      </c>
      <c r="E487" s="4">
        <v>45565</v>
      </c>
      <c r="F487" s="1" t="s">
        <v>52</v>
      </c>
      <c r="G487" s="1" t="s">
        <v>47</v>
      </c>
      <c r="H487" s="5">
        <f>'Forecast log'!N94</f>
        <v>2.4301395485162081</v>
      </c>
      <c r="I487" s="5">
        <f>'PG facts'!D79</f>
        <v>1</v>
      </c>
      <c r="J487" s="5">
        <f t="shared" si="28"/>
        <v>1.4301395485162081</v>
      </c>
      <c r="K487" s="5">
        <f t="shared" si="29"/>
        <v>2.0452991282301434</v>
      </c>
      <c r="L487" s="5">
        <f>('Forecast log'!H94-I487)^2</f>
        <v>6.25E-2</v>
      </c>
      <c r="M487" s="5">
        <f>('Forecast log'!I94-I487)^2</f>
        <v>4</v>
      </c>
      <c r="N487" s="5">
        <f t="shared" si="30"/>
        <v>0</v>
      </c>
      <c r="O487" s="5">
        <f t="shared" si="31"/>
        <v>1.4301395485162081</v>
      </c>
    </row>
    <row r="488" spans="1:15" ht="25" customHeight="1">
      <c r="A488" s="1"/>
      <c r="B488" s="1">
        <v>89</v>
      </c>
      <c r="C488" s="13" t="s">
        <v>54</v>
      </c>
      <c r="D488" s="1" t="s">
        <v>43</v>
      </c>
      <c r="E488" s="4">
        <v>45565</v>
      </c>
      <c r="F488" s="1" t="s">
        <v>52</v>
      </c>
      <c r="G488" s="1" t="s">
        <v>50</v>
      </c>
      <c r="H488" s="5">
        <f>'Forecast log'!S94</f>
        <v>0.24122270832065418</v>
      </c>
      <c r="I488" s="5">
        <f>'PG facts'!D79</f>
        <v>1</v>
      </c>
      <c r="J488" s="5">
        <f t="shared" si="28"/>
        <v>-0.75877729167934582</v>
      </c>
      <c r="K488" s="5">
        <f t="shared" si="29"/>
        <v>0.57574297836824306</v>
      </c>
      <c r="L488" s="5">
        <f>('Forecast log'!H94-I488)^2</f>
        <v>6.25E-2</v>
      </c>
      <c r="M488" s="5">
        <f>('Forecast log'!I94-I488)^2</f>
        <v>4</v>
      </c>
      <c r="N488" s="5">
        <f t="shared" si="30"/>
        <v>0</v>
      </c>
      <c r="O488" s="5">
        <f t="shared" si="31"/>
        <v>0.75877729167934582</v>
      </c>
    </row>
    <row r="489" spans="1:15" ht="25" customHeight="1">
      <c r="A489" s="1"/>
      <c r="B489" s="1">
        <v>89</v>
      </c>
      <c r="C489" s="13" t="s">
        <v>54</v>
      </c>
      <c r="D489" s="1" t="s">
        <v>43</v>
      </c>
      <c r="E489" s="4">
        <v>45565</v>
      </c>
      <c r="F489" s="1" t="s">
        <v>52</v>
      </c>
      <c r="G489" s="1" t="s">
        <v>48</v>
      </c>
      <c r="H489" s="5">
        <f>'Forecast log'!T94</f>
        <v>1.840069774258104</v>
      </c>
      <c r="I489" s="5">
        <f>'PG facts'!D79</f>
        <v>1</v>
      </c>
      <c r="J489" s="5">
        <f t="shared" si="28"/>
        <v>0.84006977425810403</v>
      </c>
      <c r="K489" s="5">
        <f t="shared" si="29"/>
        <v>0.70571722562206185</v>
      </c>
      <c r="L489" s="5">
        <f>('Forecast log'!H94-I489)^2</f>
        <v>6.25E-2</v>
      </c>
      <c r="M489" s="5">
        <f>('Forecast log'!I94-I489)^2</f>
        <v>4</v>
      </c>
      <c r="N489" s="5">
        <f t="shared" si="30"/>
        <v>0</v>
      </c>
      <c r="O489" s="5">
        <f t="shared" si="31"/>
        <v>0.84006977425810403</v>
      </c>
    </row>
    <row r="490" spans="1:15" ht="25" customHeight="1">
      <c r="A490" s="1"/>
      <c r="B490" s="1">
        <v>87</v>
      </c>
      <c r="C490" s="13" t="s">
        <v>54</v>
      </c>
      <c r="D490" s="1" t="s">
        <v>43</v>
      </c>
      <c r="E490" s="4">
        <v>45565</v>
      </c>
      <c r="F490" s="1" t="s">
        <v>49</v>
      </c>
      <c r="G490" s="1" t="s">
        <v>45</v>
      </c>
      <c r="H490" s="5">
        <f>'Forecast log'!H92</f>
        <v>1.25</v>
      </c>
      <c r="I490" s="5">
        <f>'PG facts'!D79</f>
        <v>1</v>
      </c>
      <c r="J490" s="5">
        <f t="shared" si="28"/>
        <v>0.25</v>
      </c>
      <c r="K490" s="5">
        <f t="shared" si="29"/>
        <v>6.25E-2</v>
      </c>
      <c r="L490" s="5">
        <f>('Forecast log'!H92-I490)^2</f>
        <v>6.25E-2</v>
      </c>
      <c r="M490" s="5">
        <f>('Forecast log'!I92-I490)^2</f>
        <v>4</v>
      </c>
      <c r="N490" s="5">
        <f t="shared" si="30"/>
        <v>0</v>
      </c>
      <c r="O490" s="5">
        <f t="shared" si="31"/>
        <v>0.25</v>
      </c>
    </row>
    <row r="491" spans="1:15" ht="25" customHeight="1">
      <c r="A491" s="1"/>
      <c r="B491" s="1">
        <v>87</v>
      </c>
      <c r="C491" s="13" t="s">
        <v>54</v>
      </c>
      <c r="D491" s="1" t="s">
        <v>43</v>
      </c>
      <c r="E491" s="4">
        <v>45565</v>
      </c>
      <c r="F491" s="1" t="s">
        <v>49</v>
      </c>
      <c r="G491" s="1" t="s">
        <v>46</v>
      </c>
      <c r="H491" s="5">
        <f>'Forecast log'!I92</f>
        <v>3</v>
      </c>
      <c r="I491" s="5">
        <f>'PG facts'!D79</f>
        <v>1</v>
      </c>
      <c r="J491" s="5">
        <f t="shared" si="28"/>
        <v>2</v>
      </c>
      <c r="K491" s="5">
        <f t="shared" si="29"/>
        <v>4</v>
      </c>
      <c r="L491" s="5">
        <f>('Forecast log'!H92-I491)^2</f>
        <v>6.25E-2</v>
      </c>
      <c r="M491" s="5">
        <f>('Forecast log'!I92-I491)^2</f>
        <v>4</v>
      </c>
      <c r="N491" s="5">
        <f t="shared" si="30"/>
        <v>0</v>
      </c>
      <c r="O491" s="5">
        <f t="shared" si="31"/>
        <v>2</v>
      </c>
    </row>
    <row r="492" spans="1:15" ht="25" customHeight="1">
      <c r="A492" s="1"/>
      <c r="B492" s="1">
        <v>87</v>
      </c>
      <c r="C492" s="13" t="s">
        <v>54</v>
      </c>
      <c r="D492" s="1" t="s">
        <v>43</v>
      </c>
      <c r="E492" s="4">
        <v>45565</v>
      </c>
      <c r="F492" s="1" t="s">
        <v>49</v>
      </c>
      <c r="G492" s="1" t="s">
        <v>47</v>
      </c>
      <c r="H492" s="5">
        <f>'Forecast log'!N92</f>
        <v>1.3651231878333285</v>
      </c>
      <c r="I492" s="5">
        <f>'PG facts'!D79</f>
        <v>1</v>
      </c>
      <c r="J492" s="5">
        <f t="shared" si="28"/>
        <v>0.36512318783332853</v>
      </c>
      <c r="K492" s="5">
        <f t="shared" si="29"/>
        <v>0.1333149422935721</v>
      </c>
      <c r="L492" s="5">
        <f>('Forecast log'!H92-I492)^2</f>
        <v>6.25E-2</v>
      </c>
      <c r="M492" s="5">
        <f>('Forecast log'!I92-I492)^2</f>
        <v>4</v>
      </c>
      <c r="N492" s="5">
        <f t="shared" si="30"/>
        <v>0</v>
      </c>
      <c r="O492" s="5">
        <f t="shared" si="31"/>
        <v>0.36512318783332853</v>
      </c>
    </row>
    <row r="493" spans="1:15" ht="25" customHeight="1">
      <c r="A493" s="1"/>
      <c r="B493" s="1">
        <v>87</v>
      </c>
      <c r="C493" s="13" t="s">
        <v>54</v>
      </c>
      <c r="D493" s="1" t="s">
        <v>43</v>
      </c>
      <c r="E493" s="4">
        <v>45565</v>
      </c>
      <c r="F493" s="1" t="s">
        <v>49</v>
      </c>
      <c r="G493" s="1" t="s">
        <v>50</v>
      </c>
      <c r="H493" s="5">
        <f>'Forecast log'!S92</f>
        <v>-0.13644130548462519</v>
      </c>
      <c r="I493" s="5">
        <f>'PG facts'!D79</f>
        <v>1</v>
      </c>
      <c r="J493" s="5">
        <f t="shared" si="28"/>
        <v>-1.1364413054846252</v>
      </c>
      <c r="K493" s="5">
        <f t="shared" si="29"/>
        <v>1.2914988408115993</v>
      </c>
      <c r="L493" s="5">
        <f>('Forecast log'!H92-I493)^2</f>
        <v>6.25E-2</v>
      </c>
      <c r="M493" s="5">
        <f>('Forecast log'!I92-I493)^2</f>
        <v>4</v>
      </c>
      <c r="N493" s="5">
        <f t="shared" si="30"/>
        <v>0</v>
      </c>
      <c r="O493" s="5">
        <f t="shared" si="31"/>
        <v>1.1364413054846252</v>
      </c>
    </row>
    <row r="494" spans="1:15" ht="25" customHeight="1">
      <c r="A494" s="1"/>
      <c r="B494" s="1">
        <v>87</v>
      </c>
      <c r="C494" s="13" t="s">
        <v>54</v>
      </c>
      <c r="D494" s="1" t="s">
        <v>43</v>
      </c>
      <c r="E494" s="4">
        <v>45565</v>
      </c>
      <c r="F494" s="1" t="s">
        <v>49</v>
      </c>
      <c r="G494" s="1" t="s">
        <v>48</v>
      </c>
      <c r="H494" s="5">
        <f>'Forecast log'!T92</f>
        <v>1.3075615939166643</v>
      </c>
      <c r="I494" s="5">
        <f>'PG facts'!D79</f>
        <v>1</v>
      </c>
      <c r="J494" s="5">
        <f t="shared" si="28"/>
        <v>0.30756159391666427</v>
      </c>
      <c r="K494" s="5">
        <f t="shared" si="29"/>
        <v>9.4594134052559092E-2</v>
      </c>
      <c r="L494" s="5">
        <f>('Forecast log'!H92-I494)^2</f>
        <v>6.25E-2</v>
      </c>
      <c r="M494" s="5">
        <f>('Forecast log'!I92-I494)^2</f>
        <v>4</v>
      </c>
      <c r="N494" s="5">
        <f t="shared" si="30"/>
        <v>0</v>
      </c>
      <c r="O494" s="5">
        <f t="shared" si="31"/>
        <v>0.30756159391666427</v>
      </c>
    </row>
    <row r="495" spans="1:15" ht="25" customHeight="1">
      <c r="A495" s="1"/>
      <c r="B495" s="1">
        <v>88</v>
      </c>
      <c r="C495" s="13" t="s">
        <v>54</v>
      </c>
      <c r="D495" s="1" t="s">
        <v>43</v>
      </c>
      <c r="E495" s="4">
        <v>45565</v>
      </c>
      <c r="F495" s="1" t="s">
        <v>51</v>
      </c>
      <c r="G495" s="1" t="s">
        <v>45</v>
      </c>
      <c r="H495" s="5">
        <f>'Forecast log'!H93</f>
        <v>1.25</v>
      </c>
      <c r="I495" s="5">
        <f>'PG facts'!D79</f>
        <v>1</v>
      </c>
      <c r="J495" s="5">
        <f t="shared" si="28"/>
        <v>0.25</v>
      </c>
      <c r="K495" s="5">
        <f t="shared" si="29"/>
        <v>6.25E-2</v>
      </c>
      <c r="L495" s="5">
        <f>('Forecast log'!H93-I495)^2</f>
        <v>6.25E-2</v>
      </c>
      <c r="M495" s="5">
        <f>('Forecast log'!I93-I495)^2</f>
        <v>4</v>
      </c>
      <c r="N495" s="5">
        <f t="shared" si="30"/>
        <v>0</v>
      </c>
      <c r="O495" s="5">
        <f t="shared" si="31"/>
        <v>0.25</v>
      </c>
    </row>
    <row r="496" spans="1:15" ht="25" customHeight="1">
      <c r="A496" s="1"/>
      <c r="B496" s="1">
        <v>88</v>
      </c>
      <c r="C496" s="13" t="s">
        <v>54</v>
      </c>
      <c r="D496" s="1" t="s">
        <v>43</v>
      </c>
      <c r="E496" s="4">
        <v>45565</v>
      </c>
      <c r="F496" s="1" t="s">
        <v>51</v>
      </c>
      <c r="G496" s="1" t="s">
        <v>46</v>
      </c>
      <c r="H496" s="5">
        <f>'Forecast log'!I93</f>
        <v>3</v>
      </c>
      <c r="I496" s="5">
        <f>'PG facts'!D79</f>
        <v>1</v>
      </c>
      <c r="J496" s="5">
        <f t="shared" si="28"/>
        <v>2</v>
      </c>
      <c r="K496" s="5">
        <f t="shared" si="29"/>
        <v>4</v>
      </c>
      <c r="L496" s="5">
        <f>('Forecast log'!H93-I496)^2</f>
        <v>6.25E-2</v>
      </c>
      <c r="M496" s="5">
        <f>('Forecast log'!I93-I496)^2</f>
        <v>4</v>
      </c>
      <c r="N496" s="5">
        <f t="shared" si="30"/>
        <v>0</v>
      </c>
      <c r="O496" s="5">
        <f t="shared" si="31"/>
        <v>2</v>
      </c>
    </row>
    <row r="497" spans="1:15" ht="25" customHeight="1">
      <c r="A497" s="1"/>
      <c r="B497" s="1">
        <v>88</v>
      </c>
      <c r="C497" s="13" t="s">
        <v>54</v>
      </c>
      <c r="D497" s="1" t="s">
        <v>43</v>
      </c>
      <c r="E497" s="4">
        <v>45565</v>
      </c>
      <c r="F497" s="1" t="s">
        <v>51</v>
      </c>
      <c r="G497" s="1" t="s">
        <v>47</v>
      </c>
      <c r="H497" s="5">
        <f>'Forecast log'!N93</f>
        <v>2.4301395485162081</v>
      </c>
      <c r="I497" s="5">
        <f>'PG facts'!D79</f>
        <v>1</v>
      </c>
      <c r="J497" s="5">
        <f t="shared" si="28"/>
        <v>1.4301395485162081</v>
      </c>
      <c r="K497" s="5">
        <f t="shared" si="29"/>
        <v>2.0452991282301434</v>
      </c>
      <c r="L497" s="5">
        <f>('Forecast log'!H93-I497)^2</f>
        <v>6.25E-2</v>
      </c>
      <c r="M497" s="5">
        <f>('Forecast log'!I93-I497)^2</f>
        <v>4</v>
      </c>
      <c r="N497" s="5">
        <f t="shared" si="30"/>
        <v>0</v>
      </c>
      <c r="O497" s="5">
        <f t="shared" si="31"/>
        <v>1.4301395485162081</v>
      </c>
    </row>
    <row r="498" spans="1:15" ht="25" customHeight="1">
      <c r="A498" s="1"/>
      <c r="B498" s="1">
        <v>88</v>
      </c>
      <c r="C498" s="13" t="s">
        <v>54</v>
      </c>
      <c r="D498" s="1" t="s">
        <v>43</v>
      </c>
      <c r="E498" s="4">
        <v>45565</v>
      </c>
      <c r="F498" s="1" t="s">
        <v>51</v>
      </c>
      <c r="G498" s="1" t="s">
        <v>50</v>
      </c>
      <c r="H498" s="5">
        <f>'Forecast log'!S93</f>
        <v>0.24122270832065418</v>
      </c>
      <c r="I498" s="5">
        <f>'PG facts'!D79</f>
        <v>1</v>
      </c>
      <c r="J498" s="5">
        <f t="shared" si="28"/>
        <v>-0.75877729167934582</v>
      </c>
      <c r="K498" s="5">
        <f t="shared" si="29"/>
        <v>0.57574297836824306</v>
      </c>
      <c r="L498" s="5">
        <f>('Forecast log'!H93-I498)^2</f>
        <v>6.25E-2</v>
      </c>
      <c r="M498" s="5">
        <f>('Forecast log'!I93-I498)^2</f>
        <v>4</v>
      </c>
      <c r="N498" s="5">
        <f t="shared" si="30"/>
        <v>0</v>
      </c>
      <c r="O498" s="5">
        <f t="shared" si="31"/>
        <v>0.75877729167934582</v>
      </c>
    </row>
    <row r="499" spans="1:15" ht="25" customHeight="1">
      <c r="A499" s="1"/>
      <c r="B499" s="1">
        <v>88</v>
      </c>
      <c r="C499" s="13" t="s">
        <v>54</v>
      </c>
      <c r="D499" s="1" t="s">
        <v>43</v>
      </c>
      <c r="E499" s="4">
        <v>45565</v>
      </c>
      <c r="F499" s="1" t="s">
        <v>51</v>
      </c>
      <c r="G499" s="1" t="s">
        <v>48</v>
      </c>
      <c r="H499" s="5">
        <f>'Forecast log'!T93</f>
        <v>1.840069774258104</v>
      </c>
      <c r="I499" s="5">
        <f>'PG facts'!D79</f>
        <v>1</v>
      </c>
      <c r="J499" s="5">
        <f t="shared" si="28"/>
        <v>0.84006977425810403</v>
      </c>
      <c r="K499" s="5">
        <f t="shared" si="29"/>
        <v>0.70571722562206185</v>
      </c>
      <c r="L499" s="5">
        <f>('Forecast log'!H93-I499)^2</f>
        <v>6.25E-2</v>
      </c>
      <c r="M499" s="5">
        <f>('Forecast log'!I93-I499)^2</f>
        <v>4</v>
      </c>
      <c r="N499" s="5">
        <f t="shared" si="30"/>
        <v>0</v>
      </c>
      <c r="O499" s="5">
        <f t="shared" si="31"/>
        <v>0.84006977425810403</v>
      </c>
    </row>
    <row r="500" spans="1:15" ht="25" customHeight="1">
      <c r="A500" s="1"/>
      <c r="B500" s="1">
        <v>140</v>
      </c>
      <c r="C500" s="13" t="s">
        <v>54</v>
      </c>
      <c r="D500" s="1" t="s">
        <v>43</v>
      </c>
      <c r="E500" s="4">
        <v>45657</v>
      </c>
      <c r="F500" s="1" t="s">
        <v>44</v>
      </c>
      <c r="G500" s="1" t="s">
        <v>45</v>
      </c>
      <c r="H500" s="5">
        <f>'Forecast log'!H145</f>
        <v>1.25</v>
      </c>
      <c r="I500" s="5">
        <f>'PG facts'!D86</f>
        <v>2</v>
      </c>
      <c r="J500" s="5">
        <f t="shared" si="28"/>
        <v>-0.75</v>
      </c>
      <c r="K500" s="5">
        <f t="shared" si="29"/>
        <v>0.5625</v>
      </c>
      <c r="L500" s="5">
        <f>('Forecast log'!H145-I500)^2</f>
        <v>0.5625</v>
      </c>
      <c r="M500" s="5">
        <f>('Forecast log'!I145-I500)^2</f>
        <v>1</v>
      </c>
      <c r="N500" s="5">
        <f t="shared" si="30"/>
        <v>0</v>
      </c>
      <c r="O500" s="5">
        <f t="shared" si="31"/>
        <v>0.75</v>
      </c>
    </row>
    <row r="501" spans="1:15" ht="25" customHeight="1">
      <c r="A501" s="1"/>
      <c r="B501" s="1">
        <v>140</v>
      </c>
      <c r="C501" s="13" t="s">
        <v>54</v>
      </c>
      <c r="D501" s="1" t="s">
        <v>43</v>
      </c>
      <c r="E501" s="4">
        <v>45657</v>
      </c>
      <c r="F501" s="1" t="s">
        <v>44</v>
      </c>
      <c r="G501" s="1" t="s">
        <v>46</v>
      </c>
      <c r="H501" s="5">
        <f>'Forecast log'!I145</f>
        <v>3</v>
      </c>
      <c r="I501" s="5">
        <f>'PG facts'!D86</f>
        <v>2</v>
      </c>
      <c r="J501" s="5">
        <f t="shared" si="28"/>
        <v>1</v>
      </c>
      <c r="K501" s="5">
        <f t="shared" si="29"/>
        <v>1</v>
      </c>
      <c r="L501" s="5">
        <f>('Forecast log'!H145-I501)^2</f>
        <v>0.5625</v>
      </c>
      <c r="M501" s="5">
        <f>('Forecast log'!I145-I501)^2</f>
        <v>1</v>
      </c>
      <c r="N501" s="5">
        <f t="shared" si="30"/>
        <v>0</v>
      </c>
      <c r="O501" s="5">
        <f t="shared" si="31"/>
        <v>1</v>
      </c>
    </row>
    <row r="502" spans="1:15" ht="25" customHeight="1">
      <c r="A502" s="1"/>
      <c r="B502" s="1">
        <v>140</v>
      </c>
      <c r="C502" s="13" t="s">
        <v>54</v>
      </c>
      <c r="D502" s="1" t="s">
        <v>43</v>
      </c>
      <c r="E502" s="4">
        <v>45657</v>
      </c>
      <c r="F502" s="1" t="s">
        <v>44</v>
      </c>
      <c r="G502" s="1" t="s">
        <v>47</v>
      </c>
      <c r="H502" s="5">
        <f>'Forecast log'!N145</f>
        <v>2.4178308348387336</v>
      </c>
      <c r="I502" s="5">
        <f>'PG facts'!D86</f>
        <v>2</v>
      </c>
      <c r="J502" s="5">
        <f t="shared" si="28"/>
        <v>0.41783083483873362</v>
      </c>
      <c r="K502" s="5">
        <f t="shared" si="29"/>
        <v>0.17458260654203309</v>
      </c>
      <c r="L502" s="5">
        <f>('Forecast log'!H145-I502)^2</f>
        <v>0.5625</v>
      </c>
      <c r="M502" s="5">
        <f>('Forecast log'!I145-I502)^2</f>
        <v>1</v>
      </c>
      <c r="N502" s="5">
        <f t="shared" si="30"/>
        <v>1</v>
      </c>
      <c r="O502" s="5">
        <f t="shared" si="31"/>
        <v>0.41783083483873362</v>
      </c>
    </row>
    <row r="503" spans="1:15" ht="25" customHeight="1">
      <c r="A503" s="1"/>
      <c r="B503" s="1">
        <v>140</v>
      </c>
      <c r="C503" s="13" t="s">
        <v>54</v>
      </c>
      <c r="D503" s="1" t="s">
        <v>43</v>
      </c>
      <c r="E503" s="4">
        <v>45657</v>
      </c>
      <c r="F503" s="1" t="s">
        <v>44</v>
      </c>
      <c r="G503" s="1" t="s">
        <v>48</v>
      </c>
      <c r="H503" s="5">
        <f>'Forecast log'!T145</f>
        <v>1.8339154174193668</v>
      </c>
      <c r="I503" s="5">
        <f>'PG facts'!D86</f>
        <v>2</v>
      </c>
      <c r="J503" s="5">
        <f t="shared" si="28"/>
        <v>-0.16608458258063319</v>
      </c>
      <c r="K503" s="5">
        <f t="shared" si="29"/>
        <v>2.7584088570983167E-2</v>
      </c>
      <c r="L503" s="5">
        <f>('Forecast log'!H145-I503)^2</f>
        <v>0.5625</v>
      </c>
      <c r="M503" s="5">
        <f>('Forecast log'!I145-I503)^2</f>
        <v>1</v>
      </c>
      <c r="N503" s="5">
        <f t="shared" si="30"/>
        <v>1</v>
      </c>
      <c r="O503" s="5">
        <f t="shared" si="31"/>
        <v>0.16608458258063319</v>
      </c>
    </row>
    <row r="504" spans="1:15" ht="25" customHeight="1">
      <c r="A504" s="1"/>
      <c r="B504" s="1">
        <v>145</v>
      </c>
      <c r="C504" s="13" t="s">
        <v>54</v>
      </c>
      <c r="D504" s="1" t="s">
        <v>43</v>
      </c>
      <c r="E504" s="4">
        <v>45657</v>
      </c>
      <c r="F504" s="1" t="s">
        <v>52</v>
      </c>
      <c r="G504" s="1" t="s">
        <v>45</v>
      </c>
      <c r="H504" s="5">
        <f>'Forecast log'!H150</f>
        <v>1.5</v>
      </c>
      <c r="I504" s="5">
        <f>'PG facts'!D86</f>
        <v>2</v>
      </c>
      <c r="J504" s="5">
        <f t="shared" si="28"/>
        <v>-0.5</v>
      </c>
      <c r="K504" s="5">
        <f t="shared" si="29"/>
        <v>0.25</v>
      </c>
      <c r="L504" s="5">
        <f>('Forecast log'!H150-I504)^2</f>
        <v>0.25</v>
      </c>
      <c r="M504" s="5">
        <f>('Forecast log'!I150-I504)^2</f>
        <v>1</v>
      </c>
      <c r="N504" s="5">
        <f t="shared" si="30"/>
        <v>0</v>
      </c>
      <c r="O504" s="5">
        <f t="shared" si="31"/>
        <v>0.5</v>
      </c>
    </row>
    <row r="505" spans="1:15" ht="25" customHeight="1">
      <c r="A505" s="1"/>
      <c r="B505" s="1">
        <v>145</v>
      </c>
      <c r="C505" s="13" t="s">
        <v>54</v>
      </c>
      <c r="D505" s="1" t="s">
        <v>43</v>
      </c>
      <c r="E505" s="4">
        <v>45657</v>
      </c>
      <c r="F505" s="1" t="s">
        <v>52</v>
      </c>
      <c r="G505" s="1" t="s">
        <v>46</v>
      </c>
      <c r="H505" s="5">
        <f>'Forecast log'!I150</f>
        <v>1</v>
      </c>
      <c r="I505" s="5">
        <f>'PG facts'!D86</f>
        <v>2</v>
      </c>
      <c r="J505" s="5">
        <f t="shared" si="28"/>
        <v>-1</v>
      </c>
      <c r="K505" s="5">
        <f t="shared" si="29"/>
        <v>1</v>
      </c>
      <c r="L505" s="5">
        <f>('Forecast log'!H150-I505)^2</f>
        <v>0.25</v>
      </c>
      <c r="M505" s="5">
        <f>('Forecast log'!I150-I505)^2</f>
        <v>1</v>
      </c>
      <c r="N505" s="5">
        <f t="shared" si="30"/>
        <v>0</v>
      </c>
      <c r="O505" s="5">
        <f t="shared" si="31"/>
        <v>1</v>
      </c>
    </row>
    <row r="506" spans="1:15" ht="25" customHeight="1">
      <c r="A506" s="1"/>
      <c r="B506" s="1">
        <v>145</v>
      </c>
      <c r="C506" s="13" t="s">
        <v>54</v>
      </c>
      <c r="D506" s="1" t="s">
        <v>43</v>
      </c>
      <c r="E506" s="4">
        <v>45657</v>
      </c>
      <c r="F506" s="1" t="s">
        <v>52</v>
      </c>
      <c r="G506" s="1" t="s">
        <v>47</v>
      </c>
      <c r="H506" s="5">
        <f>'Forecast log'!N150</f>
        <v>2.1873298971079045</v>
      </c>
      <c r="I506" s="5">
        <f>'PG facts'!D86</f>
        <v>2</v>
      </c>
      <c r="J506" s="5">
        <f t="shared" si="28"/>
        <v>0.18732989710790449</v>
      </c>
      <c r="K506" s="5">
        <f t="shared" si="29"/>
        <v>3.5092490350458083E-2</v>
      </c>
      <c r="L506" s="5">
        <f>('Forecast log'!H150-I506)^2</f>
        <v>0.25</v>
      </c>
      <c r="M506" s="5">
        <f>('Forecast log'!I150-I506)^2</f>
        <v>1</v>
      </c>
      <c r="N506" s="5">
        <f t="shared" si="30"/>
        <v>1</v>
      </c>
      <c r="O506" s="5">
        <f t="shared" si="31"/>
        <v>0.18732989710790449</v>
      </c>
    </row>
    <row r="507" spans="1:15" ht="25" customHeight="1">
      <c r="A507" s="1"/>
      <c r="B507" s="1">
        <v>145</v>
      </c>
      <c r="C507" s="13" t="s">
        <v>54</v>
      </c>
      <c r="D507" s="1" t="s">
        <v>43</v>
      </c>
      <c r="E507" s="4">
        <v>45657</v>
      </c>
      <c r="F507" s="1" t="s">
        <v>52</v>
      </c>
      <c r="G507" s="1" t="s">
        <v>50</v>
      </c>
      <c r="H507" s="5">
        <f>'Forecast log'!S150</f>
        <v>0.89352368471655286</v>
      </c>
      <c r="I507" s="5">
        <f>'PG facts'!D86</f>
        <v>2</v>
      </c>
      <c r="J507" s="5">
        <f t="shared" si="28"/>
        <v>-1.1064763152834471</v>
      </c>
      <c r="K507" s="5">
        <f t="shared" si="29"/>
        <v>1.2242898362832344</v>
      </c>
      <c r="L507" s="5">
        <f>('Forecast log'!H150-I507)^2</f>
        <v>0.25</v>
      </c>
      <c r="M507" s="5">
        <f>('Forecast log'!I150-I507)^2</f>
        <v>1</v>
      </c>
      <c r="N507" s="5">
        <f t="shared" si="30"/>
        <v>0</v>
      </c>
      <c r="O507" s="5">
        <f t="shared" si="31"/>
        <v>1.1064763152834471</v>
      </c>
    </row>
    <row r="508" spans="1:15" ht="25" customHeight="1">
      <c r="A508" s="1"/>
      <c r="B508" s="1">
        <v>145</v>
      </c>
      <c r="C508" s="13" t="s">
        <v>54</v>
      </c>
      <c r="D508" s="1" t="s">
        <v>43</v>
      </c>
      <c r="E508" s="4">
        <v>45657</v>
      </c>
      <c r="F508" s="1" t="s">
        <v>52</v>
      </c>
      <c r="G508" s="1" t="s">
        <v>48</v>
      </c>
      <c r="H508" s="5">
        <f>'Forecast log'!T150</f>
        <v>1.8436649485539522</v>
      </c>
      <c r="I508" s="5">
        <f>'PG facts'!D86</f>
        <v>2</v>
      </c>
      <c r="J508" s="5">
        <f t="shared" si="28"/>
        <v>-0.15633505144604776</v>
      </c>
      <c r="K508" s="5">
        <f t="shared" si="29"/>
        <v>2.4440648310638399E-2</v>
      </c>
      <c r="L508" s="5">
        <f>('Forecast log'!H150-I508)^2</f>
        <v>0.25</v>
      </c>
      <c r="M508" s="5">
        <f>('Forecast log'!I150-I508)^2</f>
        <v>1</v>
      </c>
      <c r="N508" s="5">
        <f t="shared" si="30"/>
        <v>1</v>
      </c>
      <c r="O508" s="5">
        <f t="shared" si="31"/>
        <v>0.15633505144604776</v>
      </c>
    </row>
    <row r="509" spans="1:15" ht="25" customHeight="1">
      <c r="A509" s="1"/>
      <c r="B509" s="1">
        <v>143</v>
      </c>
      <c r="C509" s="13" t="s">
        <v>54</v>
      </c>
      <c r="D509" s="1" t="s">
        <v>43</v>
      </c>
      <c r="E509" s="4">
        <v>45657</v>
      </c>
      <c r="F509" s="1" t="s">
        <v>49</v>
      </c>
      <c r="G509" s="1" t="s">
        <v>45</v>
      </c>
      <c r="H509" s="5">
        <f>'Forecast log'!H148</f>
        <v>1.5</v>
      </c>
      <c r="I509" s="5">
        <f>'PG facts'!D86</f>
        <v>2</v>
      </c>
      <c r="J509" s="5">
        <f t="shared" si="28"/>
        <v>-0.5</v>
      </c>
      <c r="K509" s="5">
        <f t="shared" si="29"/>
        <v>0.25</v>
      </c>
      <c r="L509" s="5">
        <f>('Forecast log'!H148-I509)^2</f>
        <v>0.25</v>
      </c>
      <c r="M509" s="5">
        <f>('Forecast log'!I148-I509)^2</f>
        <v>1</v>
      </c>
      <c r="N509" s="5">
        <f t="shared" si="30"/>
        <v>0</v>
      </c>
      <c r="O509" s="5">
        <f t="shared" si="31"/>
        <v>0.5</v>
      </c>
    </row>
    <row r="510" spans="1:15" ht="25" customHeight="1">
      <c r="A510" s="1"/>
      <c r="B510" s="1">
        <v>143</v>
      </c>
      <c r="C510" s="13" t="s">
        <v>54</v>
      </c>
      <c r="D510" s="1" t="s">
        <v>43</v>
      </c>
      <c r="E510" s="4">
        <v>45657</v>
      </c>
      <c r="F510" s="1" t="s">
        <v>49</v>
      </c>
      <c r="G510" s="1" t="s">
        <v>46</v>
      </c>
      <c r="H510" s="5">
        <f>'Forecast log'!I148</f>
        <v>1</v>
      </c>
      <c r="I510" s="5">
        <f>'PG facts'!D86</f>
        <v>2</v>
      </c>
      <c r="J510" s="5">
        <f t="shared" si="28"/>
        <v>-1</v>
      </c>
      <c r="K510" s="5">
        <f t="shared" si="29"/>
        <v>1</v>
      </c>
      <c r="L510" s="5">
        <f>('Forecast log'!H148-I510)^2</f>
        <v>0.25</v>
      </c>
      <c r="M510" s="5">
        <f>('Forecast log'!I148-I510)^2</f>
        <v>1</v>
      </c>
      <c r="N510" s="5">
        <f t="shared" si="30"/>
        <v>0</v>
      </c>
      <c r="O510" s="5">
        <f t="shared" si="31"/>
        <v>1</v>
      </c>
    </row>
    <row r="511" spans="1:15" ht="25" customHeight="1">
      <c r="A511" s="1"/>
      <c r="B511" s="1">
        <v>143</v>
      </c>
      <c r="C511" s="13" t="s">
        <v>54</v>
      </c>
      <c r="D511" s="1" t="s">
        <v>43</v>
      </c>
      <c r="E511" s="4">
        <v>45657</v>
      </c>
      <c r="F511" s="1" t="s">
        <v>49</v>
      </c>
      <c r="G511" s="1" t="s">
        <v>47</v>
      </c>
      <c r="H511" s="5">
        <f>'Forecast log'!N148</f>
        <v>2.2305609907160333</v>
      </c>
      <c r="I511" s="5">
        <f>'PG facts'!D86</f>
        <v>2</v>
      </c>
      <c r="J511" s="5">
        <f t="shared" si="28"/>
        <v>0.23056099071603331</v>
      </c>
      <c r="K511" s="5">
        <f t="shared" si="29"/>
        <v>5.3158370439958795E-2</v>
      </c>
      <c r="L511" s="5">
        <f>('Forecast log'!H148-I511)^2</f>
        <v>0.25</v>
      </c>
      <c r="M511" s="5">
        <f>('Forecast log'!I148-I511)^2</f>
        <v>1</v>
      </c>
      <c r="N511" s="5">
        <f t="shared" si="30"/>
        <v>1</v>
      </c>
      <c r="O511" s="5">
        <f t="shared" si="31"/>
        <v>0.23056099071603331</v>
      </c>
    </row>
    <row r="512" spans="1:15" ht="25" customHeight="1">
      <c r="A512" s="1"/>
      <c r="B512" s="1">
        <v>143</v>
      </c>
      <c r="C512" s="13" t="s">
        <v>54</v>
      </c>
      <c r="D512" s="1" t="s">
        <v>43</v>
      </c>
      <c r="E512" s="4">
        <v>45657</v>
      </c>
      <c r="F512" s="1" t="s">
        <v>49</v>
      </c>
      <c r="G512" s="1" t="s">
        <v>50</v>
      </c>
      <c r="H512" s="5">
        <f>'Forecast log'!S148</f>
        <v>0.87521271830095859</v>
      </c>
      <c r="I512" s="5">
        <f>'PG facts'!D86</f>
        <v>2</v>
      </c>
      <c r="J512" s="5">
        <f t="shared" si="28"/>
        <v>-1.1247872816990414</v>
      </c>
      <c r="K512" s="5">
        <f t="shared" si="29"/>
        <v>1.2651464290719188</v>
      </c>
      <c r="L512" s="5">
        <f>('Forecast log'!H148-I512)^2</f>
        <v>0.25</v>
      </c>
      <c r="M512" s="5">
        <f>('Forecast log'!I148-I512)^2</f>
        <v>1</v>
      </c>
      <c r="N512" s="5">
        <f t="shared" si="30"/>
        <v>0</v>
      </c>
      <c r="O512" s="5">
        <f t="shared" si="31"/>
        <v>1.1247872816990414</v>
      </c>
    </row>
    <row r="513" spans="1:15" ht="25" customHeight="1">
      <c r="A513" s="1"/>
      <c r="B513" s="1">
        <v>143</v>
      </c>
      <c r="C513" s="13" t="s">
        <v>54</v>
      </c>
      <c r="D513" s="1" t="s">
        <v>43</v>
      </c>
      <c r="E513" s="4">
        <v>45657</v>
      </c>
      <c r="F513" s="1" t="s">
        <v>49</v>
      </c>
      <c r="G513" s="1" t="s">
        <v>48</v>
      </c>
      <c r="H513" s="5">
        <f>'Forecast log'!T148</f>
        <v>1.8652804953580167</v>
      </c>
      <c r="I513" s="5">
        <f>'PG facts'!D86</f>
        <v>2</v>
      </c>
      <c r="J513" s="5">
        <f t="shared" si="28"/>
        <v>-0.13471950464198335</v>
      </c>
      <c r="K513" s="5">
        <f t="shared" si="29"/>
        <v>1.8149344930981373E-2</v>
      </c>
      <c r="L513" s="5">
        <f>('Forecast log'!H148-I513)^2</f>
        <v>0.25</v>
      </c>
      <c r="M513" s="5">
        <f>('Forecast log'!I148-I513)^2</f>
        <v>1</v>
      </c>
      <c r="N513" s="5">
        <f t="shared" si="30"/>
        <v>1</v>
      </c>
      <c r="O513" s="5">
        <f t="shared" si="31"/>
        <v>0.13471950464198335</v>
      </c>
    </row>
    <row r="514" spans="1:15" ht="25" customHeight="1">
      <c r="A514" s="1"/>
      <c r="B514" s="1">
        <v>144</v>
      </c>
      <c r="C514" s="13" t="s">
        <v>54</v>
      </c>
      <c r="D514" s="1" t="s">
        <v>43</v>
      </c>
      <c r="E514" s="4">
        <v>45657</v>
      </c>
      <c r="F514" s="1" t="s">
        <v>51</v>
      </c>
      <c r="G514" s="1" t="s">
        <v>45</v>
      </c>
      <c r="H514" s="5">
        <f>'Forecast log'!H149</f>
        <v>1.5</v>
      </c>
      <c r="I514" s="5">
        <f>'PG facts'!D86</f>
        <v>2</v>
      </c>
      <c r="J514" s="5">
        <f t="shared" si="28"/>
        <v>-0.5</v>
      </c>
      <c r="K514" s="5">
        <f t="shared" si="29"/>
        <v>0.25</v>
      </c>
      <c r="L514" s="5">
        <f>('Forecast log'!H149-I514)^2</f>
        <v>0.25</v>
      </c>
      <c r="M514" s="5">
        <f>('Forecast log'!I149-I514)^2</f>
        <v>1</v>
      </c>
      <c r="N514" s="5">
        <f t="shared" si="30"/>
        <v>0</v>
      </c>
      <c r="O514" s="5">
        <f t="shared" si="31"/>
        <v>0.5</v>
      </c>
    </row>
    <row r="515" spans="1:15" ht="25" customHeight="1">
      <c r="A515" s="1"/>
      <c r="B515" s="1">
        <v>144</v>
      </c>
      <c r="C515" s="13" t="s">
        <v>54</v>
      </c>
      <c r="D515" s="1" t="s">
        <v>43</v>
      </c>
      <c r="E515" s="4">
        <v>45657</v>
      </c>
      <c r="F515" s="1" t="s">
        <v>51</v>
      </c>
      <c r="G515" s="1" t="s">
        <v>46</v>
      </c>
      <c r="H515" s="5">
        <f>'Forecast log'!I149</f>
        <v>1</v>
      </c>
      <c r="I515" s="5">
        <f>'PG facts'!D86</f>
        <v>2</v>
      </c>
      <c r="J515" s="5">
        <f t="shared" si="28"/>
        <v>-1</v>
      </c>
      <c r="K515" s="5">
        <f t="shared" si="29"/>
        <v>1</v>
      </c>
      <c r="L515" s="5">
        <f>('Forecast log'!H149-I515)^2</f>
        <v>0.25</v>
      </c>
      <c r="M515" s="5">
        <f>('Forecast log'!I149-I515)^2</f>
        <v>1</v>
      </c>
      <c r="N515" s="5">
        <f t="shared" si="30"/>
        <v>0</v>
      </c>
      <c r="O515" s="5">
        <f t="shared" si="31"/>
        <v>1</v>
      </c>
    </row>
    <row r="516" spans="1:15" ht="25" customHeight="1">
      <c r="A516" s="1"/>
      <c r="B516" s="1">
        <v>144</v>
      </c>
      <c r="C516" s="13" t="s">
        <v>54</v>
      </c>
      <c r="D516" s="1" t="s">
        <v>43</v>
      </c>
      <c r="E516" s="4">
        <v>45657</v>
      </c>
      <c r="F516" s="1" t="s">
        <v>51</v>
      </c>
      <c r="G516" s="1" t="s">
        <v>47</v>
      </c>
      <c r="H516" s="5">
        <f>'Forecast log'!N149</f>
        <v>2.1873298971079045</v>
      </c>
      <c r="I516" s="5">
        <f>'PG facts'!D86</f>
        <v>2</v>
      </c>
      <c r="J516" s="5">
        <f t="shared" si="28"/>
        <v>0.18732989710790449</v>
      </c>
      <c r="K516" s="5">
        <f t="shared" si="29"/>
        <v>3.5092490350458083E-2</v>
      </c>
      <c r="L516" s="5">
        <f>('Forecast log'!H149-I516)^2</f>
        <v>0.25</v>
      </c>
      <c r="M516" s="5">
        <f>('Forecast log'!I149-I516)^2</f>
        <v>1</v>
      </c>
      <c r="N516" s="5">
        <f t="shared" si="30"/>
        <v>1</v>
      </c>
      <c r="O516" s="5">
        <f t="shared" si="31"/>
        <v>0.18732989710790449</v>
      </c>
    </row>
    <row r="517" spans="1:15" ht="25" customHeight="1">
      <c r="A517" s="1"/>
      <c r="B517" s="1">
        <v>144</v>
      </c>
      <c r="C517" s="13" t="s">
        <v>54</v>
      </c>
      <c r="D517" s="1" t="s">
        <v>43</v>
      </c>
      <c r="E517" s="4">
        <v>45657</v>
      </c>
      <c r="F517" s="1" t="s">
        <v>51</v>
      </c>
      <c r="G517" s="1" t="s">
        <v>50</v>
      </c>
      <c r="H517" s="5">
        <f>'Forecast log'!S149</f>
        <v>0.89352368471655286</v>
      </c>
      <c r="I517" s="5">
        <f>'PG facts'!D86</f>
        <v>2</v>
      </c>
      <c r="J517" s="5">
        <f t="shared" si="28"/>
        <v>-1.1064763152834471</v>
      </c>
      <c r="K517" s="5">
        <f t="shared" si="29"/>
        <v>1.2242898362832344</v>
      </c>
      <c r="L517" s="5">
        <f>('Forecast log'!H149-I517)^2</f>
        <v>0.25</v>
      </c>
      <c r="M517" s="5">
        <f>('Forecast log'!I149-I517)^2</f>
        <v>1</v>
      </c>
      <c r="N517" s="5">
        <f t="shared" si="30"/>
        <v>0</v>
      </c>
      <c r="O517" s="5">
        <f t="shared" si="31"/>
        <v>1.1064763152834471</v>
      </c>
    </row>
    <row r="518" spans="1:15" ht="25" customHeight="1">
      <c r="A518" s="1"/>
      <c r="B518" s="1">
        <v>144</v>
      </c>
      <c r="C518" s="13" t="s">
        <v>54</v>
      </c>
      <c r="D518" s="1" t="s">
        <v>43</v>
      </c>
      <c r="E518" s="4">
        <v>45657</v>
      </c>
      <c r="F518" s="1" t="s">
        <v>51</v>
      </c>
      <c r="G518" s="1" t="s">
        <v>48</v>
      </c>
      <c r="H518" s="5">
        <f>'Forecast log'!T149</f>
        <v>1.8436649485539522</v>
      </c>
      <c r="I518" s="5">
        <f>'PG facts'!D86</f>
        <v>2</v>
      </c>
      <c r="J518" s="5">
        <f t="shared" ref="J518:J581" si="32">H518-I518</f>
        <v>-0.15633505144604776</v>
      </c>
      <c r="K518" s="5">
        <f t="shared" ref="K518:K581" si="33">J518^2</f>
        <v>2.4440648310638399E-2</v>
      </c>
      <c r="L518" s="5">
        <f>('Forecast log'!H149-I518)^2</f>
        <v>0.25</v>
      </c>
      <c r="M518" s="5">
        <f>('Forecast log'!I149-I518)^2</f>
        <v>1</v>
      </c>
      <c r="N518" s="5">
        <f t="shared" ref="N518:N581" si="34">IF(ABS(J518)&lt;SQRT(L518),1,0)</f>
        <v>1</v>
      </c>
      <c r="O518" s="5">
        <f t="shared" ref="O518:O581" si="35">ABS(J518)</f>
        <v>0.15633505144604776</v>
      </c>
    </row>
    <row r="519" spans="1:15" ht="25" customHeight="1">
      <c r="A519" s="1"/>
      <c r="B519" s="1">
        <v>198</v>
      </c>
      <c r="C519" s="13" t="s">
        <v>54</v>
      </c>
      <c r="D519" s="1" t="s">
        <v>43</v>
      </c>
      <c r="E519" s="4">
        <v>45747</v>
      </c>
      <c r="F519" s="1" t="s">
        <v>44</v>
      </c>
      <c r="G519" s="1" t="s">
        <v>45</v>
      </c>
      <c r="H519" s="5">
        <f>'Forecast log'!H203</f>
        <v>1.5</v>
      </c>
      <c r="I519" s="5">
        <f>'PG facts'!D93</f>
        <v>0</v>
      </c>
      <c r="J519" s="5">
        <f t="shared" si="32"/>
        <v>1.5</v>
      </c>
      <c r="K519" s="5">
        <f t="shared" si="33"/>
        <v>2.25</v>
      </c>
      <c r="L519" s="5">
        <f>('Forecast log'!H203-I519)^2</f>
        <v>2.25</v>
      </c>
      <c r="M519" s="5">
        <f>('Forecast log'!I203-I519)^2</f>
        <v>1</v>
      </c>
      <c r="N519" s="5">
        <f t="shared" si="34"/>
        <v>0</v>
      </c>
      <c r="O519" s="5">
        <f t="shared" si="35"/>
        <v>1.5</v>
      </c>
    </row>
    <row r="520" spans="1:15" ht="25" customHeight="1">
      <c r="A520" s="1"/>
      <c r="B520" s="1">
        <v>198</v>
      </c>
      <c r="C520" s="13" t="s">
        <v>54</v>
      </c>
      <c r="D520" s="1" t="s">
        <v>43</v>
      </c>
      <c r="E520" s="4">
        <v>45747</v>
      </c>
      <c r="F520" s="1" t="s">
        <v>44</v>
      </c>
      <c r="G520" s="1" t="s">
        <v>46</v>
      </c>
      <c r="H520" s="5">
        <f>'Forecast log'!I203</f>
        <v>1</v>
      </c>
      <c r="I520" s="5">
        <f>'PG facts'!D93</f>
        <v>0</v>
      </c>
      <c r="J520" s="5">
        <f t="shared" si="32"/>
        <v>1</v>
      </c>
      <c r="K520" s="5">
        <f t="shared" si="33"/>
        <v>1</v>
      </c>
      <c r="L520" s="5">
        <f>('Forecast log'!H203-I520)^2</f>
        <v>2.25</v>
      </c>
      <c r="M520" s="5">
        <f>('Forecast log'!I203-I520)^2</f>
        <v>1</v>
      </c>
      <c r="N520" s="5">
        <f t="shared" si="34"/>
        <v>1</v>
      </c>
      <c r="O520" s="5">
        <f t="shared" si="35"/>
        <v>1</v>
      </c>
    </row>
    <row r="521" spans="1:15" ht="25" customHeight="1">
      <c r="A521" s="1"/>
      <c r="B521" s="1">
        <v>198</v>
      </c>
      <c r="C521" s="13" t="s">
        <v>54</v>
      </c>
      <c r="D521" s="1" t="s">
        <v>43</v>
      </c>
      <c r="E521" s="4">
        <v>45747</v>
      </c>
      <c r="F521" s="1" t="s">
        <v>44</v>
      </c>
      <c r="G521" s="1" t="s">
        <v>47</v>
      </c>
      <c r="H521" s="5">
        <f>'Forecast log'!N203</f>
        <v>2.4063926304345573</v>
      </c>
      <c r="I521" s="5">
        <f>'PG facts'!D93</f>
        <v>0</v>
      </c>
      <c r="J521" s="5">
        <f t="shared" si="32"/>
        <v>2.4063926304345573</v>
      </c>
      <c r="K521" s="5">
        <f t="shared" si="33"/>
        <v>5.7907254918097477</v>
      </c>
      <c r="L521" s="5">
        <f>('Forecast log'!H203-I521)^2</f>
        <v>2.25</v>
      </c>
      <c r="M521" s="5">
        <f>('Forecast log'!I203-I521)^2</f>
        <v>1</v>
      </c>
      <c r="N521" s="5">
        <f t="shared" si="34"/>
        <v>0</v>
      </c>
      <c r="O521" s="5">
        <f t="shared" si="35"/>
        <v>2.4063926304345573</v>
      </c>
    </row>
    <row r="522" spans="1:15" ht="25" customHeight="1">
      <c r="A522" s="1"/>
      <c r="B522" s="1">
        <v>198</v>
      </c>
      <c r="C522" s="13" t="s">
        <v>54</v>
      </c>
      <c r="D522" s="1" t="s">
        <v>43</v>
      </c>
      <c r="E522" s="4">
        <v>45747</v>
      </c>
      <c r="F522" s="1" t="s">
        <v>44</v>
      </c>
      <c r="G522" s="1" t="s">
        <v>48</v>
      </c>
      <c r="H522" s="5">
        <f>'Forecast log'!T203</f>
        <v>1.9531963152172787</v>
      </c>
      <c r="I522" s="5">
        <f>'PG facts'!D93</f>
        <v>0</v>
      </c>
      <c r="J522" s="5">
        <f t="shared" si="32"/>
        <v>1.9531963152172787</v>
      </c>
      <c r="K522" s="5">
        <f t="shared" si="33"/>
        <v>3.8149758457783549</v>
      </c>
      <c r="L522" s="5">
        <f>('Forecast log'!H203-I522)^2</f>
        <v>2.25</v>
      </c>
      <c r="M522" s="5">
        <f>('Forecast log'!I203-I522)^2</f>
        <v>1</v>
      </c>
      <c r="N522" s="5">
        <f t="shared" si="34"/>
        <v>0</v>
      </c>
      <c r="O522" s="5">
        <f t="shared" si="35"/>
        <v>1.9531963152172787</v>
      </c>
    </row>
    <row r="523" spans="1:15" ht="25" customHeight="1">
      <c r="A523" s="1"/>
      <c r="B523" s="1">
        <v>203</v>
      </c>
      <c r="C523" s="13" t="s">
        <v>54</v>
      </c>
      <c r="D523" s="1" t="s">
        <v>43</v>
      </c>
      <c r="E523" s="4">
        <v>45747</v>
      </c>
      <c r="F523" s="1" t="s">
        <v>52</v>
      </c>
      <c r="G523" s="1" t="s">
        <v>45</v>
      </c>
      <c r="H523" s="5">
        <f>'Forecast log'!H208</f>
        <v>1.75</v>
      </c>
      <c r="I523" s="5">
        <f>'PG facts'!D93</f>
        <v>0</v>
      </c>
      <c r="J523" s="5">
        <f t="shared" si="32"/>
        <v>1.75</v>
      </c>
      <c r="K523" s="5">
        <f t="shared" si="33"/>
        <v>3.0625</v>
      </c>
      <c r="L523" s="5">
        <f>('Forecast log'!H208-I523)^2</f>
        <v>3.0625</v>
      </c>
      <c r="M523" s="5">
        <f>('Forecast log'!I208-I523)^2</f>
        <v>4</v>
      </c>
      <c r="N523" s="5">
        <f t="shared" si="34"/>
        <v>0</v>
      </c>
      <c r="O523" s="5">
        <f t="shared" si="35"/>
        <v>1.75</v>
      </c>
    </row>
    <row r="524" spans="1:15" ht="25" customHeight="1">
      <c r="A524" s="1"/>
      <c r="B524" s="1">
        <v>203</v>
      </c>
      <c r="C524" s="13" t="s">
        <v>54</v>
      </c>
      <c r="D524" s="1" t="s">
        <v>43</v>
      </c>
      <c r="E524" s="4">
        <v>45747</v>
      </c>
      <c r="F524" s="1" t="s">
        <v>52</v>
      </c>
      <c r="G524" s="1" t="s">
        <v>46</v>
      </c>
      <c r="H524" s="5">
        <f>'Forecast log'!I208</f>
        <v>2</v>
      </c>
      <c r="I524" s="5">
        <f>'PG facts'!D93</f>
        <v>0</v>
      </c>
      <c r="J524" s="5">
        <f t="shared" si="32"/>
        <v>2</v>
      </c>
      <c r="K524" s="5">
        <f t="shared" si="33"/>
        <v>4</v>
      </c>
      <c r="L524" s="5">
        <f>('Forecast log'!H208-I524)^2</f>
        <v>3.0625</v>
      </c>
      <c r="M524" s="5">
        <f>('Forecast log'!I208-I524)^2</f>
        <v>4</v>
      </c>
      <c r="N524" s="5">
        <f t="shared" si="34"/>
        <v>0</v>
      </c>
      <c r="O524" s="5">
        <f t="shared" si="35"/>
        <v>2</v>
      </c>
    </row>
    <row r="525" spans="1:15" ht="25" customHeight="1">
      <c r="A525" s="1"/>
      <c r="B525" s="1">
        <v>203</v>
      </c>
      <c r="C525" s="13" t="s">
        <v>54</v>
      </c>
      <c r="D525" s="1" t="s">
        <v>43</v>
      </c>
      <c r="E525" s="4">
        <v>45747</v>
      </c>
      <c r="F525" s="1" t="s">
        <v>52</v>
      </c>
      <c r="G525" s="1" t="s">
        <v>47</v>
      </c>
      <c r="H525" s="5">
        <f>'Forecast log'!N208</f>
        <v>2.8639705102485187</v>
      </c>
      <c r="I525" s="5">
        <f>'PG facts'!D93</f>
        <v>0</v>
      </c>
      <c r="J525" s="5">
        <f t="shared" si="32"/>
        <v>2.8639705102485187</v>
      </c>
      <c r="K525" s="5">
        <f t="shared" si="33"/>
        <v>8.2023270835731612</v>
      </c>
      <c r="L525" s="5">
        <f>('Forecast log'!H208-I525)^2</f>
        <v>3.0625</v>
      </c>
      <c r="M525" s="5">
        <f>('Forecast log'!I208-I525)^2</f>
        <v>4</v>
      </c>
      <c r="N525" s="5">
        <f t="shared" si="34"/>
        <v>0</v>
      </c>
      <c r="O525" s="5">
        <f t="shared" si="35"/>
        <v>2.8639705102485187</v>
      </c>
    </row>
    <row r="526" spans="1:15" ht="25" customHeight="1">
      <c r="A526" s="1"/>
      <c r="B526" s="1">
        <v>203</v>
      </c>
      <c r="C526" s="13" t="s">
        <v>54</v>
      </c>
      <c r="D526" s="1" t="s">
        <v>43</v>
      </c>
      <c r="E526" s="4">
        <v>45747</v>
      </c>
      <c r="F526" s="1" t="s">
        <v>52</v>
      </c>
      <c r="G526" s="1" t="s">
        <v>50</v>
      </c>
      <c r="H526" s="5">
        <f>'Forecast log'!S208</f>
        <v>0.88082626849956247</v>
      </c>
      <c r="I526" s="5">
        <f>'PG facts'!D93</f>
        <v>0</v>
      </c>
      <c r="J526" s="5">
        <f t="shared" si="32"/>
        <v>0.88082626849956247</v>
      </c>
      <c r="K526" s="5">
        <f t="shared" si="33"/>
        <v>0.7758549152788633</v>
      </c>
      <c r="L526" s="5">
        <f>('Forecast log'!H208-I526)^2</f>
        <v>3.0625</v>
      </c>
      <c r="M526" s="5">
        <f>('Forecast log'!I208-I526)^2</f>
        <v>4</v>
      </c>
      <c r="N526" s="5">
        <f t="shared" si="34"/>
        <v>1</v>
      </c>
      <c r="O526" s="5">
        <f t="shared" si="35"/>
        <v>0.88082626849956247</v>
      </c>
    </row>
    <row r="527" spans="1:15" ht="25" customHeight="1">
      <c r="A527" s="1"/>
      <c r="B527" s="1">
        <v>203</v>
      </c>
      <c r="C527" s="13" t="s">
        <v>54</v>
      </c>
      <c r="D527" s="1" t="s">
        <v>43</v>
      </c>
      <c r="E527" s="4">
        <v>45747</v>
      </c>
      <c r="F527" s="1" t="s">
        <v>52</v>
      </c>
      <c r="G527" s="1" t="s">
        <v>48</v>
      </c>
      <c r="H527" s="5">
        <f>'Forecast log'!T208</f>
        <v>2.3069852551242596</v>
      </c>
      <c r="I527" s="5">
        <f>'PG facts'!D93</f>
        <v>0</v>
      </c>
      <c r="J527" s="5">
        <f t="shared" si="32"/>
        <v>2.3069852551242596</v>
      </c>
      <c r="K527" s="5">
        <f t="shared" si="33"/>
        <v>5.3221809673607448</v>
      </c>
      <c r="L527" s="5">
        <f>('Forecast log'!H208-I527)^2</f>
        <v>3.0625</v>
      </c>
      <c r="M527" s="5">
        <f>('Forecast log'!I208-I527)^2</f>
        <v>4</v>
      </c>
      <c r="N527" s="5">
        <f t="shared" si="34"/>
        <v>0</v>
      </c>
      <c r="O527" s="5">
        <f t="shared" si="35"/>
        <v>2.3069852551242596</v>
      </c>
    </row>
    <row r="528" spans="1:15" ht="25" customHeight="1">
      <c r="A528" s="1"/>
      <c r="B528" s="1">
        <v>201</v>
      </c>
      <c r="C528" s="13" t="s">
        <v>54</v>
      </c>
      <c r="D528" s="1" t="s">
        <v>43</v>
      </c>
      <c r="E528" s="4">
        <v>45747</v>
      </c>
      <c r="F528" s="1" t="s">
        <v>49</v>
      </c>
      <c r="G528" s="1" t="s">
        <v>45</v>
      </c>
      <c r="H528" s="5">
        <f>'Forecast log'!H206</f>
        <v>1.75</v>
      </c>
      <c r="I528" s="5">
        <f>'PG facts'!D93</f>
        <v>0</v>
      </c>
      <c r="J528" s="5">
        <f t="shared" si="32"/>
        <v>1.75</v>
      </c>
      <c r="K528" s="5">
        <f t="shared" si="33"/>
        <v>3.0625</v>
      </c>
      <c r="L528" s="5">
        <f>('Forecast log'!H206-I528)^2</f>
        <v>3.0625</v>
      </c>
      <c r="M528" s="5">
        <f>('Forecast log'!I206-I528)^2</f>
        <v>4</v>
      </c>
      <c r="N528" s="5">
        <f t="shared" si="34"/>
        <v>0</v>
      </c>
      <c r="O528" s="5">
        <f t="shared" si="35"/>
        <v>1.75</v>
      </c>
    </row>
    <row r="529" spans="1:15" ht="25" customHeight="1">
      <c r="A529" s="1"/>
      <c r="B529" s="1">
        <v>201</v>
      </c>
      <c r="C529" s="13" t="s">
        <v>54</v>
      </c>
      <c r="D529" s="1" t="s">
        <v>43</v>
      </c>
      <c r="E529" s="4">
        <v>45747</v>
      </c>
      <c r="F529" s="1" t="s">
        <v>49</v>
      </c>
      <c r="G529" s="1" t="s">
        <v>46</v>
      </c>
      <c r="H529" s="5">
        <f>'Forecast log'!I206</f>
        <v>2</v>
      </c>
      <c r="I529" s="5">
        <f>'PG facts'!D93</f>
        <v>0</v>
      </c>
      <c r="J529" s="5">
        <f t="shared" si="32"/>
        <v>2</v>
      </c>
      <c r="K529" s="5">
        <f t="shared" si="33"/>
        <v>4</v>
      </c>
      <c r="L529" s="5">
        <f>('Forecast log'!H206-I529)^2</f>
        <v>3.0625</v>
      </c>
      <c r="M529" s="5">
        <f>('Forecast log'!I206-I529)^2</f>
        <v>4</v>
      </c>
      <c r="N529" s="5">
        <f t="shared" si="34"/>
        <v>0</v>
      </c>
      <c r="O529" s="5">
        <f t="shared" si="35"/>
        <v>2</v>
      </c>
    </row>
    <row r="530" spans="1:15" ht="25" customHeight="1">
      <c r="A530" s="1"/>
      <c r="B530" s="1">
        <v>201</v>
      </c>
      <c r="C530" s="13" t="s">
        <v>54</v>
      </c>
      <c r="D530" s="1" t="s">
        <v>43</v>
      </c>
      <c r="E530" s="4">
        <v>45747</v>
      </c>
      <c r="F530" s="1" t="s">
        <v>49</v>
      </c>
      <c r="G530" s="1" t="s">
        <v>47</v>
      </c>
      <c r="H530" s="5">
        <f>'Forecast log'!N206</f>
        <v>1.7809355198489514</v>
      </c>
      <c r="I530" s="5">
        <f>'PG facts'!D93</f>
        <v>0</v>
      </c>
      <c r="J530" s="5">
        <f t="shared" si="32"/>
        <v>1.7809355198489514</v>
      </c>
      <c r="K530" s="5">
        <f t="shared" si="33"/>
        <v>3.1717313258596547</v>
      </c>
      <c r="L530" s="5">
        <f>('Forecast log'!H206-I530)^2</f>
        <v>3.0625</v>
      </c>
      <c r="M530" s="5">
        <f>('Forecast log'!I206-I530)^2</f>
        <v>4</v>
      </c>
      <c r="N530" s="5">
        <f t="shared" si="34"/>
        <v>0</v>
      </c>
      <c r="O530" s="5">
        <f t="shared" si="35"/>
        <v>1.7809355198489514</v>
      </c>
    </row>
    <row r="531" spans="1:15" ht="25" customHeight="1">
      <c r="A531" s="1"/>
      <c r="B531" s="1">
        <v>201</v>
      </c>
      <c r="C531" s="13" t="s">
        <v>54</v>
      </c>
      <c r="D531" s="1" t="s">
        <v>43</v>
      </c>
      <c r="E531" s="4">
        <v>45747</v>
      </c>
      <c r="F531" s="1" t="s">
        <v>49</v>
      </c>
      <c r="G531" s="1" t="s">
        <v>50</v>
      </c>
      <c r="H531" s="5">
        <f>'Forecast log'!S206</f>
        <v>0.84435217162584619</v>
      </c>
      <c r="I531" s="5">
        <f>'PG facts'!D93</f>
        <v>0</v>
      </c>
      <c r="J531" s="5">
        <f t="shared" si="32"/>
        <v>0.84435217162584619</v>
      </c>
      <c r="K531" s="5">
        <f t="shared" si="33"/>
        <v>0.71293058972928247</v>
      </c>
      <c r="L531" s="5">
        <f>('Forecast log'!H206-I531)^2</f>
        <v>3.0625</v>
      </c>
      <c r="M531" s="5">
        <f>('Forecast log'!I206-I531)^2</f>
        <v>4</v>
      </c>
      <c r="N531" s="5">
        <f t="shared" si="34"/>
        <v>1</v>
      </c>
      <c r="O531" s="5">
        <f t="shared" si="35"/>
        <v>0.84435217162584619</v>
      </c>
    </row>
    <row r="532" spans="1:15" ht="25" customHeight="1">
      <c r="A532" s="1"/>
      <c r="B532" s="1">
        <v>201</v>
      </c>
      <c r="C532" s="13" t="s">
        <v>54</v>
      </c>
      <c r="D532" s="1" t="s">
        <v>43</v>
      </c>
      <c r="E532" s="4">
        <v>45747</v>
      </c>
      <c r="F532" s="1" t="s">
        <v>49</v>
      </c>
      <c r="G532" s="1" t="s">
        <v>48</v>
      </c>
      <c r="H532" s="5">
        <f>'Forecast log'!T206</f>
        <v>1.7654677599244757</v>
      </c>
      <c r="I532" s="5">
        <f>'PG facts'!D93</f>
        <v>0</v>
      </c>
      <c r="J532" s="5">
        <f t="shared" si="32"/>
        <v>1.7654677599244757</v>
      </c>
      <c r="K532" s="5">
        <f t="shared" si="33"/>
        <v>3.1168764113327461</v>
      </c>
      <c r="L532" s="5">
        <f>('Forecast log'!H206-I532)^2</f>
        <v>3.0625</v>
      </c>
      <c r="M532" s="5">
        <f>('Forecast log'!I206-I532)^2</f>
        <v>4</v>
      </c>
      <c r="N532" s="5">
        <f t="shared" si="34"/>
        <v>0</v>
      </c>
      <c r="O532" s="5">
        <f t="shared" si="35"/>
        <v>1.7654677599244757</v>
      </c>
    </row>
    <row r="533" spans="1:15" ht="25" customHeight="1">
      <c r="A533" s="1"/>
      <c r="B533" s="1">
        <v>202</v>
      </c>
      <c r="C533" s="13" t="s">
        <v>54</v>
      </c>
      <c r="D533" s="1" t="s">
        <v>43</v>
      </c>
      <c r="E533" s="4">
        <v>45747</v>
      </c>
      <c r="F533" s="1" t="s">
        <v>51</v>
      </c>
      <c r="G533" s="1" t="s">
        <v>45</v>
      </c>
      <c r="H533" s="5">
        <f>'Forecast log'!H207</f>
        <v>1.75</v>
      </c>
      <c r="I533" s="5">
        <f>'PG facts'!D93</f>
        <v>0</v>
      </c>
      <c r="J533" s="5">
        <f t="shared" si="32"/>
        <v>1.75</v>
      </c>
      <c r="K533" s="5">
        <f t="shared" si="33"/>
        <v>3.0625</v>
      </c>
      <c r="L533" s="5">
        <f>('Forecast log'!H207-I533)^2</f>
        <v>3.0625</v>
      </c>
      <c r="M533" s="5">
        <f>('Forecast log'!I207-I533)^2</f>
        <v>4</v>
      </c>
      <c r="N533" s="5">
        <f t="shared" si="34"/>
        <v>0</v>
      </c>
      <c r="O533" s="5">
        <f t="shared" si="35"/>
        <v>1.75</v>
      </c>
    </row>
    <row r="534" spans="1:15" ht="25" customHeight="1">
      <c r="A534" s="1"/>
      <c r="B534" s="1">
        <v>202</v>
      </c>
      <c r="C534" s="13" t="s">
        <v>54</v>
      </c>
      <c r="D534" s="1" t="s">
        <v>43</v>
      </c>
      <c r="E534" s="4">
        <v>45747</v>
      </c>
      <c r="F534" s="1" t="s">
        <v>51</v>
      </c>
      <c r="G534" s="1" t="s">
        <v>46</v>
      </c>
      <c r="H534" s="5">
        <f>'Forecast log'!I207</f>
        <v>2</v>
      </c>
      <c r="I534" s="5">
        <f>'PG facts'!D93</f>
        <v>0</v>
      </c>
      <c r="J534" s="5">
        <f t="shared" si="32"/>
        <v>2</v>
      </c>
      <c r="K534" s="5">
        <f t="shared" si="33"/>
        <v>4</v>
      </c>
      <c r="L534" s="5">
        <f>('Forecast log'!H207-I534)^2</f>
        <v>3.0625</v>
      </c>
      <c r="M534" s="5">
        <f>('Forecast log'!I207-I534)^2</f>
        <v>4</v>
      </c>
      <c r="N534" s="5">
        <f t="shared" si="34"/>
        <v>0</v>
      </c>
      <c r="O534" s="5">
        <f t="shared" si="35"/>
        <v>2</v>
      </c>
    </row>
    <row r="535" spans="1:15" ht="25" customHeight="1">
      <c r="A535" s="1"/>
      <c r="B535" s="1">
        <v>202</v>
      </c>
      <c r="C535" s="13" t="s">
        <v>54</v>
      </c>
      <c r="D535" s="1" t="s">
        <v>43</v>
      </c>
      <c r="E535" s="4">
        <v>45747</v>
      </c>
      <c r="F535" s="1" t="s">
        <v>51</v>
      </c>
      <c r="G535" s="1" t="s">
        <v>47</v>
      </c>
      <c r="H535" s="5">
        <f>'Forecast log'!N207</f>
        <v>2.8639705102485187</v>
      </c>
      <c r="I535" s="5">
        <f>'PG facts'!D93</f>
        <v>0</v>
      </c>
      <c r="J535" s="5">
        <f t="shared" si="32"/>
        <v>2.8639705102485187</v>
      </c>
      <c r="K535" s="5">
        <f t="shared" si="33"/>
        <v>8.2023270835731612</v>
      </c>
      <c r="L535" s="5">
        <f>('Forecast log'!H207-I535)^2</f>
        <v>3.0625</v>
      </c>
      <c r="M535" s="5">
        <f>('Forecast log'!I207-I535)^2</f>
        <v>4</v>
      </c>
      <c r="N535" s="5">
        <f t="shared" si="34"/>
        <v>0</v>
      </c>
      <c r="O535" s="5">
        <f t="shared" si="35"/>
        <v>2.8639705102485187</v>
      </c>
    </row>
    <row r="536" spans="1:15" ht="25" customHeight="1">
      <c r="A536" s="1"/>
      <c r="B536" s="1">
        <v>202</v>
      </c>
      <c r="C536" s="13" t="s">
        <v>54</v>
      </c>
      <c r="D536" s="1" t="s">
        <v>43</v>
      </c>
      <c r="E536" s="4">
        <v>45747</v>
      </c>
      <c r="F536" s="1" t="s">
        <v>51</v>
      </c>
      <c r="G536" s="1" t="s">
        <v>50</v>
      </c>
      <c r="H536" s="5">
        <f>'Forecast log'!S207</f>
        <v>0.88082626849956247</v>
      </c>
      <c r="I536" s="5">
        <f>'PG facts'!D93</f>
        <v>0</v>
      </c>
      <c r="J536" s="5">
        <f t="shared" si="32"/>
        <v>0.88082626849956247</v>
      </c>
      <c r="K536" s="5">
        <f t="shared" si="33"/>
        <v>0.7758549152788633</v>
      </c>
      <c r="L536" s="5">
        <f>('Forecast log'!H207-I536)^2</f>
        <v>3.0625</v>
      </c>
      <c r="M536" s="5">
        <f>('Forecast log'!I207-I536)^2</f>
        <v>4</v>
      </c>
      <c r="N536" s="5">
        <f t="shared" si="34"/>
        <v>1</v>
      </c>
      <c r="O536" s="5">
        <f t="shared" si="35"/>
        <v>0.88082626849956247</v>
      </c>
    </row>
    <row r="537" spans="1:15" ht="25" customHeight="1">
      <c r="A537" s="1"/>
      <c r="B537" s="1">
        <v>202</v>
      </c>
      <c r="C537" s="13" t="s">
        <v>54</v>
      </c>
      <c r="D537" s="1" t="s">
        <v>43</v>
      </c>
      <c r="E537" s="4">
        <v>45747</v>
      </c>
      <c r="F537" s="1" t="s">
        <v>51</v>
      </c>
      <c r="G537" s="1" t="s">
        <v>48</v>
      </c>
      <c r="H537" s="5">
        <f>'Forecast log'!T207</f>
        <v>2.3069852551242596</v>
      </c>
      <c r="I537" s="5">
        <f>'PG facts'!D93</f>
        <v>0</v>
      </c>
      <c r="J537" s="5">
        <f t="shared" si="32"/>
        <v>2.3069852551242596</v>
      </c>
      <c r="K537" s="5">
        <f t="shared" si="33"/>
        <v>5.3221809673607448</v>
      </c>
      <c r="L537" s="5">
        <f>('Forecast log'!H207-I537)^2</f>
        <v>3.0625</v>
      </c>
      <c r="M537" s="5">
        <f>('Forecast log'!I207-I537)^2</f>
        <v>4</v>
      </c>
      <c r="N537" s="5">
        <f t="shared" si="34"/>
        <v>0</v>
      </c>
      <c r="O537" s="5">
        <f t="shared" si="35"/>
        <v>2.3069852551242596</v>
      </c>
    </row>
    <row r="538" spans="1:15" ht="25" customHeight="1">
      <c r="A538" s="1"/>
      <c r="B538" s="1">
        <v>256</v>
      </c>
      <c r="C538" s="13" t="s">
        <v>54</v>
      </c>
      <c r="D538" s="1" t="s">
        <v>43</v>
      </c>
      <c r="E538" s="4">
        <v>45838</v>
      </c>
      <c r="F538" s="1" t="s">
        <v>44</v>
      </c>
      <c r="G538" s="1" t="s">
        <v>45</v>
      </c>
      <c r="H538" s="5">
        <f>'Forecast log'!H261</f>
        <v>1.75</v>
      </c>
      <c r="I538" s="5">
        <f>'PG facts'!D100</f>
        <v>0</v>
      </c>
      <c r="J538" s="5">
        <f t="shared" si="32"/>
        <v>1.75</v>
      </c>
      <c r="K538" s="5">
        <f t="shared" si="33"/>
        <v>3.0625</v>
      </c>
      <c r="L538" s="5">
        <f>('Forecast log'!H261-I538)^2</f>
        <v>3.0625</v>
      </c>
      <c r="M538" s="5">
        <f>('Forecast log'!I261-I538)^2</f>
        <v>4</v>
      </c>
      <c r="N538" s="5">
        <f t="shared" si="34"/>
        <v>0</v>
      </c>
      <c r="O538" s="5">
        <f t="shared" si="35"/>
        <v>1.75</v>
      </c>
    </row>
    <row r="539" spans="1:15" ht="25" customHeight="1">
      <c r="A539" s="1"/>
      <c r="B539" s="1">
        <v>256</v>
      </c>
      <c r="C539" s="13" t="s">
        <v>54</v>
      </c>
      <c r="D539" s="1" t="s">
        <v>43</v>
      </c>
      <c r="E539" s="4">
        <v>45838</v>
      </c>
      <c r="F539" s="1" t="s">
        <v>44</v>
      </c>
      <c r="G539" s="1" t="s">
        <v>46</v>
      </c>
      <c r="H539" s="5">
        <f>'Forecast log'!I261</f>
        <v>2</v>
      </c>
      <c r="I539" s="5">
        <f>'PG facts'!D100</f>
        <v>0</v>
      </c>
      <c r="J539" s="5">
        <f t="shared" si="32"/>
        <v>2</v>
      </c>
      <c r="K539" s="5">
        <f t="shared" si="33"/>
        <v>4</v>
      </c>
      <c r="L539" s="5">
        <f>('Forecast log'!H261-I539)^2</f>
        <v>3.0625</v>
      </c>
      <c r="M539" s="5">
        <f>('Forecast log'!I261-I539)^2</f>
        <v>4</v>
      </c>
      <c r="N539" s="5">
        <f t="shared" si="34"/>
        <v>0</v>
      </c>
      <c r="O539" s="5">
        <f t="shared" si="35"/>
        <v>2</v>
      </c>
    </row>
    <row r="540" spans="1:15" ht="25" customHeight="1">
      <c r="A540" s="1"/>
      <c r="B540" s="1">
        <v>256</v>
      </c>
      <c r="C540" s="13" t="s">
        <v>54</v>
      </c>
      <c r="D540" s="1" t="s">
        <v>43</v>
      </c>
      <c r="E540" s="4">
        <v>45838</v>
      </c>
      <c r="F540" s="1" t="s">
        <v>44</v>
      </c>
      <c r="G540" s="1" t="s">
        <v>47</v>
      </c>
      <c r="H540" s="5">
        <f>'Forecast log'!N261</f>
        <v>2.6501317667470441</v>
      </c>
      <c r="I540" s="5">
        <f>'PG facts'!D100</f>
        <v>0</v>
      </c>
      <c r="J540" s="5">
        <f t="shared" si="32"/>
        <v>2.6501317667470441</v>
      </c>
      <c r="K540" s="5">
        <f t="shared" si="33"/>
        <v>7.0231983811218095</v>
      </c>
      <c r="L540" s="5">
        <f>('Forecast log'!H261-I540)^2</f>
        <v>3.0625</v>
      </c>
      <c r="M540" s="5">
        <f>('Forecast log'!I261-I540)^2</f>
        <v>4</v>
      </c>
      <c r="N540" s="5">
        <f t="shared" si="34"/>
        <v>0</v>
      </c>
      <c r="O540" s="5">
        <f t="shared" si="35"/>
        <v>2.6501317667470441</v>
      </c>
    </row>
    <row r="541" spans="1:15" ht="25" customHeight="1">
      <c r="A541" s="1"/>
      <c r="B541" s="1">
        <v>256</v>
      </c>
      <c r="C541" s="13" t="s">
        <v>54</v>
      </c>
      <c r="D541" s="1" t="s">
        <v>43</v>
      </c>
      <c r="E541" s="4">
        <v>45838</v>
      </c>
      <c r="F541" s="1" t="s">
        <v>44</v>
      </c>
      <c r="G541" s="1" t="s">
        <v>48</v>
      </c>
      <c r="H541" s="5">
        <f>'Forecast log'!T261</f>
        <v>2.2000658833735223</v>
      </c>
      <c r="I541" s="5">
        <f>'PG facts'!D100</f>
        <v>0</v>
      </c>
      <c r="J541" s="5">
        <f t="shared" si="32"/>
        <v>2.2000658833735223</v>
      </c>
      <c r="K541" s="5">
        <f t="shared" si="33"/>
        <v>4.840289891184117</v>
      </c>
      <c r="L541" s="5">
        <f>('Forecast log'!H261-I541)^2</f>
        <v>3.0625</v>
      </c>
      <c r="M541" s="5">
        <f>('Forecast log'!I261-I541)^2</f>
        <v>4</v>
      </c>
      <c r="N541" s="5">
        <f t="shared" si="34"/>
        <v>0</v>
      </c>
      <c r="O541" s="5">
        <f t="shared" si="35"/>
        <v>2.2000658833735223</v>
      </c>
    </row>
    <row r="542" spans="1:15" ht="25" customHeight="1">
      <c r="A542" s="1"/>
      <c r="B542" s="1">
        <v>261</v>
      </c>
      <c r="C542" s="13" t="s">
        <v>54</v>
      </c>
      <c r="D542" s="1" t="s">
        <v>43</v>
      </c>
      <c r="E542" s="4">
        <v>45838</v>
      </c>
      <c r="F542" s="1" t="s">
        <v>52</v>
      </c>
      <c r="G542" s="1" t="s">
        <v>45</v>
      </c>
      <c r="H542" s="5">
        <f>'Forecast log'!H266</f>
        <v>1.5</v>
      </c>
      <c r="I542" s="5">
        <f>'PG facts'!D100</f>
        <v>0</v>
      </c>
      <c r="J542" s="5">
        <f t="shared" si="32"/>
        <v>1.5</v>
      </c>
      <c r="K542" s="5">
        <f t="shared" si="33"/>
        <v>2.25</v>
      </c>
      <c r="L542" s="5">
        <f>('Forecast log'!H266-I542)^2</f>
        <v>2.25</v>
      </c>
      <c r="M542" s="5">
        <f>('Forecast log'!I266-I542)^2</f>
        <v>0</v>
      </c>
      <c r="N542" s="5">
        <f t="shared" si="34"/>
        <v>0</v>
      </c>
      <c r="O542" s="5">
        <f t="shared" si="35"/>
        <v>1.5</v>
      </c>
    </row>
    <row r="543" spans="1:15" ht="25" customHeight="1">
      <c r="A543" s="1"/>
      <c r="B543" s="1">
        <v>261</v>
      </c>
      <c r="C543" s="13" t="s">
        <v>54</v>
      </c>
      <c r="D543" s="1" t="s">
        <v>43</v>
      </c>
      <c r="E543" s="4">
        <v>45838</v>
      </c>
      <c r="F543" s="1" t="s">
        <v>52</v>
      </c>
      <c r="G543" s="1" t="s">
        <v>46</v>
      </c>
      <c r="H543" s="5">
        <f>'Forecast log'!I266</f>
        <v>0</v>
      </c>
      <c r="I543" s="5">
        <f>'PG facts'!D100</f>
        <v>0</v>
      </c>
      <c r="J543" s="5">
        <f t="shared" si="32"/>
        <v>0</v>
      </c>
      <c r="K543" s="5">
        <f t="shared" si="33"/>
        <v>0</v>
      </c>
      <c r="L543" s="5">
        <f>('Forecast log'!H266-I543)^2</f>
        <v>2.25</v>
      </c>
      <c r="M543" s="5">
        <f>('Forecast log'!I266-I543)^2</f>
        <v>0</v>
      </c>
      <c r="N543" s="5">
        <f t="shared" si="34"/>
        <v>1</v>
      </c>
      <c r="O543" s="5">
        <f t="shared" si="35"/>
        <v>0</v>
      </c>
    </row>
    <row r="544" spans="1:15" ht="25" customHeight="1">
      <c r="A544" s="1"/>
      <c r="B544" s="1">
        <v>261</v>
      </c>
      <c r="C544" s="13" t="s">
        <v>54</v>
      </c>
      <c r="D544" s="1" t="s">
        <v>43</v>
      </c>
      <c r="E544" s="4">
        <v>45838</v>
      </c>
      <c r="F544" s="1" t="s">
        <v>52</v>
      </c>
      <c r="G544" s="1" t="s">
        <v>47</v>
      </c>
      <c r="H544" s="5">
        <f>'Forecast log'!N266</f>
        <v>2.9000225501798149</v>
      </c>
      <c r="I544" s="5">
        <f>'PG facts'!D100</f>
        <v>0</v>
      </c>
      <c r="J544" s="5">
        <f t="shared" si="32"/>
        <v>2.9000225501798149</v>
      </c>
      <c r="K544" s="5">
        <f t="shared" si="33"/>
        <v>8.4101307915514365</v>
      </c>
      <c r="L544" s="5">
        <f>('Forecast log'!H266-I544)^2</f>
        <v>2.25</v>
      </c>
      <c r="M544" s="5">
        <f>('Forecast log'!I266-I544)^2</f>
        <v>0</v>
      </c>
      <c r="N544" s="5">
        <f t="shared" si="34"/>
        <v>0</v>
      </c>
      <c r="O544" s="5">
        <f t="shared" si="35"/>
        <v>2.9000225501798149</v>
      </c>
    </row>
    <row r="545" spans="1:15" ht="25" customHeight="1">
      <c r="A545" s="1"/>
      <c r="B545" s="1">
        <v>261</v>
      </c>
      <c r="C545" s="13" t="s">
        <v>54</v>
      </c>
      <c r="D545" s="1" t="s">
        <v>43</v>
      </c>
      <c r="E545" s="4">
        <v>45838</v>
      </c>
      <c r="F545" s="1" t="s">
        <v>52</v>
      </c>
      <c r="G545" s="1" t="s">
        <v>50</v>
      </c>
      <c r="H545" s="5">
        <f>'Forecast log'!S266</f>
        <v>1.8547660916088105</v>
      </c>
      <c r="I545" s="5">
        <f>'PG facts'!D100</f>
        <v>0</v>
      </c>
      <c r="J545" s="5">
        <f t="shared" si="32"/>
        <v>1.8547660916088105</v>
      </c>
      <c r="K545" s="5">
        <f t="shared" si="33"/>
        <v>3.4401572545818224</v>
      </c>
      <c r="L545" s="5">
        <f>('Forecast log'!H266-I545)^2</f>
        <v>2.25</v>
      </c>
      <c r="M545" s="5">
        <f>('Forecast log'!I266-I545)^2</f>
        <v>0</v>
      </c>
      <c r="N545" s="5">
        <f t="shared" si="34"/>
        <v>0</v>
      </c>
      <c r="O545" s="5">
        <f t="shared" si="35"/>
        <v>1.8547660916088105</v>
      </c>
    </row>
    <row r="546" spans="1:15" ht="25" customHeight="1">
      <c r="A546" s="1"/>
      <c r="B546" s="1">
        <v>261</v>
      </c>
      <c r="C546" s="13" t="s">
        <v>54</v>
      </c>
      <c r="D546" s="1" t="s">
        <v>43</v>
      </c>
      <c r="E546" s="4">
        <v>45838</v>
      </c>
      <c r="F546" s="1" t="s">
        <v>52</v>
      </c>
      <c r="G546" s="1" t="s">
        <v>48</v>
      </c>
      <c r="H546" s="5">
        <f>'Forecast log'!T266</f>
        <v>2.2000112750899072</v>
      </c>
      <c r="I546" s="5">
        <f>'PG facts'!D100</f>
        <v>0</v>
      </c>
      <c r="J546" s="5">
        <f t="shared" si="32"/>
        <v>2.2000112750899072</v>
      </c>
      <c r="K546" s="5">
        <f t="shared" si="33"/>
        <v>4.8400496105227191</v>
      </c>
      <c r="L546" s="5">
        <f>('Forecast log'!H266-I546)^2</f>
        <v>2.25</v>
      </c>
      <c r="M546" s="5">
        <f>('Forecast log'!I266-I546)^2</f>
        <v>0</v>
      </c>
      <c r="N546" s="5">
        <f t="shared" si="34"/>
        <v>0</v>
      </c>
      <c r="O546" s="5">
        <f t="shared" si="35"/>
        <v>2.2000112750899072</v>
      </c>
    </row>
    <row r="547" spans="1:15" ht="25" customHeight="1">
      <c r="A547" s="1"/>
      <c r="B547" s="1">
        <v>259</v>
      </c>
      <c r="C547" s="13" t="s">
        <v>54</v>
      </c>
      <c r="D547" s="1" t="s">
        <v>43</v>
      </c>
      <c r="E547" s="4">
        <v>45838</v>
      </c>
      <c r="F547" s="1" t="s">
        <v>49</v>
      </c>
      <c r="G547" s="1" t="s">
        <v>45</v>
      </c>
      <c r="H547" s="5">
        <f>'Forecast log'!H264</f>
        <v>1.5</v>
      </c>
      <c r="I547" s="5">
        <f>'PG facts'!D100</f>
        <v>0</v>
      </c>
      <c r="J547" s="5">
        <f t="shared" si="32"/>
        <v>1.5</v>
      </c>
      <c r="K547" s="5">
        <f t="shared" si="33"/>
        <v>2.25</v>
      </c>
      <c r="L547" s="5">
        <f>('Forecast log'!H264-I547)^2</f>
        <v>2.25</v>
      </c>
      <c r="M547" s="5">
        <f>('Forecast log'!I264-I547)^2</f>
        <v>0</v>
      </c>
      <c r="N547" s="5">
        <f t="shared" si="34"/>
        <v>0</v>
      </c>
      <c r="O547" s="5">
        <f t="shared" si="35"/>
        <v>1.5</v>
      </c>
    </row>
    <row r="548" spans="1:15" ht="25" customHeight="1">
      <c r="A548" s="1"/>
      <c r="B548" s="1">
        <v>259</v>
      </c>
      <c r="C548" s="13" t="s">
        <v>54</v>
      </c>
      <c r="D548" s="1" t="s">
        <v>43</v>
      </c>
      <c r="E548" s="4">
        <v>45838</v>
      </c>
      <c r="F548" s="1" t="s">
        <v>49</v>
      </c>
      <c r="G548" s="1" t="s">
        <v>46</v>
      </c>
      <c r="H548" s="5">
        <f>'Forecast log'!I264</f>
        <v>0</v>
      </c>
      <c r="I548" s="5">
        <f>'PG facts'!D100</f>
        <v>0</v>
      </c>
      <c r="J548" s="5">
        <f t="shared" si="32"/>
        <v>0</v>
      </c>
      <c r="K548" s="5">
        <f t="shared" si="33"/>
        <v>0</v>
      </c>
      <c r="L548" s="5">
        <f>('Forecast log'!H264-I548)^2</f>
        <v>2.25</v>
      </c>
      <c r="M548" s="5">
        <f>('Forecast log'!I264-I548)^2</f>
        <v>0</v>
      </c>
      <c r="N548" s="5">
        <f t="shared" si="34"/>
        <v>1</v>
      </c>
      <c r="O548" s="5">
        <f t="shared" si="35"/>
        <v>0</v>
      </c>
    </row>
    <row r="549" spans="1:15" ht="25" customHeight="1">
      <c r="A549" s="1"/>
      <c r="B549" s="1">
        <v>259</v>
      </c>
      <c r="C549" s="13" t="s">
        <v>54</v>
      </c>
      <c r="D549" s="1" t="s">
        <v>43</v>
      </c>
      <c r="E549" s="4">
        <v>45838</v>
      </c>
      <c r="F549" s="1" t="s">
        <v>49</v>
      </c>
      <c r="G549" s="1" t="s">
        <v>47</v>
      </c>
      <c r="H549" s="5">
        <f>'Forecast log'!N264</f>
        <v>3.4823231945987785</v>
      </c>
      <c r="I549" s="5">
        <f>'PG facts'!D100</f>
        <v>0</v>
      </c>
      <c r="J549" s="5">
        <f t="shared" si="32"/>
        <v>3.4823231945987785</v>
      </c>
      <c r="K549" s="5">
        <f t="shared" si="33"/>
        <v>12.126574831640642</v>
      </c>
      <c r="L549" s="5">
        <f>('Forecast log'!H264-I549)^2</f>
        <v>2.25</v>
      </c>
      <c r="M549" s="5">
        <f>('Forecast log'!I264-I549)^2</f>
        <v>0</v>
      </c>
      <c r="N549" s="5">
        <f t="shared" si="34"/>
        <v>0</v>
      </c>
      <c r="O549" s="5">
        <f t="shared" si="35"/>
        <v>3.4823231945987785</v>
      </c>
    </row>
    <row r="550" spans="1:15" ht="25" customHeight="1">
      <c r="A550" s="1"/>
      <c r="B550" s="1">
        <v>259</v>
      </c>
      <c r="C550" s="13" t="s">
        <v>54</v>
      </c>
      <c r="D550" s="1" t="s">
        <v>43</v>
      </c>
      <c r="E550" s="4">
        <v>45838</v>
      </c>
      <c r="F550" s="1" t="s">
        <v>49</v>
      </c>
      <c r="G550" s="1" t="s">
        <v>50</v>
      </c>
      <c r="H550" s="5">
        <f>'Forecast log'!S264</f>
        <v>1.878955140507871</v>
      </c>
      <c r="I550" s="5">
        <f>'PG facts'!D100</f>
        <v>0</v>
      </c>
      <c r="J550" s="5">
        <f t="shared" si="32"/>
        <v>1.878955140507871</v>
      </c>
      <c r="K550" s="5">
        <f t="shared" si="33"/>
        <v>3.5304724200409536</v>
      </c>
      <c r="L550" s="5">
        <f>('Forecast log'!H264-I550)^2</f>
        <v>2.25</v>
      </c>
      <c r="M550" s="5">
        <f>('Forecast log'!I264-I550)^2</f>
        <v>0</v>
      </c>
      <c r="N550" s="5">
        <f t="shared" si="34"/>
        <v>0</v>
      </c>
      <c r="O550" s="5">
        <f t="shared" si="35"/>
        <v>1.878955140507871</v>
      </c>
    </row>
    <row r="551" spans="1:15" ht="25" customHeight="1">
      <c r="A551" s="1"/>
      <c r="B551" s="1">
        <v>259</v>
      </c>
      <c r="C551" s="13" t="s">
        <v>54</v>
      </c>
      <c r="D551" s="1" t="s">
        <v>43</v>
      </c>
      <c r="E551" s="4">
        <v>45838</v>
      </c>
      <c r="F551" s="1" t="s">
        <v>49</v>
      </c>
      <c r="G551" s="1" t="s">
        <v>48</v>
      </c>
      <c r="H551" s="5">
        <f>'Forecast log'!T264</f>
        <v>2.4911615972993895</v>
      </c>
      <c r="I551" s="5">
        <f>'PG facts'!D100</f>
        <v>0</v>
      </c>
      <c r="J551" s="5">
        <f t="shared" si="32"/>
        <v>2.4911615972993895</v>
      </c>
      <c r="K551" s="5">
        <f t="shared" si="33"/>
        <v>6.2058861038592452</v>
      </c>
      <c r="L551" s="5">
        <f>('Forecast log'!H264-I551)^2</f>
        <v>2.25</v>
      </c>
      <c r="M551" s="5">
        <f>('Forecast log'!I264-I551)^2</f>
        <v>0</v>
      </c>
      <c r="N551" s="5">
        <f t="shared" si="34"/>
        <v>0</v>
      </c>
      <c r="O551" s="5">
        <f t="shared" si="35"/>
        <v>2.4911615972993895</v>
      </c>
    </row>
    <row r="552" spans="1:15" ht="25" customHeight="1">
      <c r="A552" s="1"/>
      <c r="B552" s="1">
        <v>260</v>
      </c>
      <c r="C552" s="13" t="s">
        <v>54</v>
      </c>
      <c r="D552" s="1" t="s">
        <v>43</v>
      </c>
      <c r="E552" s="4">
        <v>45838</v>
      </c>
      <c r="F552" s="1" t="s">
        <v>51</v>
      </c>
      <c r="G552" s="1" t="s">
        <v>45</v>
      </c>
      <c r="H552" s="5">
        <f>'Forecast log'!H265</f>
        <v>1.5</v>
      </c>
      <c r="I552" s="5">
        <f>'PG facts'!D100</f>
        <v>0</v>
      </c>
      <c r="J552" s="5">
        <f t="shared" si="32"/>
        <v>1.5</v>
      </c>
      <c r="K552" s="5">
        <f t="shared" si="33"/>
        <v>2.25</v>
      </c>
      <c r="L552" s="5">
        <f>('Forecast log'!H265-I552)^2</f>
        <v>2.25</v>
      </c>
      <c r="M552" s="5">
        <f>('Forecast log'!I265-I552)^2</f>
        <v>0</v>
      </c>
      <c r="N552" s="5">
        <f t="shared" si="34"/>
        <v>0</v>
      </c>
      <c r="O552" s="5">
        <f t="shared" si="35"/>
        <v>1.5</v>
      </c>
    </row>
    <row r="553" spans="1:15" ht="25" customHeight="1">
      <c r="A553" s="1"/>
      <c r="B553" s="1">
        <v>260</v>
      </c>
      <c r="C553" s="13" t="s">
        <v>54</v>
      </c>
      <c r="D553" s="1" t="s">
        <v>43</v>
      </c>
      <c r="E553" s="4">
        <v>45838</v>
      </c>
      <c r="F553" s="1" t="s">
        <v>51</v>
      </c>
      <c r="G553" s="1" t="s">
        <v>46</v>
      </c>
      <c r="H553" s="5">
        <f>'Forecast log'!I265</f>
        <v>0</v>
      </c>
      <c r="I553" s="5">
        <f>'PG facts'!D100</f>
        <v>0</v>
      </c>
      <c r="J553" s="5">
        <f t="shared" si="32"/>
        <v>0</v>
      </c>
      <c r="K553" s="5">
        <f t="shared" si="33"/>
        <v>0</v>
      </c>
      <c r="L553" s="5">
        <f>('Forecast log'!H265-I553)^2</f>
        <v>2.25</v>
      </c>
      <c r="M553" s="5">
        <f>('Forecast log'!I265-I553)^2</f>
        <v>0</v>
      </c>
      <c r="N553" s="5">
        <f t="shared" si="34"/>
        <v>1</v>
      </c>
      <c r="O553" s="5">
        <f t="shared" si="35"/>
        <v>0</v>
      </c>
    </row>
    <row r="554" spans="1:15" ht="25" customHeight="1">
      <c r="A554" s="1"/>
      <c r="B554" s="1">
        <v>260</v>
      </c>
      <c r="C554" s="13" t="s">
        <v>54</v>
      </c>
      <c r="D554" s="1" t="s">
        <v>43</v>
      </c>
      <c r="E554" s="4">
        <v>45838</v>
      </c>
      <c r="F554" s="1" t="s">
        <v>51</v>
      </c>
      <c r="G554" s="1" t="s">
        <v>47</v>
      </c>
      <c r="H554" s="5">
        <f>'Forecast log'!N265</f>
        <v>2.9000225501798149</v>
      </c>
      <c r="I554" s="5">
        <f>'PG facts'!D100</f>
        <v>0</v>
      </c>
      <c r="J554" s="5">
        <f t="shared" si="32"/>
        <v>2.9000225501798149</v>
      </c>
      <c r="K554" s="5">
        <f t="shared" si="33"/>
        <v>8.4101307915514365</v>
      </c>
      <c r="L554" s="5">
        <f>('Forecast log'!H265-I554)^2</f>
        <v>2.25</v>
      </c>
      <c r="M554" s="5">
        <f>('Forecast log'!I265-I554)^2</f>
        <v>0</v>
      </c>
      <c r="N554" s="5">
        <f t="shared" si="34"/>
        <v>0</v>
      </c>
      <c r="O554" s="5">
        <f t="shared" si="35"/>
        <v>2.9000225501798149</v>
      </c>
    </row>
    <row r="555" spans="1:15" ht="25" customHeight="1">
      <c r="A555" s="1"/>
      <c r="B555" s="1">
        <v>260</v>
      </c>
      <c r="C555" s="13" t="s">
        <v>54</v>
      </c>
      <c r="D555" s="1" t="s">
        <v>43</v>
      </c>
      <c r="E555" s="4">
        <v>45838</v>
      </c>
      <c r="F555" s="1" t="s">
        <v>51</v>
      </c>
      <c r="G555" s="1" t="s">
        <v>50</v>
      </c>
      <c r="H555" s="5">
        <f>'Forecast log'!S265</f>
        <v>1.8547660916088105</v>
      </c>
      <c r="I555" s="5">
        <f>'PG facts'!D100</f>
        <v>0</v>
      </c>
      <c r="J555" s="5">
        <f t="shared" si="32"/>
        <v>1.8547660916088105</v>
      </c>
      <c r="K555" s="5">
        <f t="shared" si="33"/>
        <v>3.4401572545818224</v>
      </c>
      <c r="L555" s="5">
        <f>('Forecast log'!H265-I555)^2</f>
        <v>2.25</v>
      </c>
      <c r="M555" s="5">
        <f>('Forecast log'!I265-I555)^2</f>
        <v>0</v>
      </c>
      <c r="N555" s="5">
        <f t="shared" si="34"/>
        <v>0</v>
      </c>
      <c r="O555" s="5">
        <f t="shared" si="35"/>
        <v>1.8547660916088105</v>
      </c>
    </row>
    <row r="556" spans="1:15" ht="25" customHeight="1">
      <c r="A556" s="1"/>
      <c r="B556" s="1">
        <v>260</v>
      </c>
      <c r="C556" s="13" t="s">
        <v>54</v>
      </c>
      <c r="D556" s="1" t="s">
        <v>43</v>
      </c>
      <c r="E556" s="4">
        <v>45838</v>
      </c>
      <c r="F556" s="1" t="s">
        <v>51</v>
      </c>
      <c r="G556" s="1" t="s">
        <v>48</v>
      </c>
      <c r="H556" s="5">
        <f>'Forecast log'!T265</f>
        <v>2.2000112750899072</v>
      </c>
      <c r="I556" s="5">
        <f>'PG facts'!D100</f>
        <v>0</v>
      </c>
      <c r="J556" s="5">
        <f t="shared" si="32"/>
        <v>2.2000112750899072</v>
      </c>
      <c r="K556" s="5">
        <f t="shared" si="33"/>
        <v>4.8400496105227191</v>
      </c>
      <c r="L556" s="5">
        <f>('Forecast log'!H265-I556)^2</f>
        <v>2.25</v>
      </c>
      <c r="M556" s="5">
        <f>('Forecast log'!I265-I556)^2</f>
        <v>0</v>
      </c>
      <c r="N556" s="5">
        <f t="shared" si="34"/>
        <v>0</v>
      </c>
      <c r="O556" s="5">
        <f t="shared" si="35"/>
        <v>2.2000112750899072</v>
      </c>
    </row>
    <row r="557" spans="1:15" ht="25" customHeight="1">
      <c r="A557" s="1"/>
      <c r="B557" s="1">
        <v>316</v>
      </c>
      <c r="C557" s="13" t="s">
        <v>54</v>
      </c>
      <c r="D557" s="1" t="s">
        <v>43</v>
      </c>
      <c r="E557" s="4">
        <v>45930</v>
      </c>
      <c r="F557" s="1" t="s">
        <v>44</v>
      </c>
      <c r="G557" s="1" t="s">
        <v>45</v>
      </c>
      <c r="H557" s="5">
        <f>'Forecast log'!H321</f>
        <v>1.5</v>
      </c>
      <c r="I557" s="5">
        <f>'PG facts'!D107</f>
        <v>-2</v>
      </c>
      <c r="J557" s="5">
        <f t="shared" si="32"/>
        <v>3.5</v>
      </c>
      <c r="K557" s="5">
        <f t="shared" si="33"/>
        <v>12.25</v>
      </c>
      <c r="L557" s="5">
        <f>('Forecast log'!H321-I557)^2</f>
        <v>12.25</v>
      </c>
      <c r="M557" s="5">
        <f>('Forecast log'!I321-I557)^2</f>
        <v>4</v>
      </c>
      <c r="N557" s="5">
        <f t="shared" si="34"/>
        <v>0</v>
      </c>
      <c r="O557" s="5">
        <f t="shared" si="35"/>
        <v>3.5</v>
      </c>
    </row>
    <row r="558" spans="1:15" ht="25" customHeight="1">
      <c r="A558" s="1"/>
      <c r="B558" s="1">
        <v>316</v>
      </c>
      <c r="C558" s="13" t="s">
        <v>54</v>
      </c>
      <c r="D558" s="1" t="s">
        <v>43</v>
      </c>
      <c r="E558" s="4">
        <v>45930</v>
      </c>
      <c r="F558" s="1" t="s">
        <v>44</v>
      </c>
      <c r="G558" s="1" t="s">
        <v>46</v>
      </c>
      <c r="H558" s="5">
        <f>'Forecast log'!I321</f>
        <v>0</v>
      </c>
      <c r="I558" s="5">
        <f>'PG facts'!D107</f>
        <v>-2</v>
      </c>
      <c r="J558" s="5">
        <f t="shared" si="32"/>
        <v>2</v>
      </c>
      <c r="K558" s="5">
        <f t="shared" si="33"/>
        <v>4</v>
      </c>
      <c r="L558" s="5">
        <f>('Forecast log'!H321-I558)^2</f>
        <v>12.25</v>
      </c>
      <c r="M558" s="5">
        <f>('Forecast log'!I321-I558)^2</f>
        <v>4</v>
      </c>
      <c r="N558" s="5">
        <f t="shared" si="34"/>
        <v>1</v>
      </c>
      <c r="O558" s="5">
        <f t="shared" si="35"/>
        <v>2</v>
      </c>
    </row>
    <row r="559" spans="1:15" ht="25" customHeight="1">
      <c r="A559" s="1"/>
      <c r="B559" s="1">
        <v>316</v>
      </c>
      <c r="C559" s="13" t="s">
        <v>54</v>
      </c>
      <c r="D559" s="1" t="s">
        <v>43</v>
      </c>
      <c r="E559" s="4">
        <v>45930</v>
      </c>
      <c r="F559" s="1" t="s">
        <v>44</v>
      </c>
      <c r="G559" s="1" t="s">
        <v>47</v>
      </c>
      <c r="H559" s="5">
        <f>'Forecast log'!N321</f>
        <v>2.8189886518334899</v>
      </c>
      <c r="I559" s="5">
        <f>'PG facts'!D107</f>
        <v>-2</v>
      </c>
      <c r="J559" s="5">
        <f t="shared" si="32"/>
        <v>4.8189886518334895</v>
      </c>
      <c r="K559" s="5">
        <f t="shared" si="33"/>
        <v>23.222651626499953</v>
      </c>
      <c r="L559" s="5">
        <f>('Forecast log'!H321-I559)^2</f>
        <v>12.25</v>
      </c>
      <c r="M559" s="5">
        <f>('Forecast log'!I321-I559)^2</f>
        <v>4</v>
      </c>
      <c r="N559" s="5">
        <f t="shared" si="34"/>
        <v>0</v>
      </c>
      <c r="O559" s="5">
        <f t="shared" si="35"/>
        <v>4.8189886518334895</v>
      </c>
    </row>
    <row r="560" spans="1:15" ht="25" customHeight="1">
      <c r="A560" s="1"/>
      <c r="B560" s="1">
        <v>316</v>
      </c>
      <c r="C560" s="13" t="s">
        <v>54</v>
      </c>
      <c r="D560" s="1" t="s">
        <v>43</v>
      </c>
      <c r="E560" s="4">
        <v>45930</v>
      </c>
      <c r="F560" s="1" t="s">
        <v>44</v>
      </c>
      <c r="G560" s="1" t="s">
        <v>48</v>
      </c>
      <c r="H560" s="5">
        <f>'Forecast log'!T321</f>
        <v>2.1594943259167447</v>
      </c>
      <c r="I560" s="5">
        <f>'PG facts'!D107</f>
        <v>-2</v>
      </c>
      <c r="J560" s="5">
        <f t="shared" si="32"/>
        <v>4.1594943259167447</v>
      </c>
      <c r="K560" s="5">
        <f t="shared" si="33"/>
        <v>17.301393047333594</v>
      </c>
      <c r="L560" s="5">
        <f>('Forecast log'!H321-I560)^2</f>
        <v>12.25</v>
      </c>
      <c r="M560" s="5">
        <f>('Forecast log'!I321-I560)^2</f>
        <v>4</v>
      </c>
      <c r="N560" s="5">
        <f t="shared" si="34"/>
        <v>0</v>
      </c>
      <c r="O560" s="5">
        <f t="shared" si="35"/>
        <v>4.1594943259167447</v>
      </c>
    </row>
    <row r="561" spans="1:15" ht="25" customHeight="1">
      <c r="A561" s="1"/>
      <c r="B561" s="1">
        <v>321</v>
      </c>
      <c r="C561" s="13" t="s">
        <v>54</v>
      </c>
      <c r="D561" s="1" t="s">
        <v>43</v>
      </c>
      <c r="E561" s="4">
        <v>45930</v>
      </c>
      <c r="F561" s="1" t="s">
        <v>52</v>
      </c>
      <c r="G561" s="1" t="s">
        <v>45</v>
      </c>
      <c r="H561" s="5">
        <f>'Forecast log'!H326</f>
        <v>0.75</v>
      </c>
      <c r="I561" s="5">
        <f>'PG facts'!D107</f>
        <v>-2</v>
      </c>
      <c r="J561" s="5">
        <f t="shared" si="32"/>
        <v>2.75</v>
      </c>
      <c r="K561" s="5">
        <f t="shared" si="33"/>
        <v>7.5625</v>
      </c>
      <c r="L561" s="5">
        <f>('Forecast log'!H326-I561)^2</f>
        <v>7.5625</v>
      </c>
      <c r="M561" s="5">
        <f>('Forecast log'!I326-I561)^2</f>
        <v>4</v>
      </c>
      <c r="N561" s="5">
        <f t="shared" si="34"/>
        <v>0</v>
      </c>
      <c r="O561" s="5">
        <f t="shared" si="35"/>
        <v>2.75</v>
      </c>
    </row>
    <row r="562" spans="1:15" ht="25" customHeight="1">
      <c r="A562" s="1"/>
      <c r="B562" s="1">
        <v>321</v>
      </c>
      <c r="C562" s="13" t="s">
        <v>54</v>
      </c>
      <c r="D562" s="1" t="s">
        <v>43</v>
      </c>
      <c r="E562" s="4">
        <v>45930</v>
      </c>
      <c r="F562" s="1" t="s">
        <v>52</v>
      </c>
      <c r="G562" s="1" t="s">
        <v>46</v>
      </c>
      <c r="H562" s="5">
        <f>'Forecast log'!I326</f>
        <v>0</v>
      </c>
      <c r="I562" s="5">
        <f>'PG facts'!D107</f>
        <v>-2</v>
      </c>
      <c r="J562" s="5">
        <f t="shared" si="32"/>
        <v>2</v>
      </c>
      <c r="K562" s="5">
        <f t="shared" si="33"/>
        <v>4</v>
      </c>
      <c r="L562" s="5">
        <f>('Forecast log'!H326-I562)^2</f>
        <v>7.5625</v>
      </c>
      <c r="M562" s="5">
        <f>('Forecast log'!I326-I562)^2</f>
        <v>4</v>
      </c>
      <c r="N562" s="5">
        <f t="shared" si="34"/>
        <v>1</v>
      </c>
      <c r="O562" s="5">
        <f t="shared" si="35"/>
        <v>2</v>
      </c>
    </row>
    <row r="563" spans="1:15" ht="25" customHeight="1">
      <c r="A563" s="1"/>
      <c r="B563" s="1">
        <v>321</v>
      </c>
      <c r="C563" s="13" t="s">
        <v>54</v>
      </c>
      <c r="D563" s="1" t="s">
        <v>43</v>
      </c>
      <c r="E563" s="4">
        <v>45930</v>
      </c>
      <c r="F563" s="1" t="s">
        <v>52</v>
      </c>
      <c r="G563" s="1" t="s">
        <v>47</v>
      </c>
      <c r="H563" s="5">
        <f>'Forecast log'!N326</f>
        <v>2.4120767670588483</v>
      </c>
      <c r="I563" s="5">
        <f>'PG facts'!D107</f>
        <v>-2</v>
      </c>
      <c r="J563" s="5">
        <f t="shared" si="32"/>
        <v>4.4120767670588483</v>
      </c>
      <c r="K563" s="5">
        <f t="shared" si="33"/>
        <v>19.466421398420458</v>
      </c>
      <c r="L563" s="5">
        <f>('Forecast log'!H326-I563)^2</f>
        <v>7.5625</v>
      </c>
      <c r="M563" s="5">
        <f>('Forecast log'!I326-I563)^2</f>
        <v>4</v>
      </c>
      <c r="N563" s="5">
        <f t="shared" si="34"/>
        <v>0</v>
      </c>
      <c r="O563" s="5">
        <f t="shared" si="35"/>
        <v>4.4120767670588483</v>
      </c>
    </row>
    <row r="564" spans="1:15" ht="25" customHeight="1">
      <c r="A564" s="1"/>
      <c r="B564" s="1">
        <v>321</v>
      </c>
      <c r="C564" s="13" t="s">
        <v>54</v>
      </c>
      <c r="D564" s="1" t="s">
        <v>43</v>
      </c>
      <c r="E564" s="4">
        <v>45930</v>
      </c>
      <c r="F564" s="1" t="s">
        <v>52</v>
      </c>
      <c r="G564" s="1" t="s">
        <v>50</v>
      </c>
      <c r="H564" s="5">
        <f>'Forecast log'!S326</f>
        <v>1.2662134877592783</v>
      </c>
      <c r="I564" s="5">
        <f>'PG facts'!D107</f>
        <v>-2</v>
      </c>
      <c r="J564" s="5">
        <f t="shared" si="32"/>
        <v>3.2662134877592783</v>
      </c>
      <c r="K564" s="5">
        <f t="shared" si="33"/>
        <v>10.668150547620629</v>
      </c>
      <c r="L564" s="5">
        <f>('Forecast log'!H326-I564)^2</f>
        <v>7.5625</v>
      </c>
      <c r="M564" s="5">
        <f>('Forecast log'!I326-I564)^2</f>
        <v>4</v>
      </c>
      <c r="N564" s="5">
        <f t="shared" si="34"/>
        <v>0</v>
      </c>
      <c r="O564" s="5">
        <f t="shared" si="35"/>
        <v>3.2662134877592783</v>
      </c>
    </row>
    <row r="565" spans="1:15" ht="25" customHeight="1">
      <c r="A565" s="1"/>
      <c r="B565" s="1">
        <v>321</v>
      </c>
      <c r="C565" s="13" t="s">
        <v>54</v>
      </c>
      <c r="D565" s="1" t="s">
        <v>43</v>
      </c>
      <c r="E565" s="4">
        <v>45930</v>
      </c>
      <c r="F565" s="1" t="s">
        <v>52</v>
      </c>
      <c r="G565" s="1" t="s">
        <v>48</v>
      </c>
      <c r="H565" s="5">
        <f>'Forecast log'!T326</f>
        <v>1.5810383835294242</v>
      </c>
      <c r="I565" s="5">
        <f>'PG facts'!D107</f>
        <v>-2</v>
      </c>
      <c r="J565" s="5">
        <f t="shared" si="32"/>
        <v>3.5810383835294242</v>
      </c>
      <c r="K565" s="5">
        <f t="shared" si="33"/>
        <v>12.82383590431103</v>
      </c>
      <c r="L565" s="5">
        <f>('Forecast log'!H326-I565)^2</f>
        <v>7.5625</v>
      </c>
      <c r="M565" s="5">
        <f>('Forecast log'!I326-I565)^2</f>
        <v>4</v>
      </c>
      <c r="N565" s="5">
        <f t="shared" si="34"/>
        <v>0</v>
      </c>
      <c r="O565" s="5">
        <f t="shared" si="35"/>
        <v>3.5810383835294242</v>
      </c>
    </row>
    <row r="566" spans="1:15" ht="25" customHeight="1">
      <c r="A566" s="1"/>
      <c r="B566" s="1">
        <v>319</v>
      </c>
      <c r="C566" s="13" t="s">
        <v>54</v>
      </c>
      <c r="D566" s="1" t="s">
        <v>43</v>
      </c>
      <c r="E566" s="4">
        <v>45930</v>
      </c>
      <c r="F566" s="1" t="s">
        <v>49</v>
      </c>
      <c r="G566" s="1" t="s">
        <v>45</v>
      </c>
      <c r="H566" s="5">
        <f>'Forecast log'!H324</f>
        <v>0.75</v>
      </c>
      <c r="I566" s="5">
        <f>'PG facts'!D107</f>
        <v>-2</v>
      </c>
      <c r="J566" s="5">
        <f t="shared" si="32"/>
        <v>2.75</v>
      </c>
      <c r="K566" s="5">
        <f t="shared" si="33"/>
        <v>7.5625</v>
      </c>
      <c r="L566" s="5">
        <f>('Forecast log'!H324-I566)^2</f>
        <v>7.5625</v>
      </c>
      <c r="M566" s="5">
        <f>('Forecast log'!I324-I566)^2</f>
        <v>4</v>
      </c>
      <c r="N566" s="5">
        <f t="shared" si="34"/>
        <v>0</v>
      </c>
      <c r="O566" s="5">
        <f t="shared" si="35"/>
        <v>2.75</v>
      </c>
    </row>
    <row r="567" spans="1:15" ht="25" customHeight="1">
      <c r="A567" s="1"/>
      <c r="B567" s="1">
        <v>319</v>
      </c>
      <c r="C567" s="13" t="s">
        <v>54</v>
      </c>
      <c r="D567" s="1" t="s">
        <v>43</v>
      </c>
      <c r="E567" s="4">
        <v>45930</v>
      </c>
      <c r="F567" s="1" t="s">
        <v>49</v>
      </c>
      <c r="G567" s="1" t="s">
        <v>46</v>
      </c>
      <c r="H567" s="5">
        <f>'Forecast log'!I324</f>
        <v>0</v>
      </c>
      <c r="I567" s="5">
        <f>'PG facts'!D107</f>
        <v>-2</v>
      </c>
      <c r="J567" s="5">
        <f t="shared" si="32"/>
        <v>2</v>
      </c>
      <c r="K567" s="5">
        <f t="shared" si="33"/>
        <v>4</v>
      </c>
      <c r="L567" s="5">
        <f>('Forecast log'!H324-I567)^2</f>
        <v>7.5625</v>
      </c>
      <c r="M567" s="5">
        <f>('Forecast log'!I324-I567)^2</f>
        <v>4</v>
      </c>
      <c r="N567" s="5">
        <f t="shared" si="34"/>
        <v>1</v>
      </c>
      <c r="O567" s="5">
        <f t="shared" si="35"/>
        <v>2</v>
      </c>
    </row>
    <row r="568" spans="1:15" ht="25" customHeight="1">
      <c r="A568" s="1"/>
      <c r="B568" s="1">
        <v>319</v>
      </c>
      <c r="C568" s="13" t="s">
        <v>54</v>
      </c>
      <c r="D568" s="1" t="s">
        <v>43</v>
      </c>
      <c r="E568" s="4">
        <v>45930</v>
      </c>
      <c r="F568" s="1" t="s">
        <v>49</v>
      </c>
      <c r="G568" s="1" t="s">
        <v>47</v>
      </c>
      <c r="H568" s="5">
        <f>'Forecast log'!N324</f>
        <v>2.3235617872796848</v>
      </c>
      <c r="I568" s="5">
        <f>'PG facts'!D107</f>
        <v>-2</v>
      </c>
      <c r="J568" s="5">
        <f t="shared" si="32"/>
        <v>4.3235617872796848</v>
      </c>
      <c r="K568" s="5">
        <f t="shared" si="33"/>
        <v>18.693186528425102</v>
      </c>
      <c r="L568" s="5">
        <f>('Forecast log'!H324-I568)^2</f>
        <v>7.5625</v>
      </c>
      <c r="M568" s="5">
        <f>('Forecast log'!I324-I568)^2</f>
        <v>4</v>
      </c>
      <c r="N568" s="5">
        <f t="shared" si="34"/>
        <v>0</v>
      </c>
      <c r="O568" s="5">
        <f t="shared" si="35"/>
        <v>4.3235617872796848</v>
      </c>
    </row>
    <row r="569" spans="1:15" ht="25" customHeight="1">
      <c r="A569" s="1"/>
      <c r="B569" s="1">
        <v>319</v>
      </c>
      <c r="C569" s="13" t="s">
        <v>54</v>
      </c>
      <c r="D569" s="1" t="s">
        <v>43</v>
      </c>
      <c r="E569" s="4">
        <v>45930</v>
      </c>
      <c r="F569" s="1" t="s">
        <v>49</v>
      </c>
      <c r="G569" s="1" t="s">
        <v>50</v>
      </c>
      <c r="H569" s="5">
        <f>'Forecast log'!S324</f>
        <v>1.7107939542692661</v>
      </c>
      <c r="I569" s="5">
        <f>'PG facts'!D107</f>
        <v>-2</v>
      </c>
      <c r="J569" s="5">
        <f t="shared" si="32"/>
        <v>3.7107939542692661</v>
      </c>
      <c r="K569" s="5">
        <f t="shared" si="33"/>
        <v>13.769991771041337</v>
      </c>
      <c r="L569" s="5">
        <f>('Forecast log'!H324-I569)^2</f>
        <v>7.5625</v>
      </c>
      <c r="M569" s="5">
        <f>('Forecast log'!I324-I569)^2</f>
        <v>4</v>
      </c>
      <c r="N569" s="5">
        <f t="shared" si="34"/>
        <v>0</v>
      </c>
      <c r="O569" s="5">
        <f t="shared" si="35"/>
        <v>3.7107939542692661</v>
      </c>
    </row>
    <row r="570" spans="1:15" ht="25" customHeight="1">
      <c r="A570" s="1"/>
      <c r="B570" s="1">
        <v>319</v>
      </c>
      <c r="C570" s="13" t="s">
        <v>54</v>
      </c>
      <c r="D570" s="1" t="s">
        <v>43</v>
      </c>
      <c r="E570" s="4">
        <v>45930</v>
      </c>
      <c r="F570" s="1" t="s">
        <v>49</v>
      </c>
      <c r="G570" s="1" t="s">
        <v>48</v>
      </c>
      <c r="H570" s="5">
        <f>'Forecast log'!T324</f>
        <v>1.5367808936398424</v>
      </c>
      <c r="I570" s="5">
        <f>'PG facts'!D107</f>
        <v>-2</v>
      </c>
      <c r="J570" s="5">
        <f t="shared" si="32"/>
        <v>3.5367808936398424</v>
      </c>
      <c r="K570" s="5">
        <f t="shared" si="33"/>
        <v>12.508819089615843</v>
      </c>
      <c r="L570" s="5">
        <f>('Forecast log'!H324-I570)^2</f>
        <v>7.5625</v>
      </c>
      <c r="M570" s="5">
        <f>('Forecast log'!I324-I570)^2</f>
        <v>4</v>
      </c>
      <c r="N570" s="5">
        <f t="shared" si="34"/>
        <v>0</v>
      </c>
      <c r="O570" s="5">
        <f t="shared" si="35"/>
        <v>3.5367808936398424</v>
      </c>
    </row>
    <row r="571" spans="1:15" ht="25" customHeight="1">
      <c r="A571" s="1"/>
      <c r="B571" s="1">
        <v>320</v>
      </c>
      <c r="C571" s="13" t="s">
        <v>54</v>
      </c>
      <c r="D571" s="1" t="s">
        <v>43</v>
      </c>
      <c r="E571" s="4">
        <v>45930</v>
      </c>
      <c r="F571" s="1" t="s">
        <v>51</v>
      </c>
      <c r="G571" s="1" t="s">
        <v>45</v>
      </c>
      <c r="H571" s="5">
        <f>'Forecast log'!H325</f>
        <v>0.75</v>
      </c>
      <c r="I571" s="5">
        <f>'PG facts'!D107</f>
        <v>-2</v>
      </c>
      <c r="J571" s="5">
        <f t="shared" si="32"/>
        <v>2.75</v>
      </c>
      <c r="K571" s="5">
        <f t="shared" si="33"/>
        <v>7.5625</v>
      </c>
      <c r="L571" s="5">
        <f>('Forecast log'!H325-I571)^2</f>
        <v>7.5625</v>
      </c>
      <c r="M571" s="5">
        <f>('Forecast log'!I325-I571)^2</f>
        <v>4</v>
      </c>
      <c r="N571" s="5">
        <f t="shared" si="34"/>
        <v>0</v>
      </c>
      <c r="O571" s="5">
        <f t="shared" si="35"/>
        <v>2.75</v>
      </c>
    </row>
    <row r="572" spans="1:15" ht="25" customHeight="1">
      <c r="A572" s="1"/>
      <c r="B572" s="1">
        <v>320</v>
      </c>
      <c r="C572" s="13" t="s">
        <v>54</v>
      </c>
      <c r="D572" s="1" t="s">
        <v>43</v>
      </c>
      <c r="E572" s="4">
        <v>45930</v>
      </c>
      <c r="F572" s="1" t="s">
        <v>51</v>
      </c>
      <c r="G572" s="1" t="s">
        <v>46</v>
      </c>
      <c r="H572" s="5">
        <f>'Forecast log'!I325</f>
        <v>0</v>
      </c>
      <c r="I572" s="5">
        <f>'PG facts'!D107</f>
        <v>-2</v>
      </c>
      <c r="J572" s="5">
        <f t="shared" si="32"/>
        <v>2</v>
      </c>
      <c r="K572" s="5">
        <f t="shared" si="33"/>
        <v>4</v>
      </c>
      <c r="L572" s="5">
        <f>('Forecast log'!H325-I572)^2</f>
        <v>7.5625</v>
      </c>
      <c r="M572" s="5">
        <f>('Forecast log'!I325-I572)^2</f>
        <v>4</v>
      </c>
      <c r="N572" s="5">
        <f t="shared" si="34"/>
        <v>1</v>
      </c>
      <c r="O572" s="5">
        <f t="shared" si="35"/>
        <v>2</v>
      </c>
    </row>
    <row r="573" spans="1:15" ht="25" customHeight="1">
      <c r="A573" s="1"/>
      <c r="B573" s="1">
        <v>320</v>
      </c>
      <c r="C573" s="13" t="s">
        <v>54</v>
      </c>
      <c r="D573" s="1" t="s">
        <v>43</v>
      </c>
      <c r="E573" s="4">
        <v>45930</v>
      </c>
      <c r="F573" s="1" t="s">
        <v>51</v>
      </c>
      <c r="G573" s="1" t="s">
        <v>47</v>
      </c>
      <c r="H573" s="5">
        <f>'Forecast log'!N325</f>
        <v>2.4120767670588483</v>
      </c>
      <c r="I573" s="5">
        <f>'PG facts'!D107</f>
        <v>-2</v>
      </c>
      <c r="J573" s="5">
        <f t="shared" si="32"/>
        <v>4.4120767670588483</v>
      </c>
      <c r="K573" s="5">
        <f t="shared" si="33"/>
        <v>19.466421398420458</v>
      </c>
      <c r="L573" s="5">
        <f>('Forecast log'!H325-I573)^2</f>
        <v>7.5625</v>
      </c>
      <c r="M573" s="5">
        <f>('Forecast log'!I325-I573)^2</f>
        <v>4</v>
      </c>
      <c r="N573" s="5">
        <f t="shared" si="34"/>
        <v>0</v>
      </c>
      <c r="O573" s="5">
        <f t="shared" si="35"/>
        <v>4.4120767670588483</v>
      </c>
    </row>
    <row r="574" spans="1:15" ht="25" customHeight="1">
      <c r="A574" s="1"/>
      <c r="B574" s="1">
        <v>320</v>
      </c>
      <c r="C574" s="13" t="s">
        <v>54</v>
      </c>
      <c r="D574" s="1" t="s">
        <v>43</v>
      </c>
      <c r="E574" s="4">
        <v>45930</v>
      </c>
      <c r="F574" s="1" t="s">
        <v>51</v>
      </c>
      <c r="G574" s="1" t="s">
        <v>50</v>
      </c>
      <c r="H574" s="5">
        <f>'Forecast log'!S325</f>
        <v>1.2662134877592783</v>
      </c>
      <c r="I574" s="5">
        <f>'PG facts'!D107</f>
        <v>-2</v>
      </c>
      <c r="J574" s="5">
        <f t="shared" si="32"/>
        <v>3.2662134877592783</v>
      </c>
      <c r="K574" s="5">
        <f t="shared" si="33"/>
        <v>10.668150547620629</v>
      </c>
      <c r="L574" s="5">
        <f>('Forecast log'!H325-I574)^2</f>
        <v>7.5625</v>
      </c>
      <c r="M574" s="5">
        <f>('Forecast log'!I325-I574)^2</f>
        <v>4</v>
      </c>
      <c r="N574" s="5">
        <f t="shared" si="34"/>
        <v>0</v>
      </c>
      <c r="O574" s="5">
        <f t="shared" si="35"/>
        <v>3.2662134877592783</v>
      </c>
    </row>
    <row r="575" spans="1:15" ht="25" customHeight="1">
      <c r="A575" s="1"/>
      <c r="B575" s="1">
        <v>320</v>
      </c>
      <c r="C575" s="13" t="s">
        <v>54</v>
      </c>
      <c r="D575" s="1" t="s">
        <v>43</v>
      </c>
      <c r="E575" s="4">
        <v>45930</v>
      </c>
      <c r="F575" s="1" t="s">
        <v>51</v>
      </c>
      <c r="G575" s="1" t="s">
        <v>48</v>
      </c>
      <c r="H575" s="5">
        <f>'Forecast log'!T325</f>
        <v>1.5810383835294242</v>
      </c>
      <c r="I575" s="5">
        <f>'PG facts'!D107</f>
        <v>-2</v>
      </c>
      <c r="J575" s="5">
        <f t="shared" si="32"/>
        <v>3.5810383835294242</v>
      </c>
      <c r="K575" s="5">
        <f t="shared" si="33"/>
        <v>12.82383590431103</v>
      </c>
      <c r="L575" s="5">
        <f>('Forecast log'!H325-I575)^2</f>
        <v>7.5625</v>
      </c>
      <c r="M575" s="5">
        <f>('Forecast log'!I325-I575)^2</f>
        <v>4</v>
      </c>
      <c r="N575" s="5">
        <f t="shared" si="34"/>
        <v>0</v>
      </c>
      <c r="O575" s="5">
        <f t="shared" si="35"/>
        <v>3.5810383835294242</v>
      </c>
    </row>
    <row r="576" spans="1:15" ht="25" customHeight="1">
      <c r="A576" s="1"/>
      <c r="B576" s="1">
        <v>367</v>
      </c>
      <c r="C576" s="13" t="s">
        <v>54</v>
      </c>
      <c r="D576" s="1" t="s">
        <v>43</v>
      </c>
      <c r="E576" s="4">
        <v>46022</v>
      </c>
      <c r="F576" s="1" t="s">
        <v>44</v>
      </c>
      <c r="G576" s="1" t="s">
        <v>45</v>
      </c>
      <c r="H576" s="5">
        <f>'Forecast log'!H372</f>
        <v>0.75</v>
      </c>
      <c r="I576" s="5">
        <f>'PG facts'!D114</f>
        <v>0</v>
      </c>
      <c r="J576" s="5">
        <f t="shared" si="32"/>
        <v>0.75</v>
      </c>
      <c r="K576" s="5">
        <f t="shared" si="33"/>
        <v>0.5625</v>
      </c>
      <c r="L576" s="5">
        <f>('Forecast log'!H372-I576)^2</f>
        <v>0.5625</v>
      </c>
      <c r="M576" s="5">
        <f>('Forecast log'!I372-I576)^2</f>
        <v>0</v>
      </c>
      <c r="N576" s="5">
        <f t="shared" si="34"/>
        <v>0</v>
      </c>
      <c r="O576" s="5">
        <f t="shared" si="35"/>
        <v>0.75</v>
      </c>
    </row>
    <row r="577" spans="1:15" ht="25" customHeight="1">
      <c r="A577" s="1"/>
      <c r="B577" s="1">
        <v>367</v>
      </c>
      <c r="C577" s="13" t="s">
        <v>54</v>
      </c>
      <c r="D577" s="1" t="s">
        <v>43</v>
      </c>
      <c r="E577" s="4">
        <v>46022</v>
      </c>
      <c r="F577" s="1" t="s">
        <v>44</v>
      </c>
      <c r="G577" s="1" t="s">
        <v>46</v>
      </c>
      <c r="H577" s="5">
        <f>'Forecast log'!I372</f>
        <v>0</v>
      </c>
      <c r="I577" s="5">
        <f>'PG facts'!D114</f>
        <v>0</v>
      </c>
      <c r="J577" s="5">
        <f t="shared" si="32"/>
        <v>0</v>
      </c>
      <c r="K577" s="5">
        <f t="shared" si="33"/>
        <v>0</v>
      </c>
      <c r="L577" s="5">
        <f>('Forecast log'!H372-I577)^2</f>
        <v>0.5625</v>
      </c>
      <c r="M577" s="5">
        <f>('Forecast log'!I372-I577)^2</f>
        <v>0</v>
      </c>
      <c r="N577" s="5">
        <f t="shared" si="34"/>
        <v>1</v>
      </c>
      <c r="O577" s="5">
        <f t="shared" si="35"/>
        <v>0</v>
      </c>
    </row>
    <row r="578" spans="1:15" ht="25" customHeight="1">
      <c r="A578" s="1"/>
      <c r="B578" s="1">
        <v>367</v>
      </c>
      <c r="C578" s="13" t="s">
        <v>54</v>
      </c>
      <c r="D578" s="1" t="s">
        <v>43</v>
      </c>
      <c r="E578" s="4">
        <v>46022</v>
      </c>
      <c r="F578" s="1" t="s">
        <v>44</v>
      </c>
      <c r="G578" s="1" t="s">
        <v>47</v>
      </c>
      <c r="H578" s="5">
        <f>'Forecast log'!N372</f>
        <v>2.4285877078384113</v>
      </c>
      <c r="I578" s="5">
        <f>'PG facts'!D114</f>
        <v>0</v>
      </c>
      <c r="J578" s="5">
        <f t="shared" si="32"/>
        <v>2.4285877078384113</v>
      </c>
      <c r="K578" s="5">
        <f t="shared" si="33"/>
        <v>5.8980382546638284</v>
      </c>
      <c r="L578" s="5">
        <f>('Forecast log'!H372-I578)^2</f>
        <v>0.5625</v>
      </c>
      <c r="M578" s="5">
        <f>('Forecast log'!I372-I578)^2</f>
        <v>0</v>
      </c>
      <c r="N578" s="5">
        <f t="shared" si="34"/>
        <v>0</v>
      </c>
      <c r="O578" s="5">
        <f t="shared" si="35"/>
        <v>2.4285877078384113</v>
      </c>
    </row>
    <row r="579" spans="1:15" ht="25" customHeight="1">
      <c r="A579" s="1"/>
      <c r="B579" s="1">
        <v>367</v>
      </c>
      <c r="C579" s="13" t="s">
        <v>54</v>
      </c>
      <c r="D579" s="1" t="s">
        <v>43</v>
      </c>
      <c r="E579" s="4">
        <v>46022</v>
      </c>
      <c r="F579" s="1" t="s">
        <v>44</v>
      </c>
      <c r="G579" s="1" t="s">
        <v>48</v>
      </c>
      <c r="H579" s="5">
        <f>'Forecast log'!T372</f>
        <v>1.5892938539192056</v>
      </c>
      <c r="I579" s="5">
        <f>'PG facts'!D114</f>
        <v>0</v>
      </c>
      <c r="J579" s="5">
        <f t="shared" si="32"/>
        <v>1.5892938539192056</v>
      </c>
      <c r="K579" s="5">
        <f t="shared" si="33"/>
        <v>2.5258549541053612</v>
      </c>
      <c r="L579" s="5">
        <f>('Forecast log'!H372-I579)^2</f>
        <v>0.5625</v>
      </c>
      <c r="M579" s="5">
        <f>('Forecast log'!I372-I579)^2</f>
        <v>0</v>
      </c>
      <c r="N579" s="5">
        <f t="shared" si="34"/>
        <v>0</v>
      </c>
      <c r="O579" s="5">
        <f t="shared" si="35"/>
        <v>1.5892938539192056</v>
      </c>
    </row>
    <row r="580" spans="1:15" ht="25" customHeight="1">
      <c r="A580" s="1"/>
      <c r="B580" s="1">
        <v>371</v>
      </c>
      <c r="C580" s="13" t="s">
        <v>54</v>
      </c>
      <c r="D580" s="1" t="s">
        <v>43</v>
      </c>
      <c r="E580" s="4">
        <v>46022</v>
      </c>
      <c r="F580" s="1" t="s">
        <v>52</v>
      </c>
      <c r="G580" s="1" t="s">
        <v>45</v>
      </c>
      <c r="H580" s="5">
        <f>'Forecast log'!H376</f>
        <v>0</v>
      </c>
      <c r="I580" s="5">
        <f>'PG facts'!D114</f>
        <v>0</v>
      </c>
      <c r="J580" s="5">
        <f t="shared" si="32"/>
        <v>0</v>
      </c>
      <c r="K580" s="5">
        <f t="shared" si="33"/>
        <v>0</v>
      </c>
      <c r="L580" s="5">
        <f>('Forecast log'!H376-I580)^2</f>
        <v>0</v>
      </c>
      <c r="M580" s="5">
        <f>('Forecast log'!I376-I580)^2</f>
        <v>4</v>
      </c>
      <c r="N580" s="5">
        <f t="shared" si="34"/>
        <v>0</v>
      </c>
      <c r="O580" s="5">
        <f t="shared" si="35"/>
        <v>0</v>
      </c>
    </row>
    <row r="581" spans="1:15" ht="25" customHeight="1">
      <c r="A581" s="1"/>
      <c r="B581" s="1">
        <v>371</v>
      </c>
      <c r="C581" s="13" t="s">
        <v>54</v>
      </c>
      <c r="D581" s="1" t="s">
        <v>43</v>
      </c>
      <c r="E581" s="4">
        <v>46022</v>
      </c>
      <c r="F581" s="1" t="s">
        <v>52</v>
      </c>
      <c r="G581" s="1" t="s">
        <v>46</v>
      </c>
      <c r="H581" s="5">
        <f>'Forecast log'!I376</f>
        <v>-2</v>
      </c>
      <c r="I581" s="5">
        <f>'PG facts'!D114</f>
        <v>0</v>
      </c>
      <c r="J581" s="5">
        <f t="shared" si="32"/>
        <v>-2</v>
      </c>
      <c r="K581" s="5">
        <f t="shared" si="33"/>
        <v>4</v>
      </c>
      <c r="L581" s="5">
        <f>('Forecast log'!H376-I581)^2</f>
        <v>0</v>
      </c>
      <c r="M581" s="5">
        <f>('Forecast log'!I376-I581)^2</f>
        <v>4</v>
      </c>
      <c r="N581" s="5">
        <f t="shared" si="34"/>
        <v>0</v>
      </c>
      <c r="O581" s="5">
        <f t="shared" si="35"/>
        <v>2</v>
      </c>
    </row>
    <row r="582" spans="1:15" ht="25" customHeight="1">
      <c r="A582" s="1"/>
      <c r="B582" s="1">
        <v>371</v>
      </c>
      <c r="C582" s="13" t="s">
        <v>54</v>
      </c>
      <c r="D582" s="1" t="s">
        <v>43</v>
      </c>
      <c r="E582" s="4">
        <v>46022</v>
      </c>
      <c r="F582" s="1" t="s">
        <v>52</v>
      </c>
      <c r="G582" s="1" t="s">
        <v>47</v>
      </c>
      <c r="H582" s="5">
        <f>'Forecast log'!N376</f>
        <v>1.4067000771691673</v>
      </c>
      <c r="I582" s="5">
        <f>'PG facts'!D114</f>
        <v>0</v>
      </c>
      <c r="J582" s="5">
        <f t="shared" ref="J582:J645" si="36">H582-I582</f>
        <v>1.4067000771691673</v>
      </c>
      <c r="K582" s="5">
        <f t="shared" ref="K582:K645" si="37">J582^2</f>
        <v>1.9788051071077413</v>
      </c>
      <c r="L582" s="5">
        <f>('Forecast log'!H376-I582)^2</f>
        <v>0</v>
      </c>
      <c r="M582" s="5">
        <f>('Forecast log'!I376-I582)^2</f>
        <v>4</v>
      </c>
      <c r="N582" s="5">
        <f t="shared" ref="N582:N645" si="38">IF(ABS(J582)&lt;SQRT(L582),1,0)</f>
        <v>0</v>
      </c>
      <c r="O582" s="5">
        <f t="shared" ref="O582:O645" si="39">ABS(J582)</f>
        <v>1.4067000771691673</v>
      </c>
    </row>
    <row r="583" spans="1:15" ht="25" customHeight="1">
      <c r="A583" s="1"/>
      <c r="B583" s="1">
        <v>371</v>
      </c>
      <c r="C583" s="13" t="s">
        <v>54</v>
      </c>
      <c r="D583" s="1" t="s">
        <v>43</v>
      </c>
      <c r="E583" s="4">
        <v>46022</v>
      </c>
      <c r="F583" s="1" t="s">
        <v>52</v>
      </c>
      <c r="G583" s="1" t="s">
        <v>50</v>
      </c>
      <c r="H583" s="5">
        <f>'Forecast log'!S376</f>
        <v>0.55588173969248889</v>
      </c>
      <c r="I583" s="5">
        <f>'PG facts'!D114</f>
        <v>0</v>
      </c>
      <c r="J583" s="5">
        <f t="shared" si="36"/>
        <v>0.55588173969248889</v>
      </c>
      <c r="K583" s="5">
        <f t="shared" si="37"/>
        <v>0.30900450852354799</v>
      </c>
      <c r="L583" s="5">
        <f>('Forecast log'!H376-I583)^2</f>
        <v>0</v>
      </c>
      <c r="M583" s="5">
        <f>('Forecast log'!I376-I583)^2</f>
        <v>4</v>
      </c>
      <c r="N583" s="5">
        <f t="shared" si="38"/>
        <v>0</v>
      </c>
      <c r="O583" s="5">
        <f t="shared" si="39"/>
        <v>0.55588173969248889</v>
      </c>
    </row>
    <row r="584" spans="1:15" ht="25" customHeight="1">
      <c r="A584" s="1"/>
      <c r="B584" s="1">
        <v>371</v>
      </c>
      <c r="C584" s="13" t="s">
        <v>54</v>
      </c>
      <c r="D584" s="1" t="s">
        <v>43</v>
      </c>
      <c r="E584" s="4">
        <v>46022</v>
      </c>
      <c r="F584" s="1" t="s">
        <v>52</v>
      </c>
      <c r="G584" s="1" t="s">
        <v>48</v>
      </c>
      <c r="H584" s="5">
        <f>'Forecast log'!T376</f>
        <v>0.70335003858458367</v>
      </c>
      <c r="I584" s="5">
        <f>'PG facts'!D114</f>
        <v>0</v>
      </c>
      <c r="J584" s="5">
        <f t="shared" si="36"/>
        <v>0.70335003858458367</v>
      </c>
      <c r="K584" s="5">
        <f t="shared" si="37"/>
        <v>0.49470127677693532</v>
      </c>
      <c r="L584" s="5">
        <f>('Forecast log'!H376-I584)^2</f>
        <v>0</v>
      </c>
      <c r="M584" s="5">
        <f>('Forecast log'!I376-I584)^2</f>
        <v>4</v>
      </c>
      <c r="N584" s="5">
        <f t="shared" si="38"/>
        <v>0</v>
      </c>
      <c r="O584" s="5">
        <f t="shared" si="39"/>
        <v>0.70335003858458367</v>
      </c>
    </row>
    <row r="585" spans="1:15" ht="25" customHeight="1">
      <c r="A585" s="1"/>
      <c r="B585" s="1">
        <v>371</v>
      </c>
      <c r="C585" s="13" t="s">
        <v>54</v>
      </c>
      <c r="D585" s="1" t="s">
        <v>43</v>
      </c>
      <c r="E585" s="4">
        <v>46022</v>
      </c>
      <c r="F585" s="1" t="s">
        <v>49</v>
      </c>
      <c r="G585" s="1" t="s">
        <v>45</v>
      </c>
      <c r="H585" s="5">
        <f>'Forecast log'!H376</f>
        <v>0</v>
      </c>
      <c r="I585" s="5">
        <f>'PG facts'!D114</f>
        <v>0</v>
      </c>
      <c r="J585" s="5">
        <f t="shared" si="36"/>
        <v>0</v>
      </c>
      <c r="K585" s="5">
        <f t="shared" si="37"/>
        <v>0</v>
      </c>
      <c r="L585" s="5">
        <f>('Forecast log'!H376-I585)^2</f>
        <v>0</v>
      </c>
      <c r="M585" s="5">
        <f>('Forecast log'!I376-I585)^2</f>
        <v>4</v>
      </c>
      <c r="N585" s="5">
        <f t="shared" si="38"/>
        <v>0</v>
      </c>
      <c r="O585" s="5">
        <f t="shared" si="39"/>
        <v>0</v>
      </c>
    </row>
    <row r="586" spans="1:15" ht="25" customHeight="1">
      <c r="A586" s="1"/>
      <c r="B586" s="1">
        <v>371</v>
      </c>
      <c r="C586" s="13" t="s">
        <v>54</v>
      </c>
      <c r="D586" s="1" t="s">
        <v>43</v>
      </c>
      <c r="E586" s="4">
        <v>46022</v>
      </c>
      <c r="F586" s="1" t="s">
        <v>49</v>
      </c>
      <c r="G586" s="1" t="s">
        <v>46</v>
      </c>
      <c r="H586" s="5">
        <f>'Forecast log'!I376</f>
        <v>-2</v>
      </c>
      <c r="I586" s="5">
        <f>'PG facts'!D114</f>
        <v>0</v>
      </c>
      <c r="J586" s="5">
        <f t="shared" si="36"/>
        <v>-2</v>
      </c>
      <c r="K586" s="5">
        <f t="shared" si="37"/>
        <v>4</v>
      </c>
      <c r="L586" s="5">
        <f>('Forecast log'!H376-I586)^2</f>
        <v>0</v>
      </c>
      <c r="M586" s="5">
        <f>('Forecast log'!I376-I586)^2</f>
        <v>4</v>
      </c>
      <c r="N586" s="5">
        <f t="shared" si="38"/>
        <v>0</v>
      </c>
      <c r="O586" s="5">
        <f t="shared" si="39"/>
        <v>2</v>
      </c>
    </row>
    <row r="587" spans="1:15" ht="25" customHeight="1">
      <c r="A587" s="1"/>
      <c r="B587" s="1">
        <v>371</v>
      </c>
      <c r="C587" s="13" t="s">
        <v>54</v>
      </c>
      <c r="D587" s="1" t="s">
        <v>43</v>
      </c>
      <c r="E587" s="4">
        <v>46022</v>
      </c>
      <c r="F587" s="1" t="s">
        <v>49</v>
      </c>
      <c r="G587" s="1" t="s">
        <v>47</v>
      </c>
      <c r="H587" s="5">
        <f>'Forecast log'!N376</f>
        <v>1.4067000771691673</v>
      </c>
      <c r="I587" s="5">
        <f>'PG facts'!D114</f>
        <v>0</v>
      </c>
      <c r="J587" s="5">
        <f t="shared" si="36"/>
        <v>1.4067000771691673</v>
      </c>
      <c r="K587" s="5">
        <f t="shared" si="37"/>
        <v>1.9788051071077413</v>
      </c>
      <c r="L587" s="5">
        <f>('Forecast log'!H376-I587)^2</f>
        <v>0</v>
      </c>
      <c r="M587" s="5">
        <f>('Forecast log'!I376-I587)^2</f>
        <v>4</v>
      </c>
      <c r="N587" s="5">
        <f t="shared" si="38"/>
        <v>0</v>
      </c>
      <c r="O587" s="5">
        <f t="shared" si="39"/>
        <v>1.4067000771691673</v>
      </c>
    </row>
    <row r="588" spans="1:15" ht="25" customHeight="1">
      <c r="A588" s="1"/>
      <c r="B588" s="1">
        <v>371</v>
      </c>
      <c r="C588" s="13" t="s">
        <v>54</v>
      </c>
      <c r="D588" s="1" t="s">
        <v>43</v>
      </c>
      <c r="E588" s="4">
        <v>46022</v>
      </c>
      <c r="F588" s="1" t="s">
        <v>49</v>
      </c>
      <c r="G588" s="1" t="s">
        <v>50</v>
      </c>
      <c r="H588" s="5">
        <f>'Forecast log'!S376</f>
        <v>0.55588173969248889</v>
      </c>
      <c r="I588" s="5">
        <f>'PG facts'!D114</f>
        <v>0</v>
      </c>
      <c r="J588" s="5">
        <f t="shared" si="36"/>
        <v>0.55588173969248889</v>
      </c>
      <c r="K588" s="5">
        <f t="shared" si="37"/>
        <v>0.30900450852354799</v>
      </c>
      <c r="L588" s="5">
        <f>('Forecast log'!H376-I588)^2</f>
        <v>0</v>
      </c>
      <c r="M588" s="5">
        <f>('Forecast log'!I376-I588)^2</f>
        <v>4</v>
      </c>
      <c r="N588" s="5">
        <f t="shared" si="38"/>
        <v>0</v>
      </c>
      <c r="O588" s="5">
        <f t="shared" si="39"/>
        <v>0.55588173969248889</v>
      </c>
    </row>
    <row r="589" spans="1:15" ht="25" customHeight="1">
      <c r="A589" s="1"/>
      <c r="B589" s="1">
        <v>371</v>
      </c>
      <c r="C589" s="13" t="s">
        <v>54</v>
      </c>
      <c r="D589" s="1" t="s">
        <v>43</v>
      </c>
      <c r="E589" s="4">
        <v>46022</v>
      </c>
      <c r="F589" s="1" t="s">
        <v>49</v>
      </c>
      <c r="G589" s="1" t="s">
        <v>48</v>
      </c>
      <c r="H589" s="5">
        <f>'Forecast log'!T376</f>
        <v>0.70335003858458367</v>
      </c>
      <c r="I589" s="5">
        <f>'PG facts'!D114</f>
        <v>0</v>
      </c>
      <c r="J589" s="5">
        <f t="shared" si="36"/>
        <v>0.70335003858458367</v>
      </c>
      <c r="K589" s="5">
        <f t="shared" si="37"/>
        <v>0.49470127677693532</v>
      </c>
      <c r="L589" s="5">
        <f>('Forecast log'!H376-I589)^2</f>
        <v>0</v>
      </c>
      <c r="M589" s="5">
        <f>('Forecast log'!I376-I589)^2</f>
        <v>4</v>
      </c>
      <c r="N589" s="5">
        <f t="shared" si="38"/>
        <v>0</v>
      </c>
      <c r="O589" s="5">
        <f t="shared" si="39"/>
        <v>0.70335003858458367</v>
      </c>
    </row>
    <row r="590" spans="1:15" ht="25" customHeight="1">
      <c r="A590" s="1"/>
      <c r="B590" s="1">
        <v>371</v>
      </c>
      <c r="C590" s="13" t="s">
        <v>54</v>
      </c>
      <c r="D590" s="1" t="s">
        <v>43</v>
      </c>
      <c r="E590" s="4">
        <v>46022</v>
      </c>
      <c r="F590" s="1" t="s">
        <v>51</v>
      </c>
      <c r="G590" s="1" t="s">
        <v>45</v>
      </c>
      <c r="H590" s="5">
        <f>'Forecast log'!H376</f>
        <v>0</v>
      </c>
      <c r="I590" s="5">
        <f>'PG facts'!D114</f>
        <v>0</v>
      </c>
      <c r="J590" s="5">
        <f t="shared" si="36"/>
        <v>0</v>
      </c>
      <c r="K590" s="5">
        <f t="shared" si="37"/>
        <v>0</v>
      </c>
      <c r="L590" s="5">
        <f>('Forecast log'!H376-I590)^2</f>
        <v>0</v>
      </c>
      <c r="M590" s="5">
        <f>('Forecast log'!I376-I590)^2</f>
        <v>4</v>
      </c>
      <c r="N590" s="5">
        <f t="shared" si="38"/>
        <v>0</v>
      </c>
      <c r="O590" s="5">
        <f t="shared" si="39"/>
        <v>0</v>
      </c>
    </row>
    <row r="591" spans="1:15" ht="25" customHeight="1">
      <c r="A591" s="1"/>
      <c r="B591" s="1">
        <v>371</v>
      </c>
      <c r="C591" s="13" t="s">
        <v>54</v>
      </c>
      <c r="D591" s="1" t="s">
        <v>43</v>
      </c>
      <c r="E591" s="4">
        <v>46022</v>
      </c>
      <c r="F591" s="1" t="s">
        <v>51</v>
      </c>
      <c r="G591" s="1" t="s">
        <v>46</v>
      </c>
      <c r="H591" s="5">
        <f>'Forecast log'!I376</f>
        <v>-2</v>
      </c>
      <c r="I591" s="5">
        <f>'PG facts'!D114</f>
        <v>0</v>
      </c>
      <c r="J591" s="5">
        <f t="shared" si="36"/>
        <v>-2</v>
      </c>
      <c r="K591" s="5">
        <f t="shared" si="37"/>
        <v>4</v>
      </c>
      <c r="L591" s="5">
        <f>('Forecast log'!H376-I591)^2</f>
        <v>0</v>
      </c>
      <c r="M591" s="5">
        <f>('Forecast log'!I376-I591)^2</f>
        <v>4</v>
      </c>
      <c r="N591" s="5">
        <f t="shared" si="38"/>
        <v>0</v>
      </c>
      <c r="O591" s="5">
        <f t="shared" si="39"/>
        <v>2</v>
      </c>
    </row>
    <row r="592" spans="1:15" ht="25" customHeight="1">
      <c r="A592" s="1"/>
      <c r="B592" s="1">
        <v>371</v>
      </c>
      <c r="C592" s="13" t="s">
        <v>54</v>
      </c>
      <c r="D592" s="1" t="s">
        <v>43</v>
      </c>
      <c r="E592" s="4">
        <v>46022</v>
      </c>
      <c r="F592" s="1" t="s">
        <v>51</v>
      </c>
      <c r="G592" s="1" t="s">
        <v>47</v>
      </c>
      <c r="H592" s="5">
        <f>'Forecast log'!N376</f>
        <v>1.4067000771691673</v>
      </c>
      <c r="I592" s="5">
        <f>'PG facts'!D114</f>
        <v>0</v>
      </c>
      <c r="J592" s="5">
        <f t="shared" si="36"/>
        <v>1.4067000771691673</v>
      </c>
      <c r="K592" s="5">
        <f t="shared" si="37"/>
        <v>1.9788051071077413</v>
      </c>
      <c r="L592" s="5">
        <f>('Forecast log'!H376-I592)^2</f>
        <v>0</v>
      </c>
      <c r="M592" s="5">
        <f>('Forecast log'!I376-I592)^2</f>
        <v>4</v>
      </c>
      <c r="N592" s="5">
        <f t="shared" si="38"/>
        <v>0</v>
      </c>
      <c r="O592" s="5">
        <f t="shared" si="39"/>
        <v>1.4067000771691673</v>
      </c>
    </row>
    <row r="593" spans="1:15" ht="25" customHeight="1">
      <c r="A593" s="1"/>
      <c r="B593" s="1">
        <v>371</v>
      </c>
      <c r="C593" s="13" t="s">
        <v>54</v>
      </c>
      <c r="D593" s="1" t="s">
        <v>43</v>
      </c>
      <c r="E593" s="4">
        <v>46022</v>
      </c>
      <c r="F593" s="1" t="s">
        <v>51</v>
      </c>
      <c r="G593" s="1" t="s">
        <v>50</v>
      </c>
      <c r="H593" s="5">
        <f>'Forecast log'!S376</f>
        <v>0.55588173969248889</v>
      </c>
      <c r="I593" s="5">
        <f>'PG facts'!D114</f>
        <v>0</v>
      </c>
      <c r="J593" s="5">
        <f t="shared" si="36"/>
        <v>0.55588173969248889</v>
      </c>
      <c r="K593" s="5">
        <f t="shared" si="37"/>
        <v>0.30900450852354799</v>
      </c>
      <c r="L593" s="5">
        <f>('Forecast log'!H376-I593)^2</f>
        <v>0</v>
      </c>
      <c r="M593" s="5">
        <f>('Forecast log'!I376-I593)^2</f>
        <v>4</v>
      </c>
      <c r="N593" s="5">
        <f t="shared" si="38"/>
        <v>0</v>
      </c>
      <c r="O593" s="5">
        <f t="shared" si="39"/>
        <v>0.55588173969248889</v>
      </c>
    </row>
    <row r="594" spans="1:15" ht="25" customHeight="1">
      <c r="A594" s="1"/>
      <c r="B594" s="1">
        <v>371</v>
      </c>
      <c r="C594" s="13" t="s">
        <v>54</v>
      </c>
      <c r="D594" s="1" t="s">
        <v>43</v>
      </c>
      <c r="E594" s="4">
        <v>46022</v>
      </c>
      <c r="F594" s="1" t="s">
        <v>51</v>
      </c>
      <c r="G594" s="1" t="s">
        <v>48</v>
      </c>
      <c r="H594" s="5">
        <f>'Forecast log'!T376</f>
        <v>0.70335003858458367</v>
      </c>
      <c r="I594" s="5">
        <f>'PG facts'!D114</f>
        <v>0</v>
      </c>
      <c r="J594" s="5">
        <f t="shared" si="36"/>
        <v>0.70335003858458367</v>
      </c>
      <c r="K594" s="5">
        <f t="shared" si="37"/>
        <v>0.49470127677693532</v>
      </c>
      <c r="L594" s="5">
        <f>('Forecast log'!H376-I594)^2</f>
        <v>0</v>
      </c>
      <c r="M594" s="5">
        <f>('Forecast log'!I376-I594)^2</f>
        <v>4</v>
      </c>
      <c r="N594" s="5">
        <f t="shared" si="38"/>
        <v>0</v>
      </c>
      <c r="O594" s="5">
        <f t="shared" si="39"/>
        <v>0.70335003858458367</v>
      </c>
    </row>
    <row r="595" spans="1:15" ht="25" customHeight="1">
      <c r="A595" s="1"/>
      <c r="B595" s="1">
        <v>420</v>
      </c>
      <c r="C595" s="13" t="s">
        <v>54</v>
      </c>
      <c r="D595" s="1" t="s">
        <v>43</v>
      </c>
      <c r="E595" s="4">
        <v>46112</v>
      </c>
      <c r="F595" s="1" t="s">
        <v>44</v>
      </c>
      <c r="G595" s="1" t="s">
        <v>45</v>
      </c>
      <c r="H595" s="5">
        <f>'Forecast log'!H425</f>
        <v>0</v>
      </c>
      <c r="I595" s="5">
        <f>'PG facts'!D121</f>
        <v>2</v>
      </c>
      <c r="J595" s="5">
        <f t="shared" si="36"/>
        <v>-2</v>
      </c>
      <c r="K595" s="5">
        <f t="shared" si="37"/>
        <v>4</v>
      </c>
      <c r="L595" s="5">
        <f>('Forecast log'!H425-I595)^2</f>
        <v>4</v>
      </c>
      <c r="M595" s="5">
        <f>('Forecast log'!I425-I595)^2</f>
        <v>16</v>
      </c>
      <c r="N595" s="5">
        <f t="shared" si="38"/>
        <v>0</v>
      </c>
      <c r="O595" s="5">
        <f t="shared" si="39"/>
        <v>2</v>
      </c>
    </row>
    <row r="596" spans="1:15" ht="25" customHeight="1">
      <c r="A596" s="1"/>
      <c r="B596" s="1">
        <v>420</v>
      </c>
      <c r="C596" s="13" t="s">
        <v>54</v>
      </c>
      <c r="D596" s="1" t="s">
        <v>43</v>
      </c>
      <c r="E596" s="4">
        <v>46112</v>
      </c>
      <c r="F596" s="1" t="s">
        <v>44</v>
      </c>
      <c r="G596" s="1" t="s">
        <v>46</v>
      </c>
      <c r="H596" s="5">
        <f>'Forecast log'!I425</f>
        <v>-2</v>
      </c>
      <c r="I596" s="5">
        <f>'PG facts'!D121</f>
        <v>2</v>
      </c>
      <c r="J596" s="5">
        <f t="shared" si="36"/>
        <v>-4</v>
      </c>
      <c r="K596" s="5">
        <f t="shared" si="37"/>
        <v>16</v>
      </c>
      <c r="L596" s="5">
        <f>('Forecast log'!H425-I596)^2</f>
        <v>4</v>
      </c>
      <c r="M596" s="5">
        <f>('Forecast log'!I425-I596)^2</f>
        <v>16</v>
      </c>
      <c r="N596" s="5">
        <f t="shared" si="38"/>
        <v>0</v>
      </c>
      <c r="O596" s="5">
        <f t="shared" si="39"/>
        <v>4</v>
      </c>
    </row>
    <row r="597" spans="1:15" ht="25" customHeight="1">
      <c r="A597" s="1"/>
      <c r="B597" s="1">
        <v>420</v>
      </c>
      <c r="C597" s="13" t="s">
        <v>54</v>
      </c>
      <c r="D597" s="1" t="s">
        <v>43</v>
      </c>
      <c r="E597" s="4">
        <v>46112</v>
      </c>
      <c r="F597" s="1" t="s">
        <v>44</v>
      </c>
      <c r="G597" s="1" t="s">
        <v>47</v>
      </c>
      <c r="H597" s="5">
        <f>'Forecast log'!N425</f>
        <v>1.5366287359190367</v>
      </c>
      <c r="I597" s="5">
        <f>'PG facts'!D121</f>
        <v>2</v>
      </c>
      <c r="J597" s="5">
        <f t="shared" si="36"/>
        <v>-0.4633712640809633</v>
      </c>
      <c r="K597" s="5">
        <f t="shared" si="37"/>
        <v>0.21471292837598982</v>
      </c>
      <c r="L597" s="5">
        <f>('Forecast log'!H425-I597)^2</f>
        <v>4</v>
      </c>
      <c r="M597" s="5">
        <f>('Forecast log'!I425-I597)^2</f>
        <v>16</v>
      </c>
      <c r="N597" s="5">
        <f t="shared" si="38"/>
        <v>1</v>
      </c>
      <c r="O597" s="5">
        <f t="shared" si="39"/>
        <v>0.4633712640809633</v>
      </c>
    </row>
    <row r="598" spans="1:15" ht="25" customHeight="1">
      <c r="A598" s="1"/>
      <c r="B598" s="1">
        <v>420</v>
      </c>
      <c r="C598" s="13" t="s">
        <v>54</v>
      </c>
      <c r="D598" s="1" t="s">
        <v>43</v>
      </c>
      <c r="E598" s="4">
        <v>46112</v>
      </c>
      <c r="F598" s="1" t="s">
        <v>44</v>
      </c>
      <c r="G598" s="1" t="s">
        <v>48</v>
      </c>
      <c r="H598" s="5">
        <f>'Forecast log'!T425</f>
        <v>0.76831436795951835</v>
      </c>
      <c r="I598" s="5">
        <f>'PG facts'!D121</f>
        <v>2</v>
      </c>
      <c r="J598" s="5">
        <f t="shared" si="36"/>
        <v>-1.2316856320404816</v>
      </c>
      <c r="K598" s="5">
        <f t="shared" si="37"/>
        <v>1.5170494961749608</v>
      </c>
      <c r="L598" s="5">
        <f>('Forecast log'!H425-I598)^2</f>
        <v>4</v>
      </c>
      <c r="M598" s="5">
        <f>('Forecast log'!I425-I598)^2</f>
        <v>16</v>
      </c>
      <c r="N598" s="5">
        <f t="shared" si="38"/>
        <v>1</v>
      </c>
      <c r="O598" s="5">
        <f t="shared" si="39"/>
        <v>1.2316856320404816</v>
      </c>
    </row>
    <row r="599" spans="1:15" ht="25" customHeight="1">
      <c r="A599" s="1"/>
      <c r="B599" s="1">
        <v>426</v>
      </c>
      <c r="C599" s="13" t="s">
        <v>54</v>
      </c>
      <c r="D599" s="1" t="s">
        <v>43</v>
      </c>
      <c r="E599" s="4">
        <v>46112</v>
      </c>
      <c r="F599" s="1" t="s">
        <v>52</v>
      </c>
      <c r="G599" s="1" t="s">
        <v>45</v>
      </c>
      <c r="H599" s="5">
        <f>'Forecast log'!H431</f>
        <v>-0.5</v>
      </c>
      <c r="I599" s="5">
        <f>'PG facts'!D121</f>
        <v>2</v>
      </c>
      <c r="J599" s="5">
        <f t="shared" si="36"/>
        <v>-2.5</v>
      </c>
      <c r="K599" s="5">
        <f t="shared" si="37"/>
        <v>6.25</v>
      </c>
      <c r="L599" s="5">
        <f>('Forecast log'!H431-I599)^2</f>
        <v>6.25</v>
      </c>
      <c r="M599" s="5">
        <f>('Forecast log'!I431-I599)^2</f>
        <v>4</v>
      </c>
      <c r="N599" s="5">
        <f t="shared" si="38"/>
        <v>0</v>
      </c>
      <c r="O599" s="5">
        <f t="shared" si="39"/>
        <v>2.5</v>
      </c>
    </row>
    <row r="600" spans="1:15" ht="25" customHeight="1">
      <c r="A600" s="1"/>
      <c r="B600" s="1">
        <v>426</v>
      </c>
      <c r="C600" s="13" t="s">
        <v>54</v>
      </c>
      <c r="D600" s="1" t="s">
        <v>43</v>
      </c>
      <c r="E600" s="4">
        <v>46112</v>
      </c>
      <c r="F600" s="1" t="s">
        <v>52</v>
      </c>
      <c r="G600" s="1" t="s">
        <v>46</v>
      </c>
      <c r="H600" s="5">
        <f>'Forecast log'!I431</f>
        <v>0</v>
      </c>
      <c r="I600" s="5">
        <f>'PG facts'!D121</f>
        <v>2</v>
      </c>
      <c r="J600" s="5">
        <f t="shared" si="36"/>
        <v>-2</v>
      </c>
      <c r="K600" s="5">
        <f t="shared" si="37"/>
        <v>4</v>
      </c>
      <c r="L600" s="5">
        <f>('Forecast log'!H431-I600)^2</f>
        <v>6.25</v>
      </c>
      <c r="M600" s="5">
        <f>('Forecast log'!I431-I600)^2</f>
        <v>4</v>
      </c>
      <c r="N600" s="5">
        <f t="shared" si="38"/>
        <v>1</v>
      </c>
      <c r="O600" s="5">
        <f t="shared" si="39"/>
        <v>2</v>
      </c>
    </row>
    <row r="601" spans="1:15" ht="25" customHeight="1">
      <c r="A601" s="1"/>
      <c r="B601" s="1">
        <v>426</v>
      </c>
      <c r="C601" s="13" t="s">
        <v>54</v>
      </c>
      <c r="D601" s="1" t="s">
        <v>43</v>
      </c>
      <c r="E601" s="4">
        <v>46112</v>
      </c>
      <c r="F601" s="1" t="s">
        <v>52</v>
      </c>
      <c r="G601" s="1" t="s">
        <v>47</v>
      </c>
      <c r="H601" s="5">
        <f>'Forecast log'!N431</f>
        <v>-0.86313856854984494</v>
      </c>
      <c r="I601" s="5">
        <f>'PG facts'!D121</f>
        <v>2</v>
      </c>
      <c r="J601" s="5">
        <f t="shared" si="36"/>
        <v>-2.8631385685498447</v>
      </c>
      <c r="K601" s="5">
        <f t="shared" si="37"/>
        <v>8.197562462717654</v>
      </c>
      <c r="L601" s="5">
        <f>('Forecast log'!H431-I601)^2</f>
        <v>6.25</v>
      </c>
      <c r="M601" s="5">
        <f>('Forecast log'!I431-I601)^2</f>
        <v>4</v>
      </c>
      <c r="N601" s="5">
        <f t="shared" si="38"/>
        <v>0</v>
      </c>
      <c r="O601" s="5">
        <f t="shared" si="39"/>
        <v>2.8631385685498447</v>
      </c>
    </row>
    <row r="602" spans="1:15" ht="25" customHeight="1">
      <c r="A602" s="1"/>
      <c r="B602" s="1">
        <v>426</v>
      </c>
      <c r="C602" s="13" t="s">
        <v>54</v>
      </c>
      <c r="D602" s="1" t="s">
        <v>43</v>
      </c>
      <c r="E602" s="4">
        <v>46112</v>
      </c>
      <c r="F602" s="1" t="s">
        <v>52</v>
      </c>
      <c r="G602" s="1" t="s">
        <v>50</v>
      </c>
      <c r="H602" s="5">
        <f>'Forecast log'!S431</f>
        <v>-0.27776290208868981</v>
      </c>
      <c r="I602" s="5">
        <f>'PG facts'!D121</f>
        <v>2</v>
      </c>
      <c r="J602" s="5">
        <f t="shared" si="36"/>
        <v>-2.27776290208869</v>
      </c>
      <c r="K602" s="5">
        <f t="shared" si="37"/>
        <v>5.188203838131491</v>
      </c>
      <c r="L602" s="5">
        <f>('Forecast log'!H431-I602)^2</f>
        <v>6.25</v>
      </c>
      <c r="M602" s="5">
        <f>('Forecast log'!I431-I602)^2</f>
        <v>4</v>
      </c>
      <c r="N602" s="5">
        <f t="shared" si="38"/>
        <v>1</v>
      </c>
      <c r="O602" s="5">
        <f t="shared" si="39"/>
        <v>2.27776290208869</v>
      </c>
    </row>
    <row r="603" spans="1:15" ht="25" customHeight="1">
      <c r="A603" s="1"/>
      <c r="B603" s="1">
        <v>426</v>
      </c>
      <c r="C603" s="13" t="s">
        <v>54</v>
      </c>
      <c r="D603" s="1" t="s">
        <v>43</v>
      </c>
      <c r="E603" s="4">
        <v>46112</v>
      </c>
      <c r="F603" s="1" t="s">
        <v>52</v>
      </c>
      <c r="G603" s="1" t="s">
        <v>48</v>
      </c>
      <c r="H603" s="5">
        <f>'Forecast log'!T431</f>
        <v>-0.68156928427492247</v>
      </c>
      <c r="I603" s="5">
        <f>'PG facts'!D121</f>
        <v>2</v>
      </c>
      <c r="J603" s="5">
        <f t="shared" si="36"/>
        <v>-2.6815692842749224</v>
      </c>
      <c r="K603" s="5">
        <f t="shared" si="37"/>
        <v>7.1908138263667194</v>
      </c>
      <c r="L603" s="5">
        <f>('Forecast log'!H431-I603)^2</f>
        <v>6.25</v>
      </c>
      <c r="M603" s="5">
        <f>('Forecast log'!I431-I603)^2</f>
        <v>4</v>
      </c>
      <c r="N603" s="5">
        <f t="shared" si="38"/>
        <v>0</v>
      </c>
      <c r="O603" s="5">
        <f t="shared" si="39"/>
        <v>2.6815692842749224</v>
      </c>
    </row>
    <row r="604" spans="1:15" ht="25" customHeight="1">
      <c r="A604" s="1"/>
      <c r="B604" s="1">
        <v>424</v>
      </c>
      <c r="C604" s="13" t="s">
        <v>54</v>
      </c>
      <c r="D604" s="1" t="s">
        <v>43</v>
      </c>
      <c r="E604" s="4">
        <v>46112</v>
      </c>
      <c r="F604" s="1" t="s">
        <v>49</v>
      </c>
      <c r="G604" s="1" t="s">
        <v>45</v>
      </c>
      <c r="H604" s="5">
        <f>'Forecast log'!H429</f>
        <v>-0.5</v>
      </c>
      <c r="I604" s="5">
        <f>'PG facts'!D121</f>
        <v>2</v>
      </c>
      <c r="J604" s="5">
        <f t="shared" si="36"/>
        <v>-2.5</v>
      </c>
      <c r="K604" s="5">
        <f t="shared" si="37"/>
        <v>6.25</v>
      </c>
      <c r="L604" s="5">
        <f>('Forecast log'!H429-I604)^2</f>
        <v>6.25</v>
      </c>
      <c r="M604" s="5">
        <f>('Forecast log'!I429-I604)^2</f>
        <v>4</v>
      </c>
      <c r="N604" s="5">
        <f t="shared" si="38"/>
        <v>0</v>
      </c>
      <c r="O604" s="5">
        <f t="shared" si="39"/>
        <v>2.5</v>
      </c>
    </row>
    <row r="605" spans="1:15" ht="25" customHeight="1">
      <c r="A605" s="1"/>
      <c r="B605" s="1">
        <v>424</v>
      </c>
      <c r="C605" s="13" t="s">
        <v>54</v>
      </c>
      <c r="D605" s="1" t="s">
        <v>43</v>
      </c>
      <c r="E605" s="4">
        <v>46112</v>
      </c>
      <c r="F605" s="1" t="s">
        <v>49</v>
      </c>
      <c r="G605" s="1" t="s">
        <v>46</v>
      </c>
      <c r="H605" s="5">
        <f>'Forecast log'!I429</f>
        <v>0</v>
      </c>
      <c r="I605" s="5">
        <f>'PG facts'!D121</f>
        <v>2</v>
      </c>
      <c r="J605" s="5">
        <f t="shared" si="36"/>
        <v>-2</v>
      </c>
      <c r="K605" s="5">
        <f t="shared" si="37"/>
        <v>4</v>
      </c>
      <c r="L605" s="5">
        <f>('Forecast log'!H429-I605)^2</f>
        <v>6.25</v>
      </c>
      <c r="M605" s="5">
        <f>('Forecast log'!I429-I605)^2</f>
        <v>4</v>
      </c>
      <c r="N605" s="5">
        <f t="shared" si="38"/>
        <v>1</v>
      </c>
      <c r="O605" s="5">
        <f t="shared" si="39"/>
        <v>2</v>
      </c>
    </row>
    <row r="606" spans="1:15" ht="25" customHeight="1">
      <c r="A606" s="1"/>
      <c r="B606" s="1">
        <v>424</v>
      </c>
      <c r="C606" s="13" t="s">
        <v>54</v>
      </c>
      <c r="D606" s="1" t="s">
        <v>43</v>
      </c>
      <c r="E606" s="4">
        <v>46112</v>
      </c>
      <c r="F606" s="1" t="s">
        <v>49</v>
      </c>
      <c r="G606" s="1" t="s">
        <v>47</v>
      </c>
      <c r="H606" s="5">
        <f>'Forecast log'!N429</f>
        <v>0.17545866920585418</v>
      </c>
      <c r="I606" s="5">
        <f>'PG facts'!D121</f>
        <v>2</v>
      </c>
      <c r="J606" s="5">
        <f t="shared" si="36"/>
        <v>-1.8245413307941458</v>
      </c>
      <c r="K606" s="5">
        <f t="shared" si="37"/>
        <v>3.3289510677760727</v>
      </c>
      <c r="L606" s="5">
        <f>('Forecast log'!H429-I606)^2</f>
        <v>6.25</v>
      </c>
      <c r="M606" s="5">
        <f>('Forecast log'!I429-I606)^2</f>
        <v>4</v>
      </c>
      <c r="N606" s="5">
        <f t="shared" si="38"/>
        <v>1</v>
      </c>
      <c r="O606" s="5">
        <f t="shared" si="39"/>
        <v>1.8245413307941458</v>
      </c>
    </row>
    <row r="607" spans="1:15" ht="25" customHeight="1">
      <c r="A607" s="1"/>
      <c r="B607" s="1">
        <v>424</v>
      </c>
      <c r="C607" s="13" t="s">
        <v>54</v>
      </c>
      <c r="D607" s="1" t="s">
        <v>43</v>
      </c>
      <c r="E607" s="4">
        <v>46112</v>
      </c>
      <c r="F607" s="1" t="s">
        <v>49</v>
      </c>
      <c r="G607" s="1" t="s">
        <v>50</v>
      </c>
      <c r="H607" s="5">
        <f>'Forecast log'!S429</f>
        <v>-0.24121578963558266</v>
      </c>
      <c r="I607" s="5">
        <f>'PG facts'!D121</f>
        <v>2</v>
      </c>
      <c r="J607" s="5">
        <f t="shared" si="36"/>
        <v>-2.2412157896355827</v>
      </c>
      <c r="K607" s="5">
        <f t="shared" si="37"/>
        <v>5.0230482157118486</v>
      </c>
      <c r="L607" s="5">
        <f>('Forecast log'!H429-I607)^2</f>
        <v>6.25</v>
      </c>
      <c r="M607" s="5">
        <f>('Forecast log'!I429-I607)^2</f>
        <v>4</v>
      </c>
      <c r="N607" s="5">
        <f t="shared" si="38"/>
        <v>1</v>
      </c>
      <c r="O607" s="5">
        <f t="shared" si="39"/>
        <v>2.2412157896355827</v>
      </c>
    </row>
    <row r="608" spans="1:15" ht="25" customHeight="1">
      <c r="A608" s="1"/>
      <c r="B608" s="1">
        <v>424</v>
      </c>
      <c r="C608" s="13" t="s">
        <v>54</v>
      </c>
      <c r="D608" s="1" t="s">
        <v>43</v>
      </c>
      <c r="E608" s="4">
        <v>46112</v>
      </c>
      <c r="F608" s="1" t="s">
        <v>49</v>
      </c>
      <c r="G608" s="1" t="s">
        <v>48</v>
      </c>
      <c r="H608" s="5">
        <f>'Forecast log'!T429</f>
        <v>-0.16227066539707291</v>
      </c>
      <c r="I608" s="5">
        <f>'PG facts'!D121</f>
        <v>2</v>
      </c>
      <c r="J608" s="5">
        <f t="shared" si="36"/>
        <v>-2.1622706653970729</v>
      </c>
      <c r="K608" s="5">
        <f t="shared" si="37"/>
        <v>4.6754144304367005</v>
      </c>
      <c r="L608" s="5">
        <f>('Forecast log'!H429-I608)^2</f>
        <v>6.25</v>
      </c>
      <c r="M608" s="5">
        <f>('Forecast log'!I429-I608)^2</f>
        <v>4</v>
      </c>
      <c r="N608" s="5">
        <f t="shared" si="38"/>
        <v>1</v>
      </c>
      <c r="O608" s="5">
        <f t="shared" si="39"/>
        <v>2.1622706653970729</v>
      </c>
    </row>
    <row r="609" spans="1:15" ht="25" customHeight="1">
      <c r="A609" s="1"/>
      <c r="B609" s="1">
        <v>425</v>
      </c>
      <c r="C609" s="13" t="s">
        <v>54</v>
      </c>
      <c r="D609" s="1" t="s">
        <v>43</v>
      </c>
      <c r="E609" s="4">
        <v>46112</v>
      </c>
      <c r="F609" s="1" t="s">
        <v>51</v>
      </c>
      <c r="G609" s="1" t="s">
        <v>45</v>
      </c>
      <c r="H609" s="5">
        <f>'Forecast log'!H430</f>
        <v>-0.5</v>
      </c>
      <c r="I609" s="5">
        <f>'PG facts'!D121</f>
        <v>2</v>
      </c>
      <c r="J609" s="5">
        <f t="shared" si="36"/>
        <v>-2.5</v>
      </c>
      <c r="K609" s="5">
        <f t="shared" si="37"/>
        <v>6.25</v>
      </c>
      <c r="L609" s="5">
        <f>('Forecast log'!H430-I609)^2</f>
        <v>6.25</v>
      </c>
      <c r="M609" s="5">
        <f>('Forecast log'!I430-I609)^2</f>
        <v>4</v>
      </c>
      <c r="N609" s="5">
        <f t="shared" si="38"/>
        <v>0</v>
      </c>
      <c r="O609" s="5">
        <f t="shared" si="39"/>
        <v>2.5</v>
      </c>
    </row>
    <row r="610" spans="1:15" ht="25" customHeight="1">
      <c r="A610" s="1"/>
      <c r="B610" s="1">
        <v>425</v>
      </c>
      <c r="C610" s="13" t="s">
        <v>54</v>
      </c>
      <c r="D610" s="1" t="s">
        <v>43</v>
      </c>
      <c r="E610" s="4">
        <v>46112</v>
      </c>
      <c r="F610" s="1" t="s">
        <v>51</v>
      </c>
      <c r="G610" s="1" t="s">
        <v>46</v>
      </c>
      <c r="H610" s="5">
        <f>'Forecast log'!I430</f>
        <v>0</v>
      </c>
      <c r="I610" s="5">
        <f>'PG facts'!D121</f>
        <v>2</v>
      </c>
      <c r="J610" s="5">
        <f t="shared" si="36"/>
        <v>-2</v>
      </c>
      <c r="K610" s="5">
        <f t="shared" si="37"/>
        <v>4</v>
      </c>
      <c r="L610" s="5">
        <f>('Forecast log'!H430-I610)^2</f>
        <v>6.25</v>
      </c>
      <c r="M610" s="5">
        <f>('Forecast log'!I430-I610)^2</f>
        <v>4</v>
      </c>
      <c r="N610" s="5">
        <f t="shared" si="38"/>
        <v>1</v>
      </c>
      <c r="O610" s="5">
        <f t="shared" si="39"/>
        <v>2</v>
      </c>
    </row>
    <row r="611" spans="1:15" ht="25" customHeight="1">
      <c r="A611" s="1"/>
      <c r="B611" s="1">
        <v>425</v>
      </c>
      <c r="C611" s="13" t="s">
        <v>54</v>
      </c>
      <c r="D611" s="1" t="s">
        <v>43</v>
      </c>
      <c r="E611" s="4">
        <v>46112</v>
      </c>
      <c r="F611" s="1" t="s">
        <v>51</v>
      </c>
      <c r="G611" s="1" t="s">
        <v>47</v>
      </c>
      <c r="H611" s="5">
        <f>'Forecast log'!N430</f>
        <v>-0.86313856854984494</v>
      </c>
      <c r="I611" s="5">
        <f>'PG facts'!D121</f>
        <v>2</v>
      </c>
      <c r="J611" s="5">
        <f t="shared" si="36"/>
        <v>-2.8631385685498447</v>
      </c>
      <c r="K611" s="5">
        <f t="shared" si="37"/>
        <v>8.197562462717654</v>
      </c>
      <c r="L611" s="5">
        <f>('Forecast log'!H430-I611)^2</f>
        <v>6.25</v>
      </c>
      <c r="M611" s="5">
        <f>('Forecast log'!I430-I611)^2</f>
        <v>4</v>
      </c>
      <c r="N611" s="5">
        <f t="shared" si="38"/>
        <v>0</v>
      </c>
      <c r="O611" s="5">
        <f t="shared" si="39"/>
        <v>2.8631385685498447</v>
      </c>
    </row>
    <row r="612" spans="1:15" ht="25" customHeight="1">
      <c r="A612" s="1"/>
      <c r="B612" s="1">
        <v>425</v>
      </c>
      <c r="C612" s="13" t="s">
        <v>54</v>
      </c>
      <c r="D612" s="1" t="s">
        <v>43</v>
      </c>
      <c r="E612" s="4">
        <v>46112</v>
      </c>
      <c r="F612" s="1" t="s">
        <v>51</v>
      </c>
      <c r="G612" s="1" t="s">
        <v>50</v>
      </c>
      <c r="H612" s="5">
        <f>'Forecast log'!S430</f>
        <v>-0.27776290208868981</v>
      </c>
      <c r="I612" s="5">
        <f>'PG facts'!D121</f>
        <v>2</v>
      </c>
      <c r="J612" s="5">
        <f t="shared" si="36"/>
        <v>-2.27776290208869</v>
      </c>
      <c r="K612" s="5">
        <f t="shared" si="37"/>
        <v>5.188203838131491</v>
      </c>
      <c r="L612" s="5">
        <f>('Forecast log'!H430-I612)^2</f>
        <v>6.25</v>
      </c>
      <c r="M612" s="5">
        <f>('Forecast log'!I430-I612)^2</f>
        <v>4</v>
      </c>
      <c r="N612" s="5">
        <f t="shared" si="38"/>
        <v>1</v>
      </c>
      <c r="O612" s="5">
        <f t="shared" si="39"/>
        <v>2.27776290208869</v>
      </c>
    </row>
    <row r="613" spans="1:15" ht="25" customHeight="1">
      <c r="A613" s="1"/>
      <c r="B613" s="1">
        <v>425</v>
      </c>
      <c r="C613" s="13" t="s">
        <v>54</v>
      </c>
      <c r="D613" s="1" t="s">
        <v>43</v>
      </c>
      <c r="E613" s="4">
        <v>46112</v>
      </c>
      <c r="F613" s="1" t="s">
        <v>51</v>
      </c>
      <c r="G613" s="1" t="s">
        <v>48</v>
      </c>
      <c r="H613" s="5">
        <f>'Forecast log'!T430</f>
        <v>-0.68156928427492247</v>
      </c>
      <c r="I613" s="5">
        <f>'PG facts'!D121</f>
        <v>2</v>
      </c>
      <c r="J613" s="5">
        <f t="shared" si="36"/>
        <v>-2.6815692842749224</v>
      </c>
      <c r="K613" s="5">
        <f t="shared" si="37"/>
        <v>7.1908138263667194</v>
      </c>
      <c r="L613" s="5">
        <f>('Forecast log'!H430-I613)^2</f>
        <v>6.25</v>
      </c>
      <c r="M613" s="5">
        <f>('Forecast log'!I430-I613)^2</f>
        <v>4</v>
      </c>
      <c r="N613" s="5">
        <f t="shared" si="38"/>
        <v>0</v>
      </c>
      <c r="O613" s="5">
        <f t="shared" si="39"/>
        <v>2.6815692842749224</v>
      </c>
    </row>
    <row r="614" spans="1:15" ht="25" customHeight="1">
      <c r="A614" s="1"/>
      <c r="B614" s="1">
        <v>29</v>
      </c>
      <c r="C614" s="13" t="s">
        <v>55</v>
      </c>
      <c r="D614" s="1" t="s">
        <v>43</v>
      </c>
      <c r="E614" s="4">
        <v>45473</v>
      </c>
      <c r="F614" s="1" t="s">
        <v>44</v>
      </c>
      <c r="G614" s="1" t="s">
        <v>45</v>
      </c>
      <c r="H614" s="5">
        <f>'Forecast log'!H34</f>
        <v>-2.25</v>
      </c>
      <c r="I614" s="5">
        <f>'PG facts'!D73</f>
        <v>-1</v>
      </c>
      <c r="J614" s="5">
        <f t="shared" si="36"/>
        <v>-1.25</v>
      </c>
      <c r="K614" s="5">
        <f t="shared" si="37"/>
        <v>1.5625</v>
      </c>
      <c r="L614" s="5">
        <f>('Forecast log'!H34-I614)^2</f>
        <v>1.5625</v>
      </c>
      <c r="M614" s="5">
        <f>('Forecast log'!I34-I614)^2</f>
        <v>1</v>
      </c>
      <c r="N614" s="5">
        <f t="shared" si="38"/>
        <v>0</v>
      </c>
      <c r="O614" s="5">
        <f t="shared" si="39"/>
        <v>1.25</v>
      </c>
    </row>
    <row r="615" spans="1:15" ht="25" customHeight="1">
      <c r="A615" s="1"/>
      <c r="B615" s="1">
        <v>29</v>
      </c>
      <c r="C615" s="13" t="s">
        <v>55</v>
      </c>
      <c r="D615" s="1" t="s">
        <v>43</v>
      </c>
      <c r="E615" s="4">
        <v>45473</v>
      </c>
      <c r="F615" s="1" t="s">
        <v>44</v>
      </c>
      <c r="G615" s="1" t="s">
        <v>46</v>
      </c>
      <c r="H615" s="5">
        <f>'Forecast log'!I34</f>
        <v>-2</v>
      </c>
      <c r="I615" s="5">
        <f>'PG facts'!D73</f>
        <v>-1</v>
      </c>
      <c r="J615" s="5">
        <f t="shared" si="36"/>
        <v>-1</v>
      </c>
      <c r="K615" s="5">
        <f t="shared" si="37"/>
        <v>1</v>
      </c>
      <c r="L615" s="5">
        <f>('Forecast log'!H34-I615)^2</f>
        <v>1.5625</v>
      </c>
      <c r="M615" s="5">
        <f>('Forecast log'!I34-I615)^2</f>
        <v>1</v>
      </c>
      <c r="N615" s="5">
        <f t="shared" si="38"/>
        <v>1</v>
      </c>
      <c r="O615" s="5">
        <f t="shared" si="39"/>
        <v>1</v>
      </c>
    </row>
    <row r="616" spans="1:15" ht="25" customHeight="1">
      <c r="A616" s="1"/>
      <c r="B616" s="1">
        <v>29</v>
      </c>
      <c r="C616" s="13" t="s">
        <v>55</v>
      </c>
      <c r="D616" s="1" t="s">
        <v>43</v>
      </c>
      <c r="E616" s="4">
        <v>45473</v>
      </c>
      <c r="F616" s="1" t="s">
        <v>44</v>
      </c>
      <c r="G616" s="1" t="s">
        <v>47</v>
      </c>
      <c r="H616" s="5">
        <f>'Forecast log'!N34</f>
        <v>-0.97546927120619831</v>
      </c>
      <c r="I616" s="5">
        <f>'PG facts'!D73</f>
        <v>-1</v>
      </c>
      <c r="J616" s="5">
        <f t="shared" si="36"/>
        <v>2.4530728793801693E-2</v>
      </c>
      <c r="K616" s="5">
        <f t="shared" si="37"/>
        <v>6.0175665515505147E-4</v>
      </c>
      <c r="L616" s="5">
        <f>('Forecast log'!H34-I616)^2</f>
        <v>1.5625</v>
      </c>
      <c r="M616" s="5">
        <f>('Forecast log'!I34-I616)^2</f>
        <v>1</v>
      </c>
      <c r="N616" s="5">
        <f t="shared" si="38"/>
        <v>1</v>
      </c>
      <c r="O616" s="5">
        <f t="shared" si="39"/>
        <v>2.4530728793801693E-2</v>
      </c>
    </row>
    <row r="617" spans="1:15" ht="25" customHeight="1">
      <c r="A617" s="1"/>
      <c r="B617" s="1">
        <v>29</v>
      </c>
      <c r="C617" s="13" t="s">
        <v>55</v>
      </c>
      <c r="D617" s="1" t="s">
        <v>43</v>
      </c>
      <c r="E617" s="4">
        <v>45473</v>
      </c>
      <c r="F617" s="1" t="s">
        <v>44</v>
      </c>
      <c r="G617" s="1" t="s">
        <v>48</v>
      </c>
      <c r="H617" s="5">
        <f>'Forecast log'!T34</f>
        <v>-1.6127346356030992</v>
      </c>
      <c r="I617" s="5">
        <f>'PG facts'!D73</f>
        <v>-1</v>
      </c>
      <c r="J617" s="5">
        <f t="shared" si="36"/>
        <v>-0.61273463560309915</v>
      </c>
      <c r="K617" s="5">
        <f t="shared" si="37"/>
        <v>0.3754437336676627</v>
      </c>
      <c r="L617" s="5">
        <f>('Forecast log'!H34-I617)^2</f>
        <v>1.5625</v>
      </c>
      <c r="M617" s="5">
        <f>('Forecast log'!I34-I617)^2</f>
        <v>1</v>
      </c>
      <c r="N617" s="5">
        <f t="shared" si="38"/>
        <v>1</v>
      </c>
      <c r="O617" s="5">
        <f t="shared" si="39"/>
        <v>0.61273463560309915</v>
      </c>
    </row>
    <row r="618" spans="1:15" ht="25" customHeight="1">
      <c r="A618" s="1"/>
      <c r="B618" s="1">
        <v>35</v>
      </c>
      <c r="C618" s="13" t="s">
        <v>55</v>
      </c>
      <c r="D618" s="1" t="s">
        <v>43</v>
      </c>
      <c r="E618" s="4">
        <v>45473</v>
      </c>
      <c r="F618" s="1" t="s">
        <v>52</v>
      </c>
      <c r="G618" s="1" t="s">
        <v>45</v>
      </c>
      <c r="H618" s="5">
        <f>'Forecast log'!H40</f>
        <v>-2</v>
      </c>
      <c r="I618" s="5">
        <f>'PG facts'!D73</f>
        <v>-1</v>
      </c>
      <c r="J618" s="5">
        <f t="shared" si="36"/>
        <v>-1</v>
      </c>
      <c r="K618" s="5">
        <f t="shared" si="37"/>
        <v>1</v>
      </c>
      <c r="L618" s="5">
        <f>('Forecast log'!H40-I618)^2</f>
        <v>1</v>
      </c>
      <c r="M618" s="5">
        <f>('Forecast log'!I40-I618)^2</f>
        <v>4</v>
      </c>
      <c r="N618" s="5">
        <f t="shared" si="38"/>
        <v>0</v>
      </c>
      <c r="O618" s="5">
        <f t="shared" si="39"/>
        <v>1</v>
      </c>
    </row>
    <row r="619" spans="1:15" ht="25" customHeight="1">
      <c r="A619" s="1"/>
      <c r="B619" s="1">
        <v>35</v>
      </c>
      <c r="C619" s="13" t="s">
        <v>55</v>
      </c>
      <c r="D619" s="1" t="s">
        <v>43</v>
      </c>
      <c r="E619" s="4">
        <v>45473</v>
      </c>
      <c r="F619" s="1" t="s">
        <v>52</v>
      </c>
      <c r="G619" s="1" t="s">
        <v>46</v>
      </c>
      <c r="H619" s="5">
        <f>'Forecast log'!I40</f>
        <v>-3</v>
      </c>
      <c r="I619" s="5">
        <f>'PG facts'!D73</f>
        <v>-1</v>
      </c>
      <c r="J619" s="5">
        <f t="shared" si="36"/>
        <v>-2</v>
      </c>
      <c r="K619" s="5">
        <f t="shared" si="37"/>
        <v>4</v>
      </c>
      <c r="L619" s="5">
        <f>('Forecast log'!H40-I619)^2</f>
        <v>1</v>
      </c>
      <c r="M619" s="5">
        <f>('Forecast log'!I40-I619)^2</f>
        <v>4</v>
      </c>
      <c r="N619" s="5">
        <f t="shared" si="38"/>
        <v>0</v>
      </c>
      <c r="O619" s="5">
        <f t="shared" si="39"/>
        <v>2</v>
      </c>
    </row>
    <row r="620" spans="1:15" ht="25" customHeight="1">
      <c r="A620" s="1"/>
      <c r="B620" s="1">
        <v>35</v>
      </c>
      <c r="C620" s="13" t="s">
        <v>55</v>
      </c>
      <c r="D620" s="1" t="s">
        <v>43</v>
      </c>
      <c r="E620" s="4">
        <v>45473</v>
      </c>
      <c r="F620" s="1" t="s">
        <v>52</v>
      </c>
      <c r="G620" s="1" t="s">
        <v>47</v>
      </c>
      <c r="H620" s="5">
        <f>'Forecast log'!N40</f>
        <v>-1.1925281007841244</v>
      </c>
      <c r="I620" s="5">
        <f>'PG facts'!D73</f>
        <v>-1</v>
      </c>
      <c r="J620" s="5">
        <f t="shared" si="36"/>
        <v>-0.19252810078412441</v>
      </c>
      <c r="K620" s="5">
        <f t="shared" si="37"/>
        <v>3.7067069591541969E-2</v>
      </c>
      <c r="L620" s="5">
        <f>('Forecast log'!H40-I620)^2</f>
        <v>1</v>
      </c>
      <c r="M620" s="5">
        <f>('Forecast log'!I40-I620)^2</f>
        <v>4</v>
      </c>
      <c r="N620" s="5">
        <f t="shared" si="38"/>
        <v>1</v>
      </c>
      <c r="O620" s="5">
        <f t="shared" si="39"/>
        <v>0.19252810078412441</v>
      </c>
    </row>
    <row r="621" spans="1:15" ht="25" customHeight="1">
      <c r="A621" s="1"/>
      <c r="B621" s="1">
        <v>35</v>
      </c>
      <c r="C621" s="13" t="s">
        <v>55</v>
      </c>
      <c r="D621" s="1" t="s">
        <v>43</v>
      </c>
      <c r="E621" s="4">
        <v>45473</v>
      </c>
      <c r="F621" s="1" t="s">
        <v>52</v>
      </c>
      <c r="G621" s="1" t="s">
        <v>50</v>
      </c>
      <c r="H621" s="5">
        <f>'Forecast log'!S40</f>
        <v>-1.9819458162818995</v>
      </c>
      <c r="I621" s="5">
        <f>'PG facts'!D73</f>
        <v>-1</v>
      </c>
      <c r="J621" s="5">
        <f t="shared" si="36"/>
        <v>-0.98194581628189948</v>
      </c>
      <c r="K621" s="5">
        <f t="shared" si="37"/>
        <v>0.96421758611352593</v>
      </c>
      <c r="L621" s="5">
        <f>('Forecast log'!H40-I621)^2</f>
        <v>1</v>
      </c>
      <c r="M621" s="5">
        <f>('Forecast log'!I40-I621)^2</f>
        <v>4</v>
      </c>
      <c r="N621" s="5">
        <f t="shared" si="38"/>
        <v>1</v>
      </c>
      <c r="O621" s="5">
        <f t="shared" si="39"/>
        <v>0.98194581628189948</v>
      </c>
    </row>
    <row r="622" spans="1:15" ht="25" customHeight="1">
      <c r="A622" s="1"/>
      <c r="B622" s="1">
        <v>35</v>
      </c>
      <c r="C622" s="13" t="s">
        <v>55</v>
      </c>
      <c r="D622" s="1" t="s">
        <v>43</v>
      </c>
      <c r="E622" s="4">
        <v>45473</v>
      </c>
      <c r="F622" s="1" t="s">
        <v>52</v>
      </c>
      <c r="G622" s="1" t="s">
        <v>48</v>
      </c>
      <c r="H622" s="5">
        <f>'Forecast log'!T40</f>
        <v>-1.5962640503920622</v>
      </c>
      <c r="I622" s="5">
        <f>'PG facts'!D73</f>
        <v>-1</v>
      </c>
      <c r="J622" s="5">
        <f t="shared" si="36"/>
        <v>-0.59626405039206221</v>
      </c>
      <c r="K622" s="5">
        <f t="shared" si="37"/>
        <v>0.35553081778994772</v>
      </c>
      <c r="L622" s="5">
        <f>('Forecast log'!H40-I622)^2</f>
        <v>1</v>
      </c>
      <c r="M622" s="5">
        <f>('Forecast log'!I40-I622)^2</f>
        <v>4</v>
      </c>
      <c r="N622" s="5">
        <f t="shared" si="38"/>
        <v>1</v>
      </c>
      <c r="O622" s="5">
        <f t="shared" si="39"/>
        <v>0.59626405039206221</v>
      </c>
    </row>
    <row r="623" spans="1:15" ht="25" customHeight="1">
      <c r="A623" s="1"/>
      <c r="B623" s="1">
        <v>32</v>
      </c>
      <c r="C623" s="13" t="s">
        <v>55</v>
      </c>
      <c r="D623" s="1" t="s">
        <v>43</v>
      </c>
      <c r="E623" s="4">
        <v>45473</v>
      </c>
      <c r="F623" s="1" t="s">
        <v>49</v>
      </c>
      <c r="G623" s="1" t="s">
        <v>45</v>
      </c>
      <c r="H623" s="5">
        <f>'Forecast log'!H37</f>
        <v>-2</v>
      </c>
      <c r="I623" s="5">
        <f>'PG facts'!D73</f>
        <v>-1</v>
      </c>
      <c r="J623" s="5">
        <f t="shared" si="36"/>
        <v>-1</v>
      </c>
      <c r="K623" s="5">
        <f t="shared" si="37"/>
        <v>1</v>
      </c>
      <c r="L623" s="5">
        <f>('Forecast log'!H37-I623)^2</f>
        <v>1</v>
      </c>
      <c r="M623" s="5">
        <f>('Forecast log'!I37-I623)^2</f>
        <v>4</v>
      </c>
      <c r="N623" s="5">
        <f t="shared" si="38"/>
        <v>0</v>
      </c>
      <c r="O623" s="5">
        <f t="shared" si="39"/>
        <v>1</v>
      </c>
    </row>
    <row r="624" spans="1:15" ht="25" customHeight="1">
      <c r="A624" s="1"/>
      <c r="B624" s="1">
        <v>32</v>
      </c>
      <c r="C624" s="13" t="s">
        <v>55</v>
      </c>
      <c r="D624" s="1" t="s">
        <v>43</v>
      </c>
      <c r="E624" s="4">
        <v>45473</v>
      </c>
      <c r="F624" s="1" t="s">
        <v>49</v>
      </c>
      <c r="G624" s="1" t="s">
        <v>46</v>
      </c>
      <c r="H624" s="5">
        <f>'Forecast log'!I37</f>
        <v>-3</v>
      </c>
      <c r="I624" s="5">
        <f>'PG facts'!D73</f>
        <v>-1</v>
      </c>
      <c r="J624" s="5">
        <f t="shared" si="36"/>
        <v>-2</v>
      </c>
      <c r="K624" s="5">
        <f t="shared" si="37"/>
        <v>4</v>
      </c>
      <c r="L624" s="5">
        <f>('Forecast log'!H37-I624)^2</f>
        <v>1</v>
      </c>
      <c r="M624" s="5">
        <f>('Forecast log'!I37-I624)^2</f>
        <v>4</v>
      </c>
      <c r="N624" s="5">
        <f t="shared" si="38"/>
        <v>0</v>
      </c>
      <c r="O624" s="5">
        <f t="shared" si="39"/>
        <v>2</v>
      </c>
    </row>
    <row r="625" spans="1:15" ht="25" customHeight="1">
      <c r="A625" s="1"/>
      <c r="B625" s="1">
        <v>32</v>
      </c>
      <c r="C625" s="13" t="s">
        <v>55</v>
      </c>
      <c r="D625" s="1" t="s">
        <v>43</v>
      </c>
      <c r="E625" s="4">
        <v>45473</v>
      </c>
      <c r="F625" s="1" t="s">
        <v>49</v>
      </c>
      <c r="G625" s="1" t="s">
        <v>47</v>
      </c>
      <c r="H625" s="5">
        <f>'Forecast log'!N37</f>
        <v>-1.1907148859549483</v>
      </c>
      <c r="I625" s="5">
        <f>'PG facts'!D73</f>
        <v>-1</v>
      </c>
      <c r="J625" s="5">
        <f t="shared" si="36"/>
        <v>-0.19071488595494834</v>
      </c>
      <c r="K625" s="5">
        <f t="shared" si="37"/>
        <v>3.6372167724808953E-2</v>
      </c>
      <c r="L625" s="5">
        <f>('Forecast log'!H37-I625)^2</f>
        <v>1</v>
      </c>
      <c r="M625" s="5">
        <f>('Forecast log'!I37-I625)^2</f>
        <v>4</v>
      </c>
      <c r="N625" s="5">
        <f t="shared" si="38"/>
        <v>1</v>
      </c>
      <c r="O625" s="5">
        <f t="shared" si="39"/>
        <v>0.19071488595494834</v>
      </c>
    </row>
    <row r="626" spans="1:15" ht="25" customHeight="1">
      <c r="A626" s="1"/>
      <c r="B626" s="1">
        <v>32</v>
      </c>
      <c r="C626" s="13" t="s">
        <v>55</v>
      </c>
      <c r="D626" s="1" t="s">
        <v>43</v>
      </c>
      <c r="E626" s="4">
        <v>45473</v>
      </c>
      <c r="F626" s="1" t="s">
        <v>49</v>
      </c>
      <c r="G626" s="1" t="s">
        <v>50</v>
      </c>
      <c r="H626" s="5">
        <f>'Forecast log'!S37</f>
        <v>-1.9012502900033152</v>
      </c>
      <c r="I626" s="5">
        <f>'PG facts'!D73</f>
        <v>-1</v>
      </c>
      <c r="J626" s="5">
        <f t="shared" si="36"/>
        <v>-0.90125029000331525</v>
      </c>
      <c r="K626" s="5">
        <f t="shared" si="37"/>
        <v>0.81225208523105985</v>
      </c>
      <c r="L626" s="5">
        <f>('Forecast log'!H37-I626)^2</f>
        <v>1</v>
      </c>
      <c r="M626" s="5">
        <f>('Forecast log'!I37-I626)^2</f>
        <v>4</v>
      </c>
      <c r="N626" s="5">
        <f t="shared" si="38"/>
        <v>1</v>
      </c>
      <c r="O626" s="5">
        <f t="shared" si="39"/>
        <v>0.90125029000331525</v>
      </c>
    </row>
    <row r="627" spans="1:15" ht="25" customHeight="1">
      <c r="A627" s="1"/>
      <c r="B627" s="1">
        <v>32</v>
      </c>
      <c r="C627" s="13" t="s">
        <v>55</v>
      </c>
      <c r="D627" s="1" t="s">
        <v>43</v>
      </c>
      <c r="E627" s="4">
        <v>45473</v>
      </c>
      <c r="F627" s="1" t="s">
        <v>49</v>
      </c>
      <c r="G627" s="1" t="s">
        <v>48</v>
      </c>
      <c r="H627" s="5">
        <f>'Forecast log'!T37</f>
        <v>-1.5953574429774742</v>
      </c>
      <c r="I627" s="5">
        <f>'PG facts'!D73</f>
        <v>-1</v>
      </c>
      <c r="J627" s="5">
        <f t="shared" si="36"/>
        <v>-0.59535744297747417</v>
      </c>
      <c r="K627" s="5">
        <f t="shared" si="37"/>
        <v>0.35445048490867642</v>
      </c>
      <c r="L627" s="5">
        <f>('Forecast log'!H37-I627)^2</f>
        <v>1</v>
      </c>
      <c r="M627" s="5">
        <f>('Forecast log'!I37-I627)^2</f>
        <v>4</v>
      </c>
      <c r="N627" s="5">
        <f t="shared" si="38"/>
        <v>1</v>
      </c>
      <c r="O627" s="5">
        <f t="shared" si="39"/>
        <v>0.59535744297747417</v>
      </c>
    </row>
    <row r="628" spans="1:15" ht="25" customHeight="1">
      <c r="A628" s="1"/>
      <c r="B628" s="1">
        <v>33</v>
      </c>
      <c r="C628" s="13" t="s">
        <v>55</v>
      </c>
      <c r="D628" s="1" t="s">
        <v>43</v>
      </c>
      <c r="E628" s="4">
        <v>45473</v>
      </c>
      <c r="F628" s="1" t="s">
        <v>51</v>
      </c>
      <c r="G628" s="1" t="s">
        <v>45</v>
      </c>
      <c r="H628" s="5">
        <f>'Forecast log'!H38</f>
        <v>-2</v>
      </c>
      <c r="I628" s="5">
        <f>'PG facts'!D73</f>
        <v>-1</v>
      </c>
      <c r="J628" s="5">
        <f t="shared" si="36"/>
        <v>-1</v>
      </c>
      <c r="K628" s="5">
        <f t="shared" si="37"/>
        <v>1</v>
      </c>
      <c r="L628" s="5">
        <f>('Forecast log'!H38-I628)^2</f>
        <v>1</v>
      </c>
      <c r="M628" s="5">
        <f>('Forecast log'!I38-I628)^2</f>
        <v>4</v>
      </c>
      <c r="N628" s="5">
        <f t="shared" si="38"/>
        <v>0</v>
      </c>
      <c r="O628" s="5">
        <f t="shared" si="39"/>
        <v>1</v>
      </c>
    </row>
    <row r="629" spans="1:15" ht="25" customHeight="1">
      <c r="A629" s="1"/>
      <c r="B629" s="1">
        <v>33</v>
      </c>
      <c r="C629" s="13" t="s">
        <v>55</v>
      </c>
      <c r="D629" s="1" t="s">
        <v>43</v>
      </c>
      <c r="E629" s="4">
        <v>45473</v>
      </c>
      <c r="F629" s="1" t="s">
        <v>51</v>
      </c>
      <c r="G629" s="1" t="s">
        <v>46</v>
      </c>
      <c r="H629" s="5">
        <f>'Forecast log'!I38</f>
        <v>-3</v>
      </c>
      <c r="I629" s="5">
        <f>'PG facts'!D73</f>
        <v>-1</v>
      </c>
      <c r="J629" s="5">
        <f t="shared" si="36"/>
        <v>-2</v>
      </c>
      <c r="K629" s="5">
        <f t="shared" si="37"/>
        <v>4</v>
      </c>
      <c r="L629" s="5">
        <f>('Forecast log'!H38-I629)^2</f>
        <v>1</v>
      </c>
      <c r="M629" s="5">
        <f>('Forecast log'!I38-I629)^2</f>
        <v>4</v>
      </c>
      <c r="N629" s="5">
        <f t="shared" si="38"/>
        <v>0</v>
      </c>
      <c r="O629" s="5">
        <f t="shared" si="39"/>
        <v>2</v>
      </c>
    </row>
    <row r="630" spans="1:15" ht="25" customHeight="1">
      <c r="A630" s="1"/>
      <c r="B630" s="1">
        <v>33</v>
      </c>
      <c r="C630" s="13" t="s">
        <v>55</v>
      </c>
      <c r="D630" s="1" t="s">
        <v>43</v>
      </c>
      <c r="E630" s="4">
        <v>45473</v>
      </c>
      <c r="F630" s="1" t="s">
        <v>51</v>
      </c>
      <c r="G630" s="1" t="s">
        <v>47</v>
      </c>
      <c r="H630" s="5">
        <f>'Forecast log'!N38</f>
        <v>-1.3621860783662458</v>
      </c>
      <c r="I630" s="5">
        <f>'PG facts'!D73</f>
        <v>-1</v>
      </c>
      <c r="J630" s="5">
        <f t="shared" si="36"/>
        <v>-0.36218607836624583</v>
      </c>
      <c r="K630" s="5">
        <f t="shared" si="37"/>
        <v>0.13117875536232038</v>
      </c>
      <c r="L630" s="5">
        <f>('Forecast log'!H38-I630)^2</f>
        <v>1</v>
      </c>
      <c r="M630" s="5">
        <f>('Forecast log'!I38-I630)^2</f>
        <v>4</v>
      </c>
      <c r="N630" s="5">
        <f t="shared" si="38"/>
        <v>1</v>
      </c>
      <c r="O630" s="5">
        <f t="shared" si="39"/>
        <v>0.36218607836624583</v>
      </c>
    </row>
    <row r="631" spans="1:15" ht="25" customHeight="1">
      <c r="A631" s="1"/>
      <c r="B631" s="1">
        <v>33</v>
      </c>
      <c r="C631" s="13" t="s">
        <v>55</v>
      </c>
      <c r="D631" s="1" t="s">
        <v>43</v>
      </c>
      <c r="E631" s="4">
        <v>45473</v>
      </c>
      <c r="F631" s="1" t="s">
        <v>51</v>
      </c>
      <c r="G631" s="1" t="s">
        <v>50</v>
      </c>
      <c r="H631" s="5">
        <f>'Forecast log'!S38</f>
        <v>-1.9819458162818995</v>
      </c>
      <c r="I631" s="5">
        <f>'PG facts'!D73</f>
        <v>-1</v>
      </c>
      <c r="J631" s="5">
        <f t="shared" si="36"/>
        <v>-0.98194581628189948</v>
      </c>
      <c r="K631" s="5">
        <f t="shared" si="37"/>
        <v>0.96421758611352593</v>
      </c>
      <c r="L631" s="5">
        <f>('Forecast log'!H38-I631)^2</f>
        <v>1</v>
      </c>
      <c r="M631" s="5">
        <f>('Forecast log'!I38-I631)^2</f>
        <v>4</v>
      </c>
      <c r="N631" s="5">
        <f t="shared" si="38"/>
        <v>1</v>
      </c>
      <c r="O631" s="5">
        <f t="shared" si="39"/>
        <v>0.98194581628189948</v>
      </c>
    </row>
    <row r="632" spans="1:15" ht="25" customHeight="1">
      <c r="A632" s="1"/>
      <c r="B632" s="1">
        <v>33</v>
      </c>
      <c r="C632" s="13" t="s">
        <v>55</v>
      </c>
      <c r="D632" s="1" t="s">
        <v>43</v>
      </c>
      <c r="E632" s="4">
        <v>45473</v>
      </c>
      <c r="F632" s="1" t="s">
        <v>51</v>
      </c>
      <c r="G632" s="1" t="s">
        <v>48</v>
      </c>
      <c r="H632" s="5">
        <f>'Forecast log'!T38</f>
        <v>-1.6810930391831229</v>
      </c>
      <c r="I632" s="5">
        <f>'PG facts'!D73</f>
        <v>-1</v>
      </c>
      <c r="J632" s="5">
        <f t="shared" si="36"/>
        <v>-0.68109303918312292</v>
      </c>
      <c r="K632" s="5">
        <f t="shared" si="37"/>
        <v>0.46388772802370298</v>
      </c>
      <c r="L632" s="5">
        <f>('Forecast log'!H38-I632)^2</f>
        <v>1</v>
      </c>
      <c r="M632" s="5">
        <f>('Forecast log'!I38-I632)^2</f>
        <v>4</v>
      </c>
      <c r="N632" s="5">
        <f t="shared" si="38"/>
        <v>1</v>
      </c>
      <c r="O632" s="5">
        <f t="shared" si="39"/>
        <v>0.68109303918312292</v>
      </c>
    </row>
    <row r="633" spans="1:15" ht="25" customHeight="1">
      <c r="A633" s="1"/>
      <c r="B633" s="1">
        <v>90</v>
      </c>
      <c r="C633" s="13" t="s">
        <v>55</v>
      </c>
      <c r="D633" s="1" t="s">
        <v>43</v>
      </c>
      <c r="E633" s="4">
        <v>45565</v>
      </c>
      <c r="F633" s="1" t="s">
        <v>44</v>
      </c>
      <c r="G633" s="1" t="s">
        <v>45</v>
      </c>
      <c r="H633" s="5">
        <f>'Forecast log'!H95</f>
        <v>-2</v>
      </c>
      <c r="I633" s="5">
        <f>'PG facts'!D80</f>
        <v>-1</v>
      </c>
      <c r="J633" s="5">
        <f t="shared" si="36"/>
        <v>-1</v>
      </c>
      <c r="K633" s="5">
        <f t="shared" si="37"/>
        <v>1</v>
      </c>
      <c r="L633" s="5">
        <f>('Forecast log'!H95-I633)^2</f>
        <v>1</v>
      </c>
      <c r="M633" s="5">
        <f>('Forecast log'!I95-I633)^2</f>
        <v>4</v>
      </c>
      <c r="N633" s="5">
        <f t="shared" si="38"/>
        <v>0</v>
      </c>
      <c r="O633" s="5">
        <f t="shared" si="39"/>
        <v>1</v>
      </c>
    </row>
    <row r="634" spans="1:15" ht="25" customHeight="1">
      <c r="A634" s="1"/>
      <c r="B634" s="1">
        <v>90</v>
      </c>
      <c r="C634" s="13" t="s">
        <v>55</v>
      </c>
      <c r="D634" s="1" t="s">
        <v>43</v>
      </c>
      <c r="E634" s="4">
        <v>45565</v>
      </c>
      <c r="F634" s="1" t="s">
        <v>44</v>
      </c>
      <c r="G634" s="1" t="s">
        <v>46</v>
      </c>
      <c r="H634" s="5">
        <f>'Forecast log'!I95</f>
        <v>-3</v>
      </c>
      <c r="I634" s="5">
        <f>'PG facts'!D80</f>
        <v>-1</v>
      </c>
      <c r="J634" s="5">
        <f t="shared" si="36"/>
        <v>-2</v>
      </c>
      <c r="K634" s="5">
        <f t="shared" si="37"/>
        <v>4</v>
      </c>
      <c r="L634" s="5">
        <f>('Forecast log'!H95-I634)^2</f>
        <v>1</v>
      </c>
      <c r="M634" s="5">
        <f>('Forecast log'!I95-I634)^2</f>
        <v>4</v>
      </c>
      <c r="N634" s="5">
        <f t="shared" si="38"/>
        <v>0</v>
      </c>
      <c r="O634" s="5">
        <f t="shared" si="39"/>
        <v>2</v>
      </c>
    </row>
    <row r="635" spans="1:15" ht="25" customHeight="1">
      <c r="A635" s="1"/>
      <c r="B635" s="1">
        <v>90</v>
      </c>
      <c r="C635" s="13" t="s">
        <v>55</v>
      </c>
      <c r="D635" s="1" t="s">
        <v>43</v>
      </c>
      <c r="E635" s="4">
        <v>45565</v>
      </c>
      <c r="F635" s="1" t="s">
        <v>44</v>
      </c>
      <c r="G635" s="1" t="s">
        <v>47</v>
      </c>
      <c r="H635" s="5">
        <f>'Forecast log'!N95</f>
        <v>-1.1301536422196254</v>
      </c>
      <c r="I635" s="5">
        <f>'PG facts'!D80</f>
        <v>-1</v>
      </c>
      <c r="J635" s="5">
        <f t="shared" si="36"/>
        <v>-0.13015364221962544</v>
      </c>
      <c r="K635" s="5">
        <f t="shared" si="37"/>
        <v>1.6939970583034265E-2</v>
      </c>
      <c r="L635" s="5">
        <f>('Forecast log'!H95-I635)^2</f>
        <v>1</v>
      </c>
      <c r="M635" s="5">
        <f>('Forecast log'!I95-I635)^2</f>
        <v>4</v>
      </c>
      <c r="N635" s="5">
        <f t="shared" si="38"/>
        <v>1</v>
      </c>
      <c r="O635" s="5">
        <f t="shared" si="39"/>
        <v>0.13015364221962544</v>
      </c>
    </row>
    <row r="636" spans="1:15" ht="25" customHeight="1">
      <c r="A636" s="1"/>
      <c r="B636" s="1">
        <v>90</v>
      </c>
      <c r="C636" s="13" t="s">
        <v>55</v>
      </c>
      <c r="D636" s="1" t="s">
        <v>43</v>
      </c>
      <c r="E636" s="4">
        <v>45565</v>
      </c>
      <c r="F636" s="1" t="s">
        <v>44</v>
      </c>
      <c r="G636" s="1" t="s">
        <v>48</v>
      </c>
      <c r="H636" s="5">
        <f>'Forecast log'!T95</f>
        <v>-1.5650768211098127</v>
      </c>
      <c r="I636" s="5">
        <f>'PG facts'!D80</f>
        <v>-1</v>
      </c>
      <c r="J636" s="5">
        <f t="shared" si="36"/>
        <v>-0.56507682110981272</v>
      </c>
      <c r="K636" s="5">
        <f t="shared" si="37"/>
        <v>0.31931181375557127</v>
      </c>
      <c r="L636" s="5">
        <f>('Forecast log'!H95-I636)^2</f>
        <v>1</v>
      </c>
      <c r="M636" s="5">
        <f>('Forecast log'!I95-I636)^2</f>
        <v>4</v>
      </c>
      <c r="N636" s="5">
        <f t="shared" si="38"/>
        <v>1</v>
      </c>
      <c r="O636" s="5">
        <f t="shared" si="39"/>
        <v>0.56507682110981272</v>
      </c>
    </row>
    <row r="637" spans="1:15" ht="25" customHeight="1">
      <c r="A637" s="1"/>
      <c r="B637" s="1">
        <v>95</v>
      </c>
      <c r="C637" s="13" t="s">
        <v>55</v>
      </c>
      <c r="D637" s="1" t="s">
        <v>43</v>
      </c>
      <c r="E637" s="4">
        <v>45565</v>
      </c>
      <c r="F637" s="1" t="s">
        <v>52</v>
      </c>
      <c r="G637" s="1" t="s">
        <v>45</v>
      </c>
      <c r="H637" s="5">
        <f>'Forecast log'!H100</f>
        <v>-2.25</v>
      </c>
      <c r="I637" s="5">
        <f>'PG facts'!D80</f>
        <v>-1</v>
      </c>
      <c r="J637" s="5">
        <f t="shared" si="36"/>
        <v>-1.25</v>
      </c>
      <c r="K637" s="5">
        <f t="shared" si="37"/>
        <v>1.5625</v>
      </c>
      <c r="L637" s="5">
        <f>('Forecast log'!H100-I637)^2</f>
        <v>1.5625</v>
      </c>
      <c r="M637" s="5">
        <f>('Forecast log'!I100-I637)^2</f>
        <v>0</v>
      </c>
      <c r="N637" s="5">
        <f t="shared" si="38"/>
        <v>0</v>
      </c>
      <c r="O637" s="5">
        <f t="shared" si="39"/>
        <v>1.25</v>
      </c>
    </row>
    <row r="638" spans="1:15" ht="25" customHeight="1">
      <c r="A638" s="1"/>
      <c r="B638" s="1">
        <v>95</v>
      </c>
      <c r="C638" s="13" t="s">
        <v>55</v>
      </c>
      <c r="D638" s="1" t="s">
        <v>43</v>
      </c>
      <c r="E638" s="4">
        <v>45565</v>
      </c>
      <c r="F638" s="1" t="s">
        <v>52</v>
      </c>
      <c r="G638" s="1" t="s">
        <v>46</v>
      </c>
      <c r="H638" s="5">
        <f>'Forecast log'!I100</f>
        <v>-1</v>
      </c>
      <c r="I638" s="5">
        <f>'PG facts'!D80</f>
        <v>-1</v>
      </c>
      <c r="J638" s="5">
        <f t="shared" si="36"/>
        <v>0</v>
      </c>
      <c r="K638" s="5">
        <f t="shared" si="37"/>
        <v>0</v>
      </c>
      <c r="L638" s="5">
        <f>('Forecast log'!H100-I638)^2</f>
        <v>1.5625</v>
      </c>
      <c r="M638" s="5">
        <f>('Forecast log'!I100-I638)^2</f>
        <v>0</v>
      </c>
      <c r="N638" s="5">
        <f t="shared" si="38"/>
        <v>1</v>
      </c>
      <c r="O638" s="5">
        <f t="shared" si="39"/>
        <v>0</v>
      </c>
    </row>
    <row r="639" spans="1:15" ht="25" customHeight="1">
      <c r="A639" s="1"/>
      <c r="B639" s="1">
        <v>95</v>
      </c>
      <c r="C639" s="13" t="s">
        <v>55</v>
      </c>
      <c r="D639" s="1" t="s">
        <v>43</v>
      </c>
      <c r="E639" s="4">
        <v>45565</v>
      </c>
      <c r="F639" s="1" t="s">
        <v>52</v>
      </c>
      <c r="G639" s="1" t="s">
        <v>47</v>
      </c>
      <c r="H639" s="5">
        <f>'Forecast log'!N100</f>
        <v>-0.65149635980123</v>
      </c>
      <c r="I639" s="5">
        <f>'PG facts'!D80</f>
        <v>-1</v>
      </c>
      <c r="J639" s="5">
        <f t="shared" si="36"/>
        <v>0.34850364019877</v>
      </c>
      <c r="K639" s="5">
        <f t="shared" si="37"/>
        <v>0.12145478723179375</v>
      </c>
      <c r="L639" s="5">
        <f>('Forecast log'!H100-I639)^2</f>
        <v>1.5625</v>
      </c>
      <c r="M639" s="5">
        <f>('Forecast log'!I100-I639)^2</f>
        <v>0</v>
      </c>
      <c r="N639" s="5">
        <f t="shared" si="38"/>
        <v>1</v>
      </c>
      <c r="O639" s="5">
        <f t="shared" si="39"/>
        <v>0.34850364019877</v>
      </c>
    </row>
    <row r="640" spans="1:15" ht="25" customHeight="1">
      <c r="A640" s="1"/>
      <c r="B640" s="1">
        <v>95</v>
      </c>
      <c r="C640" s="13" t="s">
        <v>55</v>
      </c>
      <c r="D640" s="1" t="s">
        <v>43</v>
      </c>
      <c r="E640" s="4">
        <v>45565</v>
      </c>
      <c r="F640" s="1" t="s">
        <v>52</v>
      </c>
      <c r="G640" s="1" t="s">
        <v>50</v>
      </c>
      <c r="H640" s="5">
        <f>'Forecast log'!S100</f>
        <v>-1.4935540091487056</v>
      </c>
      <c r="I640" s="5">
        <f>'PG facts'!D80</f>
        <v>-1</v>
      </c>
      <c r="J640" s="5">
        <f t="shared" si="36"/>
        <v>-0.49355400914870562</v>
      </c>
      <c r="K640" s="5">
        <f t="shared" si="37"/>
        <v>0.2435955599467606</v>
      </c>
      <c r="L640" s="5">
        <f>('Forecast log'!H100-I640)^2</f>
        <v>1.5625</v>
      </c>
      <c r="M640" s="5">
        <f>('Forecast log'!I100-I640)^2</f>
        <v>0</v>
      </c>
      <c r="N640" s="5">
        <f t="shared" si="38"/>
        <v>1</v>
      </c>
      <c r="O640" s="5">
        <f t="shared" si="39"/>
        <v>0.49355400914870562</v>
      </c>
    </row>
    <row r="641" spans="1:15" ht="25" customHeight="1">
      <c r="A641" s="1"/>
      <c r="B641" s="1">
        <v>95</v>
      </c>
      <c r="C641" s="13" t="s">
        <v>55</v>
      </c>
      <c r="D641" s="1" t="s">
        <v>43</v>
      </c>
      <c r="E641" s="4">
        <v>45565</v>
      </c>
      <c r="F641" s="1" t="s">
        <v>52</v>
      </c>
      <c r="G641" s="1" t="s">
        <v>48</v>
      </c>
      <c r="H641" s="5">
        <f>'Forecast log'!T100</f>
        <v>-1.450748179900615</v>
      </c>
      <c r="I641" s="5">
        <f>'PG facts'!D80</f>
        <v>-1</v>
      </c>
      <c r="J641" s="5">
        <f t="shared" si="36"/>
        <v>-0.450748179900615</v>
      </c>
      <c r="K641" s="5">
        <f t="shared" si="37"/>
        <v>0.20317392168371717</v>
      </c>
      <c r="L641" s="5">
        <f>('Forecast log'!H100-I641)^2</f>
        <v>1.5625</v>
      </c>
      <c r="M641" s="5">
        <f>('Forecast log'!I100-I641)^2</f>
        <v>0</v>
      </c>
      <c r="N641" s="5">
        <f t="shared" si="38"/>
        <v>1</v>
      </c>
      <c r="O641" s="5">
        <f t="shared" si="39"/>
        <v>0.450748179900615</v>
      </c>
    </row>
    <row r="642" spans="1:15" ht="25" customHeight="1">
      <c r="A642" s="1"/>
      <c r="B642" s="1">
        <v>93</v>
      </c>
      <c r="C642" s="13" t="s">
        <v>55</v>
      </c>
      <c r="D642" s="1" t="s">
        <v>43</v>
      </c>
      <c r="E642" s="4">
        <v>45565</v>
      </c>
      <c r="F642" s="1" t="s">
        <v>49</v>
      </c>
      <c r="G642" s="1" t="s">
        <v>45</v>
      </c>
      <c r="H642" s="5">
        <f>'Forecast log'!H98</f>
        <v>-2.25</v>
      </c>
      <c r="I642" s="5">
        <f>'PG facts'!D80</f>
        <v>-1</v>
      </c>
      <c r="J642" s="5">
        <f t="shared" si="36"/>
        <v>-1.25</v>
      </c>
      <c r="K642" s="5">
        <f t="shared" si="37"/>
        <v>1.5625</v>
      </c>
      <c r="L642" s="5">
        <f>('Forecast log'!H98-I642)^2</f>
        <v>1.5625</v>
      </c>
      <c r="M642" s="5">
        <f>('Forecast log'!I98-I642)^2</f>
        <v>0</v>
      </c>
      <c r="N642" s="5">
        <f t="shared" si="38"/>
        <v>0</v>
      </c>
      <c r="O642" s="5">
        <f t="shared" si="39"/>
        <v>1.25</v>
      </c>
    </row>
    <row r="643" spans="1:15" ht="25" customHeight="1">
      <c r="A643" s="1"/>
      <c r="B643" s="1">
        <v>93</v>
      </c>
      <c r="C643" s="13" t="s">
        <v>55</v>
      </c>
      <c r="D643" s="1" t="s">
        <v>43</v>
      </c>
      <c r="E643" s="4">
        <v>45565</v>
      </c>
      <c r="F643" s="1" t="s">
        <v>49</v>
      </c>
      <c r="G643" s="1" t="s">
        <v>46</v>
      </c>
      <c r="H643" s="5">
        <f>'Forecast log'!I98</f>
        <v>-1</v>
      </c>
      <c r="I643" s="5">
        <f>'PG facts'!D80</f>
        <v>-1</v>
      </c>
      <c r="J643" s="5">
        <f t="shared" si="36"/>
        <v>0</v>
      </c>
      <c r="K643" s="5">
        <f t="shared" si="37"/>
        <v>0</v>
      </c>
      <c r="L643" s="5">
        <f>('Forecast log'!H98-I643)^2</f>
        <v>1.5625</v>
      </c>
      <c r="M643" s="5">
        <f>('Forecast log'!I98-I643)^2</f>
        <v>0</v>
      </c>
      <c r="N643" s="5">
        <f t="shared" si="38"/>
        <v>1</v>
      </c>
      <c r="O643" s="5">
        <f t="shared" si="39"/>
        <v>0</v>
      </c>
    </row>
    <row r="644" spans="1:15" ht="25" customHeight="1">
      <c r="A644" s="1"/>
      <c r="B644" s="1">
        <v>93</v>
      </c>
      <c r="C644" s="13" t="s">
        <v>55</v>
      </c>
      <c r="D644" s="1" t="s">
        <v>43</v>
      </c>
      <c r="E644" s="4">
        <v>45565</v>
      </c>
      <c r="F644" s="1" t="s">
        <v>49</v>
      </c>
      <c r="G644" s="1" t="s">
        <v>47</v>
      </c>
      <c r="H644" s="5">
        <f>'Forecast log'!N98</f>
        <v>-1.0544441997165075</v>
      </c>
      <c r="I644" s="5">
        <f>'PG facts'!D80</f>
        <v>-1</v>
      </c>
      <c r="J644" s="5">
        <f t="shared" si="36"/>
        <v>-5.4444199716507491E-2</v>
      </c>
      <c r="K644" s="5">
        <f t="shared" si="37"/>
        <v>2.9641708827709543E-3</v>
      </c>
      <c r="L644" s="5">
        <f>('Forecast log'!H98-I644)^2</f>
        <v>1.5625</v>
      </c>
      <c r="M644" s="5">
        <f>('Forecast log'!I98-I644)^2</f>
        <v>0</v>
      </c>
      <c r="N644" s="5">
        <f t="shared" si="38"/>
        <v>1</v>
      </c>
      <c r="O644" s="5">
        <f t="shared" si="39"/>
        <v>5.4444199716507491E-2</v>
      </c>
    </row>
    <row r="645" spans="1:15" ht="25" customHeight="1">
      <c r="A645" s="1"/>
      <c r="B645" s="1">
        <v>93</v>
      </c>
      <c r="C645" s="13" t="s">
        <v>55</v>
      </c>
      <c r="D645" s="1" t="s">
        <v>43</v>
      </c>
      <c r="E645" s="4">
        <v>45565</v>
      </c>
      <c r="F645" s="1" t="s">
        <v>49</v>
      </c>
      <c r="G645" s="1" t="s">
        <v>50</v>
      </c>
      <c r="H645" s="5">
        <f>'Forecast log'!S98</f>
        <v>-1.634269137958092</v>
      </c>
      <c r="I645" s="5">
        <f>'PG facts'!D80</f>
        <v>-1</v>
      </c>
      <c r="J645" s="5">
        <f t="shared" si="36"/>
        <v>-0.63426913795809203</v>
      </c>
      <c r="K645" s="5">
        <f t="shared" si="37"/>
        <v>0.40229733936610118</v>
      </c>
      <c r="L645" s="5">
        <f>('Forecast log'!H98-I645)^2</f>
        <v>1.5625</v>
      </c>
      <c r="M645" s="5">
        <f>('Forecast log'!I98-I645)^2</f>
        <v>0</v>
      </c>
      <c r="N645" s="5">
        <f t="shared" si="38"/>
        <v>1</v>
      </c>
      <c r="O645" s="5">
        <f t="shared" si="39"/>
        <v>0.63426913795809203</v>
      </c>
    </row>
    <row r="646" spans="1:15" ht="25" customHeight="1">
      <c r="A646" s="1"/>
      <c r="B646" s="1">
        <v>93</v>
      </c>
      <c r="C646" s="13" t="s">
        <v>55</v>
      </c>
      <c r="D646" s="1" t="s">
        <v>43</v>
      </c>
      <c r="E646" s="4">
        <v>45565</v>
      </c>
      <c r="F646" s="1" t="s">
        <v>49</v>
      </c>
      <c r="G646" s="1" t="s">
        <v>48</v>
      </c>
      <c r="H646" s="5">
        <f>'Forecast log'!T98</f>
        <v>-1.6522220998582537</v>
      </c>
      <c r="I646" s="5">
        <f>'PG facts'!D80</f>
        <v>-1</v>
      </c>
      <c r="J646" s="5">
        <f t="shared" ref="J646:J709" si="40">H646-I646</f>
        <v>-0.65222209985825375</v>
      </c>
      <c r="K646" s="5">
        <f t="shared" ref="K646:K709" si="41">J646^2</f>
        <v>0.42539366754350993</v>
      </c>
      <c r="L646" s="5">
        <f>('Forecast log'!H98-I646)^2</f>
        <v>1.5625</v>
      </c>
      <c r="M646" s="5">
        <f>('Forecast log'!I98-I646)^2</f>
        <v>0</v>
      </c>
      <c r="N646" s="5">
        <f t="shared" ref="N646:N709" si="42">IF(ABS(J646)&lt;SQRT(L646),1,0)</f>
        <v>1</v>
      </c>
      <c r="O646" s="5">
        <f t="shared" ref="O646:O709" si="43">ABS(J646)</f>
        <v>0.65222209985825375</v>
      </c>
    </row>
    <row r="647" spans="1:15" ht="25" customHeight="1">
      <c r="A647" s="1"/>
      <c r="B647" s="1">
        <v>94</v>
      </c>
      <c r="C647" s="13" t="s">
        <v>55</v>
      </c>
      <c r="D647" s="1" t="s">
        <v>43</v>
      </c>
      <c r="E647" s="4">
        <v>45565</v>
      </c>
      <c r="F647" s="1" t="s">
        <v>51</v>
      </c>
      <c r="G647" s="1" t="s">
        <v>45</v>
      </c>
      <c r="H647" s="5">
        <f>'Forecast log'!H99</f>
        <v>-2.25</v>
      </c>
      <c r="I647" s="5">
        <f>'PG facts'!D80</f>
        <v>-1</v>
      </c>
      <c r="J647" s="5">
        <f t="shared" si="40"/>
        <v>-1.25</v>
      </c>
      <c r="K647" s="5">
        <f t="shared" si="41"/>
        <v>1.5625</v>
      </c>
      <c r="L647" s="5">
        <f>('Forecast log'!H99-I647)^2</f>
        <v>1.5625</v>
      </c>
      <c r="M647" s="5">
        <f>('Forecast log'!I99-I647)^2</f>
        <v>0</v>
      </c>
      <c r="N647" s="5">
        <f t="shared" si="42"/>
        <v>0</v>
      </c>
      <c r="O647" s="5">
        <f t="shared" si="43"/>
        <v>1.25</v>
      </c>
    </row>
    <row r="648" spans="1:15" ht="25" customHeight="1">
      <c r="A648" s="1"/>
      <c r="B648" s="1">
        <v>94</v>
      </c>
      <c r="C648" s="13" t="s">
        <v>55</v>
      </c>
      <c r="D648" s="1" t="s">
        <v>43</v>
      </c>
      <c r="E648" s="4">
        <v>45565</v>
      </c>
      <c r="F648" s="1" t="s">
        <v>51</v>
      </c>
      <c r="G648" s="1" t="s">
        <v>46</v>
      </c>
      <c r="H648" s="5">
        <f>'Forecast log'!I99</f>
        <v>-1</v>
      </c>
      <c r="I648" s="5">
        <f>'PG facts'!D80</f>
        <v>-1</v>
      </c>
      <c r="J648" s="5">
        <f t="shared" si="40"/>
        <v>0</v>
      </c>
      <c r="K648" s="5">
        <f t="shared" si="41"/>
        <v>0</v>
      </c>
      <c r="L648" s="5">
        <f>('Forecast log'!H99-I648)^2</f>
        <v>1.5625</v>
      </c>
      <c r="M648" s="5">
        <f>('Forecast log'!I99-I648)^2</f>
        <v>0</v>
      </c>
      <c r="N648" s="5">
        <f t="shared" si="42"/>
        <v>1</v>
      </c>
      <c r="O648" s="5">
        <f t="shared" si="43"/>
        <v>0</v>
      </c>
    </row>
    <row r="649" spans="1:15" ht="25" customHeight="1">
      <c r="A649" s="1"/>
      <c r="B649" s="1">
        <v>94</v>
      </c>
      <c r="C649" s="13" t="s">
        <v>55</v>
      </c>
      <c r="D649" s="1" t="s">
        <v>43</v>
      </c>
      <c r="E649" s="4">
        <v>45565</v>
      </c>
      <c r="F649" s="1" t="s">
        <v>51</v>
      </c>
      <c r="G649" s="1" t="s">
        <v>47</v>
      </c>
      <c r="H649" s="5">
        <f>'Forecast log'!N99</f>
        <v>-0.65149635980123</v>
      </c>
      <c r="I649" s="5">
        <f>'PG facts'!D80</f>
        <v>-1</v>
      </c>
      <c r="J649" s="5">
        <f t="shared" si="40"/>
        <v>0.34850364019877</v>
      </c>
      <c r="K649" s="5">
        <f t="shared" si="41"/>
        <v>0.12145478723179375</v>
      </c>
      <c r="L649" s="5">
        <f>('Forecast log'!H99-I649)^2</f>
        <v>1.5625</v>
      </c>
      <c r="M649" s="5">
        <f>('Forecast log'!I99-I649)^2</f>
        <v>0</v>
      </c>
      <c r="N649" s="5">
        <f t="shared" si="42"/>
        <v>1</v>
      </c>
      <c r="O649" s="5">
        <f t="shared" si="43"/>
        <v>0.34850364019877</v>
      </c>
    </row>
    <row r="650" spans="1:15" ht="25" customHeight="1">
      <c r="A650" s="1"/>
      <c r="B650" s="1">
        <v>94</v>
      </c>
      <c r="C650" s="13" t="s">
        <v>55</v>
      </c>
      <c r="D650" s="1" t="s">
        <v>43</v>
      </c>
      <c r="E650" s="4">
        <v>45565</v>
      </c>
      <c r="F650" s="1" t="s">
        <v>51</v>
      </c>
      <c r="G650" s="1" t="s">
        <v>50</v>
      </c>
      <c r="H650" s="5">
        <f>'Forecast log'!S99</f>
        <v>-1.4935540091487056</v>
      </c>
      <c r="I650" s="5">
        <f>'PG facts'!D80</f>
        <v>-1</v>
      </c>
      <c r="J650" s="5">
        <f t="shared" si="40"/>
        <v>-0.49355400914870562</v>
      </c>
      <c r="K650" s="5">
        <f t="shared" si="41"/>
        <v>0.2435955599467606</v>
      </c>
      <c r="L650" s="5">
        <f>('Forecast log'!H99-I650)^2</f>
        <v>1.5625</v>
      </c>
      <c r="M650" s="5">
        <f>('Forecast log'!I99-I650)^2</f>
        <v>0</v>
      </c>
      <c r="N650" s="5">
        <f t="shared" si="42"/>
        <v>1</v>
      </c>
      <c r="O650" s="5">
        <f t="shared" si="43"/>
        <v>0.49355400914870562</v>
      </c>
    </row>
    <row r="651" spans="1:15" ht="25" customHeight="1">
      <c r="A651" s="1"/>
      <c r="B651" s="1">
        <v>94</v>
      </c>
      <c r="C651" s="13" t="s">
        <v>55</v>
      </c>
      <c r="D651" s="1" t="s">
        <v>43</v>
      </c>
      <c r="E651" s="4">
        <v>45565</v>
      </c>
      <c r="F651" s="1" t="s">
        <v>51</v>
      </c>
      <c r="G651" s="1" t="s">
        <v>48</v>
      </c>
      <c r="H651" s="5">
        <f>'Forecast log'!T99</f>
        <v>-1.450748179900615</v>
      </c>
      <c r="I651" s="5">
        <f>'PG facts'!D80</f>
        <v>-1</v>
      </c>
      <c r="J651" s="5">
        <f t="shared" si="40"/>
        <v>-0.450748179900615</v>
      </c>
      <c r="K651" s="5">
        <f t="shared" si="41"/>
        <v>0.20317392168371717</v>
      </c>
      <c r="L651" s="5">
        <f>('Forecast log'!H99-I651)^2</f>
        <v>1.5625</v>
      </c>
      <c r="M651" s="5">
        <f>('Forecast log'!I99-I651)^2</f>
        <v>0</v>
      </c>
      <c r="N651" s="5">
        <f t="shared" si="42"/>
        <v>1</v>
      </c>
      <c r="O651" s="5">
        <f t="shared" si="43"/>
        <v>0.450748179900615</v>
      </c>
    </row>
    <row r="652" spans="1:15" ht="25" customHeight="1">
      <c r="A652" s="1"/>
      <c r="B652" s="1">
        <v>146</v>
      </c>
      <c r="C652" s="13" t="s">
        <v>55</v>
      </c>
      <c r="D652" s="1" t="s">
        <v>43</v>
      </c>
      <c r="E652" s="4">
        <v>45657</v>
      </c>
      <c r="F652" s="1" t="s">
        <v>44</v>
      </c>
      <c r="G652" s="1" t="s">
        <v>45</v>
      </c>
      <c r="H652" s="5">
        <f>'Forecast log'!H151</f>
        <v>-2.25</v>
      </c>
      <c r="I652" s="5">
        <f>'PG facts'!D87</f>
        <v>4</v>
      </c>
      <c r="J652" s="5">
        <f t="shared" si="40"/>
        <v>-6.25</v>
      </c>
      <c r="K652" s="5">
        <f t="shared" si="41"/>
        <v>39.0625</v>
      </c>
      <c r="L652" s="5">
        <f>('Forecast log'!H151-I652)^2</f>
        <v>39.0625</v>
      </c>
      <c r="M652" s="5">
        <f>('Forecast log'!I151-I652)^2</f>
        <v>25</v>
      </c>
      <c r="N652" s="5">
        <f t="shared" si="42"/>
        <v>0</v>
      </c>
      <c r="O652" s="5">
        <f t="shared" si="43"/>
        <v>6.25</v>
      </c>
    </row>
    <row r="653" spans="1:15" ht="25" customHeight="1">
      <c r="A653" s="1"/>
      <c r="B653" s="1">
        <v>146</v>
      </c>
      <c r="C653" s="13" t="s">
        <v>55</v>
      </c>
      <c r="D653" s="1" t="s">
        <v>43</v>
      </c>
      <c r="E653" s="4">
        <v>45657</v>
      </c>
      <c r="F653" s="1" t="s">
        <v>44</v>
      </c>
      <c r="G653" s="1" t="s">
        <v>46</v>
      </c>
      <c r="H653" s="5">
        <f>'Forecast log'!I151</f>
        <v>-1</v>
      </c>
      <c r="I653" s="5">
        <f>'PG facts'!D87</f>
        <v>4</v>
      </c>
      <c r="J653" s="5">
        <f t="shared" si="40"/>
        <v>-5</v>
      </c>
      <c r="K653" s="5">
        <f t="shared" si="41"/>
        <v>25</v>
      </c>
      <c r="L653" s="5">
        <f>('Forecast log'!H151-I653)^2</f>
        <v>39.0625</v>
      </c>
      <c r="M653" s="5">
        <f>('Forecast log'!I151-I653)^2</f>
        <v>25</v>
      </c>
      <c r="N653" s="5">
        <f t="shared" si="42"/>
        <v>1</v>
      </c>
      <c r="O653" s="5">
        <f t="shared" si="43"/>
        <v>5</v>
      </c>
    </row>
    <row r="654" spans="1:15" ht="25" customHeight="1">
      <c r="A654" s="1"/>
      <c r="B654" s="1">
        <v>146</v>
      </c>
      <c r="C654" s="13" t="s">
        <v>55</v>
      </c>
      <c r="D654" s="1" t="s">
        <v>43</v>
      </c>
      <c r="E654" s="4">
        <v>45657</v>
      </c>
      <c r="F654" s="1" t="s">
        <v>44</v>
      </c>
      <c r="G654" s="1" t="s">
        <v>47</v>
      </c>
      <c r="H654" s="5">
        <f>'Forecast log'!N151</f>
        <v>-0.65648063897584708</v>
      </c>
      <c r="I654" s="5">
        <f>'PG facts'!D87</f>
        <v>4</v>
      </c>
      <c r="J654" s="5">
        <f t="shared" si="40"/>
        <v>-4.6564806389758466</v>
      </c>
      <c r="K654" s="5">
        <f t="shared" si="41"/>
        <v>21.68281194115691</v>
      </c>
      <c r="L654" s="5">
        <f>('Forecast log'!H151-I654)^2</f>
        <v>39.0625</v>
      </c>
      <c r="M654" s="5">
        <f>('Forecast log'!I151-I654)^2</f>
        <v>25</v>
      </c>
      <c r="N654" s="5">
        <f t="shared" si="42"/>
        <v>1</v>
      </c>
      <c r="O654" s="5">
        <f t="shared" si="43"/>
        <v>4.6564806389758466</v>
      </c>
    </row>
    <row r="655" spans="1:15" ht="25" customHeight="1">
      <c r="A655" s="1"/>
      <c r="B655" s="1">
        <v>146</v>
      </c>
      <c r="C655" s="13" t="s">
        <v>55</v>
      </c>
      <c r="D655" s="1" t="s">
        <v>43</v>
      </c>
      <c r="E655" s="4">
        <v>45657</v>
      </c>
      <c r="F655" s="1" t="s">
        <v>44</v>
      </c>
      <c r="G655" s="1" t="s">
        <v>48</v>
      </c>
      <c r="H655" s="5">
        <f>'Forecast log'!T151</f>
        <v>-1.4532403194879235</v>
      </c>
      <c r="I655" s="5">
        <f>'PG facts'!D87</f>
        <v>4</v>
      </c>
      <c r="J655" s="5">
        <f t="shared" si="40"/>
        <v>-5.4532403194879233</v>
      </c>
      <c r="K655" s="5">
        <f t="shared" si="41"/>
        <v>29.737829982088748</v>
      </c>
      <c r="L655" s="5">
        <f>('Forecast log'!H151-I655)^2</f>
        <v>39.0625</v>
      </c>
      <c r="M655" s="5">
        <f>('Forecast log'!I151-I655)^2</f>
        <v>25</v>
      </c>
      <c r="N655" s="5">
        <f t="shared" si="42"/>
        <v>1</v>
      </c>
      <c r="O655" s="5">
        <f t="shared" si="43"/>
        <v>5.4532403194879233</v>
      </c>
    </row>
    <row r="656" spans="1:15" ht="25" customHeight="1">
      <c r="A656" s="1"/>
      <c r="B656" s="1">
        <v>151</v>
      </c>
      <c r="C656" s="13" t="s">
        <v>55</v>
      </c>
      <c r="D656" s="1" t="s">
        <v>43</v>
      </c>
      <c r="E656" s="4">
        <v>45657</v>
      </c>
      <c r="F656" s="1" t="s">
        <v>52</v>
      </c>
      <c r="G656" s="1" t="s">
        <v>45</v>
      </c>
      <c r="H656" s="5">
        <f>'Forecast log'!H156</f>
        <v>-1.75</v>
      </c>
      <c r="I656" s="5">
        <f>'PG facts'!D87</f>
        <v>4</v>
      </c>
      <c r="J656" s="5">
        <f t="shared" si="40"/>
        <v>-5.75</v>
      </c>
      <c r="K656" s="5">
        <f t="shared" si="41"/>
        <v>33.0625</v>
      </c>
      <c r="L656" s="5">
        <f>('Forecast log'!H156-I656)^2</f>
        <v>33.0625</v>
      </c>
      <c r="M656" s="5">
        <f>('Forecast log'!I156-I656)^2</f>
        <v>25</v>
      </c>
      <c r="N656" s="5">
        <f t="shared" si="42"/>
        <v>0</v>
      </c>
      <c r="O656" s="5">
        <f t="shared" si="43"/>
        <v>5.75</v>
      </c>
    </row>
    <row r="657" spans="1:15" ht="25" customHeight="1">
      <c r="A657" s="1"/>
      <c r="B657" s="1">
        <v>151</v>
      </c>
      <c r="C657" s="13" t="s">
        <v>55</v>
      </c>
      <c r="D657" s="1" t="s">
        <v>43</v>
      </c>
      <c r="E657" s="4">
        <v>45657</v>
      </c>
      <c r="F657" s="1" t="s">
        <v>52</v>
      </c>
      <c r="G657" s="1" t="s">
        <v>46</v>
      </c>
      <c r="H657" s="5">
        <f>'Forecast log'!I156</f>
        <v>-1</v>
      </c>
      <c r="I657" s="5">
        <f>'PG facts'!D87</f>
        <v>4</v>
      </c>
      <c r="J657" s="5">
        <f t="shared" si="40"/>
        <v>-5</v>
      </c>
      <c r="K657" s="5">
        <f t="shared" si="41"/>
        <v>25</v>
      </c>
      <c r="L657" s="5">
        <f>('Forecast log'!H156-I657)^2</f>
        <v>33.0625</v>
      </c>
      <c r="M657" s="5">
        <f>('Forecast log'!I156-I657)^2</f>
        <v>25</v>
      </c>
      <c r="N657" s="5">
        <f t="shared" si="42"/>
        <v>1</v>
      </c>
      <c r="O657" s="5">
        <f t="shared" si="43"/>
        <v>5</v>
      </c>
    </row>
    <row r="658" spans="1:15" ht="25" customHeight="1">
      <c r="A658" s="1"/>
      <c r="B658" s="1">
        <v>151</v>
      </c>
      <c r="C658" s="13" t="s">
        <v>55</v>
      </c>
      <c r="D658" s="1" t="s">
        <v>43</v>
      </c>
      <c r="E658" s="4">
        <v>45657</v>
      </c>
      <c r="F658" s="1" t="s">
        <v>52</v>
      </c>
      <c r="G658" s="1" t="s">
        <v>47</v>
      </c>
      <c r="H658" s="5">
        <f>'Forecast log'!N156</f>
        <v>-0.71060419131537089</v>
      </c>
      <c r="I658" s="5">
        <f>'PG facts'!D87</f>
        <v>4</v>
      </c>
      <c r="J658" s="5">
        <f t="shared" si="40"/>
        <v>-4.7106041913153707</v>
      </c>
      <c r="K658" s="5">
        <f t="shared" si="41"/>
        <v>22.189791847237938</v>
      </c>
      <c r="L658" s="5">
        <f>('Forecast log'!H156-I658)^2</f>
        <v>33.0625</v>
      </c>
      <c r="M658" s="5">
        <f>('Forecast log'!I156-I658)^2</f>
        <v>25</v>
      </c>
      <c r="N658" s="5">
        <f t="shared" si="42"/>
        <v>1</v>
      </c>
      <c r="O658" s="5">
        <f t="shared" si="43"/>
        <v>4.7106041913153707</v>
      </c>
    </row>
    <row r="659" spans="1:15" ht="25" customHeight="1">
      <c r="A659" s="1"/>
      <c r="B659" s="1">
        <v>151</v>
      </c>
      <c r="C659" s="13" t="s">
        <v>55</v>
      </c>
      <c r="D659" s="1" t="s">
        <v>43</v>
      </c>
      <c r="E659" s="4">
        <v>45657</v>
      </c>
      <c r="F659" s="1" t="s">
        <v>52</v>
      </c>
      <c r="G659" s="1" t="s">
        <v>50</v>
      </c>
      <c r="H659" s="5">
        <f>'Forecast log'!S156</f>
        <v>-1.1316047440645387</v>
      </c>
      <c r="I659" s="5">
        <f>'PG facts'!D87</f>
        <v>4</v>
      </c>
      <c r="J659" s="5">
        <f t="shared" si="40"/>
        <v>-5.1316047440645391</v>
      </c>
      <c r="K659" s="5">
        <f t="shared" si="41"/>
        <v>26.333367249305685</v>
      </c>
      <c r="L659" s="5">
        <f>('Forecast log'!H156-I659)^2</f>
        <v>33.0625</v>
      </c>
      <c r="M659" s="5">
        <f>('Forecast log'!I156-I659)^2</f>
        <v>25</v>
      </c>
      <c r="N659" s="5">
        <f t="shared" si="42"/>
        <v>1</v>
      </c>
      <c r="O659" s="5">
        <f t="shared" si="43"/>
        <v>5.1316047440645391</v>
      </c>
    </row>
    <row r="660" spans="1:15" ht="25" customHeight="1">
      <c r="A660" s="1"/>
      <c r="B660" s="1">
        <v>151</v>
      </c>
      <c r="C660" s="13" t="s">
        <v>55</v>
      </c>
      <c r="D660" s="1" t="s">
        <v>43</v>
      </c>
      <c r="E660" s="4">
        <v>45657</v>
      </c>
      <c r="F660" s="1" t="s">
        <v>52</v>
      </c>
      <c r="G660" s="1" t="s">
        <v>48</v>
      </c>
      <c r="H660" s="5">
        <f>'Forecast log'!T156</f>
        <v>-1.2303020956576853</v>
      </c>
      <c r="I660" s="5">
        <f>'PG facts'!D87</f>
        <v>4</v>
      </c>
      <c r="J660" s="5">
        <f t="shared" si="40"/>
        <v>-5.2303020956576853</v>
      </c>
      <c r="K660" s="5">
        <f t="shared" si="41"/>
        <v>27.356060011841176</v>
      </c>
      <c r="L660" s="5">
        <f>('Forecast log'!H156-I660)^2</f>
        <v>33.0625</v>
      </c>
      <c r="M660" s="5">
        <f>('Forecast log'!I156-I660)^2</f>
        <v>25</v>
      </c>
      <c r="N660" s="5">
        <f t="shared" si="42"/>
        <v>1</v>
      </c>
      <c r="O660" s="5">
        <f t="shared" si="43"/>
        <v>5.2303020956576853</v>
      </c>
    </row>
    <row r="661" spans="1:15" ht="25" customHeight="1">
      <c r="A661" s="1"/>
      <c r="B661" s="1">
        <v>149</v>
      </c>
      <c r="C661" s="13" t="s">
        <v>55</v>
      </c>
      <c r="D661" s="1" t="s">
        <v>43</v>
      </c>
      <c r="E661" s="4">
        <v>45657</v>
      </c>
      <c r="F661" s="1" t="s">
        <v>49</v>
      </c>
      <c r="G661" s="1" t="s">
        <v>45</v>
      </c>
      <c r="H661" s="5">
        <f>'Forecast log'!H154</f>
        <v>-1.75</v>
      </c>
      <c r="I661" s="5">
        <f>'PG facts'!D87</f>
        <v>4</v>
      </c>
      <c r="J661" s="5">
        <f t="shared" si="40"/>
        <v>-5.75</v>
      </c>
      <c r="K661" s="5">
        <f t="shared" si="41"/>
        <v>33.0625</v>
      </c>
      <c r="L661" s="5">
        <f>('Forecast log'!H154-I661)^2</f>
        <v>33.0625</v>
      </c>
      <c r="M661" s="5">
        <f>('Forecast log'!I154-I661)^2</f>
        <v>25</v>
      </c>
      <c r="N661" s="5">
        <f t="shared" si="42"/>
        <v>0</v>
      </c>
      <c r="O661" s="5">
        <f t="shared" si="43"/>
        <v>5.75</v>
      </c>
    </row>
    <row r="662" spans="1:15" ht="25" customHeight="1">
      <c r="A662" s="1"/>
      <c r="B662" s="1">
        <v>149</v>
      </c>
      <c r="C662" s="13" t="s">
        <v>55</v>
      </c>
      <c r="D662" s="1" t="s">
        <v>43</v>
      </c>
      <c r="E662" s="4">
        <v>45657</v>
      </c>
      <c r="F662" s="1" t="s">
        <v>49</v>
      </c>
      <c r="G662" s="1" t="s">
        <v>46</v>
      </c>
      <c r="H662" s="5">
        <f>'Forecast log'!I154</f>
        <v>-1</v>
      </c>
      <c r="I662" s="5">
        <f>'PG facts'!D87</f>
        <v>4</v>
      </c>
      <c r="J662" s="5">
        <f t="shared" si="40"/>
        <v>-5</v>
      </c>
      <c r="K662" s="5">
        <f t="shared" si="41"/>
        <v>25</v>
      </c>
      <c r="L662" s="5">
        <f>('Forecast log'!H154-I662)^2</f>
        <v>33.0625</v>
      </c>
      <c r="M662" s="5">
        <f>('Forecast log'!I154-I662)^2</f>
        <v>25</v>
      </c>
      <c r="N662" s="5">
        <f t="shared" si="42"/>
        <v>1</v>
      </c>
      <c r="O662" s="5">
        <f t="shared" si="43"/>
        <v>5</v>
      </c>
    </row>
    <row r="663" spans="1:15" ht="25" customHeight="1">
      <c r="A663" s="1"/>
      <c r="B663" s="1">
        <v>149</v>
      </c>
      <c r="C663" s="13" t="s">
        <v>55</v>
      </c>
      <c r="D663" s="1" t="s">
        <v>43</v>
      </c>
      <c r="E663" s="4">
        <v>45657</v>
      </c>
      <c r="F663" s="1" t="s">
        <v>49</v>
      </c>
      <c r="G663" s="1" t="s">
        <v>47</v>
      </c>
      <c r="H663" s="5">
        <f>'Forecast log'!N154</f>
        <v>-0.69297422916993878</v>
      </c>
      <c r="I663" s="5">
        <f>'PG facts'!D87</f>
        <v>4</v>
      </c>
      <c r="J663" s="5">
        <f t="shared" si="40"/>
        <v>-4.6929742291699386</v>
      </c>
      <c r="K663" s="5">
        <f t="shared" si="41"/>
        <v>22.02400711565318</v>
      </c>
      <c r="L663" s="5">
        <f>('Forecast log'!H154-I663)^2</f>
        <v>33.0625</v>
      </c>
      <c r="M663" s="5">
        <f>('Forecast log'!I154-I663)^2</f>
        <v>25</v>
      </c>
      <c r="N663" s="5">
        <f t="shared" si="42"/>
        <v>1</v>
      </c>
      <c r="O663" s="5">
        <f t="shared" si="43"/>
        <v>4.6929742291699386</v>
      </c>
    </row>
    <row r="664" spans="1:15" ht="25" customHeight="1">
      <c r="A664" s="1"/>
      <c r="B664" s="1">
        <v>149</v>
      </c>
      <c r="C664" s="13" t="s">
        <v>55</v>
      </c>
      <c r="D664" s="1" t="s">
        <v>43</v>
      </c>
      <c r="E664" s="4">
        <v>45657</v>
      </c>
      <c r="F664" s="1" t="s">
        <v>49</v>
      </c>
      <c r="G664" s="1" t="s">
        <v>50</v>
      </c>
      <c r="H664" s="5">
        <f>'Forecast log'!S154</f>
        <v>-1.1413582044172308</v>
      </c>
      <c r="I664" s="5">
        <f>'PG facts'!D87</f>
        <v>4</v>
      </c>
      <c r="J664" s="5">
        <f t="shared" si="40"/>
        <v>-5.141358204417231</v>
      </c>
      <c r="K664" s="5">
        <f t="shared" si="41"/>
        <v>26.433564186128375</v>
      </c>
      <c r="L664" s="5">
        <f>('Forecast log'!H154-I664)^2</f>
        <v>33.0625</v>
      </c>
      <c r="M664" s="5">
        <f>('Forecast log'!I154-I664)^2</f>
        <v>25</v>
      </c>
      <c r="N664" s="5">
        <f t="shared" si="42"/>
        <v>1</v>
      </c>
      <c r="O664" s="5">
        <f t="shared" si="43"/>
        <v>5.141358204417231</v>
      </c>
    </row>
    <row r="665" spans="1:15" ht="25" customHeight="1">
      <c r="A665" s="1"/>
      <c r="B665" s="1">
        <v>149</v>
      </c>
      <c r="C665" s="13" t="s">
        <v>55</v>
      </c>
      <c r="D665" s="1" t="s">
        <v>43</v>
      </c>
      <c r="E665" s="4">
        <v>45657</v>
      </c>
      <c r="F665" s="1" t="s">
        <v>49</v>
      </c>
      <c r="G665" s="1" t="s">
        <v>48</v>
      </c>
      <c r="H665" s="5">
        <f>'Forecast log'!T154</f>
        <v>-1.2214871145849693</v>
      </c>
      <c r="I665" s="5">
        <f>'PG facts'!D87</f>
        <v>4</v>
      </c>
      <c r="J665" s="5">
        <f t="shared" si="40"/>
        <v>-5.2214871145849688</v>
      </c>
      <c r="K665" s="5">
        <f t="shared" si="41"/>
        <v>27.263927687776864</v>
      </c>
      <c r="L665" s="5">
        <f>('Forecast log'!H154-I665)^2</f>
        <v>33.0625</v>
      </c>
      <c r="M665" s="5">
        <f>('Forecast log'!I154-I665)^2</f>
        <v>25</v>
      </c>
      <c r="N665" s="5">
        <f t="shared" si="42"/>
        <v>1</v>
      </c>
      <c r="O665" s="5">
        <f t="shared" si="43"/>
        <v>5.2214871145849688</v>
      </c>
    </row>
    <row r="666" spans="1:15" ht="25" customHeight="1">
      <c r="A666" s="1"/>
      <c r="B666" s="1">
        <v>150</v>
      </c>
      <c r="C666" s="13" t="s">
        <v>55</v>
      </c>
      <c r="D666" s="1" t="s">
        <v>43</v>
      </c>
      <c r="E666" s="4">
        <v>45657</v>
      </c>
      <c r="F666" s="1" t="s">
        <v>51</v>
      </c>
      <c r="G666" s="1" t="s">
        <v>45</v>
      </c>
      <c r="H666" s="5">
        <f>'Forecast log'!H155</f>
        <v>-1.75</v>
      </c>
      <c r="I666" s="5">
        <f>'PG facts'!D87</f>
        <v>4</v>
      </c>
      <c r="J666" s="5">
        <f t="shared" si="40"/>
        <v>-5.75</v>
      </c>
      <c r="K666" s="5">
        <f t="shared" si="41"/>
        <v>33.0625</v>
      </c>
      <c r="L666" s="5">
        <f>('Forecast log'!H155-I666)^2</f>
        <v>33.0625</v>
      </c>
      <c r="M666" s="5">
        <f>('Forecast log'!I155-I666)^2</f>
        <v>25</v>
      </c>
      <c r="N666" s="5">
        <f t="shared" si="42"/>
        <v>0</v>
      </c>
      <c r="O666" s="5">
        <f t="shared" si="43"/>
        <v>5.75</v>
      </c>
    </row>
    <row r="667" spans="1:15" ht="25" customHeight="1">
      <c r="A667" s="1"/>
      <c r="B667" s="1">
        <v>150</v>
      </c>
      <c r="C667" s="13" t="s">
        <v>55</v>
      </c>
      <c r="D667" s="1" t="s">
        <v>43</v>
      </c>
      <c r="E667" s="4">
        <v>45657</v>
      </c>
      <c r="F667" s="1" t="s">
        <v>51</v>
      </c>
      <c r="G667" s="1" t="s">
        <v>46</v>
      </c>
      <c r="H667" s="5">
        <f>'Forecast log'!I155</f>
        <v>-1</v>
      </c>
      <c r="I667" s="5">
        <f>'PG facts'!D87</f>
        <v>4</v>
      </c>
      <c r="J667" s="5">
        <f t="shared" si="40"/>
        <v>-5</v>
      </c>
      <c r="K667" s="5">
        <f t="shared" si="41"/>
        <v>25</v>
      </c>
      <c r="L667" s="5">
        <f>('Forecast log'!H155-I667)^2</f>
        <v>33.0625</v>
      </c>
      <c r="M667" s="5">
        <f>('Forecast log'!I155-I667)^2</f>
        <v>25</v>
      </c>
      <c r="N667" s="5">
        <f t="shared" si="42"/>
        <v>1</v>
      </c>
      <c r="O667" s="5">
        <f t="shared" si="43"/>
        <v>5</v>
      </c>
    </row>
    <row r="668" spans="1:15" ht="25" customHeight="1">
      <c r="A668" s="1"/>
      <c r="B668" s="1">
        <v>150</v>
      </c>
      <c r="C668" s="13" t="s">
        <v>55</v>
      </c>
      <c r="D668" s="1" t="s">
        <v>43</v>
      </c>
      <c r="E668" s="4">
        <v>45657</v>
      </c>
      <c r="F668" s="1" t="s">
        <v>51</v>
      </c>
      <c r="G668" s="1" t="s">
        <v>47</v>
      </c>
      <c r="H668" s="5">
        <f>'Forecast log'!N155</f>
        <v>-0.71060419131537089</v>
      </c>
      <c r="I668" s="5">
        <f>'PG facts'!D87</f>
        <v>4</v>
      </c>
      <c r="J668" s="5">
        <f t="shared" si="40"/>
        <v>-4.7106041913153707</v>
      </c>
      <c r="K668" s="5">
        <f t="shared" si="41"/>
        <v>22.189791847237938</v>
      </c>
      <c r="L668" s="5">
        <f>('Forecast log'!H155-I668)^2</f>
        <v>33.0625</v>
      </c>
      <c r="M668" s="5">
        <f>('Forecast log'!I155-I668)^2</f>
        <v>25</v>
      </c>
      <c r="N668" s="5">
        <f t="shared" si="42"/>
        <v>1</v>
      </c>
      <c r="O668" s="5">
        <f t="shared" si="43"/>
        <v>4.7106041913153707</v>
      </c>
    </row>
    <row r="669" spans="1:15" ht="25" customHeight="1">
      <c r="A669" s="1"/>
      <c r="B669" s="1">
        <v>150</v>
      </c>
      <c r="C669" s="13" t="s">
        <v>55</v>
      </c>
      <c r="D669" s="1" t="s">
        <v>43</v>
      </c>
      <c r="E669" s="4">
        <v>45657</v>
      </c>
      <c r="F669" s="1" t="s">
        <v>51</v>
      </c>
      <c r="G669" s="1" t="s">
        <v>50</v>
      </c>
      <c r="H669" s="5">
        <f>'Forecast log'!S155</f>
        <v>-1.1316047440645387</v>
      </c>
      <c r="I669" s="5">
        <f>'PG facts'!D87</f>
        <v>4</v>
      </c>
      <c r="J669" s="5">
        <f t="shared" si="40"/>
        <v>-5.1316047440645391</v>
      </c>
      <c r="K669" s="5">
        <f t="shared" si="41"/>
        <v>26.333367249305685</v>
      </c>
      <c r="L669" s="5">
        <f>('Forecast log'!H155-I669)^2</f>
        <v>33.0625</v>
      </c>
      <c r="M669" s="5">
        <f>('Forecast log'!I155-I669)^2</f>
        <v>25</v>
      </c>
      <c r="N669" s="5">
        <f t="shared" si="42"/>
        <v>1</v>
      </c>
      <c r="O669" s="5">
        <f t="shared" si="43"/>
        <v>5.1316047440645391</v>
      </c>
    </row>
    <row r="670" spans="1:15" ht="25" customHeight="1">
      <c r="A670" s="1"/>
      <c r="B670" s="1">
        <v>150</v>
      </c>
      <c r="C670" s="13" t="s">
        <v>55</v>
      </c>
      <c r="D670" s="1" t="s">
        <v>43</v>
      </c>
      <c r="E670" s="4">
        <v>45657</v>
      </c>
      <c r="F670" s="1" t="s">
        <v>51</v>
      </c>
      <c r="G670" s="1" t="s">
        <v>48</v>
      </c>
      <c r="H670" s="5">
        <f>'Forecast log'!T155</f>
        <v>-1.2303020956576853</v>
      </c>
      <c r="I670" s="5">
        <f>'PG facts'!D87</f>
        <v>4</v>
      </c>
      <c r="J670" s="5">
        <f t="shared" si="40"/>
        <v>-5.2303020956576853</v>
      </c>
      <c r="K670" s="5">
        <f t="shared" si="41"/>
        <v>27.356060011841176</v>
      </c>
      <c r="L670" s="5">
        <f>('Forecast log'!H155-I670)^2</f>
        <v>33.0625</v>
      </c>
      <c r="M670" s="5">
        <f>('Forecast log'!I155-I670)^2</f>
        <v>25</v>
      </c>
      <c r="N670" s="5">
        <f t="shared" si="42"/>
        <v>1</v>
      </c>
      <c r="O670" s="5">
        <f t="shared" si="43"/>
        <v>5.2303020956576853</v>
      </c>
    </row>
    <row r="671" spans="1:15" ht="25" customHeight="1">
      <c r="A671" s="1"/>
      <c r="B671" s="1">
        <v>204</v>
      </c>
      <c r="C671" s="13" t="s">
        <v>55</v>
      </c>
      <c r="D671" s="1" t="s">
        <v>43</v>
      </c>
      <c r="E671" s="4">
        <v>45747</v>
      </c>
      <c r="F671" s="1" t="s">
        <v>44</v>
      </c>
      <c r="G671" s="1" t="s">
        <v>45</v>
      </c>
      <c r="H671" s="5">
        <f>'Forecast log'!H209</f>
        <v>-1.75</v>
      </c>
      <c r="I671" s="5">
        <f>'PG facts'!D94</f>
        <v>-2</v>
      </c>
      <c r="J671" s="5">
        <f t="shared" si="40"/>
        <v>0.25</v>
      </c>
      <c r="K671" s="5">
        <f t="shared" si="41"/>
        <v>6.25E-2</v>
      </c>
      <c r="L671" s="5">
        <f>('Forecast log'!H209-I671)^2</f>
        <v>6.25E-2</v>
      </c>
      <c r="M671" s="5">
        <f>('Forecast log'!I209-I671)^2</f>
        <v>1</v>
      </c>
      <c r="N671" s="5">
        <f t="shared" si="42"/>
        <v>0</v>
      </c>
      <c r="O671" s="5">
        <f t="shared" si="43"/>
        <v>0.25</v>
      </c>
    </row>
    <row r="672" spans="1:15" ht="25" customHeight="1">
      <c r="A672" s="1"/>
      <c r="B672" s="1">
        <v>204</v>
      </c>
      <c r="C672" s="13" t="s">
        <v>55</v>
      </c>
      <c r="D672" s="1" t="s">
        <v>43</v>
      </c>
      <c r="E672" s="4">
        <v>45747</v>
      </c>
      <c r="F672" s="1" t="s">
        <v>44</v>
      </c>
      <c r="G672" s="1" t="s">
        <v>46</v>
      </c>
      <c r="H672" s="5">
        <f>'Forecast log'!I209</f>
        <v>-1</v>
      </c>
      <c r="I672" s="5">
        <f>'PG facts'!D94</f>
        <v>-2</v>
      </c>
      <c r="J672" s="5">
        <f t="shared" si="40"/>
        <v>1</v>
      </c>
      <c r="K672" s="5">
        <f t="shared" si="41"/>
        <v>1</v>
      </c>
      <c r="L672" s="5">
        <f>('Forecast log'!H209-I672)^2</f>
        <v>6.25E-2</v>
      </c>
      <c r="M672" s="5">
        <f>('Forecast log'!I209-I672)^2</f>
        <v>1</v>
      </c>
      <c r="N672" s="5">
        <f t="shared" si="42"/>
        <v>0</v>
      </c>
      <c r="O672" s="5">
        <f t="shared" si="43"/>
        <v>1</v>
      </c>
    </row>
    <row r="673" spans="1:15" ht="25" customHeight="1">
      <c r="A673" s="1"/>
      <c r="B673" s="1">
        <v>204</v>
      </c>
      <c r="C673" s="13" t="s">
        <v>55</v>
      </c>
      <c r="D673" s="1" t="s">
        <v>43</v>
      </c>
      <c r="E673" s="4">
        <v>45747</v>
      </c>
      <c r="F673" s="1" t="s">
        <v>44</v>
      </c>
      <c r="G673" s="1" t="s">
        <v>47</v>
      </c>
      <c r="H673" s="5">
        <f>'Forecast log'!N209</f>
        <v>-0.62052543613433109</v>
      </c>
      <c r="I673" s="5">
        <f>'PG facts'!D94</f>
        <v>-2</v>
      </c>
      <c r="J673" s="5">
        <f t="shared" si="40"/>
        <v>1.3794745638656689</v>
      </c>
      <c r="K673" s="5">
        <f t="shared" si="41"/>
        <v>1.9029500723523776</v>
      </c>
      <c r="L673" s="5">
        <f>('Forecast log'!H209-I673)^2</f>
        <v>6.25E-2</v>
      </c>
      <c r="M673" s="5">
        <f>('Forecast log'!I209-I673)^2</f>
        <v>1</v>
      </c>
      <c r="N673" s="5">
        <f t="shared" si="42"/>
        <v>0</v>
      </c>
      <c r="O673" s="5">
        <f t="shared" si="43"/>
        <v>1.3794745638656689</v>
      </c>
    </row>
    <row r="674" spans="1:15" ht="25" customHeight="1">
      <c r="A674" s="1"/>
      <c r="B674" s="1">
        <v>204</v>
      </c>
      <c r="C674" s="13" t="s">
        <v>55</v>
      </c>
      <c r="D674" s="1" t="s">
        <v>43</v>
      </c>
      <c r="E674" s="4">
        <v>45747</v>
      </c>
      <c r="F674" s="1" t="s">
        <v>44</v>
      </c>
      <c r="G674" s="1" t="s">
        <v>48</v>
      </c>
      <c r="H674" s="5">
        <f>'Forecast log'!T209</f>
        <v>-1.1852627180671655</v>
      </c>
      <c r="I674" s="5">
        <f>'PG facts'!D94</f>
        <v>-2</v>
      </c>
      <c r="J674" s="5">
        <f t="shared" si="40"/>
        <v>0.81473728193283446</v>
      </c>
      <c r="K674" s="5">
        <f t="shared" si="41"/>
        <v>0.66379683857130301</v>
      </c>
      <c r="L674" s="5">
        <f>('Forecast log'!H209-I674)^2</f>
        <v>6.25E-2</v>
      </c>
      <c r="M674" s="5">
        <f>('Forecast log'!I209-I674)^2</f>
        <v>1</v>
      </c>
      <c r="N674" s="5">
        <f t="shared" si="42"/>
        <v>0</v>
      </c>
      <c r="O674" s="5">
        <f t="shared" si="43"/>
        <v>0.81473728193283446</v>
      </c>
    </row>
    <row r="675" spans="1:15" ht="25" customHeight="1">
      <c r="A675" s="1"/>
      <c r="B675" s="1">
        <v>209</v>
      </c>
      <c r="C675" s="13" t="s">
        <v>55</v>
      </c>
      <c r="D675" s="1" t="s">
        <v>43</v>
      </c>
      <c r="E675" s="4">
        <v>45747</v>
      </c>
      <c r="F675" s="1" t="s">
        <v>52</v>
      </c>
      <c r="G675" s="1" t="s">
        <v>45</v>
      </c>
      <c r="H675" s="5">
        <f>'Forecast log'!H214</f>
        <v>-0.25</v>
      </c>
      <c r="I675" s="5">
        <f>'PG facts'!D94</f>
        <v>-2</v>
      </c>
      <c r="J675" s="5">
        <f t="shared" si="40"/>
        <v>1.75</v>
      </c>
      <c r="K675" s="5">
        <f t="shared" si="41"/>
        <v>3.0625</v>
      </c>
      <c r="L675" s="5">
        <f>('Forecast log'!H214-I675)^2</f>
        <v>3.0625</v>
      </c>
      <c r="M675" s="5">
        <f>('Forecast log'!I214-I675)^2</f>
        <v>36</v>
      </c>
      <c r="N675" s="5">
        <f t="shared" si="42"/>
        <v>0</v>
      </c>
      <c r="O675" s="5">
        <f t="shared" si="43"/>
        <v>1.75</v>
      </c>
    </row>
    <row r="676" spans="1:15" ht="25" customHeight="1">
      <c r="A676" s="1"/>
      <c r="B676" s="1">
        <v>209</v>
      </c>
      <c r="C676" s="13" t="s">
        <v>55</v>
      </c>
      <c r="D676" s="1" t="s">
        <v>43</v>
      </c>
      <c r="E676" s="4">
        <v>45747</v>
      </c>
      <c r="F676" s="1" t="s">
        <v>52</v>
      </c>
      <c r="G676" s="1" t="s">
        <v>46</v>
      </c>
      <c r="H676" s="5">
        <f>'Forecast log'!I214</f>
        <v>4</v>
      </c>
      <c r="I676" s="5">
        <f>'PG facts'!D94</f>
        <v>-2</v>
      </c>
      <c r="J676" s="5">
        <f t="shared" si="40"/>
        <v>6</v>
      </c>
      <c r="K676" s="5">
        <f t="shared" si="41"/>
        <v>36</v>
      </c>
      <c r="L676" s="5">
        <f>('Forecast log'!H214-I676)^2</f>
        <v>3.0625</v>
      </c>
      <c r="M676" s="5">
        <f>('Forecast log'!I214-I676)^2</f>
        <v>36</v>
      </c>
      <c r="N676" s="5">
        <f t="shared" si="42"/>
        <v>0</v>
      </c>
      <c r="O676" s="5">
        <f t="shared" si="43"/>
        <v>6</v>
      </c>
    </row>
    <row r="677" spans="1:15" ht="25" customHeight="1">
      <c r="A677" s="1"/>
      <c r="B677" s="1">
        <v>209</v>
      </c>
      <c r="C677" s="13" t="s">
        <v>55</v>
      </c>
      <c r="D677" s="1" t="s">
        <v>43</v>
      </c>
      <c r="E677" s="4">
        <v>45747</v>
      </c>
      <c r="F677" s="1" t="s">
        <v>52</v>
      </c>
      <c r="G677" s="1" t="s">
        <v>47</v>
      </c>
      <c r="H677" s="5">
        <f>'Forecast log'!N214</f>
        <v>0.30748074855832463</v>
      </c>
      <c r="I677" s="5">
        <f>'PG facts'!D94</f>
        <v>-2</v>
      </c>
      <c r="J677" s="5">
        <f t="shared" si="40"/>
        <v>2.3074807485583246</v>
      </c>
      <c r="K677" s="5">
        <f t="shared" si="41"/>
        <v>5.3244674049672858</v>
      </c>
      <c r="L677" s="5">
        <f>('Forecast log'!H214-I677)^2</f>
        <v>3.0625</v>
      </c>
      <c r="M677" s="5">
        <f>('Forecast log'!I214-I677)^2</f>
        <v>36</v>
      </c>
      <c r="N677" s="5">
        <f t="shared" si="42"/>
        <v>0</v>
      </c>
      <c r="O677" s="5">
        <f t="shared" si="43"/>
        <v>2.3074807485583246</v>
      </c>
    </row>
    <row r="678" spans="1:15" ht="25" customHeight="1">
      <c r="A678" s="1"/>
      <c r="B678" s="1">
        <v>209</v>
      </c>
      <c r="C678" s="13" t="s">
        <v>55</v>
      </c>
      <c r="D678" s="1" t="s">
        <v>43</v>
      </c>
      <c r="E678" s="4">
        <v>45747</v>
      </c>
      <c r="F678" s="1" t="s">
        <v>52</v>
      </c>
      <c r="G678" s="1" t="s">
        <v>50</v>
      </c>
      <c r="H678" s="5">
        <f>'Forecast log'!S214</f>
        <v>-0.39221736557682929</v>
      </c>
      <c r="I678" s="5">
        <f>'PG facts'!D94</f>
        <v>-2</v>
      </c>
      <c r="J678" s="5">
        <f t="shared" si="40"/>
        <v>1.6077826344231707</v>
      </c>
      <c r="K678" s="5">
        <f t="shared" si="41"/>
        <v>2.5849649995527111</v>
      </c>
      <c r="L678" s="5">
        <f>('Forecast log'!H214-I678)^2</f>
        <v>3.0625</v>
      </c>
      <c r="M678" s="5">
        <f>('Forecast log'!I214-I678)^2</f>
        <v>36</v>
      </c>
      <c r="N678" s="5">
        <f t="shared" si="42"/>
        <v>1</v>
      </c>
      <c r="O678" s="5">
        <f t="shared" si="43"/>
        <v>1.6077826344231707</v>
      </c>
    </row>
    <row r="679" spans="1:15" ht="25" customHeight="1">
      <c r="A679" s="1"/>
      <c r="B679" s="1">
        <v>209</v>
      </c>
      <c r="C679" s="13" t="s">
        <v>55</v>
      </c>
      <c r="D679" s="1" t="s">
        <v>43</v>
      </c>
      <c r="E679" s="4">
        <v>45747</v>
      </c>
      <c r="F679" s="1" t="s">
        <v>52</v>
      </c>
      <c r="G679" s="1" t="s">
        <v>48</v>
      </c>
      <c r="H679" s="5">
        <f>'Forecast log'!T214</f>
        <v>2.8740374279162317E-2</v>
      </c>
      <c r="I679" s="5">
        <f>'PG facts'!D94</f>
        <v>-2</v>
      </c>
      <c r="J679" s="5">
        <f t="shared" si="40"/>
        <v>2.0287403742791623</v>
      </c>
      <c r="K679" s="5">
        <f t="shared" si="41"/>
        <v>4.1157875062303555</v>
      </c>
      <c r="L679" s="5">
        <f>('Forecast log'!H214-I679)^2</f>
        <v>3.0625</v>
      </c>
      <c r="M679" s="5">
        <f>('Forecast log'!I214-I679)^2</f>
        <v>36</v>
      </c>
      <c r="N679" s="5">
        <f t="shared" si="42"/>
        <v>0</v>
      </c>
      <c r="O679" s="5">
        <f t="shared" si="43"/>
        <v>2.0287403742791623</v>
      </c>
    </row>
    <row r="680" spans="1:15" ht="25" customHeight="1">
      <c r="A680" s="1"/>
      <c r="B680" s="1">
        <v>207</v>
      </c>
      <c r="C680" s="13" t="s">
        <v>55</v>
      </c>
      <c r="D680" s="1" t="s">
        <v>43</v>
      </c>
      <c r="E680" s="4">
        <v>45747</v>
      </c>
      <c r="F680" s="1" t="s">
        <v>49</v>
      </c>
      <c r="G680" s="1" t="s">
        <v>45</v>
      </c>
      <c r="H680" s="5">
        <f>'Forecast log'!H212</f>
        <v>-0.25</v>
      </c>
      <c r="I680" s="5">
        <f>'PG facts'!D94</f>
        <v>-2</v>
      </c>
      <c r="J680" s="5">
        <f t="shared" si="40"/>
        <v>1.75</v>
      </c>
      <c r="K680" s="5">
        <f t="shared" si="41"/>
        <v>3.0625</v>
      </c>
      <c r="L680" s="5">
        <f>('Forecast log'!H212-I680)^2</f>
        <v>3.0625</v>
      </c>
      <c r="M680" s="5">
        <f>('Forecast log'!I212-I680)^2</f>
        <v>36</v>
      </c>
      <c r="N680" s="5">
        <f t="shared" si="42"/>
        <v>0</v>
      </c>
      <c r="O680" s="5">
        <f t="shared" si="43"/>
        <v>1.75</v>
      </c>
    </row>
    <row r="681" spans="1:15" ht="25" customHeight="1">
      <c r="A681" s="1"/>
      <c r="B681" s="1">
        <v>207</v>
      </c>
      <c r="C681" s="13" t="s">
        <v>55</v>
      </c>
      <c r="D681" s="1" t="s">
        <v>43</v>
      </c>
      <c r="E681" s="4">
        <v>45747</v>
      </c>
      <c r="F681" s="1" t="s">
        <v>49</v>
      </c>
      <c r="G681" s="1" t="s">
        <v>46</v>
      </c>
      <c r="H681" s="5">
        <f>'Forecast log'!I212</f>
        <v>4</v>
      </c>
      <c r="I681" s="5">
        <f>'PG facts'!D94</f>
        <v>-2</v>
      </c>
      <c r="J681" s="5">
        <f t="shared" si="40"/>
        <v>6</v>
      </c>
      <c r="K681" s="5">
        <f t="shared" si="41"/>
        <v>36</v>
      </c>
      <c r="L681" s="5">
        <f>('Forecast log'!H212-I681)^2</f>
        <v>3.0625</v>
      </c>
      <c r="M681" s="5">
        <f>('Forecast log'!I212-I681)^2</f>
        <v>36</v>
      </c>
      <c r="N681" s="5">
        <f t="shared" si="42"/>
        <v>0</v>
      </c>
      <c r="O681" s="5">
        <f t="shared" si="43"/>
        <v>6</v>
      </c>
    </row>
    <row r="682" spans="1:15" ht="25" customHeight="1">
      <c r="A682" s="1"/>
      <c r="B682" s="1">
        <v>207</v>
      </c>
      <c r="C682" s="13" t="s">
        <v>55</v>
      </c>
      <c r="D682" s="1" t="s">
        <v>43</v>
      </c>
      <c r="E682" s="4">
        <v>45747</v>
      </c>
      <c r="F682" s="1" t="s">
        <v>49</v>
      </c>
      <c r="G682" s="1" t="s">
        <v>47</v>
      </c>
      <c r="H682" s="5">
        <f>'Forecast log'!N212</f>
        <v>-0.25183918655741433</v>
      </c>
      <c r="I682" s="5">
        <f>'PG facts'!D94</f>
        <v>-2</v>
      </c>
      <c r="J682" s="5">
        <f t="shared" si="40"/>
        <v>1.7481608134425857</v>
      </c>
      <c r="K682" s="5">
        <f t="shared" si="41"/>
        <v>3.0560662296562429</v>
      </c>
      <c r="L682" s="5">
        <f>('Forecast log'!H212-I682)^2</f>
        <v>3.0625</v>
      </c>
      <c r="M682" s="5">
        <f>('Forecast log'!I212-I682)^2</f>
        <v>36</v>
      </c>
      <c r="N682" s="5">
        <f t="shared" si="42"/>
        <v>1</v>
      </c>
      <c r="O682" s="5">
        <f t="shared" si="43"/>
        <v>1.7481608134425857</v>
      </c>
    </row>
    <row r="683" spans="1:15" ht="25" customHeight="1">
      <c r="A683" s="1"/>
      <c r="B683" s="1">
        <v>207</v>
      </c>
      <c r="C683" s="13" t="s">
        <v>55</v>
      </c>
      <c r="D683" s="1" t="s">
        <v>43</v>
      </c>
      <c r="E683" s="4">
        <v>45747</v>
      </c>
      <c r="F683" s="1" t="s">
        <v>49</v>
      </c>
      <c r="G683" s="1" t="s">
        <v>50</v>
      </c>
      <c r="H683" s="5">
        <f>'Forecast log'!S212</f>
        <v>-0.41810754980586884</v>
      </c>
      <c r="I683" s="5">
        <f>'PG facts'!D94</f>
        <v>-2</v>
      </c>
      <c r="J683" s="5">
        <f t="shared" si="40"/>
        <v>1.5818924501941312</v>
      </c>
      <c r="K683" s="5">
        <f t="shared" si="41"/>
        <v>2.5023837239811919</v>
      </c>
      <c r="L683" s="5">
        <f>('Forecast log'!H212-I683)^2</f>
        <v>3.0625</v>
      </c>
      <c r="M683" s="5">
        <f>('Forecast log'!I212-I683)^2</f>
        <v>36</v>
      </c>
      <c r="N683" s="5">
        <f t="shared" si="42"/>
        <v>1</v>
      </c>
      <c r="O683" s="5">
        <f t="shared" si="43"/>
        <v>1.5818924501941312</v>
      </c>
    </row>
    <row r="684" spans="1:15" ht="25" customHeight="1">
      <c r="A684" s="1"/>
      <c r="B684" s="1">
        <v>207</v>
      </c>
      <c r="C684" s="13" t="s">
        <v>55</v>
      </c>
      <c r="D684" s="1" t="s">
        <v>43</v>
      </c>
      <c r="E684" s="4">
        <v>45747</v>
      </c>
      <c r="F684" s="1" t="s">
        <v>49</v>
      </c>
      <c r="G684" s="1" t="s">
        <v>48</v>
      </c>
      <c r="H684" s="5">
        <f>'Forecast log'!T212</f>
        <v>-0.25091959327870716</v>
      </c>
      <c r="I684" s="5">
        <f>'PG facts'!D94</f>
        <v>-2</v>
      </c>
      <c r="J684" s="5">
        <f t="shared" si="40"/>
        <v>1.7490804067212928</v>
      </c>
      <c r="K684" s="5">
        <f t="shared" si="41"/>
        <v>3.0592822691763231</v>
      </c>
      <c r="L684" s="5">
        <f>('Forecast log'!H212-I684)^2</f>
        <v>3.0625</v>
      </c>
      <c r="M684" s="5">
        <f>('Forecast log'!I212-I684)^2</f>
        <v>36</v>
      </c>
      <c r="N684" s="5">
        <f t="shared" si="42"/>
        <v>1</v>
      </c>
      <c r="O684" s="5">
        <f t="shared" si="43"/>
        <v>1.7490804067212928</v>
      </c>
    </row>
    <row r="685" spans="1:15" ht="25" customHeight="1">
      <c r="A685" s="1"/>
      <c r="B685" s="1">
        <v>208</v>
      </c>
      <c r="C685" s="13" t="s">
        <v>55</v>
      </c>
      <c r="D685" s="1" t="s">
        <v>43</v>
      </c>
      <c r="E685" s="4">
        <v>45747</v>
      </c>
      <c r="F685" s="1" t="s">
        <v>51</v>
      </c>
      <c r="G685" s="1" t="s">
        <v>45</v>
      </c>
      <c r="H685" s="5">
        <f>'Forecast log'!H213</f>
        <v>-0.25</v>
      </c>
      <c r="I685" s="5">
        <f>'PG facts'!D94</f>
        <v>-2</v>
      </c>
      <c r="J685" s="5">
        <f t="shared" si="40"/>
        <v>1.75</v>
      </c>
      <c r="K685" s="5">
        <f t="shared" si="41"/>
        <v>3.0625</v>
      </c>
      <c r="L685" s="5">
        <f>('Forecast log'!H213-I685)^2</f>
        <v>3.0625</v>
      </c>
      <c r="M685" s="5">
        <f>('Forecast log'!I213-I685)^2</f>
        <v>36</v>
      </c>
      <c r="N685" s="5">
        <f t="shared" si="42"/>
        <v>0</v>
      </c>
      <c r="O685" s="5">
        <f t="shared" si="43"/>
        <v>1.75</v>
      </c>
    </row>
    <row r="686" spans="1:15" ht="25" customHeight="1">
      <c r="A686" s="1"/>
      <c r="B686" s="1">
        <v>208</v>
      </c>
      <c r="C686" s="13" t="s">
        <v>55</v>
      </c>
      <c r="D686" s="1" t="s">
        <v>43</v>
      </c>
      <c r="E686" s="4">
        <v>45747</v>
      </c>
      <c r="F686" s="1" t="s">
        <v>51</v>
      </c>
      <c r="G686" s="1" t="s">
        <v>46</v>
      </c>
      <c r="H686" s="5">
        <f>'Forecast log'!I213</f>
        <v>4</v>
      </c>
      <c r="I686" s="5">
        <f>'PG facts'!D94</f>
        <v>-2</v>
      </c>
      <c r="J686" s="5">
        <f t="shared" si="40"/>
        <v>6</v>
      </c>
      <c r="K686" s="5">
        <f t="shared" si="41"/>
        <v>36</v>
      </c>
      <c r="L686" s="5">
        <f>('Forecast log'!H213-I686)^2</f>
        <v>3.0625</v>
      </c>
      <c r="M686" s="5">
        <f>('Forecast log'!I213-I686)^2</f>
        <v>36</v>
      </c>
      <c r="N686" s="5">
        <f t="shared" si="42"/>
        <v>0</v>
      </c>
      <c r="O686" s="5">
        <f t="shared" si="43"/>
        <v>6</v>
      </c>
    </row>
    <row r="687" spans="1:15" ht="25" customHeight="1">
      <c r="A687" s="1"/>
      <c r="B687" s="1">
        <v>208</v>
      </c>
      <c r="C687" s="13" t="s">
        <v>55</v>
      </c>
      <c r="D687" s="1" t="s">
        <v>43</v>
      </c>
      <c r="E687" s="4">
        <v>45747</v>
      </c>
      <c r="F687" s="1" t="s">
        <v>51</v>
      </c>
      <c r="G687" s="1" t="s">
        <v>47</v>
      </c>
      <c r="H687" s="5">
        <f>'Forecast log'!N213</f>
        <v>0.30748074855832463</v>
      </c>
      <c r="I687" s="5">
        <f>'PG facts'!D94</f>
        <v>-2</v>
      </c>
      <c r="J687" s="5">
        <f t="shared" si="40"/>
        <v>2.3074807485583246</v>
      </c>
      <c r="K687" s="5">
        <f t="shared" si="41"/>
        <v>5.3244674049672858</v>
      </c>
      <c r="L687" s="5">
        <f>('Forecast log'!H213-I687)^2</f>
        <v>3.0625</v>
      </c>
      <c r="M687" s="5">
        <f>('Forecast log'!I213-I687)^2</f>
        <v>36</v>
      </c>
      <c r="N687" s="5">
        <f t="shared" si="42"/>
        <v>0</v>
      </c>
      <c r="O687" s="5">
        <f t="shared" si="43"/>
        <v>2.3074807485583246</v>
      </c>
    </row>
    <row r="688" spans="1:15" ht="25" customHeight="1">
      <c r="A688" s="1"/>
      <c r="B688" s="1">
        <v>208</v>
      </c>
      <c r="C688" s="13" t="s">
        <v>55</v>
      </c>
      <c r="D688" s="1" t="s">
        <v>43</v>
      </c>
      <c r="E688" s="4">
        <v>45747</v>
      </c>
      <c r="F688" s="1" t="s">
        <v>51</v>
      </c>
      <c r="G688" s="1" t="s">
        <v>50</v>
      </c>
      <c r="H688" s="5">
        <f>'Forecast log'!S213</f>
        <v>-0.39221736557682929</v>
      </c>
      <c r="I688" s="5">
        <f>'PG facts'!D94</f>
        <v>-2</v>
      </c>
      <c r="J688" s="5">
        <f t="shared" si="40"/>
        <v>1.6077826344231707</v>
      </c>
      <c r="K688" s="5">
        <f t="shared" si="41"/>
        <v>2.5849649995527111</v>
      </c>
      <c r="L688" s="5">
        <f>('Forecast log'!H213-I688)^2</f>
        <v>3.0625</v>
      </c>
      <c r="M688" s="5">
        <f>('Forecast log'!I213-I688)^2</f>
        <v>36</v>
      </c>
      <c r="N688" s="5">
        <f t="shared" si="42"/>
        <v>1</v>
      </c>
      <c r="O688" s="5">
        <f t="shared" si="43"/>
        <v>1.6077826344231707</v>
      </c>
    </row>
    <row r="689" spans="1:15" ht="25" customHeight="1">
      <c r="A689" s="1"/>
      <c r="B689" s="1">
        <v>208</v>
      </c>
      <c r="C689" s="13" t="s">
        <v>55</v>
      </c>
      <c r="D689" s="1" t="s">
        <v>43</v>
      </c>
      <c r="E689" s="4">
        <v>45747</v>
      </c>
      <c r="F689" s="1" t="s">
        <v>51</v>
      </c>
      <c r="G689" s="1" t="s">
        <v>48</v>
      </c>
      <c r="H689" s="5">
        <f>'Forecast log'!T213</f>
        <v>2.8740374279162317E-2</v>
      </c>
      <c r="I689" s="5">
        <f>'PG facts'!D94</f>
        <v>-2</v>
      </c>
      <c r="J689" s="5">
        <f t="shared" si="40"/>
        <v>2.0287403742791623</v>
      </c>
      <c r="K689" s="5">
        <f t="shared" si="41"/>
        <v>4.1157875062303555</v>
      </c>
      <c r="L689" s="5">
        <f>('Forecast log'!H213-I689)^2</f>
        <v>3.0625</v>
      </c>
      <c r="M689" s="5">
        <f>('Forecast log'!I213-I689)^2</f>
        <v>36</v>
      </c>
      <c r="N689" s="5">
        <f t="shared" si="42"/>
        <v>0</v>
      </c>
      <c r="O689" s="5">
        <f t="shared" si="43"/>
        <v>2.0287403742791623</v>
      </c>
    </row>
    <row r="690" spans="1:15" ht="25" customHeight="1">
      <c r="A690" s="1"/>
      <c r="B690" s="1">
        <v>262</v>
      </c>
      <c r="C690" s="13" t="s">
        <v>55</v>
      </c>
      <c r="D690" s="1" t="s">
        <v>43</v>
      </c>
      <c r="E690" s="4">
        <v>45838</v>
      </c>
      <c r="F690" s="1" t="s">
        <v>44</v>
      </c>
      <c r="G690" s="1" t="s">
        <v>45</v>
      </c>
      <c r="H690" s="5">
        <f>'Forecast log'!H267</f>
        <v>-0.25</v>
      </c>
      <c r="I690" s="5">
        <f>'PG facts'!D101</f>
        <v>0</v>
      </c>
      <c r="J690" s="5">
        <f t="shared" si="40"/>
        <v>-0.25</v>
      </c>
      <c r="K690" s="5">
        <f t="shared" si="41"/>
        <v>6.25E-2</v>
      </c>
      <c r="L690" s="5">
        <f>('Forecast log'!H267-I690)^2</f>
        <v>6.25E-2</v>
      </c>
      <c r="M690" s="5">
        <f>('Forecast log'!I267-I690)^2</f>
        <v>16</v>
      </c>
      <c r="N690" s="5">
        <f t="shared" si="42"/>
        <v>0</v>
      </c>
      <c r="O690" s="5">
        <f t="shared" si="43"/>
        <v>0.25</v>
      </c>
    </row>
    <row r="691" spans="1:15" ht="25" customHeight="1">
      <c r="A691" s="1"/>
      <c r="B691" s="1">
        <v>262</v>
      </c>
      <c r="C691" s="13" t="s">
        <v>55</v>
      </c>
      <c r="D691" s="1" t="s">
        <v>43</v>
      </c>
      <c r="E691" s="4">
        <v>45838</v>
      </c>
      <c r="F691" s="1" t="s">
        <v>44</v>
      </c>
      <c r="G691" s="1" t="s">
        <v>46</v>
      </c>
      <c r="H691" s="5">
        <f>'Forecast log'!I267</f>
        <v>4</v>
      </c>
      <c r="I691" s="5">
        <f>'PG facts'!D101</f>
        <v>0</v>
      </c>
      <c r="J691" s="5">
        <f t="shared" si="40"/>
        <v>4</v>
      </c>
      <c r="K691" s="5">
        <f t="shared" si="41"/>
        <v>16</v>
      </c>
      <c r="L691" s="5">
        <f>('Forecast log'!H267-I691)^2</f>
        <v>6.25E-2</v>
      </c>
      <c r="M691" s="5">
        <f>('Forecast log'!I267-I691)^2</f>
        <v>16</v>
      </c>
      <c r="N691" s="5">
        <f t="shared" si="42"/>
        <v>0</v>
      </c>
      <c r="O691" s="5">
        <f t="shared" si="43"/>
        <v>4</v>
      </c>
    </row>
    <row r="692" spans="1:15" ht="25" customHeight="1">
      <c r="A692" s="1"/>
      <c r="B692" s="1">
        <v>262</v>
      </c>
      <c r="C692" s="13" t="s">
        <v>55</v>
      </c>
      <c r="D692" s="1" t="s">
        <v>43</v>
      </c>
      <c r="E692" s="4">
        <v>45838</v>
      </c>
      <c r="F692" s="1" t="s">
        <v>44</v>
      </c>
      <c r="G692" s="1" t="s">
        <v>47</v>
      </c>
      <c r="H692" s="5">
        <f>'Forecast log'!N267</f>
        <v>0.19788123935936053</v>
      </c>
      <c r="I692" s="5">
        <f>'PG facts'!D101</f>
        <v>0</v>
      </c>
      <c r="J692" s="5">
        <f t="shared" si="40"/>
        <v>0.19788123935936053</v>
      </c>
      <c r="K692" s="5">
        <f t="shared" si="41"/>
        <v>3.9156984890396533E-2</v>
      </c>
      <c r="L692" s="5">
        <f>('Forecast log'!H267-I692)^2</f>
        <v>6.25E-2</v>
      </c>
      <c r="M692" s="5">
        <f>('Forecast log'!I267-I692)^2</f>
        <v>16</v>
      </c>
      <c r="N692" s="5">
        <f t="shared" si="42"/>
        <v>1</v>
      </c>
      <c r="O692" s="5">
        <f t="shared" si="43"/>
        <v>0.19788123935936053</v>
      </c>
    </row>
    <row r="693" spans="1:15" ht="25" customHeight="1">
      <c r="A693" s="1"/>
      <c r="B693" s="1">
        <v>262</v>
      </c>
      <c r="C693" s="13" t="s">
        <v>55</v>
      </c>
      <c r="D693" s="1" t="s">
        <v>43</v>
      </c>
      <c r="E693" s="4">
        <v>45838</v>
      </c>
      <c r="F693" s="1" t="s">
        <v>44</v>
      </c>
      <c r="G693" s="1" t="s">
        <v>48</v>
      </c>
      <c r="H693" s="5">
        <f>'Forecast log'!T267</f>
        <v>-2.6059380320319736E-2</v>
      </c>
      <c r="I693" s="5">
        <f>'PG facts'!D101</f>
        <v>0</v>
      </c>
      <c r="J693" s="5">
        <f t="shared" si="40"/>
        <v>-2.6059380320319736E-2</v>
      </c>
      <c r="K693" s="5">
        <f t="shared" si="41"/>
        <v>6.7909130267906751E-4</v>
      </c>
      <c r="L693" s="5">
        <f>('Forecast log'!H267-I693)^2</f>
        <v>6.25E-2</v>
      </c>
      <c r="M693" s="5">
        <f>('Forecast log'!I267-I693)^2</f>
        <v>16</v>
      </c>
      <c r="N693" s="5">
        <f t="shared" si="42"/>
        <v>1</v>
      </c>
      <c r="O693" s="5">
        <f t="shared" si="43"/>
        <v>2.6059380320319736E-2</v>
      </c>
    </row>
    <row r="694" spans="1:15" ht="25" customHeight="1">
      <c r="A694" s="1"/>
      <c r="B694" s="1">
        <v>267</v>
      </c>
      <c r="C694" s="13" t="s">
        <v>55</v>
      </c>
      <c r="D694" s="1" t="s">
        <v>43</v>
      </c>
      <c r="E694" s="4">
        <v>45838</v>
      </c>
      <c r="F694" s="1" t="s">
        <v>52</v>
      </c>
      <c r="G694" s="1" t="s">
        <v>45</v>
      </c>
      <c r="H694" s="5">
        <f>'Forecast log'!H272</f>
        <v>0</v>
      </c>
      <c r="I694" s="5">
        <f>'PG facts'!D101</f>
        <v>0</v>
      </c>
      <c r="J694" s="5">
        <f t="shared" si="40"/>
        <v>0</v>
      </c>
      <c r="K694" s="5">
        <f t="shared" si="41"/>
        <v>0</v>
      </c>
      <c r="L694" s="5">
        <f>('Forecast log'!H272-I694)^2</f>
        <v>0</v>
      </c>
      <c r="M694" s="5">
        <f>('Forecast log'!I272-I694)^2</f>
        <v>4</v>
      </c>
      <c r="N694" s="5">
        <f t="shared" si="42"/>
        <v>0</v>
      </c>
      <c r="O694" s="5">
        <f t="shared" si="43"/>
        <v>0</v>
      </c>
    </row>
    <row r="695" spans="1:15" ht="25" customHeight="1">
      <c r="A695" s="1"/>
      <c r="B695" s="1">
        <v>267</v>
      </c>
      <c r="C695" s="13" t="s">
        <v>55</v>
      </c>
      <c r="D695" s="1" t="s">
        <v>43</v>
      </c>
      <c r="E695" s="4">
        <v>45838</v>
      </c>
      <c r="F695" s="1" t="s">
        <v>52</v>
      </c>
      <c r="G695" s="1" t="s">
        <v>46</v>
      </c>
      <c r="H695" s="5">
        <f>'Forecast log'!I272</f>
        <v>-2</v>
      </c>
      <c r="I695" s="5">
        <f>'PG facts'!D101</f>
        <v>0</v>
      </c>
      <c r="J695" s="5">
        <f t="shared" si="40"/>
        <v>-2</v>
      </c>
      <c r="K695" s="5">
        <f t="shared" si="41"/>
        <v>4</v>
      </c>
      <c r="L695" s="5">
        <f>('Forecast log'!H272-I695)^2</f>
        <v>0</v>
      </c>
      <c r="M695" s="5">
        <f>('Forecast log'!I272-I695)^2</f>
        <v>4</v>
      </c>
      <c r="N695" s="5">
        <f t="shared" si="42"/>
        <v>0</v>
      </c>
      <c r="O695" s="5">
        <f t="shared" si="43"/>
        <v>2</v>
      </c>
    </row>
    <row r="696" spans="1:15" ht="25" customHeight="1">
      <c r="A696" s="1"/>
      <c r="B696" s="1">
        <v>267</v>
      </c>
      <c r="C696" s="13" t="s">
        <v>55</v>
      </c>
      <c r="D696" s="1" t="s">
        <v>43</v>
      </c>
      <c r="E696" s="4">
        <v>45838</v>
      </c>
      <c r="F696" s="1" t="s">
        <v>52</v>
      </c>
      <c r="G696" s="1" t="s">
        <v>47</v>
      </c>
      <c r="H696" s="5">
        <f>'Forecast log'!N272</f>
        <v>0.17174082499338006</v>
      </c>
      <c r="I696" s="5">
        <f>'PG facts'!D101</f>
        <v>0</v>
      </c>
      <c r="J696" s="5">
        <f t="shared" si="40"/>
        <v>0.17174082499338006</v>
      </c>
      <c r="K696" s="5">
        <f t="shared" si="41"/>
        <v>2.9494910969406797E-2</v>
      </c>
      <c r="L696" s="5">
        <f>('Forecast log'!H272-I696)^2</f>
        <v>0</v>
      </c>
      <c r="M696" s="5">
        <f>('Forecast log'!I272-I696)^2</f>
        <v>4</v>
      </c>
      <c r="N696" s="5">
        <f t="shared" si="42"/>
        <v>0</v>
      </c>
      <c r="O696" s="5">
        <f t="shared" si="43"/>
        <v>0.17174082499338006</v>
      </c>
    </row>
    <row r="697" spans="1:15" ht="25" customHeight="1">
      <c r="A697" s="1"/>
      <c r="B697" s="1">
        <v>267</v>
      </c>
      <c r="C697" s="13" t="s">
        <v>55</v>
      </c>
      <c r="D697" s="1" t="s">
        <v>43</v>
      </c>
      <c r="E697" s="4">
        <v>45838</v>
      </c>
      <c r="F697" s="1" t="s">
        <v>52</v>
      </c>
      <c r="G697" s="1" t="s">
        <v>50</v>
      </c>
      <c r="H697" s="5">
        <f>'Forecast log'!S272</f>
        <v>0.13210904342015173</v>
      </c>
      <c r="I697" s="5">
        <f>'PG facts'!D101</f>
        <v>0</v>
      </c>
      <c r="J697" s="5">
        <f t="shared" si="40"/>
        <v>0.13210904342015173</v>
      </c>
      <c r="K697" s="5">
        <f t="shared" si="41"/>
        <v>1.7452799353387536E-2</v>
      </c>
      <c r="L697" s="5">
        <f>('Forecast log'!H272-I697)^2</f>
        <v>0</v>
      </c>
      <c r="M697" s="5">
        <f>('Forecast log'!I272-I697)^2</f>
        <v>4</v>
      </c>
      <c r="N697" s="5">
        <f t="shared" si="42"/>
        <v>0</v>
      </c>
      <c r="O697" s="5">
        <f t="shared" si="43"/>
        <v>0.13210904342015173</v>
      </c>
    </row>
    <row r="698" spans="1:15" ht="25" customHeight="1">
      <c r="A698" s="1"/>
      <c r="B698" s="1">
        <v>267</v>
      </c>
      <c r="C698" s="13" t="s">
        <v>55</v>
      </c>
      <c r="D698" s="1" t="s">
        <v>43</v>
      </c>
      <c r="E698" s="4">
        <v>45838</v>
      </c>
      <c r="F698" s="1" t="s">
        <v>52</v>
      </c>
      <c r="G698" s="1" t="s">
        <v>48</v>
      </c>
      <c r="H698" s="5">
        <f>'Forecast log'!T272</f>
        <v>8.587041249669003E-2</v>
      </c>
      <c r="I698" s="5">
        <f>'PG facts'!D101</f>
        <v>0</v>
      </c>
      <c r="J698" s="5">
        <f t="shared" si="40"/>
        <v>8.587041249669003E-2</v>
      </c>
      <c r="K698" s="5">
        <f t="shared" si="41"/>
        <v>7.3737277423516993E-3</v>
      </c>
      <c r="L698" s="5">
        <f>('Forecast log'!H272-I698)^2</f>
        <v>0</v>
      </c>
      <c r="M698" s="5">
        <f>('Forecast log'!I272-I698)^2</f>
        <v>4</v>
      </c>
      <c r="N698" s="5">
        <f t="shared" si="42"/>
        <v>0</v>
      </c>
      <c r="O698" s="5">
        <f t="shared" si="43"/>
        <v>8.587041249669003E-2</v>
      </c>
    </row>
    <row r="699" spans="1:15" ht="25" customHeight="1">
      <c r="A699" s="1"/>
      <c r="B699" s="1">
        <v>265</v>
      </c>
      <c r="C699" s="13" t="s">
        <v>55</v>
      </c>
      <c r="D699" s="1" t="s">
        <v>43</v>
      </c>
      <c r="E699" s="4">
        <v>45838</v>
      </c>
      <c r="F699" s="1" t="s">
        <v>49</v>
      </c>
      <c r="G699" s="1" t="s">
        <v>45</v>
      </c>
      <c r="H699" s="5">
        <f>'Forecast log'!H270</f>
        <v>0</v>
      </c>
      <c r="I699" s="5">
        <f>'PG facts'!D101</f>
        <v>0</v>
      </c>
      <c r="J699" s="5">
        <f t="shared" si="40"/>
        <v>0</v>
      </c>
      <c r="K699" s="5">
        <f t="shared" si="41"/>
        <v>0</v>
      </c>
      <c r="L699" s="5">
        <f>('Forecast log'!H270-I699)^2</f>
        <v>0</v>
      </c>
      <c r="M699" s="5">
        <f>('Forecast log'!I270-I699)^2</f>
        <v>4</v>
      </c>
      <c r="N699" s="5">
        <f t="shared" si="42"/>
        <v>0</v>
      </c>
      <c r="O699" s="5">
        <f t="shared" si="43"/>
        <v>0</v>
      </c>
    </row>
    <row r="700" spans="1:15" ht="25" customHeight="1">
      <c r="A700" s="1"/>
      <c r="B700" s="1">
        <v>265</v>
      </c>
      <c r="C700" s="13" t="s">
        <v>55</v>
      </c>
      <c r="D700" s="1" t="s">
        <v>43</v>
      </c>
      <c r="E700" s="4">
        <v>45838</v>
      </c>
      <c r="F700" s="1" t="s">
        <v>49</v>
      </c>
      <c r="G700" s="1" t="s">
        <v>46</v>
      </c>
      <c r="H700" s="5">
        <f>'Forecast log'!I270</f>
        <v>-2</v>
      </c>
      <c r="I700" s="5">
        <f>'PG facts'!D101</f>
        <v>0</v>
      </c>
      <c r="J700" s="5">
        <f t="shared" si="40"/>
        <v>-2</v>
      </c>
      <c r="K700" s="5">
        <f t="shared" si="41"/>
        <v>4</v>
      </c>
      <c r="L700" s="5">
        <f>('Forecast log'!H270-I700)^2</f>
        <v>0</v>
      </c>
      <c r="M700" s="5">
        <f>('Forecast log'!I270-I700)^2</f>
        <v>4</v>
      </c>
      <c r="N700" s="5">
        <f t="shared" si="42"/>
        <v>0</v>
      </c>
      <c r="O700" s="5">
        <f t="shared" si="43"/>
        <v>2</v>
      </c>
    </row>
    <row r="701" spans="1:15" ht="25" customHeight="1">
      <c r="A701" s="1"/>
      <c r="B701" s="1">
        <v>265</v>
      </c>
      <c r="C701" s="13" t="s">
        <v>55</v>
      </c>
      <c r="D701" s="1" t="s">
        <v>43</v>
      </c>
      <c r="E701" s="4">
        <v>45838</v>
      </c>
      <c r="F701" s="1" t="s">
        <v>49</v>
      </c>
      <c r="G701" s="1" t="s">
        <v>47</v>
      </c>
      <c r="H701" s="5">
        <f>'Forecast log'!N270</f>
        <v>0.45375969588024034</v>
      </c>
      <c r="I701" s="5">
        <f>'PG facts'!D101</f>
        <v>0</v>
      </c>
      <c r="J701" s="5">
        <f t="shared" si="40"/>
        <v>0.45375969588024034</v>
      </c>
      <c r="K701" s="5">
        <f t="shared" si="41"/>
        <v>0.20589786160532819</v>
      </c>
      <c r="L701" s="5">
        <f>('Forecast log'!H270-I701)^2</f>
        <v>0</v>
      </c>
      <c r="M701" s="5">
        <f>('Forecast log'!I270-I701)^2</f>
        <v>4</v>
      </c>
      <c r="N701" s="5">
        <f t="shared" si="42"/>
        <v>0</v>
      </c>
      <c r="O701" s="5">
        <f t="shared" si="43"/>
        <v>0.45375969588024034</v>
      </c>
    </row>
    <row r="702" spans="1:15" ht="25" customHeight="1">
      <c r="A702" s="1"/>
      <c r="B702" s="1">
        <v>265</v>
      </c>
      <c r="C702" s="13" t="s">
        <v>55</v>
      </c>
      <c r="D702" s="1" t="s">
        <v>43</v>
      </c>
      <c r="E702" s="4">
        <v>45838</v>
      </c>
      <c r="F702" s="1" t="s">
        <v>49</v>
      </c>
      <c r="G702" s="1" t="s">
        <v>50</v>
      </c>
      <c r="H702" s="5">
        <f>'Forecast log'!S270</f>
        <v>0.14853608013923214</v>
      </c>
      <c r="I702" s="5">
        <f>'PG facts'!D101</f>
        <v>0</v>
      </c>
      <c r="J702" s="5">
        <f t="shared" si="40"/>
        <v>0.14853608013923214</v>
      </c>
      <c r="K702" s="5">
        <f t="shared" si="41"/>
        <v>2.2062967103128394E-2</v>
      </c>
      <c r="L702" s="5">
        <f>('Forecast log'!H270-I702)^2</f>
        <v>0</v>
      </c>
      <c r="M702" s="5">
        <f>('Forecast log'!I270-I702)^2</f>
        <v>4</v>
      </c>
      <c r="N702" s="5">
        <f t="shared" si="42"/>
        <v>0</v>
      </c>
      <c r="O702" s="5">
        <f t="shared" si="43"/>
        <v>0.14853608013923214</v>
      </c>
    </row>
    <row r="703" spans="1:15" ht="25" customHeight="1">
      <c r="A703" s="1"/>
      <c r="B703" s="1">
        <v>265</v>
      </c>
      <c r="C703" s="13" t="s">
        <v>55</v>
      </c>
      <c r="D703" s="1" t="s">
        <v>43</v>
      </c>
      <c r="E703" s="4">
        <v>45838</v>
      </c>
      <c r="F703" s="1" t="s">
        <v>49</v>
      </c>
      <c r="G703" s="1" t="s">
        <v>48</v>
      </c>
      <c r="H703" s="5">
        <f>'Forecast log'!T270</f>
        <v>0.22687984794012017</v>
      </c>
      <c r="I703" s="5">
        <f>'PG facts'!D101</f>
        <v>0</v>
      </c>
      <c r="J703" s="5">
        <f t="shared" si="40"/>
        <v>0.22687984794012017</v>
      </c>
      <c r="K703" s="5">
        <f t="shared" si="41"/>
        <v>5.1474465401332048E-2</v>
      </c>
      <c r="L703" s="5">
        <f>('Forecast log'!H270-I703)^2</f>
        <v>0</v>
      </c>
      <c r="M703" s="5">
        <f>('Forecast log'!I270-I703)^2</f>
        <v>4</v>
      </c>
      <c r="N703" s="5">
        <f t="shared" si="42"/>
        <v>0</v>
      </c>
      <c r="O703" s="5">
        <f t="shared" si="43"/>
        <v>0.22687984794012017</v>
      </c>
    </row>
    <row r="704" spans="1:15" ht="25" customHeight="1">
      <c r="A704" s="1"/>
      <c r="B704" s="1">
        <v>266</v>
      </c>
      <c r="C704" s="13" t="s">
        <v>55</v>
      </c>
      <c r="D704" s="1" t="s">
        <v>43</v>
      </c>
      <c r="E704" s="4">
        <v>45838</v>
      </c>
      <c r="F704" s="1" t="s">
        <v>51</v>
      </c>
      <c r="G704" s="1" t="s">
        <v>45</v>
      </c>
      <c r="H704" s="5">
        <f>'Forecast log'!H271</f>
        <v>0</v>
      </c>
      <c r="I704" s="5">
        <f>'PG facts'!D101</f>
        <v>0</v>
      </c>
      <c r="J704" s="5">
        <f t="shared" si="40"/>
        <v>0</v>
      </c>
      <c r="K704" s="5">
        <f t="shared" si="41"/>
        <v>0</v>
      </c>
      <c r="L704" s="5">
        <f>('Forecast log'!H271-I704)^2</f>
        <v>0</v>
      </c>
      <c r="M704" s="5">
        <f>('Forecast log'!I271-I704)^2</f>
        <v>4</v>
      </c>
      <c r="N704" s="5">
        <f t="shared" si="42"/>
        <v>0</v>
      </c>
      <c r="O704" s="5">
        <f t="shared" si="43"/>
        <v>0</v>
      </c>
    </row>
    <row r="705" spans="1:15" ht="25" customHeight="1">
      <c r="A705" s="1"/>
      <c r="B705" s="1">
        <v>266</v>
      </c>
      <c r="C705" s="13" t="s">
        <v>55</v>
      </c>
      <c r="D705" s="1" t="s">
        <v>43</v>
      </c>
      <c r="E705" s="4">
        <v>45838</v>
      </c>
      <c r="F705" s="1" t="s">
        <v>51</v>
      </c>
      <c r="G705" s="1" t="s">
        <v>46</v>
      </c>
      <c r="H705" s="5">
        <f>'Forecast log'!I271</f>
        <v>-2</v>
      </c>
      <c r="I705" s="5">
        <f>'PG facts'!D101</f>
        <v>0</v>
      </c>
      <c r="J705" s="5">
        <f t="shared" si="40"/>
        <v>-2</v>
      </c>
      <c r="K705" s="5">
        <f t="shared" si="41"/>
        <v>4</v>
      </c>
      <c r="L705" s="5">
        <f>('Forecast log'!H271-I705)^2</f>
        <v>0</v>
      </c>
      <c r="M705" s="5">
        <f>('Forecast log'!I271-I705)^2</f>
        <v>4</v>
      </c>
      <c r="N705" s="5">
        <f t="shared" si="42"/>
        <v>0</v>
      </c>
      <c r="O705" s="5">
        <f t="shared" si="43"/>
        <v>2</v>
      </c>
    </row>
    <row r="706" spans="1:15" ht="25" customHeight="1">
      <c r="A706" s="1"/>
      <c r="B706" s="1">
        <v>266</v>
      </c>
      <c r="C706" s="13" t="s">
        <v>55</v>
      </c>
      <c r="D706" s="1" t="s">
        <v>43</v>
      </c>
      <c r="E706" s="4">
        <v>45838</v>
      </c>
      <c r="F706" s="1" t="s">
        <v>51</v>
      </c>
      <c r="G706" s="1" t="s">
        <v>47</v>
      </c>
      <c r="H706" s="5">
        <f>'Forecast log'!N271</f>
        <v>0.17174082499338006</v>
      </c>
      <c r="I706" s="5">
        <f>'PG facts'!D101</f>
        <v>0</v>
      </c>
      <c r="J706" s="5">
        <f t="shared" si="40"/>
        <v>0.17174082499338006</v>
      </c>
      <c r="K706" s="5">
        <f t="shared" si="41"/>
        <v>2.9494910969406797E-2</v>
      </c>
      <c r="L706" s="5">
        <f>('Forecast log'!H271-I706)^2</f>
        <v>0</v>
      </c>
      <c r="M706" s="5">
        <f>('Forecast log'!I271-I706)^2</f>
        <v>4</v>
      </c>
      <c r="N706" s="5">
        <f t="shared" si="42"/>
        <v>0</v>
      </c>
      <c r="O706" s="5">
        <f t="shared" si="43"/>
        <v>0.17174082499338006</v>
      </c>
    </row>
    <row r="707" spans="1:15" ht="25" customHeight="1">
      <c r="A707" s="1"/>
      <c r="B707" s="1">
        <v>266</v>
      </c>
      <c r="C707" s="13" t="s">
        <v>55</v>
      </c>
      <c r="D707" s="1" t="s">
        <v>43</v>
      </c>
      <c r="E707" s="4">
        <v>45838</v>
      </c>
      <c r="F707" s="1" t="s">
        <v>51</v>
      </c>
      <c r="G707" s="1" t="s">
        <v>50</v>
      </c>
      <c r="H707" s="5">
        <f>'Forecast log'!S271</f>
        <v>0.13210904342015173</v>
      </c>
      <c r="I707" s="5">
        <f>'PG facts'!D101</f>
        <v>0</v>
      </c>
      <c r="J707" s="5">
        <f t="shared" si="40"/>
        <v>0.13210904342015173</v>
      </c>
      <c r="K707" s="5">
        <f t="shared" si="41"/>
        <v>1.7452799353387536E-2</v>
      </c>
      <c r="L707" s="5">
        <f>('Forecast log'!H271-I707)^2</f>
        <v>0</v>
      </c>
      <c r="M707" s="5">
        <f>('Forecast log'!I271-I707)^2</f>
        <v>4</v>
      </c>
      <c r="N707" s="5">
        <f t="shared" si="42"/>
        <v>0</v>
      </c>
      <c r="O707" s="5">
        <f t="shared" si="43"/>
        <v>0.13210904342015173</v>
      </c>
    </row>
    <row r="708" spans="1:15" ht="25" customHeight="1">
      <c r="A708" s="1"/>
      <c r="B708" s="1">
        <v>266</v>
      </c>
      <c r="C708" s="13" t="s">
        <v>55</v>
      </c>
      <c r="D708" s="1" t="s">
        <v>43</v>
      </c>
      <c r="E708" s="4">
        <v>45838</v>
      </c>
      <c r="F708" s="1" t="s">
        <v>51</v>
      </c>
      <c r="G708" s="1" t="s">
        <v>48</v>
      </c>
      <c r="H708" s="5">
        <f>'Forecast log'!T271</f>
        <v>8.587041249669003E-2</v>
      </c>
      <c r="I708" s="5">
        <f>'PG facts'!D101</f>
        <v>0</v>
      </c>
      <c r="J708" s="5">
        <f t="shared" si="40"/>
        <v>8.587041249669003E-2</v>
      </c>
      <c r="K708" s="5">
        <f t="shared" si="41"/>
        <v>7.3737277423516993E-3</v>
      </c>
      <c r="L708" s="5">
        <f>('Forecast log'!H271-I708)^2</f>
        <v>0</v>
      </c>
      <c r="M708" s="5">
        <f>('Forecast log'!I271-I708)^2</f>
        <v>4</v>
      </c>
      <c r="N708" s="5">
        <f t="shared" si="42"/>
        <v>0</v>
      </c>
      <c r="O708" s="5">
        <f t="shared" si="43"/>
        <v>8.587041249669003E-2</v>
      </c>
    </row>
    <row r="709" spans="1:15" ht="25" customHeight="1">
      <c r="A709" s="1"/>
      <c r="B709" s="1">
        <v>322</v>
      </c>
      <c r="C709" s="13" t="s">
        <v>55</v>
      </c>
      <c r="D709" s="1" t="s">
        <v>43</v>
      </c>
      <c r="E709" s="4">
        <v>45930</v>
      </c>
      <c r="F709" s="1" t="s">
        <v>44</v>
      </c>
      <c r="G709" s="1" t="s">
        <v>45</v>
      </c>
      <c r="H709" s="5">
        <f>'Forecast log'!H327</f>
        <v>0</v>
      </c>
      <c r="I709" s="5">
        <f>'PG facts'!D108</f>
        <v>0</v>
      </c>
      <c r="J709" s="5">
        <f t="shared" si="40"/>
        <v>0</v>
      </c>
      <c r="K709" s="5">
        <f t="shared" si="41"/>
        <v>0</v>
      </c>
      <c r="L709" s="5">
        <f>('Forecast log'!H327-I709)^2</f>
        <v>0</v>
      </c>
      <c r="M709" s="5">
        <f>('Forecast log'!I327-I709)^2</f>
        <v>4</v>
      </c>
      <c r="N709" s="5">
        <f t="shared" si="42"/>
        <v>0</v>
      </c>
      <c r="O709" s="5">
        <f t="shared" si="43"/>
        <v>0</v>
      </c>
    </row>
    <row r="710" spans="1:15" ht="25" customHeight="1">
      <c r="A710" s="1"/>
      <c r="B710" s="1">
        <v>322</v>
      </c>
      <c r="C710" s="13" t="s">
        <v>55</v>
      </c>
      <c r="D710" s="1" t="s">
        <v>43</v>
      </c>
      <c r="E710" s="4">
        <v>45930</v>
      </c>
      <c r="F710" s="1" t="s">
        <v>44</v>
      </c>
      <c r="G710" s="1" t="s">
        <v>46</v>
      </c>
      <c r="H710" s="5">
        <f>'Forecast log'!I327</f>
        <v>-2</v>
      </c>
      <c r="I710" s="5">
        <f>'PG facts'!D108</f>
        <v>0</v>
      </c>
      <c r="J710" s="5">
        <f t="shared" ref="J710:J773" si="44">H710-I710</f>
        <v>-2</v>
      </c>
      <c r="K710" s="5">
        <f t="shared" ref="K710:K773" si="45">J710^2</f>
        <v>4</v>
      </c>
      <c r="L710" s="5">
        <f>('Forecast log'!H327-I710)^2</f>
        <v>0</v>
      </c>
      <c r="M710" s="5">
        <f>('Forecast log'!I327-I710)^2</f>
        <v>4</v>
      </c>
      <c r="N710" s="5">
        <f t="shared" ref="N710:N773" si="46">IF(ABS(J710)&lt;SQRT(L710),1,0)</f>
        <v>0</v>
      </c>
      <c r="O710" s="5">
        <f t="shared" ref="O710:O773" si="47">ABS(J710)</f>
        <v>2</v>
      </c>
    </row>
    <row r="711" spans="1:15" ht="25" customHeight="1">
      <c r="A711" s="1"/>
      <c r="B711" s="1">
        <v>322</v>
      </c>
      <c r="C711" s="13" t="s">
        <v>55</v>
      </c>
      <c r="D711" s="1" t="s">
        <v>43</v>
      </c>
      <c r="E711" s="4">
        <v>45930</v>
      </c>
      <c r="F711" s="1" t="s">
        <v>44</v>
      </c>
      <c r="G711" s="1" t="s">
        <v>47</v>
      </c>
      <c r="H711" s="5">
        <f>'Forecast log'!N327</f>
        <v>0.13236894174788549</v>
      </c>
      <c r="I711" s="5">
        <f>'PG facts'!D108</f>
        <v>0</v>
      </c>
      <c r="J711" s="5">
        <f t="shared" si="44"/>
        <v>0.13236894174788549</v>
      </c>
      <c r="K711" s="5">
        <f t="shared" si="45"/>
        <v>1.7521536739455102E-2</v>
      </c>
      <c r="L711" s="5">
        <f>('Forecast log'!H327-I711)^2</f>
        <v>0</v>
      </c>
      <c r="M711" s="5">
        <f>('Forecast log'!I327-I711)^2</f>
        <v>4</v>
      </c>
      <c r="N711" s="5">
        <f t="shared" si="46"/>
        <v>0</v>
      </c>
      <c r="O711" s="5">
        <f t="shared" si="47"/>
        <v>0.13236894174788549</v>
      </c>
    </row>
    <row r="712" spans="1:15" ht="25" customHeight="1">
      <c r="A712" s="1"/>
      <c r="B712" s="1">
        <v>322</v>
      </c>
      <c r="C712" s="13" t="s">
        <v>55</v>
      </c>
      <c r="D712" s="1" t="s">
        <v>43</v>
      </c>
      <c r="E712" s="4">
        <v>45930</v>
      </c>
      <c r="F712" s="1" t="s">
        <v>44</v>
      </c>
      <c r="G712" s="1" t="s">
        <v>48</v>
      </c>
      <c r="H712" s="5">
        <f>'Forecast log'!T327</f>
        <v>6.6184470873942747E-2</v>
      </c>
      <c r="I712" s="5">
        <f>'PG facts'!D108</f>
        <v>0</v>
      </c>
      <c r="J712" s="5">
        <f t="shared" si="44"/>
        <v>6.6184470873942747E-2</v>
      </c>
      <c r="K712" s="5">
        <f t="shared" si="45"/>
        <v>4.3803841848637755E-3</v>
      </c>
      <c r="L712" s="5">
        <f>('Forecast log'!H327-I712)^2</f>
        <v>0</v>
      </c>
      <c r="M712" s="5">
        <f>('Forecast log'!I327-I712)^2</f>
        <v>4</v>
      </c>
      <c r="N712" s="5">
        <f t="shared" si="46"/>
        <v>0</v>
      </c>
      <c r="O712" s="5">
        <f t="shared" si="47"/>
        <v>6.6184470873942747E-2</v>
      </c>
    </row>
    <row r="713" spans="1:15" ht="25" customHeight="1">
      <c r="A713" s="1"/>
      <c r="B713" s="1">
        <v>327</v>
      </c>
      <c r="C713" s="13" t="s">
        <v>55</v>
      </c>
      <c r="D713" s="1" t="s">
        <v>43</v>
      </c>
      <c r="E713" s="4">
        <v>45930</v>
      </c>
      <c r="F713" s="1" t="s">
        <v>52</v>
      </c>
      <c r="G713" s="1" t="s">
        <v>45</v>
      </c>
      <c r="H713" s="5">
        <f>'Forecast log'!H332</f>
        <v>0.25</v>
      </c>
      <c r="I713" s="5">
        <f>'PG facts'!D108</f>
        <v>0</v>
      </c>
      <c r="J713" s="5">
        <f t="shared" si="44"/>
        <v>0.25</v>
      </c>
      <c r="K713" s="5">
        <f t="shared" si="45"/>
        <v>6.25E-2</v>
      </c>
      <c r="L713" s="5">
        <f>('Forecast log'!H332-I713)^2</f>
        <v>6.25E-2</v>
      </c>
      <c r="M713" s="5">
        <f>('Forecast log'!I332-I713)^2</f>
        <v>0</v>
      </c>
      <c r="N713" s="5">
        <f t="shared" si="46"/>
        <v>0</v>
      </c>
      <c r="O713" s="5">
        <f t="shared" si="47"/>
        <v>0.25</v>
      </c>
    </row>
    <row r="714" spans="1:15" ht="25" customHeight="1">
      <c r="A714" s="1"/>
      <c r="B714" s="1">
        <v>327</v>
      </c>
      <c r="C714" s="13" t="s">
        <v>55</v>
      </c>
      <c r="D714" s="1" t="s">
        <v>43</v>
      </c>
      <c r="E714" s="4">
        <v>45930</v>
      </c>
      <c r="F714" s="1" t="s">
        <v>52</v>
      </c>
      <c r="G714" s="1" t="s">
        <v>46</v>
      </c>
      <c r="H714" s="5">
        <f>'Forecast log'!I332</f>
        <v>0</v>
      </c>
      <c r="I714" s="5">
        <f>'PG facts'!D108</f>
        <v>0</v>
      </c>
      <c r="J714" s="5">
        <f t="shared" si="44"/>
        <v>0</v>
      </c>
      <c r="K714" s="5">
        <f t="shared" si="45"/>
        <v>0</v>
      </c>
      <c r="L714" s="5">
        <f>('Forecast log'!H332-I714)^2</f>
        <v>6.25E-2</v>
      </c>
      <c r="M714" s="5">
        <f>('Forecast log'!I332-I714)^2</f>
        <v>0</v>
      </c>
      <c r="N714" s="5">
        <f t="shared" si="46"/>
        <v>1</v>
      </c>
      <c r="O714" s="5">
        <f t="shared" si="47"/>
        <v>0</v>
      </c>
    </row>
    <row r="715" spans="1:15" ht="25" customHeight="1">
      <c r="A715" s="1"/>
      <c r="B715" s="1">
        <v>327</v>
      </c>
      <c r="C715" s="13" t="s">
        <v>55</v>
      </c>
      <c r="D715" s="1" t="s">
        <v>43</v>
      </c>
      <c r="E715" s="4">
        <v>45930</v>
      </c>
      <c r="F715" s="1" t="s">
        <v>52</v>
      </c>
      <c r="G715" s="1" t="s">
        <v>47</v>
      </c>
      <c r="H715" s="5">
        <f>'Forecast log'!N332</f>
        <v>0.20972199509481637</v>
      </c>
      <c r="I715" s="5">
        <f>'PG facts'!D108</f>
        <v>0</v>
      </c>
      <c r="J715" s="5">
        <f t="shared" si="44"/>
        <v>0.20972199509481637</v>
      </c>
      <c r="K715" s="5">
        <f t="shared" si="45"/>
        <v>4.3983315226550183E-2</v>
      </c>
      <c r="L715" s="5">
        <f>('Forecast log'!H332-I715)^2</f>
        <v>6.25E-2</v>
      </c>
      <c r="M715" s="5">
        <f>('Forecast log'!I332-I715)^2</f>
        <v>0</v>
      </c>
      <c r="N715" s="5">
        <f t="shared" si="46"/>
        <v>1</v>
      </c>
      <c r="O715" s="5">
        <f t="shared" si="47"/>
        <v>0.20972199509481637</v>
      </c>
    </row>
    <row r="716" spans="1:15" ht="25" customHeight="1">
      <c r="A716" s="1"/>
      <c r="B716" s="1">
        <v>327</v>
      </c>
      <c r="C716" s="13" t="s">
        <v>55</v>
      </c>
      <c r="D716" s="1" t="s">
        <v>43</v>
      </c>
      <c r="E716" s="4">
        <v>45930</v>
      </c>
      <c r="F716" s="1" t="s">
        <v>52</v>
      </c>
      <c r="G716" s="1" t="s">
        <v>50</v>
      </c>
      <c r="H716" s="5">
        <f>'Forecast log'!S332</f>
        <v>2.6717189765547822E-2</v>
      </c>
      <c r="I716" s="5">
        <f>'PG facts'!D108</f>
        <v>0</v>
      </c>
      <c r="J716" s="5">
        <f t="shared" si="44"/>
        <v>2.6717189765547822E-2</v>
      </c>
      <c r="K716" s="5">
        <f t="shared" si="45"/>
        <v>7.1380822896829324E-4</v>
      </c>
      <c r="L716" s="5">
        <f>('Forecast log'!H332-I716)^2</f>
        <v>6.25E-2</v>
      </c>
      <c r="M716" s="5">
        <f>('Forecast log'!I332-I716)^2</f>
        <v>0</v>
      </c>
      <c r="N716" s="5">
        <f t="shared" si="46"/>
        <v>1</v>
      </c>
      <c r="O716" s="5">
        <f t="shared" si="47"/>
        <v>2.6717189765547822E-2</v>
      </c>
    </row>
    <row r="717" spans="1:15" ht="25" customHeight="1">
      <c r="A717" s="1"/>
      <c r="B717" s="1">
        <v>327</v>
      </c>
      <c r="C717" s="13" t="s">
        <v>55</v>
      </c>
      <c r="D717" s="1" t="s">
        <v>43</v>
      </c>
      <c r="E717" s="4">
        <v>45930</v>
      </c>
      <c r="F717" s="1" t="s">
        <v>52</v>
      </c>
      <c r="G717" s="1" t="s">
        <v>48</v>
      </c>
      <c r="H717" s="5">
        <f>'Forecast log'!T332</f>
        <v>0.22986099754740819</v>
      </c>
      <c r="I717" s="5">
        <f>'PG facts'!D108</f>
        <v>0</v>
      </c>
      <c r="J717" s="5">
        <f t="shared" si="44"/>
        <v>0.22986099754740819</v>
      </c>
      <c r="K717" s="5">
        <f t="shared" si="45"/>
        <v>5.2836078193489594E-2</v>
      </c>
      <c r="L717" s="5">
        <f>('Forecast log'!H332-I717)^2</f>
        <v>6.25E-2</v>
      </c>
      <c r="M717" s="5">
        <f>('Forecast log'!I332-I717)^2</f>
        <v>0</v>
      </c>
      <c r="N717" s="5">
        <f t="shared" si="46"/>
        <v>1</v>
      </c>
      <c r="O717" s="5">
        <f t="shared" si="47"/>
        <v>0.22986099754740819</v>
      </c>
    </row>
    <row r="718" spans="1:15" ht="25" customHeight="1">
      <c r="A718" s="1"/>
      <c r="B718" s="1">
        <v>325</v>
      </c>
      <c r="C718" s="13" t="s">
        <v>55</v>
      </c>
      <c r="D718" s="1" t="s">
        <v>43</v>
      </c>
      <c r="E718" s="4">
        <v>45930</v>
      </c>
      <c r="F718" s="1" t="s">
        <v>49</v>
      </c>
      <c r="G718" s="1" t="s">
        <v>45</v>
      </c>
      <c r="H718" s="5">
        <f>'Forecast log'!H330</f>
        <v>0.25</v>
      </c>
      <c r="I718" s="5">
        <f>'PG facts'!D108</f>
        <v>0</v>
      </c>
      <c r="J718" s="5">
        <f t="shared" si="44"/>
        <v>0.25</v>
      </c>
      <c r="K718" s="5">
        <f t="shared" si="45"/>
        <v>6.25E-2</v>
      </c>
      <c r="L718" s="5">
        <f>('Forecast log'!H330-I718)^2</f>
        <v>6.25E-2</v>
      </c>
      <c r="M718" s="5">
        <f>('Forecast log'!I330-I718)^2</f>
        <v>0</v>
      </c>
      <c r="N718" s="5">
        <f t="shared" si="46"/>
        <v>0</v>
      </c>
      <c r="O718" s="5">
        <f t="shared" si="47"/>
        <v>0.25</v>
      </c>
    </row>
    <row r="719" spans="1:15" ht="25" customHeight="1">
      <c r="A719" s="1"/>
      <c r="B719" s="1">
        <v>325</v>
      </c>
      <c r="C719" s="13" t="s">
        <v>55</v>
      </c>
      <c r="D719" s="1" t="s">
        <v>43</v>
      </c>
      <c r="E719" s="4">
        <v>45930</v>
      </c>
      <c r="F719" s="1" t="s">
        <v>49</v>
      </c>
      <c r="G719" s="1" t="s">
        <v>46</v>
      </c>
      <c r="H719" s="5">
        <f>'Forecast log'!I330</f>
        <v>0</v>
      </c>
      <c r="I719" s="5">
        <f>'PG facts'!D108</f>
        <v>0</v>
      </c>
      <c r="J719" s="5">
        <f t="shared" si="44"/>
        <v>0</v>
      </c>
      <c r="K719" s="5">
        <f t="shared" si="45"/>
        <v>0</v>
      </c>
      <c r="L719" s="5">
        <f>('Forecast log'!H330-I719)^2</f>
        <v>6.25E-2</v>
      </c>
      <c r="M719" s="5">
        <f>('Forecast log'!I330-I719)^2</f>
        <v>0</v>
      </c>
      <c r="N719" s="5">
        <f t="shared" si="46"/>
        <v>1</v>
      </c>
      <c r="O719" s="5">
        <f t="shared" si="47"/>
        <v>0</v>
      </c>
    </row>
    <row r="720" spans="1:15" ht="25" customHeight="1">
      <c r="A720" s="1"/>
      <c r="B720" s="1">
        <v>325</v>
      </c>
      <c r="C720" s="13" t="s">
        <v>55</v>
      </c>
      <c r="D720" s="1" t="s">
        <v>43</v>
      </c>
      <c r="E720" s="4">
        <v>45930</v>
      </c>
      <c r="F720" s="1" t="s">
        <v>49</v>
      </c>
      <c r="G720" s="1" t="s">
        <v>47</v>
      </c>
      <c r="H720" s="5">
        <f>'Forecast log'!N330</f>
        <v>8.7319059246384612E-2</v>
      </c>
      <c r="I720" s="5">
        <f>'PG facts'!D108</f>
        <v>0</v>
      </c>
      <c r="J720" s="5">
        <f t="shared" si="44"/>
        <v>8.7319059246384612E-2</v>
      </c>
      <c r="K720" s="5">
        <f t="shared" si="45"/>
        <v>7.6246181076736258E-3</v>
      </c>
      <c r="L720" s="5">
        <f>('Forecast log'!H330-I720)^2</f>
        <v>6.25E-2</v>
      </c>
      <c r="M720" s="5">
        <f>('Forecast log'!I330-I720)^2</f>
        <v>0</v>
      </c>
      <c r="N720" s="5">
        <f t="shared" si="46"/>
        <v>1</v>
      </c>
      <c r="O720" s="5">
        <f t="shared" si="47"/>
        <v>8.7319059246384612E-2</v>
      </c>
    </row>
    <row r="721" spans="1:15" ht="25" customHeight="1">
      <c r="A721" s="1"/>
      <c r="B721" s="1">
        <v>325</v>
      </c>
      <c r="C721" s="13" t="s">
        <v>55</v>
      </c>
      <c r="D721" s="1" t="s">
        <v>43</v>
      </c>
      <c r="E721" s="4">
        <v>45930</v>
      </c>
      <c r="F721" s="1" t="s">
        <v>49</v>
      </c>
      <c r="G721" s="1" t="s">
        <v>50</v>
      </c>
      <c r="H721" s="5">
        <f>'Forecast log'!S330</f>
        <v>0.25271255955857619</v>
      </c>
      <c r="I721" s="5">
        <f>'PG facts'!D108</f>
        <v>0</v>
      </c>
      <c r="J721" s="5">
        <f t="shared" si="44"/>
        <v>0.25271255955857619</v>
      </c>
      <c r="K721" s="5">
        <f t="shared" si="45"/>
        <v>6.3863637758646924E-2</v>
      </c>
      <c r="L721" s="5">
        <f>('Forecast log'!H330-I721)^2</f>
        <v>6.25E-2</v>
      </c>
      <c r="M721" s="5">
        <f>('Forecast log'!I330-I721)^2</f>
        <v>0</v>
      </c>
      <c r="N721" s="5">
        <f t="shared" si="46"/>
        <v>0</v>
      </c>
      <c r="O721" s="5">
        <f t="shared" si="47"/>
        <v>0.25271255955857619</v>
      </c>
    </row>
    <row r="722" spans="1:15" ht="25" customHeight="1">
      <c r="A722" s="1"/>
      <c r="B722" s="1">
        <v>325</v>
      </c>
      <c r="C722" s="13" t="s">
        <v>55</v>
      </c>
      <c r="D722" s="1" t="s">
        <v>43</v>
      </c>
      <c r="E722" s="4">
        <v>45930</v>
      </c>
      <c r="F722" s="1" t="s">
        <v>49</v>
      </c>
      <c r="G722" s="1" t="s">
        <v>48</v>
      </c>
      <c r="H722" s="5">
        <f>'Forecast log'!T330</f>
        <v>0.16865952962319231</v>
      </c>
      <c r="I722" s="5">
        <f>'PG facts'!D108</f>
        <v>0</v>
      </c>
      <c r="J722" s="5">
        <f t="shared" si="44"/>
        <v>0.16865952962319231</v>
      </c>
      <c r="K722" s="5">
        <f t="shared" si="45"/>
        <v>2.8446036932716481E-2</v>
      </c>
      <c r="L722" s="5">
        <f>('Forecast log'!H330-I722)^2</f>
        <v>6.25E-2</v>
      </c>
      <c r="M722" s="5">
        <f>('Forecast log'!I330-I722)^2</f>
        <v>0</v>
      </c>
      <c r="N722" s="5">
        <f t="shared" si="46"/>
        <v>1</v>
      </c>
      <c r="O722" s="5">
        <f t="shared" si="47"/>
        <v>0.16865952962319231</v>
      </c>
    </row>
    <row r="723" spans="1:15" ht="25" customHeight="1">
      <c r="A723" s="1"/>
      <c r="B723" s="1">
        <v>326</v>
      </c>
      <c r="C723" s="13" t="s">
        <v>55</v>
      </c>
      <c r="D723" s="1" t="s">
        <v>43</v>
      </c>
      <c r="E723" s="4">
        <v>45930</v>
      </c>
      <c r="F723" s="1" t="s">
        <v>51</v>
      </c>
      <c r="G723" s="1" t="s">
        <v>45</v>
      </c>
      <c r="H723" s="5">
        <f>'Forecast log'!H331</f>
        <v>0.25</v>
      </c>
      <c r="I723" s="5">
        <f>'PG facts'!D108</f>
        <v>0</v>
      </c>
      <c r="J723" s="5">
        <f t="shared" si="44"/>
        <v>0.25</v>
      </c>
      <c r="K723" s="5">
        <f t="shared" si="45"/>
        <v>6.25E-2</v>
      </c>
      <c r="L723" s="5">
        <f>('Forecast log'!H331-I723)^2</f>
        <v>6.25E-2</v>
      </c>
      <c r="M723" s="5">
        <f>('Forecast log'!I331-I723)^2</f>
        <v>0</v>
      </c>
      <c r="N723" s="5">
        <f t="shared" si="46"/>
        <v>0</v>
      </c>
      <c r="O723" s="5">
        <f t="shared" si="47"/>
        <v>0.25</v>
      </c>
    </row>
    <row r="724" spans="1:15" ht="25" customHeight="1">
      <c r="A724" s="1"/>
      <c r="B724" s="1">
        <v>326</v>
      </c>
      <c r="C724" s="13" t="s">
        <v>55</v>
      </c>
      <c r="D724" s="1" t="s">
        <v>43</v>
      </c>
      <c r="E724" s="4">
        <v>45930</v>
      </c>
      <c r="F724" s="1" t="s">
        <v>51</v>
      </c>
      <c r="G724" s="1" t="s">
        <v>46</v>
      </c>
      <c r="H724" s="5">
        <f>'Forecast log'!I331</f>
        <v>0</v>
      </c>
      <c r="I724" s="5">
        <f>'PG facts'!D108</f>
        <v>0</v>
      </c>
      <c r="J724" s="5">
        <f t="shared" si="44"/>
        <v>0</v>
      </c>
      <c r="K724" s="5">
        <f t="shared" si="45"/>
        <v>0</v>
      </c>
      <c r="L724" s="5">
        <f>('Forecast log'!H331-I724)^2</f>
        <v>6.25E-2</v>
      </c>
      <c r="M724" s="5">
        <f>('Forecast log'!I331-I724)^2</f>
        <v>0</v>
      </c>
      <c r="N724" s="5">
        <f t="shared" si="46"/>
        <v>1</v>
      </c>
      <c r="O724" s="5">
        <f t="shared" si="47"/>
        <v>0</v>
      </c>
    </row>
    <row r="725" spans="1:15" ht="25" customHeight="1">
      <c r="A725" s="1"/>
      <c r="B725" s="1">
        <v>326</v>
      </c>
      <c r="C725" s="13" t="s">
        <v>55</v>
      </c>
      <c r="D725" s="1" t="s">
        <v>43</v>
      </c>
      <c r="E725" s="4">
        <v>45930</v>
      </c>
      <c r="F725" s="1" t="s">
        <v>51</v>
      </c>
      <c r="G725" s="1" t="s">
        <v>47</v>
      </c>
      <c r="H725" s="5">
        <f>'Forecast log'!N331</f>
        <v>0.20972199509481637</v>
      </c>
      <c r="I725" s="5">
        <f>'PG facts'!D108</f>
        <v>0</v>
      </c>
      <c r="J725" s="5">
        <f t="shared" si="44"/>
        <v>0.20972199509481637</v>
      </c>
      <c r="K725" s="5">
        <f t="shared" si="45"/>
        <v>4.3983315226550183E-2</v>
      </c>
      <c r="L725" s="5">
        <f>('Forecast log'!H331-I725)^2</f>
        <v>6.25E-2</v>
      </c>
      <c r="M725" s="5">
        <f>('Forecast log'!I331-I725)^2</f>
        <v>0</v>
      </c>
      <c r="N725" s="5">
        <f t="shared" si="46"/>
        <v>1</v>
      </c>
      <c r="O725" s="5">
        <f t="shared" si="47"/>
        <v>0.20972199509481637</v>
      </c>
    </row>
    <row r="726" spans="1:15" ht="25" customHeight="1">
      <c r="A726" s="1"/>
      <c r="B726" s="1">
        <v>326</v>
      </c>
      <c r="C726" s="13" t="s">
        <v>55</v>
      </c>
      <c r="D726" s="1" t="s">
        <v>43</v>
      </c>
      <c r="E726" s="4">
        <v>45930</v>
      </c>
      <c r="F726" s="1" t="s">
        <v>51</v>
      </c>
      <c r="G726" s="1" t="s">
        <v>50</v>
      </c>
      <c r="H726" s="5">
        <f>'Forecast log'!S331</f>
        <v>2.6717189765547822E-2</v>
      </c>
      <c r="I726" s="5">
        <f>'PG facts'!D108</f>
        <v>0</v>
      </c>
      <c r="J726" s="5">
        <f t="shared" si="44"/>
        <v>2.6717189765547822E-2</v>
      </c>
      <c r="K726" s="5">
        <f t="shared" si="45"/>
        <v>7.1380822896829324E-4</v>
      </c>
      <c r="L726" s="5">
        <f>('Forecast log'!H331-I726)^2</f>
        <v>6.25E-2</v>
      </c>
      <c r="M726" s="5">
        <f>('Forecast log'!I331-I726)^2</f>
        <v>0</v>
      </c>
      <c r="N726" s="5">
        <f t="shared" si="46"/>
        <v>1</v>
      </c>
      <c r="O726" s="5">
        <f t="shared" si="47"/>
        <v>2.6717189765547822E-2</v>
      </c>
    </row>
    <row r="727" spans="1:15" ht="25" customHeight="1">
      <c r="A727" s="1"/>
      <c r="B727" s="1">
        <v>326</v>
      </c>
      <c r="C727" s="13" t="s">
        <v>55</v>
      </c>
      <c r="D727" s="1" t="s">
        <v>43</v>
      </c>
      <c r="E727" s="4">
        <v>45930</v>
      </c>
      <c r="F727" s="1" t="s">
        <v>51</v>
      </c>
      <c r="G727" s="1" t="s">
        <v>48</v>
      </c>
      <c r="H727" s="5">
        <f>'Forecast log'!T331</f>
        <v>0.22986099754740819</v>
      </c>
      <c r="I727" s="5">
        <f>'PG facts'!D108</f>
        <v>0</v>
      </c>
      <c r="J727" s="5">
        <f t="shared" si="44"/>
        <v>0.22986099754740819</v>
      </c>
      <c r="K727" s="5">
        <f t="shared" si="45"/>
        <v>5.2836078193489594E-2</v>
      </c>
      <c r="L727" s="5">
        <f>('Forecast log'!H331-I727)^2</f>
        <v>6.25E-2</v>
      </c>
      <c r="M727" s="5">
        <f>('Forecast log'!I331-I727)^2</f>
        <v>0</v>
      </c>
      <c r="N727" s="5">
        <f t="shared" si="46"/>
        <v>1</v>
      </c>
      <c r="O727" s="5">
        <f t="shared" si="47"/>
        <v>0.22986099754740819</v>
      </c>
    </row>
    <row r="728" spans="1:15" ht="25" customHeight="1">
      <c r="A728" s="1"/>
      <c r="B728" s="1">
        <v>372</v>
      </c>
      <c r="C728" s="13" t="s">
        <v>55</v>
      </c>
      <c r="D728" s="1" t="s">
        <v>43</v>
      </c>
      <c r="E728" s="4">
        <v>46022</v>
      </c>
      <c r="F728" s="1" t="s">
        <v>44</v>
      </c>
      <c r="G728" s="1" t="s">
        <v>45</v>
      </c>
      <c r="H728" s="5">
        <f>'Forecast log'!H377</f>
        <v>0.25</v>
      </c>
      <c r="I728" s="5">
        <f>'PG facts'!D115</f>
        <v>-5</v>
      </c>
      <c r="J728" s="5">
        <f t="shared" si="44"/>
        <v>5.25</v>
      </c>
      <c r="K728" s="5">
        <f t="shared" si="45"/>
        <v>27.5625</v>
      </c>
      <c r="L728" s="5">
        <f>('Forecast log'!H377-I728)^2</f>
        <v>27.5625</v>
      </c>
      <c r="M728" s="5">
        <f>('Forecast log'!I377-I728)^2</f>
        <v>25</v>
      </c>
      <c r="N728" s="5">
        <f t="shared" si="46"/>
        <v>0</v>
      </c>
      <c r="O728" s="5">
        <f t="shared" si="47"/>
        <v>5.25</v>
      </c>
    </row>
    <row r="729" spans="1:15" ht="25" customHeight="1">
      <c r="A729" s="1"/>
      <c r="B729" s="1">
        <v>372</v>
      </c>
      <c r="C729" s="13" t="s">
        <v>55</v>
      </c>
      <c r="D729" s="1" t="s">
        <v>43</v>
      </c>
      <c r="E729" s="4">
        <v>46022</v>
      </c>
      <c r="F729" s="1" t="s">
        <v>44</v>
      </c>
      <c r="G729" s="1" t="s">
        <v>46</v>
      </c>
      <c r="H729" s="5">
        <f>'Forecast log'!I377</f>
        <v>0</v>
      </c>
      <c r="I729" s="5">
        <f>'PG facts'!D115</f>
        <v>-5</v>
      </c>
      <c r="J729" s="5">
        <f t="shared" si="44"/>
        <v>5</v>
      </c>
      <c r="K729" s="5">
        <f t="shared" si="45"/>
        <v>25</v>
      </c>
      <c r="L729" s="5">
        <f>('Forecast log'!H377-I729)^2</f>
        <v>27.5625</v>
      </c>
      <c r="M729" s="5">
        <f>('Forecast log'!I377-I729)^2</f>
        <v>25</v>
      </c>
      <c r="N729" s="5">
        <f t="shared" si="46"/>
        <v>1</v>
      </c>
      <c r="O729" s="5">
        <f t="shared" si="47"/>
        <v>5</v>
      </c>
    </row>
    <row r="730" spans="1:15" ht="25" customHeight="1">
      <c r="A730" s="1"/>
      <c r="B730" s="1">
        <v>372</v>
      </c>
      <c r="C730" s="13" t="s">
        <v>55</v>
      </c>
      <c r="D730" s="1" t="s">
        <v>43</v>
      </c>
      <c r="E730" s="4">
        <v>46022</v>
      </c>
      <c r="F730" s="1" t="s">
        <v>44</v>
      </c>
      <c r="G730" s="1" t="s">
        <v>47</v>
      </c>
      <c r="H730" s="5">
        <f>'Forecast log'!N377</f>
        <v>0.21882921675805189</v>
      </c>
      <c r="I730" s="5">
        <f>'PG facts'!D115</f>
        <v>-5</v>
      </c>
      <c r="J730" s="5">
        <f t="shared" si="44"/>
        <v>5.2188292167580519</v>
      </c>
      <c r="K730" s="5">
        <f t="shared" si="45"/>
        <v>27.23617839368746</v>
      </c>
      <c r="L730" s="5">
        <f>('Forecast log'!H377-I730)^2</f>
        <v>27.5625</v>
      </c>
      <c r="M730" s="5">
        <f>('Forecast log'!I377-I730)^2</f>
        <v>25</v>
      </c>
      <c r="N730" s="5">
        <f t="shared" si="46"/>
        <v>1</v>
      </c>
      <c r="O730" s="5">
        <f t="shared" si="47"/>
        <v>5.2188292167580519</v>
      </c>
    </row>
    <row r="731" spans="1:15" ht="25" customHeight="1">
      <c r="A731" s="1"/>
      <c r="B731" s="1">
        <v>372</v>
      </c>
      <c r="C731" s="13" t="s">
        <v>55</v>
      </c>
      <c r="D731" s="1" t="s">
        <v>43</v>
      </c>
      <c r="E731" s="4">
        <v>46022</v>
      </c>
      <c r="F731" s="1" t="s">
        <v>44</v>
      </c>
      <c r="G731" s="1" t="s">
        <v>48</v>
      </c>
      <c r="H731" s="5">
        <f>'Forecast log'!T377</f>
        <v>0.23441460837902595</v>
      </c>
      <c r="I731" s="5">
        <f>'PG facts'!D115</f>
        <v>-5</v>
      </c>
      <c r="J731" s="5">
        <f t="shared" si="44"/>
        <v>5.2344146083790264</v>
      </c>
      <c r="K731" s="5">
        <f t="shared" si="45"/>
        <v>27.399096292411755</v>
      </c>
      <c r="L731" s="5">
        <f>('Forecast log'!H377-I731)^2</f>
        <v>27.5625</v>
      </c>
      <c r="M731" s="5">
        <f>('Forecast log'!I377-I731)^2</f>
        <v>25</v>
      </c>
      <c r="N731" s="5">
        <f t="shared" si="46"/>
        <v>1</v>
      </c>
      <c r="O731" s="5">
        <f t="shared" si="47"/>
        <v>5.2344146083790264</v>
      </c>
    </row>
    <row r="732" spans="1:15" ht="25" customHeight="1">
      <c r="A732" s="1"/>
      <c r="B732" s="1">
        <v>376</v>
      </c>
      <c r="C732" s="13" t="s">
        <v>55</v>
      </c>
      <c r="D732" s="1" t="s">
        <v>43</v>
      </c>
      <c r="E732" s="4">
        <v>46022</v>
      </c>
      <c r="F732" s="1" t="s">
        <v>52</v>
      </c>
      <c r="G732" s="1" t="s">
        <v>45</v>
      </c>
      <c r="H732" s="5">
        <f>'Forecast log'!H381</f>
        <v>0.5</v>
      </c>
      <c r="I732" s="5">
        <f>'PG facts'!D115</f>
        <v>-5</v>
      </c>
      <c r="J732" s="5">
        <f t="shared" si="44"/>
        <v>5.5</v>
      </c>
      <c r="K732" s="5">
        <f t="shared" si="45"/>
        <v>30.25</v>
      </c>
      <c r="L732" s="5">
        <f>('Forecast log'!H381-I732)^2</f>
        <v>30.25</v>
      </c>
      <c r="M732" s="5">
        <f>('Forecast log'!I381-I732)^2</f>
        <v>25</v>
      </c>
      <c r="N732" s="5">
        <f t="shared" si="46"/>
        <v>0</v>
      </c>
      <c r="O732" s="5">
        <f t="shared" si="47"/>
        <v>5.5</v>
      </c>
    </row>
    <row r="733" spans="1:15" ht="25" customHeight="1">
      <c r="A733" s="1"/>
      <c r="B733" s="1">
        <v>376</v>
      </c>
      <c r="C733" s="13" t="s">
        <v>55</v>
      </c>
      <c r="D733" s="1" t="s">
        <v>43</v>
      </c>
      <c r="E733" s="4">
        <v>46022</v>
      </c>
      <c r="F733" s="1" t="s">
        <v>52</v>
      </c>
      <c r="G733" s="1" t="s">
        <v>46</v>
      </c>
      <c r="H733" s="5">
        <f>'Forecast log'!I381</f>
        <v>0</v>
      </c>
      <c r="I733" s="5">
        <f>'PG facts'!D115</f>
        <v>-5</v>
      </c>
      <c r="J733" s="5">
        <f t="shared" si="44"/>
        <v>5</v>
      </c>
      <c r="K733" s="5">
        <f t="shared" si="45"/>
        <v>25</v>
      </c>
      <c r="L733" s="5">
        <f>('Forecast log'!H381-I733)^2</f>
        <v>30.25</v>
      </c>
      <c r="M733" s="5">
        <f>('Forecast log'!I381-I733)^2</f>
        <v>25</v>
      </c>
      <c r="N733" s="5">
        <f t="shared" si="46"/>
        <v>1</v>
      </c>
      <c r="O733" s="5">
        <f t="shared" si="47"/>
        <v>5</v>
      </c>
    </row>
    <row r="734" spans="1:15" ht="25" customHeight="1">
      <c r="A734" s="1"/>
      <c r="B734" s="1">
        <v>376</v>
      </c>
      <c r="C734" s="13" t="s">
        <v>55</v>
      </c>
      <c r="D734" s="1" t="s">
        <v>43</v>
      </c>
      <c r="E734" s="4">
        <v>46022</v>
      </c>
      <c r="F734" s="1" t="s">
        <v>52</v>
      </c>
      <c r="G734" s="1" t="s">
        <v>47</v>
      </c>
      <c r="H734" s="5">
        <f>'Forecast log'!N381</f>
        <v>-9.2050935333637618E-2</v>
      </c>
      <c r="I734" s="5">
        <f>'PG facts'!D115</f>
        <v>-5</v>
      </c>
      <c r="J734" s="5">
        <f t="shared" si="44"/>
        <v>4.9079490646663624</v>
      </c>
      <c r="K734" s="5">
        <f t="shared" si="45"/>
        <v>24.087964021359422</v>
      </c>
      <c r="L734" s="5">
        <f>('Forecast log'!H381-I734)^2</f>
        <v>30.25</v>
      </c>
      <c r="M734" s="5">
        <f>('Forecast log'!I381-I734)^2</f>
        <v>25</v>
      </c>
      <c r="N734" s="5">
        <f t="shared" si="46"/>
        <v>1</v>
      </c>
      <c r="O734" s="5">
        <f t="shared" si="47"/>
        <v>4.9079490646663624</v>
      </c>
    </row>
    <row r="735" spans="1:15" ht="25" customHeight="1">
      <c r="A735" s="1"/>
      <c r="B735" s="1">
        <v>376</v>
      </c>
      <c r="C735" s="13" t="s">
        <v>55</v>
      </c>
      <c r="D735" s="1" t="s">
        <v>43</v>
      </c>
      <c r="E735" s="4">
        <v>46022</v>
      </c>
      <c r="F735" s="1" t="s">
        <v>52</v>
      </c>
      <c r="G735" s="1" t="s">
        <v>50</v>
      </c>
      <c r="H735" s="5">
        <f>'Forecast log'!S381</f>
        <v>-0.17278587517163091</v>
      </c>
      <c r="I735" s="5">
        <f>'PG facts'!D115</f>
        <v>-5</v>
      </c>
      <c r="J735" s="5">
        <f t="shared" si="44"/>
        <v>4.8272141248283695</v>
      </c>
      <c r="K735" s="5">
        <f t="shared" si="45"/>
        <v>23.301996206942523</v>
      </c>
      <c r="L735" s="5">
        <f>('Forecast log'!H381-I735)^2</f>
        <v>30.25</v>
      </c>
      <c r="M735" s="5">
        <f>('Forecast log'!I381-I735)^2</f>
        <v>25</v>
      </c>
      <c r="N735" s="5">
        <f t="shared" si="46"/>
        <v>1</v>
      </c>
      <c r="O735" s="5">
        <f t="shared" si="47"/>
        <v>4.8272141248283695</v>
      </c>
    </row>
    <row r="736" spans="1:15" ht="25" customHeight="1">
      <c r="A736" s="1"/>
      <c r="B736" s="1">
        <v>376</v>
      </c>
      <c r="C736" s="13" t="s">
        <v>55</v>
      </c>
      <c r="D736" s="1" t="s">
        <v>43</v>
      </c>
      <c r="E736" s="4">
        <v>46022</v>
      </c>
      <c r="F736" s="1" t="s">
        <v>52</v>
      </c>
      <c r="G736" s="1" t="s">
        <v>48</v>
      </c>
      <c r="H736" s="5">
        <f>'Forecast log'!T381</f>
        <v>0.20397453233318119</v>
      </c>
      <c r="I736" s="5">
        <f>'PG facts'!D115</f>
        <v>-5</v>
      </c>
      <c r="J736" s="5">
        <f t="shared" si="44"/>
        <v>5.2039745323331807</v>
      </c>
      <c r="K736" s="5">
        <f t="shared" si="45"/>
        <v>27.081350933172349</v>
      </c>
      <c r="L736" s="5">
        <f>('Forecast log'!H381-I736)^2</f>
        <v>30.25</v>
      </c>
      <c r="M736" s="5">
        <f>('Forecast log'!I381-I736)^2</f>
        <v>25</v>
      </c>
      <c r="N736" s="5">
        <f t="shared" si="46"/>
        <v>1</v>
      </c>
      <c r="O736" s="5">
        <f t="shared" si="47"/>
        <v>5.2039745323331807</v>
      </c>
    </row>
    <row r="737" spans="1:15" ht="25" customHeight="1">
      <c r="A737" s="1"/>
      <c r="B737" s="1">
        <v>376</v>
      </c>
      <c r="C737" s="13" t="s">
        <v>55</v>
      </c>
      <c r="D737" s="1" t="s">
        <v>43</v>
      </c>
      <c r="E737" s="4">
        <v>46022</v>
      </c>
      <c r="F737" s="1" t="s">
        <v>49</v>
      </c>
      <c r="G737" s="1" t="s">
        <v>45</v>
      </c>
      <c r="H737" s="5">
        <f>'Forecast log'!H381</f>
        <v>0.5</v>
      </c>
      <c r="I737" s="5">
        <f>'PG facts'!D115</f>
        <v>-5</v>
      </c>
      <c r="J737" s="5">
        <f t="shared" si="44"/>
        <v>5.5</v>
      </c>
      <c r="K737" s="5">
        <f t="shared" si="45"/>
        <v>30.25</v>
      </c>
      <c r="L737" s="5">
        <f>('Forecast log'!H381-I737)^2</f>
        <v>30.25</v>
      </c>
      <c r="M737" s="5">
        <f>('Forecast log'!I381-I737)^2</f>
        <v>25</v>
      </c>
      <c r="N737" s="5">
        <f t="shared" si="46"/>
        <v>0</v>
      </c>
      <c r="O737" s="5">
        <f t="shared" si="47"/>
        <v>5.5</v>
      </c>
    </row>
    <row r="738" spans="1:15" ht="25" customHeight="1">
      <c r="A738" s="1"/>
      <c r="B738" s="1">
        <v>376</v>
      </c>
      <c r="C738" s="13" t="s">
        <v>55</v>
      </c>
      <c r="D738" s="1" t="s">
        <v>43</v>
      </c>
      <c r="E738" s="4">
        <v>46022</v>
      </c>
      <c r="F738" s="1" t="s">
        <v>49</v>
      </c>
      <c r="G738" s="1" t="s">
        <v>46</v>
      </c>
      <c r="H738" s="5">
        <f>'Forecast log'!I381</f>
        <v>0</v>
      </c>
      <c r="I738" s="5">
        <f>'PG facts'!D115</f>
        <v>-5</v>
      </c>
      <c r="J738" s="5">
        <f t="shared" si="44"/>
        <v>5</v>
      </c>
      <c r="K738" s="5">
        <f t="shared" si="45"/>
        <v>25</v>
      </c>
      <c r="L738" s="5">
        <f>('Forecast log'!H381-I738)^2</f>
        <v>30.25</v>
      </c>
      <c r="M738" s="5">
        <f>('Forecast log'!I381-I738)^2</f>
        <v>25</v>
      </c>
      <c r="N738" s="5">
        <f t="shared" si="46"/>
        <v>1</v>
      </c>
      <c r="O738" s="5">
        <f t="shared" si="47"/>
        <v>5</v>
      </c>
    </row>
    <row r="739" spans="1:15" ht="25" customHeight="1">
      <c r="A739" s="1"/>
      <c r="B739" s="1">
        <v>376</v>
      </c>
      <c r="C739" s="13" t="s">
        <v>55</v>
      </c>
      <c r="D739" s="1" t="s">
        <v>43</v>
      </c>
      <c r="E739" s="4">
        <v>46022</v>
      </c>
      <c r="F739" s="1" t="s">
        <v>49</v>
      </c>
      <c r="G739" s="1" t="s">
        <v>47</v>
      </c>
      <c r="H739" s="5">
        <f>'Forecast log'!N381</f>
        <v>-9.2050935333637618E-2</v>
      </c>
      <c r="I739" s="5">
        <f>'PG facts'!D115</f>
        <v>-5</v>
      </c>
      <c r="J739" s="5">
        <f t="shared" si="44"/>
        <v>4.9079490646663624</v>
      </c>
      <c r="K739" s="5">
        <f t="shared" si="45"/>
        <v>24.087964021359422</v>
      </c>
      <c r="L739" s="5">
        <f>('Forecast log'!H381-I739)^2</f>
        <v>30.25</v>
      </c>
      <c r="M739" s="5">
        <f>('Forecast log'!I381-I739)^2</f>
        <v>25</v>
      </c>
      <c r="N739" s="5">
        <f t="shared" si="46"/>
        <v>1</v>
      </c>
      <c r="O739" s="5">
        <f t="shared" si="47"/>
        <v>4.9079490646663624</v>
      </c>
    </row>
    <row r="740" spans="1:15" ht="25" customHeight="1">
      <c r="A740" s="1"/>
      <c r="B740" s="1">
        <v>376</v>
      </c>
      <c r="C740" s="13" t="s">
        <v>55</v>
      </c>
      <c r="D740" s="1" t="s">
        <v>43</v>
      </c>
      <c r="E740" s="4">
        <v>46022</v>
      </c>
      <c r="F740" s="1" t="s">
        <v>49</v>
      </c>
      <c r="G740" s="1" t="s">
        <v>50</v>
      </c>
      <c r="H740" s="5">
        <f>'Forecast log'!S381</f>
        <v>-0.17278587517163091</v>
      </c>
      <c r="I740" s="5">
        <f>'PG facts'!D115</f>
        <v>-5</v>
      </c>
      <c r="J740" s="5">
        <f t="shared" si="44"/>
        <v>4.8272141248283695</v>
      </c>
      <c r="K740" s="5">
        <f t="shared" si="45"/>
        <v>23.301996206942523</v>
      </c>
      <c r="L740" s="5">
        <f>('Forecast log'!H381-I740)^2</f>
        <v>30.25</v>
      </c>
      <c r="M740" s="5">
        <f>('Forecast log'!I381-I740)^2</f>
        <v>25</v>
      </c>
      <c r="N740" s="5">
        <f t="shared" si="46"/>
        <v>1</v>
      </c>
      <c r="O740" s="5">
        <f t="shared" si="47"/>
        <v>4.8272141248283695</v>
      </c>
    </row>
    <row r="741" spans="1:15" ht="25" customHeight="1">
      <c r="A741" s="1"/>
      <c r="B741" s="1">
        <v>376</v>
      </c>
      <c r="C741" s="13" t="s">
        <v>55</v>
      </c>
      <c r="D741" s="1" t="s">
        <v>43</v>
      </c>
      <c r="E741" s="4">
        <v>46022</v>
      </c>
      <c r="F741" s="1" t="s">
        <v>49</v>
      </c>
      <c r="G741" s="1" t="s">
        <v>48</v>
      </c>
      <c r="H741" s="5">
        <f>'Forecast log'!T381</f>
        <v>0.20397453233318119</v>
      </c>
      <c r="I741" s="5">
        <f>'PG facts'!D115</f>
        <v>-5</v>
      </c>
      <c r="J741" s="5">
        <f t="shared" si="44"/>
        <v>5.2039745323331807</v>
      </c>
      <c r="K741" s="5">
        <f t="shared" si="45"/>
        <v>27.081350933172349</v>
      </c>
      <c r="L741" s="5">
        <f>('Forecast log'!H381-I741)^2</f>
        <v>30.25</v>
      </c>
      <c r="M741" s="5">
        <f>('Forecast log'!I381-I741)^2</f>
        <v>25</v>
      </c>
      <c r="N741" s="5">
        <f t="shared" si="46"/>
        <v>1</v>
      </c>
      <c r="O741" s="5">
        <f t="shared" si="47"/>
        <v>5.2039745323331807</v>
      </c>
    </row>
    <row r="742" spans="1:15" ht="25" customHeight="1">
      <c r="A742" s="1"/>
      <c r="B742" s="1">
        <v>376</v>
      </c>
      <c r="C742" s="13" t="s">
        <v>55</v>
      </c>
      <c r="D742" s="1" t="s">
        <v>43</v>
      </c>
      <c r="E742" s="4">
        <v>46022</v>
      </c>
      <c r="F742" s="1" t="s">
        <v>51</v>
      </c>
      <c r="G742" s="1" t="s">
        <v>45</v>
      </c>
      <c r="H742" s="5">
        <f>'Forecast log'!H381</f>
        <v>0.5</v>
      </c>
      <c r="I742" s="5">
        <f>'PG facts'!D115</f>
        <v>-5</v>
      </c>
      <c r="J742" s="5">
        <f t="shared" si="44"/>
        <v>5.5</v>
      </c>
      <c r="K742" s="5">
        <f t="shared" si="45"/>
        <v>30.25</v>
      </c>
      <c r="L742" s="5">
        <f>('Forecast log'!H381-I742)^2</f>
        <v>30.25</v>
      </c>
      <c r="M742" s="5">
        <f>('Forecast log'!I381-I742)^2</f>
        <v>25</v>
      </c>
      <c r="N742" s="5">
        <f t="shared" si="46"/>
        <v>0</v>
      </c>
      <c r="O742" s="5">
        <f t="shared" si="47"/>
        <v>5.5</v>
      </c>
    </row>
    <row r="743" spans="1:15" ht="25" customHeight="1">
      <c r="A743" s="1"/>
      <c r="B743" s="1">
        <v>376</v>
      </c>
      <c r="C743" s="13" t="s">
        <v>55</v>
      </c>
      <c r="D743" s="1" t="s">
        <v>43</v>
      </c>
      <c r="E743" s="4">
        <v>46022</v>
      </c>
      <c r="F743" s="1" t="s">
        <v>51</v>
      </c>
      <c r="G743" s="1" t="s">
        <v>46</v>
      </c>
      <c r="H743" s="5">
        <f>'Forecast log'!I381</f>
        <v>0</v>
      </c>
      <c r="I743" s="5">
        <f>'PG facts'!D115</f>
        <v>-5</v>
      </c>
      <c r="J743" s="5">
        <f t="shared" si="44"/>
        <v>5</v>
      </c>
      <c r="K743" s="5">
        <f t="shared" si="45"/>
        <v>25</v>
      </c>
      <c r="L743" s="5">
        <f>('Forecast log'!H381-I743)^2</f>
        <v>30.25</v>
      </c>
      <c r="M743" s="5">
        <f>('Forecast log'!I381-I743)^2</f>
        <v>25</v>
      </c>
      <c r="N743" s="5">
        <f t="shared" si="46"/>
        <v>1</v>
      </c>
      <c r="O743" s="5">
        <f t="shared" si="47"/>
        <v>5</v>
      </c>
    </row>
    <row r="744" spans="1:15" ht="25" customHeight="1">
      <c r="A744" s="1"/>
      <c r="B744" s="1">
        <v>376</v>
      </c>
      <c r="C744" s="13" t="s">
        <v>55</v>
      </c>
      <c r="D744" s="1" t="s">
        <v>43</v>
      </c>
      <c r="E744" s="4">
        <v>46022</v>
      </c>
      <c r="F744" s="1" t="s">
        <v>51</v>
      </c>
      <c r="G744" s="1" t="s">
        <v>47</v>
      </c>
      <c r="H744" s="5">
        <f>'Forecast log'!N381</f>
        <v>-9.2050935333637618E-2</v>
      </c>
      <c r="I744" s="5">
        <f>'PG facts'!D115</f>
        <v>-5</v>
      </c>
      <c r="J744" s="5">
        <f t="shared" si="44"/>
        <v>4.9079490646663624</v>
      </c>
      <c r="K744" s="5">
        <f t="shared" si="45"/>
        <v>24.087964021359422</v>
      </c>
      <c r="L744" s="5">
        <f>('Forecast log'!H381-I744)^2</f>
        <v>30.25</v>
      </c>
      <c r="M744" s="5">
        <f>('Forecast log'!I381-I744)^2</f>
        <v>25</v>
      </c>
      <c r="N744" s="5">
        <f t="shared" si="46"/>
        <v>1</v>
      </c>
      <c r="O744" s="5">
        <f t="shared" si="47"/>
        <v>4.9079490646663624</v>
      </c>
    </row>
    <row r="745" spans="1:15" ht="25" customHeight="1">
      <c r="A745" s="1"/>
      <c r="B745" s="1">
        <v>376</v>
      </c>
      <c r="C745" s="13" t="s">
        <v>55</v>
      </c>
      <c r="D745" s="1" t="s">
        <v>43</v>
      </c>
      <c r="E745" s="4">
        <v>46022</v>
      </c>
      <c r="F745" s="1" t="s">
        <v>51</v>
      </c>
      <c r="G745" s="1" t="s">
        <v>50</v>
      </c>
      <c r="H745" s="5">
        <f>'Forecast log'!S381</f>
        <v>-0.17278587517163091</v>
      </c>
      <c r="I745" s="5">
        <f>'PG facts'!D115</f>
        <v>-5</v>
      </c>
      <c r="J745" s="5">
        <f t="shared" si="44"/>
        <v>4.8272141248283695</v>
      </c>
      <c r="K745" s="5">
        <f t="shared" si="45"/>
        <v>23.301996206942523</v>
      </c>
      <c r="L745" s="5">
        <f>('Forecast log'!H381-I745)^2</f>
        <v>30.25</v>
      </c>
      <c r="M745" s="5">
        <f>('Forecast log'!I381-I745)^2</f>
        <v>25</v>
      </c>
      <c r="N745" s="5">
        <f t="shared" si="46"/>
        <v>1</v>
      </c>
      <c r="O745" s="5">
        <f t="shared" si="47"/>
        <v>4.8272141248283695</v>
      </c>
    </row>
    <row r="746" spans="1:15" ht="25" customHeight="1">
      <c r="A746" s="1"/>
      <c r="B746" s="1">
        <v>376</v>
      </c>
      <c r="C746" s="13" t="s">
        <v>55</v>
      </c>
      <c r="D746" s="1" t="s">
        <v>43</v>
      </c>
      <c r="E746" s="4">
        <v>46022</v>
      </c>
      <c r="F746" s="1" t="s">
        <v>51</v>
      </c>
      <c r="G746" s="1" t="s">
        <v>48</v>
      </c>
      <c r="H746" s="5">
        <f>'Forecast log'!T381</f>
        <v>0.20397453233318119</v>
      </c>
      <c r="I746" s="5">
        <f>'PG facts'!D115</f>
        <v>-5</v>
      </c>
      <c r="J746" s="5">
        <f t="shared" si="44"/>
        <v>5.2039745323331807</v>
      </c>
      <c r="K746" s="5">
        <f t="shared" si="45"/>
        <v>27.081350933172349</v>
      </c>
      <c r="L746" s="5">
        <f>('Forecast log'!H381-I746)^2</f>
        <v>30.25</v>
      </c>
      <c r="M746" s="5">
        <f>('Forecast log'!I381-I746)^2</f>
        <v>25</v>
      </c>
      <c r="N746" s="5">
        <f t="shared" si="46"/>
        <v>1</v>
      </c>
      <c r="O746" s="5">
        <f t="shared" si="47"/>
        <v>5.2039745323331807</v>
      </c>
    </row>
    <row r="747" spans="1:15" ht="25" customHeight="1">
      <c r="A747" s="1"/>
      <c r="B747" s="1">
        <v>427</v>
      </c>
      <c r="C747" s="13" t="s">
        <v>55</v>
      </c>
      <c r="D747" s="1" t="s">
        <v>43</v>
      </c>
      <c r="E747" s="4">
        <v>46112</v>
      </c>
      <c r="F747" s="1" t="s">
        <v>44</v>
      </c>
      <c r="G747" s="1" t="s">
        <v>45</v>
      </c>
      <c r="H747" s="5">
        <f>'Forecast log'!H432</f>
        <v>0.5</v>
      </c>
      <c r="I747" s="5">
        <f>'PG facts'!D122</f>
        <v>3</v>
      </c>
      <c r="J747" s="5">
        <f t="shared" si="44"/>
        <v>-2.5</v>
      </c>
      <c r="K747" s="5">
        <f t="shared" si="45"/>
        <v>6.25</v>
      </c>
      <c r="L747" s="5">
        <f>('Forecast log'!H432-I747)^2</f>
        <v>6.25</v>
      </c>
      <c r="M747" s="5">
        <f>('Forecast log'!I432-I747)^2</f>
        <v>9</v>
      </c>
      <c r="N747" s="5">
        <f t="shared" si="46"/>
        <v>0</v>
      </c>
      <c r="O747" s="5">
        <f t="shared" si="47"/>
        <v>2.5</v>
      </c>
    </row>
    <row r="748" spans="1:15" ht="25" customHeight="1">
      <c r="A748" s="1"/>
      <c r="B748" s="1">
        <v>427</v>
      </c>
      <c r="C748" s="13" t="s">
        <v>55</v>
      </c>
      <c r="D748" s="1" t="s">
        <v>43</v>
      </c>
      <c r="E748" s="4">
        <v>46112</v>
      </c>
      <c r="F748" s="1" t="s">
        <v>44</v>
      </c>
      <c r="G748" s="1" t="s">
        <v>46</v>
      </c>
      <c r="H748" s="5">
        <f>'Forecast log'!I432</f>
        <v>0</v>
      </c>
      <c r="I748" s="5">
        <f>'PG facts'!D122</f>
        <v>3</v>
      </c>
      <c r="J748" s="5">
        <f t="shared" si="44"/>
        <v>-3</v>
      </c>
      <c r="K748" s="5">
        <f t="shared" si="45"/>
        <v>9</v>
      </c>
      <c r="L748" s="5">
        <f>('Forecast log'!H432-I748)^2</f>
        <v>6.25</v>
      </c>
      <c r="M748" s="5">
        <f>('Forecast log'!I432-I748)^2</f>
        <v>9</v>
      </c>
      <c r="N748" s="5">
        <f t="shared" si="46"/>
        <v>0</v>
      </c>
      <c r="O748" s="5">
        <f t="shared" si="47"/>
        <v>3</v>
      </c>
    </row>
    <row r="749" spans="1:15" ht="25" customHeight="1">
      <c r="A749" s="1"/>
      <c r="B749" s="1">
        <v>427</v>
      </c>
      <c r="C749" s="13" t="s">
        <v>55</v>
      </c>
      <c r="D749" s="1" t="s">
        <v>43</v>
      </c>
      <c r="E749" s="4">
        <v>46112</v>
      </c>
      <c r="F749" s="1" t="s">
        <v>44</v>
      </c>
      <c r="G749" s="1" t="s">
        <v>47</v>
      </c>
      <c r="H749" s="5">
        <f>'Forecast log'!N432</f>
        <v>-1.2125748278006832E-2</v>
      </c>
      <c r="I749" s="5">
        <f>'PG facts'!D122</f>
        <v>3</v>
      </c>
      <c r="J749" s="5">
        <f t="shared" si="44"/>
        <v>-3.0121257482780068</v>
      </c>
      <c r="K749" s="5">
        <f t="shared" si="45"/>
        <v>9.0729015234393433</v>
      </c>
      <c r="L749" s="5">
        <f>('Forecast log'!H432-I749)^2</f>
        <v>6.25</v>
      </c>
      <c r="M749" s="5">
        <f>('Forecast log'!I432-I749)^2</f>
        <v>9</v>
      </c>
      <c r="N749" s="5">
        <f t="shared" si="46"/>
        <v>0</v>
      </c>
      <c r="O749" s="5">
        <f t="shared" si="47"/>
        <v>3.0121257482780068</v>
      </c>
    </row>
    <row r="750" spans="1:15" ht="25" customHeight="1">
      <c r="A750" s="1"/>
      <c r="B750" s="1">
        <v>427</v>
      </c>
      <c r="C750" s="13" t="s">
        <v>55</v>
      </c>
      <c r="D750" s="1" t="s">
        <v>43</v>
      </c>
      <c r="E750" s="4">
        <v>46112</v>
      </c>
      <c r="F750" s="1" t="s">
        <v>44</v>
      </c>
      <c r="G750" s="1" t="s">
        <v>48</v>
      </c>
      <c r="H750" s="5">
        <f>'Forecast log'!T432</f>
        <v>0.24393712586099658</v>
      </c>
      <c r="I750" s="5">
        <f>'PG facts'!D122</f>
        <v>3</v>
      </c>
      <c r="J750" s="5">
        <f t="shared" si="44"/>
        <v>-2.7560628741390034</v>
      </c>
      <c r="K750" s="5">
        <f t="shared" si="45"/>
        <v>7.5958825662073446</v>
      </c>
      <c r="L750" s="5">
        <f>('Forecast log'!H432-I750)^2</f>
        <v>6.25</v>
      </c>
      <c r="M750" s="5">
        <f>('Forecast log'!I432-I750)^2</f>
        <v>9</v>
      </c>
      <c r="N750" s="5">
        <f t="shared" si="46"/>
        <v>0</v>
      </c>
      <c r="O750" s="5">
        <f t="shared" si="47"/>
        <v>2.7560628741390034</v>
      </c>
    </row>
    <row r="751" spans="1:15" ht="25" customHeight="1">
      <c r="A751" s="1"/>
      <c r="B751" s="1">
        <v>433</v>
      </c>
      <c r="C751" s="13" t="s">
        <v>55</v>
      </c>
      <c r="D751" s="1" t="s">
        <v>43</v>
      </c>
      <c r="E751" s="4">
        <v>46112</v>
      </c>
      <c r="F751" s="1" t="s">
        <v>52</v>
      </c>
      <c r="G751" s="1" t="s">
        <v>45</v>
      </c>
      <c r="H751" s="5">
        <f>'Forecast log'!H438</f>
        <v>-1.75</v>
      </c>
      <c r="I751" s="5">
        <f>'PG facts'!D122</f>
        <v>3</v>
      </c>
      <c r="J751" s="5">
        <f t="shared" si="44"/>
        <v>-4.75</v>
      </c>
      <c r="K751" s="5">
        <f t="shared" si="45"/>
        <v>22.5625</v>
      </c>
      <c r="L751" s="5">
        <f>('Forecast log'!H438-I751)^2</f>
        <v>22.5625</v>
      </c>
      <c r="M751" s="5">
        <f>('Forecast log'!I438-I751)^2</f>
        <v>64</v>
      </c>
      <c r="N751" s="5">
        <f t="shared" si="46"/>
        <v>0</v>
      </c>
      <c r="O751" s="5">
        <f t="shared" si="47"/>
        <v>4.75</v>
      </c>
    </row>
    <row r="752" spans="1:15" ht="25" customHeight="1">
      <c r="A752" s="1"/>
      <c r="B752" s="1">
        <v>433</v>
      </c>
      <c r="C752" s="13" t="s">
        <v>55</v>
      </c>
      <c r="D752" s="1" t="s">
        <v>43</v>
      </c>
      <c r="E752" s="4">
        <v>46112</v>
      </c>
      <c r="F752" s="1" t="s">
        <v>52</v>
      </c>
      <c r="G752" s="1" t="s">
        <v>46</v>
      </c>
      <c r="H752" s="5">
        <f>'Forecast log'!I438</f>
        <v>-5</v>
      </c>
      <c r="I752" s="5">
        <f>'PG facts'!D122</f>
        <v>3</v>
      </c>
      <c r="J752" s="5">
        <f t="shared" si="44"/>
        <v>-8</v>
      </c>
      <c r="K752" s="5">
        <f t="shared" si="45"/>
        <v>64</v>
      </c>
      <c r="L752" s="5">
        <f>('Forecast log'!H438-I752)^2</f>
        <v>22.5625</v>
      </c>
      <c r="M752" s="5">
        <f>('Forecast log'!I438-I752)^2</f>
        <v>64</v>
      </c>
      <c r="N752" s="5">
        <f t="shared" si="46"/>
        <v>0</v>
      </c>
      <c r="O752" s="5">
        <f t="shared" si="47"/>
        <v>8</v>
      </c>
    </row>
    <row r="753" spans="1:15" ht="25" customHeight="1">
      <c r="A753" s="1"/>
      <c r="B753" s="1">
        <v>433</v>
      </c>
      <c r="C753" s="13" t="s">
        <v>55</v>
      </c>
      <c r="D753" s="1" t="s">
        <v>43</v>
      </c>
      <c r="E753" s="4">
        <v>46112</v>
      </c>
      <c r="F753" s="1" t="s">
        <v>52</v>
      </c>
      <c r="G753" s="1" t="s">
        <v>47</v>
      </c>
      <c r="H753" s="5">
        <f>'Forecast log'!N438</f>
        <v>-1.7054345876478785</v>
      </c>
      <c r="I753" s="5">
        <f>'PG facts'!D122</f>
        <v>3</v>
      </c>
      <c r="J753" s="5">
        <f t="shared" si="44"/>
        <v>-4.7054345876478783</v>
      </c>
      <c r="K753" s="5">
        <f t="shared" si="45"/>
        <v>22.141114658632958</v>
      </c>
      <c r="L753" s="5">
        <f>('Forecast log'!H438-I753)^2</f>
        <v>22.5625</v>
      </c>
      <c r="M753" s="5">
        <f>('Forecast log'!I438-I753)^2</f>
        <v>64</v>
      </c>
      <c r="N753" s="5">
        <f t="shared" si="46"/>
        <v>1</v>
      </c>
      <c r="O753" s="5">
        <f t="shared" si="47"/>
        <v>4.7054345876478783</v>
      </c>
    </row>
    <row r="754" spans="1:15" ht="25" customHeight="1">
      <c r="A754" s="1"/>
      <c r="B754" s="1">
        <v>433</v>
      </c>
      <c r="C754" s="13" t="s">
        <v>55</v>
      </c>
      <c r="D754" s="1" t="s">
        <v>43</v>
      </c>
      <c r="E754" s="4">
        <v>46112</v>
      </c>
      <c r="F754" s="1" t="s">
        <v>52</v>
      </c>
      <c r="G754" s="1" t="s">
        <v>50</v>
      </c>
      <c r="H754" s="5">
        <f>'Forecast log'!S438</f>
        <v>-1.29990519454328</v>
      </c>
      <c r="I754" s="5">
        <f>'PG facts'!D122</f>
        <v>3</v>
      </c>
      <c r="J754" s="5">
        <f t="shared" si="44"/>
        <v>-4.29990519454328</v>
      </c>
      <c r="K754" s="5">
        <f t="shared" si="45"/>
        <v>18.489184682060284</v>
      </c>
      <c r="L754" s="5">
        <f>('Forecast log'!H438-I754)^2</f>
        <v>22.5625</v>
      </c>
      <c r="M754" s="5">
        <f>('Forecast log'!I438-I754)^2</f>
        <v>64</v>
      </c>
      <c r="N754" s="5">
        <f t="shared" si="46"/>
        <v>1</v>
      </c>
      <c r="O754" s="5">
        <f t="shared" si="47"/>
        <v>4.29990519454328</v>
      </c>
    </row>
    <row r="755" spans="1:15" ht="25" customHeight="1">
      <c r="A755" s="1"/>
      <c r="B755" s="1">
        <v>433</v>
      </c>
      <c r="C755" s="13" t="s">
        <v>55</v>
      </c>
      <c r="D755" s="1" t="s">
        <v>43</v>
      </c>
      <c r="E755" s="4">
        <v>46112</v>
      </c>
      <c r="F755" s="1" t="s">
        <v>52</v>
      </c>
      <c r="G755" s="1" t="s">
        <v>48</v>
      </c>
      <c r="H755" s="5">
        <f>'Forecast log'!T438</f>
        <v>-1.7277172938239391</v>
      </c>
      <c r="I755" s="5">
        <f>'PG facts'!D122</f>
        <v>3</v>
      </c>
      <c r="J755" s="5">
        <f t="shared" si="44"/>
        <v>-4.7277172938239396</v>
      </c>
      <c r="K755" s="5">
        <f t="shared" si="45"/>
        <v>22.351310810321955</v>
      </c>
      <c r="L755" s="5">
        <f>('Forecast log'!H438-I755)^2</f>
        <v>22.5625</v>
      </c>
      <c r="M755" s="5">
        <f>('Forecast log'!I438-I755)^2</f>
        <v>64</v>
      </c>
      <c r="N755" s="5">
        <f t="shared" si="46"/>
        <v>1</v>
      </c>
      <c r="O755" s="5">
        <f t="shared" si="47"/>
        <v>4.7277172938239396</v>
      </c>
    </row>
    <row r="756" spans="1:15" ht="25" customHeight="1">
      <c r="A756" s="1"/>
      <c r="B756" s="1">
        <v>431</v>
      </c>
      <c r="C756" s="13" t="s">
        <v>55</v>
      </c>
      <c r="D756" s="1" t="s">
        <v>43</v>
      </c>
      <c r="E756" s="4">
        <v>46112</v>
      </c>
      <c r="F756" s="1" t="s">
        <v>49</v>
      </c>
      <c r="G756" s="1" t="s">
        <v>45</v>
      </c>
      <c r="H756" s="5">
        <f>'Forecast log'!H436</f>
        <v>-1.75</v>
      </c>
      <c r="I756" s="5">
        <f>'PG facts'!D122</f>
        <v>3</v>
      </c>
      <c r="J756" s="5">
        <f t="shared" si="44"/>
        <v>-4.75</v>
      </c>
      <c r="K756" s="5">
        <f t="shared" si="45"/>
        <v>22.5625</v>
      </c>
      <c r="L756" s="5">
        <f>('Forecast log'!H436-I756)^2</f>
        <v>22.5625</v>
      </c>
      <c r="M756" s="5">
        <f>('Forecast log'!I436-I756)^2</f>
        <v>64</v>
      </c>
      <c r="N756" s="5">
        <f t="shared" si="46"/>
        <v>0</v>
      </c>
      <c r="O756" s="5">
        <f t="shared" si="47"/>
        <v>4.75</v>
      </c>
    </row>
    <row r="757" spans="1:15" ht="25" customHeight="1">
      <c r="A757" s="1"/>
      <c r="B757" s="1">
        <v>431</v>
      </c>
      <c r="C757" s="13" t="s">
        <v>55</v>
      </c>
      <c r="D757" s="1" t="s">
        <v>43</v>
      </c>
      <c r="E757" s="4">
        <v>46112</v>
      </c>
      <c r="F757" s="1" t="s">
        <v>49</v>
      </c>
      <c r="G757" s="1" t="s">
        <v>46</v>
      </c>
      <c r="H757" s="5">
        <f>'Forecast log'!I436</f>
        <v>-5</v>
      </c>
      <c r="I757" s="5">
        <f>'PG facts'!D122</f>
        <v>3</v>
      </c>
      <c r="J757" s="5">
        <f t="shared" si="44"/>
        <v>-8</v>
      </c>
      <c r="K757" s="5">
        <f t="shared" si="45"/>
        <v>64</v>
      </c>
      <c r="L757" s="5">
        <f>('Forecast log'!H436-I757)^2</f>
        <v>22.5625</v>
      </c>
      <c r="M757" s="5">
        <f>('Forecast log'!I436-I757)^2</f>
        <v>64</v>
      </c>
      <c r="N757" s="5">
        <f t="shared" si="46"/>
        <v>0</v>
      </c>
      <c r="O757" s="5">
        <f t="shared" si="47"/>
        <v>8</v>
      </c>
    </row>
    <row r="758" spans="1:15" ht="25" customHeight="1">
      <c r="A758" s="1"/>
      <c r="B758" s="1">
        <v>431</v>
      </c>
      <c r="C758" s="13" t="s">
        <v>55</v>
      </c>
      <c r="D758" s="1" t="s">
        <v>43</v>
      </c>
      <c r="E758" s="4">
        <v>46112</v>
      </c>
      <c r="F758" s="1" t="s">
        <v>49</v>
      </c>
      <c r="G758" s="1" t="s">
        <v>47</v>
      </c>
      <c r="H758" s="5">
        <f>'Forecast log'!N436</f>
        <v>-1.1195365169123497</v>
      </c>
      <c r="I758" s="5">
        <f>'PG facts'!D122</f>
        <v>3</v>
      </c>
      <c r="J758" s="5">
        <f t="shared" si="44"/>
        <v>-4.1195365169123495</v>
      </c>
      <c r="K758" s="5">
        <f t="shared" si="45"/>
        <v>16.970581114174333</v>
      </c>
      <c r="L758" s="5">
        <f>('Forecast log'!H436-I758)^2</f>
        <v>22.5625</v>
      </c>
      <c r="M758" s="5">
        <f>('Forecast log'!I436-I758)^2</f>
        <v>64</v>
      </c>
      <c r="N758" s="5">
        <f t="shared" si="46"/>
        <v>1</v>
      </c>
      <c r="O758" s="5">
        <f t="shared" si="47"/>
        <v>4.1195365169123495</v>
      </c>
    </row>
    <row r="759" spans="1:15" ht="25" customHeight="1">
      <c r="A759" s="1"/>
      <c r="B759" s="1">
        <v>431</v>
      </c>
      <c r="C759" s="13" t="s">
        <v>55</v>
      </c>
      <c r="D759" s="1" t="s">
        <v>43</v>
      </c>
      <c r="E759" s="4">
        <v>46112</v>
      </c>
      <c r="F759" s="1" t="s">
        <v>49</v>
      </c>
      <c r="G759" s="1" t="s">
        <v>50</v>
      </c>
      <c r="H759" s="5">
        <f>'Forecast log'!S436</f>
        <v>-1.2730068320577681</v>
      </c>
      <c r="I759" s="5">
        <f>'PG facts'!D122</f>
        <v>3</v>
      </c>
      <c r="J759" s="5">
        <f t="shared" si="44"/>
        <v>-4.2730068320577681</v>
      </c>
      <c r="K759" s="5">
        <f t="shared" si="45"/>
        <v>18.258587386812362</v>
      </c>
      <c r="L759" s="5">
        <f>('Forecast log'!H436-I759)^2</f>
        <v>22.5625</v>
      </c>
      <c r="M759" s="5">
        <f>('Forecast log'!I436-I759)^2</f>
        <v>64</v>
      </c>
      <c r="N759" s="5">
        <f t="shared" si="46"/>
        <v>1</v>
      </c>
      <c r="O759" s="5">
        <f t="shared" si="47"/>
        <v>4.2730068320577681</v>
      </c>
    </row>
    <row r="760" spans="1:15" ht="25" customHeight="1">
      <c r="A760" s="1"/>
      <c r="B760" s="1">
        <v>431</v>
      </c>
      <c r="C760" s="13" t="s">
        <v>55</v>
      </c>
      <c r="D760" s="1" t="s">
        <v>43</v>
      </c>
      <c r="E760" s="4">
        <v>46112</v>
      </c>
      <c r="F760" s="1" t="s">
        <v>49</v>
      </c>
      <c r="G760" s="1" t="s">
        <v>48</v>
      </c>
      <c r="H760" s="5">
        <f>'Forecast log'!T436</f>
        <v>-1.4347682584561747</v>
      </c>
      <c r="I760" s="5">
        <f>'PG facts'!D122</f>
        <v>3</v>
      </c>
      <c r="J760" s="5">
        <f t="shared" si="44"/>
        <v>-4.4347682584561747</v>
      </c>
      <c r="K760" s="5">
        <f t="shared" si="45"/>
        <v>19.667169506210413</v>
      </c>
      <c r="L760" s="5">
        <f>('Forecast log'!H436-I760)^2</f>
        <v>22.5625</v>
      </c>
      <c r="M760" s="5">
        <f>('Forecast log'!I436-I760)^2</f>
        <v>64</v>
      </c>
      <c r="N760" s="5">
        <f t="shared" si="46"/>
        <v>1</v>
      </c>
      <c r="O760" s="5">
        <f t="shared" si="47"/>
        <v>4.4347682584561747</v>
      </c>
    </row>
    <row r="761" spans="1:15" ht="25" customHeight="1">
      <c r="A761" s="1"/>
      <c r="B761" s="1">
        <v>432</v>
      </c>
      <c r="C761" s="13" t="s">
        <v>55</v>
      </c>
      <c r="D761" s="1" t="s">
        <v>43</v>
      </c>
      <c r="E761" s="4">
        <v>46112</v>
      </c>
      <c r="F761" s="1" t="s">
        <v>51</v>
      </c>
      <c r="G761" s="1" t="s">
        <v>45</v>
      </c>
      <c r="H761" s="5">
        <f>'Forecast log'!H437</f>
        <v>-1.75</v>
      </c>
      <c r="I761" s="5">
        <f>'PG facts'!D122</f>
        <v>3</v>
      </c>
      <c r="J761" s="5">
        <f t="shared" si="44"/>
        <v>-4.75</v>
      </c>
      <c r="K761" s="5">
        <f t="shared" si="45"/>
        <v>22.5625</v>
      </c>
      <c r="L761" s="5">
        <f>('Forecast log'!H437-I761)^2</f>
        <v>22.5625</v>
      </c>
      <c r="M761" s="5">
        <f>('Forecast log'!I437-I761)^2</f>
        <v>64</v>
      </c>
      <c r="N761" s="5">
        <f t="shared" si="46"/>
        <v>0</v>
      </c>
      <c r="O761" s="5">
        <f t="shared" si="47"/>
        <v>4.75</v>
      </c>
    </row>
    <row r="762" spans="1:15" ht="25" customHeight="1">
      <c r="A762" s="1"/>
      <c r="B762" s="1">
        <v>432</v>
      </c>
      <c r="C762" s="13" t="s">
        <v>55</v>
      </c>
      <c r="D762" s="1" t="s">
        <v>43</v>
      </c>
      <c r="E762" s="4">
        <v>46112</v>
      </c>
      <c r="F762" s="1" t="s">
        <v>51</v>
      </c>
      <c r="G762" s="1" t="s">
        <v>46</v>
      </c>
      <c r="H762" s="5">
        <f>'Forecast log'!I437</f>
        <v>-5</v>
      </c>
      <c r="I762" s="5">
        <f>'PG facts'!D122</f>
        <v>3</v>
      </c>
      <c r="J762" s="5">
        <f t="shared" si="44"/>
        <v>-8</v>
      </c>
      <c r="K762" s="5">
        <f t="shared" si="45"/>
        <v>64</v>
      </c>
      <c r="L762" s="5">
        <f>('Forecast log'!H437-I762)^2</f>
        <v>22.5625</v>
      </c>
      <c r="M762" s="5">
        <f>('Forecast log'!I437-I762)^2</f>
        <v>64</v>
      </c>
      <c r="N762" s="5">
        <f t="shared" si="46"/>
        <v>0</v>
      </c>
      <c r="O762" s="5">
        <f t="shared" si="47"/>
        <v>8</v>
      </c>
    </row>
    <row r="763" spans="1:15" ht="25" customHeight="1">
      <c r="A763" s="1"/>
      <c r="B763" s="1">
        <v>432</v>
      </c>
      <c r="C763" s="13" t="s">
        <v>55</v>
      </c>
      <c r="D763" s="1" t="s">
        <v>43</v>
      </c>
      <c r="E763" s="4">
        <v>46112</v>
      </c>
      <c r="F763" s="1" t="s">
        <v>51</v>
      </c>
      <c r="G763" s="1" t="s">
        <v>47</v>
      </c>
      <c r="H763" s="5">
        <f>'Forecast log'!N437</f>
        <v>-1.7054345876478785</v>
      </c>
      <c r="I763" s="5">
        <f>'PG facts'!D122</f>
        <v>3</v>
      </c>
      <c r="J763" s="5">
        <f t="shared" si="44"/>
        <v>-4.7054345876478783</v>
      </c>
      <c r="K763" s="5">
        <f t="shared" si="45"/>
        <v>22.141114658632958</v>
      </c>
      <c r="L763" s="5">
        <f>('Forecast log'!H437-I763)^2</f>
        <v>22.5625</v>
      </c>
      <c r="M763" s="5">
        <f>('Forecast log'!I437-I763)^2</f>
        <v>64</v>
      </c>
      <c r="N763" s="5">
        <f t="shared" si="46"/>
        <v>1</v>
      </c>
      <c r="O763" s="5">
        <f t="shared" si="47"/>
        <v>4.7054345876478783</v>
      </c>
    </row>
    <row r="764" spans="1:15" ht="25" customHeight="1">
      <c r="A764" s="1"/>
      <c r="B764" s="1">
        <v>432</v>
      </c>
      <c r="C764" s="13" t="s">
        <v>55</v>
      </c>
      <c r="D764" s="1" t="s">
        <v>43</v>
      </c>
      <c r="E764" s="4">
        <v>46112</v>
      </c>
      <c r="F764" s="1" t="s">
        <v>51</v>
      </c>
      <c r="G764" s="1" t="s">
        <v>50</v>
      </c>
      <c r="H764" s="5">
        <f>'Forecast log'!S437</f>
        <v>-1.29990519454328</v>
      </c>
      <c r="I764" s="5">
        <f>'PG facts'!D122</f>
        <v>3</v>
      </c>
      <c r="J764" s="5">
        <f t="shared" si="44"/>
        <v>-4.29990519454328</v>
      </c>
      <c r="K764" s="5">
        <f t="shared" si="45"/>
        <v>18.489184682060284</v>
      </c>
      <c r="L764" s="5">
        <f>('Forecast log'!H437-I764)^2</f>
        <v>22.5625</v>
      </c>
      <c r="M764" s="5">
        <f>('Forecast log'!I437-I764)^2</f>
        <v>64</v>
      </c>
      <c r="N764" s="5">
        <f t="shared" si="46"/>
        <v>1</v>
      </c>
      <c r="O764" s="5">
        <f t="shared" si="47"/>
        <v>4.29990519454328</v>
      </c>
    </row>
    <row r="765" spans="1:15" ht="25" customHeight="1">
      <c r="A765" s="1"/>
      <c r="B765" s="1">
        <v>432</v>
      </c>
      <c r="C765" s="13" t="s">
        <v>55</v>
      </c>
      <c r="D765" s="1" t="s">
        <v>43</v>
      </c>
      <c r="E765" s="4">
        <v>46112</v>
      </c>
      <c r="F765" s="1" t="s">
        <v>51</v>
      </c>
      <c r="G765" s="1" t="s">
        <v>48</v>
      </c>
      <c r="H765" s="5">
        <f>'Forecast log'!T437</f>
        <v>-1.7277172938239391</v>
      </c>
      <c r="I765" s="5">
        <f>'PG facts'!D122</f>
        <v>3</v>
      </c>
      <c r="J765" s="5">
        <f t="shared" si="44"/>
        <v>-4.7277172938239396</v>
      </c>
      <c r="K765" s="5">
        <f t="shared" si="45"/>
        <v>22.351310810321955</v>
      </c>
      <c r="L765" s="5">
        <f>('Forecast log'!H437-I765)^2</f>
        <v>22.5625</v>
      </c>
      <c r="M765" s="5">
        <f>('Forecast log'!I437-I765)^2</f>
        <v>64</v>
      </c>
      <c r="N765" s="5">
        <f t="shared" si="46"/>
        <v>1</v>
      </c>
      <c r="O765" s="5">
        <f t="shared" si="47"/>
        <v>4.7277172938239396</v>
      </c>
    </row>
    <row r="766" spans="1:15" ht="25" customHeight="1">
      <c r="A766" s="1"/>
      <c r="B766" s="1">
        <v>36</v>
      </c>
      <c r="C766" s="13" t="s">
        <v>17</v>
      </c>
      <c r="D766" s="1" t="s">
        <v>56</v>
      </c>
      <c r="E766" s="4">
        <v>45473</v>
      </c>
      <c r="F766" s="1" t="s">
        <v>44</v>
      </c>
      <c r="G766" s="1" t="s">
        <v>45</v>
      </c>
      <c r="H766" s="5">
        <f>'Forecast log'!H41</f>
        <v>6.75</v>
      </c>
      <c r="I766" s="5">
        <f>'PG facts'!E69</f>
        <v>3</v>
      </c>
      <c r="J766" s="5">
        <f t="shared" si="44"/>
        <v>3.75</v>
      </c>
      <c r="K766" s="5">
        <f t="shared" si="45"/>
        <v>14.0625</v>
      </c>
      <c r="L766" s="5">
        <f>('Forecast log'!H41-I766)^2</f>
        <v>14.0625</v>
      </c>
      <c r="M766" s="5">
        <f>('Forecast log'!I41-I766)^2</f>
        <v>1</v>
      </c>
      <c r="N766" s="5">
        <f t="shared" si="46"/>
        <v>0</v>
      </c>
      <c r="O766" s="5">
        <f t="shared" si="47"/>
        <v>3.75</v>
      </c>
    </row>
    <row r="767" spans="1:15" ht="25" customHeight="1">
      <c r="A767" s="1"/>
      <c r="B767" s="1">
        <v>36</v>
      </c>
      <c r="C767" s="13" t="s">
        <v>17</v>
      </c>
      <c r="D767" s="1" t="s">
        <v>56</v>
      </c>
      <c r="E767" s="4">
        <v>45473</v>
      </c>
      <c r="F767" s="1" t="s">
        <v>44</v>
      </c>
      <c r="G767" s="1" t="s">
        <v>46</v>
      </c>
      <c r="H767" s="5">
        <f>'Forecast log'!I41</f>
        <v>4</v>
      </c>
      <c r="I767" s="5">
        <f>'PG facts'!E69</f>
        <v>3</v>
      </c>
      <c r="J767" s="5">
        <f t="shared" si="44"/>
        <v>1</v>
      </c>
      <c r="K767" s="5">
        <f t="shared" si="45"/>
        <v>1</v>
      </c>
      <c r="L767" s="5">
        <f>('Forecast log'!H41-I767)^2</f>
        <v>14.0625</v>
      </c>
      <c r="M767" s="5">
        <f>('Forecast log'!I41-I767)^2</f>
        <v>1</v>
      </c>
      <c r="N767" s="5">
        <f t="shared" si="46"/>
        <v>1</v>
      </c>
      <c r="O767" s="5">
        <f t="shared" si="47"/>
        <v>1</v>
      </c>
    </row>
    <row r="768" spans="1:15" ht="25" customHeight="1">
      <c r="A768" s="1"/>
      <c r="B768" s="1">
        <v>36</v>
      </c>
      <c r="C768" s="13" t="s">
        <v>17</v>
      </c>
      <c r="D768" s="1" t="s">
        <v>56</v>
      </c>
      <c r="E768" s="4">
        <v>45473</v>
      </c>
      <c r="F768" s="1" t="s">
        <v>44</v>
      </c>
      <c r="G768" s="1" t="s">
        <v>47</v>
      </c>
      <c r="H768" s="5">
        <f>'Forecast log'!N41</f>
        <v>5.5414158230208646</v>
      </c>
      <c r="I768" s="5">
        <f>'PG facts'!E69</f>
        <v>3</v>
      </c>
      <c r="J768" s="5">
        <f t="shared" si="44"/>
        <v>2.5414158230208646</v>
      </c>
      <c r="K768" s="5">
        <f t="shared" si="45"/>
        <v>6.4587943855008181</v>
      </c>
      <c r="L768" s="5">
        <f>('Forecast log'!H41-I768)^2</f>
        <v>14.0625</v>
      </c>
      <c r="M768" s="5">
        <f>('Forecast log'!I41-I768)^2</f>
        <v>1</v>
      </c>
      <c r="N768" s="5">
        <f t="shared" si="46"/>
        <v>1</v>
      </c>
      <c r="O768" s="5">
        <f t="shared" si="47"/>
        <v>2.5414158230208646</v>
      </c>
    </row>
    <row r="769" spans="1:15" ht="25" customHeight="1">
      <c r="A769" s="1"/>
      <c r="B769" s="1">
        <v>36</v>
      </c>
      <c r="C769" s="13" t="s">
        <v>17</v>
      </c>
      <c r="D769" s="1" t="s">
        <v>56</v>
      </c>
      <c r="E769" s="4">
        <v>45473</v>
      </c>
      <c r="F769" s="1" t="s">
        <v>44</v>
      </c>
      <c r="G769" s="1" t="s">
        <v>48</v>
      </c>
      <c r="H769" s="5">
        <f>'Forecast log'!T41</f>
        <v>6.1457079115104323</v>
      </c>
      <c r="I769" s="5">
        <f>'PG facts'!E69</f>
        <v>3</v>
      </c>
      <c r="J769" s="5">
        <f t="shared" si="44"/>
        <v>3.1457079115104323</v>
      </c>
      <c r="K769" s="5">
        <f t="shared" si="45"/>
        <v>9.8954782645393262</v>
      </c>
      <c r="L769" s="5">
        <f>('Forecast log'!H41-I769)^2</f>
        <v>14.0625</v>
      </c>
      <c r="M769" s="5">
        <f>('Forecast log'!I41-I769)^2</f>
        <v>1</v>
      </c>
      <c r="N769" s="5">
        <f t="shared" si="46"/>
        <v>1</v>
      </c>
      <c r="O769" s="5">
        <f t="shared" si="47"/>
        <v>3.1457079115104323</v>
      </c>
    </row>
    <row r="770" spans="1:15" ht="25" customHeight="1">
      <c r="A770" s="1"/>
      <c r="B770" s="1">
        <v>42</v>
      </c>
      <c r="C770" s="13" t="s">
        <v>17</v>
      </c>
      <c r="D770" s="1" t="s">
        <v>56</v>
      </c>
      <c r="E770" s="4">
        <v>45473</v>
      </c>
      <c r="F770" s="1" t="s">
        <v>52</v>
      </c>
      <c r="G770" s="1" t="s">
        <v>45</v>
      </c>
      <c r="H770" s="5">
        <f>'Forecast log'!H47</f>
        <v>5.75</v>
      </c>
      <c r="I770" s="5">
        <f>'PG facts'!E69</f>
        <v>3</v>
      </c>
      <c r="J770" s="5">
        <f t="shared" si="44"/>
        <v>2.75</v>
      </c>
      <c r="K770" s="5">
        <f t="shared" si="45"/>
        <v>7.5625</v>
      </c>
      <c r="L770" s="5">
        <f>('Forecast log'!H47-I770)^2</f>
        <v>7.5625</v>
      </c>
      <c r="M770" s="5">
        <f>('Forecast log'!I47-I770)^2</f>
        <v>1</v>
      </c>
      <c r="N770" s="5">
        <f t="shared" si="46"/>
        <v>0</v>
      </c>
      <c r="O770" s="5">
        <f t="shared" si="47"/>
        <v>2.75</v>
      </c>
    </row>
    <row r="771" spans="1:15" ht="25" customHeight="1">
      <c r="A771" s="1"/>
      <c r="B771" s="1">
        <v>42</v>
      </c>
      <c r="C771" s="13" t="s">
        <v>17</v>
      </c>
      <c r="D771" s="1" t="s">
        <v>56</v>
      </c>
      <c r="E771" s="4">
        <v>45473</v>
      </c>
      <c r="F771" s="1" t="s">
        <v>52</v>
      </c>
      <c r="G771" s="1" t="s">
        <v>46</v>
      </c>
      <c r="H771" s="5">
        <f>'Forecast log'!I47</f>
        <v>4</v>
      </c>
      <c r="I771" s="5">
        <f>'PG facts'!E69</f>
        <v>3</v>
      </c>
      <c r="J771" s="5">
        <f t="shared" si="44"/>
        <v>1</v>
      </c>
      <c r="K771" s="5">
        <f t="shared" si="45"/>
        <v>1</v>
      </c>
      <c r="L771" s="5">
        <f>('Forecast log'!H47-I771)^2</f>
        <v>7.5625</v>
      </c>
      <c r="M771" s="5">
        <f>('Forecast log'!I47-I771)^2</f>
        <v>1</v>
      </c>
      <c r="N771" s="5">
        <f t="shared" si="46"/>
        <v>1</v>
      </c>
      <c r="O771" s="5">
        <f t="shared" si="47"/>
        <v>1</v>
      </c>
    </row>
    <row r="772" spans="1:15" ht="25" customHeight="1">
      <c r="A772" s="1"/>
      <c r="B772" s="1">
        <v>42</v>
      </c>
      <c r="C772" s="13" t="s">
        <v>17</v>
      </c>
      <c r="D772" s="1" t="s">
        <v>56</v>
      </c>
      <c r="E772" s="4">
        <v>45473</v>
      </c>
      <c r="F772" s="1" t="s">
        <v>52</v>
      </c>
      <c r="G772" s="1" t="s">
        <v>47</v>
      </c>
      <c r="H772" s="5">
        <f>'Forecast log'!N47</f>
        <v>3.7722463109458664</v>
      </c>
      <c r="I772" s="5">
        <f>'PG facts'!E69</f>
        <v>3</v>
      </c>
      <c r="J772" s="5">
        <f t="shared" si="44"/>
        <v>0.77224631094586638</v>
      </c>
      <c r="K772" s="5">
        <f t="shared" si="45"/>
        <v>0.59636436476949972</v>
      </c>
      <c r="L772" s="5">
        <f>('Forecast log'!H47-I772)^2</f>
        <v>7.5625</v>
      </c>
      <c r="M772" s="5">
        <f>('Forecast log'!I47-I772)^2</f>
        <v>1</v>
      </c>
      <c r="N772" s="5">
        <f t="shared" si="46"/>
        <v>1</v>
      </c>
      <c r="O772" s="5">
        <f t="shared" si="47"/>
        <v>0.77224631094586638</v>
      </c>
    </row>
    <row r="773" spans="1:15" ht="25" customHeight="1">
      <c r="A773" s="1"/>
      <c r="B773" s="1">
        <v>42</v>
      </c>
      <c r="C773" s="13" t="s">
        <v>17</v>
      </c>
      <c r="D773" s="1" t="s">
        <v>56</v>
      </c>
      <c r="E773" s="4">
        <v>45473</v>
      </c>
      <c r="F773" s="1" t="s">
        <v>52</v>
      </c>
      <c r="G773" s="1" t="s">
        <v>50</v>
      </c>
      <c r="H773" s="5">
        <f>'Forecast log'!S47</f>
        <v>6.1707156521420954</v>
      </c>
      <c r="I773" s="5">
        <f>'PG facts'!E69</f>
        <v>3</v>
      </c>
      <c r="J773" s="5">
        <f t="shared" si="44"/>
        <v>3.1707156521420954</v>
      </c>
      <c r="K773" s="5">
        <f t="shared" si="45"/>
        <v>10.053437746738874</v>
      </c>
      <c r="L773" s="5">
        <f>('Forecast log'!H47-I773)^2</f>
        <v>7.5625</v>
      </c>
      <c r="M773" s="5">
        <f>('Forecast log'!I47-I773)^2</f>
        <v>1</v>
      </c>
      <c r="N773" s="5">
        <f t="shared" si="46"/>
        <v>0</v>
      </c>
      <c r="O773" s="5">
        <f t="shared" si="47"/>
        <v>3.1707156521420954</v>
      </c>
    </row>
    <row r="774" spans="1:15" ht="25" customHeight="1">
      <c r="A774" s="1"/>
      <c r="B774" s="1">
        <v>42</v>
      </c>
      <c r="C774" s="13" t="s">
        <v>17</v>
      </c>
      <c r="D774" s="1" t="s">
        <v>56</v>
      </c>
      <c r="E774" s="4">
        <v>45473</v>
      </c>
      <c r="F774" s="1" t="s">
        <v>52</v>
      </c>
      <c r="G774" s="1" t="s">
        <v>48</v>
      </c>
      <c r="H774" s="5">
        <f>'Forecast log'!T47</f>
        <v>4.7611231554729336</v>
      </c>
      <c r="I774" s="5">
        <f>'PG facts'!E69</f>
        <v>3</v>
      </c>
      <c r="J774" s="5">
        <f t="shared" ref="J774:J837" si="48">H774-I774</f>
        <v>1.7611231554729336</v>
      </c>
      <c r="K774" s="5">
        <f t="shared" ref="K774:K837" si="49">J774^2</f>
        <v>3.1015547687429428</v>
      </c>
      <c r="L774" s="5">
        <f>('Forecast log'!H47-I774)^2</f>
        <v>7.5625</v>
      </c>
      <c r="M774" s="5">
        <f>('Forecast log'!I47-I774)^2</f>
        <v>1</v>
      </c>
      <c r="N774" s="5">
        <f t="shared" ref="N774:N837" si="50">IF(ABS(J774)&lt;SQRT(L774),1,0)</f>
        <v>1</v>
      </c>
      <c r="O774" s="5">
        <f t="shared" ref="O774:O837" si="51">ABS(J774)</f>
        <v>1.7611231554729336</v>
      </c>
    </row>
    <row r="775" spans="1:15" ht="25" customHeight="1">
      <c r="A775" s="1"/>
      <c r="B775" s="1">
        <v>39</v>
      </c>
      <c r="C775" s="13" t="s">
        <v>17</v>
      </c>
      <c r="D775" s="1" t="s">
        <v>56</v>
      </c>
      <c r="E775" s="4">
        <v>45473</v>
      </c>
      <c r="F775" s="1" t="s">
        <v>49</v>
      </c>
      <c r="G775" s="1" t="s">
        <v>45</v>
      </c>
      <c r="H775" s="5">
        <f>'Forecast log'!H44</f>
        <v>5.75</v>
      </c>
      <c r="I775" s="5">
        <f>'PG facts'!E69</f>
        <v>3</v>
      </c>
      <c r="J775" s="5">
        <f t="shared" si="48"/>
        <v>2.75</v>
      </c>
      <c r="K775" s="5">
        <f t="shared" si="49"/>
        <v>7.5625</v>
      </c>
      <c r="L775" s="5">
        <f>('Forecast log'!H44-I775)^2</f>
        <v>7.5625</v>
      </c>
      <c r="M775" s="5">
        <f>('Forecast log'!I44-I775)^2</f>
        <v>1</v>
      </c>
      <c r="N775" s="5">
        <f t="shared" si="50"/>
        <v>0</v>
      </c>
      <c r="O775" s="5">
        <f t="shared" si="51"/>
        <v>2.75</v>
      </c>
    </row>
    <row r="776" spans="1:15" ht="25" customHeight="1">
      <c r="A776" s="1"/>
      <c r="B776" s="1">
        <v>39</v>
      </c>
      <c r="C776" s="13" t="s">
        <v>17</v>
      </c>
      <c r="D776" s="1" t="s">
        <v>56</v>
      </c>
      <c r="E776" s="4">
        <v>45473</v>
      </c>
      <c r="F776" s="1" t="s">
        <v>49</v>
      </c>
      <c r="G776" s="1" t="s">
        <v>46</v>
      </c>
      <c r="H776" s="5">
        <f>'Forecast log'!I44</f>
        <v>4</v>
      </c>
      <c r="I776" s="5">
        <f>'PG facts'!E69</f>
        <v>3</v>
      </c>
      <c r="J776" s="5">
        <f t="shared" si="48"/>
        <v>1</v>
      </c>
      <c r="K776" s="5">
        <f t="shared" si="49"/>
        <v>1</v>
      </c>
      <c r="L776" s="5">
        <f>('Forecast log'!H44-I776)^2</f>
        <v>7.5625</v>
      </c>
      <c r="M776" s="5">
        <f>('Forecast log'!I44-I776)^2</f>
        <v>1</v>
      </c>
      <c r="N776" s="5">
        <f t="shared" si="50"/>
        <v>1</v>
      </c>
      <c r="O776" s="5">
        <f t="shared" si="51"/>
        <v>1</v>
      </c>
    </row>
    <row r="777" spans="1:15" ht="25" customHeight="1">
      <c r="A777" s="1"/>
      <c r="B777" s="1">
        <v>39</v>
      </c>
      <c r="C777" s="13" t="s">
        <v>17</v>
      </c>
      <c r="D777" s="1" t="s">
        <v>56</v>
      </c>
      <c r="E777" s="4">
        <v>45473</v>
      </c>
      <c r="F777" s="1" t="s">
        <v>49</v>
      </c>
      <c r="G777" s="1" t="s">
        <v>47</v>
      </c>
      <c r="H777" s="5">
        <f>'Forecast log'!N44</f>
        <v>4.9058420432331271</v>
      </c>
      <c r="I777" s="5">
        <f>'PG facts'!E69</f>
        <v>3</v>
      </c>
      <c r="J777" s="5">
        <f t="shared" si="48"/>
        <v>1.9058420432331271</v>
      </c>
      <c r="K777" s="5">
        <f t="shared" si="49"/>
        <v>3.6322338937550209</v>
      </c>
      <c r="L777" s="5">
        <f>('Forecast log'!H44-I777)^2</f>
        <v>7.5625</v>
      </c>
      <c r="M777" s="5">
        <f>('Forecast log'!I44-I777)^2</f>
        <v>1</v>
      </c>
      <c r="N777" s="5">
        <f t="shared" si="50"/>
        <v>1</v>
      </c>
      <c r="O777" s="5">
        <f t="shared" si="51"/>
        <v>1.9058420432331271</v>
      </c>
    </row>
    <row r="778" spans="1:15" ht="25" customHeight="1">
      <c r="A778" s="1"/>
      <c r="B778" s="1">
        <v>39</v>
      </c>
      <c r="C778" s="13" t="s">
        <v>17</v>
      </c>
      <c r="D778" s="1" t="s">
        <v>56</v>
      </c>
      <c r="E778" s="4">
        <v>45473</v>
      </c>
      <c r="F778" s="1" t="s">
        <v>49</v>
      </c>
      <c r="G778" s="1" t="s">
        <v>50</v>
      </c>
      <c r="H778" s="5">
        <f>'Forecast log'!S44</f>
        <v>6.1707156521420954</v>
      </c>
      <c r="I778" s="5">
        <f>'PG facts'!E69</f>
        <v>3</v>
      </c>
      <c r="J778" s="5">
        <f t="shared" si="48"/>
        <v>3.1707156521420954</v>
      </c>
      <c r="K778" s="5">
        <f t="shared" si="49"/>
        <v>10.053437746738874</v>
      </c>
      <c r="L778" s="5">
        <f>('Forecast log'!H44-I778)^2</f>
        <v>7.5625</v>
      </c>
      <c r="M778" s="5">
        <f>('Forecast log'!I44-I778)^2</f>
        <v>1</v>
      </c>
      <c r="N778" s="5">
        <f t="shared" si="50"/>
        <v>0</v>
      </c>
      <c r="O778" s="5">
        <f t="shared" si="51"/>
        <v>3.1707156521420954</v>
      </c>
    </row>
    <row r="779" spans="1:15" ht="25" customHeight="1">
      <c r="A779" s="1"/>
      <c r="B779" s="1">
        <v>39</v>
      </c>
      <c r="C779" s="13" t="s">
        <v>17</v>
      </c>
      <c r="D779" s="1" t="s">
        <v>56</v>
      </c>
      <c r="E779" s="4">
        <v>45473</v>
      </c>
      <c r="F779" s="1" t="s">
        <v>49</v>
      </c>
      <c r="G779" s="1" t="s">
        <v>48</v>
      </c>
      <c r="H779" s="5">
        <f>'Forecast log'!T44</f>
        <v>5.3279210216165636</v>
      </c>
      <c r="I779" s="5">
        <f>'PG facts'!E69</f>
        <v>3</v>
      </c>
      <c r="J779" s="5">
        <f t="shared" si="48"/>
        <v>2.3279210216165636</v>
      </c>
      <c r="K779" s="5">
        <f t="shared" si="49"/>
        <v>5.4192162828843049</v>
      </c>
      <c r="L779" s="5">
        <f>('Forecast log'!H44-I779)^2</f>
        <v>7.5625</v>
      </c>
      <c r="M779" s="5">
        <f>('Forecast log'!I44-I779)^2</f>
        <v>1</v>
      </c>
      <c r="N779" s="5">
        <f t="shared" si="50"/>
        <v>1</v>
      </c>
      <c r="O779" s="5">
        <f t="shared" si="51"/>
        <v>2.3279210216165636</v>
      </c>
    </row>
    <row r="780" spans="1:15" ht="25" customHeight="1">
      <c r="A780" s="1"/>
      <c r="B780" s="1">
        <v>40</v>
      </c>
      <c r="C780" s="13" t="s">
        <v>17</v>
      </c>
      <c r="D780" s="1" t="s">
        <v>56</v>
      </c>
      <c r="E780" s="4">
        <v>45473</v>
      </c>
      <c r="F780" s="1" t="s">
        <v>51</v>
      </c>
      <c r="G780" s="1" t="s">
        <v>45</v>
      </c>
      <c r="H780" s="5">
        <f>'Forecast log'!H45</f>
        <v>5.75</v>
      </c>
      <c r="I780" s="5">
        <f>'PG facts'!E69</f>
        <v>3</v>
      </c>
      <c r="J780" s="5">
        <f t="shared" si="48"/>
        <v>2.75</v>
      </c>
      <c r="K780" s="5">
        <f t="shared" si="49"/>
        <v>7.5625</v>
      </c>
      <c r="L780" s="5">
        <f>('Forecast log'!H45-I780)^2</f>
        <v>7.5625</v>
      </c>
      <c r="M780" s="5">
        <f>('Forecast log'!I45-I780)^2</f>
        <v>1</v>
      </c>
      <c r="N780" s="5">
        <f t="shared" si="50"/>
        <v>0</v>
      </c>
      <c r="O780" s="5">
        <f t="shared" si="51"/>
        <v>2.75</v>
      </c>
    </row>
    <row r="781" spans="1:15" ht="25" customHeight="1">
      <c r="A781" s="1"/>
      <c r="B781" s="1">
        <v>40</v>
      </c>
      <c r="C781" s="13" t="s">
        <v>17</v>
      </c>
      <c r="D781" s="1" t="s">
        <v>56</v>
      </c>
      <c r="E781" s="4">
        <v>45473</v>
      </c>
      <c r="F781" s="1" t="s">
        <v>51</v>
      </c>
      <c r="G781" s="1" t="s">
        <v>46</v>
      </c>
      <c r="H781" s="5">
        <f>'Forecast log'!I45</f>
        <v>4</v>
      </c>
      <c r="I781" s="5">
        <f>'PG facts'!E69</f>
        <v>3</v>
      </c>
      <c r="J781" s="5">
        <f t="shared" si="48"/>
        <v>1</v>
      </c>
      <c r="K781" s="5">
        <f t="shared" si="49"/>
        <v>1</v>
      </c>
      <c r="L781" s="5">
        <f>('Forecast log'!H45-I781)^2</f>
        <v>7.5625</v>
      </c>
      <c r="M781" s="5">
        <f>('Forecast log'!I45-I781)^2</f>
        <v>1</v>
      </c>
      <c r="N781" s="5">
        <f t="shared" si="50"/>
        <v>1</v>
      </c>
      <c r="O781" s="5">
        <f t="shared" si="51"/>
        <v>1</v>
      </c>
    </row>
    <row r="782" spans="1:15" ht="25" customHeight="1">
      <c r="A782" s="1"/>
      <c r="B782" s="1">
        <v>40</v>
      </c>
      <c r="C782" s="13" t="s">
        <v>17</v>
      </c>
      <c r="D782" s="1" t="s">
        <v>56</v>
      </c>
      <c r="E782" s="4">
        <v>45473</v>
      </c>
      <c r="F782" s="1" t="s">
        <v>51</v>
      </c>
      <c r="G782" s="1" t="s">
        <v>47</v>
      </c>
      <c r="H782" s="5">
        <f>'Forecast log'!N45</f>
        <v>4.1424914308566159</v>
      </c>
      <c r="I782" s="5">
        <f>'PG facts'!E69</f>
        <v>3</v>
      </c>
      <c r="J782" s="5">
        <f t="shared" si="48"/>
        <v>1.1424914308566159</v>
      </c>
      <c r="K782" s="5">
        <f t="shared" si="49"/>
        <v>1.3052866695807974</v>
      </c>
      <c r="L782" s="5">
        <f>('Forecast log'!H45-I782)^2</f>
        <v>7.5625</v>
      </c>
      <c r="M782" s="5">
        <f>('Forecast log'!I45-I782)^2</f>
        <v>1</v>
      </c>
      <c r="N782" s="5">
        <f t="shared" si="50"/>
        <v>1</v>
      </c>
      <c r="O782" s="5">
        <f t="shared" si="51"/>
        <v>1.1424914308566159</v>
      </c>
    </row>
    <row r="783" spans="1:15" ht="25" customHeight="1">
      <c r="A783" s="1"/>
      <c r="B783" s="1">
        <v>40</v>
      </c>
      <c r="C783" s="13" t="s">
        <v>17</v>
      </c>
      <c r="D783" s="1" t="s">
        <v>56</v>
      </c>
      <c r="E783" s="4">
        <v>45473</v>
      </c>
      <c r="F783" s="1" t="s">
        <v>51</v>
      </c>
      <c r="G783" s="1" t="s">
        <v>50</v>
      </c>
      <c r="H783" s="5">
        <f>'Forecast log'!S45</f>
        <v>6.1707156521420954</v>
      </c>
      <c r="I783" s="5">
        <f>'PG facts'!E69</f>
        <v>3</v>
      </c>
      <c r="J783" s="5">
        <f t="shared" si="48"/>
        <v>3.1707156521420954</v>
      </c>
      <c r="K783" s="5">
        <f t="shared" si="49"/>
        <v>10.053437746738874</v>
      </c>
      <c r="L783" s="5">
        <f>('Forecast log'!H45-I783)^2</f>
        <v>7.5625</v>
      </c>
      <c r="M783" s="5">
        <f>('Forecast log'!I45-I783)^2</f>
        <v>1</v>
      </c>
      <c r="N783" s="5">
        <f t="shared" si="50"/>
        <v>0</v>
      </c>
      <c r="O783" s="5">
        <f t="shared" si="51"/>
        <v>3.1707156521420954</v>
      </c>
    </row>
    <row r="784" spans="1:15" ht="25" customHeight="1">
      <c r="A784" s="1"/>
      <c r="B784" s="1">
        <v>40</v>
      </c>
      <c r="C784" s="13" t="s">
        <v>17</v>
      </c>
      <c r="D784" s="1" t="s">
        <v>56</v>
      </c>
      <c r="E784" s="4">
        <v>45473</v>
      </c>
      <c r="F784" s="1" t="s">
        <v>51</v>
      </c>
      <c r="G784" s="1" t="s">
        <v>48</v>
      </c>
      <c r="H784" s="5">
        <f>'Forecast log'!T45</f>
        <v>4.9462457154283079</v>
      </c>
      <c r="I784" s="5">
        <f>'PG facts'!E69</f>
        <v>3</v>
      </c>
      <c r="J784" s="5">
        <f t="shared" si="48"/>
        <v>1.9462457154283079</v>
      </c>
      <c r="K784" s="5">
        <f t="shared" si="49"/>
        <v>3.787872384823046</v>
      </c>
      <c r="L784" s="5">
        <f>('Forecast log'!H45-I784)^2</f>
        <v>7.5625</v>
      </c>
      <c r="M784" s="5">
        <f>('Forecast log'!I45-I784)^2</f>
        <v>1</v>
      </c>
      <c r="N784" s="5">
        <f t="shared" si="50"/>
        <v>1</v>
      </c>
      <c r="O784" s="5">
        <f t="shared" si="51"/>
        <v>1.9462457154283079</v>
      </c>
    </row>
    <row r="785" spans="1:15" ht="25" customHeight="1">
      <c r="A785" s="1"/>
      <c r="B785" s="1">
        <v>96</v>
      </c>
      <c r="C785" s="13" t="s">
        <v>17</v>
      </c>
      <c r="D785" s="1" t="s">
        <v>56</v>
      </c>
      <c r="E785" s="4">
        <v>45565</v>
      </c>
      <c r="F785" s="1" t="s">
        <v>44</v>
      </c>
      <c r="G785" s="1" t="s">
        <v>45</v>
      </c>
      <c r="H785" s="5">
        <f>'Forecast log'!H101</f>
        <v>5.75</v>
      </c>
      <c r="I785" s="5">
        <f>'PG facts'!E76</f>
        <v>1</v>
      </c>
      <c r="J785" s="5">
        <f t="shared" si="48"/>
        <v>4.75</v>
      </c>
      <c r="K785" s="5">
        <f t="shared" si="49"/>
        <v>22.5625</v>
      </c>
      <c r="L785" s="5">
        <f>('Forecast log'!H101-I785)^2</f>
        <v>22.5625</v>
      </c>
      <c r="M785" s="5">
        <f>('Forecast log'!I101-I785)^2</f>
        <v>9</v>
      </c>
      <c r="N785" s="5">
        <f t="shared" si="50"/>
        <v>0</v>
      </c>
      <c r="O785" s="5">
        <f t="shared" si="51"/>
        <v>4.75</v>
      </c>
    </row>
    <row r="786" spans="1:15" ht="25" customHeight="1">
      <c r="A786" s="1"/>
      <c r="B786" s="1">
        <v>96</v>
      </c>
      <c r="C786" s="13" t="s">
        <v>17</v>
      </c>
      <c r="D786" s="1" t="s">
        <v>56</v>
      </c>
      <c r="E786" s="4">
        <v>45565</v>
      </c>
      <c r="F786" s="1" t="s">
        <v>44</v>
      </c>
      <c r="G786" s="1" t="s">
        <v>46</v>
      </c>
      <c r="H786" s="5">
        <f>'Forecast log'!I101</f>
        <v>4</v>
      </c>
      <c r="I786" s="5">
        <f>'PG facts'!E76</f>
        <v>1</v>
      </c>
      <c r="J786" s="5">
        <f t="shared" si="48"/>
        <v>3</v>
      </c>
      <c r="K786" s="5">
        <f t="shared" si="49"/>
        <v>9</v>
      </c>
      <c r="L786" s="5">
        <f>('Forecast log'!H101-I786)^2</f>
        <v>22.5625</v>
      </c>
      <c r="M786" s="5">
        <f>('Forecast log'!I101-I786)^2</f>
        <v>9</v>
      </c>
      <c r="N786" s="5">
        <f t="shared" si="50"/>
        <v>1</v>
      </c>
      <c r="O786" s="5">
        <f t="shared" si="51"/>
        <v>3</v>
      </c>
    </row>
    <row r="787" spans="1:15" ht="25" customHeight="1">
      <c r="A787" s="1"/>
      <c r="B787" s="1">
        <v>96</v>
      </c>
      <c r="C787" s="13" t="s">
        <v>17</v>
      </c>
      <c r="D787" s="1" t="s">
        <v>56</v>
      </c>
      <c r="E787" s="4">
        <v>45565</v>
      </c>
      <c r="F787" s="1" t="s">
        <v>44</v>
      </c>
      <c r="G787" s="1" t="s">
        <v>47</v>
      </c>
      <c r="H787" s="5">
        <f>'Forecast log'!N101</f>
        <v>4.3931887089537165</v>
      </c>
      <c r="I787" s="5">
        <f>'PG facts'!E76</f>
        <v>1</v>
      </c>
      <c r="J787" s="5">
        <f t="shared" si="48"/>
        <v>3.3931887089537165</v>
      </c>
      <c r="K787" s="5">
        <f t="shared" si="49"/>
        <v>11.513729614570989</v>
      </c>
      <c r="L787" s="5">
        <f>('Forecast log'!H101-I787)^2</f>
        <v>22.5625</v>
      </c>
      <c r="M787" s="5">
        <f>('Forecast log'!I101-I787)^2</f>
        <v>9</v>
      </c>
      <c r="N787" s="5">
        <f t="shared" si="50"/>
        <v>1</v>
      </c>
      <c r="O787" s="5">
        <f t="shared" si="51"/>
        <v>3.3931887089537165</v>
      </c>
    </row>
    <row r="788" spans="1:15" ht="25" customHeight="1">
      <c r="A788" s="1"/>
      <c r="B788" s="1">
        <v>96</v>
      </c>
      <c r="C788" s="13" t="s">
        <v>17</v>
      </c>
      <c r="D788" s="1" t="s">
        <v>56</v>
      </c>
      <c r="E788" s="4">
        <v>45565</v>
      </c>
      <c r="F788" s="1" t="s">
        <v>44</v>
      </c>
      <c r="G788" s="1" t="s">
        <v>48</v>
      </c>
      <c r="H788" s="5">
        <f>'Forecast log'!T101</f>
        <v>5.0715943544768578</v>
      </c>
      <c r="I788" s="5">
        <f>'PG facts'!E76</f>
        <v>1</v>
      </c>
      <c r="J788" s="5">
        <f t="shared" si="48"/>
        <v>4.0715943544768578</v>
      </c>
      <c r="K788" s="5">
        <f t="shared" si="49"/>
        <v>16.577880587407819</v>
      </c>
      <c r="L788" s="5">
        <f>('Forecast log'!H101-I788)^2</f>
        <v>22.5625</v>
      </c>
      <c r="M788" s="5">
        <f>('Forecast log'!I101-I788)^2</f>
        <v>9</v>
      </c>
      <c r="N788" s="5">
        <f t="shared" si="50"/>
        <v>1</v>
      </c>
      <c r="O788" s="5">
        <f t="shared" si="51"/>
        <v>4.0715943544768578</v>
      </c>
    </row>
    <row r="789" spans="1:15" ht="25" customHeight="1">
      <c r="A789" s="1"/>
      <c r="B789" s="1">
        <v>102</v>
      </c>
      <c r="C789" s="13" t="s">
        <v>17</v>
      </c>
      <c r="D789" s="1" t="s">
        <v>56</v>
      </c>
      <c r="E789" s="4">
        <v>45565</v>
      </c>
      <c r="F789" s="1" t="s">
        <v>52</v>
      </c>
      <c r="G789" s="1" t="s">
        <v>45</v>
      </c>
      <c r="H789" s="5">
        <f>'Forecast log'!H107</f>
        <v>4.5</v>
      </c>
      <c r="I789" s="5">
        <f>'PG facts'!E76</f>
        <v>1</v>
      </c>
      <c r="J789" s="5">
        <f t="shared" si="48"/>
        <v>3.5</v>
      </c>
      <c r="K789" s="5">
        <f t="shared" si="49"/>
        <v>12.25</v>
      </c>
      <c r="L789" s="5">
        <f>('Forecast log'!H107-I789)^2</f>
        <v>12.25</v>
      </c>
      <c r="M789" s="5">
        <f>('Forecast log'!I107-I789)^2</f>
        <v>4</v>
      </c>
      <c r="N789" s="5">
        <f t="shared" si="50"/>
        <v>0</v>
      </c>
      <c r="O789" s="5">
        <f t="shared" si="51"/>
        <v>3.5</v>
      </c>
    </row>
    <row r="790" spans="1:15" ht="25" customHeight="1">
      <c r="A790" s="1"/>
      <c r="B790" s="1">
        <v>102</v>
      </c>
      <c r="C790" s="13" t="s">
        <v>17</v>
      </c>
      <c r="D790" s="1" t="s">
        <v>56</v>
      </c>
      <c r="E790" s="4">
        <v>45565</v>
      </c>
      <c r="F790" s="1" t="s">
        <v>52</v>
      </c>
      <c r="G790" s="1" t="s">
        <v>46</v>
      </c>
      <c r="H790" s="5">
        <f>'Forecast log'!I107</f>
        <v>3</v>
      </c>
      <c r="I790" s="5">
        <f>'PG facts'!E76</f>
        <v>1</v>
      </c>
      <c r="J790" s="5">
        <f t="shared" si="48"/>
        <v>2</v>
      </c>
      <c r="K790" s="5">
        <f t="shared" si="49"/>
        <v>4</v>
      </c>
      <c r="L790" s="5">
        <f>('Forecast log'!H107-I790)^2</f>
        <v>12.25</v>
      </c>
      <c r="M790" s="5">
        <f>('Forecast log'!I107-I790)^2</f>
        <v>4</v>
      </c>
      <c r="N790" s="5">
        <f t="shared" si="50"/>
        <v>1</v>
      </c>
      <c r="O790" s="5">
        <f t="shared" si="51"/>
        <v>2</v>
      </c>
    </row>
    <row r="791" spans="1:15" ht="25" customHeight="1">
      <c r="A791" s="1"/>
      <c r="B791" s="1">
        <v>102</v>
      </c>
      <c r="C791" s="13" t="s">
        <v>17</v>
      </c>
      <c r="D791" s="1" t="s">
        <v>56</v>
      </c>
      <c r="E791" s="4">
        <v>45565</v>
      </c>
      <c r="F791" s="1" t="s">
        <v>52</v>
      </c>
      <c r="G791" s="1" t="s">
        <v>47</v>
      </c>
      <c r="H791" s="5">
        <f>'Forecast log'!N107</f>
        <v>2.4782642456361752</v>
      </c>
      <c r="I791" s="5">
        <f>'PG facts'!E76</f>
        <v>1</v>
      </c>
      <c r="J791" s="5">
        <f t="shared" si="48"/>
        <v>1.4782642456361752</v>
      </c>
      <c r="K791" s="5">
        <f t="shared" si="49"/>
        <v>2.1852651799262901</v>
      </c>
      <c r="L791" s="5">
        <f>('Forecast log'!H107-I791)^2</f>
        <v>12.25</v>
      </c>
      <c r="M791" s="5">
        <f>('Forecast log'!I107-I791)^2</f>
        <v>4</v>
      </c>
      <c r="N791" s="5">
        <f t="shared" si="50"/>
        <v>1</v>
      </c>
      <c r="O791" s="5">
        <f t="shared" si="51"/>
        <v>1.4782642456361752</v>
      </c>
    </row>
    <row r="792" spans="1:15" ht="25" customHeight="1">
      <c r="A792" s="1"/>
      <c r="B792" s="1">
        <v>102</v>
      </c>
      <c r="C792" s="13" t="s">
        <v>17</v>
      </c>
      <c r="D792" s="1" t="s">
        <v>56</v>
      </c>
      <c r="E792" s="4">
        <v>45565</v>
      </c>
      <c r="F792" s="1" t="s">
        <v>52</v>
      </c>
      <c r="G792" s="1" t="s">
        <v>50</v>
      </c>
      <c r="H792" s="5">
        <f>'Forecast log'!S107</f>
        <v>4.8248595991166745</v>
      </c>
      <c r="I792" s="5">
        <f>'PG facts'!E76</f>
        <v>1</v>
      </c>
      <c r="J792" s="5">
        <f t="shared" si="48"/>
        <v>3.8248595991166745</v>
      </c>
      <c r="K792" s="5">
        <f t="shared" si="49"/>
        <v>14.629550952954968</v>
      </c>
      <c r="L792" s="5">
        <f>('Forecast log'!H107-I792)^2</f>
        <v>12.25</v>
      </c>
      <c r="M792" s="5">
        <f>('Forecast log'!I107-I792)^2</f>
        <v>4</v>
      </c>
      <c r="N792" s="5">
        <f t="shared" si="50"/>
        <v>0</v>
      </c>
      <c r="O792" s="5">
        <f t="shared" si="51"/>
        <v>3.8248595991166745</v>
      </c>
    </row>
    <row r="793" spans="1:15" ht="25" customHeight="1">
      <c r="A793" s="1"/>
      <c r="B793" s="1">
        <v>102</v>
      </c>
      <c r="C793" s="13" t="s">
        <v>17</v>
      </c>
      <c r="D793" s="1" t="s">
        <v>56</v>
      </c>
      <c r="E793" s="4">
        <v>45565</v>
      </c>
      <c r="F793" s="1" t="s">
        <v>52</v>
      </c>
      <c r="G793" s="1" t="s">
        <v>48</v>
      </c>
      <c r="H793" s="5">
        <f>'Forecast log'!T107</f>
        <v>3.4891321228180878</v>
      </c>
      <c r="I793" s="5">
        <f>'PG facts'!E76</f>
        <v>1</v>
      </c>
      <c r="J793" s="5">
        <f t="shared" si="48"/>
        <v>2.4891321228180878</v>
      </c>
      <c r="K793" s="5">
        <f t="shared" si="49"/>
        <v>6.1957787248448799</v>
      </c>
      <c r="L793" s="5">
        <f>('Forecast log'!H107-I793)^2</f>
        <v>12.25</v>
      </c>
      <c r="M793" s="5">
        <f>('Forecast log'!I107-I793)^2</f>
        <v>4</v>
      </c>
      <c r="N793" s="5">
        <f t="shared" si="50"/>
        <v>1</v>
      </c>
      <c r="O793" s="5">
        <f t="shared" si="51"/>
        <v>2.4891321228180878</v>
      </c>
    </row>
    <row r="794" spans="1:15" ht="25" customHeight="1">
      <c r="A794" s="1"/>
      <c r="B794" s="1">
        <v>99</v>
      </c>
      <c r="C794" s="13" t="s">
        <v>17</v>
      </c>
      <c r="D794" s="1" t="s">
        <v>56</v>
      </c>
      <c r="E794" s="4">
        <v>45565</v>
      </c>
      <c r="F794" s="1" t="s">
        <v>49</v>
      </c>
      <c r="G794" s="1" t="s">
        <v>45</v>
      </c>
      <c r="H794" s="5">
        <f>'Forecast log'!H104</f>
        <v>4.5</v>
      </c>
      <c r="I794" s="5">
        <f>'PG facts'!E76</f>
        <v>1</v>
      </c>
      <c r="J794" s="5">
        <f t="shared" si="48"/>
        <v>3.5</v>
      </c>
      <c r="K794" s="5">
        <f t="shared" si="49"/>
        <v>12.25</v>
      </c>
      <c r="L794" s="5">
        <f>('Forecast log'!H104-I794)^2</f>
        <v>12.25</v>
      </c>
      <c r="M794" s="5">
        <f>('Forecast log'!I104-I794)^2</f>
        <v>4</v>
      </c>
      <c r="N794" s="5">
        <f t="shared" si="50"/>
        <v>0</v>
      </c>
      <c r="O794" s="5">
        <f t="shared" si="51"/>
        <v>3.5</v>
      </c>
    </row>
    <row r="795" spans="1:15" ht="25" customHeight="1">
      <c r="A795" s="1"/>
      <c r="B795" s="1">
        <v>99</v>
      </c>
      <c r="C795" s="13" t="s">
        <v>17</v>
      </c>
      <c r="D795" s="1" t="s">
        <v>56</v>
      </c>
      <c r="E795" s="4">
        <v>45565</v>
      </c>
      <c r="F795" s="1" t="s">
        <v>49</v>
      </c>
      <c r="G795" s="1" t="s">
        <v>46</v>
      </c>
      <c r="H795" s="5">
        <f>'Forecast log'!I104</f>
        <v>3</v>
      </c>
      <c r="I795" s="5">
        <f>'PG facts'!E76</f>
        <v>1</v>
      </c>
      <c r="J795" s="5">
        <f t="shared" si="48"/>
        <v>2</v>
      </c>
      <c r="K795" s="5">
        <f t="shared" si="49"/>
        <v>4</v>
      </c>
      <c r="L795" s="5">
        <f>('Forecast log'!H104-I795)^2</f>
        <v>12.25</v>
      </c>
      <c r="M795" s="5">
        <f>('Forecast log'!I104-I795)^2</f>
        <v>4</v>
      </c>
      <c r="N795" s="5">
        <f t="shared" si="50"/>
        <v>1</v>
      </c>
      <c r="O795" s="5">
        <f t="shared" si="51"/>
        <v>2</v>
      </c>
    </row>
    <row r="796" spans="1:15" ht="25" customHeight="1">
      <c r="A796" s="1"/>
      <c r="B796" s="1">
        <v>99</v>
      </c>
      <c r="C796" s="13" t="s">
        <v>17</v>
      </c>
      <c r="D796" s="1" t="s">
        <v>56</v>
      </c>
      <c r="E796" s="4">
        <v>45565</v>
      </c>
      <c r="F796" s="1" t="s">
        <v>49</v>
      </c>
      <c r="G796" s="1" t="s">
        <v>47</v>
      </c>
      <c r="H796" s="5">
        <f>'Forecast log'!N104</f>
        <v>2.9793871220577874</v>
      </c>
      <c r="I796" s="5">
        <f>'PG facts'!E76</f>
        <v>1</v>
      </c>
      <c r="J796" s="5">
        <f t="shared" si="48"/>
        <v>1.9793871220577874</v>
      </c>
      <c r="K796" s="5">
        <f t="shared" si="49"/>
        <v>3.9179733789682105</v>
      </c>
      <c r="L796" s="5">
        <f>('Forecast log'!H104-I796)^2</f>
        <v>12.25</v>
      </c>
      <c r="M796" s="5">
        <f>('Forecast log'!I104-I796)^2</f>
        <v>4</v>
      </c>
      <c r="N796" s="5">
        <f t="shared" si="50"/>
        <v>1</v>
      </c>
      <c r="O796" s="5">
        <f t="shared" si="51"/>
        <v>1.9793871220577874</v>
      </c>
    </row>
    <row r="797" spans="1:15" ht="25" customHeight="1">
      <c r="A797" s="1"/>
      <c r="B797" s="1">
        <v>99</v>
      </c>
      <c r="C797" s="13" t="s">
        <v>17</v>
      </c>
      <c r="D797" s="1" t="s">
        <v>56</v>
      </c>
      <c r="E797" s="4">
        <v>45565</v>
      </c>
      <c r="F797" s="1" t="s">
        <v>49</v>
      </c>
      <c r="G797" s="1" t="s">
        <v>50</v>
      </c>
      <c r="H797" s="5">
        <f>'Forecast log'!S104</f>
        <v>4.8248595991166745</v>
      </c>
      <c r="I797" s="5">
        <f>'PG facts'!E76</f>
        <v>1</v>
      </c>
      <c r="J797" s="5">
        <f t="shared" si="48"/>
        <v>3.8248595991166745</v>
      </c>
      <c r="K797" s="5">
        <f t="shared" si="49"/>
        <v>14.629550952954968</v>
      </c>
      <c r="L797" s="5">
        <f>('Forecast log'!H104-I797)^2</f>
        <v>12.25</v>
      </c>
      <c r="M797" s="5">
        <f>('Forecast log'!I104-I797)^2</f>
        <v>4</v>
      </c>
      <c r="N797" s="5">
        <f t="shared" si="50"/>
        <v>0</v>
      </c>
      <c r="O797" s="5">
        <f t="shared" si="51"/>
        <v>3.8248595991166745</v>
      </c>
    </row>
    <row r="798" spans="1:15" ht="25" customHeight="1">
      <c r="A798" s="1"/>
      <c r="B798" s="1">
        <v>99</v>
      </c>
      <c r="C798" s="13" t="s">
        <v>17</v>
      </c>
      <c r="D798" s="1" t="s">
        <v>56</v>
      </c>
      <c r="E798" s="4">
        <v>45565</v>
      </c>
      <c r="F798" s="1" t="s">
        <v>49</v>
      </c>
      <c r="G798" s="1" t="s">
        <v>48</v>
      </c>
      <c r="H798" s="5">
        <f>'Forecast log'!T104</f>
        <v>3.7396935610288935</v>
      </c>
      <c r="I798" s="5">
        <f>'PG facts'!E76</f>
        <v>1</v>
      </c>
      <c r="J798" s="5">
        <f t="shared" si="48"/>
        <v>2.7396935610288935</v>
      </c>
      <c r="K798" s="5">
        <f t="shared" si="49"/>
        <v>7.5059208083431797</v>
      </c>
      <c r="L798" s="5">
        <f>('Forecast log'!H104-I798)^2</f>
        <v>12.25</v>
      </c>
      <c r="M798" s="5">
        <f>('Forecast log'!I104-I798)^2</f>
        <v>4</v>
      </c>
      <c r="N798" s="5">
        <f t="shared" si="50"/>
        <v>1</v>
      </c>
      <c r="O798" s="5">
        <f t="shared" si="51"/>
        <v>2.7396935610288935</v>
      </c>
    </row>
    <row r="799" spans="1:15" ht="25" customHeight="1">
      <c r="A799" s="1"/>
      <c r="B799" s="1">
        <v>100</v>
      </c>
      <c r="C799" s="13" t="s">
        <v>17</v>
      </c>
      <c r="D799" s="1" t="s">
        <v>56</v>
      </c>
      <c r="E799" s="4">
        <v>45565</v>
      </c>
      <c r="F799" s="1" t="s">
        <v>51</v>
      </c>
      <c r="G799" s="1" t="s">
        <v>45</v>
      </c>
      <c r="H799" s="5">
        <f>'Forecast log'!H105</f>
        <v>4.5</v>
      </c>
      <c r="I799" s="5">
        <f>'PG facts'!E76</f>
        <v>1</v>
      </c>
      <c r="J799" s="5">
        <f t="shared" si="48"/>
        <v>3.5</v>
      </c>
      <c r="K799" s="5">
        <f t="shared" si="49"/>
        <v>12.25</v>
      </c>
      <c r="L799" s="5">
        <f>('Forecast log'!H105-I799)^2</f>
        <v>12.25</v>
      </c>
      <c r="M799" s="5">
        <f>('Forecast log'!I105-I799)^2</f>
        <v>4</v>
      </c>
      <c r="N799" s="5">
        <f t="shared" si="50"/>
        <v>0</v>
      </c>
      <c r="O799" s="5">
        <f t="shared" si="51"/>
        <v>3.5</v>
      </c>
    </row>
    <row r="800" spans="1:15" ht="25" customHeight="1">
      <c r="A800" s="1"/>
      <c r="B800" s="1">
        <v>100</v>
      </c>
      <c r="C800" s="13" t="s">
        <v>17</v>
      </c>
      <c r="D800" s="1" t="s">
        <v>56</v>
      </c>
      <c r="E800" s="4">
        <v>45565</v>
      </c>
      <c r="F800" s="1" t="s">
        <v>51</v>
      </c>
      <c r="G800" s="1" t="s">
        <v>46</v>
      </c>
      <c r="H800" s="5">
        <f>'Forecast log'!I105</f>
        <v>3</v>
      </c>
      <c r="I800" s="5">
        <f>'PG facts'!E76</f>
        <v>1</v>
      </c>
      <c r="J800" s="5">
        <f t="shared" si="48"/>
        <v>2</v>
      </c>
      <c r="K800" s="5">
        <f t="shared" si="49"/>
        <v>4</v>
      </c>
      <c r="L800" s="5">
        <f>('Forecast log'!H105-I800)^2</f>
        <v>12.25</v>
      </c>
      <c r="M800" s="5">
        <f>('Forecast log'!I105-I800)^2</f>
        <v>4</v>
      </c>
      <c r="N800" s="5">
        <f t="shared" si="50"/>
        <v>1</v>
      </c>
      <c r="O800" s="5">
        <f t="shared" si="51"/>
        <v>2</v>
      </c>
    </row>
    <row r="801" spans="1:15" ht="25" customHeight="1">
      <c r="A801" s="1"/>
      <c r="B801" s="1">
        <v>100</v>
      </c>
      <c r="C801" s="13" t="s">
        <v>17</v>
      </c>
      <c r="D801" s="1" t="s">
        <v>56</v>
      </c>
      <c r="E801" s="4">
        <v>45565</v>
      </c>
      <c r="F801" s="1" t="s">
        <v>51</v>
      </c>
      <c r="G801" s="1" t="s">
        <v>47</v>
      </c>
      <c r="H801" s="5">
        <f>'Forecast log'!N105</f>
        <v>2.6262575462079218</v>
      </c>
      <c r="I801" s="5">
        <f>'PG facts'!E76</f>
        <v>1</v>
      </c>
      <c r="J801" s="5">
        <f t="shared" si="48"/>
        <v>1.6262575462079218</v>
      </c>
      <c r="K801" s="5">
        <f t="shared" si="49"/>
        <v>2.6447136065982111</v>
      </c>
      <c r="L801" s="5">
        <f>('Forecast log'!H105-I801)^2</f>
        <v>12.25</v>
      </c>
      <c r="M801" s="5">
        <f>('Forecast log'!I105-I801)^2</f>
        <v>4</v>
      </c>
      <c r="N801" s="5">
        <f t="shared" si="50"/>
        <v>1</v>
      </c>
      <c r="O801" s="5">
        <f t="shared" si="51"/>
        <v>1.6262575462079218</v>
      </c>
    </row>
    <row r="802" spans="1:15" ht="25" customHeight="1">
      <c r="A802" s="1"/>
      <c r="B802" s="1">
        <v>100</v>
      </c>
      <c r="C802" s="13" t="s">
        <v>17</v>
      </c>
      <c r="D802" s="1" t="s">
        <v>56</v>
      </c>
      <c r="E802" s="4">
        <v>45565</v>
      </c>
      <c r="F802" s="1" t="s">
        <v>51</v>
      </c>
      <c r="G802" s="1" t="s">
        <v>50</v>
      </c>
      <c r="H802" s="5">
        <f>'Forecast log'!S105</f>
        <v>4.8248595991166745</v>
      </c>
      <c r="I802" s="5">
        <f>'PG facts'!E76</f>
        <v>1</v>
      </c>
      <c r="J802" s="5">
        <f t="shared" si="48"/>
        <v>3.8248595991166745</v>
      </c>
      <c r="K802" s="5">
        <f t="shared" si="49"/>
        <v>14.629550952954968</v>
      </c>
      <c r="L802" s="5">
        <f>('Forecast log'!H105-I802)^2</f>
        <v>12.25</v>
      </c>
      <c r="M802" s="5">
        <f>('Forecast log'!I105-I802)^2</f>
        <v>4</v>
      </c>
      <c r="N802" s="5">
        <f t="shared" si="50"/>
        <v>0</v>
      </c>
      <c r="O802" s="5">
        <f t="shared" si="51"/>
        <v>3.8248595991166745</v>
      </c>
    </row>
    <row r="803" spans="1:15" ht="25" customHeight="1">
      <c r="A803" s="1"/>
      <c r="B803" s="1">
        <v>100</v>
      </c>
      <c r="C803" s="13" t="s">
        <v>17</v>
      </c>
      <c r="D803" s="1" t="s">
        <v>56</v>
      </c>
      <c r="E803" s="4">
        <v>45565</v>
      </c>
      <c r="F803" s="1" t="s">
        <v>51</v>
      </c>
      <c r="G803" s="1" t="s">
        <v>48</v>
      </c>
      <c r="H803" s="5">
        <f>'Forecast log'!T105</f>
        <v>3.5631287731039611</v>
      </c>
      <c r="I803" s="5">
        <f>'PG facts'!E76</f>
        <v>1</v>
      </c>
      <c r="J803" s="5">
        <f t="shared" si="48"/>
        <v>2.5631287731039611</v>
      </c>
      <c r="K803" s="5">
        <f t="shared" si="49"/>
        <v>6.5696291075134168</v>
      </c>
      <c r="L803" s="5">
        <f>('Forecast log'!H105-I803)^2</f>
        <v>12.25</v>
      </c>
      <c r="M803" s="5">
        <f>('Forecast log'!I105-I803)^2</f>
        <v>4</v>
      </c>
      <c r="N803" s="5">
        <f t="shared" si="50"/>
        <v>1</v>
      </c>
      <c r="O803" s="5">
        <f t="shared" si="51"/>
        <v>2.5631287731039611</v>
      </c>
    </row>
    <row r="804" spans="1:15" ht="25" customHeight="1">
      <c r="A804" s="1"/>
      <c r="B804" s="1">
        <v>152</v>
      </c>
      <c r="C804" s="13" t="s">
        <v>17</v>
      </c>
      <c r="D804" s="1" t="s">
        <v>56</v>
      </c>
      <c r="E804" s="4">
        <v>45657</v>
      </c>
      <c r="F804" s="1" t="s">
        <v>44</v>
      </c>
      <c r="G804" s="1" t="s">
        <v>45</v>
      </c>
      <c r="H804" s="5">
        <f>'Forecast log'!H157</f>
        <v>4.5</v>
      </c>
      <c r="I804" s="5">
        <f>'PG facts'!E83</f>
        <v>2</v>
      </c>
      <c r="J804" s="5">
        <f t="shared" si="48"/>
        <v>2.5</v>
      </c>
      <c r="K804" s="5">
        <f t="shared" si="49"/>
        <v>6.25</v>
      </c>
      <c r="L804" s="5">
        <f>('Forecast log'!H157-I804)^2</f>
        <v>6.25</v>
      </c>
      <c r="M804" s="5">
        <f>('Forecast log'!I157-I804)^2</f>
        <v>1</v>
      </c>
      <c r="N804" s="5">
        <f t="shared" si="50"/>
        <v>0</v>
      </c>
      <c r="O804" s="5">
        <f t="shared" si="51"/>
        <v>2.5</v>
      </c>
    </row>
    <row r="805" spans="1:15" ht="25" customHeight="1">
      <c r="A805" s="1"/>
      <c r="B805" s="1">
        <v>152</v>
      </c>
      <c r="C805" s="13" t="s">
        <v>17</v>
      </c>
      <c r="D805" s="1" t="s">
        <v>56</v>
      </c>
      <c r="E805" s="4">
        <v>45657</v>
      </c>
      <c r="F805" s="1" t="s">
        <v>44</v>
      </c>
      <c r="G805" s="1" t="s">
        <v>46</v>
      </c>
      <c r="H805" s="5">
        <f>'Forecast log'!I157</f>
        <v>3</v>
      </c>
      <c r="I805" s="5">
        <f>'PG facts'!E83</f>
        <v>2</v>
      </c>
      <c r="J805" s="5">
        <f t="shared" si="48"/>
        <v>1</v>
      </c>
      <c r="K805" s="5">
        <f t="shared" si="49"/>
        <v>1</v>
      </c>
      <c r="L805" s="5">
        <f>('Forecast log'!H157-I805)^2</f>
        <v>6.25</v>
      </c>
      <c r="M805" s="5">
        <f>('Forecast log'!I157-I805)^2</f>
        <v>1</v>
      </c>
      <c r="N805" s="5">
        <f t="shared" si="50"/>
        <v>1</v>
      </c>
      <c r="O805" s="5">
        <f t="shared" si="51"/>
        <v>1</v>
      </c>
    </row>
    <row r="806" spans="1:15" ht="25" customHeight="1">
      <c r="A806" s="1"/>
      <c r="B806" s="1">
        <v>152</v>
      </c>
      <c r="C806" s="13" t="s">
        <v>17</v>
      </c>
      <c r="D806" s="1" t="s">
        <v>56</v>
      </c>
      <c r="E806" s="4">
        <v>45657</v>
      </c>
      <c r="F806" s="1" t="s">
        <v>44</v>
      </c>
      <c r="G806" s="1" t="s">
        <v>47</v>
      </c>
      <c r="H806" s="5">
        <f>'Forecast log'!N157</f>
        <v>2.7282069367937658</v>
      </c>
      <c r="I806" s="5">
        <f>'PG facts'!E83</f>
        <v>2</v>
      </c>
      <c r="J806" s="5">
        <f t="shared" si="48"/>
        <v>0.7282069367937658</v>
      </c>
      <c r="K806" s="5">
        <f t="shared" si="49"/>
        <v>0.53028534279455963</v>
      </c>
      <c r="L806" s="5">
        <f>('Forecast log'!H157-I806)^2</f>
        <v>6.25</v>
      </c>
      <c r="M806" s="5">
        <f>('Forecast log'!I157-I806)^2</f>
        <v>1</v>
      </c>
      <c r="N806" s="5">
        <f t="shared" si="50"/>
        <v>1</v>
      </c>
      <c r="O806" s="5">
        <f t="shared" si="51"/>
        <v>0.7282069367937658</v>
      </c>
    </row>
    <row r="807" spans="1:15" ht="25" customHeight="1">
      <c r="A807" s="1"/>
      <c r="B807" s="1">
        <v>152</v>
      </c>
      <c r="C807" s="13" t="s">
        <v>17</v>
      </c>
      <c r="D807" s="1" t="s">
        <v>56</v>
      </c>
      <c r="E807" s="4">
        <v>45657</v>
      </c>
      <c r="F807" s="1" t="s">
        <v>44</v>
      </c>
      <c r="G807" s="1" t="s">
        <v>48</v>
      </c>
      <c r="H807" s="5">
        <f>'Forecast log'!T157</f>
        <v>3.6141034683968831</v>
      </c>
      <c r="I807" s="5">
        <f>'PG facts'!E83</f>
        <v>2</v>
      </c>
      <c r="J807" s="5">
        <f t="shared" si="48"/>
        <v>1.6141034683968831</v>
      </c>
      <c r="K807" s="5">
        <f t="shared" si="49"/>
        <v>2.6053300066908478</v>
      </c>
      <c r="L807" s="5">
        <f>('Forecast log'!H157-I807)^2</f>
        <v>6.25</v>
      </c>
      <c r="M807" s="5">
        <f>('Forecast log'!I157-I807)^2</f>
        <v>1</v>
      </c>
      <c r="N807" s="5">
        <f t="shared" si="50"/>
        <v>1</v>
      </c>
      <c r="O807" s="5">
        <f t="shared" si="51"/>
        <v>1.6141034683968831</v>
      </c>
    </row>
    <row r="808" spans="1:15" ht="25" customHeight="1">
      <c r="A808" s="1"/>
      <c r="B808" s="1">
        <v>158</v>
      </c>
      <c r="C808" s="13" t="s">
        <v>17</v>
      </c>
      <c r="D808" s="1" t="s">
        <v>56</v>
      </c>
      <c r="E808" s="4">
        <v>45657</v>
      </c>
      <c r="F808" s="1" t="s">
        <v>52</v>
      </c>
      <c r="G808" s="1" t="s">
        <v>45</v>
      </c>
      <c r="H808" s="5">
        <f>'Forecast log'!H163</f>
        <v>3</v>
      </c>
      <c r="I808" s="5">
        <f>'PG facts'!E83</f>
        <v>2</v>
      </c>
      <c r="J808" s="5">
        <f t="shared" si="48"/>
        <v>1</v>
      </c>
      <c r="K808" s="5">
        <f t="shared" si="49"/>
        <v>1</v>
      </c>
      <c r="L808" s="5">
        <f>('Forecast log'!H163-I808)^2</f>
        <v>1</v>
      </c>
      <c r="M808" s="5">
        <f>('Forecast log'!I163-I808)^2</f>
        <v>1</v>
      </c>
      <c r="N808" s="5">
        <f t="shared" si="50"/>
        <v>0</v>
      </c>
      <c r="O808" s="5">
        <f t="shared" si="51"/>
        <v>1</v>
      </c>
    </row>
    <row r="809" spans="1:15" ht="25" customHeight="1">
      <c r="A809" s="1"/>
      <c r="B809" s="1">
        <v>158</v>
      </c>
      <c r="C809" s="13" t="s">
        <v>17</v>
      </c>
      <c r="D809" s="1" t="s">
        <v>56</v>
      </c>
      <c r="E809" s="4">
        <v>45657</v>
      </c>
      <c r="F809" s="1" t="s">
        <v>52</v>
      </c>
      <c r="G809" s="1" t="s">
        <v>46</v>
      </c>
      <c r="H809" s="5">
        <f>'Forecast log'!I163</f>
        <v>1</v>
      </c>
      <c r="I809" s="5">
        <f>'PG facts'!E83</f>
        <v>2</v>
      </c>
      <c r="J809" s="5">
        <f t="shared" si="48"/>
        <v>-1</v>
      </c>
      <c r="K809" s="5">
        <f t="shared" si="49"/>
        <v>1</v>
      </c>
      <c r="L809" s="5">
        <f>('Forecast log'!H163-I809)^2</f>
        <v>1</v>
      </c>
      <c r="M809" s="5">
        <f>('Forecast log'!I163-I809)^2</f>
        <v>1</v>
      </c>
      <c r="N809" s="5">
        <f t="shared" si="50"/>
        <v>0</v>
      </c>
      <c r="O809" s="5">
        <f t="shared" si="51"/>
        <v>1</v>
      </c>
    </row>
    <row r="810" spans="1:15" ht="25" customHeight="1">
      <c r="A810" s="1"/>
      <c r="B810" s="1">
        <v>158</v>
      </c>
      <c r="C810" s="13" t="s">
        <v>17</v>
      </c>
      <c r="D810" s="1" t="s">
        <v>56</v>
      </c>
      <c r="E810" s="4">
        <v>45657</v>
      </c>
      <c r="F810" s="1" t="s">
        <v>52</v>
      </c>
      <c r="G810" s="1" t="s">
        <v>47</v>
      </c>
      <c r="H810" s="5">
        <f>'Forecast log'!N163</f>
        <v>1.9622322389847808</v>
      </c>
      <c r="I810" s="5">
        <f>'PG facts'!E83</f>
        <v>2</v>
      </c>
      <c r="J810" s="5">
        <f t="shared" si="48"/>
        <v>-3.776776101521917E-2</v>
      </c>
      <c r="K810" s="5">
        <f t="shared" si="49"/>
        <v>1.4264037721027089E-3</v>
      </c>
      <c r="L810" s="5">
        <f>('Forecast log'!H163-I810)^2</f>
        <v>1</v>
      </c>
      <c r="M810" s="5">
        <f>('Forecast log'!I163-I810)^2</f>
        <v>1</v>
      </c>
      <c r="N810" s="5">
        <f t="shared" si="50"/>
        <v>1</v>
      </c>
      <c r="O810" s="5">
        <f t="shared" si="51"/>
        <v>3.776776101521917E-2</v>
      </c>
    </row>
    <row r="811" spans="1:15" ht="25" customHeight="1">
      <c r="A811" s="1"/>
      <c r="B811" s="1">
        <v>158</v>
      </c>
      <c r="C811" s="13" t="s">
        <v>17</v>
      </c>
      <c r="D811" s="1" t="s">
        <v>56</v>
      </c>
      <c r="E811" s="4">
        <v>45657</v>
      </c>
      <c r="F811" s="1" t="s">
        <v>52</v>
      </c>
      <c r="G811" s="1" t="s">
        <v>50</v>
      </c>
      <c r="H811" s="5">
        <f>'Forecast log'!S163</f>
        <v>2.8547722288428492</v>
      </c>
      <c r="I811" s="5">
        <f>'PG facts'!E83</f>
        <v>2</v>
      </c>
      <c r="J811" s="5">
        <f t="shared" si="48"/>
        <v>0.8547722288428492</v>
      </c>
      <c r="K811" s="5">
        <f t="shared" si="49"/>
        <v>0.73063556320097212</v>
      </c>
      <c r="L811" s="5">
        <f>('Forecast log'!H163-I811)^2</f>
        <v>1</v>
      </c>
      <c r="M811" s="5">
        <f>('Forecast log'!I163-I811)^2</f>
        <v>1</v>
      </c>
      <c r="N811" s="5">
        <f t="shared" si="50"/>
        <v>1</v>
      </c>
      <c r="O811" s="5">
        <f t="shared" si="51"/>
        <v>0.8547722288428492</v>
      </c>
    </row>
    <row r="812" spans="1:15" ht="25" customHeight="1">
      <c r="A812" s="1"/>
      <c r="B812" s="1">
        <v>158</v>
      </c>
      <c r="C812" s="13" t="s">
        <v>17</v>
      </c>
      <c r="D812" s="1" t="s">
        <v>56</v>
      </c>
      <c r="E812" s="4">
        <v>45657</v>
      </c>
      <c r="F812" s="1" t="s">
        <v>52</v>
      </c>
      <c r="G812" s="1" t="s">
        <v>48</v>
      </c>
      <c r="H812" s="5">
        <f>'Forecast log'!T163</f>
        <v>2.4811161194923903</v>
      </c>
      <c r="I812" s="5">
        <f>'PG facts'!E83</f>
        <v>2</v>
      </c>
      <c r="J812" s="5">
        <f t="shared" si="48"/>
        <v>0.4811161194923903</v>
      </c>
      <c r="K812" s="5">
        <f t="shared" si="49"/>
        <v>0.23147272043541597</v>
      </c>
      <c r="L812" s="5">
        <f>('Forecast log'!H163-I812)^2</f>
        <v>1</v>
      </c>
      <c r="M812" s="5">
        <f>('Forecast log'!I163-I812)^2</f>
        <v>1</v>
      </c>
      <c r="N812" s="5">
        <f t="shared" si="50"/>
        <v>1</v>
      </c>
      <c r="O812" s="5">
        <f t="shared" si="51"/>
        <v>0.4811161194923903</v>
      </c>
    </row>
    <row r="813" spans="1:15" ht="25" customHeight="1">
      <c r="A813" s="1"/>
      <c r="B813" s="1">
        <v>155</v>
      </c>
      <c r="C813" s="13" t="s">
        <v>17</v>
      </c>
      <c r="D813" s="1" t="s">
        <v>56</v>
      </c>
      <c r="E813" s="4">
        <v>45657</v>
      </c>
      <c r="F813" s="1" t="s">
        <v>49</v>
      </c>
      <c r="G813" s="1" t="s">
        <v>45</v>
      </c>
      <c r="H813" s="5">
        <f>'Forecast log'!H160</f>
        <v>3</v>
      </c>
      <c r="I813" s="5">
        <f>'PG facts'!E83</f>
        <v>2</v>
      </c>
      <c r="J813" s="5">
        <f t="shared" si="48"/>
        <v>1</v>
      </c>
      <c r="K813" s="5">
        <f t="shared" si="49"/>
        <v>1</v>
      </c>
      <c r="L813" s="5">
        <f>('Forecast log'!H160-I813)^2</f>
        <v>1</v>
      </c>
      <c r="M813" s="5">
        <f>('Forecast log'!I160-I813)^2</f>
        <v>1</v>
      </c>
      <c r="N813" s="5">
        <f t="shared" si="50"/>
        <v>0</v>
      </c>
      <c r="O813" s="5">
        <f t="shared" si="51"/>
        <v>1</v>
      </c>
    </row>
    <row r="814" spans="1:15" ht="25" customHeight="1">
      <c r="A814" s="1"/>
      <c r="B814" s="1">
        <v>155</v>
      </c>
      <c r="C814" s="13" t="s">
        <v>17</v>
      </c>
      <c r="D814" s="1" t="s">
        <v>56</v>
      </c>
      <c r="E814" s="4">
        <v>45657</v>
      </c>
      <c r="F814" s="1" t="s">
        <v>49</v>
      </c>
      <c r="G814" s="1" t="s">
        <v>46</v>
      </c>
      <c r="H814" s="5">
        <f>'Forecast log'!I160</f>
        <v>1</v>
      </c>
      <c r="I814" s="5">
        <f>'PG facts'!E83</f>
        <v>2</v>
      </c>
      <c r="J814" s="5">
        <f t="shared" si="48"/>
        <v>-1</v>
      </c>
      <c r="K814" s="5">
        <f t="shared" si="49"/>
        <v>1</v>
      </c>
      <c r="L814" s="5">
        <f>('Forecast log'!H160-I814)^2</f>
        <v>1</v>
      </c>
      <c r="M814" s="5">
        <f>('Forecast log'!I160-I814)^2</f>
        <v>1</v>
      </c>
      <c r="N814" s="5">
        <f t="shared" si="50"/>
        <v>0</v>
      </c>
      <c r="O814" s="5">
        <f t="shared" si="51"/>
        <v>1</v>
      </c>
    </row>
    <row r="815" spans="1:15" ht="25" customHeight="1">
      <c r="A815" s="1"/>
      <c r="B815" s="1">
        <v>155</v>
      </c>
      <c r="C815" s="13" t="s">
        <v>17</v>
      </c>
      <c r="D815" s="1" t="s">
        <v>56</v>
      </c>
      <c r="E815" s="4">
        <v>45657</v>
      </c>
      <c r="F815" s="1" t="s">
        <v>49</v>
      </c>
      <c r="G815" s="1" t="s">
        <v>47</v>
      </c>
      <c r="H815" s="5">
        <f>'Forecast log'!N160</f>
        <v>1.7161252065739989</v>
      </c>
      <c r="I815" s="5">
        <f>'PG facts'!E83</f>
        <v>2</v>
      </c>
      <c r="J815" s="5">
        <f t="shared" si="48"/>
        <v>-0.28387479342600108</v>
      </c>
      <c r="K815" s="5">
        <f t="shared" si="49"/>
        <v>8.0584898342654782E-2</v>
      </c>
      <c r="L815" s="5">
        <f>('Forecast log'!H160-I815)^2</f>
        <v>1</v>
      </c>
      <c r="M815" s="5">
        <f>('Forecast log'!I160-I815)^2</f>
        <v>1</v>
      </c>
      <c r="N815" s="5">
        <f t="shared" si="50"/>
        <v>1</v>
      </c>
      <c r="O815" s="5">
        <f t="shared" si="51"/>
        <v>0.28387479342600108</v>
      </c>
    </row>
    <row r="816" spans="1:15" ht="25" customHeight="1">
      <c r="A816" s="1"/>
      <c r="B816" s="1">
        <v>155</v>
      </c>
      <c r="C816" s="13" t="s">
        <v>17</v>
      </c>
      <c r="D816" s="1" t="s">
        <v>56</v>
      </c>
      <c r="E816" s="4">
        <v>45657</v>
      </c>
      <c r="F816" s="1" t="s">
        <v>49</v>
      </c>
      <c r="G816" s="1" t="s">
        <v>50</v>
      </c>
      <c r="H816" s="5">
        <f>'Forecast log'!S160</f>
        <v>2.8547722288428492</v>
      </c>
      <c r="I816" s="5">
        <f>'PG facts'!E83</f>
        <v>2</v>
      </c>
      <c r="J816" s="5">
        <f t="shared" si="48"/>
        <v>0.8547722288428492</v>
      </c>
      <c r="K816" s="5">
        <f t="shared" si="49"/>
        <v>0.73063556320097212</v>
      </c>
      <c r="L816" s="5">
        <f>('Forecast log'!H160-I816)^2</f>
        <v>1</v>
      </c>
      <c r="M816" s="5">
        <f>('Forecast log'!I160-I816)^2</f>
        <v>1</v>
      </c>
      <c r="N816" s="5">
        <f t="shared" si="50"/>
        <v>1</v>
      </c>
      <c r="O816" s="5">
        <f t="shared" si="51"/>
        <v>0.8547722288428492</v>
      </c>
    </row>
    <row r="817" spans="1:15" ht="25" customHeight="1">
      <c r="A817" s="1"/>
      <c r="B817" s="1">
        <v>155</v>
      </c>
      <c r="C817" s="13" t="s">
        <v>17</v>
      </c>
      <c r="D817" s="1" t="s">
        <v>56</v>
      </c>
      <c r="E817" s="4">
        <v>45657</v>
      </c>
      <c r="F817" s="1" t="s">
        <v>49</v>
      </c>
      <c r="G817" s="1" t="s">
        <v>48</v>
      </c>
      <c r="H817" s="5">
        <f>'Forecast log'!T160</f>
        <v>2.3580626032869993</v>
      </c>
      <c r="I817" s="5">
        <f>'PG facts'!E83</f>
        <v>2</v>
      </c>
      <c r="J817" s="5">
        <f t="shared" si="48"/>
        <v>0.35806260328699935</v>
      </c>
      <c r="K817" s="5">
        <f t="shared" si="49"/>
        <v>0.12820882787266308</v>
      </c>
      <c r="L817" s="5">
        <f>('Forecast log'!H160-I817)^2</f>
        <v>1</v>
      </c>
      <c r="M817" s="5">
        <f>('Forecast log'!I160-I817)^2</f>
        <v>1</v>
      </c>
      <c r="N817" s="5">
        <f t="shared" si="50"/>
        <v>1</v>
      </c>
      <c r="O817" s="5">
        <f t="shared" si="51"/>
        <v>0.35806260328699935</v>
      </c>
    </row>
    <row r="818" spans="1:15" ht="25" customHeight="1">
      <c r="A818" s="1"/>
      <c r="B818" s="1">
        <v>156</v>
      </c>
      <c r="C818" s="13" t="s">
        <v>17</v>
      </c>
      <c r="D818" s="1" t="s">
        <v>56</v>
      </c>
      <c r="E818" s="4">
        <v>45657</v>
      </c>
      <c r="F818" s="1" t="s">
        <v>51</v>
      </c>
      <c r="G818" s="1" t="s">
        <v>45</v>
      </c>
      <c r="H818" s="5">
        <f>'Forecast log'!H161</f>
        <v>3</v>
      </c>
      <c r="I818" s="5">
        <f>'PG facts'!E83</f>
        <v>2</v>
      </c>
      <c r="J818" s="5">
        <f t="shared" si="48"/>
        <v>1</v>
      </c>
      <c r="K818" s="5">
        <f t="shared" si="49"/>
        <v>1</v>
      </c>
      <c r="L818" s="5">
        <f>('Forecast log'!H161-I818)^2</f>
        <v>1</v>
      </c>
      <c r="M818" s="5">
        <f>('Forecast log'!I161-I818)^2</f>
        <v>1</v>
      </c>
      <c r="N818" s="5">
        <f t="shared" si="50"/>
        <v>0</v>
      </c>
      <c r="O818" s="5">
        <f t="shared" si="51"/>
        <v>1</v>
      </c>
    </row>
    <row r="819" spans="1:15" ht="25" customHeight="1">
      <c r="A819" s="1"/>
      <c r="B819" s="1">
        <v>156</v>
      </c>
      <c r="C819" s="13" t="s">
        <v>17</v>
      </c>
      <c r="D819" s="1" t="s">
        <v>56</v>
      </c>
      <c r="E819" s="4">
        <v>45657</v>
      </c>
      <c r="F819" s="1" t="s">
        <v>51</v>
      </c>
      <c r="G819" s="1" t="s">
        <v>46</v>
      </c>
      <c r="H819" s="5">
        <f>'Forecast log'!I161</f>
        <v>1</v>
      </c>
      <c r="I819" s="5">
        <f>'PG facts'!E83</f>
        <v>2</v>
      </c>
      <c r="J819" s="5">
        <f t="shared" si="48"/>
        <v>-1</v>
      </c>
      <c r="K819" s="5">
        <f t="shared" si="49"/>
        <v>1</v>
      </c>
      <c r="L819" s="5">
        <f>('Forecast log'!H161-I819)^2</f>
        <v>1</v>
      </c>
      <c r="M819" s="5">
        <f>('Forecast log'!I161-I819)^2</f>
        <v>1</v>
      </c>
      <c r="N819" s="5">
        <f t="shared" si="50"/>
        <v>0</v>
      </c>
      <c r="O819" s="5">
        <f t="shared" si="51"/>
        <v>1</v>
      </c>
    </row>
    <row r="820" spans="1:15" ht="25" customHeight="1">
      <c r="A820" s="1"/>
      <c r="B820" s="1">
        <v>156</v>
      </c>
      <c r="C820" s="13" t="s">
        <v>17</v>
      </c>
      <c r="D820" s="1" t="s">
        <v>56</v>
      </c>
      <c r="E820" s="4">
        <v>45657</v>
      </c>
      <c r="F820" s="1" t="s">
        <v>51</v>
      </c>
      <c r="G820" s="1" t="s">
        <v>47</v>
      </c>
      <c r="H820" s="5">
        <f>'Forecast log'!N161</f>
        <v>1.8698966865817495</v>
      </c>
      <c r="I820" s="5">
        <f>'PG facts'!E83</f>
        <v>2</v>
      </c>
      <c r="J820" s="5">
        <f t="shared" si="48"/>
        <v>-0.13010331341825054</v>
      </c>
      <c r="K820" s="5">
        <f t="shared" si="49"/>
        <v>1.6926872162407531E-2</v>
      </c>
      <c r="L820" s="5">
        <f>('Forecast log'!H161-I820)^2</f>
        <v>1</v>
      </c>
      <c r="M820" s="5">
        <f>('Forecast log'!I161-I820)^2</f>
        <v>1</v>
      </c>
      <c r="N820" s="5">
        <f t="shared" si="50"/>
        <v>1</v>
      </c>
      <c r="O820" s="5">
        <f t="shared" si="51"/>
        <v>0.13010331341825054</v>
      </c>
    </row>
    <row r="821" spans="1:15" ht="25" customHeight="1">
      <c r="A821" s="1"/>
      <c r="B821" s="1">
        <v>156</v>
      </c>
      <c r="C821" s="13" t="s">
        <v>17</v>
      </c>
      <c r="D821" s="1" t="s">
        <v>56</v>
      </c>
      <c r="E821" s="4">
        <v>45657</v>
      </c>
      <c r="F821" s="1" t="s">
        <v>51</v>
      </c>
      <c r="G821" s="1" t="s">
        <v>50</v>
      </c>
      <c r="H821" s="5">
        <f>'Forecast log'!S161</f>
        <v>2.8547722288428492</v>
      </c>
      <c r="I821" s="5">
        <f>'PG facts'!E83</f>
        <v>2</v>
      </c>
      <c r="J821" s="5">
        <f t="shared" si="48"/>
        <v>0.8547722288428492</v>
      </c>
      <c r="K821" s="5">
        <f t="shared" si="49"/>
        <v>0.73063556320097212</v>
      </c>
      <c r="L821" s="5">
        <f>('Forecast log'!H161-I821)^2</f>
        <v>1</v>
      </c>
      <c r="M821" s="5">
        <f>('Forecast log'!I161-I821)^2</f>
        <v>1</v>
      </c>
      <c r="N821" s="5">
        <f t="shared" si="50"/>
        <v>1</v>
      </c>
      <c r="O821" s="5">
        <f t="shared" si="51"/>
        <v>0.8547722288428492</v>
      </c>
    </row>
    <row r="822" spans="1:15" ht="25" customHeight="1">
      <c r="A822" s="1"/>
      <c r="B822" s="1">
        <v>156</v>
      </c>
      <c r="C822" s="13" t="s">
        <v>17</v>
      </c>
      <c r="D822" s="1" t="s">
        <v>56</v>
      </c>
      <c r="E822" s="4">
        <v>45657</v>
      </c>
      <c r="F822" s="1" t="s">
        <v>51</v>
      </c>
      <c r="G822" s="1" t="s">
        <v>48</v>
      </c>
      <c r="H822" s="5">
        <f>'Forecast log'!T161</f>
        <v>2.4349483432908747</v>
      </c>
      <c r="I822" s="5">
        <f>'PG facts'!E83</f>
        <v>2</v>
      </c>
      <c r="J822" s="5">
        <f t="shared" si="48"/>
        <v>0.43494834329087473</v>
      </c>
      <c r="K822" s="5">
        <f t="shared" si="49"/>
        <v>0.18918006133147661</v>
      </c>
      <c r="L822" s="5">
        <f>('Forecast log'!H161-I822)^2</f>
        <v>1</v>
      </c>
      <c r="M822" s="5">
        <f>('Forecast log'!I161-I822)^2</f>
        <v>1</v>
      </c>
      <c r="N822" s="5">
        <f t="shared" si="50"/>
        <v>1</v>
      </c>
      <c r="O822" s="5">
        <f t="shared" si="51"/>
        <v>0.43494834329087473</v>
      </c>
    </row>
    <row r="823" spans="1:15" ht="25" customHeight="1">
      <c r="A823" s="1"/>
      <c r="B823" s="1">
        <v>210</v>
      </c>
      <c r="C823" s="13" t="s">
        <v>17</v>
      </c>
      <c r="D823" s="1" t="s">
        <v>56</v>
      </c>
      <c r="E823" s="4">
        <v>45747</v>
      </c>
      <c r="F823" s="1" t="s">
        <v>44</v>
      </c>
      <c r="G823" s="1" t="s">
        <v>45</v>
      </c>
      <c r="H823" s="5">
        <f>'Forecast log'!H215</f>
        <v>3</v>
      </c>
      <c r="I823" s="5">
        <f>'PG facts'!E90</f>
        <v>3</v>
      </c>
      <c r="J823" s="5">
        <f t="shared" si="48"/>
        <v>0</v>
      </c>
      <c r="K823" s="5">
        <f t="shared" si="49"/>
        <v>0</v>
      </c>
      <c r="L823" s="5">
        <f>('Forecast log'!H215-I823)^2</f>
        <v>0</v>
      </c>
      <c r="M823" s="5">
        <f>('Forecast log'!I215-I823)^2</f>
        <v>4</v>
      </c>
      <c r="N823" s="5">
        <f t="shared" si="50"/>
        <v>0</v>
      </c>
      <c r="O823" s="5">
        <f t="shared" si="51"/>
        <v>0</v>
      </c>
    </row>
    <row r="824" spans="1:15" ht="25" customHeight="1">
      <c r="A824" s="1"/>
      <c r="B824" s="1">
        <v>210</v>
      </c>
      <c r="C824" s="13" t="s">
        <v>17</v>
      </c>
      <c r="D824" s="1" t="s">
        <v>56</v>
      </c>
      <c r="E824" s="4">
        <v>45747</v>
      </c>
      <c r="F824" s="1" t="s">
        <v>44</v>
      </c>
      <c r="G824" s="1" t="s">
        <v>46</v>
      </c>
      <c r="H824" s="5">
        <f>'Forecast log'!I215</f>
        <v>1</v>
      </c>
      <c r="I824" s="5">
        <f>'PG facts'!E90</f>
        <v>3</v>
      </c>
      <c r="J824" s="5">
        <f t="shared" si="48"/>
        <v>-2</v>
      </c>
      <c r="K824" s="5">
        <f t="shared" si="49"/>
        <v>4</v>
      </c>
      <c r="L824" s="5">
        <f>('Forecast log'!H215-I824)^2</f>
        <v>0</v>
      </c>
      <c r="M824" s="5">
        <f>('Forecast log'!I215-I824)^2</f>
        <v>4</v>
      </c>
      <c r="N824" s="5">
        <f t="shared" si="50"/>
        <v>0</v>
      </c>
      <c r="O824" s="5">
        <f t="shared" si="51"/>
        <v>2</v>
      </c>
    </row>
    <row r="825" spans="1:15" ht="25" customHeight="1">
      <c r="A825" s="1"/>
      <c r="B825" s="1">
        <v>210</v>
      </c>
      <c r="C825" s="13" t="s">
        <v>17</v>
      </c>
      <c r="D825" s="1" t="s">
        <v>56</v>
      </c>
      <c r="E825" s="4">
        <v>45747</v>
      </c>
      <c r="F825" s="1" t="s">
        <v>44</v>
      </c>
      <c r="G825" s="1" t="s">
        <v>47</v>
      </c>
      <c r="H825" s="5">
        <f>'Forecast log'!N215</f>
        <v>1.8473354874583536</v>
      </c>
      <c r="I825" s="5">
        <f>'PG facts'!E90</f>
        <v>3</v>
      </c>
      <c r="J825" s="5">
        <f t="shared" si="48"/>
        <v>-1.1526645125416464</v>
      </c>
      <c r="K825" s="5">
        <f t="shared" si="49"/>
        <v>1.3286354784728713</v>
      </c>
      <c r="L825" s="5">
        <f>('Forecast log'!H215-I825)^2</f>
        <v>0</v>
      </c>
      <c r="M825" s="5">
        <f>('Forecast log'!I215-I825)^2</f>
        <v>4</v>
      </c>
      <c r="N825" s="5">
        <f t="shared" si="50"/>
        <v>0</v>
      </c>
      <c r="O825" s="5">
        <f t="shared" si="51"/>
        <v>1.1526645125416464</v>
      </c>
    </row>
    <row r="826" spans="1:15" ht="25" customHeight="1">
      <c r="A826" s="1"/>
      <c r="B826" s="1">
        <v>210</v>
      </c>
      <c r="C826" s="13" t="s">
        <v>17</v>
      </c>
      <c r="D826" s="1" t="s">
        <v>56</v>
      </c>
      <c r="E826" s="4">
        <v>45747</v>
      </c>
      <c r="F826" s="1" t="s">
        <v>44</v>
      </c>
      <c r="G826" s="1" t="s">
        <v>48</v>
      </c>
      <c r="H826" s="5">
        <f>'Forecast log'!T215</f>
        <v>2.4236677437291769</v>
      </c>
      <c r="I826" s="5">
        <f>'PG facts'!E90</f>
        <v>3</v>
      </c>
      <c r="J826" s="5">
        <f t="shared" si="48"/>
        <v>-0.57633225627082307</v>
      </c>
      <c r="K826" s="5">
        <f t="shared" si="49"/>
        <v>0.33215886961821767</v>
      </c>
      <c r="L826" s="5">
        <f>('Forecast log'!H215-I826)^2</f>
        <v>0</v>
      </c>
      <c r="M826" s="5">
        <f>('Forecast log'!I215-I826)^2</f>
        <v>4</v>
      </c>
      <c r="N826" s="5">
        <f t="shared" si="50"/>
        <v>0</v>
      </c>
      <c r="O826" s="5">
        <f t="shared" si="51"/>
        <v>0.57633225627082307</v>
      </c>
    </row>
    <row r="827" spans="1:15" ht="25" customHeight="1">
      <c r="A827" s="1"/>
      <c r="B827" s="1">
        <v>216</v>
      </c>
      <c r="C827" s="13" t="s">
        <v>17</v>
      </c>
      <c r="D827" s="1" t="s">
        <v>56</v>
      </c>
      <c r="E827" s="4">
        <v>45747</v>
      </c>
      <c r="F827" s="1" t="s">
        <v>52</v>
      </c>
      <c r="G827" s="1" t="s">
        <v>45</v>
      </c>
      <c r="H827" s="5">
        <f>'Forecast log'!H221</f>
        <v>2.5</v>
      </c>
      <c r="I827" s="5">
        <f>'PG facts'!E90</f>
        <v>3</v>
      </c>
      <c r="J827" s="5">
        <f t="shared" si="48"/>
        <v>-0.5</v>
      </c>
      <c r="K827" s="5">
        <f t="shared" si="49"/>
        <v>0.25</v>
      </c>
      <c r="L827" s="5">
        <f>('Forecast log'!H221-I827)^2</f>
        <v>0.25</v>
      </c>
      <c r="M827" s="5">
        <f>('Forecast log'!I221-I827)^2</f>
        <v>1</v>
      </c>
      <c r="N827" s="5">
        <f t="shared" si="50"/>
        <v>0</v>
      </c>
      <c r="O827" s="5">
        <f t="shared" si="51"/>
        <v>0.5</v>
      </c>
    </row>
    <row r="828" spans="1:15" ht="25" customHeight="1">
      <c r="A828" s="1"/>
      <c r="B828" s="1">
        <v>216</v>
      </c>
      <c r="C828" s="13" t="s">
        <v>17</v>
      </c>
      <c r="D828" s="1" t="s">
        <v>56</v>
      </c>
      <c r="E828" s="4">
        <v>45747</v>
      </c>
      <c r="F828" s="1" t="s">
        <v>52</v>
      </c>
      <c r="G828" s="1" t="s">
        <v>46</v>
      </c>
      <c r="H828" s="5">
        <f>'Forecast log'!I221</f>
        <v>2</v>
      </c>
      <c r="I828" s="5">
        <f>'PG facts'!E90</f>
        <v>3</v>
      </c>
      <c r="J828" s="5">
        <f t="shared" si="48"/>
        <v>-1</v>
      </c>
      <c r="K828" s="5">
        <f t="shared" si="49"/>
        <v>1</v>
      </c>
      <c r="L828" s="5">
        <f>('Forecast log'!H221-I828)^2</f>
        <v>0.25</v>
      </c>
      <c r="M828" s="5">
        <f>('Forecast log'!I221-I828)^2</f>
        <v>1</v>
      </c>
      <c r="N828" s="5">
        <f t="shared" si="50"/>
        <v>0</v>
      </c>
      <c r="O828" s="5">
        <f t="shared" si="51"/>
        <v>1</v>
      </c>
    </row>
    <row r="829" spans="1:15" ht="25" customHeight="1">
      <c r="A829" s="1"/>
      <c r="B829" s="1">
        <v>216</v>
      </c>
      <c r="C829" s="13" t="s">
        <v>17</v>
      </c>
      <c r="D829" s="1" t="s">
        <v>56</v>
      </c>
      <c r="E829" s="4">
        <v>45747</v>
      </c>
      <c r="F829" s="1" t="s">
        <v>52</v>
      </c>
      <c r="G829" s="1" t="s">
        <v>47</v>
      </c>
      <c r="H829" s="5">
        <f>'Forecast log'!N221</f>
        <v>1.8743494336186353</v>
      </c>
      <c r="I829" s="5">
        <f>'PG facts'!E90</f>
        <v>3</v>
      </c>
      <c r="J829" s="5">
        <f t="shared" si="48"/>
        <v>-1.1256505663813647</v>
      </c>
      <c r="K829" s="5">
        <f t="shared" si="49"/>
        <v>1.2670891975946872</v>
      </c>
      <c r="L829" s="5">
        <f>('Forecast log'!H221-I829)^2</f>
        <v>0.25</v>
      </c>
      <c r="M829" s="5">
        <f>('Forecast log'!I221-I829)^2</f>
        <v>1</v>
      </c>
      <c r="N829" s="5">
        <f t="shared" si="50"/>
        <v>0</v>
      </c>
      <c r="O829" s="5">
        <f t="shared" si="51"/>
        <v>1.1256505663813647</v>
      </c>
    </row>
    <row r="830" spans="1:15" ht="25" customHeight="1">
      <c r="A830" s="1"/>
      <c r="B830" s="1">
        <v>216</v>
      </c>
      <c r="C830" s="13" t="s">
        <v>17</v>
      </c>
      <c r="D830" s="1" t="s">
        <v>56</v>
      </c>
      <c r="E830" s="4">
        <v>45747</v>
      </c>
      <c r="F830" s="1" t="s">
        <v>52</v>
      </c>
      <c r="G830" s="1" t="s">
        <v>50</v>
      </c>
      <c r="H830" s="5">
        <f>'Forecast log'!S221</f>
        <v>2.5502018782027687</v>
      </c>
      <c r="I830" s="5">
        <f>'PG facts'!E90</f>
        <v>3</v>
      </c>
      <c r="J830" s="5">
        <f t="shared" si="48"/>
        <v>-0.44979812179723133</v>
      </c>
      <c r="K830" s="5">
        <f t="shared" si="49"/>
        <v>0.20231835037231696</v>
      </c>
      <c r="L830" s="5">
        <f>('Forecast log'!H221-I830)^2</f>
        <v>0.25</v>
      </c>
      <c r="M830" s="5">
        <f>('Forecast log'!I221-I830)^2</f>
        <v>1</v>
      </c>
      <c r="N830" s="5">
        <f t="shared" si="50"/>
        <v>1</v>
      </c>
      <c r="O830" s="5">
        <f t="shared" si="51"/>
        <v>0.44979812179723133</v>
      </c>
    </row>
    <row r="831" spans="1:15" ht="25" customHeight="1">
      <c r="A831" s="1"/>
      <c r="B831" s="1">
        <v>216</v>
      </c>
      <c r="C831" s="13" t="s">
        <v>17</v>
      </c>
      <c r="D831" s="1" t="s">
        <v>56</v>
      </c>
      <c r="E831" s="4">
        <v>45747</v>
      </c>
      <c r="F831" s="1" t="s">
        <v>52</v>
      </c>
      <c r="G831" s="1" t="s">
        <v>48</v>
      </c>
      <c r="H831" s="5">
        <f>'Forecast log'!T221</f>
        <v>2.1871747168093174</v>
      </c>
      <c r="I831" s="5">
        <f>'PG facts'!E90</f>
        <v>3</v>
      </c>
      <c r="J831" s="5">
        <f t="shared" si="48"/>
        <v>-0.81282528319068259</v>
      </c>
      <c r="K831" s="5">
        <f t="shared" si="49"/>
        <v>0.66068494099401331</v>
      </c>
      <c r="L831" s="5">
        <f>('Forecast log'!H221-I831)^2</f>
        <v>0.25</v>
      </c>
      <c r="M831" s="5">
        <f>('Forecast log'!I221-I831)^2</f>
        <v>1</v>
      </c>
      <c r="N831" s="5">
        <f t="shared" si="50"/>
        <v>0</v>
      </c>
      <c r="O831" s="5">
        <f t="shared" si="51"/>
        <v>0.81282528319068259</v>
      </c>
    </row>
    <row r="832" spans="1:15" ht="25" customHeight="1">
      <c r="A832" s="1"/>
      <c r="B832" s="1">
        <v>213</v>
      </c>
      <c r="C832" s="13" t="s">
        <v>17</v>
      </c>
      <c r="D832" s="1" t="s">
        <v>56</v>
      </c>
      <c r="E832" s="4">
        <v>45747</v>
      </c>
      <c r="F832" s="1" t="s">
        <v>49</v>
      </c>
      <c r="G832" s="1" t="s">
        <v>45</v>
      </c>
      <c r="H832" s="5">
        <f>'Forecast log'!H218</f>
        <v>2.5</v>
      </c>
      <c r="I832" s="5">
        <f>'PG facts'!E90</f>
        <v>3</v>
      </c>
      <c r="J832" s="5">
        <f t="shared" si="48"/>
        <v>-0.5</v>
      </c>
      <c r="K832" s="5">
        <f t="shared" si="49"/>
        <v>0.25</v>
      </c>
      <c r="L832" s="5">
        <f>('Forecast log'!H218-I832)^2</f>
        <v>0.25</v>
      </c>
      <c r="M832" s="5">
        <f>('Forecast log'!I218-I832)^2</f>
        <v>1</v>
      </c>
      <c r="N832" s="5">
        <f t="shared" si="50"/>
        <v>0</v>
      </c>
      <c r="O832" s="5">
        <f t="shared" si="51"/>
        <v>0.5</v>
      </c>
    </row>
    <row r="833" spans="1:15" ht="25" customHeight="1">
      <c r="A833" s="1"/>
      <c r="B833" s="1">
        <v>213</v>
      </c>
      <c r="C833" s="13" t="s">
        <v>17</v>
      </c>
      <c r="D833" s="1" t="s">
        <v>56</v>
      </c>
      <c r="E833" s="4">
        <v>45747</v>
      </c>
      <c r="F833" s="1" t="s">
        <v>49</v>
      </c>
      <c r="G833" s="1" t="s">
        <v>46</v>
      </c>
      <c r="H833" s="5">
        <f>'Forecast log'!I218</f>
        <v>2</v>
      </c>
      <c r="I833" s="5">
        <f>'PG facts'!E90</f>
        <v>3</v>
      </c>
      <c r="J833" s="5">
        <f t="shared" si="48"/>
        <v>-1</v>
      </c>
      <c r="K833" s="5">
        <f t="shared" si="49"/>
        <v>1</v>
      </c>
      <c r="L833" s="5">
        <f>('Forecast log'!H218-I833)^2</f>
        <v>0.25</v>
      </c>
      <c r="M833" s="5">
        <f>('Forecast log'!I218-I833)^2</f>
        <v>1</v>
      </c>
      <c r="N833" s="5">
        <f t="shared" si="50"/>
        <v>0</v>
      </c>
      <c r="O833" s="5">
        <f t="shared" si="51"/>
        <v>1</v>
      </c>
    </row>
    <row r="834" spans="1:15" ht="25" customHeight="1">
      <c r="A834" s="1"/>
      <c r="B834" s="1">
        <v>213</v>
      </c>
      <c r="C834" s="13" t="s">
        <v>17</v>
      </c>
      <c r="D834" s="1" t="s">
        <v>56</v>
      </c>
      <c r="E834" s="4">
        <v>45747</v>
      </c>
      <c r="F834" s="1" t="s">
        <v>49</v>
      </c>
      <c r="G834" s="1" t="s">
        <v>47</v>
      </c>
      <c r="H834" s="5">
        <f>'Forecast log'!N218</f>
        <v>2.0719686929905969</v>
      </c>
      <c r="I834" s="5">
        <f>'PG facts'!E90</f>
        <v>3</v>
      </c>
      <c r="J834" s="5">
        <f t="shared" si="48"/>
        <v>-0.92803130700940306</v>
      </c>
      <c r="K834" s="5">
        <f t="shared" si="49"/>
        <v>0.86124210678958091</v>
      </c>
      <c r="L834" s="5">
        <f>('Forecast log'!H218-I834)^2</f>
        <v>0.25</v>
      </c>
      <c r="M834" s="5">
        <f>('Forecast log'!I218-I834)^2</f>
        <v>1</v>
      </c>
      <c r="N834" s="5">
        <f t="shared" si="50"/>
        <v>0</v>
      </c>
      <c r="O834" s="5">
        <f t="shared" si="51"/>
        <v>0.92803130700940306</v>
      </c>
    </row>
    <row r="835" spans="1:15" ht="25" customHeight="1">
      <c r="A835" s="1"/>
      <c r="B835" s="1">
        <v>213</v>
      </c>
      <c r="C835" s="13" t="s">
        <v>17</v>
      </c>
      <c r="D835" s="1" t="s">
        <v>56</v>
      </c>
      <c r="E835" s="4">
        <v>45747</v>
      </c>
      <c r="F835" s="1" t="s">
        <v>49</v>
      </c>
      <c r="G835" s="1" t="s">
        <v>50</v>
      </c>
      <c r="H835" s="5">
        <f>'Forecast log'!S218</f>
        <v>2.5502018782027687</v>
      </c>
      <c r="I835" s="5">
        <f>'PG facts'!E90</f>
        <v>3</v>
      </c>
      <c r="J835" s="5">
        <f t="shared" si="48"/>
        <v>-0.44979812179723133</v>
      </c>
      <c r="K835" s="5">
        <f t="shared" si="49"/>
        <v>0.20231835037231696</v>
      </c>
      <c r="L835" s="5">
        <f>('Forecast log'!H218-I835)^2</f>
        <v>0.25</v>
      </c>
      <c r="M835" s="5">
        <f>('Forecast log'!I218-I835)^2</f>
        <v>1</v>
      </c>
      <c r="N835" s="5">
        <f t="shared" si="50"/>
        <v>1</v>
      </c>
      <c r="O835" s="5">
        <f t="shared" si="51"/>
        <v>0.44979812179723133</v>
      </c>
    </row>
    <row r="836" spans="1:15" ht="25" customHeight="1">
      <c r="A836" s="1"/>
      <c r="B836" s="1">
        <v>213</v>
      </c>
      <c r="C836" s="13" t="s">
        <v>17</v>
      </c>
      <c r="D836" s="1" t="s">
        <v>56</v>
      </c>
      <c r="E836" s="4">
        <v>45747</v>
      </c>
      <c r="F836" s="1" t="s">
        <v>49</v>
      </c>
      <c r="G836" s="1" t="s">
        <v>48</v>
      </c>
      <c r="H836" s="5">
        <f>'Forecast log'!T218</f>
        <v>2.2859843464952982</v>
      </c>
      <c r="I836" s="5">
        <f>'PG facts'!E90</f>
        <v>3</v>
      </c>
      <c r="J836" s="5">
        <f t="shared" si="48"/>
        <v>-0.71401565350470175</v>
      </c>
      <c r="K836" s="5">
        <f t="shared" si="49"/>
        <v>0.50981835344974635</v>
      </c>
      <c r="L836" s="5">
        <f>('Forecast log'!H218-I836)^2</f>
        <v>0.25</v>
      </c>
      <c r="M836" s="5">
        <f>('Forecast log'!I218-I836)^2</f>
        <v>1</v>
      </c>
      <c r="N836" s="5">
        <f t="shared" si="50"/>
        <v>0</v>
      </c>
      <c r="O836" s="5">
        <f t="shared" si="51"/>
        <v>0.71401565350470175</v>
      </c>
    </row>
    <row r="837" spans="1:15" ht="25" customHeight="1">
      <c r="A837" s="1"/>
      <c r="B837" s="1">
        <v>214</v>
      </c>
      <c r="C837" s="13" t="s">
        <v>17</v>
      </c>
      <c r="D837" s="1" t="s">
        <v>56</v>
      </c>
      <c r="E837" s="4">
        <v>45747</v>
      </c>
      <c r="F837" s="1" t="s">
        <v>51</v>
      </c>
      <c r="G837" s="1" t="s">
        <v>45</v>
      </c>
      <c r="H837" s="5">
        <f>'Forecast log'!H219</f>
        <v>2.5</v>
      </c>
      <c r="I837" s="5">
        <f>'PG facts'!E90</f>
        <v>3</v>
      </c>
      <c r="J837" s="5">
        <f t="shared" si="48"/>
        <v>-0.5</v>
      </c>
      <c r="K837" s="5">
        <f t="shared" si="49"/>
        <v>0.25</v>
      </c>
      <c r="L837" s="5">
        <f>('Forecast log'!H219-I837)^2</f>
        <v>0.25</v>
      </c>
      <c r="M837" s="5">
        <f>('Forecast log'!I219-I837)^2</f>
        <v>1</v>
      </c>
      <c r="N837" s="5">
        <f t="shared" si="50"/>
        <v>0</v>
      </c>
      <c r="O837" s="5">
        <f t="shared" si="51"/>
        <v>0.5</v>
      </c>
    </row>
    <row r="838" spans="1:15" ht="25" customHeight="1">
      <c r="A838" s="1"/>
      <c r="B838" s="1">
        <v>214</v>
      </c>
      <c r="C838" s="13" t="s">
        <v>17</v>
      </c>
      <c r="D838" s="1" t="s">
        <v>56</v>
      </c>
      <c r="E838" s="4">
        <v>45747</v>
      </c>
      <c r="F838" s="1" t="s">
        <v>51</v>
      </c>
      <c r="G838" s="1" t="s">
        <v>46</v>
      </c>
      <c r="H838" s="5">
        <f>'Forecast log'!I219</f>
        <v>2</v>
      </c>
      <c r="I838" s="5">
        <f>'PG facts'!E90</f>
        <v>3</v>
      </c>
      <c r="J838" s="5">
        <f t="shared" ref="J838:J901" si="52">H838-I838</f>
        <v>-1</v>
      </c>
      <c r="K838" s="5">
        <f t="shared" ref="K838:K901" si="53">J838^2</f>
        <v>1</v>
      </c>
      <c r="L838" s="5">
        <f>('Forecast log'!H219-I838)^2</f>
        <v>0.25</v>
      </c>
      <c r="M838" s="5">
        <f>('Forecast log'!I219-I838)^2</f>
        <v>1</v>
      </c>
      <c r="N838" s="5">
        <f t="shared" ref="N838:N901" si="54">IF(ABS(J838)&lt;SQRT(L838),1,0)</f>
        <v>0</v>
      </c>
      <c r="O838" s="5">
        <f t="shared" ref="O838:O901" si="55">ABS(J838)</f>
        <v>1</v>
      </c>
    </row>
    <row r="839" spans="1:15" ht="25" customHeight="1">
      <c r="A839" s="1"/>
      <c r="B839" s="1">
        <v>214</v>
      </c>
      <c r="C839" s="13" t="s">
        <v>17</v>
      </c>
      <c r="D839" s="1" t="s">
        <v>56</v>
      </c>
      <c r="E839" s="4">
        <v>45747</v>
      </c>
      <c r="F839" s="1" t="s">
        <v>51</v>
      </c>
      <c r="G839" s="1" t="s">
        <v>47</v>
      </c>
      <c r="H839" s="5">
        <f>'Forecast log'!N219</f>
        <v>1.992118925834373</v>
      </c>
      <c r="I839" s="5">
        <f>'PG facts'!E90</f>
        <v>3</v>
      </c>
      <c r="J839" s="5">
        <f t="shared" si="52"/>
        <v>-1.007881074165627</v>
      </c>
      <c r="K839" s="5">
        <f t="shared" si="53"/>
        <v>1.0158242596612581</v>
      </c>
      <c r="L839" s="5">
        <f>('Forecast log'!H219-I839)^2</f>
        <v>0.25</v>
      </c>
      <c r="M839" s="5">
        <f>('Forecast log'!I219-I839)^2</f>
        <v>1</v>
      </c>
      <c r="N839" s="5">
        <f t="shared" si="54"/>
        <v>0</v>
      </c>
      <c r="O839" s="5">
        <f t="shared" si="55"/>
        <v>1.007881074165627</v>
      </c>
    </row>
    <row r="840" spans="1:15" ht="25" customHeight="1">
      <c r="A840" s="1"/>
      <c r="B840" s="1">
        <v>214</v>
      </c>
      <c r="C840" s="13" t="s">
        <v>17</v>
      </c>
      <c r="D840" s="1" t="s">
        <v>56</v>
      </c>
      <c r="E840" s="4">
        <v>45747</v>
      </c>
      <c r="F840" s="1" t="s">
        <v>51</v>
      </c>
      <c r="G840" s="1" t="s">
        <v>50</v>
      </c>
      <c r="H840" s="5">
        <f>'Forecast log'!S219</f>
        <v>2.5502018782027687</v>
      </c>
      <c r="I840" s="5">
        <f>'PG facts'!E90</f>
        <v>3</v>
      </c>
      <c r="J840" s="5">
        <f t="shared" si="52"/>
        <v>-0.44979812179723133</v>
      </c>
      <c r="K840" s="5">
        <f t="shared" si="53"/>
        <v>0.20231835037231696</v>
      </c>
      <c r="L840" s="5">
        <f>('Forecast log'!H219-I840)^2</f>
        <v>0.25</v>
      </c>
      <c r="M840" s="5">
        <f>('Forecast log'!I219-I840)^2</f>
        <v>1</v>
      </c>
      <c r="N840" s="5">
        <f t="shared" si="54"/>
        <v>1</v>
      </c>
      <c r="O840" s="5">
        <f t="shared" si="55"/>
        <v>0.44979812179723133</v>
      </c>
    </row>
    <row r="841" spans="1:15" ht="25" customHeight="1">
      <c r="A841" s="1"/>
      <c r="B841" s="1">
        <v>214</v>
      </c>
      <c r="C841" s="13" t="s">
        <v>17</v>
      </c>
      <c r="D841" s="1" t="s">
        <v>56</v>
      </c>
      <c r="E841" s="4">
        <v>45747</v>
      </c>
      <c r="F841" s="1" t="s">
        <v>51</v>
      </c>
      <c r="G841" s="1" t="s">
        <v>48</v>
      </c>
      <c r="H841" s="5">
        <f>'Forecast log'!T219</f>
        <v>2.2460594629171866</v>
      </c>
      <c r="I841" s="5">
        <f>'PG facts'!E90</f>
        <v>3</v>
      </c>
      <c r="J841" s="5">
        <f t="shared" si="52"/>
        <v>-0.75394053708281339</v>
      </c>
      <c r="K841" s="5">
        <f t="shared" si="53"/>
        <v>0.56842633345672111</v>
      </c>
      <c r="L841" s="5">
        <f>('Forecast log'!H219-I841)^2</f>
        <v>0.25</v>
      </c>
      <c r="M841" s="5">
        <f>('Forecast log'!I219-I841)^2</f>
        <v>1</v>
      </c>
      <c r="N841" s="5">
        <f t="shared" si="54"/>
        <v>0</v>
      </c>
      <c r="O841" s="5">
        <f t="shared" si="55"/>
        <v>0.75394053708281339</v>
      </c>
    </row>
    <row r="842" spans="1:15" ht="25" customHeight="1">
      <c r="A842" s="1"/>
      <c r="B842" s="1">
        <v>268</v>
      </c>
      <c r="C842" s="13" t="s">
        <v>17</v>
      </c>
      <c r="D842" s="1" t="s">
        <v>56</v>
      </c>
      <c r="E842" s="4">
        <v>45838</v>
      </c>
      <c r="F842" s="1" t="s">
        <v>44</v>
      </c>
      <c r="G842" s="1" t="s">
        <v>45</v>
      </c>
      <c r="H842" s="5">
        <f>'Forecast log'!H273</f>
        <v>2.5</v>
      </c>
      <c r="I842" s="5">
        <f>'PG facts'!E97</f>
        <v>1</v>
      </c>
      <c r="J842" s="5">
        <f t="shared" si="52"/>
        <v>1.5</v>
      </c>
      <c r="K842" s="5">
        <f t="shared" si="53"/>
        <v>2.25</v>
      </c>
      <c r="L842" s="5">
        <f>('Forecast log'!H273-I842)^2</f>
        <v>2.25</v>
      </c>
      <c r="M842" s="5">
        <f>('Forecast log'!I273-I842)^2</f>
        <v>1</v>
      </c>
      <c r="N842" s="5">
        <f t="shared" si="54"/>
        <v>0</v>
      </c>
      <c r="O842" s="5">
        <f t="shared" si="55"/>
        <v>1.5</v>
      </c>
    </row>
    <row r="843" spans="1:15" ht="25" customHeight="1">
      <c r="A843" s="1"/>
      <c r="B843" s="1">
        <v>268</v>
      </c>
      <c r="C843" s="13" t="s">
        <v>17</v>
      </c>
      <c r="D843" s="1" t="s">
        <v>56</v>
      </c>
      <c r="E843" s="4">
        <v>45838</v>
      </c>
      <c r="F843" s="1" t="s">
        <v>44</v>
      </c>
      <c r="G843" s="1" t="s">
        <v>46</v>
      </c>
      <c r="H843" s="5">
        <f>'Forecast log'!I273</f>
        <v>2</v>
      </c>
      <c r="I843" s="5">
        <f>'PG facts'!E97</f>
        <v>1</v>
      </c>
      <c r="J843" s="5">
        <f t="shared" si="52"/>
        <v>1</v>
      </c>
      <c r="K843" s="5">
        <f t="shared" si="53"/>
        <v>1</v>
      </c>
      <c r="L843" s="5">
        <f>('Forecast log'!H273-I843)^2</f>
        <v>2.25</v>
      </c>
      <c r="M843" s="5">
        <f>('Forecast log'!I273-I843)^2</f>
        <v>1</v>
      </c>
      <c r="N843" s="5">
        <f t="shared" si="54"/>
        <v>1</v>
      </c>
      <c r="O843" s="5">
        <f t="shared" si="55"/>
        <v>1</v>
      </c>
    </row>
    <row r="844" spans="1:15" ht="25" customHeight="1">
      <c r="A844" s="1"/>
      <c r="B844" s="1">
        <v>268</v>
      </c>
      <c r="C844" s="13" t="s">
        <v>17</v>
      </c>
      <c r="D844" s="1" t="s">
        <v>56</v>
      </c>
      <c r="E844" s="4">
        <v>45838</v>
      </c>
      <c r="F844" s="1" t="s">
        <v>44</v>
      </c>
      <c r="G844" s="1" t="s">
        <v>47</v>
      </c>
      <c r="H844" s="5">
        <f>'Forecast log'!N273</f>
        <v>2.0281660271069306</v>
      </c>
      <c r="I844" s="5">
        <f>'PG facts'!E97</f>
        <v>1</v>
      </c>
      <c r="J844" s="5">
        <f t="shared" si="52"/>
        <v>1.0281660271069306</v>
      </c>
      <c r="K844" s="5">
        <f t="shared" si="53"/>
        <v>1.0571253792968496</v>
      </c>
      <c r="L844" s="5">
        <f>('Forecast log'!H273-I844)^2</f>
        <v>2.25</v>
      </c>
      <c r="M844" s="5">
        <f>('Forecast log'!I273-I844)^2</f>
        <v>1</v>
      </c>
      <c r="N844" s="5">
        <f t="shared" si="54"/>
        <v>1</v>
      </c>
      <c r="O844" s="5">
        <f t="shared" si="55"/>
        <v>1.0281660271069306</v>
      </c>
    </row>
    <row r="845" spans="1:15" ht="25" customHeight="1">
      <c r="A845" s="1"/>
      <c r="B845" s="1">
        <v>268</v>
      </c>
      <c r="C845" s="13" t="s">
        <v>17</v>
      </c>
      <c r="D845" s="1" t="s">
        <v>56</v>
      </c>
      <c r="E845" s="4">
        <v>45838</v>
      </c>
      <c r="F845" s="1" t="s">
        <v>44</v>
      </c>
      <c r="G845" s="1" t="s">
        <v>48</v>
      </c>
      <c r="H845" s="5">
        <f>'Forecast log'!T273</f>
        <v>2.2640830135534653</v>
      </c>
      <c r="I845" s="5">
        <f>'PG facts'!E97</f>
        <v>1</v>
      </c>
      <c r="J845" s="5">
        <f t="shared" si="52"/>
        <v>1.2640830135534653</v>
      </c>
      <c r="K845" s="5">
        <f t="shared" si="53"/>
        <v>1.5979058651544105</v>
      </c>
      <c r="L845" s="5">
        <f>('Forecast log'!H273-I845)^2</f>
        <v>2.25</v>
      </c>
      <c r="M845" s="5">
        <f>('Forecast log'!I273-I845)^2</f>
        <v>1</v>
      </c>
      <c r="N845" s="5">
        <f t="shared" si="54"/>
        <v>1</v>
      </c>
      <c r="O845" s="5">
        <f t="shared" si="55"/>
        <v>1.2640830135534653</v>
      </c>
    </row>
    <row r="846" spans="1:15" ht="25" customHeight="1">
      <c r="A846" s="1"/>
      <c r="B846" s="1">
        <v>274</v>
      </c>
      <c r="C846" s="13" t="s">
        <v>17</v>
      </c>
      <c r="D846" s="1" t="s">
        <v>56</v>
      </c>
      <c r="E846" s="4">
        <v>45838</v>
      </c>
      <c r="F846" s="1" t="s">
        <v>52</v>
      </c>
      <c r="G846" s="1" t="s">
        <v>45</v>
      </c>
      <c r="H846" s="5">
        <f>'Forecast log'!H279</f>
        <v>2.25</v>
      </c>
      <c r="I846" s="5">
        <f>'PG facts'!E97</f>
        <v>1</v>
      </c>
      <c r="J846" s="5">
        <f t="shared" si="52"/>
        <v>1.25</v>
      </c>
      <c r="K846" s="5">
        <f t="shared" si="53"/>
        <v>1.5625</v>
      </c>
      <c r="L846" s="5">
        <f>('Forecast log'!H279-I846)^2</f>
        <v>1.5625</v>
      </c>
      <c r="M846" s="5">
        <f>('Forecast log'!I279-I846)^2</f>
        <v>4</v>
      </c>
      <c r="N846" s="5">
        <f t="shared" si="54"/>
        <v>0</v>
      </c>
      <c r="O846" s="5">
        <f t="shared" si="55"/>
        <v>1.25</v>
      </c>
    </row>
    <row r="847" spans="1:15" ht="25" customHeight="1">
      <c r="A847" s="1"/>
      <c r="B847" s="1">
        <v>274</v>
      </c>
      <c r="C847" s="13" t="s">
        <v>17</v>
      </c>
      <c r="D847" s="1" t="s">
        <v>56</v>
      </c>
      <c r="E847" s="4">
        <v>45838</v>
      </c>
      <c r="F847" s="1" t="s">
        <v>52</v>
      </c>
      <c r="G847" s="1" t="s">
        <v>46</v>
      </c>
      <c r="H847" s="5">
        <f>'Forecast log'!I279</f>
        <v>3</v>
      </c>
      <c r="I847" s="5">
        <f>'PG facts'!E97</f>
        <v>1</v>
      </c>
      <c r="J847" s="5">
        <f t="shared" si="52"/>
        <v>2</v>
      </c>
      <c r="K847" s="5">
        <f t="shared" si="53"/>
        <v>4</v>
      </c>
      <c r="L847" s="5">
        <f>('Forecast log'!H279-I847)^2</f>
        <v>1.5625</v>
      </c>
      <c r="M847" s="5">
        <f>('Forecast log'!I279-I847)^2</f>
        <v>4</v>
      </c>
      <c r="N847" s="5">
        <f t="shared" si="54"/>
        <v>0</v>
      </c>
      <c r="O847" s="5">
        <f t="shared" si="55"/>
        <v>2</v>
      </c>
    </row>
    <row r="848" spans="1:15" ht="25" customHeight="1">
      <c r="A848" s="1"/>
      <c r="B848" s="1">
        <v>274</v>
      </c>
      <c r="C848" s="13" t="s">
        <v>17</v>
      </c>
      <c r="D848" s="1" t="s">
        <v>56</v>
      </c>
      <c r="E848" s="4">
        <v>45838</v>
      </c>
      <c r="F848" s="1" t="s">
        <v>52</v>
      </c>
      <c r="G848" s="1" t="s">
        <v>47</v>
      </c>
      <c r="H848" s="5">
        <f>'Forecast log'!N279</f>
        <v>2.3445928310763176</v>
      </c>
      <c r="I848" s="5">
        <f>'PG facts'!E97</f>
        <v>1</v>
      </c>
      <c r="J848" s="5">
        <f t="shared" si="52"/>
        <v>1.3445928310763176</v>
      </c>
      <c r="K848" s="5">
        <f t="shared" si="53"/>
        <v>1.8079298813818265</v>
      </c>
      <c r="L848" s="5">
        <f>('Forecast log'!H279-I848)^2</f>
        <v>1.5625</v>
      </c>
      <c r="M848" s="5">
        <f>('Forecast log'!I279-I848)^2</f>
        <v>4</v>
      </c>
      <c r="N848" s="5">
        <f t="shared" si="54"/>
        <v>0</v>
      </c>
      <c r="O848" s="5">
        <f t="shared" si="55"/>
        <v>1.3445928310763176</v>
      </c>
    </row>
    <row r="849" spans="1:15" ht="25" customHeight="1">
      <c r="A849" s="1"/>
      <c r="B849" s="1">
        <v>274</v>
      </c>
      <c r="C849" s="13" t="s">
        <v>17</v>
      </c>
      <c r="D849" s="1" t="s">
        <v>56</v>
      </c>
      <c r="E849" s="4">
        <v>45838</v>
      </c>
      <c r="F849" s="1" t="s">
        <v>52</v>
      </c>
      <c r="G849" s="1" t="s">
        <v>50</v>
      </c>
      <c r="H849" s="5">
        <f>'Forecast log'!S279</f>
        <v>2.5882025161488516</v>
      </c>
      <c r="I849" s="5">
        <f>'PG facts'!E97</f>
        <v>1</v>
      </c>
      <c r="J849" s="5">
        <f t="shared" si="52"/>
        <v>1.5882025161488516</v>
      </c>
      <c r="K849" s="5">
        <f t="shared" si="53"/>
        <v>2.522387232301543</v>
      </c>
      <c r="L849" s="5">
        <f>('Forecast log'!H279-I849)^2</f>
        <v>1.5625</v>
      </c>
      <c r="M849" s="5">
        <f>('Forecast log'!I279-I849)^2</f>
        <v>4</v>
      </c>
      <c r="N849" s="5">
        <f t="shared" si="54"/>
        <v>0</v>
      </c>
      <c r="O849" s="5">
        <f t="shared" si="55"/>
        <v>1.5882025161488516</v>
      </c>
    </row>
    <row r="850" spans="1:15" ht="25" customHeight="1">
      <c r="A850" s="1"/>
      <c r="B850" s="1">
        <v>274</v>
      </c>
      <c r="C850" s="13" t="s">
        <v>17</v>
      </c>
      <c r="D850" s="1" t="s">
        <v>56</v>
      </c>
      <c r="E850" s="4">
        <v>45838</v>
      </c>
      <c r="F850" s="1" t="s">
        <v>52</v>
      </c>
      <c r="G850" s="1" t="s">
        <v>48</v>
      </c>
      <c r="H850" s="5">
        <f>'Forecast log'!T279</f>
        <v>2.2972964155381588</v>
      </c>
      <c r="I850" s="5">
        <f>'PG facts'!E97</f>
        <v>1</v>
      </c>
      <c r="J850" s="5">
        <f t="shared" si="52"/>
        <v>1.2972964155381588</v>
      </c>
      <c r="K850" s="5">
        <f t="shared" si="53"/>
        <v>1.6829779897681552</v>
      </c>
      <c r="L850" s="5">
        <f>('Forecast log'!H279-I850)^2</f>
        <v>1.5625</v>
      </c>
      <c r="M850" s="5">
        <f>('Forecast log'!I279-I850)^2</f>
        <v>4</v>
      </c>
      <c r="N850" s="5">
        <f t="shared" si="54"/>
        <v>0</v>
      </c>
      <c r="O850" s="5">
        <f t="shared" si="55"/>
        <v>1.2972964155381588</v>
      </c>
    </row>
    <row r="851" spans="1:15" ht="25" customHeight="1">
      <c r="A851" s="1"/>
      <c r="B851" s="1">
        <v>271</v>
      </c>
      <c r="C851" s="13" t="s">
        <v>17</v>
      </c>
      <c r="D851" s="1" t="s">
        <v>56</v>
      </c>
      <c r="E851" s="4">
        <v>45838</v>
      </c>
      <c r="F851" s="1" t="s">
        <v>49</v>
      </c>
      <c r="G851" s="1" t="s">
        <v>45</v>
      </c>
      <c r="H851" s="5">
        <f>'Forecast log'!H276</f>
        <v>2.25</v>
      </c>
      <c r="I851" s="5">
        <f>'PG facts'!E97</f>
        <v>1</v>
      </c>
      <c r="J851" s="5">
        <f t="shared" si="52"/>
        <v>1.25</v>
      </c>
      <c r="K851" s="5">
        <f t="shared" si="53"/>
        <v>1.5625</v>
      </c>
      <c r="L851" s="5">
        <f>('Forecast log'!H276-I851)^2</f>
        <v>1.5625</v>
      </c>
      <c r="M851" s="5">
        <f>('Forecast log'!I276-I851)^2</f>
        <v>4</v>
      </c>
      <c r="N851" s="5">
        <f t="shared" si="54"/>
        <v>0</v>
      </c>
      <c r="O851" s="5">
        <f t="shared" si="55"/>
        <v>1.25</v>
      </c>
    </row>
    <row r="852" spans="1:15" ht="25" customHeight="1">
      <c r="A852" s="1"/>
      <c r="B852" s="1">
        <v>271</v>
      </c>
      <c r="C852" s="13" t="s">
        <v>17</v>
      </c>
      <c r="D852" s="1" t="s">
        <v>56</v>
      </c>
      <c r="E852" s="4">
        <v>45838</v>
      </c>
      <c r="F852" s="1" t="s">
        <v>49</v>
      </c>
      <c r="G852" s="1" t="s">
        <v>46</v>
      </c>
      <c r="H852" s="5">
        <f>'Forecast log'!I276</f>
        <v>3</v>
      </c>
      <c r="I852" s="5">
        <f>'PG facts'!E97</f>
        <v>1</v>
      </c>
      <c r="J852" s="5">
        <f t="shared" si="52"/>
        <v>2</v>
      </c>
      <c r="K852" s="5">
        <f t="shared" si="53"/>
        <v>4</v>
      </c>
      <c r="L852" s="5">
        <f>('Forecast log'!H276-I852)^2</f>
        <v>1.5625</v>
      </c>
      <c r="M852" s="5">
        <f>('Forecast log'!I276-I852)^2</f>
        <v>4</v>
      </c>
      <c r="N852" s="5">
        <f t="shared" si="54"/>
        <v>0</v>
      </c>
      <c r="O852" s="5">
        <f t="shared" si="55"/>
        <v>2</v>
      </c>
    </row>
    <row r="853" spans="1:15" ht="25" customHeight="1">
      <c r="A853" s="1"/>
      <c r="B853" s="1">
        <v>271</v>
      </c>
      <c r="C853" s="13" t="s">
        <v>17</v>
      </c>
      <c r="D853" s="1" t="s">
        <v>56</v>
      </c>
      <c r="E853" s="4">
        <v>45838</v>
      </c>
      <c r="F853" s="1" t="s">
        <v>49</v>
      </c>
      <c r="G853" s="1" t="s">
        <v>47</v>
      </c>
      <c r="H853" s="5">
        <f>'Forecast log'!N276</f>
        <v>2.1567999937249347</v>
      </c>
      <c r="I853" s="5">
        <f>'PG facts'!E97</f>
        <v>1</v>
      </c>
      <c r="J853" s="5">
        <f t="shared" si="52"/>
        <v>1.1567999937249347</v>
      </c>
      <c r="K853" s="5">
        <f t="shared" si="53"/>
        <v>1.3381862254820089</v>
      </c>
      <c r="L853" s="5">
        <f>('Forecast log'!H276-I853)^2</f>
        <v>1.5625</v>
      </c>
      <c r="M853" s="5">
        <f>('Forecast log'!I276-I853)^2</f>
        <v>4</v>
      </c>
      <c r="N853" s="5">
        <f t="shared" si="54"/>
        <v>1</v>
      </c>
      <c r="O853" s="5">
        <f t="shared" si="55"/>
        <v>1.1567999937249347</v>
      </c>
    </row>
    <row r="854" spans="1:15" ht="25" customHeight="1">
      <c r="A854" s="1"/>
      <c r="B854" s="1">
        <v>271</v>
      </c>
      <c r="C854" s="13" t="s">
        <v>17</v>
      </c>
      <c r="D854" s="1" t="s">
        <v>56</v>
      </c>
      <c r="E854" s="4">
        <v>45838</v>
      </c>
      <c r="F854" s="1" t="s">
        <v>49</v>
      </c>
      <c r="G854" s="1" t="s">
        <v>50</v>
      </c>
      <c r="H854" s="5">
        <f>'Forecast log'!S276</f>
        <v>2.5882025161488516</v>
      </c>
      <c r="I854" s="5">
        <f>'PG facts'!E97</f>
        <v>1</v>
      </c>
      <c r="J854" s="5">
        <f t="shared" si="52"/>
        <v>1.5882025161488516</v>
      </c>
      <c r="K854" s="5">
        <f t="shared" si="53"/>
        <v>2.522387232301543</v>
      </c>
      <c r="L854" s="5">
        <f>('Forecast log'!H276-I854)^2</f>
        <v>1.5625</v>
      </c>
      <c r="M854" s="5">
        <f>('Forecast log'!I276-I854)^2</f>
        <v>4</v>
      </c>
      <c r="N854" s="5">
        <f t="shared" si="54"/>
        <v>0</v>
      </c>
      <c r="O854" s="5">
        <f t="shared" si="55"/>
        <v>1.5882025161488516</v>
      </c>
    </row>
    <row r="855" spans="1:15" ht="25" customHeight="1">
      <c r="A855" s="1"/>
      <c r="B855" s="1">
        <v>271</v>
      </c>
      <c r="C855" s="13" t="s">
        <v>17</v>
      </c>
      <c r="D855" s="1" t="s">
        <v>56</v>
      </c>
      <c r="E855" s="4">
        <v>45838</v>
      </c>
      <c r="F855" s="1" t="s">
        <v>49</v>
      </c>
      <c r="G855" s="1" t="s">
        <v>48</v>
      </c>
      <c r="H855" s="5">
        <f>'Forecast log'!T276</f>
        <v>2.2033999968624673</v>
      </c>
      <c r="I855" s="5">
        <f>'PG facts'!E97</f>
        <v>1</v>
      </c>
      <c r="J855" s="5">
        <f t="shared" si="52"/>
        <v>1.2033999968624673</v>
      </c>
      <c r="K855" s="5">
        <f t="shared" si="53"/>
        <v>1.4481715524485865</v>
      </c>
      <c r="L855" s="5">
        <f>('Forecast log'!H276-I855)^2</f>
        <v>1.5625</v>
      </c>
      <c r="M855" s="5">
        <f>('Forecast log'!I276-I855)^2</f>
        <v>4</v>
      </c>
      <c r="N855" s="5">
        <f t="shared" si="54"/>
        <v>1</v>
      </c>
      <c r="O855" s="5">
        <f t="shared" si="55"/>
        <v>1.2033999968624673</v>
      </c>
    </row>
    <row r="856" spans="1:15" ht="25" customHeight="1">
      <c r="A856" s="1"/>
      <c r="B856" s="1">
        <v>272</v>
      </c>
      <c r="C856" s="13" t="s">
        <v>17</v>
      </c>
      <c r="D856" s="1" t="s">
        <v>56</v>
      </c>
      <c r="E856" s="4">
        <v>45838</v>
      </c>
      <c r="F856" s="1" t="s">
        <v>51</v>
      </c>
      <c r="G856" s="1" t="s">
        <v>45</v>
      </c>
      <c r="H856" s="5">
        <f>'Forecast log'!H277</f>
        <v>2.25</v>
      </c>
      <c r="I856" s="5">
        <f>'PG facts'!E97</f>
        <v>1</v>
      </c>
      <c r="J856" s="5">
        <f t="shared" si="52"/>
        <v>1.25</v>
      </c>
      <c r="K856" s="5">
        <f t="shared" si="53"/>
        <v>1.5625</v>
      </c>
      <c r="L856" s="5">
        <f>('Forecast log'!H277-I856)^2</f>
        <v>1.5625</v>
      </c>
      <c r="M856" s="5">
        <f>('Forecast log'!I277-I856)^2</f>
        <v>4</v>
      </c>
      <c r="N856" s="5">
        <f t="shared" si="54"/>
        <v>0</v>
      </c>
      <c r="O856" s="5">
        <f t="shared" si="55"/>
        <v>1.25</v>
      </c>
    </row>
    <row r="857" spans="1:15" ht="25" customHeight="1">
      <c r="A857" s="1"/>
      <c r="B857" s="1">
        <v>272</v>
      </c>
      <c r="C857" s="13" t="s">
        <v>17</v>
      </c>
      <c r="D857" s="1" t="s">
        <v>56</v>
      </c>
      <c r="E857" s="4">
        <v>45838</v>
      </c>
      <c r="F857" s="1" t="s">
        <v>51</v>
      </c>
      <c r="G857" s="1" t="s">
        <v>46</v>
      </c>
      <c r="H857" s="5">
        <f>'Forecast log'!I277</f>
        <v>3</v>
      </c>
      <c r="I857" s="5">
        <f>'PG facts'!E97</f>
        <v>1</v>
      </c>
      <c r="J857" s="5">
        <f t="shared" si="52"/>
        <v>2</v>
      </c>
      <c r="K857" s="5">
        <f t="shared" si="53"/>
        <v>4</v>
      </c>
      <c r="L857" s="5">
        <f>('Forecast log'!H277-I857)^2</f>
        <v>1.5625</v>
      </c>
      <c r="M857" s="5">
        <f>('Forecast log'!I277-I857)^2</f>
        <v>4</v>
      </c>
      <c r="N857" s="5">
        <f t="shared" si="54"/>
        <v>0</v>
      </c>
      <c r="O857" s="5">
        <f t="shared" si="55"/>
        <v>2</v>
      </c>
    </row>
    <row r="858" spans="1:15" ht="25" customHeight="1">
      <c r="A858" s="1"/>
      <c r="B858" s="1">
        <v>272</v>
      </c>
      <c r="C858" s="13" t="s">
        <v>17</v>
      </c>
      <c r="D858" s="1" t="s">
        <v>56</v>
      </c>
      <c r="E858" s="4">
        <v>45838</v>
      </c>
      <c r="F858" s="1" t="s">
        <v>51</v>
      </c>
      <c r="G858" s="1" t="s">
        <v>47</v>
      </c>
      <c r="H858" s="5">
        <f>'Forecast log'!N277</f>
        <v>2.2437408211233651</v>
      </c>
      <c r="I858" s="5">
        <f>'PG facts'!E97</f>
        <v>1</v>
      </c>
      <c r="J858" s="5">
        <f t="shared" si="52"/>
        <v>1.2437408211233651</v>
      </c>
      <c r="K858" s="5">
        <f t="shared" si="53"/>
        <v>1.5468912301286226</v>
      </c>
      <c r="L858" s="5">
        <f>('Forecast log'!H277-I858)^2</f>
        <v>1.5625</v>
      </c>
      <c r="M858" s="5">
        <f>('Forecast log'!I277-I858)^2</f>
        <v>4</v>
      </c>
      <c r="N858" s="5">
        <f t="shared" si="54"/>
        <v>1</v>
      </c>
      <c r="O858" s="5">
        <f t="shared" si="55"/>
        <v>1.2437408211233651</v>
      </c>
    </row>
    <row r="859" spans="1:15" ht="25" customHeight="1">
      <c r="A859" s="1"/>
      <c r="B859" s="1">
        <v>272</v>
      </c>
      <c r="C859" s="13" t="s">
        <v>17</v>
      </c>
      <c r="D859" s="1" t="s">
        <v>56</v>
      </c>
      <c r="E859" s="4">
        <v>45838</v>
      </c>
      <c r="F859" s="1" t="s">
        <v>51</v>
      </c>
      <c r="G859" s="1" t="s">
        <v>50</v>
      </c>
      <c r="H859" s="5">
        <f>'Forecast log'!S277</f>
        <v>2.5882025161488516</v>
      </c>
      <c r="I859" s="5">
        <f>'PG facts'!E97</f>
        <v>1</v>
      </c>
      <c r="J859" s="5">
        <f t="shared" si="52"/>
        <v>1.5882025161488516</v>
      </c>
      <c r="K859" s="5">
        <f t="shared" si="53"/>
        <v>2.522387232301543</v>
      </c>
      <c r="L859" s="5">
        <f>('Forecast log'!H277-I859)^2</f>
        <v>1.5625</v>
      </c>
      <c r="M859" s="5">
        <f>('Forecast log'!I277-I859)^2</f>
        <v>4</v>
      </c>
      <c r="N859" s="5">
        <f t="shared" si="54"/>
        <v>0</v>
      </c>
      <c r="O859" s="5">
        <f t="shared" si="55"/>
        <v>1.5882025161488516</v>
      </c>
    </row>
    <row r="860" spans="1:15" ht="25" customHeight="1">
      <c r="A860" s="1"/>
      <c r="B860" s="1">
        <v>272</v>
      </c>
      <c r="C860" s="13" t="s">
        <v>17</v>
      </c>
      <c r="D860" s="1" t="s">
        <v>56</v>
      </c>
      <c r="E860" s="4">
        <v>45838</v>
      </c>
      <c r="F860" s="1" t="s">
        <v>51</v>
      </c>
      <c r="G860" s="1" t="s">
        <v>48</v>
      </c>
      <c r="H860" s="5">
        <f>'Forecast log'!T277</f>
        <v>2.2468704105616828</v>
      </c>
      <c r="I860" s="5">
        <f>'PG facts'!E97</f>
        <v>1</v>
      </c>
      <c r="J860" s="5">
        <f t="shared" si="52"/>
        <v>1.2468704105616828</v>
      </c>
      <c r="K860" s="5">
        <f t="shared" si="53"/>
        <v>1.5546858207342593</v>
      </c>
      <c r="L860" s="5">
        <f>('Forecast log'!H277-I860)^2</f>
        <v>1.5625</v>
      </c>
      <c r="M860" s="5">
        <f>('Forecast log'!I277-I860)^2</f>
        <v>4</v>
      </c>
      <c r="N860" s="5">
        <f t="shared" si="54"/>
        <v>1</v>
      </c>
      <c r="O860" s="5">
        <f t="shared" si="55"/>
        <v>1.2468704105616828</v>
      </c>
    </row>
    <row r="861" spans="1:15" ht="25" customHeight="1">
      <c r="A861" s="1"/>
      <c r="B861" s="1">
        <v>328</v>
      </c>
      <c r="C861" s="13" t="s">
        <v>17</v>
      </c>
      <c r="D861" s="1" t="s">
        <v>56</v>
      </c>
      <c r="E861" s="4">
        <v>45930</v>
      </c>
      <c r="F861" s="1" t="s">
        <v>44</v>
      </c>
      <c r="G861" s="1" t="s">
        <v>45</v>
      </c>
      <c r="H861" s="5">
        <f>'Forecast log'!H333</f>
        <v>2.25</v>
      </c>
      <c r="I861" s="5">
        <f>'PG facts'!E104</f>
        <v>2</v>
      </c>
      <c r="J861" s="5">
        <f t="shared" si="52"/>
        <v>0.25</v>
      </c>
      <c r="K861" s="5">
        <f t="shared" si="53"/>
        <v>6.25E-2</v>
      </c>
      <c r="L861" s="5">
        <f>('Forecast log'!H333-I861)^2</f>
        <v>6.25E-2</v>
      </c>
      <c r="M861" s="5">
        <f>('Forecast log'!I333-I861)^2</f>
        <v>1</v>
      </c>
      <c r="N861" s="5">
        <f t="shared" si="54"/>
        <v>0</v>
      </c>
      <c r="O861" s="5">
        <f t="shared" si="55"/>
        <v>0.25</v>
      </c>
    </row>
    <row r="862" spans="1:15" ht="25" customHeight="1">
      <c r="A862" s="1"/>
      <c r="B862" s="1">
        <v>328</v>
      </c>
      <c r="C862" s="13" t="s">
        <v>17</v>
      </c>
      <c r="D862" s="1" t="s">
        <v>56</v>
      </c>
      <c r="E862" s="4">
        <v>45930</v>
      </c>
      <c r="F862" s="1" t="s">
        <v>44</v>
      </c>
      <c r="G862" s="1" t="s">
        <v>46</v>
      </c>
      <c r="H862" s="5">
        <f>'Forecast log'!I333</f>
        <v>3</v>
      </c>
      <c r="I862" s="5">
        <f>'PG facts'!E104</f>
        <v>2</v>
      </c>
      <c r="J862" s="5">
        <f t="shared" si="52"/>
        <v>1</v>
      </c>
      <c r="K862" s="5">
        <f t="shared" si="53"/>
        <v>1</v>
      </c>
      <c r="L862" s="5">
        <f>('Forecast log'!H333-I862)^2</f>
        <v>6.25E-2</v>
      </c>
      <c r="M862" s="5">
        <f>('Forecast log'!I333-I862)^2</f>
        <v>1</v>
      </c>
      <c r="N862" s="5">
        <f t="shared" si="54"/>
        <v>0</v>
      </c>
      <c r="O862" s="5">
        <f t="shared" si="55"/>
        <v>1</v>
      </c>
    </row>
    <row r="863" spans="1:15" ht="25" customHeight="1">
      <c r="A863" s="1"/>
      <c r="B863" s="1">
        <v>328</v>
      </c>
      <c r="C863" s="13" t="s">
        <v>17</v>
      </c>
      <c r="D863" s="1" t="s">
        <v>56</v>
      </c>
      <c r="E863" s="4">
        <v>45930</v>
      </c>
      <c r="F863" s="1" t="s">
        <v>44</v>
      </c>
      <c r="G863" s="1" t="s">
        <v>47</v>
      </c>
      <c r="H863" s="5">
        <f>'Forecast log'!N333</f>
        <v>2.1622529107138488</v>
      </c>
      <c r="I863" s="5">
        <f>'PG facts'!E104</f>
        <v>2</v>
      </c>
      <c r="J863" s="5">
        <f t="shared" si="52"/>
        <v>0.16225291071384884</v>
      </c>
      <c r="K863" s="5">
        <f t="shared" si="53"/>
        <v>2.6326007035116204E-2</v>
      </c>
      <c r="L863" s="5">
        <f>('Forecast log'!H333-I863)^2</f>
        <v>6.25E-2</v>
      </c>
      <c r="M863" s="5">
        <f>('Forecast log'!I333-I863)^2</f>
        <v>1</v>
      </c>
      <c r="N863" s="5">
        <f t="shared" si="54"/>
        <v>1</v>
      </c>
      <c r="O863" s="5">
        <f t="shared" si="55"/>
        <v>0.16225291071384884</v>
      </c>
    </row>
    <row r="864" spans="1:15" ht="25" customHeight="1">
      <c r="A864" s="1"/>
      <c r="B864" s="1">
        <v>328</v>
      </c>
      <c r="C864" s="13" t="s">
        <v>17</v>
      </c>
      <c r="D864" s="1" t="s">
        <v>56</v>
      </c>
      <c r="E864" s="4">
        <v>45930</v>
      </c>
      <c r="F864" s="1" t="s">
        <v>44</v>
      </c>
      <c r="G864" s="1" t="s">
        <v>48</v>
      </c>
      <c r="H864" s="5">
        <f>'Forecast log'!T333</f>
        <v>2.2061264553569244</v>
      </c>
      <c r="I864" s="5">
        <f>'PG facts'!E104</f>
        <v>2</v>
      </c>
      <c r="J864" s="5">
        <f t="shared" si="52"/>
        <v>0.20612645535692442</v>
      </c>
      <c r="K864" s="5">
        <f t="shared" si="53"/>
        <v>4.2488115598010155E-2</v>
      </c>
      <c r="L864" s="5">
        <f>('Forecast log'!H333-I864)^2</f>
        <v>6.25E-2</v>
      </c>
      <c r="M864" s="5">
        <f>('Forecast log'!I333-I864)^2</f>
        <v>1</v>
      </c>
      <c r="N864" s="5">
        <f t="shared" si="54"/>
        <v>1</v>
      </c>
      <c r="O864" s="5">
        <f t="shared" si="55"/>
        <v>0.20612645535692442</v>
      </c>
    </row>
    <row r="865" spans="1:15" ht="25" customHeight="1">
      <c r="A865" s="1"/>
      <c r="B865" s="1">
        <v>333</v>
      </c>
      <c r="C865" s="13" t="s">
        <v>17</v>
      </c>
      <c r="D865" s="1" t="s">
        <v>56</v>
      </c>
      <c r="E865" s="4">
        <v>45930</v>
      </c>
      <c r="F865" s="1" t="s">
        <v>52</v>
      </c>
      <c r="G865" s="1" t="s">
        <v>45</v>
      </c>
      <c r="H865" s="5">
        <f>'Forecast log'!H338</f>
        <v>1.75</v>
      </c>
      <c r="I865" s="5">
        <f>'PG facts'!E104</f>
        <v>2</v>
      </c>
      <c r="J865" s="5">
        <f t="shared" si="52"/>
        <v>-0.25</v>
      </c>
      <c r="K865" s="5">
        <f t="shared" si="53"/>
        <v>6.25E-2</v>
      </c>
      <c r="L865" s="5">
        <f>('Forecast log'!H338-I865)^2</f>
        <v>6.25E-2</v>
      </c>
      <c r="M865" s="5">
        <f>('Forecast log'!I338-I865)^2</f>
        <v>1</v>
      </c>
      <c r="N865" s="5">
        <f t="shared" si="54"/>
        <v>0</v>
      </c>
      <c r="O865" s="5">
        <f t="shared" si="55"/>
        <v>0.25</v>
      </c>
    </row>
    <row r="866" spans="1:15" ht="25" customHeight="1">
      <c r="A866" s="1"/>
      <c r="B866" s="1">
        <v>333</v>
      </c>
      <c r="C866" s="13" t="s">
        <v>17</v>
      </c>
      <c r="D866" s="1" t="s">
        <v>56</v>
      </c>
      <c r="E866" s="4">
        <v>45930</v>
      </c>
      <c r="F866" s="1" t="s">
        <v>52</v>
      </c>
      <c r="G866" s="1" t="s">
        <v>46</v>
      </c>
      <c r="H866" s="5">
        <f>'Forecast log'!I338</f>
        <v>1</v>
      </c>
      <c r="I866" s="5">
        <f>'PG facts'!E104</f>
        <v>2</v>
      </c>
      <c r="J866" s="5">
        <f t="shared" si="52"/>
        <v>-1</v>
      </c>
      <c r="K866" s="5">
        <f t="shared" si="53"/>
        <v>1</v>
      </c>
      <c r="L866" s="5">
        <f>('Forecast log'!H338-I866)^2</f>
        <v>6.25E-2</v>
      </c>
      <c r="M866" s="5">
        <f>('Forecast log'!I338-I866)^2</f>
        <v>1</v>
      </c>
      <c r="N866" s="5">
        <f t="shared" si="54"/>
        <v>0</v>
      </c>
      <c r="O866" s="5">
        <f t="shared" si="55"/>
        <v>1</v>
      </c>
    </row>
    <row r="867" spans="1:15" ht="25" customHeight="1">
      <c r="A867" s="1"/>
      <c r="B867" s="1">
        <v>333</v>
      </c>
      <c r="C867" s="13" t="s">
        <v>17</v>
      </c>
      <c r="D867" s="1" t="s">
        <v>56</v>
      </c>
      <c r="E867" s="4">
        <v>45930</v>
      </c>
      <c r="F867" s="1" t="s">
        <v>52</v>
      </c>
      <c r="G867" s="1" t="s">
        <v>47</v>
      </c>
      <c r="H867" s="5">
        <f>'Forecast log'!N338</f>
        <v>2.3633109749118786</v>
      </c>
      <c r="I867" s="5">
        <f>'PG facts'!E104</f>
        <v>2</v>
      </c>
      <c r="J867" s="5">
        <f t="shared" si="52"/>
        <v>0.36331097491187858</v>
      </c>
      <c r="K867" s="5">
        <f t="shared" si="53"/>
        <v>0.13199486449141967</v>
      </c>
      <c r="L867" s="5">
        <f>('Forecast log'!H338-I867)^2</f>
        <v>6.25E-2</v>
      </c>
      <c r="M867" s="5">
        <f>('Forecast log'!I338-I867)^2</f>
        <v>1</v>
      </c>
      <c r="N867" s="5">
        <f t="shared" si="54"/>
        <v>0</v>
      </c>
      <c r="O867" s="5">
        <f t="shared" si="55"/>
        <v>0.36331097491187858</v>
      </c>
    </row>
    <row r="868" spans="1:15" ht="25" customHeight="1">
      <c r="A868" s="1"/>
      <c r="B868" s="1">
        <v>333</v>
      </c>
      <c r="C868" s="13" t="s">
        <v>17</v>
      </c>
      <c r="D868" s="1" t="s">
        <v>56</v>
      </c>
      <c r="E868" s="4">
        <v>45930</v>
      </c>
      <c r="F868" s="1" t="s">
        <v>52</v>
      </c>
      <c r="G868" s="1" t="s">
        <v>50</v>
      </c>
      <c r="H868" s="5">
        <f>'Forecast log'!S338</f>
        <v>2.4679738973793177</v>
      </c>
      <c r="I868" s="5">
        <f>'PG facts'!E104</f>
        <v>2</v>
      </c>
      <c r="J868" s="5">
        <f t="shared" si="52"/>
        <v>0.46797389737931772</v>
      </c>
      <c r="K868" s="5">
        <f t="shared" si="53"/>
        <v>0.21899956862838818</v>
      </c>
      <c r="L868" s="5">
        <f>('Forecast log'!H338-I868)^2</f>
        <v>6.25E-2</v>
      </c>
      <c r="M868" s="5">
        <f>('Forecast log'!I338-I868)^2</f>
        <v>1</v>
      </c>
      <c r="N868" s="5">
        <f t="shared" si="54"/>
        <v>0</v>
      </c>
      <c r="O868" s="5">
        <f t="shared" si="55"/>
        <v>0.46797389737931772</v>
      </c>
    </row>
    <row r="869" spans="1:15" ht="25" customHeight="1">
      <c r="A869" s="1"/>
      <c r="B869" s="1">
        <v>333</v>
      </c>
      <c r="C869" s="13" t="s">
        <v>17</v>
      </c>
      <c r="D869" s="1" t="s">
        <v>56</v>
      </c>
      <c r="E869" s="4">
        <v>45930</v>
      </c>
      <c r="F869" s="1" t="s">
        <v>52</v>
      </c>
      <c r="G869" s="1" t="s">
        <v>48</v>
      </c>
      <c r="H869" s="5">
        <f>'Forecast log'!T338</f>
        <v>2.0566554874559393</v>
      </c>
      <c r="I869" s="5">
        <f>'PG facts'!E104</f>
        <v>2</v>
      </c>
      <c r="J869" s="5">
        <f t="shared" si="52"/>
        <v>5.6655487455939291E-2</v>
      </c>
      <c r="K869" s="5">
        <f t="shared" si="53"/>
        <v>3.2098442588700945E-3</v>
      </c>
      <c r="L869" s="5">
        <f>('Forecast log'!H338-I869)^2</f>
        <v>6.25E-2</v>
      </c>
      <c r="M869" s="5">
        <f>('Forecast log'!I338-I869)^2</f>
        <v>1</v>
      </c>
      <c r="N869" s="5">
        <f t="shared" si="54"/>
        <v>1</v>
      </c>
      <c r="O869" s="5">
        <f t="shared" si="55"/>
        <v>5.6655487455939291E-2</v>
      </c>
    </row>
    <row r="870" spans="1:15" ht="25" customHeight="1">
      <c r="A870" s="1"/>
      <c r="B870" s="1">
        <v>331</v>
      </c>
      <c r="C870" s="13" t="s">
        <v>17</v>
      </c>
      <c r="D870" s="1" t="s">
        <v>56</v>
      </c>
      <c r="E870" s="4">
        <v>45930</v>
      </c>
      <c r="F870" s="1" t="s">
        <v>49</v>
      </c>
      <c r="G870" s="1" t="s">
        <v>45</v>
      </c>
      <c r="H870" s="5">
        <f>'Forecast log'!H336</f>
        <v>1.75</v>
      </c>
      <c r="I870" s="5">
        <f>'PG facts'!E104</f>
        <v>2</v>
      </c>
      <c r="J870" s="5">
        <f t="shared" si="52"/>
        <v>-0.25</v>
      </c>
      <c r="K870" s="5">
        <f t="shared" si="53"/>
        <v>6.25E-2</v>
      </c>
      <c r="L870" s="5">
        <f>('Forecast log'!H336-I870)^2</f>
        <v>6.25E-2</v>
      </c>
      <c r="M870" s="5">
        <f>('Forecast log'!I336-I870)^2</f>
        <v>1</v>
      </c>
      <c r="N870" s="5">
        <f t="shared" si="54"/>
        <v>0</v>
      </c>
      <c r="O870" s="5">
        <f t="shared" si="55"/>
        <v>0.25</v>
      </c>
    </row>
    <row r="871" spans="1:15" ht="25" customHeight="1">
      <c r="A871" s="1"/>
      <c r="B871" s="1">
        <v>331</v>
      </c>
      <c r="C871" s="13" t="s">
        <v>17</v>
      </c>
      <c r="D871" s="1" t="s">
        <v>56</v>
      </c>
      <c r="E871" s="4">
        <v>45930</v>
      </c>
      <c r="F871" s="1" t="s">
        <v>49</v>
      </c>
      <c r="G871" s="1" t="s">
        <v>46</v>
      </c>
      <c r="H871" s="5">
        <f>'Forecast log'!I336</f>
        <v>1</v>
      </c>
      <c r="I871" s="5">
        <f>'PG facts'!E104</f>
        <v>2</v>
      </c>
      <c r="J871" s="5">
        <f t="shared" si="52"/>
        <v>-1</v>
      </c>
      <c r="K871" s="5">
        <f t="shared" si="53"/>
        <v>1</v>
      </c>
      <c r="L871" s="5">
        <f>('Forecast log'!H336-I871)^2</f>
        <v>6.25E-2</v>
      </c>
      <c r="M871" s="5">
        <f>('Forecast log'!I336-I871)^2</f>
        <v>1</v>
      </c>
      <c r="N871" s="5">
        <f t="shared" si="54"/>
        <v>0</v>
      </c>
      <c r="O871" s="5">
        <f t="shared" si="55"/>
        <v>1</v>
      </c>
    </row>
    <row r="872" spans="1:15" ht="25" customHeight="1">
      <c r="A872" s="1"/>
      <c r="B872" s="1">
        <v>331</v>
      </c>
      <c r="C872" s="13" t="s">
        <v>17</v>
      </c>
      <c r="D872" s="1" t="s">
        <v>56</v>
      </c>
      <c r="E872" s="4">
        <v>45930</v>
      </c>
      <c r="F872" s="1" t="s">
        <v>49</v>
      </c>
      <c r="G872" s="1" t="s">
        <v>47</v>
      </c>
      <c r="H872" s="5">
        <f>'Forecast log'!N336</f>
        <v>2.094909773811938</v>
      </c>
      <c r="I872" s="5">
        <f>'PG facts'!E104</f>
        <v>2</v>
      </c>
      <c r="J872" s="5">
        <f t="shared" si="52"/>
        <v>9.4909773811937992E-2</v>
      </c>
      <c r="K872" s="5">
        <f t="shared" si="53"/>
        <v>9.0078651650332305E-3</v>
      </c>
      <c r="L872" s="5">
        <f>('Forecast log'!H336-I872)^2</f>
        <v>6.25E-2</v>
      </c>
      <c r="M872" s="5">
        <f>('Forecast log'!I336-I872)^2</f>
        <v>1</v>
      </c>
      <c r="N872" s="5">
        <f t="shared" si="54"/>
        <v>1</v>
      </c>
      <c r="O872" s="5">
        <f t="shared" si="55"/>
        <v>9.4909773811937992E-2</v>
      </c>
    </row>
    <row r="873" spans="1:15" ht="25" customHeight="1">
      <c r="A873" s="1"/>
      <c r="B873" s="1">
        <v>331</v>
      </c>
      <c r="C873" s="13" t="s">
        <v>17</v>
      </c>
      <c r="D873" s="1" t="s">
        <v>56</v>
      </c>
      <c r="E873" s="4">
        <v>45930</v>
      </c>
      <c r="F873" s="1" t="s">
        <v>49</v>
      </c>
      <c r="G873" s="1" t="s">
        <v>50</v>
      </c>
      <c r="H873" s="5">
        <f>'Forecast log'!S336</f>
        <v>2.4679738973793177</v>
      </c>
      <c r="I873" s="5">
        <f>'PG facts'!E104</f>
        <v>2</v>
      </c>
      <c r="J873" s="5">
        <f t="shared" si="52"/>
        <v>0.46797389737931772</v>
      </c>
      <c r="K873" s="5">
        <f t="shared" si="53"/>
        <v>0.21899956862838818</v>
      </c>
      <c r="L873" s="5">
        <f>('Forecast log'!H336-I873)^2</f>
        <v>6.25E-2</v>
      </c>
      <c r="M873" s="5">
        <f>('Forecast log'!I336-I873)^2</f>
        <v>1</v>
      </c>
      <c r="N873" s="5">
        <f t="shared" si="54"/>
        <v>0</v>
      </c>
      <c r="O873" s="5">
        <f t="shared" si="55"/>
        <v>0.46797389737931772</v>
      </c>
    </row>
    <row r="874" spans="1:15" ht="25" customHeight="1">
      <c r="A874" s="1"/>
      <c r="B874" s="1">
        <v>331</v>
      </c>
      <c r="C874" s="13" t="s">
        <v>17</v>
      </c>
      <c r="D874" s="1" t="s">
        <v>56</v>
      </c>
      <c r="E874" s="4">
        <v>45930</v>
      </c>
      <c r="F874" s="1" t="s">
        <v>49</v>
      </c>
      <c r="G874" s="1" t="s">
        <v>48</v>
      </c>
      <c r="H874" s="5">
        <f>'Forecast log'!T336</f>
        <v>1.922454886905969</v>
      </c>
      <c r="I874" s="5">
        <f>'PG facts'!E104</f>
        <v>2</v>
      </c>
      <c r="J874" s="5">
        <f t="shared" si="52"/>
        <v>-7.7545113094031004E-2</v>
      </c>
      <c r="K874" s="5">
        <f t="shared" si="53"/>
        <v>6.0132445647660586E-3</v>
      </c>
      <c r="L874" s="5">
        <f>('Forecast log'!H336-I874)^2</f>
        <v>6.25E-2</v>
      </c>
      <c r="M874" s="5">
        <f>('Forecast log'!I336-I874)^2</f>
        <v>1</v>
      </c>
      <c r="N874" s="5">
        <f t="shared" si="54"/>
        <v>1</v>
      </c>
      <c r="O874" s="5">
        <f t="shared" si="55"/>
        <v>7.7545113094031004E-2</v>
      </c>
    </row>
    <row r="875" spans="1:15" ht="25" customHeight="1">
      <c r="A875" s="1"/>
      <c r="B875" s="1">
        <v>332</v>
      </c>
      <c r="C875" s="13" t="s">
        <v>17</v>
      </c>
      <c r="D875" s="1" t="s">
        <v>56</v>
      </c>
      <c r="E875" s="4">
        <v>45930</v>
      </c>
      <c r="F875" s="1" t="s">
        <v>51</v>
      </c>
      <c r="G875" s="1" t="s">
        <v>45</v>
      </c>
      <c r="H875" s="5">
        <f>'Forecast log'!H337</f>
        <v>1.75</v>
      </c>
      <c r="I875" s="5">
        <f>'PG facts'!E104</f>
        <v>2</v>
      </c>
      <c r="J875" s="5">
        <f t="shared" si="52"/>
        <v>-0.25</v>
      </c>
      <c r="K875" s="5">
        <f t="shared" si="53"/>
        <v>6.25E-2</v>
      </c>
      <c r="L875" s="5">
        <f>('Forecast log'!H337-I875)^2</f>
        <v>6.25E-2</v>
      </c>
      <c r="M875" s="5">
        <f>('Forecast log'!I337-I875)^2</f>
        <v>1</v>
      </c>
      <c r="N875" s="5">
        <f t="shared" si="54"/>
        <v>0</v>
      </c>
      <c r="O875" s="5">
        <f t="shared" si="55"/>
        <v>0.25</v>
      </c>
    </row>
    <row r="876" spans="1:15" ht="25" customHeight="1">
      <c r="A876" s="1"/>
      <c r="B876" s="1">
        <v>332</v>
      </c>
      <c r="C876" s="13" t="s">
        <v>17</v>
      </c>
      <c r="D876" s="1" t="s">
        <v>56</v>
      </c>
      <c r="E876" s="4">
        <v>45930</v>
      </c>
      <c r="F876" s="1" t="s">
        <v>51</v>
      </c>
      <c r="G876" s="1" t="s">
        <v>46</v>
      </c>
      <c r="H876" s="5">
        <f>'Forecast log'!I337</f>
        <v>1</v>
      </c>
      <c r="I876" s="5">
        <f>'PG facts'!E104</f>
        <v>2</v>
      </c>
      <c r="J876" s="5">
        <f t="shared" si="52"/>
        <v>-1</v>
      </c>
      <c r="K876" s="5">
        <f t="shared" si="53"/>
        <v>1</v>
      </c>
      <c r="L876" s="5">
        <f>('Forecast log'!H337-I876)^2</f>
        <v>6.25E-2</v>
      </c>
      <c r="M876" s="5">
        <f>('Forecast log'!I337-I876)^2</f>
        <v>1</v>
      </c>
      <c r="N876" s="5">
        <f t="shared" si="54"/>
        <v>0</v>
      </c>
      <c r="O876" s="5">
        <f t="shared" si="55"/>
        <v>1</v>
      </c>
    </row>
    <row r="877" spans="1:15" ht="25" customHeight="1">
      <c r="A877" s="1"/>
      <c r="B877" s="1">
        <v>332</v>
      </c>
      <c r="C877" s="13" t="s">
        <v>17</v>
      </c>
      <c r="D877" s="1" t="s">
        <v>56</v>
      </c>
      <c r="E877" s="4">
        <v>45930</v>
      </c>
      <c r="F877" s="1" t="s">
        <v>51</v>
      </c>
      <c r="G877" s="1" t="s">
        <v>47</v>
      </c>
      <c r="H877" s="5">
        <f>'Forecast log'!N337</f>
        <v>2.3633109749118786</v>
      </c>
      <c r="I877" s="5">
        <f>'PG facts'!E104</f>
        <v>2</v>
      </c>
      <c r="J877" s="5">
        <f t="shared" si="52"/>
        <v>0.36331097491187858</v>
      </c>
      <c r="K877" s="5">
        <f t="shared" si="53"/>
        <v>0.13199486449141967</v>
      </c>
      <c r="L877" s="5">
        <f>('Forecast log'!H337-I877)^2</f>
        <v>6.25E-2</v>
      </c>
      <c r="M877" s="5">
        <f>('Forecast log'!I337-I877)^2</f>
        <v>1</v>
      </c>
      <c r="N877" s="5">
        <f t="shared" si="54"/>
        <v>0</v>
      </c>
      <c r="O877" s="5">
        <f t="shared" si="55"/>
        <v>0.36331097491187858</v>
      </c>
    </row>
    <row r="878" spans="1:15" ht="25" customHeight="1">
      <c r="A878" s="1"/>
      <c r="B878" s="1">
        <v>332</v>
      </c>
      <c r="C878" s="13" t="s">
        <v>17</v>
      </c>
      <c r="D878" s="1" t="s">
        <v>56</v>
      </c>
      <c r="E878" s="4">
        <v>45930</v>
      </c>
      <c r="F878" s="1" t="s">
        <v>51</v>
      </c>
      <c r="G878" s="1" t="s">
        <v>50</v>
      </c>
      <c r="H878" s="5">
        <f>'Forecast log'!S337</f>
        <v>2.4679738973793177</v>
      </c>
      <c r="I878" s="5">
        <f>'PG facts'!E104</f>
        <v>2</v>
      </c>
      <c r="J878" s="5">
        <f t="shared" si="52"/>
        <v>0.46797389737931772</v>
      </c>
      <c r="K878" s="5">
        <f t="shared" si="53"/>
        <v>0.21899956862838818</v>
      </c>
      <c r="L878" s="5">
        <f>('Forecast log'!H337-I878)^2</f>
        <v>6.25E-2</v>
      </c>
      <c r="M878" s="5">
        <f>('Forecast log'!I337-I878)^2</f>
        <v>1</v>
      </c>
      <c r="N878" s="5">
        <f t="shared" si="54"/>
        <v>0</v>
      </c>
      <c r="O878" s="5">
        <f t="shared" si="55"/>
        <v>0.46797389737931772</v>
      </c>
    </row>
    <row r="879" spans="1:15" ht="25" customHeight="1">
      <c r="A879" s="1"/>
      <c r="B879" s="1">
        <v>332</v>
      </c>
      <c r="C879" s="13" t="s">
        <v>17</v>
      </c>
      <c r="D879" s="1" t="s">
        <v>56</v>
      </c>
      <c r="E879" s="4">
        <v>45930</v>
      </c>
      <c r="F879" s="1" t="s">
        <v>51</v>
      </c>
      <c r="G879" s="1" t="s">
        <v>48</v>
      </c>
      <c r="H879" s="5">
        <f>'Forecast log'!T337</f>
        <v>2.0566554874559393</v>
      </c>
      <c r="I879" s="5">
        <f>'PG facts'!E104</f>
        <v>2</v>
      </c>
      <c r="J879" s="5">
        <f t="shared" si="52"/>
        <v>5.6655487455939291E-2</v>
      </c>
      <c r="K879" s="5">
        <f t="shared" si="53"/>
        <v>3.2098442588700945E-3</v>
      </c>
      <c r="L879" s="5">
        <f>('Forecast log'!H337-I879)^2</f>
        <v>6.25E-2</v>
      </c>
      <c r="M879" s="5">
        <f>('Forecast log'!I337-I879)^2</f>
        <v>1</v>
      </c>
      <c r="N879" s="5">
        <f t="shared" si="54"/>
        <v>1</v>
      </c>
      <c r="O879" s="5">
        <f t="shared" si="55"/>
        <v>5.6655487455939291E-2</v>
      </c>
    </row>
    <row r="880" spans="1:15" ht="25" customHeight="1">
      <c r="A880" s="1"/>
      <c r="B880" s="1">
        <v>377</v>
      </c>
      <c r="C880" s="13" t="s">
        <v>17</v>
      </c>
      <c r="D880" s="1" t="s">
        <v>56</v>
      </c>
      <c r="E880" s="4">
        <v>46022</v>
      </c>
      <c r="F880" s="1" t="s">
        <v>44</v>
      </c>
      <c r="G880" s="1" t="s">
        <v>45</v>
      </c>
      <c r="H880" s="5">
        <f>'Forecast log'!H382</f>
        <v>1.75</v>
      </c>
      <c r="I880" s="5">
        <f>'PG facts'!E111</f>
        <v>2</v>
      </c>
      <c r="J880" s="5">
        <f t="shared" si="52"/>
        <v>-0.25</v>
      </c>
      <c r="K880" s="5">
        <f t="shared" si="53"/>
        <v>6.25E-2</v>
      </c>
      <c r="L880" s="5">
        <f>('Forecast log'!H382-I880)^2</f>
        <v>6.25E-2</v>
      </c>
      <c r="M880" s="5">
        <f>('Forecast log'!I382-I880)^2</f>
        <v>1</v>
      </c>
      <c r="N880" s="5">
        <f t="shared" si="54"/>
        <v>0</v>
      </c>
      <c r="O880" s="5">
        <f t="shared" si="55"/>
        <v>0.25</v>
      </c>
    </row>
    <row r="881" spans="1:15" ht="25" customHeight="1">
      <c r="A881" s="1"/>
      <c r="B881" s="1">
        <v>377</v>
      </c>
      <c r="C881" s="13" t="s">
        <v>17</v>
      </c>
      <c r="D881" s="1" t="s">
        <v>56</v>
      </c>
      <c r="E881" s="4">
        <v>46022</v>
      </c>
      <c r="F881" s="1" t="s">
        <v>44</v>
      </c>
      <c r="G881" s="1" t="s">
        <v>46</v>
      </c>
      <c r="H881" s="5">
        <f>'Forecast log'!I382</f>
        <v>1</v>
      </c>
      <c r="I881" s="5">
        <f>'PG facts'!E111</f>
        <v>2</v>
      </c>
      <c r="J881" s="5">
        <f t="shared" si="52"/>
        <v>-1</v>
      </c>
      <c r="K881" s="5">
        <f t="shared" si="53"/>
        <v>1</v>
      </c>
      <c r="L881" s="5">
        <f>('Forecast log'!H382-I881)^2</f>
        <v>6.25E-2</v>
      </c>
      <c r="M881" s="5">
        <f>('Forecast log'!I382-I881)^2</f>
        <v>1</v>
      </c>
      <c r="N881" s="5">
        <f t="shared" si="54"/>
        <v>0</v>
      </c>
      <c r="O881" s="5">
        <f t="shared" si="55"/>
        <v>1</v>
      </c>
    </row>
    <row r="882" spans="1:15" ht="25" customHeight="1">
      <c r="A882" s="1"/>
      <c r="B882" s="1">
        <v>377</v>
      </c>
      <c r="C882" s="13" t="s">
        <v>17</v>
      </c>
      <c r="D882" s="1" t="s">
        <v>56</v>
      </c>
      <c r="E882" s="4">
        <v>46022</v>
      </c>
      <c r="F882" s="1" t="s">
        <v>44</v>
      </c>
      <c r="G882" s="1" t="s">
        <v>47</v>
      </c>
      <c r="H882" s="5">
        <f>'Forecast log'!N382</f>
        <v>2.3376890144955511</v>
      </c>
      <c r="I882" s="5">
        <f>'PG facts'!E111</f>
        <v>2</v>
      </c>
      <c r="J882" s="5">
        <f t="shared" si="52"/>
        <v>0.33768901449555111</v>
      </c>
      <c r="K882" s="5">
        <f t="shared" si="53"/>
        <v>0.11403387051097653</v>
      </c>
      <c r="L882" s="5">
        <f>('Forecast log'!H382-I882)^2</f>
        <v>6.25E-2</v>
      </c>
      <c r="M882" s="5">
        <f>('Forecast log'!I382-I882)^2</f>
        <v>1</v>
      </c>
      <c r="N882" s="5">
        <f t="shared" si="54"/>
        <v>0</v>
      </c>
      <c r="O882" s="5">
        <f t="shared" si="55"/>
        <v>0.33768901449555111</v>
      </c>
    </row>
    <row r="883" spans="1:15" ht="25" customHeight="1">
      <c r="A883" s="1"/>
      <c r="B883" s="1">
        <v>377</v>
      </c>
      <c r="C883" s="13" t="s">
        <v>17</v>
      </c>
      <c r="D883" s="1" t="s">
        <v>56</v>
      </c>
      <c r="E883" s="4">
        <v>46022</v>
      </c>
      <c r="F883" s="1" t="s">
        <v>44</v>
      </c>
      <c r="G883" s="1" t="s">
        <v>48</v>
      </c>
      <c r="H883" s="5">
        <f>'Forecast log'!T382</f>
        <v>2.0438445072477753</v>
      </c>
      <c r="I883" s="5">
        <f>'PG facts'!E111</f>
        <v>2</v>
      </c>
      <c r="J883" s="5">
        <f t="shared" si="52"/>
        <v>4.3844507247775333E-2</v>
      </c>
      <c r="K883" s="5">
        <f t="shared" si="53"/>
        <v>1.9223408158002236E-3</v>
      </c>
      <c r="L883" s="5">
        <f>('Forecast log'!H382-I883)^2</f>
        <v>6.25E-2</v>
      </c>
      <c r="M883" s="5">
        <f>('Forecast log'!I382-I883)^2</f>
        <v>1</v>
      </c>
      <c r="N883" s="5">
        <f t="shared" si="54"/>
        <v>1</v>
      </c>
      <c r="O883" s="5">
        <f t="shared" si="55"/>
        <v>4.3844507247775333E-2</v>
      </c>
    </row>
    <row r="884" spans="1:15" ht="25" customHeight="1">
      <c r="A884" s="1"/>
      <c r="B884" s="1">
        <v>381</v>
      </c>
      <c r="C884" s="13" t="s">
        <v>17</v>
      </c>
      <c r="D884" s="1" t="s">
        <v>56</v>
      </c>
      <c r="E884" s="4">
        <v>46022</v>
      </c>
      <c r="F884" s="1" t="s">
        <v>52</v>
      </c>
      <c r="G884" s="1" t="s">
        <v>45</v>
      </c>
      <c r="H884" s="5">
        <f>'Forecast log'!H386</f>
        <v>2</v>
      </c>
      <c r="I884" s="5">
        <f>'PG facts'!E111</f>
        <v>2</v>
      </c>
      <c r="J884" s="5">
        <f t="shared" si="52"/>
        <v>0</v>
      </c>
      <c r="K884" s="5">
        <f t="shared" si="53"/>
        <v>0</v>
      </c>
      <c r="L884" s="5">
        <f>('Forecast log'!H386-I884)^2</f>
        <v>0</v>
      </c>
      <c r="M884" s="5">
        <f>('Forecast log'!I386-I884)^2</f>
        <v>0</v>
      </c>
      <c r="N884" s="5">
        <f t="shared" si="54"/>
        <v>0</v>
      </c>
      <c r="O884" s="5">
        <f t="shared" si="55"/>
        <v>0</v>
      </c>
    </row>
    <row r="885" spans="1:15" ht="25" customHeight="1">
      <c r="A885" s="1"/>
      <c r="B885" s="1">
        <v>381</v>
      </c>
      <c r="C885" s="13" t="s">
        <v>17</v>
      </c>
      <c r="D885" s="1" t="s">
        <v>56</v>
      </c>
      <c r="E885" s="4">
        <v>46022</v>
      </c>
      <c r="F885" s="1" t="s">
        <v>52</v>
      </c>
      <c r="G885" s="1" t="s">
        <v>46</v>
      </c>
      <c r="H885" s="5">
        <f>'Forecast log'!I386</f>
        <v>2</v>
      </c>
      <c r="I885" s="5">
        <f>'PG facts'!E111</f>
        <v>2</v>
      </c>
      <c r="J885" s="5">
        <f t="shared" si="52"/>
        <v>0</v>
      </c>
      <c r="K885" s="5">
        <f t="shared" si="53"/>
        <v>0</v>
      </c>
      <c r="L885" s="5">
        <f>('Forecast log'!H386-I885)^2</f>
        <v>0</v>
      </c>
      <c r="M885" s="5">
        <f>('Forecast log'!I386-I885)^2</f>
        <v>0</v>
      </c>
      <c r="N885" s="5">
        <f t="shared" si="54"/>
        <v>0</v>
      </c>
      <c r="O885" s="5">
        <f t="shared" si="55"/>
        <v>0</v>
      </c>
    </row>
    <row r="886" spans="1:15" ht="25" customHeight="1">
      <c r="A886" s="1"/>
      <c r="B886" s="1">
        <v>381</v>
      </c>
      <c r="C886" s="13" t="s">
        <v>17</v>
      </c>
      <c r="D886" s="1" t="s">
        <v>56</v>
      </c>
      <c r="E886" s="4">
        <v>46022</v>
      </c>
      <c r="F886" s="1" t="s">
        <v>52</v>
      </c>
      <c r="G886" s="1" t="s">
        <v>47</v>
      </c>
      <c r="H886" s="5">
        <f>'Forecast log'!N386</f>
        <v>2.6762212536847154</v>
      </c>
      <c r="I886" s="5">
        <f>'PG facts'!E111</f>
        <v>2</v>
      </c>
      <c r="J886" s="5">
        <f t="shared" si="52"/>
        <v>0.67622125368471542</v>
      </c>
      <c r="K886" s="5">
        <f t="shared" si="53"/>
        <v>0.45727518393492822</v>
      </c>
      <c r="L886" s="5">
        <f>('Forecast log'!H386-I886)^2</f>
        <v>0</v>
      </c>
      <c r="M886" s="5">
        <f>('Forecast log'!I386-I886)^2</f>
        <v>0</v>
      </c>
      <c r="N886" s="5">
        <f t="shared" si="54"/>
        <v>0</v>
      </c>
      <c r="O886" s="5">
        <f t="shared" si="55"/>
        <v>0.67622125368471542</v>
      </c>
    </row>
    <row r="887" spans="1:15" ht="25" customHeight="1">
      <c r="A887" s="1"/>
      <c r="B887" s="1">
        <v>381</v>
      </c>
      <c r="C887" s="13" t="s">
        <v>17</v>
      </c>
      <c r="D887" s="1" t="s">
        <v>56</v>
      </c>
      <c r="E887" s="4">
        <v>46022</v>
      </c>
      <c r="F887" s="1" t="s">
        <v>52</v>
      </c>
      <c r="G887" s="1" t="s">
        <v>50</v>
      </c>
      <c r="H887" s="5">
        <f>'Forecast log'!S386</f>
        <v>2.7874157946272975</v>
      </c>
      <c r="I887" s="5">
        <f>'PG facts'!E111</f>
        <v>2</v>
      </c>
      <c r="J887" s="5">
        <f t="shared" si="52"/>
        <v>0.78741579462729749</v>
      </c>
      <c r="K887" s="5">
        <f t="shared" si="53"/>
        <v>0.6200236336285383</v>
      </c>
      <c r="L887" s="5">
        <f>('Forecast log'!H386-I887)^2</f>
        <v>0</v>
      </c>
      <c r="M887" s="5">
        <f>('Forecast log'!I386-I887)^2</f>
        <v>0</v>
      </c>
      <c r="N887" s="5">
        <f t="shared" si="54"/>
        <v>0</v>
      </c>
      <c r="O887" s="5">
        <f t="shared" si="55"/>
        <v>0.78741579462729749</v>
      </c>
    </row>
    <row r="888" spans="1:15" ht="25" customHeight="1">
      <c r="A888" s="1"/>
      <c r="B888" s="1">
        <v>381</v>
      </c>
      <c r="C888" s="13" t="s">
        <v>17</v>
      </c>
      <c r="D888" s="1" t="s">
        <v>56</v>
      </c>
      <c r="E888" s="4">
        <v>46022</v>
      </c>
      <c r="F888" s="1" t="s">
        <v>52</v>
      </c>
      <c r="G888" s="1" t="s">
        <v>48</v>
      </c>
      <c r="H888" s="5">
        <f>'Forecast log'!T386</f>
        <v>2.3381106268423579</v>
      </c>
      <c r="I888" s="5">
        <f>'PG facts'!E111</f>
        <v>2</v>
      </c>
      <c r="J888" s="5">
        <f t="shared" si="52"/>
        <v>0.33811062684235793</v>
      </c>
      <c r="K888" s="5">
        <f t="shared" si="53"/>
        <v>0.11431879598373221</v>
      </c>
      <c r="L888" s="5">
        <f>('Forecast log'!H386-I888)^2</f>
        <v>0</v>
      </c>
      <c r="M888" s="5">
        <f>('Forecast log'!I386-I888)^2</f>
        <v>0</v>
      </c>
      <c r="N888" s="5">
        <f t="shared" si="54"/>
        <v>0</v>
      </c>
      <c r="O888" s="5">
        <f t="shared" si="55"/>
        <v>0.33811062684235793</v>
      </c>
    </row>
    <row r="889" spans="1:15" ht="25" customHeight="1">
      <c r="A889" s="1"/>
      <c r="B889" s="1">
        <v>379</v>
      </c>
      <c r="C889" s="13" t="s">
        <v>17</v>
      </c>
      <c r="D889" s="1" t="s">
        <v>56</v>
      </c>
      <c r="E889" s="4">
        <v>46022</v>
      </c>
      <c r="F889" s="1" t="s">
        <v>49</v>
      </c>
      <c r="G889" s="1" t="s">
        <v>45</v>
      </c>
      <c r="H889" s="5">
        <f>'Forecast log'!H384</f>
        <v>2</v>
      </c>
      <c r="I889" s="5">
        <f>'PG facts'!E111</f>
        <v>2</v>
      </c>
      <c r="J889" s="5">
        <f t="shared" si="52"/>
        <v>0</v>
      </c>
      <c r="K889" s="5">
        <f t="shared" si="53"/>
        <v>0</v>
      </c>
      <c r="L889" s="5">
        <f>('Forecast log'!H384-I889)^2</f>
        <v>0</v>
      </c>
      <c r="M889" s="5">
        <f>('Forecast log'!I384-I889)^2</f>
        <v>0</v>
      </c>
      <c r="N889" s="5">
        <f t="shared" si="54"/>
        <v>0</v>
      </c>
      <c r="O889" s="5">
        <f t="shared" si="55"/>
        <v>0</v>
      </c>
    </row>
    <row r="890" spans="1:15" ht="25" customHeight="1">
      <c r="A890" s="1"/>
      <c r="B890" s="1">
        <v>379</v>
      </c>
      <c r="C890" s="13" t="s">
        <v>17</v>
      </c>
      <c r="D890" s="1" t="s">
        <v>56</v>
      </c>
      <c r="E890" s="4">
        <v>46022</v>
      </c>
      <c r="F890" s="1" t="s">
        <v>49</v>
      </c>
      <c r="G890" s="1" t="s">
        <v>46</v>
      </c>
      <c r="H890" s="5">
        <f>'Forecast log'!I384</f>
        <v>2</v>
      </c>
      <c r="I890" s="5">
        <f>'PG facts'!E111</f>
        <v>2</v>
      </c>
      <c r="J890" s="5">
        <f t="shared" si="52"/>
        <v>0</v>
      </c>
      <c r="K890" s="5">
        <f t="shared" si="53"/>
        <v>0</v>
      </c>
      <c r="L890" s="5">
        <f>('Forecast log'!H384-I890)^2</f>
        <v>0</v>
      </c>
      <c r="M890" s="5">
        <f>('Forecast log'!I384-I890)^2</f>
        <v>0</v>
      </c>
      <c r="N890" s="5">
        <f t="shared" si="54"/>
        <v>0</v>
      </c>
      <c r="O890" s="5">
        <f t="shared" si="55"/>
        <v>0</v>
      </c>
    </row>
    <row r="891" spans="1:15" ht="25" customHeight="1">
      <c r="A891" s="1"/>
      <c r="B891" s="1">
        <v>379</v>
      </c>
      <c r="C891" s="13" t="s">
        <v>17</v>
      </c>
      <c r="D891" s="1" t="s">
        <v>56</v>
      </c>
      <c r="E891" s="4">
        <v>46022</v>
      </c>
      <c r="F891" s="1" t="s">
        <v>49</v>
      </c>
      <c r="G891" s="1" t="s">
        <v>47</v>
      </c>
      <c r="H891" s="5">
        <f>'Forecast log'!N384</f>
        <v>2.5114758261254884</v>
      </c>
      <c r="I891" s="5">
        <f>'PG facts'!E111</f>
        <v>2</v>
      </c>
      <c r="J891" s="5">
        <f t="shared" si="52"/>
        <v>0.51147582612548836</v>
      </c>
      <c r="K891" s="5">
        <f t="shared" si="53"/>
        <v>0.26160752071075083</v>
      </c>
      <c r="L891" s="5">
        <f>('Forecast log'!H384-I891)^2</f>
        <v>0</v>
      </c>
      <c r="M891" s="5">
        <f>('Forecast log'!I384-I891)^2</f>
        <v>0</v>
      </c>
      <c r="N891" s="5">
        <f t="shared" si="54"/>
        <v>0</v>
      </c>
      <c r="O891" s="5">
        <f t="shared" si="55"/>
        <v>0.51147582612548836</v>
      </c>
    </row>
    <row r="892" spans="1:15" ht="25" customHeight="1">
      <c r="A892" s="1"/>
      <c r="B892" s="1">
        <v>379</v>
      </c>
      <c r="C892" s="13" t="s">
        <v>17</v>
      </c>
      <c r="D892" s="1" t="s">
        <v>56</v>
      </c>
      <c r="E892" s="4">
        <v>46022</v>
      </c>
      <c r="F892" s="1" t="s">
        <v>49</v>
      </c>
      <c r="G892" s="1" t="s">
        <v>50</v>
      </c>
      <c r="H892" s="5">
        <f>'Forecast log'!S384</f>
        <v>2.7874157946272975</v>
      </c>
      <c r="I892" s="5">
        <f>'PG facts'!E111</f>
        <v>2</v>
      </c>
      <c r="J892" s="5">
        <f t="shared" si="52"/>
        <v>0.78741579462729749</v>
      </c>
      <c r="K892" s="5">
        <f t="shared" si="53"/>
        <v>0.6200236336285383</v>
      </c>
      <c r="L892" s="5">
        <f>('Forecast log'!H384-I892)^2</f>
        <v>0</v>
      </c>
      <c r="M892" s="5">
        <f>('Forecast log'!I384-I892)^2</f>
        <v>0</v>
      </c>
      <c r="N892" s="5">
        <f t="shared" si="54"/>
        <v>0</v>
      </c>
      <c r="O892" s="5">
        <f t="shared" si="55"/>
        <v>0.78741579462729749</v>
      </c>
    </row>
    <row r="893" spans="1:15" ht="25" customHeight="1">
      <c r="A893" s="1"/>
      <c r="B893" s="1">
        <v>379</v>
      </c>
      <c r="C893" s="13" t="s">
        <v>17</v>
      </c>
      <c r="D893" s="1" t="s">
        <v>56</v>
      </c>
      <c r="E893" s="4">
        <v>46022</v>
      </c>
      <c r="F893" s="1" t="s">
        <v>49</v>
      </c>
      <c r="G893" s="1" t="s">
        <v>48</v>
      </c>
      <c r="H893" s="5">
        <f>'Forecast log'!T384</f>
        <v>2.2557379130627444</v>
      </c>
      <c r="I893" s="5">
        <f>'PG facts'!E111</f>
        <v>2</v>
      </c>
      <c r="J893" s="5">
        <f t="shared" si="52"/>
        <v>0.2557379130627444</v>
      </c>
      <c r="K893" s="5">
        <f t="shared" si="53"/>
        <v>6.5401880177687818E-2</v>
      </c>
      <c r="L893" s="5">
        <f>('Forecast log'!H384-I893)^2</f>
        <v>0</v>
      </c>
      <c r="M893" s="5">
        <f>('Forecast log'!I384-I893)^2</f>
        <v>0</v>
      </c>
      <c r="N893" s="5">
        <f t="shared" si="54"/>
        <v>0</v>
      </c>
      <c r="O893" s="5">
        <f t="shared" si="55"/>
        <v>0.2557379130627444</v>
      </c>
    </row>
    <row r="894" spans="1:15" ht="25" customHeight="1">
      <c r="A894" s="1"/>
      <c r="B894" s="1">
        <v>380</v>
      </c>
      <c r="C894" s="13" t="s">
        <v>17</v>
      </c>
      <c r="D894" s="1" t="s">
        <v>56</v>
      </c>
      <c r="E894" s="4">
        <v>46022</v>
      </c>
      <c r="F894" s="1" t="s">
        <v>51</v>
      </c>
      <c r="G894" s="1" t="s">
        <v>45</v>
      </c>
      <c r="H894" s="5">
        <f>'Forecast log'!H385</f>
        <v>2</v>
      </c>
      <c r="I894" s="5">
        <f>'PG facts'!E111</f>
        <v>2</v>
      </c>
      <c r="J894" s="5">
        <f t="shared" si="52"/>
        <v>0</v>
      </c>
      <c r="K894" s="5">
        <f t="shared" si="53"/>
        <v>0</v>
      </c>
      <c r="L894" s="5">
        <f>('Forecast log'!H385-I894)^2</f>
        <v>0</v>
      </c>
      <c r="M894" s="5">
        <f>('Forecast log'!I385-I894)^2</f>
        <v>0</v>
      </c>
      <c r="N894" s="5">
        <f t="shared" si="54"/>
        <v>0</v>
      </c>
      <c r="O894" s="5">
        <f t="shared" si="55"/>
        <v>0</v>
      </c>
    </row>
    <row r="895" spans="1:15" ht="25" customHeight="1">
      <c r="A895" s="1"/>
      <c r="B895" s="1">
        <v>380</v>
      </c>
      <c r="C895" s="13" t="s">
        <v>17</v>
      </c>
      <c r="D895" s="1" t="s">
        <v>56</v>
      </c>
      <c r="E895" s="4">
        <v>46022</v>
      </c>
      <c r="F895" s="1" t="s">
        <v>51</v>
      </c>
      <c r="G895" s="1" t="s">
        <v>46</v>
      </c>
      <c r="H895" s="5">
        <f>'Forecast log'!I385</f>
        <v>2</v>
      </c>
      <c r="I895" s="5">
        <f>'PG facts'!E111</f>
        <v>2</v>
      </c>
      <c r="J895" s="5">
        <f t="shared" si="52"/>
        <v>0</v>
      </c>
      <c r="K895" s="5">
        <f t="shared" si="53"/>
        <v>0</v>
      </c>
      <c r="L895" s="5">
        <f>('Forecast log'!H385-I895)^2</f>
        <v>0</v>
      </c>
      <c r="M895" s="5">
        <f>('Forecast log'!I385-I895)^2</f>
        <v>0</v>
      </c>
      <c r="N895" s="5">
        <f t="shared" si="54"/>
        <v>0</v>
      </c>
      <c r="O895" s="5">
        <f t="shared" si="55"/>
        <v>0</v>
      </c>
    </row>
    <row r="896" spans="1:15" ht="25" customHeight="1">
      <c r="A896" s="1"/>
      <c r="B896" s="1">
        <v>380</v>
      </c>
      <c r="C896" s="13" t="s">
        <v>17</v>
      </c>
      <c r="D896" s="1" t="s">
        <v>56</v>
      </c>
      <c r="E896" s="4">
        <v>46022</v>
      </c>
      <c r="F896" s="1" t="s">
        <v>51</v>
      </c>
      <c r="G896" s="1" t="s">
        <v>47</v>
      </c>
      <c r="H896" s="5">
        <f>'Forecast log'!N385</f>
        <v>2.6762212536847154</v>
      </c>
      <c r="I896" s="5">
        <f>'PG facts'!E111</f>
        <v>2</v>
      </c>
      <c r="J896" s="5">
        <f t="shared" si="52"/>
        <v>0.67622125368471542</v>
      </c>
      <c r="K896" s="5">
        <f t="shared" si="53"/>
        <v>0.45727518393492822</v>
      </c>
      <c r="L896" s="5">
        <f>('Forecast log'!H385-I896)^2</f>
        <v>0</v>
      </c>
      <c r="M896" s="5">
        <f>('Forecast log'!I385-I896)^2</f>
        <v>0</v>
      </c>
      <c r="N896" s="5">
        <f t="shared" si="54"/>
        <v>0</v>
      </c>
      <c r="O896" s="5">
        <f t="shared" si="55"/>
        <v>0.67622125368471542</v>
      </c>
    </row>
    <row r="897" spans="1:15" ht="25" customHeight="1">
      <c r="A897" s="1"/>
      <c r="B897" s="1">
        <v>380</v>
      </c>
      <c r="C897" s="13" t="s">
        <v>17</v>
      </c>
      <c r="D897" s="1" t="s">
        <v>56</v>
      </c>
      <c r="E897" s="4">
        <v>46022</v>
      </c>
      <c r="F897" s="1" t="s">
        <v>51</v>
      </c>
      <c r="G897" s="1" t="s">
        <v>50</v>
      </c>
      <c r="H897" s="5">
        <f>'Forecast log'!S385</f>
        <v>2.7874157946272975</v>
      </c>
      <c r="I897" s="5">
        <f>'PG facts'!E111</f>
        <v>2</v>
      </c>
      <c r="J897" s="5">
        <f t="shared" si="52"/>
        <v>0.78741579462729749</v>
      </c>
      <c r="K897" s="5">
        <f t="shared" si="53"/>
        <v>0.6200236336285383</v>
      </c>
      <c r="L897" s="5">
        <f>('Forecast log'!H385-I897)^2</f>
        <v>0</v>
      </c>
      <c r="M897" s="5">
        <f>('Forecast log'!I385-I897)^2</f>
        <v>0</v>
      </c>
      <c r="N897" s="5">
        <f t="shared" si="54"/>
        <v>0</v>
      </c>
      <c r="O897" s="5">
        <f t="shared" si="55"/>
        <v>0.78741579462729749</v>
      </c>
    </row>
    <row r="898" spans="1:15" ht="25" customHeight="1">
      <c r="A898" s="1"/>
      <c r="B898" s="1">
        <v>380</v>
      </c>
      <c r="C898" s="13" t="s">
        <v>17</v>
      </c>
      <c r="D898" s="1" t="s">
        <v>56</v>
      </c>
      <c r="E898" s="4">
        <v>46022</v>
      </c>
      <c r="F898" s="1" t="s">
        <v>51</v>
      </c>
      <c r="G898" s="1" t="s">
        <v>48</v>
      </c>
      <c r="H898" s="5">
        <f>'Forecast log'!T385</f>
        <v>2.3381106268423579</v>
      </c>
      <c r="I898" s="5">
        <f>'PG facts'!E111</f>
        <v>2</v>
      </c>
      <c r="J898" s="5">
        <f t="shared" si="52"/>
        <v>0.33811062684235793</v>
      </c>
      <c r="K898" s="5">
        <f t="shared" si="53"/>
        <v>0.11431879598373221</v>
      </c>
      <c r="L898" s="5">
        <f>('Forecast log'!H385-I898)^2</f>
        <v>0</v>
      </c>
      <c r="M898" s="5">
        <f>('Forecast log'!I385-I898)^2</f>
        <v>0</v>
      </c>
      <c r="N898" s="5">
        <f t="shared" si="54"/>
        <v>0</v>
      </c>
      <c r="O898" s="5">
        <f t="shared" si="55"/>
        <v>0.33811062684235793</v>
      </c>
    </row>
    <row r="899" spans="1:15" ht="25" customHeight="1">
      <c r="A899" s="1"/>
      <c r="B899" s="1">
        <v>434</v>
      </c>
      <c r="C899" s="13" t="s">
        <v>17</v>
      </c>
      <c r="D899" s="1" t="s">
        <v>56</v>
      </c>
      <c r="E899" s="4">
        <v>46112</v>
      </c>
      <c r="F899" s="1" t="s">
        <v>44</v>
      </c>
      <c r="G899" s="1" t="s">
        <v>45</v>
      </c>
      <c r="H899" s="5">
        <f>'Forecast log'!H439</f>
        <v>2</v>
      </c>
      <c r="I899" s="5">
        <f>'PG facts'!E118</f>
        <v>1</v>
      </c>
      <c r="J899" s="5">
        <f t="shared" si="52"/>
        <v>1</v>
      </c>
      <c r="K899" s="5">
        <f t="shared" si="53"/>
        <v>1</v>
      </c>
      <c r="L899" s="5">
        <f>('Forecast log'!H439-I899)^2</f>
        <v>1</v>
      </c>
      <c r="M899" s="5">
        <f>('Forecast log'!I439-I899)^2</f>
        <v>1</v>
      </c>
      <c r="N899" s="5">
        <f t="shared" si="54"/>
        <v>0</v>
      </c>
      <c r="O899" s="5">
        <f t="shared" si="55"/>
        <v>1</v>
      </c>
    </row>
    <row r="900" spans="1:15" ht="25" customHeight="1">
      <c r="A900" s="1"/>
      <c r="B900" s="1">
        <v>434</v>
      </c>
      <c r="C900" s="13" t="s">
        <v>17</v>
      </c>
      <c r="D900" s="1" t="s">
        <v>56</v>
      </c>
      <c r="E900" s="4">
        <v>46112</v>
      </c>
      <c r="F900" s="1" t="s">
        <v>44</v>
      </c>
      <c r="G900" s="1" t="s">
        <v>46</v>
      </c>
      <c r="H900" s="5">
        <f>'Forecast log'!I439</f>
        <v>2</v>
      </c>
      <c r="I900" s="5">
        <f>'PG facts'!E118</f>
        <v>1</v>
      </c>
      <c r="J900" s="5">
        <f t="shared" si="52"/>
        <v>1</v>
      </c>
      <c r="K900" s="5">
        <f t="shared" si="53"/>
        <v>1</v>
      </c>
      <c r="L900" s="5">
        <f>('Forecast log'!H439-I900)^2</f>
        <v>1</v>
      </c>
      <c r="M900" s="5">
        <f>('Forecast log'!I439-I900)^2</f>
        <v>1</v>
      </c>
      <c r="N900" s="5">
        <f t="shared" si="54"/>
        <v>0</v>
      </c>
      <c r="O900" s="5">
        <f t="shared" si="55"/>
        <v>1</v>
      </c>
    </row>
    <row r="901" spans="1:15" ht="25" customHeight="1">
      <c r="A901" s="1"/>
      <c r="B901" s="1">
        <v>434</v>
      </c>
      <c r="C901" s="13" t="s">
        <v>17</v>
      </c>
      <c r="D901" s="1" t="s">
        <v>56</v>
      </c>
      <c r="E901" s="4">
        <v>46112</v>
      </c>
      <c r="F901" s="1" t="s">
        <v>44</v>
      </c>
      <c r="G901" s="1" t="s">
        <v>47</v>
      </c>
      <c r="H901" s="5">
        <f>'Forecast log'!N439</f>
        <v>2.6342516905193136</v>
      </c>
      <c r="I901" s="5">
        <f>'PG facts'!E118</f>
        <v>1</v>
      </c>
      <c r="J901" s="5">
        <f t="shared" si="52"/>
        <v>1.6342516905193136</v>
      </c>
      <c r="K901" s="5">
        <f t="shared" si="53"/>
        <v>2.6707785879652346</v>
      </c>
      <c r="L901" s="5">
        <f>('Forecast log'!H439-I901)^2</f>
        <v>1</v>
      </c>
      <c r="M901" s="5">
        <f>('Forecast log'!I439-I901)^2</f>
        <v>1</v>
      </c>
      <c r="N901" s="5">
        <f t="shared" si="54"/>
        <v>0</v>
      </c>
      <c r="O901" s="5">
        <f t="shared" si="55"/>
        <v>1.6342516905193136</v>
      </c>
    </row>
    <row r="902" spans="1:15" ht="25" customHeight="1">
      <c r="A902" s="1"/>
      <c r="B902" s="1">
        <v>434</v>
      </c>
      <c r="C902" s="13" t="s">
        <v>17</v>
      </c>
      <c r="D902" s="1" t="s">
        <v>56</v>
      </c>
      <c r="E902" s="4">
        <v>46112</v>
      </c>
      <c r="F902" s="1" t="s">
        <v>44</v>
      </c>
      <c r="G902" s="1" t="s">
        <v>48</v>
      </c>
      <c r="H902" s="5">
        <f>'Forecast log'!T439</f>
        <v>2.3171258452596568</v>
      </c>
      <c r="I902" s="5">
        <f>'PG facts'!E118</f>
        <v>1</v>
      </c>
      <c r="J902" s="5">
        <f t="shared" ref="J902:J965" si="56">H902-I902</f>
        <v>1.3171258452596568</v>
      </c>
      <c r="K902" s="5">
        <f t="shared" ref="K902:K965" si="57">J902^2</f>
        <v>1.7348204922509654</v>
      </c>
      <c r="L902" s="5">
        <f>('Forecast log'!H439-I902)^2</f>
        <v>1</v>
      </c>
      <c r="M902" s="5">
        <f>('Forecast log'!I439-I902)^2</f>
        <v>1</v>
      </c>
      <c r="N902" s="5">
        <f t="shared" ref="N902:N965" si="58">IF(ABS(J902)&lt;SQRT(L902),1,0)</f>
        <v>0</v>
      </c>
      <c r="O902" s="5">
        <f t="shared" ref="O902:O965" si="59">ABS(J902)</f>
        <v>1.3171258452596568</v>
      </c>
    </row>
    <row r="903" spans="1:15" ht="25" customHeight="1">
      <c r="A903" s="1"/>
      <c r="B903" s="1">
        <v>440</v>
      </c>
      <c r="C903" s="13" t="s">
        <v>17</v>
      </c>
      <c r="D903" s="1" t="s">
        <v>56</v>
      </c>
      <c r="E903" s="4">
        <v>46112</v>
      </c>
      <c r="F903" s="1" t="s">
        <v>52</v>
      </c>
      <c r="G903" s="1" t="s">
        <v>45</v>
      </c>
      <c r="H903" s="5">
        <f>'Forecast log'!H445</f>
        <v>2</v>
      </c>
      <c r="I903" s="5">
        <f>'PG facts'!E118</f>
        <v>1</v>
      </c>
      <c r="J903" s="5">
        <f t="shared" si="56"/>
        <v>1</v>
      </c>
      <c r="K903" s="5">
        <f t="shared" si="57"/>
        <v>1</v>
      </c>
      <c r="L903" s="5">
        <f>('Forecast log'!H445-I903)^2</f>
        <v>1</v>
      </c>
      <c r="M903" s="5">
        <f>('Forecast log'!I445-I903)^2</f>
        <v>1</v>
      </c>
      <c r="N903" s="5">
        <f t="shared" si="58"/>
        <v>0</v>
      </c>
      <c r="O903" s="5">
        <f t="shared" si="59"/>
        <v>1</v>
      </c>
    </row>
    <row r="904" spans="1:15" ht="25" customHeight="1">
      <c r="A904" s="1"/>
      <c r="B904" s="1">
        <v>440</v>
      </c>
      <c r="C904" s="13" t="s">
        <v>17</v>
      </c>
      <c r="D904" s="1" t="s">
        <v>56</v>
      </c>
      <c r="E904" s="4">
        <v>46112</v>
      </c>
      <c r="F904" s="1" t="s">
        <v>52</v>
      </c>
      <c r="G904" s="1" t="s">
        <v>46</v>
      </c>
      <c r="H904" s="5">
        <f>'Forecast log'!I445</f>
        <v>2</v>
      </c>
      <c r="I904" s="5">
        <f>'PG facts'!E118</f>
        <v>1</v>
      </c>
      <c r="J904" s="5">
        <f t="shared" si="56"/>
        <v>1</v>
      </c>
      <c r="K904" s="5">
        <f t="shared" si="57"/>
        <v>1</v>
      </c>
      <c r="L904" s="5">
        <f>('Forecast log'!H445-I904)^2</f>
        <v>1</v>
      </c>
      <c r="M904" s="5">
        <f>('Forecast log'!I445-I904)^2</f>
        <v>1</v>
      </c>
      <c r="N904" s="5">
        <f t="shared" si="58"/>
        <v>0</v>
      </c>
      <c r="O904" s="5">
        <f t="shared" si="59"/>
        <v>1</v>
      </c>
    </row>
    <row r="905" spans="1:15" ht="25" customHeight="1">
      <c r="A905" s="1"/>
      <c r="B905" s="1">
        <v>440</v>
      </c>
      <c r="C905" s="13" t="s">
        <v>17</v>
      </c>
      <c r="D905" s="1" t="s">
        <v>56</v>
      </c>
      <c r="E905" s="4">
        <v>46112</v>
      </c>
      <c r="F905" s="1" t="s">
        <v>52</v>
      </c>
      <c r="G905" s="1" t="s">
        <v>47</v>
      </c>
      <c r="H905" s="5">
        <f>'Forecast log'!N445</f>
        <v>3.4086429001516576</v>
      </c>
      <c r="I905" s="5">
        <f>'PG facts'!E118</f>
        <v>1</v>
      </c>
      <c r="J905" s="5">
        <f t="shared" si="56"/>
        <v>2.4086429001516576</v>
      </c>
      <c r="K905" s="5">
        <f t="shared" si="57"/>
        <v>5.8015606204509877</v>
      </c>
      <c r="L905" s="5">
        <f>('Forecast log'!H445-I905)^2</f>
        <v>1</v>
      </c>
      <c r="M905" s="5">
        <f>('Forecast log'!I445-I905)^2</f>
        <v>1</v>
      </c>
      <c r="N905" s="5">
        <f t="shared" si="58"/>
        <v>0</v>
      </c>
      <c r="O905" s="5">
        <f t="shared" si="59"/>
        <v>2.4086429001516576</v>
      </c>
    </row>
    <row r="906" spans="1:15" ht="25" customHeight="1">
      <c r="A906" s="1"/>
      <c r="B906" s="1">
        <v>440</v>
      </c>
      <c r="C906" s="13" t="s">
        <v>17</v>
      </c>
      <c r="D906" s="1" t="s">
        <v>56</v>
      </c>
      <c r="E906" s="4">
        <v>46112</v>
      </c>
      <c r="F906" s="1" t="s">
        <v>52</v>
      </c>
      <c r="G906" s="1" t="s">
        <v>48</v>
      </c>
      <c r="H906" s="5">
        <f>'Forecast log'!T445</f>
        <v>2.7043214500758288</v>
      </c>
      <c r="I906" s="5">
        <f>'PG facts'!E118</f>
        <v>1</v>
      </c>
      <c r="J906" s="5">
        <f t="shared" si="56"/>
        <v>1.7043214500758288</v>
      </c>
      <c r="K906" s="5">
        <f t="shared" si="57"/>
        <v>2.904711605188576</v>
      </c>
      <c r="L906" s="5">
        <f>('Forecast log'!H445-I906)^2</f>
        <v>1</v>
      </c>
      <c r="M906" s="5">
        <f>('Forecast log'!I445-I906)^2</f>
        <v>1</v>
      </c>
      <c r="N906" s="5">
        <f t="shared" si="58"/>
        <v>0</v>
      </c>
      <c r="O906" s="5">
        <f t="shared" si="59"/>
        <v>1.7043214500758288</v>
      </c>
    </row>
    <row r="907" spans="1:15" ht="25" customHeight="1">
      <c r="A907" s="1"/>
      <c r="B907" s="1">
        <v>437</v>
      </c>
      <c r="C907" s="13" t="s">
        <v>17</v>
      </c>
      <c r="D907" s="1" t="s">
        <v>56</v>
      </c>
      <c r="E907" s="4">
        <v>46112</v>
      </c>
      <c r="F907" s="1" t="s">
        <v>49</v>
      </c>
      <c r="G907" s="1" t="s">
        <v>45</v>
      </c>
      <c r="H907" s="5">
        <f>'Forecast log'!H442</f>
        <v>2</v>
      </c>
      <c r="I907" s="5">
        <f>'PG facts'!E118</f>
        <v>1</v>
      </c>
      <c r="J907" s="5">
        <f t="shared" si="56"/>
        <v>1</v>
      </c>
      <c r="K907" s="5">
        <f t="shared" si="57"/>
        <v>1</v>
      </c>
      <c r="L907" s="5">
        <f>('Forecast log'!H442-I907)^2</f>
        <v>1</v>
      </c>
      <c r="M907" s="5">
        <f>('Forecast log'!I442-I907)^2</f>
        <v>1</v>
      </c>
      <c r="N907" s="5">
        <f t="shared" si="58"/>
        <v>0</v>
      </c>
      <c r="O907" s="5">
        <f t="shared" si="59"/>
        <v>1</v>
      </c>
    </row>
    <row r="908" spans="1:15" ht="25" customHeight="1">
      <c r="A908" s="1"/>
      <c r="B908" s="1">
        <v>437</v>
      </c>
      <c r="C908" s="13" t="s">
        <v>17</v>
      </c>
      <c r="D908" s="1" t="s">
        <v>56</v>
      </c>
      <c r="E908" s="4">
        <v>46112</v>
      </c>
      <c r="F908" s="1" t="s">
        <v>49</v>
      </c>
      <c r="G908" s="1" t="s">
        <v>46</v>
      </c>
      <c r="H908" s="5">
        <f>'Forecast log'!I442</f>
        <v>2</v>
      </c>
      <c r="I908" s="5">
        <f>'PG facts'!E118</f>
        <v>1</v>
      </c>
      <c r="J908" s="5">
        <f t="shared" si="56"/>
        <v>1</v>
      </c>
      <c r="K908" s="5">
        <f t="shared" si="57"/>
        <v>1</v>
      </c>
      <c r="L908" s="5">
        <f>('Forecast log'!H442-I908)^2</f>
        <v>1</v>
      </c>
      <c r="M908" s="5">
        <f>('Forecast log'!I442-I908)^2</f>
        <v>1</v>
      </c>
      <c r="N908" s="5">
        <f t="shared" si="58"/>
        <v>0</v>
      </c>
      <c r="O908" s="5">
        <f t="shared" si="59"/>
        <v>1</v>
      </c>
    </row>
    <row r="909" spans="1:15" ht="25" customHeight="1">
      <c r="A909" s="1"/>
      <c r="B909" s="1">
        <v>437</v>
      </c>
      <c r="C909" s="13" t="s">
        <v>17</v>
      </c>
      <c r="D909" s="1" t="s">
        <v>56</v>
      </c>
      <c r="E909" s="4">
        <v>46112</v>
      </c>
      <c r="F909" s="1" t="s">
        <v>49</v>
      </c>
      <c r="G909" s="1" t="s">
        <v>47</v>
      </c>
      <c r="H909" s="5">
        <f>'Forecast log'!N442</f>
        <v>3.0264149692423654</v>
      </c>
      <c r="I909" s="5">
        <f>'PG facts'!E118</f>
        <v>1</v>
      </c>
      <c r="J909" s="5">
        <f t="shared" si="56"/>
        <v>2.0264149692423654</v>
      </c>
      <c r="K909" s="5">
        <f t="shared" si="57"/>
        <v>4.1063576275695368</v>
      </c>
      <c r="L909" s="5">
        <f>('Forecast log'!H442-I909)^2</f>
        <v>1</v>
      </c>
      <c r="M909" s="5">
        <f>('Forecast log'!I442-I909)^2</f>
        <v>1</v>
      </c>
      <c r="N909" s="5">
        <f t="shared" si="58"/>
        <v>0</v>
      </c>
      <c r="O909" s="5">
        <f t="shared" si="59"/>
        <v>2.0264149692423654</v>
      </c>
    </row>
    <row r="910" spans="1:15" ht="25" customHeight="1">
      <c r="A910" s="1"/>
      <c r="B910" s="1">
        <v>437</v>
      </c>
      <c r="C910" s="13" t="s">
        <v>17</v>
      </c>
      <c r="D910" s="1" t="s">
        <v>56</v>
      </c>
      <c r="E910" s="4">
        <v>46112</v>
      </c>
      <c r="F910" s="1" t="s">
        <v>49</v>
      </c>
      <c r="G910" s="1" t="s">
        <v>48</v>
      </c>
      <c r="H910" s="5">
        <f>'Forecast log'!T442</f>
        <v>2.5132074846211827</v>
      </c>
      <c r="I910" s="5">
        <f>'PG facts'!E118</f>
        <v>1</v>
      </c>
      <c r="J910" s="5">
        <f t="shared" si="56"/>
        <v>1.5132074846211827</v>
      </c>
      <c r="K910" s="5">
        <f t="shared" si="57"/>
        <v>2.2897968915135669</v>
      </c>
      <c r="L910" s="5">
        <f>('Forecast log'!H442-I910)^2</f>
        <v>1</v>
      </c>
      <c r="M910" s="5">
        <f>('Forecast log'!I442-I910)^2</f>
        <v>1</v>
      </c>
      <c r="N910" s="5">
        <f t="shared" si="58"/>
        <v>0</v>
      </c>
      <c r="O910" s="5">
        <f t="shared" si="59"/>
        <v>1.5132074846211827</v>
      </c>
    </row>
    <row r="911" spans="1:15" ht="25" customHeight="1">
      <c r="A911" s="1"/>
      <c r="B911" s="1">
        <v>438</v>
      </c>
      <c r="C911" s="13" t="s">
        <v>17</v>
      </c>
      <c r="D911" s="1" t="s">
        <v>56</v>
      </c>
      <c r="E911" s="4">
        <v>46112</v>
      </c>
      <c r="F911" s="1" t="s">
        <v>51</v>
      </c>
      <c r="G911" s="1" t="s">
        <v>45</v>
      </c>
      <c r="H911" s="5">
        <f>'Forecast log'!H443</f>
        <v>2</v>
      </c>
      <c r="I911" s="5">
        <f>'PG facts'!E118</f>
        <v>1</v>
      </c>
      <c r="J911" s="5">
        <f t="shared" si="56"/>
        <v>1</v>
      </c>
      <c r="K911" s="5">
        <f t="shared" si="57"/>
        <v>1</v>
      </c>
      <c r="L911" s="5">
        <f>('Forecast log'!H443-I911)^2</f>
        <v>1</v>
      </c>
      <c r="M911" s="5">
        <f>('Forecast log'!I443-I911)^2</f>
        <v>1</v>
      </c>
      <c r="N911" s="5">
        <f t="shared" si="58"/>
        <v>0</v>
      </c>
      <c r="O911" s="5">
        <f t="shared" si="59"/>
        <v>1</v>
      </c>
    </row>
    <row r="912" spans="1:15" ht="25" customHeight="1">
      <c r="A912" s="1"/>
      <c r="B912" s="1">
        <v>438</v>
      </c>
      <c r="C912" s="13" t="s">
        <v>17</v>
      </c>
      <c r="D912" s="1" t="s">
        <v>56</v>
      </c>
      <c r="E912" s="4">
        <v>46112</v>
      </c>
      <c r="F912" s="1" t="s">
        <v>51</v>
      </c>
      <c r="G912" s="1" t="s">
        <v>46</v>
      </c>
      <c r="H912" s="5">
        <f>'Forecast log'!I443</f>
        <v>2</v>
      </c>
      <c r="I912" s="5">
        <f>'PG facts'!E118</f>
        <v>1</v>
      </c>
      <c r="J912" s="5">
        <f t="shared" si="56"/>
        <v>1</v>
      </c>
      <c r="K912" s="5">
        <f t="shared" si="57"/>
        <v>1</v>
      </c>
      <c r="L912" s="5">
        <f>('Forecast log'!H443-I912)^2</f>
        <v>1</v>
      </c>
      <c r="M912" s="5">
        <f>('Forecast log'!I443-I912)^2</f>
        <v>1</v>
      </c>
      <c r="N912" s="5">
        <f t="shared" si="58"/>
        <v>0</v>
      </c>
      <c r="O912" s="5">
        <f t="shared" si="59"/>
        <v>1</v>
      </c>
    </row>
    <row r="913" spans="1:15" ht="25" customHeight="1">
      <c r="A913" s="1"/>
      <c r="B913" s="1">
        <v>438</v>
      </c>
      <c r="C913" s="13" t="s">
        <v>17</v>
      </c>
      <c r="D913" s="1" t="s">
        <v>56</v>
      </c>
      <c r="E913" s="4">
        <v>46112</v>
      </c>
      <c r="F913" s="1" t="s">
        <v>51</v>
      </c>
      <c r="G913" s="1" t="s">
        <v>47</v>
      </c>
      <c r="H913" s="5">
        <f>'Forecast log'!N443</f>
        <v>3.2456692748655094</v>
      </c>
      <c r="I913" s="5">
        <f>'PG facts'!E118</f>
        <v>1</v>
      </c>
      <c r="J913" s="5">
        <f t="shared" si="56"/>
        <v>2.2456692748655094</v>
      </c>
      <c r="K913" s="5">
        <f t="shared" si="57"/>
        <v>5.0430304920749824</v>
      </c>
      <c r="L913" s="5">
        <f>('Forecast log'!H443-I913)^2</f>
        <v>1</v>
      </c>
      <c r="M913" s="5">
        <f>('Forecast log'!I443-I913)^2</f>
        <v>1</v>
      </c>
      <c r="N913" s="5">
        <f t="shared" si="58"/>
        <v>0</v>
      </c>
      <c r="O913" s="5">
        <f t="shared" si="59"/>
        <v>2.2456692748655094</v>
      </c>
    </row>
    <row r="914" spans="1:15" ht="25" customHeight="1">
      <c r="A914" s="1"/>
      <c r="B914" s="1">
        <v>438</v>
      </c>
      <c r="C914" s="13" t="s">
        <v>17</v>
      </c>
      <c r="D914" s="1" t="s">
        <v>56</v>
      </c>
      <c r="E914" s="4">
        <v>46112</v>
      </c>
      <c r="F914" s="1" t="s">
        <v>51</v>
      </c>
      <c r="G914" s="1" t="s">
        <v>48</v>
      </c>
      <c r="H914" s="5">
        <f>'Forecast log'!T443</f>
        <v>2.6228346374327547</v>
      </c>
      <c r="I914" s="5">
        <f>'PG facts'!E118</f>
        <v>1</v>
      </c>
      <c r="J914" s="5">
        <f t="shared" si="56"/>
        <v>1.6228346374327547</v>
      </c>
      <c r="K914" s="5">
        <f t="shared" si="57"/>
        <v>2.6335922604515005</v>
      </c>
      <c r="L914" s="5">
        <f>('Forecast log'!H443-I914)^2</f>
        <v>1</v>
      </c>
      <c r="M914" s="5">
        <f>('Forecast log'!I443-I914)^2</f>
        <v>1</v>
      </c>
      <c r="N914" s="5">
        <f t="shared" si="58"/>
        <v>0</v>
      </c>
      <c r="O914" s="5">
        <f t="shared" si="59"/>
        <v>1.6228346374327547</v>
      </c>
    </row>
    <row r="915" spans="1:15" ht="25" customHeight="1">
      <c r="A915" s="1"/>
      <c r="B915" s="1">
        <v>43</v>
      </c>
      <c r="C915" s="13" t="s">
        <v>18</v>
      </c>
      <c r="D915" s="1" t="s">
        <v>56</v>
      </c>
      <c r="E915" s="4">
        <v>45473</v>
      </c>
      <c r="F915" s="1" t="s">
        <v>44</v>
      </c>
      <c r="G915" s="1" t="s">
        <v>45</v>
      </c>
      <c r="H915" s="5">
        <f>'Forecast log'!H48</f>
        <v>8.75</v>
      </c>
      <c r="I915" s="5">
        <f>'PG facts'!E70</f>
        <v>5</v>
      </c>
      <c r="J915" s="5">
        <f t="shared" si="56"/>
        <v>3.75</v>
      </c>
      <c r="K915" s="5">
        <f t="shared" si="57"/>
        <v>14.0625</v>
      </c>
      <c r="L915" s="5">
        <f>('Forecast log'!H48-I915)^2</f>
        <v>14.0625</v>
      </c>
      <c r="M915" s="5">
        <f>('Forecast log'!I48-I915)^2</f>
        <v>4</v>
      </c>
      <c r="N915" s="5">
        <f t="shared" si="58"/>
        <v>0</v>
      </c>
      <c r="O915" s="5">
        <f t="shared" si="59"/>
        <v>3.75</v>
      </c>
    </row>
    <row r="916" spans="1:15" ht="25" customHeight="1">
      <c r="A916" s="1"/>
      <c r="B916" s="1">
        <v>43</v>
      </c>
      <c r="C916" s="13" t="s">
        <v>18</v>
      </c>
      <c r="D916" s="1" t="s">
        <v>56</v>
      </c>
      <c r="E916" s="4">
        <v>45473</v>
      </c>
      <c r="F916" s="1" t="s">
        <v>44</v>
      </c>
      <c r="G916" s="1" t="s">
        <v>46</v>
      </c>
      <c r="H916" s="5">
        <f>'Forecast log'!I48</f>
        <v>7</v>
      </c>
      <c r="I916" s="5">
        <f>'PG facts'!E70</f>
        <v>5</v>
      </c>
      <c r="J916" s="5">
        <f t="shared" si="56"/>
        <v>2</v>
      </c>
      <c r="K916" s="5">
        <f t="shared" si="57"/>
        <v>4</v>
      </c>
      <c r="L916" s="5">
        <f>('Forecast log'!H48-I916)^2</f>
        <v>14.0625</v>
      </c>
      <c r="M916" s="5">
        <f>('Forecast log'!I48-I916)^2</f>
        <v>4</v>
      </c>
      <c r="N916" s="5">
        <f t="shared" si="58"/>
        <v>1</v>
      </c>
      <c r="O916" s="5">
        <f t="shared" si="59"/>
        <v>2</v>
      </c>
    </row>
    <row r="917" spans="1:15" ht="25" customHeight="1">
      <c r="A917" s="1"/>
      <c r="B917" s="1">
        <v>43</v>
      </c>
      <c r="C917" s="13" t="s">
        <v>18</v>
      </c>
      <c r="D917" s="1" t="s">
        <v>56</v>
      </c>
      <c r="E917" s="4">
        <v>45473</v>
      </c>
      <c r="F917" s="1" t="s">
        <v>44</v>
      </c>
      <c r="G917" s="1" t="s">
        <v>47</v>
      </c>
      <c r="H917" s="5">
        <f>'Forecast log'!N48</f>
        <v>7.1360840989290164</v>
      </c>
      <c r="I917" s="5">
        <f>'PG facts'!E70</f>
        <v>5</v>
      </c>
      <c r="J917" s="5">
        <f t="shared" si="56"/>
        <v>2.1360840989290164</v>
      </c>
      <c r="K917" s="5">
        <f t="shared" si="57"/>
        <v>4.5628552776973876</v>
      </c>
      <c r="L917" s="5">
        <f>('Forecast log'!H48-I917)^2</f>
        <v>14.0625</v>
      </c>
      <c r="M917" s="5">
        <f>('Forecast log'!I48-I917)^2</f>
        <v>4</v>
      </c>
      <c r="N917" s="5">
        <f t="shared" si="58"/>
        <v>1</v>
      </c>
      <c r="O917" s="5">
        <f t="shared" si="59"/>
        <v>2.1360840989290164</v>
      </c>
    </row>
    <row r="918" spans="1:15" ht="25" customHeight="1">
      <c r="A918" s="1"/>
      <c r="B918" s="1">
        <v>43</v>
      </c>
      <c r="C918" s="13" t="s">
        <v>18</v>
      </c>
      <c r="D918" s="1" t="s">
        <v>56</v>
      </c>
      <c r="E918" s="4">
        <v>45473</v>
      </c>
      <c r="F918" s="1" t="s">
        <v>44</v>
      </c>
      <c r="G918" s="1" t="s">
        <v>48</v>
      </c>
      <c r="H918" s="5">
        <f>'Forecast log'!T48</f>
        <v>7.9430420494645082</v>
      </c>
      <c r="I918" s="5">
        <f>'PG facts'!E70</f>
        <v>5</v>
      </c>
      <c r="J918" s="5">
        <f t="shared" si="56"/>
        <v>2.9430420494645082</v>
      </c>
      <c r="K918" s="5">
        <f t="shared" si="57"/>
        <v>8.6614965049162524</v>
      </c>
      <c r="L918" s="5">
        <f>('Forecast log'!H48-I918)^2</f>
        <v>14.0625</v>
      </c>
      <c r="M918" s="5">
        <f>('Forecast log'!I48-I918)^2</f>
        <v>4</v>
      </c>
      <c r="N918" s="5">
        <f t="shared" si="58"/>
        <v>1</v>
      </c>
      <c r="O918" s="5">
        <f t="shared" si="59"/>
        <v>2.9430420494645082</v>
      </c>
    </row>
    <row r="919" spans="1:15" ht="25" customHeight="1">
      <c r="A919" s="1"/>
      <c r="B919" s="1">
        <v>49</v>
      </c>
      <c r="C919" s="13" t="s">
        <v>18</v>
      </c>
      <c r="D919" s="1" t="s">
        <v>56</v>
      </c>
      <c r="E919" s="4">
        <v>45473</v>
      </c>
      <c r="F919" s="1" t="s">
        <v>52</v>
      </c>
      <c r="G919" s="1" t="s">
        <v>45</v>
      </c>
      <c r="H919" s="5">
        <f>'Forecast log'!H54</f>
        <v>8.75</v>
      </c>
      <c r="I919" s="5">
        <f>'PG facts'!E70</f>
        <v>5</v>
      </c>
      <c r="J919" s="5">
        <f t="shared" si="56"/>
        <v>3.75</v>
      </c>
      <c r="K919" s="5">
        <f t="shared" si="57"/>
        <v>14.0625</v>
      </c>
      <c r="L919" s="5">
        <f>('Forecast log'!H54-I919)^2</f>
        <v>14.0625</v>
      </c>
      <c r="M919" s="5">
        <f>('Forecast log'!I54-I919)^2</f>
        <v>25</v>
      </c>
      <c r="N919" s="5">
        <f t="shared" si="58"/>
        <v>0</v>
      </c>
      <c r="O919" s="5">
        <f t="shared" si="59"/>
        <v>3.75</v>
      </c>
    </row>
    <row r="920" spans="1:15" ht="25" customHeight="1">
      <c r="A920" s="1"/>
      <c r="B920" s="1">
        <v>49</v>
      </c>
      <c r="C920" s="13" t="s">
        <v>18</v>
      </c>
      <c r="D920" s="1" t="s">
        <v>56</v>
      </c>
      <c r="E920" s="4">
        <v>45473</v>
      </c>
      <c r="F920" s="1" t="s">
        <v>52</v>
      </c>
      <c r="G920" s="1" t="s">
        <v>46</v>
      </c>
      <c r="H920" s="5">
        <f>'Forecast log'!I54</f>
        <v>10</v>
      </c>
      <c r="I920" s="5">
        <f>'PG facts'!E70</f>
        <v>5</v>
      </c>
      <c r="J920" s="5">
        <f t="shared" si="56"/>
        <v>5</v>
      </c>
      <c r="K920" s="5">
        <f t="shared" si="57"/>
        <v>25</v>
      </c>
      <c r="L920" s="5">
        <f>('Forecast log'!H54-I920)^2</f>
        <v>14.0625</v>
      </c>
      <c r="M920" s="5">
        <f>('Forecast log'!I54-I920)^2</f>
        <v>25</v>
      </c>
      <c r="N920" s="5">
        <f t="shared" si="58"/>
        <v>0</v>
      </c>
      <c r="O920" s="5">
        <f t="shared" si="59"/>
        <v>5</v>
      </c>
    </row>
    <row r="921" spans="1:15" ht="25" customHeight="1">
      <c r="A921" s="1"/>
      <c r="B921" s="1">
        <v>49</v>
      </c>
      <c r="C921" s="13" t="s">
        <v>18</v>
      </c>
      <c r="D921" s="1" t="s">
        <v>56</v>
      </c>
      <c r="E921" s="4">
        <v>45473</v>
      </c>
      <c r="F921" s="1" t="s">
        <v>52</v>
      </c>
      <c r="G921" s="1" t="s">
        <v>47</v>
      </c>
      <c r="H921" s="5">
        <f>'Forecast log'!N54</f>
        <v>6.3259368201563664</v>
      </c>
      <c r="I921" s="5">
        <f>'PG facts'!E70</f>
        <v>5</v>
      </c>
      <c r="J921" s="5">
        <f t="shared" si="56"/>
        <v>1.3259368201563664</v>
      </c>
      <c r="K921" s="5">
        <f t="shared" si="57"/>
        <v>1.7581084510463763</v>
      </c>
      <c r="L921" s="5">
        <f>('Forecast log'!H54-I921)^2</f>
        <v>14.0625</v>
      </c>
      <c r="M921" s="5">
        <f>('Forecast log'!I54-I921)^2</f>
        <v>25</v>
      </c>
      <c r="N921" s="5">
        <f t="shared" si="58"/>
        <v>1</v>
      </c>
      <c r="O921" s="5">
        <f t="shared" si="59"/>
        <v>1.3259368201563664</v>
      </c>
    </row>
    <row r="922" spans="1:15" ht="25" customHeight="1">
      <c r="A922" s="1"/>
      <c r="B922" s="1">
        <v>49</v>
      </c>
      <c r="C922" s="13" t="s">
        <v>18</v>
      </c>
      <c r="D922" s="1" t="s">
        <v>56</v>
      </c>
      <c r="E922" s="4">
        <v>45473</v>
      </c>
      <c r="F922" s="1" t="s">
        <v>52</v>
      </c>
      <c r="G922" s="1" t="s">
        <v>50</v>
      </c>
      <c r="H922" s="5">
        <f>'Forecast log'!S54</f>
        <v>8.0631979293543878</v>
      </c>
      <c r="I922" s="5">
        <f>'PG facts'!E70</f>
        <v>5</v>
      </c>
      <c r="J922" s="5">
        <f t="shared" si="56"/>
        <v>3.0631979293543878</v>
      </c>
      <c r="K922" s="5">
        <f t="shared" si="57"/>
        <v>9.3831815544010091</v>
      </c>
      <c r="L922" s="5">
        <f>('Forecast log'!H54-I922)^2</f>
        <v>14.0625</v>
      </c>
      <c r="M922" s="5">
        <f>('Forecast log'!I54-I922)^2</f>
        <v>25</v>
      </c>
      <c r="N922" s="5">
        <f t="shared" si="58"/>
        <v>1</v>
      </c>
      <c r="O922" s="5">
        <f t="shared" si="59"/>
        <v>3.0631979293543878</v>
      </c>
    </row>
    <row r="923" spans="1:15" ht="25" customHeight="1">
      <c r="A923" s="1"/>
      <c r="B923" s="1">
        <v>49</v>
      </c>
      <c r="C923" s="13" t="s">
        <v>18</v>
      </c>
      <c r="D923" s="1" t="s">
        <v>56</v>
      </c>
      <c r="E923" s="4">
        <v>45473</v>
      </c>
      <c r="F923" s="1" t="s">
        <v>52</v>
      </c>
      <c r="G923" s="1" t="s">
        <v>48</v>
      </c>
      <c r="H923" s="5">
        <f>'Forecast log'!T54</f>
        <v>7.5379684100781832</v>
      </c>
      <c r="I923" s="5">
        <f>'PG facts'!E70</f>
        <v>5</v>
      </c>
      <c r="J923" s="5">
        <f t="shared" si="56"/>
        <v>2.5379684100781832</v>
      </c>
      <c r="K923" s="5">
        <f t="shared" si="57"/>
        <v>6.441283650554781</v>
      </c>
      <c r="L923" s="5">
        <f>('Forecast log'!H54-I923)^2</f>
        <v>14.0625</v>
      </c>
      <c r="M923" s="5">
        <f>('Forecast log'!I54-I923)^2</f>
        <v>25</v>
      </c>
      <c r="N923" s="5">
        <f t="shared" si="58"/>
        <v>1</v>
      </c>
      <c r="O923" s="5">
        <f t="shared" si="59"/>
        <v>2.5379684100781832</v>
      </c>
    </row>
    <row r="924" spans="1:15" ht="25" customHeight="1">
      <c r="A924" s="1"/>
      <c r="B924" s="1">
        <v>46</v>
      </c>
      <c r="C924" s="13" t="s">
        <v>18</v>
      </c>
      <c r="D924" s="1" t="s">
        <v>56</v>
      </c>
      <c r="E924" s="4">
        <v>45473</v>
      </c>
      <c r="F924" s="1" t="s">
        <v>49</v>
      </c>
      <c r="G924" s="1" t="s">
        <v>45</v>
      </c>
      <c r="H924" s="5">
        <f>'Forecast log'!H51</f>
        <v>8.75</v>
      </c>
      <c r="I924" s="5">
        <f>'PG facts'!E70</f>
        <v>5</v>
      </c>
      <c r="J924" s="5">
        <f t="shared" si="56"/>
        <v>3.75</v>
      </c>
      <c r="K924" s="5">
        <f t="shared" si="57"/>
        <v>14.0625</v>
      </c>
      <c r="L924" s="5">
        <f>('Forecast log'!H51-I924)^2</f>
        <v>14.0625</v>
      </c>
      <c r="M924" s="5">
        <f>('Forecast log'!I51-I924)^2</f>
        <v>25</v>
      </c>
      <c r="N924" s="5">
        <f t="shared" si="58"/>
        <v>0</v>
      </c>
      <c r="O924" s="5">
        <f t="shared" si="59"/>
        <v>3.75</v>
      </c>
    </row>
    <row r="925" spans="1:15" ht="25" customHeight="1">
      <c r="A925" s="1"/>
      <c r="B925" s="1">
        <v>46</v>
      </c>
      <c r="C925" s="13" t="s">
        <v>18</v>
      </c>
      <c r="D925" s="1" t="s">
        <v>56</v>
      </c>
      <c r="E925" s="4">
        <v>45473</v>
      </c>
      <c r="F925" s="1" t="s">
        <v>49</v>
      </c>
      <c r="G925" s="1" t="s">
        <v>46</v>
      </c>
      <c r="H925" s="5">
        <f>'Forecast log'!I51</f>
        <v>10</v>
      </c>
      <c r="I925" s="5">
        <f>'PG facts'!E70</f>
        <v>5</v>
      </c>
      <c r="J925" s="5">
        <f t="shared" si="56"/>
        <v>5</v>
      </c>
      <c r="K925" s="5">
        <f t="shared" si="57"/>
        <v>25</v>
      </c>
      <c r="L925" s="5">
        <f>('Forecast log'!H51-I925)^2</f>
        <v>14.0625</v>
      </c>
      <c r="M925" s="5">
        <f>('Forecast log'!I51-I925)^2</f>
        <v>25</v>
      </c>
      <c r="N925" s="5">
        <f t="shared" si="58"/>
        <v>0</v>
      </c>
      <c r="O925" s="5">
        <f t="shared" si="59"/>
        <v>5</v>
      </c>
    </row>
    <row r="926" spans="1:15" ht="25" customHeight="1">
      <c r="A926" s="1"/>
      <c r="B926" s="1">
        <v>46</v>
      </c>
      <c r="C926" s="13" t="s">
        <v>18</v>
      </c>
      <c r="D926" s="1" t="s">
        <v>56</v>
      </c>
      <c r="E926" s="4">
        <v>45473</v>
      </c>
      <c r="F926" s="1" t="s">
        <v>49</v>
      </c>
      <c r="G926" s="1" t="s">
        <v>47</v>
      </c>
      <c r="H926" s="5">
        <f>'Forecast log'!N51</f>
        <v>7.2636367814299438</v>
      </c>
      <c r="I926" s="5">
        <f>'PG facts'!E70</f>
        <v>5</v>
      </c>
      <c r="J926" s="5">
        <f t="shared" si="56"/>
        <v>2.2636367814299438</v>
      </c>
      <c r="K926" s="5">
        <f t="shared" si="57"/>
        <v>5.1240514782425155</v>
      </c>
      <c r="L926" s="5">
        <f>('Forecast log'!H51-I926)^2</f>
        <v>14.0625</v>
      </c>
      <c r="M926" s="5">
        <f>('Forecast log'!I51-I926)^2</f>
        <v>25</v>
      </c>
      <c r="N926" s="5">
        <f t="shared" si="58"/>
        <v>1</v>
      </c>
      <c r="O926" s="5">
        <f t="shared" si="59"/>
        <v>2.2636367814299438</v>
      </c>
    </row>
    <row r="927" spans="1:15" ht="25" customHeight="1">
      <c r="A927" s="1"/>
      <c r="B927" s="1">
        <v>46</v>
      </c>
      <c r="C927" s="13" t="s">
        <v>18</v>
      </c>
      <c r="D927" s="1" t="s">
        <v>56</v>
      </c>
      <c r="E927" s="4">
        <v>45473</v>
      </c>
      <c r="F927" s="1" t="s">
        <v>49</v>
      </c>
      <c r="G927" s="1" t="s">
        <v>50</v>
      </c>
      <c r="H927" s="5">
        <f>'Forecast log'!S51</f>
        <v>8.0631979293543878</v>
      </c>
      <c r="I927" s="5">
        <f>'PG facts'!E70</f>
        <v>5</v>
      </c>
      <c r="J927" s="5">
        <f t="shared" si="56"/>
        <v>3.0631979293543878</v>
      </c>
      <c r="K927" s="5">
        <f t="shared" si="57"/>
        <v>9.3831815544010091</v>
      </c>
      <c r="L927" s="5">
        <f>('Forecast log'!H51-I927)^2</f>
        <v>14.0625</v>
      </c>
      <c r="M927" s="5">
        <f>('Forecast log'!I51-I927)^2</f>
        <v>25</v>
      </c>
      <c r="N927" s="5">
        <f t="shared" si="58"/>
        <v>1</v>
      </c>
      <c r="O927" s="5">
        <f t="shared" si="59"/>
        <v>3.0631979293543878</v>
      </c>
    </row>
    <row r="928" spans="1:15" ht="25" customHeight="1">
      <c r="A928" s="1"/>
      <c r="B928" s="1">
        <v>46</v>
      </c>
      <c r="C928" s="13" t="s">
        <v>18</v>
      </c>
      <c r="D928" s="1" t="s">
        <v>56</v>
      </c>
      <c r="E928" s="4">
        <v>45473</v>
      </c>
      <c r="F928" s="1" t="s">
        <v>49</v>
      </c>
      <c r="G928" s="1" t="s">
        <v>48</v>
      </c>
      <c r="H928" s="5">
        <f>'Forecast log'!T51</f>
        <v>8.0068183907149724</v>
      </c>
      <c r="I928" s="5">
        <f>'PG facts'!E70</f>
        <v>5</v>
      </c>
      <c r="J928" s="5">
        <f t="shared" si="56"/>
        <v>3.0068183907149724</v>
      </c>
      <c r="K928" s="5">
        <f t="shared" si="57"/>
        <v>9.0409568347417757</v>
      </c>
      <c r="L928" s="5">
        <f>('Forecast log'!H51-I928)^2</f>
        <v>14.0625</v>
      </c>
      <c r="M928" s="5">
        <f>('Forecast log'!I51-I928)^2</f>
        <v>25</v>
      </c>
      <c r="N928" s="5">
        <f t="shared" si="58"/>
        <v>1</v>
      </c>
      <c r="O928" s="5">
        <f t="shared" si="59"/>
        <v>3.0068183907149724</v>
      </c>
    </row>
    <row r="929" spans="1:15" ht="25" customHeight="1">
      <c r="A929" s="1"/>
      <c r="B929" s="1">
        <v>47</v>
      </c>
      <c r="C929" s="13" t="s">
        <v>18</v>
      </c>
      <c r="D929" s="1" t="s">
        <v>56</v>
      </c>
      <c r="E929" s="4">
        <v>45473</v>
      </c>
      <c r="F929" s="1" t="s">
        <v>51</v>
      </c>
      <c r="G929" s="1" t="s">
        <v>45</v>
      </c>
      <c r="H929" s="5">
        <f>'Forecast log'!H52</f>
        <v>8.75</v>
      </c>
      <c r="I929" s="5">
        <f>'PG facts'!E70</f>
        <v>5</v>
      </c>
      <c r="J929" s="5">
        <f t="shared" si="56"/>
        <v>3.75</v>
      </c>
      <c r="K929" s="5">
        <f t="shared" si="57"/>
        <v>14.0625</v>
      </c>
      <c r="L929" s="5">
        <f>('Forecast log'!H52-I929)^2</f>
        <v>14.0625</v>
      </c>
      <c r="M929" s="5">
        <f>('Forecast log'!I52-I929)^2</f>
        <v>25</v>
      </c>
      <c r="N929" s="5">
        <f t="shared" si="58"/>
        <v>0</v>
      </c>
      <c r="O929" s="5">
        <f t="shared" si="59"/>
        <v>3.75</v>
      </c>
    </row>
    <row r="930" spans="1:15" ht="25" customHeight="1">
      <c r="A930" s="1"/>
      <c r="B930" s="1">
        <v>47</v>
      </c>
      <c r="C930" s="13" t="s">
        <v>18</v>
      </c>
      <c r="D930" s="1" t="s">
        <v>56</v>
      </c>
      <c r="E930" s="4">
        <v>45473</v>
      </c>
      <c r="F930" s="1" t="s">
        <v>51</v>
      </c>
      <c r="G930" s="1" t="s">
        <v>46</v>
      </c>
      <c r="H930" s="5">
        <f>'Forecast log'!I52</f>
        <v>10</v>
      </c>
      <c r="I930" s="5">
        <f>'PG facts'!E70</f>
        <v>5</v>
      </c>
      <c r="J930" s="5">
        <f t="shared" si="56"/>
        <v>5</v>
      </c>
      <c r="K930" s="5">
        <f t="shared" si="57"/>
        <v>25</v>
      </c>
      <c r="L930" s="5">
        <f>('Forecast log'!H52-I930)^2</f>
        <v>14.0625</v>
      </c>
      <c r="M930" s="5">
        <f>('Forecast log'!I52-I930)^2</f>
        <v>25</v>
      </c>
      <c r="N930" s="5">
        <f t="shared" si="58"/>
        <v>0</v>
      </c>
      <c r="O930" s="5">
        <f t="shared" si="59"/>
        <v>5</v>
      </c>
    </row>
    <row r="931" spans="1:15" ht="25" customHeight="1">
      <c r="A931" s="1"/>
      <c r="B931" s="1">
        <v>47</v>
      </c>
      <c r="C931" s="13" t="s">
        <v>18</v>
      </c>
      <c r="D931" s="1" t="s">
        <v>56</v>
      </c>
      <c r="E931" s="4">
        <v>45473</v>
      </c>
      <c r="F931" s="1" t="s">
        <v>51</v>
      </c>
      <c r="G931" s="1" t="s">
        <v>47</v>
      </c>
      <c r="H931" s="5">
        <f>'Forecast log'!N52</f>
        <v>6.632200177289457</v>
      </c>
      <c r="I931" s="5">
        <f>'PG facts'!E70</f>
        <v>5</v>
      </c>
      <c r="J931" s="5">
        <f t="shared" si="56"/>
        <v>1.632200177289457</v>
      </c>
      <c r="K931" s="5">
        <f t="shared" si="57"/>
        <v>2.6640774187437346</v>
      </c>
      <c r="L931" s="5">
        <f>('Forecast log'!H52-I931)^2</f>
        <v>14.0625</v>
      </c>
      <c r="M931" s="5">
        <f>('Forecast log'!I52-I931)^2</f>
        <v>25</v>
      </c>
      <c r="N931" s="5">
        <f t="shared" si="58"/>
        <v>1</v>
      </c>
      <c r="O931" s="5">
        <f t="shared" si="59"/>
        <v>1.632200177289457</v>
      </c>
    </row>
    <row r="932" spans="1:15" ht="25" customHeight="1">
      <c r="A932" s="1"/>
      <c r="B932" s="1">
        <v>47</v>
      </c>
      <c r="C932" s="13" t="s">
        <v>18</v>
      </c>
      <c r="D932" s="1" t="s">
        <v>56</v>
      </c>
      <c r="E932" s="4">
        <v>45473</v>
      </c>
      <c r="F932" s="1" t="s">
        <v>51</v>
      </c>
      <c r="G932" s="1" t="s">
        <v>50</v>
      </c>
      <c r="H932" s="5">
        <f>'Forecast log'!S52</f>
        <v>8.0631979293543878</v>
      </c>
      <c r="I932" s="5">
        <f>'PG facts'!E70</f>
        <v>5</v>
      </c>
      <c r="J932" s="5">
        <f t="shared" si="56"/>
        <v>3.0631979293543878</v>
      </c>
      <c r="K932" s="5">
        <f t="shared" si="57"/>
        <v>9.3831815544010091</v>
      </c>
      <c r="L932" s="5">
        <f>('Forecast log'!H52-I932)^2</f>
        <v>14.0625</v>
      </c>
      <c r="M932" s="5">
        <f>('Forecast log'!I52-I932)^2</f>
        <v>25</v>
      </c>
      <c r="N932" s="5">
        <f t="shared" si="58"/>
        <v>1</v>
      </c>
      <c r="O932" s="5">
        <f t="shared" si="59"/>
        <v>3.0631979293543878</v>
      </c>
    </row>
    <row r="933" spans="1:15" ht="25" customHeight="1">
      <c r="A933" s="1"/>
      <c r="B933" s="1">
        <v>47</v>
      </c>
      <c r="C933" s="13" t="s">
        <v>18</v>
      </c>
      <c r="D933" s="1" t="s">
        <v>56</v>
      </c>
      <c r="E933" s="4">
        <v>45473</v>
      </c>
      <c r="F933" s="1" t="s">
        <v>51</v>
      </c>
      <c r="G933" s="1" t="s">
        <v>48</v>
      </c>
      <c r="H933" s="5">
        <f>'Forecast log'!T52</f>
        <v>7.6911000886447285</v>
      </c>
      <c r="I933" s="5">
        <f>'PG facts'!E70</f>
        <v>5</v>
      </c>
      <c r="J933" s="5">
        <f t="shared" si="56"/>
        <v>2.6911000886447285</v>
      </c>
      <c r="K933" s="5">
        <f t="shared" si="57"/>
        <v>7.2420196871036655</v>
      </c>
      <c r="L933" s="5">
        <f>('Forecast log'!H52-I933)^2</f>
        <v>14.0625</v>
      </c>
      <c r="M933" s="5">
        <f>('Forecast log'!I52-I933)^2</f>
        <v>25</v>
      </c>
      <c r="N933" s="5">
        <f t="shared" si="58"/>
        <v>1</v>
      </c>
      <c r="O933" s="5">
        <f t="shared" si="59"/>
        <v>2.6911000886447285</v>
      </c>
    </row>
    <row r="934" spans="1:15" ht="25" customHeight="1">
      <c r="A934" s="1"/>
      <c r="B934" s="1">
        <v>103</v>
      </c>
      <c r="C934" s="13" t="s">
        <v>18</v>
      </c>
      <c r="D934" s="1" t="s">
        <v>56</v>
      </c>
      <c r="E934" s="4">
        <v>45565</v>
      </c>
      <c r="F934" s="1" t="s">
        <v>44</v>
      </c>
      <c r="G934" s="1" t="s">
        <v>45</v>
      </c>
      <c r="H934" s="5">
        <f>'Forecast log'!H108</f>
        <v>8.75</v>
      </c>
      <c r="I934" s="5">
        <f>'PG facts'!E77</f>
        <v>1</v>
      </c>
      <c r="J934" s="5">
        <f t="shared" si="56"/>
        <v>7.75</v>
      </c>
      <c r="K934" s="5">
        <f t="shared" si="57"/>
        <v>60.0625</v>
      </c>
      <c r="L934" s="5">
        <f>('Forecast log'!H108-I934)^2</f>
        <v>60.0625</v>
      </c>
      <c r="M934" s="5">
        <f>('Forecast log'!I108-I934)^2</f>
        <v>81</v>
      </c>
      <c r="N934" s="5">
        <f t="shared" si="58"/>
        <v>0</v>
      </c>
      <c r="O934" s="5">
        <f t="shared" si="59"/>
        <v>7.75</v>
      </c>
    </row>
    <row r="935" spans="1:15" ht="25" customHeight="1">
      <c r="A935" s="1"/>
      <c r="B935" s="1">
        <v>103</v>
      </c>
      <c r="C935" s="13" t="s">
        <v>18</v>
      </c>
      <c r="D935" s="1" t="s">
        <v>56</v>
      </c>
      <c r="E935" s="4">
        <v>45565</v>
      </c>
      <c r="F935" s="1" t="s">
        <v>44</v>
      </c>
      <c r="G935" s="1" t="s">
        <v>46</v>
      </c>
      <c r="H935" s="5">
        <f>'Forecast log'!I108</f>
        <v>10</v>
      </c>
      <c r="I935" s="5">
        <f>'PG facts'!E77</f>
        <v>1</v>
      </c>
      <c r="J935" s="5">
        <f t="shared" si="56"/>
        <v>9</v>
      </c>
      <c r="K935" s="5">
        <f t="shared" si="57"/>
        <v>81</v>
      </c>
      <c r="L935" s="5">
        <f>('Forecast log'!H108-I935)^2</f>
        <v>60.0625</v>
      </c>
      <c r="M935" s="5">
        <f>('Forecast log'!I108-I935)^2</f>
        <v>81</v>
      </c>
      <c r="N935" s="5">
        <f t="shared" si="58"/>
        <v>0</v>
      </c>
      <c r="O935" s="5">
        <f t="shared" si="59"/>
        <v>9</v>
      </c>
    </row>
    <row r="936" spans="1:15" ht="25" customHeight="1">
      <c r="A936" s="1"/>
      <c r="B936" s="1">
        <v>103</v>
      </c>
      <c r="C936" s="13" t="s">
        <v>18</v>
      </c>
      <c r="D936" s="1" t="s">
        <v>56</v>
      </c>
      <c r="E936" s="4">
        <v>45565</v>
      </c>
      <c r="F936" s="1" t="s">
        <v>44</v>
      </c>
      <c r="G936" s="1" t="s">
        <v>47</v>
      </c>
      <c r="H936" s="5">
        <f>'Forecast log'!N108</f>
        <v>6.8395746594505029</v>
      </c>
      <c r="I936" s="5">
        <f>'PG facts'!E77</f>
        <v>1</v>
      </c>
      <c r="J936" s="5">
        <f t="shared" si="56"/>
        <v>5.8395746594505029</v>
      </c>
      <c r="K936" s="5">
        <f t="shared" si="57"/>
        <v>34.100632203296456</v>
      </c>
      <c r="L936" s="5">
        <f>('Forecast log'!H108-I936)^2</f>
        <v>60.0625</v>
      </c>
      <c r="M936" s="5">
        <f>('Forecast log'!I108-I936)^2</f>
        <v>81</v>
      </c>
      <c r="N936" s="5">
        <f t="shared" si="58"/>
        <v>1</v>
      </c>
      <c r="O936" s="5">
        <f t="shared" si="59"/>
        <v>5.8395746594505029</v>
      </c>
    </row>
    <row r="937" spans="1:15" ht="25" customHeight="1">
      <c r="A937" s="1"/>
      <c r="B937" s="1">
        <v>103</v>
      </c>
      <c r="C937" s="13" t="s">
        <v>18</v>
      </c>
      <c r="D937" s="1" t="s">
        <v>56</v>
      </c>
      <c r="E937" s="4">
        <v>45565</v>
      </c>
      <c r="F937" s="1" t="s">
        <v>44</v>
      </c>
      <c r="G937" s="1" t="s">
        <v>48</v>
      </c>
      <c r="H937" s="5">
        <f>'Forecast log'!T108</f>
        <v>7.794787329725251</v>
      </c>
      <c r="I937" s="5">
        <f>'PG facts'!E77</f>
        <v>1</v>
      </c>
      <c r="J937" s="5">
        <f t="shared" si="56"/>
        <v>6.794787329725251</v>
      </c>
      <c r="K937" s="5">
        <f t="shared" si="57"/>
        <v>46.169134856194809</v>
      </c>
      <c r="L937" s="5">
        <f>('Forecast log'!H108-I937)^2</f>
        <v>60.0625</v>
      </c>
      <c r="M937" s="5">
        <f>('Forecast log'!I108-I937)^2</f>
        <v>81</v>
      </c>
      <c r="N937" s="5">
        <f t="shared" si="58"/>
        <v>1</v>
      </c>
      <c r="O937" s="5">
        <f t="shared" si="59"/>
        <v>6.794787329725251</v>
      </c>
    </row>
    <row r="938" spans="1:15" ht="25" customHeight="1">
      <c r="A938" s="1"/>
      <c r="B938" s="1">
        <v>109</v>
      </c>
      <c r="C938" s="13" t="s">
        <v>18</v>
      </c>
      <c r="D938" s="1" t="s">
        <v>56</v>
      </c>
      <c r="E938" s="4">
        <v>45565</v>
      </c>
      <c r="F938" s="1" t="s">
        <v>52</v>
      </c>
      <c r="G938" s="1" t="s">
        <v>45</v>
      </c>
      <c r="H938" s="5">
        <f>'Forecast log'!H114</f>
        <v>7.75</v>
      </c>
      <c r="I938" s="5">
        <f>'PG facts'!E77</f>
        <v>1</v>
      </c>
      <c r="J938" s="5">
        <f t="shared" si="56"/>
        <v>6.75</v>
      </c>
      <c r="K938" s="5">
        <f t="shared" si="57"/>
        <v>45.5625</v>
      </c>
      <c r="L938" s="5">
        <f>('Forecast log'!H114-I938)^2</f>
        <v>45.5625</v>
      </c>
      <c r="M938" s="5">
        <f>('Forecast log'!I114-I938)^2</f>
        <v>16</v>
      </c>
      <c r="N938" s="5">
        <f t="shared" si="58"/>
        <v>0</v>
      </c>
      <c r="O938" s="5">
        <f t="shared" si="59"/>
        <v>6.75</v>
      </c>
    </row>
    <row r="939" spans="1:15" ht="25" customHeight="1">
      <c r="A939" s="1"/>
      <c r="B939" s="1">
        <v>109</v>
      </c>
      <c r="C939" s="13" t="s">
        <v>18</v>
      </c>
      <c r="D939" s="1" t="s">
        <v>56</v>
      </c>
      <c r="E939" s="4">
        <v>45565</v>
      </c>
      <c r="F939" s="1" t="s">
        <v>52</v>
      </c>
      <c r="G939" s="1" t="s">
        <v>46</v>
      </c>
      <c r="H939" s="5">
        <f>'Forecast log'!I114</f>
        <v>5</v>
      </c>
      <c r="I939" s="5">
        <f>'PG facts'!E77</f>
        <v>1</v>
      </c>
      <c r="J939" s="5">
        <f t="shared" si="56"/>
        <v>4</v>
      </c>
      <c r="K939" s="5">
        <f t="shared" si="57"/>
        <v>16</v>
      </c>
      <c r="L939" s="5">
        <f>('Forecast log'!H114-I939)^2</f>
        <v>45.5625</v>
      </c>
      <c r="M939" s="5">
        <f>('Forecast log'!I114-I939)^2</f>
        <v>16</v>
      </c>
      <c r="N939" s="5">
        <f t="shared" si="58"/>
        <v>1</v>
      </c>
      <c r="O939" s="5">
        <f t="shared" si="59"/>
        <v>4</v>
      </c>
    </row>
    <row r="940" spans="1:15" ht="25" customHeight="1">
      <c r="A940" s="1"/>
      <c r="B940" s="1">
        <v>109</v>
      </c>
      <c r="C940" s="13" t="s">
        <v>18</v>
      </c>
      <c r="D940" s="1" t="s">
        <v>56</v>
      </c>
      <c r="E940" s="4">
        <v>45565</v>
      </c>
      <c r="F940" s="1" t="s">
        <v>52</v>
      </c>
      <c r="G940" s="1" t="s">
        <v>47</v>
      </c>
      <c r="H940" s="5">
        <f>'Forecast log'!N114</f>
        <v>5.0003603883406234</v>
      </c>
      <c r="I940" s="5">
        <f>'PG facts'!E77</f>
        <v>1</v>
      </c>
      <c r="J940" s="5">
        <f t="shared" si="56"/>
        <v>4.0003603883406234</v>
      </c>
      <c r="K940" s="5">
        <f t="shared" si="57"/>
        <v>16.002883236604742</v>
      </c>
      <c r="L940" s="5">
        <f>('Forecast log'!H114-I940)^2</f>
        <v>45.5625</v>
      </c>
      <c r="M940" s="5">
        <f>('Forecast log'!I114-I940)^2</f>
        <v>16</v>
      </c>
      <c r="N940" s="5">
        <f t="shared" si="58"/>
        <v>1</v>
      </c>
      <c r="O940" s="5">
        <f t="shared" si="59"/>
        <v>4.0003603883406234</v>
      </c>
    </row>
    <row r="941" spans="1:15" ht="25" customHeight="1">
      <c r="A941" s="1"/>
      <c r="B941" s="1">
        <v>109</v>
      </c>
      <c r="C941" s="13" t="s">
        <v>18</v>
      </c>
      <c r="D941" s="1" t="s">
        <v>56</v>
      </c>
      <c r="E941" s="4">
        <v>45565</v>
      </c>
      <c r="F941" s="1" t="s">
        <v>52</v>
      </c>
      <c r="G941" s="1" t="s">
        <v>50</v>
      </c>
      <c r="H941" s="5">
        <f>'Forecast log'!S114</f>
        <v>6.4207978419349736</v>
      </c>
      <c r="I941" s="5">
        <f>'PG facts'!E77</f>
        <v>1</v>
      </c>
      <c r="J941" s="5">
        <f t="shared" si="56"/>
        <v>5.4207978419349736</v>
      </c>
      <c r="K941" s="5">
        <f t="shared" si="57"/>
        <v>29.385049243126868</v>
      </c>
      <c r="L941" s="5">
        <f>('Forecast log'!H114-I941)^2</f>
        <v>45.5625</v>
      </c>
      <c r="M941" s="5">
        <f>('Forecast log'!I114-I941)^2</f>
        <v>16</v>
      </c>
      <c r="N941" s="5">
        <f t="shared" si="58"/>
        <v>1</v>
      </c>
      <c r="O941" s="5">
        <f t="shared" si="59"/>
        <v>5.4207978419349736</v>
      </c>
    </row>
    <row r="942" spans="1:15" ht="25" customHeight="1">
      <c r="A942" s="1"/>
      <c r="B942" s="1">
        <v>109</v>
      </c>
      <c r="C942" s="13" t="s">
        <v>18</v>
      </c>
      <c r="D942" s="1" t="s">
        <v>56</v>
      </c>
      <c r="E942" s="4">
        <v>45565</v>
      </c>
      <c r="F942" s="1" t="s">
        <v>52</v>
      </c>
      <c r="G942" s="1" t="s">
        <v>48</v>
      </c>
      <c r="H942" s="5">
        <f>'Forecast log'!T114</f>
        <v>6.3751801941703121</v>
      </c>
      <c r="I942" s="5">
        <f>'PG facts'!E77</f>
        <v>1</v>
      </c>
      <c r="J942" s="5">
        <f t="shared" si="56"/>
        <v>5.3751801941703121</v>
      </c>
      <c r="K942" s="5">
        <f t="shared" si="57"/>
        <v>28.892562119800793</v>
      </c>
      <c r="L942" s="5">
        <f>('Forecast log'!H114-I942)^2</f>
        <v>45.5625</v>
      </c>
      <c r="M942" s="5">
        <f>('Forecast log'!I114-I942)^2</f>
        <v>16</v>
      </c>
      <c r="N942" s="5">
        <f t="shared" si="58"/>
        <v>1</v>
      </c>
      <c r="O942" s="5">
        <f t="shared" si="59"/>
        <v>5.3751801941703121</v>
      </c>
    </row>
    <row r="943" spans="1:15" ht="25" customHeight="1">
      <c r="A943" s="1"/>
      <c r="B943" s="1">
        <v>106</v>
      </c>
      <c r="C943" s="13" t="s">
        <v>18</v>
      </c>
      <c r="D943" s="1" t="s">
        <v>56</v>
      </c>
      <c r="E943" s="4">
        <v>45565</v>
      </c>
      <c r="F943" s="1" t="s">
        <v>49</v>
      </c>
      <c r="G943" s="1" t="s">
        <v>45</v>
      </c>
      <c r="H943" s="5">
        <f>'Forecast log'!H111</f>
        <v>7.75</v>
      </c>
      <c r="I943" s="5">
        <f>'PG facts'!E77</f>
        <v>1</v>
      </c>
      <c r="J943" s="5">
        <f t="shared" si="56"/>
        <v>6.75</v>
      </c>
      <c r="K943" s="5">
        <f t="shared" si="57"/>
        <v>45.5625</v>
      </c>
      <c r="L943" s="5">
        <f>('Forecast log'!H111-I943)^2</f>
        <v>45.5625</v>
      </c>
      <c r="M943" s="5">
        <f>('Forecast log'!I111-I943)^2</f>
        <v>16</v>
      </c>
      <c r="N943" s="5">
        <f t="shared" si="58"/>
        <v>0</v>
      </c>
      <c r="O943" s="5">
        <f t="shared" si="59"/>
        <v>6.75</v>
      </c>
    </row>
    <row r="944" spans="1:15" ht="25" customHeight="1">
      <c r="A944" s="1"/>
      <c r="B944" s="1">
        <v>106</v>
      </c>
      <c r="C944" s="13" t="s">
        <v>18</v>
      </c>
      <c r="D944" s="1" t="s">
        <v>56</v>
      </c>
      <c r="E944" s="4">
        <v>45565</v>
      </c>
      <c r="F944" s="1" t="s">
        <v>49</v>
      </c>
      <c r="G944" s="1" t="s">
        <v>46</v>
      </c>
      <c r="H944" s="5">
        <f>'Forecast log'!I111</f>
        <v>5</v>
      </c>
      <c r="I944" s="5">
        <f>'PG facts'!E77</f>
        <v>1</v>
      </c>
      <c r="J944" s="5">
        <f t="shared" si="56"/>
        <v>4</v>
      </c>
      <c r="K944" s="5">
        <f t="shared" si="57"/>
        <v>16</v>
      </c>
      <c r="L944" s="5">
        <f>('Forecast log'!H111-I944)^2</f>
        <v>45.5625</v>
      </c>
      <c r="M944" s="5">
        <f>('Forecast log'!I111-I944)^2</f>
        <v>16</v>
      </c>
      <c r="N944" s="5">
        <f t="shared" si="58"/>
        <v>1</v>
      </c>
      <c r="O944" s="5">
        <f t="shared" si="59"/>
        <v>4</v>
      </c>
    </row>
    <row r="945" spans="1:15" ht="25" customHeight="1">
      <c r="A945" s="1"/>
      <c r="B945" s="1">
        <v>106</v>
      </c>
      <c r="C945" s="13" t="s">
        <v>18</v>
      </c>
      <c r="D945" s="1" t="s">
        <v>56</v>
      </c>
      <c r="E945" s="4">
        <v>45565</v>
      </c>
      <c r="F945" s="1" t="s">
        <v>49</v>
      </c>
      <c r="G945" s="1" t="s">
        <v>47</v>
      </c>
      <c r="H945" s="5">
        <f>'Forecast log'!N111</f>
        <v>5.4414213953001616</v>
      </c>
      <c r="I945" s="5">
        <f>'PG facts'!E77</f>
        <v>1</v>
      </c>
      <c r="J945" s="5">
        <f t="shared" si="56"/>
        <v>4.4414213953001616</v>
      </c>
      <c r="K945" s="5">
        <f t="shared" si="57"/>
        <v>19.726224010630034</v>
      </c>
      <c r="L945" s="5">
        <f>('Forecast log'!H111-I945)^2</f>
        <v>45.5625</v>
      </c>
      <c r="M945" s="5">
        <f>('Forecast log'!I111-I945)^2</f>
        <v>16</v>
      </c>
      <c r="N945" s="5">
        <f t="shared" si="58"/>
        <v>1</v>
      </c>
      <c r="O945" s="5">
        <f t="shared" si="59"/>
        <v>4.4414213953001616</v>
      </c>
    </row>
    <row r="946" spans="1:15" ht="25" customHeight="1">
      <c r="A946" s="1"/>
      <c r="B946" s="1">
        <v>106</v>
      </c>
      <c r="C946" s="13" t="s">
        <v>18</v>
      </c>
      <c r="D946" s="1" t="s">
        <v>56</v>
      </c>
      <c r="E946" s="4">
        <v>45565</v>
      </c>
      <c r="F946" s="1" t="s">
        <v>49</v>
      </c>
      <c r="G946" s="1" t="s">
        <v>50</v>
      </c>
      <c r="H946" s="5">
        <f>'Forecast log'!S111</f>
        <v>6.4207978419349736</v>
      </c>
      <c r="I946" s="5">
        <f>'PG facts'!E77</f>
        <v>1</v>
      </c>
      <c r="J946" s="5">
        <f t="shared" si="56"/>
        <v>5.4207978419349736</v>
      </c>
      <c r="K946" s="5">
        <f t="shared" si="57"/>
        <v>29.385049243126868</v>
      </c>
      <c r="L946" s="5">
        <f>('Forecast log'!H111-I946)^2</f>
        <v>45.5625</v>
      </c>
      <c r="M946" s="5">
        <f>('Forecast log'!I111-I946)^2</f>
        <v>16</v>
      </c>
      <c r="N946" s="5">
        <f t="shared" si="58"/>
        <v>1</v>
      </c>
      <c r="O946" s="5">
        <f t="shared" si="59"/>
        <v>5.4207978419349736</v>
      </c>
    </row>
    <row r="947" spans="1:15" ht="25" customHeight="1">
      <c r="A947" s="1"/>
      <c r="B947" s="1">
        <v>106</v>
      </c>
      <c r="C947" s="13" t="s">
        <v>18</v>
      </c>
      <c r="D947" s="1" t="s">
        <v>56</v>
      </c>
      <c r="E947" s="4">
        <v>45565</v>
      </c>
      <c r="F947" s="1" t="s">
        <v>49</v>
      </c>
      <c r="G947" s="1" t="s">
        <v>48</v>
      </c>
      <c r="H947" s="5">
        <f>'Forecast log'!T111</f>
        <v>6.5957106976500803</v>
      </c>
      <c r="I947" s="5">
        <f>'PG facts'!E77</f>
        <v>1</v>
      </c>
      <c r="J947" s="5">
        <f t="shared" si="56"/>
        <v>5.5957106976500803</v>
      </c>
      <c r="K947" s="5">
        <f t="shared" si="57"/>
        <v>31.311978211795548</v>
      </c>
      <c r="L947" s="5">
        <f>('Forecast log'!H111-I947)^2</f>
        <v>45.5625</v>
      </c>
      <c r="M947" s="5">
        <f>('Forecast log'!I111-I947)^2</f>
        <v>16</v>
      </c>
      <c r="N947" s="5">
        <f t="shared" si="58"/>
        <v>1</v>
      </c>
      <c r="O947" s="5">
        <f t="shared" si="59"/>
        <v>5.5957106976500803</v>
      </c>
    </row>
    <row r="948" spans="1:15" ht="25" customHeight="1">
      <c r="A948" s="1"/>
      <c r="B948" s="1">
        <v>107</v>
      </c>
      <c r="C948" s="13" t="s">
        <v>18</v>
      </c>
      <c r="D948" s="1" t="s">
        <v>56</v>
      </c>
      <c r="E948" s="4">
        <v>45565</v>
      </c>
      <c r="F948" s="1" t="s">
        <v>51</v>
      </c>
      <c r="G948" s="1" t="s">
        <v>45</v>
      </c>
      <c r="H948" s="5">
        <f>'Forecast log'!H112</f>
        <v>7.75</v>
      </c>
      <c r="I948" s="5">
        <f>'PG facts'!E77</f>
        <v>1</v>
      </c>
      <c r="J948" s="5">
        <f t="shared" si="56"/>
        <v>6.75</v>
      </c>
      <c r="K948" s="5">
        <f t="shared" si="57"/>
        <v>45.5625</v>
      </c>
      <c r="L948" s="5">
        <f>('Forecast log'!H112-I948)^2</f>
        <v>45.5625</v>
      </c>
      <c r="M948" s="5">
        <f>('Forecast log'!I112-I948)^2</f>
        <v>16</v>
      </c>
      <c r="N948" s="5">
        <f t="shared" si="58"/>
        <v>0</v>
      </c>
      <c r="O948" s="5">
        <f t="shared" si="59"/>
        <v>6.75</v>
      </c>
    </row>
    <row r="949" spans="1:15" ht="25" customHeight="1">
      <c r="A949" s="1"/>
      <c r="B949" s="1">
        <v>107</v>
      </c>
      <c r="C949" s="13" t="s">
        <v>18</v>
      </c>
      <c r="D949" s="1" t="s">
        <v>56</v>
      </c>
      <c r="E949" s="4">
        <v>45565</v>
      </c>
      <c r="F949" s="1" t="s">
        <v>51</v>
      </c>
      <c r="G949" s="1" t="s">
        <v>46</v>
      </c>
      <c r="H949" s="5">
        <f>'Forecast log'!I112</f>
        <v>5</v>
      </c>
      <c r="I949" s="5">
        <f>'PG facts'!E77</f>
        <v>1</v>
      </c>
      <c r="J949" s="5">
        <f t="shared" si="56"/>
        <v>4</v>
      </c>
      <c r="K949" s="5">
        <f t="shared" si="57"/>
        <v>16</v>
      </c>
      <c r="L949" s="5">
        <f>('Forecast log'!H112-I949)^2</f>
        <v>45.5625</v>
      </c>
      <c r="M949" s="5">
        <f>('Forecast log'!I112-I949)^2</f>
        <v>16</v>
      </c>
      <c r="N949" s="5">
        <f t="shared" si="58"/>
        <v>1</v>
      </c>
      <c r="O949" s="5">
        <f t="shared" si="59"/>
        <v>4</v>
      </c>
    </row>
    <row r="950" spans="1:15" ht="25" customHeight="1">
      <c r="A950" s="1"/>
      <c r="B950" s="1">
        <v>107</v>
      </c>
      <c r="C950" s="13" t="s">
        <v>18</v>
      </c>
      <c r="D950" s="1" t="s">
        <v>56</v>
      </c>
      <c r="E950" s="4">
        <v>45565</v>
      </c>
      <c r="F950" s="1" t="s">
        <v>51</v>
      </c>
      <c r="G950" s="1" t="s">
        <v>47</v>
      </c>
      <c r="H950" s="5">
        <f>'Forecast log'!N112</f>
        <v>5.1306160147441622</v>
      </c>
      <c r="I950" s="5">
        <f>'PG facts'!E77</f>
        <v>1</v>
      </c>
      <c r="J950" s="5">
        <f t="shared" si="56"/>
        <v>4.1306160147441622</v>
      </c>
      <c r="K950" s="5">
        <f t="shared" si="57"/>
        <v>17.061988661260944</v>
      </c>
      <c r="L950" s="5">
        <f>('Forecast log'!H112-I950)^2</f>
        <v>45.5625</v>
      </c>
      <c r="M950" s="5">
        <f>('Forecast log'!I112-I950)^2</f>
        <v>16</v>
      </c>
      <c r="N950" s="5">
        <f t="shared" si="58"/>
        <v>1</v>
      </c>
      <c r="O950" s="5">
        <f t="shared" si="59"/>
        <v>4.1306160147441622</v>
      </c>
    </row>
    <row r="951" spans="1:15" ht="25" customHeight="1">
      <c r="A951" s="1"/>
      <c r="B951" s="1">
        <v>107</v>
      </c>
      <c r="C951" s="13" t="s">
        <v>18</v>
      </c>
      <c r="D951" s="1" t="s">
        <v>56</v>
      </c>
      <c r="E951" s="4">
        <v>45565</v>
      </c>
      <c r="F951" s="1" t="s">
        <v>51</v>
      </c>
      <c r="G951" s="1" t="s">
        <v>50</v>
      </c>
      <c r="H951" s="5">
        <f>'Forecast log'!S112</f>
        <v>6.4207978419349736</v>
      </c>
      <c r="I951" s="5">
        <f>'PG facts'!E77</f>
        <v>1</v>
      </c>
      <c r="J951" s="5">
        <f t="shared" si="56"/>
        <v>5.4207978419349736</v>
      </c>
      <c r="K951" s="5">
        <f t="shared" si="57"/>
        <v>29.385049243126868</v>
      </c>
      <c r="L951" s="5">
        <f>('Forecast log'!H112-I951)^2</f>
        <v>45.5625</v>
      </c>
      <c r="M951" s="5">
        <f>('Forecast log'!I112-I951)^2</f>
        <v>16</v>
      </c>
      <c r="N951" s="5">
        <f t="shared" si="58"/>
        <v>1</v>
      </c>
      <c r="O951" s="5">
        <f t="shared" si="59"/>
        <v>5.4207978419349736</v>
      </c>
    </row>
    <row r="952" spans="1:15" ht="25" customHeight="1">
      <c r="A952" s="1"/>
      <c r="B952" s="1">
        <v>107</v>
      </c>
      <c r="C952" s="13" t="s">
        <v>18</v>
      </c>
      <c r="D952" s="1" t="s">
        <v>56</v>
      </c>
      <c r="E952" s="4">
        <v>45565</v>
      </c>
      <c r="F952" s="1" t="s">
        <v>51</v>
      </c>
      <c r="G952" s="1" t="s">
        <v>48</v>
      </c>
      <c r="H952" s="5">
        <f>'Forecast log'!T112</f>
        <v>6.4403080073720815</v>
      </c>
      <c r="I952" s="5">
        <f>'PG facts'!E77</f>
        <v>1</v>
      </c>
      <c r="J952" s="5">
        <f t="shared" si="56"/>
        <v>5.4403080073720815</v>
      </c>
      <c r="K952" s="5">
        <f t="shared" si="57"/>
        <v>29.596951215076789</v>
      </c>
      <c r="L952" s="5">
        <f>('Forecast log'!H112-I952)^2</f>
        <v>45.5625</v>
      </c>
      <c r="M952" s="5">
        <f>('Forecast log'!I112-I952)^2</f>
        <v>16</v>
      </c>
      <c r="N952" s="5">
        <f t="shared" si="58"/>
        <v>1</v>
      </c>
      <c r="O952" s="5">
        <f t="shared" si="59"/>
        <v>5.4403080073720815</v>
      </c>
    </row>
    <row r="953" spans="1:15" ht="25" customHeight="1">
      <c r="A953" s="1"/>
      <c r="B953" s="1">
        <v>159</v>
      </c>
      <c r="C953" s="13" t="s">
        <v>18</v>
      </c>
      <c r="D953" s="1" t="s">
        <v>56</v>
      </c>
      <c r="E953" s="4">
        <v>45657</v>
      </c>
      <c r="F953" s="1" t="s">
        <v>44</v>
      </c>
      <c r="G953" s="1" t="s">
        <v>45</v>
      </c>
      <c r="H953" s="5">
        <f>'Forecast log'!H164</f>
        <v>7.75</v>
      </c>
      <c r="I953" s="5">
        <f>'PG facts'!E84</f>
        <v>1</v>
      </c>
      <c r="J953" s="5">
        <f t="shared" si="56"/>
        <v>6.75</v>
      </c>
      <c r="K953" s="5">
        <f t="shared" si="57"/>
        <v>45.5625</v>
      </c>
      <c r="L953" s="5">
        <f>('Forecast log'!H164-I953)^2</f>
        <v>45.5625</v>
      </c>
      <c r="M953" s="5">
        <f>('Forecast log'!I164-I953)^2</f>
        <v>16</v>
      </c>
      <c r="N953" s="5">
        <f t="shared" si="58"/>
        <v>0</v>
      </c>
      <c r="O953" s="5">
        <f t="shared" si="59"/>
        <v>6.75</v>
      </c>
    </row>
    <row r="954" spans="1:15" ht="25" customHeight="1">
      <c r="A954" s="1"/>
      <c r="B954" s="1">
        <v>159</v>
      </c>
      <c r="C954" s="13" t="s">
        <v>18</v>
      </c>
      <c r="D954" s="1" t="s">
        <v>56</v>
      </c>
      <c r="E954" s="4">
        <v>45657</v>
      </c>
      <c r="F954" s="1" t="s">
        <v>44</v>
      </c>
      <c r="G954" s="1" t="s">
        <v>46</v>
      </c>
      <c r="H954" s="5">
        <f>'Forecast log'!I164</f>
        <v>5</v>
      </c>
      <c r="I954" s="5">
        <f>'PG facts'!E84</f>
        <v>1</v>
      </c>
      <c r="J954" s="5">
        <f t="shared" si="56"/>
        <v>4</v>
      </c>
      <c r="K954" s="5">
        <f t="shared" si="57"/>
        <v>16</v>
      </c>
      <c r="L954" s="5">
        <f>('Forecast log'!H164-I954)^2</f>
        <v>45.5625</v>
      </c>
      <c r="M954" s="5">
        <f>('Forecast log'!I164-I954)^2</f>
        <v>16</v>
      </c>
      <c r="N954" s="5">
        <f t="shared" si="58"/>
        <v>1</v>
      </c>
      <c r="O954" s="5">
        <f t="shared" si="59"/>
        <v>4</v>
      </c>
    </row>
    <row r="955" spans="1:15" ht="25" customHeight="1">
      <c r="A955" s="1"/>
      <c r="B955" s="1">
        <v>159</v>
      </c>
      <c r="C955" s="13" t="s">
        <v>18</v>
      </c>
      <c r="D955" s="1" t="s">
        <v>56</v>
      </c>
      <c r="E955" s="4">
        <v>45657</v>
      </c>
      <c r="F955" s="1" t="s">
        <v>44</v>
      </c>
      <c r="G955" s="1" t="s">
        <v>47</v>
      </c>
      <c r="H955" s="5">
        <f>'Forecast log'!N164</f>
        <v>5.2203463044323781</v>
      </c>
      <c r="I955" s="5">
        <f>'PG facts'!E84</f>
        <v>1</v>
      </c>
      <c r="J955" s="5">
        <f t="shared" si="56"/>
        <v>4.2203463044323781</v>
      </c>
      <c r="K955" s="5">
        <f t="shared" si="57"/>
        <v>17.811322929336033</v>
      </c>
      <c r="L955" s="5">
        <f>('Forecast log'!H164-I955)^2</f>
        <v>45.5625</v>
      </c>
      <c r="M955" s="5">
        <f>('Forecast log'!I164-I955)^2</f>
        <v>16</v>
      </c>
      <c r="N955" s="5">
        <f t="shared" si="58"/>
        <v>1</v>
      </c>
      <c r="O955" s="5">
        <f t="shared" si="59"/>
        <v>4.2203463044323781</v>
      </c>
    </row>
    <row r="956" spans="1:15" ht="25" customHeight="1">
      <c r="A956" s="1"/>
      <c r="B956" s="1">
        <v>159</v>
      </c>
      <c r="C956" s="13" t="s">
        <v>18</v>
      </c>
      <c r="D956" s="1" t="s">
        <v>56</v>
      </c>
      <c r="E956" s="4">
        <v>45657</v>
      </c>
      <c r="F956" s="1" t="s">
        <v>44</v>
      </c>
      <c r="G956" s="1" t="s">
        <v>48</v>
      </c>
      <c r="H956" s="5">
        <f>'Forecast log'!T164</f>
        <v>6.4851731522161895</v>
      </c>
      <c r="I956" s="5">
        <f>'PG facts'!E84</f>
        <v>1</v>
      </c>
      <c r="J956" s="5">
        <f t="shared" si="56"/>
        <v>5.4851731522161895</v>
      </c>
      <c r="K956" s="5">
        <f t="shared" si="57"/>
        <v>30.087124509793288</v>
      </c>
      <c r="L956" s="5">
        <f>('Forecast log'!H164-I956)^2</f>
        <v>45.5625</v>
      </c>
      <c r="M956" s="5">
        <f>('Forecast log'!I164-I956)^2</f>
        <v>16</v>
      </c>
      <c r="N956" s="5">
        <f t="shared" si="58"/>
        <v>1</v>
      </c>
      <c r="O956" s="5">
        <f t="shared" si="59"/>
        <v>5.4851731522161895</v>
      </c>
    </row>
    <row r="957" spans="1:15" ht="25" customHeight="1">
      <c r="A957" s="1"/>
      <c r="B957" s="1">
        <v>165</v>
      </c>
      <c r="C957" s="13" t="s">
        <v>18</v>
      </c>
      <c r="D957" s="1" t="s">
        <v>56</v>
      </c>
      <c r="E957" s="4">
        <v>45657</v>
      </c>
      <c r="F957" s="1" t="s">
        <v>52</v>
      </c>
      <c r="G957" s="1" t="s">
        <v>45</v>
      </c>
      <c r="H957" s="5">
        <f>'Forecast log'!H170</f>
        <v>5.75</v>
      </c>
      <c r="I957" s="5">
        <f>'PG facts'!E84</f>
        <v>1</v>
      </c>
      <c r="J957" s="5">
        <f t="shared" si="56"/>
        <v>4.75</v>
      </c>
      <c r="K957" s="5">
        <f t="shared" si="57"/>
        <v>22.5625</v>
      </c>
      <c r="L957" s="5">
        <f>('Forecast log'!H170-I957)^2</f>
        <v>22.5625</v>
      </c>
      <c r="M957" s="5">
        <f>('Forecast log'!I170-I957)^2</f>
        <v>0</v>
      </c>
      <c r="N957" s="5">
        <f t="shared" si="58"/>
        <v>0</v>
      </c>
      <c r="O957" s="5">
        <f t="shared" si="59"/>
        <v>4.75</v>
      </c>
    </row>
    <row r="958" spans="1:15" ht="25" customHeight="1">
      <c r="A958" s="1"/>
      <c r="B958" s="1">
        <v>165</v>
      </c>
      <c r="C958" s="13" t="s">
        <v>18</v>
      </c>
      <c r="D958" s="1" t="s">
        <v>56</v>
      </c>
      <c r="E958" s="4">
        <v>45657</v>
      </c>
      <c r="F958" s="1" t="s">
        <v>52</v>
      </c>
      <c r="G958" s="1" t="s">
        <v>46</v>
      </c>
      <c r="H958" s="5">
        <f>'Forecast log'!I170</f>
        <v>1</v>
      </c>
      <c r="I958" s="5">
        <f>'PG facts'!E84</f>
        <v>1</v>
      </c>
      <c r="J958" s="5">
        <f t="shared" si="56"/>
        <v>0</v>
      </c>
      <c r="K958" s="5">
        <f t="shared" si="57"/>
        <v>0</v>
      </c>
      <c r="L958" s="5">
        <f>('Forecast log'!H170-I958)^2</f>
        <v>22.5625</v>
      </c>
      <c r="M958" s="5">
        <f>('Forecast log'!I170-I958)^2</f>
        <v>0</v>
      </c>
      <c r="N958" s="5">
        <f t="shared" si="58"/>
        <v>1</v>
      </c>
      <c r="O958" s="5">
        <f t="shared" si="59"/>
        <v>0</v>
      </c>
    </row>
    <row r="959" spans="1:15" ht="25" customHeight="1">
      <c r="A959" s="1"/>
      <c r="B959" s="1">
        <v>165</v>
      </c>
      <c r="C959" s="13" t="s">
        <v>18</v>
      </c>
      <c r="D959" s="1" t="s">
        <v>56</v>
      </c>
      <c r="E959" s="4">
        <v>45657</v>
      </c>
      <c r="F959" s="1" t="s">
        <v>52</v>
      </c>
      <c r="G959" s="1" t="s">
        <v>47</v>
      </c>
      <c r="H959" s="5">
        <f>'Forecast log'!N170</f>
        <v>3.6531013534293288</v>
      </c>
      <c r="I959" s="5">
        <f>'PG facts'!E84</f>
        <v>1</v>
      </c>
      <c r="J959" s="5">
        <f t="shared" si="56"/>
        <v>2.6531013534293288</v>
      </c>
      <c r="K959" s="5">
        <f t="shared" si="57"/>
        <v>7.0389467915685362</v>
      </c>
      <c r="L959" s="5">
        <f>('Forecast log'!H170-I959)^2</f>
        <v>22.5625</v>
      </c>
      <c r="M959" s="5">
        <f>('Forecast log'!I170-I959)^2</f>
        <v>0</v>
      </c>
      <c r="N959" s="5">
        <f t="shared" si="58"/>
        <v>1</v>
      </c>
      <c r="O959" s="5">
        <f t="shared" si="59"/>
        <v>2.6531013534293288</v>
      </c>
    </row>
    <row r="960" spans="1:15" ht="25" customHeight="1">
      <c r="A960" s="1"/>
      <c r="B960" s="1">
        <v>165</v>
      </c>
      <c r="C960" s="13" t="s">
        <v>18</v>
      </c>
      <c r="D960" s="1" t="s">
        <v>56</v>
      </c>
      <c r="E960" s="4">
        <v>45657</v>
      </c>
      <c r="F960" s="1" t="s">
        <v>52</v>
      </c>
      <c r="G960" s="1" t="s">
        <v>50</v>
      </c>
      <c r="H960" s="5">
        <f>'Forecast log'!S170</f>
        <v>3.655378772956198</v>
      </c>
      <c r="I960" s="5">
        <f>'PG facts'!E84</f>
        <v>1</v>
      </c>
      <c r="J960" s="5">
        <f t="shared" si="56"/>
        <v>2.655378772956198</v>
      </c>
      <c r="K960" s="5">
        <f t="shared" si="57"/>
        <v>7.0510364278663635</v>
      </c>
      <c r="L960" s="5">
        <f>('Forecast log'!H170-I960)^2</f>
        <v>22.5625</v>
      </c>
      <c r="M960" s="5">
        <f>('Forecast log'!I170-I960)^2</f>
        <v>0</v>
      </c>
      <c r="N960" s="5">
        <f t="shared" si="58"/>
        <v>1</v>
      </c>
      <c r="O960" s="5">
        <f t="shared" si="59"/>
        <v>2.655378772956198</v>
      </c>
    </row>
    <row r="961" spans="1:15" ht="25" customHeight="1">
      <c r="A961" s="1"/>
      <c r="B961" s="1">
        <v>165</v>
      </c>
      <c r="C961" s="13" t="s">
        <v>18</v>
      </c>
      <c r="D961" s="1" t="s">
        <v>56</v>
      </c>
      <c r="E961" s="4">
        <v>45657</v>
      </c>
      <c r="F961" s="1" t="s">
        <v>52</v>
      </c>
      <c r="G961" s="1" t="s">
        <v>48</v>
      </c>
      <c r="H961" s="5">
        <f>'Forecast log'!T170</f>
        <v>4.701550676714664</v>
      </c>
      <c r="I961" s="5">
        <f>'PG facts'!E84</f>
        <v>1</v>
      </c>
      <c r="J961" s="5">
        <f t="shared" si="56"/>
        <v>3.701550676714664</v>
      </c>
      <c r="K961" s="5">
        <f t="shared" si="57"/>
        <v>13.701477412286787</v>
      </c>
      <c r="L961" s="5">
        <f>('Forecast log'!H170-I961)^2</f>
        <v>22.5625</v>
      </c>
      <c r="M961" s="5">
        <f>('Forecast log'!I170-I961)^2</f>
        <v>0</v>
      </c>
      <c r="N961" s="5">
        <f t="shared" si="58"/>
        <v>1</v>
      </c>
      <c r="O961" s="5">
        <f t="shared" si="59"/>
        <v>3.701550676714664</v>
      </c>
    </row>
    <row r="962" spans="1:15" ht="25" customHeight="1">
      <c r="A962" s="1"/>
      <c r="B962" s="1">
        <v>162</v>
      </c>
      <c r="C962" s="13" t="s">
        <v>18</v>
      </c>
      <c r="D962" s="1" t="s">
        <v>56</v>
      </c>
      <c r="E962" s="4">
        <v>45657</v>
      </c>
      <c r="F962" s="1" t="s">
        <v>49</v>
      </c>
      <c r="G962" s="1" t="s">
        <v>45</v>
      </c>
      <c r="H962" s="5">
        <f>'Forecast log'!H167</f>
        <v>5.75</v>
      </c>
      <c r="I962" s="5">
        <f>'PG facts'!E84</f>
        <v>1</v>
      </c>
      <c r="J962" s="5">
        <f t="shared" si="56"/>
        <v>4.75</v>
      </c>
      <c r="K962" s="5">
        <f t="shared" si="57"/>
        <v>22.5625</v>
      </c>
      <c r="L962" s="5">
        <f>('Forecast log'!H167-I962)^2</f>
        <v>22.5625</v>
      </c>
      <c r="M962" s="5">
        <f>('Forecast log'!I167-I962)^2</f>
        <v>0</v>
      </c>
      <c r="N962" s="5">
        <f t="shared" si="58"/>
        <v>0</v>
      </c>
      <c r="O962" s="5">
        <f t="shared" si="59"/>
        <v>4.75</v>
      </c>
    </row>
    <row r="963" spans="1:15" ht="25" customHeight="1">
      <c r="A963" s="1"/>
      <c r="B963" s="1">
        <v>162</v>
      </c>
      <c r="C963" s="13" t="s">
        <v>18</v>
      </c>
      <c r="D963" s="1" t="s">
        <v>56</v>
      </c>
      <c r="E963" s="4">
        <v>45657</v>
      </c>
      <c r="F963" s="1" t="s">
        <v>49</v>
      </c>
      <c r="G963" s="1" t="s">
        <v>46</v>
      </c>
      <c r="H963" s="5">
        <f>'Forecast log'!I167</f>
        <v>1</v>
      </c>
      <c r="I963" s="5">
        <f>'PG facts'!E84</f>
        <v>1</v>
      </c>
      <c r="J963" s="5">
        <f t="shared" si="56"/>
        <v>0</v>
      </c>
      <c r="K963" s="5">
        <f t="shared" si="57"/>
        <v>0</v>
      </c>
      <c r="L963" s="5">
        <f>('Forecast log'!H167-I963)^2</f>
        <v>22.5625</v>
      </c>
      <c r="M963" s="5">
        <f>('Forecast log'!I167-I963)^2</f>
        <v>0</v>
      </c>
      <c r="N963" s="5">
        <f t="shared" si="58"/>
        <v>1</v>
      </c>
      <c r="O963" s="5">
        <f t="shared" si="59"/>
        <v>0</v>
      </c>
    </row>
    <row r="964" spans="1:15" ht="25" customHeight="1">
      <c r="A964" s="1"/>
      <c r="B964" s="1">
        <v>162</v>
      </c>
      <c r="C964" s="13" t="s">
        <v>18</v>
      </c>
      <c r="D964" s="1" t="s">
        <v>56</v>
      </c>
      <c r="E964" s="4">
        <v>45657</v>
      </c>
      <c r="F964" s="1" t="s">
        <v>49</v>
      </c>
      <c r="G964" s="1" t="s">
        <v>47</v>
      </c>
      <c r="H964" s="5">
        <f>'Forecast log'!N167</f>
        <v>3.3920061584948873</v>
      </c>
      <c r="I964" s="5">
        <f>'PG facts'!E84</f>
        <v>1</v>
      </c>
      <c r="J964" s="5">
        <f t="shared" si="56"/>
        <v>2.3920061584948873</v>
      </c>
      <c r="K964" s="5">
        <f t="shared" si="57"/>
        <v>5.721693462277468</v>
      </c>
      <c r="L964" s="5">
        <f>('Forecast log'!H167-I964)^2</f>
        <v>22.5625</v>
      </c>
      <c r="M964" s="5">
        <f>('Forecast log'!I167-I964)^2</f>
        <v>0</v>
      </c>
      <c r="N964" s="5">
        <f t="shared" si="58"/>
        <v>1</v>
      </c>
      <c r="O964" s="5">
        <f t="shared" si="59"/>
        <v>2.3920061584948873</v>
      </c>
    </row>
    <row r="965" spans="1:15" ht="25" customHeight="1">
      <c r="A965" s="1"/>
      <c r="B965" s="1">
        <v>162</v>
      </c>
      <c r="C965" s="13" t="s">
        <v>18</v>
      </c>
      <c r="D965" s="1" t="s">
        <v>56</v>
      </c>
      <c r="E965" s="4">
        <v>45657</v>
      </c>
      <c r="F965" s="1" t="s">
        <v>49</v>
      </c>
      <c r="G965" s="1" t="s">
        <v>50</v>
      </c>
      <c r="H965" s="5">
        <f>'Forecast log'!S167</f>
        <v>3.655378772956198</v>
      </c>
      <c r="I965" s="5">
        <f>'PG facts'!E84</f>
        <v>1</v>
      </c>
      <c r="J965" s="5">
        <f t="shared" si="56"/>
        <v>2.655378772956198</v>
      </c>
      <c r="K965" s="5">
        <f t="shared" si="57"/>
        <v>7.0510364278663635</v>
      </c>
      <c r="L965" s="5">
        <f>('Forecast log'!H167-I965)^2</f>
        <v>22.5625</v>
      </c>
      <c r="M965" s="5">
        <f>('Forecast log'!I167-I965)^2</f>
        <v>0</v>
      </c>
      <c r="N965" s="5">
        <f t="shared" si="58"/>
        <v>1</v>
      </c>
      <c r="O965" s="5">
        <f t="shared" si="59"/>
        <v>2.655378772956198</v>
      </c>
    </row>
    <row r="966" spans="1:15" ht="25" customHeight="1">
      <c r="A966" s="1"/>
      <c r="B966" s="1">
        <v>162</v>
      </c>
      <c r="C966" s="13" t="s">
        <v>18</v>
      </c>
      <c r="D966" s="1" t="s">
        <v>56</v>
      </c>
      <c r="E966" s="4">
        <v>45657</v>
      </c>
      <c r="F966" s="1" t="s">
        <v>49</v>
      </c>
      <c r="G966" s="1" t="s">
        <v>48</v>
      </c>
      <c r="H966" s="5">
        <f>'Forecast log'!T167</f>
        <v>4.5710030792474434</v>
      </c>
      <c r="I966" s="5">
        <f>'PG facts'!E84</f>
        <v>1</v>
      </c>
      <c r="J966" s="5">
        <f t="shared" ref="J966:J1029" si="60">H966-I966</f>
        <v>3.5710030792474434</v>
      </c>
      <c r="K966" s="5">
        <f t="shared" ref="K966:K1029" si="61">J966^2</f>
        <v>12.752062991994723</v>
      </c>
      <c r="L966" s="5">
        <f>('Forecast log'!H167-I966)^2</f>
        <v>22.5625</v>
      </c>
      <c r="M966" s="5">
        <f>('Forecast log'!I167-I966)^2</f>
        <v>0</v>
      </c>
      <c r="N966" s="5">
        <f t="shared" ref="N966:N1029" si="62">IF(ABS(J966)&lt;SQRT(L966),1,0)</f>
        <v>1</v>
      </c>
      <c r="O966" s="5">
        <f t="shared" ref="O966:O1029" si="63">ABS(J966)</f>
        <v>3.5710030792474434</v>
      </c>
    </row>
    <row r="967" spans="1:15" ht="25" customHeight="1">
      <c r="A967" s="1"/>
      <c r="B967" s="1">
        <v>163</v>
      </c>
      <c r="C967" s="13" t="s">
        <v>18</v>
      </c>
      <c r="D967" s="1" t="s">
        <v>56</v>
      </c>
      <c r="E967" s="4">
        <v>45657</v>
      </c>
      <c r="F967" s="1" t="s">
        <v>51</v>
      </c>
      <c r="G967" s="1" t="s">
        <v>45</v>
      </c>
      <c r="H967" s="5">
        <f>'Forecast log'!H168</f>
        <v>5.75</v>
      </c>
      <c r="I967" s="5">
        <f>'PG facts'!E84</f>
        <v>1</v>
      </c>
      <c r="J967" s="5">
        <f t="shared" si="60"/>
        <v>4.75</v>
      </c>
      <c r="K967" s="5">
        <f t="shared" si="61"/>
        <v>22.5625</v>
      </c>
      <c r="L967" s="5">
        <f>('Forecast log'!H168-I967)^2</f>
        <v>22.5625</v>
      </c>
      <c r="M967" s="5">
        <f>('Forecast log'!I168-I967)^2</f>
        <v>0</v>
      </c>
      <c r="N967" s="5">
        <f t="shared" si="62"/>
        <v>0</v>
      </c>
      <c r="O967" s="5">
        <f t="shared" si="63"/>
        <v>4.75</v>
      </c>
    </row>
    <row r="968" spans="1:15" ht="25" customHeight="1">
      <c r="A968" s="1"/>
      <c r="B968" s="1">
        <v>163</v>
      </c>
      <c r="C968" s="13" t="s">
        <v>18</v>
      </c>
      <c r="D968" s="1" t="s">
        <v>56</v>
      </c>
      <c r="E968" s="4">
        <v>45657</v>
      </c>
      <c r="F968" s="1" t="s">
        <v>51</v>
      </c>
      <c r="G968" s="1" t="s">
        <v>46</v>
      </c>
      <c r="H968" s="5">
        <f>'Forecast log'!I168</f>
        <v>1</v>
      </c>
      <c r="I968" s="5">
        <f>'PG facts'!E84</f>
        <v>1</v>
      </c>
      <c r="J968" s="5">
        <f t="shared" si="60"/>
        <v>0</v>
      </c>
      <c r="K968" s="5">
        <f t="shared" si="61"/>
        <v>0</v>
      </c>
      <c r="L968" s="5">
        <f>('Forecast log'!H168-I968)^2</f>
        <v>22.5625</v>
      </c>
      <c r="M968" s="5">
        <f>('Forecast log'!I168-I968)^2</f>
        <v>0</v>
      </c>
      <c r="N968" s="5">
        <f t="shared" si="62"/>
        <v>1</v>
      </c>
      <c r="O968" s="5">
        <f t="shared" si="63"/>
        <v>0</v>
      </c>
    </row>
    <row r="969" spans="1:15" ht="25" customHeight="1">
      <c r="A969" s="1"/>
      <c r="B969" s="1">
        <v>163</v>
      </c>
      <c r="C969" s="13" t="s">
        <v>18</v>
      </c>
      <c r="D969" s="1" t="s">
        <v>56</v>
      </c>
      <c r="E969" s="4">
        <v>45657</v>
      </c>
      <c r="F969" s="1" t="s">
        <v>51</v>
      </c>
      <c r="G969" s="1" t="s">
        <v>47</v>
      </c>
      <c r="H969" s="5">
        <f>'Forecast log'!N168</f>
        <v>3.555142474246189</v>
      </c>
      <c r="I969" s="5">
        <f>'PG facts'!E84</f>
        <v>1</v>
      </c>
      <c r="J969" s="5">
        <f t="shared" si="60"/>
        <v>2.555142474246189</v>
      </c>
      <c r="K969" s="5">
        <f t="shared" si="61"/>
        <v>6.5287530636969366</v>
      </c>
      <c r="L969" s="5">
        <f>('Forecast log'!H168-I969)^2</f>
        <v>22.5625</v>
      </c>
      <c r="M969" s="5">
        <f>('Forecast log'!I168-I969)^2</f>
        <v>0</v>
      </c>
      <c r="N969" s="5">
        <f t="shared" si="62"/>
        <v>1</v>
      </c>
      <c r="O969" s="5">
        <f t="shared" si="63"/>
        <v>2.555142474246189</v>
      </c>
    </row>
    <row r="970" spans="1:15" ht="25" customHeight="1">
      <c r="A970" s="1"/>
      <c r="B970" s="1">
        <v>163</v>
      </c>
      <c r="C970" s="13" t="s">
        <v>18</v>
      </c>
      <c r="D970" s="1" t="s">
        <v>56</v>
      </c>
      <c r="E970" s="4">
        <v>45657</v>
      </c>
      <c r="F970" s="1" t="s">
        <v>51</v>
      </c>
      <c r="G970" s="1" t="s">
        <v>50</v>
      </c>
      <c r="H970" s="5">
        <f>'Forecast log'!S168</f>
        <v>3.655378772956198</v>
      </c>
      <c r="I970" s="5">
        <f>'PG facts'!E84</f>
        <v>1</v>
      </c>
      <c r="J970" s="5">
        <f t="shared" si="60"/>
        <v>2.655378772956198</v>
      </c>
      <c r="K970" s="5">
        <f t="shared" si="61"/>
        <v>7.0510364278663635</v>
      </c>
      <c r="L970" s="5">
        <f>('Forecast log'!H168-I970)^2</f>
        <v>22.5625</v>
      </c>
      <c r="M970" s="5">
        <f>('Forecast log'!I168-I970)^2</f>
        <v>0</v>
      </c>
      <c r="N970" s="5">
        <f t="shared" si="62"/>
        <v>1</v>
      </c>
      <c r="O970" s="5">
        <f t="shared" si="63"/>
        <v>2.655378772956198</v>
      </c>
    </row>
    <row r="971" spans="1:15" ht="25" customHeight="1">
      <c r="A971" s="1"/>
      <c r="B971" s="1">
        <v>163</v>
      </c>
      <c r="C971" s="13" t="s">
        <v>18</v>
      </c>
      <c r="D971" s="1" t="s">
        <v>56</v>
      </c>
      <c r="E971" s="4">
        <v>45657</v>
      </c>
      <c r="F971" s="1" t="s">
        <v>51</v>
      </c>
      <c r="G971" s="1" t="s">
        <v>48</v>
      </c>
      <c r="H971" s="5">
        <f>'Forecast log'!T168</f>
        <v>4.6525712371230945</v>
      </c>
      <c r="I971" s="5">
        <f>'PG facts'!E84</f>
        <v>1</v>
      </c>
      <c r="J971" s="5">
        <f t="shared" si="60"/>
        <v>3.6525712371230945</v>
      </c>
      <c r="K971" s="5">
        <f t="shared" si="61"/>
        <v>13.341276642258933</v>
      </c>
      <c r="L971" s="5">
        <f>('Forecast log'!H168-I971)^2</f>
        <v>22.5625</v>
      </c>
      <c r="M971" s="5">
        <f>('Forecast log'!I168-I971)^2</f>
        <v>0</v>
      </c>
      <c r="N971" s="5">
        <f t="shared" si="62"/>
        <v>1</v>
      </c>
      <c r="O971" s="5">
        <f t="shared" si="63"/>
        <v>3.6525712371230945</v>
      </c>
    </row>
    <row r="972" spans="1:15" ht="25" customHeight="1">
      <c r="A972" s="1"/>
      <c r="B972" s="1">
        <v>217</v>
      </c>
      <c r="C972" s="13" t="s">
        <v>18</v>
      </c>
      <c r="D972" s="1" t="s">
        <v>56</v>
      </c>
      <c r="E972" s="4">
        <v>45747</v>
      </c>
      <c r="F972" s="1" t="s">
        <v>44</v>
      </c>
      <c r="G972" s="1" t="s">
        <v>45</v>
      </c>
      <c r="H972" s="5">
        <f>'Forecast log'!H222</f>
        <v>5.75</v>
      </c>
      <c r="I972" s="5">
        <f>'PG facts'!E91</f>
        <v>2</v>
      </c>
      <c r="J972" s="5">
        <f t="shared" si="60"/>
        <v>3.75</v>
      </c>
      <c r="K972" s="5">
        <f t="shared" si="61"/>
        <v>14.0625</v>
      </c>
      <c r="L972" s="5">
        <f>('Forecast log'!H222-I972)^2</f>
        <v>14.0625</v>
      </c>
      <c r="M972" s="5">
        <f>('Forecast log'!I222-I972)^2</f>
        <v>1</v>
      </c>
      <c r="N972" s="5">
        <f t="shared" si="62"/>
        <v>0</v>
      </c>
      <c r="O972" s="5">
        <f t="shared" si="63"/>
        <v>3.75</v>
      </c>
    </row>
    <row r="973" spans="1:15" ht="25" customHeight="1">
      <c r="A973" s="1"/>
      <c r="B973" s="1">
        <v>217</v>
      </c>
      <c r="C973" s="13" t="s">
        <v>18</v>
      </c>
      <c r="D973" s="1" t="s">
        <v>56</v>
      </c>
      <c r="E973" s="4">
        <v>45747</v>
      </c>
      <c r="F973" s="1" t="s">
        <v>44</v>
      </c>
      <c r="G973" s="1" t="s">
        <v>46</v>
      </c>
      <c r="H973" s="5">
        <f>'Forecast log'!I222</f>
        <v>1</v>
      </c>
      <c r="I973" s="5">
        <f>'PG facts'!E91</f>
        <v>2</v>
      </c>
      <c r="J973" s="5">
        <f t="shared" si="60"/>
        <v>-1</v>
      </c>
      <c r="K973" s="5">
        <f t="shared" si="61"/>
        <v>1</v>
      </c>
      <c r="L973" s="5">
        <f>('Forecast log'!H222-I973)^2</f>
        <v>14.0625</v>
      </c>
      <c r="M973" s="5">
        <f>('Forecast log'!I222-I973)^2</f>
        <v>1</v>
      </c>
      <c r="N973" s="5">
        <f t="shared" si="62"/>
        <v>1</v>
      </c>
      <c r="O973" s="5">
        <f t="shared" si="63"/>
        <v>1</v>
      </c>
    </row>
    <row r="974" spans="1:15" ht="25" customHeight="1">
      <c r="A974" s="1"/>
      <c r="B974" s="1">
        <v>217</v>
      </c>
      <c r="C974" s="13" t="s">
        <v>18</v>
      </c>
      <c r="D974" s="1" t="s">
        <v>56</v>
      </c>
      <c r="E974" s="4">
        <v>45747</v>
      </c>
      <c r="F974" s="1" t="s">
        <v>44</v>
      </c>
      <c r="G974" s="1" t="s">
        <v>47</v>
      </c>
      <c r="H974" s="5">
        <f>'Forecast log'!N222</f>
        <v>3.5312072757052322</v>
      </c>
      <c r="I974" s="5">
        <f>'PG facts'!E91</f>
        <v>2</v>
      </c>
      <c r="J974" s="5">
        <f t="shared" si="60"/>
        <v>1.5312072757052322</v>
      </c>
      <c r="K974" s="5">
        <f t="shared" si="61"/>
        <v>2.3445957211726389</v>
      </c>
      <c r="L974" s="5">
        <f>('Forecast log'!H222-I974)^2</f>
        <v>14.0625</v>
      </c>
      <c r="M974" s="5">
        <f>('Forecast log'!I222-I974)^2</f>
        <v>1</v>
      </c>
      <c r="N974" s="5">
        <f t="shared" si="62"/>
        <v>1</v>
      </c>
      <c r="O974" s="5">
        <f t="shared" si="63"/>
        <v>1.5312072757052322</v>
      </c>
    </row>
    <row r="975" spans="1:15" ht="25" customHeight="1">
      <c r="A975" s="1"/>
      <c r="B975" s="1">
        <v>217</v>
      </c>
      <c r="C975" s="13" t="s">
        <v>18</v>
      </c>
      <c r="D975" s="1" t="s">
        <v>56</v>
      </c>
      <c r="E975" s="4">
        <v>45747</v>
      </c>
      <c r="F975" s="1" t="s">
        <v>44</v>
      </c>
      <c r="G975" s="1" t="s">
        <v>48</v>
      </c>
      <c r="H975" s="5">
        <f>'Forecast log'!T222</f>
        <v>4.6406036378526156</v>
      </c>
      <c r="I975" s="5">
        <f>'PG facts'!E91</f>
        <v>2</v>
      </c>
      <c r="J975" s="5">
        <f t="shared" si="60"/>
        <v>2.6406036378526156</v>
      </c>
      <c r="K975" s="5">
        <f t="shared" si="61"/>
        <v>6.9727875722404677</v>
      </c>
      <c r="L975" s="5">
        <f>('Forecast log'!H222-I975)^2</f>
        <v>14.0625</v>
      </c>
      <c r="M975" s="5">
        <f>('Forecast log'!I222-I975)^2</f>
        <v>1</v>
      </c>
      <c r="N975" s="5">
        <f t="shared" si="62"/>
        <v>1</v>
      </c>
      <c r="O975" s="5">
        <f t="shared" si="63"/>
        <v>2.6406036378526156</v>
      </c>
    </row>
    <row r="976" spans="1:15" ht="25" customHeight="1">
      <c r="A976" s="1"/>
      <c r="B976" s="1">
        <v>223</v>
      </c>
      <c r="C976" s="13" t="s">
        <v>18</v>
      </c>
      <c r="D976" s="1" t="s">
        <v>56</v>
      </c>
      <c r="E976" s="4">
        <v>45747</v>
      </c>
      <c r="F976" s="1" t="s">
        <v>52</v>
      </c>
      <c r="G976" s="1" t="s">
        <v>45</v>
      </c>
      <c r="H976" s="5">
        <f>'Forecast log'!H228</f>
        <v>4.25</v>
      </c>
      <c r="I976" s="5">
        <f>'PG facts'!E91</f>
        <v>2</v>
      </c>
      <c r="J976" s="5">
        <f t="shared" si="60"/>
        <v>2.25</v>
      </c>
      <c r="K976" s="5">
        <f t="shared" si="61"/>
        <v>5.0625</v>
      </c>
      <c r="L976" s="5">
        <f>('Forecast log'!H228-I976)^2</f>
        <v>5.0625</v>
      </c>
      <c r="M976" s="5">
        <f>('Forecast log'!I228-I976)^2</f>
        <v>1</v>
      </c>
      <c r="N976" s="5">
        <f t="shared" si="62"/>
        <v>0</v>
      </c>
      <c r="O976" s="5">
        <f t="shared" si="63"/>
        <v>2.25</v>
      </c>
    </row>
    <row r="977" spans="1:15" ht="25" customHeight="1">
      <c r="A977" s="1"/>
      <c r="B977" s="1">
        <v>223</v>
      </c>
      <c r="C977" s="13" t="s">
        <v>18</v>
      </c>
      <c r="D977" s="1" t="s">
        <v>56</v>
      </c>
      <c r="E977" s="4">
        <v>45747</v>
      </c>
      <c r="F977" s="1" t="s">
        <v>52</v>
      </c>
      <c r="G977" s="1" t="s">
        <v>46</v>
      </c>
      <c r="H977" s="5">
        <f>'Forecast log'!I228</f>
        <v>1</v>
      </c>
      <c r="I977" s="5">
        <f>'PG facts'!E91</f>
        <v>2</v>
      </c>
      <c r="J977" s="5">
        <f t="shared" si="60"/>
        <v>-1</v>
      </c>
      <c r="K977" s="5">
        <f t="shared" si="61"/>
        <v>1</v>
      </c>
      <c r="L977" s="5">
        <f>('Forecast log'!H228-I977)^2</f>
        <v>5.0625</v>
      </c>
      <c r="M977" s="5">
        <f>('Forecast log'!I228-I977)^2</f>
        <v>1</v>
      </c>
      <c r="N977" s="5">
        <f t="shared" si="62"/>
        <v>1</v>
      </c>
      <c r="O977" s="5">
        <f t="shared" si="63"/>
        <v>1</v>
      </c>
    </row>
    <row r="978" spans="1:15" ht="25" customHeight="1">
      <c r="A978" s="1"/>
      <c r="B978" s="1">
        <v>223</v>
      </c>
      <c r="C978" s="13" t="s">
        <v>18</v>
      </c>
      <c r="D978" s="1" t="s">
        <v>56</v>
      </c>
      <c r="E978" s="4">
        <v>45747</v>
      </c>
      <c r="F978" s="1" t="s">
        <v>52</v>
      </c>
      <c r="G978" s="1" t="s">
        <v>47</v>
      </c>
      <c r="H978" s="5">
        <f>'Forecast log'!N228</f>
        <v>2.8739624326862607</v>
      </c>
      <c r="I978" s="5">
        <f>'PG facts'!E91</f>
        <v>2</v>
      </c>
      <c r="J978" s="5">
        <f t="shared" si="60"/>
        <v>0.87396243268626073</v>
      </c>
      <c r="K978" s="5">
        <f t="shared" si="61"/>
        <v>0.76381033374688678</v>
      </c>
      <c r="L978" s="5">
        <f>('Forecast log'!H228-I978)^2</f>
        <v>5.0625</v>
      </c>
      <c r="M978" s="5">
        <f>('Forecast log'!I228-I978)^2</f>
        <v>1</v>
      </c>
      <c r="N978" s="5">
        <f t="shared" si="62"/>
        <v>1</v>
      </c>
      <c r="O978" s="5">
        <f t="shared" si="63"/>
        <v>0.87396243268626073</v>
      </c>
    </row>
    <row r="979" spans="1:15" ht="25" customHeight="1">
      <c r="A979" s="1"/>
      <c r="B979" s="1">
        <v>223</v>
      </c>
      <c r="C979" s="13" t="s">
        <v>18</v>
      </c>
      <c r="D979" s="1" t="s">
        <v>56</v>
      </c>
      <c r="E979" s="4">
        <v>45747</v>
      </c>
      <c r="F979" s="1" t="s">
        <v>52</v>
      </c>
      <c r="G979" s="1" t="s">
        <v>50</v>
      </c>
      <c r="H979" s="5">
        <f>'Forecast log'!S228</f>
        <v>2.7466545874297208</v>
      </c>
      <c r="I979" s="5">
        <f>'PG facts'!E91</f>
        <v>2</v>
      </c>
      <c r="J979" s="5">
        <f t="shared" si="60"/>
        <v>0.7466545874297208</v>
      </c>
      <c r="K979" s="5">
        <f t="shared" si="61"/>
        <v>0.55749307292984662</v>
      </c>
      <c r="L979" s="5">
        <f>('Forecast log'!H228-I979)^2</f>
        <v>5.0625</v>
      </c>
      <c r="M979" s="5">
        <f>('Forecast log'!I228-I979)^2</f>
        <v>1</v>
      </c>
      <c r="N979" s="5">
        <f t="shared" si="62"/>
        <v>1</v>
      </c>
      <c r="O979" s="5">
        <f t="shared" si="63"/>
        <v>0.7466545874297208</v>
      </c>
    </row>
    <row r="980" spans="1:15" ht="25" customHeight="1">
      <c r="A980" s="1"/>
      <c r="B980" s="1">
        <v>223</v>
      </c>
      <c r="C980" s="13" t="s">
        <v>18</v>
      </c>
      <c r="D980" s="1" t="s">
        <v>56</v>
      </c>
      <c r="E980" s="4">
        <v>45747</v>
      </c>
      <c r="F980" s="1" t="s">
        <v>52</v>
      </c>
      <c r="G980" s="1" t="s">
        <v>48</v>
      </c>
      <c r="H980" s="5">
        <f>'Forecast log'!T228</f>
        <v>3.5619812163431304</v>
      </c>
      <c r="I980" s="5">
        <f>'PG facts'!E91</f>
        <v>2</v>
      </c>
      <c r="J980" s="5">
        <f t="shared" si="60"/>
        <v>1.5619812163431304</v>
      </c>
      <c r="K980" s="5">
        <f t="shared" si="61"/>
        <v>2.4397853202087649</v>
      </c>
      <c r="L980" s="5">
        <f>('Forecast log'!H228-I980)^2</f>
        <v>5.0625</v>
      </c>
      <c r="M980" s="5">
        <f>('Forecast log'!I228-I980)^2</f>
        <v>1</v>
      </c>
      <c r="N980" s="5">
        <f t="shared" si="62"/>
        <v>1</v>
      </c>
      <c r="O980" s="5">
        <f t="shared" si="63"/>
        <v>1.5619812163431304</v>
      </c>
    </row>
    <row r="981" spans="1:15" ht="25" customHeight="1">
      <c r="A981" s="1"/>
      <c r="B981" s="1">
        <v>220</v>
      </c>
      <c r="C981" s="13" t="s">
        <v>18</v>
      </c>
      <c r="D981" s="1" t="s">
        <v>56</v>
      </c>
      <c r="E981" s="4">
        <v>45747</v>
      </c>
      <c r="F981" s="1" t="s">
        <v>49</v>
      </c>
      <c r="G981" s="1" t="s">
        <v>45</v>
      </c>
      <c r="H981" s="5">
        <f>'Forecast log'!H225</f>
        <v>4.25</v>
      </c>
      <c r="I981" s="5">
        <f>'PG facts'!E91</f>
        <v>2</v>
      </c>
      <c r="J981" s="5">
        <f t="shared" si="60"/>
        <v>2.25</v>
      </c>
      <c r="K981" s="5">
        <f t="shared" si="61"/>
        <v>5.0625</v>
      </c>
      <c r="L981" s="5">
        <f>('Forecast log'!H225-I981)^2</f>
        <v>5.0625</v>
      </c>
      <c r="M981" s="5">
        <f>('Forecast log'!I225-I981)^2</f>
        <v>1</v>
      </c>
      <c r="N981" s="5">
        <f t="shared" si="62"/>
        <v>0</v>
      </c>
      <c r="O981" s="5">
        <f t="shared" si="63"/>
        <v>2.25</v>
      </c>
    </row>
    <row r="982" spans="1:15" ht="25" customHeight="1">
      <c r="A982" s="1"/>
      <c r="B982" s="1">
        <v>220</v>
      </c>
      <c r="C982" s="13" t="s">
        <v>18</v>
      </c>
      <c r="D982" s="1" t="s">
        <v>56</v>
      </c>
      <c r="E982" s="4">
        <v>45747</v>
      </c>
      <c r="F982" s="1" t="s">
        <v>49</v>
      </c>
      <c r="G982" s="1" t="s">
        <v>46</v>
      </c>
      <c r="H982" s="5">
        <f>'Forecast log'!I225</f>
        <v>1</v>
      </c>
      <c r="I982" s="5">
        <f>'PG facts'!E91</f>
        <v>2</v>
      </c>
      <c r="J982" s="5">
        <f t="shared" si="60"/>
        <v>-1</v>
      </c>
      <c r="K982" s="5">
        <f t="shared" si="61"/>
        <v>1</v>
      </c>
      <c r="L982" s="5">
        <f>('Forecast log'!H225-I982)^2</f>
        <v>5.0625</v>
      </c>
      <c r="M982" s="5">
        <f>('Forecast log'!I225-I982)^2</f>
        <v>1</v>
      </c>
      <c r="N982" s="5">
        <f t="shared" si="62"/>
        <v>1</v>
      </c>
      <c r="O982" s="5">
        <f t="shared" si="63"/>
        <v>1</v>
      </c>
    </row>
    <row r="983" spans="1:15" ht="25" customHeight="1">
      <c r="A983" s="1"/>
      <c r="B983" s="1">
        <v>220</v>
      </c>
      <c r="C983" s="13" t="s">
        <v>18</v>
      </c>
      <c r="D983" s="1" t="s">
        <v>56</v>
      </c>
      <c r="E983" s="4">
        <v>45747</v>
      </c>
      <c r="F983" s="1" t="s">
        <v>49</v>
      </c>
      <c r="G983" s="1" t="s">
        <v>47</v>
      </c>
      <c r="H983" s="5">
        <f>'Forecast log'!N225</f>
        <v>3.1106327280466974</v>
      </c>
      <c r="I983" s="5">
        <f>'PG facts'!E91</f>
        <v>2</v>
      </c>
      <c r="J983" s="5">
        <f t="shared" si="60"/>
        <v>1.1106327280466974</v>
      </c>
      <c r="K983" s="5">
        <f t="shared" si="61"/>
        <v>1.2335050566084493</v>
      </c>
      <c r="L983" s="5">
        <f>('Forecast log'!H225-I983)^2</f>
        <v>5.0625</v>
      </c>
      <c r="M983" s="5">
        <f>('Forecast log'!I225-I983)^2</f>
        <v>1</v>
      </c>
      <c r="N983" s="5">
        <f t="shared" si="62"/>
        <v>1</v>
      </c>
      <c r="O983" s="5">
        <f t="shared" si="63"/>
        <v>1.1106327280466974</v>
      </c>
    </row>
    <row r="984" spans="1:15" ht="25" customHeight="1">
      <c r="A984" s="1"/>
      <c r="B984" s="1">
        <v>220</v>
      </c>
      <c r="C984" s="13" t="s">
        <v>18</v>
      </c>
      <c r="D984" s="1" t="s">
        <v>56</v>
      </c>
      <c r="E984" s="4">
        <v>45747</v>
      </c>
      <c r="F984" s="1" t="s">
        <v>49</v>
      </c>
      <c r="G984" s="1" t="s">
        <v>50</v>
      </c>
      <c r="H984" s="5">
        <f>'Forecast log'!S225</f>
        <v>2.7466545874297208</v>
      </c>
      <c r="I984" s="5">
        <f>'PG facts'!E91</f>
        <v>2</v>
      </c>
      <c r="J984" s="5">
        <f t="shared" si="60"/>
        <v>0.7466545874297208</v>
      </c>
      <c r="K984" s="5">
        <f t="shared" si="61"/>
        <v>0.55749307292984662</v>
      </c>
      <c r="L984" s="5">
        <f>('Forecast log'!H225-I984)^2</f>
        <v>5.0625</v>
      </c>
      <c r="M984" s="5">
        <f>('Forecast log'!I225-I984)^2</f>
        <v>1</v>
      </c>
      <c r="N984" s="5">
        <f t="shared" si="62"/>
        <v>1</v>
      </c>
      <c r="O984" s="5">
        <f t="shared" si="63"/>
        <v>0.7466545874297208</v>
      </c>
    </row>
    <row r="985" spans="1:15" ht="25" customHeight="1">
      <c r="A985" s="1"/>
      <c r="B985" s="1">
        <v>220</v>
      </c>
      <c r="C985" s="13" t="s">
        <v>18</v>
      </c>
      <c r="D985" s="1" t="s">
        <v>56</v>
      </c>
      <c r="E985" s="4">
        <v>45747</v>
      </c>
      <c r="F985" s="1" t="s">
        <v>49</v>
      </c>
      <c r="G985" s="1" t="s">
        <v>48</v>
      </c>
      <c r="H985" s="5">
        <f>'Forecast log'!T225</f>
        <v>3.6803163640233487</v>
      </c>
      <c r="I985" s="5">
        <f>'PG facts'!E91</f>
        <v>2</v>
      </c>
      <c r="J985" s="5">
        <f t="shared" si="60"/>
        <v>1.6803163640233487</v>
      </c>
      <c r="K985" s="5">
        <f t="shared" si="61"/>
        <v>2.823463083204647</v>
      </c>
      <c r="L985" s="5">
        <f>('Forecast log'!H225-I985)^2</f>
        <v>5.0625</v>
      </c>
      <c r="M985" s="5">
        <f>('Forecast log'!I225-I985)^2</f>
        <v>1</v>
      </c>
      <c r="N985" s="5">
        <f t="shared" si="62"/>
        <v>1</v>
      </c>
      <c r="O985" s="5">
        <f t="shared" si="63"/>
        <v>1.6803163640233487</v>
      </c>
    </row>
    <row r="986" spans="1:15" ht="25" customHeight="1">
      <c r="A986" s="1"/>
      <c r="B986" s="1">
        <v>221</v>
      </c>
      <c r="C986" s="13" t="s">
        <v>18</v>
      </c>
      <c r="D986" s="1" t="s">
        <v>56</v>
      </c>
      <c r="E986" s="4">
        <v>45747</v>
      </c>
      <c r="F986" s="1" t="s">
        <v>51</v>
      </c>
      <c r="G986" s="1" t="s">
        <v>45</v>
      </c>
      <c r="H986" s="5">
        <f>'Forecast log'!H226</f>
        <v>4.25</v>
      </c>
      <c r="I986" s="5">
        <f>'PG facts'!E91</f>
        <v>2</v>
      </c>
      <c r="J986" s="5">
        <f t="shared" si="60"/>
        <v>2.25</v>
      </c>
      <c r="K986" s="5">
        <f t="shared" si="61"/>
        <v>5.0625</v>
      </c>
      <c r="L986" s="5">
        <f>('Forecast log'!H226-I986)^2</f>
        <v>5.0625</v>
      </c>
      <c r="M986" s="5">
        <f>('Forecast log'!I226-I986)^2</f>
        <v>1</v>
      </c>
      <c r="N986" s="5">
        <f t="shared" si="62"/>
        <v>0</v>
      </c>
      <c r="O986" s="5">
        <f t="shared" si="63"/>
        <v>2.25</v>
      </c>
    </row>
    <row r="987" spans="1:15" ht="25" customHeight="1">
      <c r="A987" s="1"/>
      <c r="B987" s="1">
        <v>221</v>
      </c>
      <c r="C987" s="13" t="s">
        <v>18</v>
      </c>
      <c r="D987" s="1" t="s">
        <v>56</v>
      </c>
      <c r="E987" s="4">
        <v>45747</v>
      </c>
      <c r="F987" s="1" t="s">
        <v>51</v>
      </c>
      <c r="G987" s="1" t="s">
        <v>46</v>
      </c>
      <c r="H987" s="5">
        <f>'Forecast log'!I226</f>
        <v>1</v>
      </c>
      <c r="I987" s="5">
        <f>'PG facts'!E91</f>
        <v>2</v>
      </c>
      <c r="J987" s="5">
        <f t="shared" si="60"/>
        <v>-1</v>
      </c>
      <c r="K987" s="5">
        <f t="shared" si="61"/>
        <v>1</v>
      </c>
      <c r="L987" s="5">
        <f>('Forecast log'!H226-I987)^2</f>
        <v>5.0625</v>
      </c>
      <c r="M987" s="5">
        <f>('Forecast log'!I226-I987)^2</f>
        <v>1</v>
      </c>
      <c r="N987" s="5">
        <f t="shared" si="62"/>
        <v>1</v>
      </c>
      <c r="O987" s="5">
        <f t="shared" si="63"/>
        <v>1</v>
      </c>
    </row>
    <row r="988" spans="1:15" ht="25" customHeight="1">
      <c r="A988" s="1"/>
      <c r="B988" s="1">
        <v>221</v>
      </c>
      <c r="C988" s="13" t="s">
        <v>18</v>
      </c>
      <c r="D988" s="1" t="s">
        <v>56</v>
      </c>
      <c r="E988" s="4">
        <v>45747</v>
      </c>
      <c r="F988" s="1" t="s">
        <v>51</v>
      </c>
      <c r="G988" s="1" t="s">
        <v>47</v>
      </c>
      <c r="H988" s="5">
        <f>'Forecast log'!N226</f>
        <v>3.0150040527982216</v>
      </c>
      <c r="I988" s="5">
        <f>'PG facts'!E91</f>
        <v>2</v>
      </c>
      <c r="J988" s="5">
        <f t="shared" si="60"/>
        <v>1.0150040527982216</v>
      </c>
      <c r="K988" s="5">
        <f t="shared" si="61"/>
        <v>1.0302332271968151</v>
      </c>
      <c r="L988" s="5">
        <f>('Forecast log'!H226-I988)^2</f>
        <v>5.0625</v>
      </c>
      <c r="M988" s="5">
        <f>('Forecast log'!I226-I988)^2</f>
        <v>1</v>
      </c>
      <c r="N988" s="5">
        <f t="shared" si="62"/>
        <v>1</v>
      </c>
      <c r="O988" s="5">
        <f t="shared" si="63"/>
        <v>1.0150040527982216</v>
      </c>
    </row>
    <row r="989" spans="1:15" ht="25" customHeight="1">
      <c r="A989" s="1"/>
      <c r="B989" s="1">
        <v>221</v>
      </c>
      <c r="C989" s="13" t="s">
        <v>18</v>
      </c>
      <c r="D989" s="1" t="s">
        <v>56</v>
      </c>
      <c r="E989" s="4">
        <v>45747</v>
      </c>
      <c r="F989" s="1" t="s">
        <v>51</v>
      </c>
      <c r="G989" s="1" t="s">
        <v>50</v>
      </c>
      <c r="H989" s="5">
        <f>'Forecast log'!S226</f>
        <v>2.7466545874297208</v>
      </c>
      <c r="I989" s="5">
        <f>'PG facts'!E91</f>
        <v>2</v>
      </c>
      <c r="J989" s="5">
        <f t="shared" si="60"/>
        <v>0.7466545874297208</v>
      </c>
      <c r="K989" s="5">
        <f t="shared" si="61"/>
        <v>0.55749307292984662</v>
      </c>
      <c r="L989" s="5">
        <f>('Forecast log'!H226-I989)^2</f>
        <v>5.0625</v>
      </c>
      <c r="M989" s="5">
        <f>('Forecast log'!I226-I989)^2</f>
        <v>1</v>
      </c>
      <c r="N989" s="5">
        <f t="shared" si="62"/>
        <v>1</v>
      </c>
      <c r="O989" s="5">
        <f t="shared" si="63"/>
        <v>0.7466545874297208</v>
      </c>
    </row>
    <row r="990" spans="1:15" ht="25" customHeight="1">
      <c r="A990" s="1"/>
      <c r="B990" s="1">
        <v>221</v>
      </c>
      <c r="C990" s="13" t="s">
        <v>18</v>
      </c>
      <c r="D990" s="1" t="s">
        <v>56</v>
      </c>
      <c r="E990" s="4">
        <v>45747</v>
      </c>
      <c r="F990" s="1" t="s">
        <v>51</v>
      </c>
      <c r="G990" s="1" t="s">
        <v>48</v>
      </c>
      <c r="H990" s="5">
        <f>'Forecast log'!T226</f>
        <v>3.632502026399111</v>
      </c>
      <c r="I990" s="5">
        <f>'PG facts'!E91</f>
        <v>2</v>
      </c>
      <c r="J990" s="5">
        <f t="shared" si="60"/>
        <v>1.632502026399111</v>
      </c>
      <c r="K990" s="5">
        <f t="shared" si="61"/>
        <v>2.6650628661972036</v>
      </c>
      <c r="L990" s="5">
        <f>('Forecast log'!H226-I990)^2</f>
        <v>5.0625</v>
      </c>
      <c r="M990" s="5">
        <f>('Forecast log'!I226-I990)^2</f>
        <v>1</v>
      </c>
      <c r="N990" s="5">
        <f t="shared" si="62"/>
        <v>1</v>
      </c>
      <c r="O990" s="5">
        <f t="shared" si="63"/>
        <v>1.632502026399111</v>
      </c>
    </row>
    <row r="991" spans="1:15" ht="25" customHeight="1">
      <c r="A991" s="1"/>
      <c r="B991" s="1">
        <v>275</v>
      </c>
      <c r="C991" s="13" t="s">
        <v>18</v>
      </c>
      <c r="D991" s="1" t="s">
        <v>56</v>
      </c>
      <c r="E991" s="4">
        <v>45838</v>
      </c>
      <c r="F991" s="1" t="s">
        <v>44</v>
      </c>
      <c r="G991" s="1" t="s">
        <v>45</v>
      </c>
      <c r="H991" s="5">
        <f>'Forecast log'!H280</f>
        <v>4.25</v>
      </c>
      <c r="I991" s="5">
        <f>'PG facts'!E98</f>
        <v>4</v>
      </c>
      <c r="J991" s="5">
        <f t="shared" si="60"/>
        <v>0.25</v>
      </c>
      <c r="K991" s="5">
        <f t="shared" si="61"/>
        <v>6.25E-2</v>
      </c>
      <c r="L991" s="5">
        <f>('Forecast log'!H280-I991)^2</f>
        <v>6.25E-2</v>
      </c>
      <c r="M991" s="5">
        <f>('Forecast log'!I280-I991)^2</f>
        <v>9</v>
      </c>
      <c r="N991" s="5">
        <f t="shared" si="62"/>
        <v>0</v>
      </c>
      <c r="O991" s="5">
        <f t="shared" si="63"/>
        <v>0.25</v>
      </c>
    </row>
    <row r="992" spans="1:15" ht="25" customHeight="1">
      <c r="A992" s="1"/>
      <c r="B992" s="1">
        <v>275</v>
      </c>
      <c r="C992" s="13" t="s">
        <v>18</v>
      </c>
      <c r="D992" s="1" t="s">
        <v>56</v>
      </c>
      <c r="E992" s="4">
        <v>45838</v>
      </c>
      <c r="F992" s="1" t="s">
        <v>44</v>
      </c>
      <c r="G992" s="1" t="s">
        <v>46</v>
      </c>
      <c r="H992" s="5">
        <f>'Forecast log'!I280</f>
        <v>1</v>
      </c>
      <c r="I992" s="5">
        <f>'PG facts'!E98</f>
        <v>4</v>
      </c>
      <c r="J992" s="5">
        <f t="shared" si="60"/>
        <v>-3</v>
      </c>
      <c r="K992" s="5">
        <f t="shared" si="61"/>
        <v>9</v>
      </c>
      <c r="L992" s="5">
        <f>('Forecast log'!H280-I992)^2</f>
        <v>6.25E-2</v>
      </c>
      <c r="M992" s="5">
        <f>('Forecast log'!I280-I992)^2</f>
        <v>9</v>
      </c>
      <c r="N992" s="5">
        <f t="shared" si="62"/>
        <v>0</v>
      </c>
      <c r="O992" s="5">
        <f t="shared" si="63"/>
        <v>3</v>
      </c>
    </row>
    <row r="993" spans="1:15" ht="25" customHeight="1">
      <c r="A993" s="1"/>
      <c r="B993" s="1">
        <v>275</v>
      </c>
      <c r="C993" s="13" t="s">
        <v>18</v>
      </c>
      <c r="D993" s="1" t="s">
        <v>56</v>
      </c>
      <c r="E993" s="4">
        <v>45838</v>
      </c>
      <c r="F993" s="1" t="s">
        <v>44</v>
      </c>
      <c r="G993" s="1" t="s">
        <v>47</v>
      </c>
      <c r="H993" s="5">
        <f>'Forecast log'!N280</f>
        <v>3.0581743294816599</v>
      </c>
      <c r="I993" s="5">
        <f>'PG facts'!E98</f>
        <v>4</v>
      </c>
      <c r="J993" s="5">
        <f t="shared" si="60"/>
        <v>-0.9418256705183401</v>
      </c>
      <c r="K993" s="5">
        <f t="shared" si="61"/>
        <v>0.88703559364732087</v>
      </c>
      <c r="L993" s="5">
        <f>('Forecast log'!H280-I993)^2</f>
        <v>6.25E-2</v>
      </c>
      <c r="M993" s="5">
        <f>('Forecast log'!I280-I993)^2</f>
        <v>9</v>
      </c>
      <c r="N993" s="5">
        <f t="shared" si="62"/>
        <v>0</v>
      </c>
      <c r="O993" s="5">
        <f t="shared" si="63"/>
        <v>0.9418256705183401</v>
      </c>
    </row>
    <row r="994" spans="1:15" ht="25" customHeight="1">
      <c r="A994" s="1"/>
      <c r="B994" s="1">
        <v>275</v>
      </c>
      <c r="C994" s="13" t="s">
        <v>18</v>
      </c>
      <c r="D994" s="1" t="s">
        <v>56</v>
      </c>
      <c r="E994" s="4">
        <v>45838</v>
      </c>
      <c r="F994" s="1" t="s">
        <v>44</v>
      </c>
      <c r="G994" s="1" t="s">
        <v>48</v>
      </c>
      <c r="H994" s="5">
        <f>'Forecast log'!T280</f>
        <v>3.65408716474083</v>
      </c>
      <c r="I994" s="5">
        <f>'PG facts'!E98</f>
        <v>4</v>
      </c>
      <c r="J994" s="5">
        <f t="shared" si="60"/>
        <v>-0.34591283525917005</v>
      </c>
      <c r="K994" s="5">
        <f t="shared" si="61"/>
        <v>0.11965568959703772</v>
      </c>
      <c r="L994" s="5">
        <f>('Forecast log'!H280-I994)^2</f>
        <v>6.25E-2</v>
      </c>
      <c r="M994" s="5">
        <f>('Forecast log'!I280-I994)^2</f>
        <v>9</v>
      </c>
      <c r="N994" s="5">
        <f t="shared" si="62"/>
        <v>0</v>
      </c>
      <c r="O994" s="5">
        <f t="shared" si="63"/>
        <v>0.34591283525917005</v>
      </c>
    </row>
    <row r="995" spans="1:15" ht="25" customHeight="1">
      <c r="A995" s="1"/>
      <c r="B995" s="1">
        <v>281</v>
      </c>
      <c r="C995" s="13" t="s">
        <v>18</v>
      </c>
      <c r="D995" s="1" t="s">
        <v>56</v>
      </c>
      <c r="E995" s="4">
        <v>45838</v>
      </c>
      <c r="F995" s="1" t="s">
        <v>52</v>
      </c>
      <c r="G995" s="1" t="s">
        <v>45</v>
      </c>
      <c r="H995" s="5">
        <f>'Forecast log'!H286</f>
        <v>2.25</v>
      </c>
      <c r="I995" s="5">
        <f>'PG facts'!E98</f>
        <v>4</v>
      </c>
      <c r="J995" s="5">
        <f t="shared" si="60"/>
        <v>-1.75</v>
      </c>
      <c r="K995" s="5">
        <f t="shared" si="61"/>
        <v>3.0625</v>
      </c>
      <c r="L995" s="5">
        <f>('Forecast log'!H286-I995)^2</f>
        <v>3.0625</v>
      </c>
      <c r="M995" s="5">
        <f>('Forecast log'!I286-I995)^2</f>
        <v>4</v>
      </c>
      <c r="N995" s="5">
        <f t="shared" si="62"/>
        <v>0</v>
      </c>
      <c r="O995" s="5">
        <f t="shared" si="63"/>
        <v>1.75</v>
      </c>
    </row>
    <row r="996" spans="1:15" ht="25" customHeight="1">
      <c r="A996" s="1"/>
      <c r="B996" s="1">
        <v>281</v>
      </c>
      <c r="C996" s="13" t="s">
        <v>18</v>
      </c>
      <c r="D996" s="1" t="s">
        <v>56</v>
      </c>
      <c r="E996" s="4">
        <v>45838</v>
      </c>
      <c r="F996" s="1" t="s">
        <v>52</v>
      </c>
      <c r="G996" s="1" t="s">
        <v>46</v>
      </c>
      <c r="H996" s="5">
        <f>'Forecast log'!I286</f>
        <v>2</v>
      </c>
      <c r="I996" s="5">
        <f>'PG facts'!E98</f>
        <v>4</v>
      </c>
      <c r="J996" s="5">
        <f t="shared" si="60"/>
        <v>-2</v>
      </c>
      <c r="K996" s="5">
        <f t="shared" si="61"/>
        <v>4</v>
      </c>
      <c r="L996" s="5">
        <f>('Forecast log'!H286-I996)^2</f>
        <v>3.0625</v>
      </c>
      <c r="M996" s="5">
        <f>('Forecast log'!I286-I996)^2</f>
        <v>4</v>
      </c>
      <c r="N996" s="5">
        <f t="shared" si="62"/>
        <v>0</v>
      </c>
      <c r="O996" s="5">
        <f t="shared" si="63"/>
        <v>2</v>
      </c>
    </row>
    <row r="997" spans="1:15" ht="25" customHeight="1">
      <c r="A997" s="1"/>
      <c r="B997" s="1">
        <v>281</v>
      </c>
      <c r="C997" s="13" t="s">
        <v>18</v>
      </c>
      <c r="D997" s="1" t="s">
        <v>56</v>
      </c>
      <c r="E997" s="4">
        <v>45838</v>
      </c>
      <c r="F997" s="1" t="s">
        <v>52</v>
      </c>
      <c r="G997" s="1" t="s">
        <v>47</v>
      </c>
      <c r="H997" s="5">
        <f>'Forecast log'!N286</f>
        <v>3.0019634010158747</v>
      </c>
      <c r="I997" s="5">
        <f>'PG facts'!E98</f>
        <v>4</v>
      </c>
      <c r="J997" s="5">
        <f t="shared" si="60"/>
        <v>-0.99803659898412533</v>
      </c>
      <c r="K997" s="5">
        <f t="shared" si="61"/>
        <v>0.99607705291179982</v>
      </c>
      <c r="L997" s="5">
        <f>('Forecast log'!H286-I997)^2</f>
        <v>3.0625</v>
      </c>
      <c r="M997" s="5">
        <f>('Forecast log'!I286-I997)^2</f>
        <v>4</v>
      </c>
      <c r="N997" s="5">
        <f t="shared" si="62"/>
        <v>1</v>
      </c>
      <c r="O997" s="5">
        <f t="shared" si="63"/>
        <v>0.99803659898412533</v>
      </c>
    </row>
    <row r="998" spans="1:15" ht="25" customHeight="1">
      <c r="A998" s="1"/>
      <c r="B998" s="1">
        <v>281</v>
      </c>
      <c r="C998" s="13" t="s">
        <v>18</v>
      </c>
      <c r="D998" s="1" t="s">
        <v>56</v>
      </c>
      <c r="E998" s="4">
        <v>45838</v>
      </c>
      <c r="F998" s="1" t="s">
        <v>52</v>
      </c>
      <c r="G998" s="1" t="s">
        <v>50</v>
      </c>
      <c r="H998" s="5">
        <f>'Forecast log'!S286</f>
        <v>2.440758428185088</v>
      </c>
      <c r="I998" s="5">
        <f>'PG facts'!E98</f>
        <v>4</v>
      </c>
      <c r="J998" s="5">
        <f t="shared" si="60"/>
        <v>-1.559241571814912</v>
      </c>
      <c r="K998" s="5">
        <f t="shared" si="61"/>
        <v>2.4312342792758375</v>
      </c>
      <c r="L998" s="5">
        <f>('Forecast log'!H286-I998)^2</f>
        <v>3.0625</v>
      </c>
      <c r="M998" s="5">
        <f>('Forecast log'!I286-I998)^2</f>
        <v>4</v>
      </c>
      <c r="N998" s="5">
        <f t="shared" si="62"/>
        <v>1</v>
      </c>
      <c r="O998" s="5">
        <f t="shared" si="63"/>
        <v>1.559241571814912</v>
      </c>
    </row>
    <row r="999" spans="1:15" ht="25" customHeight="1">
      <c r="A999" s="1"/>
      <c r="B999" s="1">
        <v>281</v>
      </c>
      <c r="C999" s="13" t="s">
        <v>18</v>
      </c>
      <c r="D999" s="1" t="s">
        <v>56</v>
      </c>
      <c r="E999" s="4">
        <v>45838</v>
      </c>
      <c r="F999" s="1" t="s">
        <v>52</v>
      </c>
      <c r="G999" s="1" t="s">
        <v>48</v>
      </c>
      <c r="H999" s="5">
        <f>'Forecast log'!T286</f>
        <v>2.6259817005079373</v>
      </c>
      <c r="I999" s="5">
        <f>'PG facts'!E98</f>
        <v>4</v>
      </c>
      <c r="J999" s="5">
        <f t="shared" si="60"/>
        <v>-1.3740182994920627</v>
      </c>
      <c r="K999" s="5">
        <f t="shared" si="61"/>
        <v>1.8879262873390596</v>
      </c>
      <c r="L999" s="5">
        <f>('Forecast log'!H286-I999)^2</f>
        <v>3.0625</v>
      </c>
      <c r="M999" s="5">
        <f>('Forecast log'!I286-I999)^2</f>
        <v>4</v>
      </c>
      <c r="N999" s="5">
        <f t="shared" si="62"/>
        <v>1</v>
      </c>
      <c r="O999" s="5">
        <f t="shared" si="63"/>
        <v>1.3740182994920627</v>
      </c>
    </row>
    <row r="1000" spans="1:15" ht="25" customHeight="1">
      <c r="A1000" s="1"/>
      <c r="B1000" s="1">
        <v>278</v>
      </c>
      <c r="C1000" s="13" t="s">
        <v>18</v>
      </c>
      <c r="D1000" s="1" t="s">
        <v>56</v>
      </c>
      <c r="E1000" s="4">
        <v>45838</v>
      </c>
      <c r="F1000" s="1" t="s">
        <v>49</v>
      </c>
      <c r="G1000" s="1" t="s">
        <v>45</v>
      </c>
      <c r="H1000" s="5">
        <f>'Forecast log'!H283</f>
        <v>2.25</v>
      </c>
      <c r="I1000" s="5">
        <f>'PG facts'!E98</f>
        <v>4</v>
      </c>
      <c r="J1000" s="5">
        <f t="shared" si="60"/>
        <v>-1.75</v>
      </c>
      <c r="K1000" s="5">
        <f t="shared" si="61"/>
        <v>3.0625</v>
      </c>
      <c r="L1000" s="5">
        <f>('Forecast log'!H283-I1000)^2</f>
        <v>3.0625</v>
      </c>
      <c r="M1000" s="5">
        <f>('Forecast log'!I283-I1000)^2</f>
        <v>4</v>
      </c>
      <c r="N1000" s="5">
        <f t="shared" si="62"/>
        <v>0</v>
      </c>
      <c r="O1000" s="5">
        <f t="shared" si="63"/>
        <v>1.75</v>
      </c>
    </row>
    <row r="1001" spans="1:15" ht="25" customHeight="1">
      <c r="A1001" s="1"/>
      <c r="B1001" s="1">
        <v>278</v>
      </c>
      <c r="C1001" s="13" t="s">
        <v>18</v>
      </c>
      <c r="D1001" s="1" t="s">
        <v>56</v>
      </c>
      <c r="E1001" s="4">
        <v>45838</v>
      </c>
      <c r="F1001" s="1" t="s">
        <v>49</v>
      </c>
      <c r="G1001" s="1" t="s">
        <v>46</v>
      </c>
      <c r="H1001" s="5">
        <f>'Forecast log'!I283</f>
        <v>2</v>
      </c>
      <c r="I1001" s="5">
        <f>'PG facts'!E98</f>
        <v>4</v>
      </c>
      <c r="J1001" s="5">
        <f t="shared" si="60"/>
        <v>-2</v>
      </c>
      <c r="K1001" s="5">
        <f t="shared" si="61"/>
        <v>4</v>
      </c>
      <c r="L1001" s="5">
        <f>('Forecast log'!H283-I1001)^2</f>
        <v>3.0625</v>
      </c>
      <c r="M1001" s="5">
        <f>('Forecast log'!I283-I1001)^2</f>
        <v>4</v>
      </c>
      <c r="N1001" s="5">
        <f t="shared" si="62"/>
        <v>0</v>
      </c>
      <c r="O1001" s="5">
        <f t="shared" si="63"/>
        <v>2</v>
      </c>
    </row>
    <row r="1002" spans="1:15" ht="25" customHeight="1">
      <c r="A1002" s="1"/>
      <c r="B1002" s="1">
        <v>278</v>
      </c>
      <c r="C1002" s="13" t="s">
        <v>18</v>
      </c>
      <c r="D1002" s="1" t="s">
        <v>56</v>
      </c>
      <c r="E1002" s="4">
        <v>45838</v>
      </c>
      <c r="F1002" s="1" t="s">
        <v>49</v>
      </c>
      <c r="G1002" s="1" t="s">
        <v>47</v>
      </c>
      <c r="H1002" s="5">
        <f>'Forecast log'!N283</f>
        <v>2.7589001693555355</v>
      </c>
      <c r="I1002" s="5">
        <f>'PG facts'!E98</f>
        <v>4</v>
      </c>
      <c r="J1002" s="5">
        <f t="shared" si="60"/>
        <v>-1.2410998306444645</v>
      </c>
      <c r="K1002" s="5">
        <f t="shared" si="61"/>
        <v>1.5403287896257185</v>
      </c>
      <c r="L1002" s="5">
        <f>('Forecast log'!H283-I1002)^2</f>
        <v>3.0625</v>
      </c>
      <c r="M1002" s="5">
        <f>('Forecast log'!I283-I1002)^2</f>
        <v>4</v>
      </c>
      <c r="N1002" s="5">
        <f t="shared" si="62"/>
        <v>1</v>
      </c>
      <c r="O1002" s="5">
        <f t="shared" si="63"/>
        <v>1.2410998306444645</v>
      </c>
    </row>
    <row r="1003" spans="1:15" ht="25" customHeight="1">
      <c r="A1003" s="1"/>
      <c r="B1003" s="1">
        <v>278</v>
      </c>
      <c r="C1003" s="13" t="s">
        <v>18</v>
      </c>
      <c r="D1003" s="1" t="s">
        <v>56</v>
      </c>
      <c r="E1003" s="4">
        <v>45838</v>
      </c>
      <c r="F1003" s="1" t="s">
        <v>49</v>
      </c>
      <c r="G1003" s="1" t="s">
        <v>50</v>
      </c>
      <c r="H1003" s="5">
        <f>'Forecast log'!S283</f>
        <v>2.440758428185088</v>
      </c>
      <c r="I1003" s="5">
        <f>'PG facts'!E98</f>
        <v>4</v>
      </c>
      <c r="J1003" s="5">
        <f t="shared" si="60"/>
        <v>-1.559241571814912</v>
      </c>
      <c r="K1003" s="5">
        <f t="shared" si="61"/>
        <v>2.4312342792758375</v>
      </c>
      <c r="L1003" s="5">
        <f>('Forecast log'!H283-I1003)^2</f>
        <v>3.0625</v>
      </c>
      <c r="M1003" s="5">
        <f>('Forecast log'!I283-I1003)^2</f>
        <v>4</v>
      </c>
      <c r="N1003" s="5">
        <f t="shared" si="62"/>
        <v>1</v>
      </c>
      <c r="O1003" s="5">
        <f t="shared" si="63"/>
        <v>1.559241571814912</v>
      </c>
    </row>
    <row r="1004" spans="1:15" ht="25" customHeight="1">
      <c r="A1004" s="1"/>
      <c r="B1004" s="1">
        <v>278</v>
      </c>
      <c r="C1004" s="13" t="s">
        <v>18</v>
      </c>
      <c r="D1004" s="1" t="s">
        <v>56</v>
      </c>
      <c r="E1004" s="4">
        <v>45838</v>
      </c>
      <c r="F1004" s="1" t="s">
        <v>49</v>
      </c>
      <c r="G1004" s="1" t="s">
        <v>48</v>
      </c>
      <c r="H1004" s="5">
        <f>'Forecast log'!T283</f>
        <v>2.5044500846777678</v>
      </c>
      <c r="I1004" s="5">
        <f>'PG facts'!E98</f>
        <v>4</v>
      </c>
      <c r="J1004" s="5">
        <f t="shared" si="60"/>
        <v>-1.4955499153222322</v>
      </c>
      <c r="K1004" s="5">
        <f t="shared" si="61"/>
        <v>2.2366695492203359</v>
      </c>
      <c r="L1004" s="5">
        <f>('Forecast log'!H283-I1004)^2</f>
        <v>3.0625</v>
      </c>
      <c r="M1004" s="5">
        <f>('Forecast log'!I283-I1004)^2</f>
        <v>4</v>
      </c>
      <c r="N1004" s="5">
        <f t="shared" si="62"/>
        <v>1</v>
      </c>
      <c r="O1004" s="5">
        <f t="shared" si="63"/>
        <v>1.4955499153222322</v>
      </c>
    </row>
    <row r="1005" spans="1:15" ht="25" customHeight="1">
      <c r="A1005" s="1"/>
      <c r="B1005" s="1">
        <v>279</v>
      </c>
      <c r="C1005" s="13" t="s">
        <v>18</v>
      </c>
      <c r="D1005" s="1" t="s">
        <v>56</v>
      </c>
      <c r="E1005" s="4">
        <v>45838</v>
      </c>
      <c r="F1005" s="1" t="s">
        <v>51</v>
      </c>
      <c r="G1005" s="1" t="s">
        <v>45</v>
      </c>
      <c r="H1005" s="5">
        <f>'Forecast log'!H284</f>
        <v>2.25</v>
      </c>
      <c r="I1005" s="5">
        <f>'PG facts'!E98</f>
        <v>4</v>
      </c>
      <c r="J1005" s="5">
        <f t="shared" si="60"/>
        <v>-1.75</v>
      </c>
      <c r="K1005" s="5">
        <f t="shared" si="61"/>
        <v>3.0625</v>
      </c>
      <c r="L1005" s="5">
        <f>('Forecast log'!H284-I1005)^2</f>
        <v>3.0625</v>
      </c>
      <c r="M1005" s="5">
        <f>('Forecast log'!I284-I1005)^2</f>
        <v>4</v>
      </c>
      <c r="N1005" s="5">
        <f t="shared" si="62"/>
        <v>0</v>
      </c>
      <c r="O1005" s="5">
        <f t="shared" si="63"/>
        <v>1.75</v>
      </c>
    </row>
    <row r="1006" spans="1:15" ht="25" customHeight="1">
      <c r="A1006" s="1"/>
      <c r="B1006" s="1">
        <v>279</v>
      </c>
      <c r="C1006" s="13" t="s">
        <v>18</v>
      </c>
      <c r="D1006" s="1" t="s">
        <v>56</v>
      </c>
      <c r="E1006" s="4">
        <v>45838</v>
      </c>
      <c r="F1006" s="1" t="s">
        <v>51</v>
      </c>
      <c r="G1006" s="1" t="s">
        <v>46</v>
      </c>
      <c r="H1006" s="5">
        <f>'Forecast log'!I284</f>
        <v>2</v>
      </c>
      <c r="I1006" s="5">
        <f>'PG facts'!E98</f>
        <v>4</v>
      </c>
      <c r="J1006" s="5">
        <f t="shared" si="60"/>
        <v>-2</v>
      </c>
      <c r="K1006" s="5">
        <f t="shared" si="61"/>
        <v>4</v>
      </c>
      <c r="L1006" s="5">
        <f>('Forecast log'!H284-I1006)^2</f>
        <v>3.0625</v>
      </c>
      <c r="M1006" s="5">
        <f>('Forecast log'!I284-I1006)^2</f>
        <v>4</v>
      </c>
      <c r="N1006" s="5">
        <f t="shared" si="62"/>
        <v>0</v>
      </c>
      <c r="O1006" s="5">
        <f t="shared" si="63"/>
        <v>2</v>
      </c>
    </row>
    <row r="1007" spans="1:15" ht="25" customHeight="1">
      <c r="A1007" s="1"/>
      <c r="B1007" s="1">
        <v>279</v>
      </c>
      <c r="C1007" s="13" t="s">
        <v>18</v>
      </c>
      <c r="D1007" s="1" t="s">
        <v>56</v>
      </c>
      <c r="E1007" s="4">
        <v>45838</v>
      </c>
      <c r="F1007" s="1" t="s">
        <v>51</v>
      </c>
      <c r="G1007" s="1" t="s">
        <v>47</v>
      </c>
      <c r="H1007" s="5">
        <f>'Forecast log'!N284</f>
        <v>2.8714290536768559</v>
      </c>
      <c r="I1007" s="5">
        <f>'PG facts'!E98</f>
        <v>4</v>
      </c>
      <c r="J1007" s="5">
        <f t="shared" si="60"/>
        <v>-1.1285709463231441</v>
      </c>
      <c r="K1007" s="5">
        <f t="shared" si="61"/>
        <v>1.273672380884717</v>
      </c>
      <c r="L1007" s="5">
        <f>('Forecast log'!H284-I1007)^2</f>
        <v>3.0625</v>
      </c>
      <c r="M1007" s="5">
        <f>('Forecast log'!I284-I1007)^2</f>
        <v>4</v>
      </c>
      <c r="N1007" s="5">
        <f t="shared" si="62"/>
        <v>1</v>
      </c>
      <c r="O1007" s="5">
        <f t="shared" si="63"/>
        <v>1.1285709463231441</v>
      </c>
    </row>
    <row r="1008" spans="1:15" ht="25" customHeight="1">
      <c r="A1008" s="1"/>
      <c r="B1008" s="1">
        <v>279</v>
      </c>
      <c r="C1008" s="13" t="s">
        <v>18</v>
      </c>
      <c r="D1008" s="1" t="s">
        <v>56</v>
      </c>
      <c r="E1008" s="4">
        <v>45838</v>
      </c>
      <c r="F1008" s="1" t="s">
        <v>51</v>
      </c>
      <c r="G1008" s="1" t="s">
        <v>50</v>
      </c>
      <c r="H1008" s="5">
        <f>'Forecast log'!S284</f>
        <v>2.440758428185088</v>
      </c>
      <c r="I1008" s="5">
        <f>'PG facts'!E98</f>
        <v>4</v>
      </c>
      <c r="J1008" s="5">
        <f t="shared" si="60"/>
        <v>-1.559241571814912</v>
      </c>
      <c r="K1008" s="5">
        <f t="shared" si="61"/>
        <v>2.4312342792758375</v>
      </c>
      <c r="L1008" s="5">
        <f>('Forecast log'!H284-I1008)^2</f>
        <v>3.0625</v>
      </c>
      <c r="M1008" s="5">
        <f>('Forecast log'!I284-I1008)^2</f>
        <v>4</v>
      </c>
      <c r="N1008" s="5">
        <f t="shared" si="62"/>
        <v>1</v>
      </c>
      <c r="O1008" s="5">
        <f t="shared" si="63"/>
        <v>1.559241571814912</v>
      </c>
    </row>
    <row r="1009" spans="1:15" ht="25" customHeight="1">
      <c r="A1009" s="1"/>
      <c r="B1009" s="1">
        <v>279</v>
      </c>
      <c r="C1009" s="13" t="s">
        <v>18</v>
      </c>
      <c r="D1009" s="1" t="s">
        <v>56</v>
      </c>
      <c r="E1009" s="4">
        <v>45838</v>
      </c>
      <c r="F1009" s="1" t="s">
        <v>51</v>
      </c>
      <c r="G1009" s="1" t="s">
        <v>48</v>
      </c>
      <c r="H1009" s="5">
        <f>'Forecast log'!T284</f>
        <v>2.5607145268384279</v>
      </c>
      <c r="I1009" s="5">
        <f>'PG facts'!E98</f>
        <v>4</v>
      </c>
      <c r="J1009" s="5">
        <f t="shared" si="60"/>
        <v>-1.4392854731615721</v>
      </c>
      <c r="K1009" s="5">
        <f t="shared" si="61"/>
        <v>2.0715426732539304</v>
      </c>
      <c r="L1009" s="5">
        <f>('Forecast log'!H284-I1009)^2</f>
        <v>3.0625</v>
      </c>
      <c r="M1009" s="5">
        <f>('Forecast log'!I284-I1009)^2</f>
        <v>4</v>
      </c>
      <c r="N1009" s="5">
        <f t="shared" si="62"/>
        <v>1</v>
      </c>
      <c r="O1009" s="5">
        <f t="shared" si="63"/>
        <v>1.4392854731615721</v>
      </c>
    </row>
    <row r="1010" spans="1:15" ht="25" customHeight="1">
      <c r="A1010" s="1"/>
      <c r="B1010" s="1">
        <v>334</v>
      </c>
      <c r="C1010" s="13" t="s">
        <v>18</v>
      </c>
      <c r="D1010" s="1" t="s">
        <v>56</v>
      </c>
      <c r="E1010" s="4">
        <v>45930</v>
      </c>
      <c r="F1010" s="1" t="s">
        <v>44</v>
      </c>
      <c r="G1010" s="1" t="s">
        <v>45</v>
      </c>
      <c r="H1010" s="5">
        <f>'Forecast log'!H339</f>
        <v>2.25</v>
      </c>
      <c r="I1010" s="5">
        <f>'PG facts'!E105</f>
        <v>4</v>
      </c>
      <c r="J1010" s="5">
        <f t="shared" si="60"/>
        <v>-1.75</v>
      </c>
      <c r="K1010" s="5">
        <f t="shared" si="61"/>
        <v>3.0625</v>
      </c>
      <c r="L1010" s="5">
        <f>('Forecast log'!H339-I1010)^2</f>
        <v>3.0625</v>
      </c>
      <c r="M1010" s="5">
        <f>('Forecast log'!I339-I1010)^2</f>
        <v>4</v>
      </c>
      <c r="N1010" s="5">
        <f t="shared" si="62"/>
        <v>0</v>
      </c>
      <c r="O1010" s="5">
        <f t="shared" si="63"/>
        <v>1.75</v>
      </c>
    </row>
    <row r="1011" spans="1:15" ht="25" customHeight="1">
      <c r="A1011" s="1"/>
      <c r="B1011" s="1">
        <v>334</v>
      </c>
      <c r="C1011" s="13" t="s">
        <v>18</v>
      </c>
      <c r="D1011" s="1" t="s">
        <v>56</v>
      </c>
      <c r="E1011" s="4">
        <v>45930</v>
      </c>
      <c r="F1011" s="1" t="s">
        <v>44</v>
      </c>
      <c r="G1011" s="1" t="s">
        <v>46</v>
      </c>
      <c r="H1011" s="5">
        <f>'Forecast log'!I339</f>
        <v>2</v>
      </c>
      <c r="I1011" s="5">
        <f>'PG facts'!E105</f>
        <v>4</v>
      </c>
      <c r="J1011" s="5">
        <f t="shared" si="60"/>
        <v>-2</v>
      </c>
      <c r="K1011" s="5">
        <f t="shared" si="61"/>
        <v>4</v>
      </c>
      <c r="L1011" s="5">
        <f>('Forecast log'!H339-I1011)^2</f>
        <v>3.0625</v>
      </c>
      <c r="M1011" s="5">
        <f>('Forecast log'!I339-I1011)^2</f>
        <v>4</v>
      </c>
      <c r="N1011" s="5">
        <f t="shared" si="62"/>
        <v>0</v>
      </c>
      <c r="O1011" s="5">
        <f t="shared" si="63"/>
        <v>2</v>
      </c>
    </row>
    <row r="1012" spans="1:15" ht="25" customHeight="1">
      <c r="A1012" s="1"/>
      <c r="B1012" s="1">
        <v>334</v>
      </c>
      <c r="C1012" s="13" t="s">
        <v>18</v>
      </c>
      <c r="D1012" s="1" t="s">
        <v>56</v>
      </c>
      <c r="E1012" s="4">
        <v>45930</v>
      </c>
      <c r="F1012" s="1" t="s">
        <v>44</v>
      </c>
      <c r="G1012" s="1" t="s">
        <v>47</v>
      </c>
      <c r="H1012" s="5">
        <f>'Forecast log'!N339</f>
        <v>2.7659579658295357</v>
      </c>
      <c r="I1012" s="5">
        <f>'PG facts'!E105</f>
        <v>4</v>
      </c>
      <c r="J1012" s="5">
        <f t="shared" si="60"/>
        <v>-1.2340420341704643</v>
      </c>
      <c r="K1012" s="5">
        <f t="shared" si="61"/>
        <v>1.5228597420995775</v>
      </c>
      <c r="L1012" s="5">
        <f>('Forecast log'!H339-I1012)^2</f>
        <v>3.0625</v>
      </c>
      <c r="M1012" s="5">
        <f>('Forecast log'!I339-I1012)^2</f>
        <v>4</v>
      </c>
      <c r="N1012" s="5">
        <f t="shared" si="62"/>
        <v>1</v>
      </c>
      <c r="O1012" s="5">
        <f t="shared" si="63"/>
        <v>1.2340420341704643</v>
      </c>
    </row>
    <row r="1013" spans="1:15" ht="25" customHeight="1">
      <c r="A1013" s="1"/>
      <c r="B1013" s="1">
        <v>334</v>
      </c>
      <c r="C1013" s="13" t="s">
        <v>18</v>
      </c>
      <c r="D1013" s="1" t="s">
        <v>56</v>
      </c>
      <c r="E1013" s="4">
        <v>45930</v>
      </c>
      <c r="F1013" s="1" t="s">
        <v>44</v>
      </c>
      <c r="G1013" s="1" t="s">
        <v>48</v>
      </c>
      <c r="H1013" s="5">
        <f>'Forecast log'!T339</f>
        <v>2.5079789829147678</v>
      </c>
      <c r="I1013" s="5">
        <f>'PG facts'!E105</f>
        <v>4</v>
      </c>
      <c r="J1013" s="5">
        <f t="shared" si="60"/>
        <v>-1.4920210170852322</v>
      </c>
      <c r="K1013" s="5">
        <f t="shared" si="61"/>
        <v>2.2261267154240505</v>
      </c>
      <c r="L1013" s="5">
        <f>('Forecast log'!H339-I1013)^2</f>
        <v>3.0625</v>
      </c>
      <c r="M1013" s="5">
        <f>('Forecast log'!I339-I1013)^2</f>
        <v>4</v>
      </c>
      <c r="N1013" s="5">
        <f t="shared" si="62"/>
        <v>1</v>
      </c>
      <c r="O1013" s="5">
        <f t="shared" si="63"/>
        <v>1.4920210170852322</v>
      </c>
    </row>
    <row r="1014" spans="1:15" ht="25" customHeight="1">
      <c r="A1014" s="1"/>
      <c r="B1014" s="1">
        <v>339</v>
      </c>
      <c r="C1014" s="13" t="s">
        <v>18</v>
      </c>
      <c r="D1014" s="1" t="s">
        <v>56</v>
      </c>
      <c r="E1014" s="4">
        <v>45930</v>
      </c>
      <c r="F1014" s="1" t="s">
        <v>52</v>
      </c>
      <c r="G1014" s="1" t="s">
        <v>45</v>
      </c>
      <c r="H1014" s="5">
        <f>'Forecast log'!H344</f>
        <v>2</v>
      </c>
      <c r="I1014" s="5">
        <f>'PG facts'!E105</f>
        <v>4</v>
      </c>
      <c r="J1014" s="5">
        <f t="shared" si="60"/>
        <v>-2</v>
      </c>
      <c r="K1014" s="5">
        <f t="shared" si="61"/>
        <v>4</v>
      </c>
      <c r="L1014" s="5">
        <f>('Forecast log'!H344-I1014)^2</f>
        <v>4</v>
      </c>
      <c r="M1014" s="5">
        <f>('Forecast log'!I344-I1014)^2</f>
        <v>0</v>
      </c>
      <c r="N1014" s="5">
        <f t="shared" si="62"/>
        <v>0</v>
      </c>
      <c r="O1014" s="5">
        <f t="shared" si="63"/>
        <v>2</v>
      </c>
    </row>
    <row r="1015" spans="1:15" ht="25" customHeight="1">
      <c r="A1015" s="1"/>
      <c r="B1015" s="1">
        <v>339</v>
      </c>
      <c r="C1015" s="13" t="s">
        <v>18</v>
      </c>
      <c r="D1015" s="1" t="s">
        <v>56</v>
      </c>
      <c r="E1015" s="4">
        <v>45930</v>
      </c>
      <c r="F1015" s="1" t="s">
        <v>52</v>
      </c>
      <c r="G1015" s="1" t="s">
        <v>46</v>
      </c>
      <c r="H1015" s="5">
        <f>'Forecast log'!I344</f>
        <v>4</v>
      </c>
      <c r="I1015" s="5">
        <f>'PG facts'!E105</f>
        <v>4</v>
      </c>
      <c r="J1015" s="5">
        <f t="shared" si="60"/>
        <v>0</v>
      </c>
      <c r="K1015" s="5">
        <f t="shared" si="61"/>
        <v>0</v>
      </c>
      <c r="L1015" s="5">
        <f>('Forecast log'!H344-I1015)^2</f>
        <v>4</v>
      </c>
      <c r="M1015" s="5">
        <f>('Forecast log'!I344-I1015)^2</f>
        <v>0</v>
      </c>
      <c r="N1015" s="5">
        <f t="shared" si="62"/>
        <v>1</v>
      </c>
      <c r="O1015" s="5">
        <f t="shared" si="63"/>
        <v>0</v>
      </c>
    </row>
    <row r="1016" spans="1:15" ht="25" customHeight="1">
      <c r="A1016" s="1"/>
      <c r="B1016" s="1">
        <v>339</v>
      </c>
      <c r="C1016" s="13" t="s">
        <v>18</v>
      </c>
      <c r="D1016" s="1" t="s">
        <v>56</v>
      </c>
      <c r="E1016" s="4">
        <v>45930</v>
      </c>
      <c r="F1016" s="1" t="s">
        <v>52</v>
      </c>
      <c r="G1016" s="1" t="s">
        <v>47</v>
      </c>
      <c r="H1016" s="5">
        <f>'Forecast log'!N344</f>
        <v>3.4359233226548156</v>
      </c>
      <c r="I1016" s="5">
        <f>'PG facts'!E105</f>
        <v>4</v>
      </c>
      <c r="J1016" s="5">
        <f t="shared" si="60"/>
        <v>-0.56407667734518441</v>
      </c>
      <c r="K1016" s="5">
        <f t="shared" si="61"/>
        <v>0.31818249792478326</v>
      </c>
      <c r="L1016" s="5">
        <f>('Forecast log'!H344-I1016)^2</f>
        <v>4</v>
      </c>
      <c r="M1016" s="5">
        <f>('Forecast log'!I344-I1016)^2</f>
        <v>0</v>
      </c>
      <c r="N1016" s="5">
        <f t="shared" si="62"/>
        <v>1</v>
      </c>
      <c r="O1016" s="5">
        <f t="shared" si="63"/>
        <v>0.56407667734518441</v>
      </c>
    </row>
    <row r="1017" spans="1:15" ht="25" customHeight="1">
      <c r="A1017" s="1"/>
      <c r="B1017" s="1">
        <v>339</v>
      </c>
      <c r="C1017" s="13" t="s">
        <v>18</v>
      </c>
      <c r="D1017" s="1" t="s">
        <v>56</v>
      </c>
      <c r="E1017" s="4">
        <v>45930</v>
      </c>
      <c r="F1017" s="1" t="s">
        <v>52</v>
      </c>
      <c r="G1017" s="1" t="s">
        <v>50</v>
      </c>
      <c r="H1017" s="5">
        <f>'Forecast log'!S344</f>
        <v>3.0526681816823107</v>
      </c>
      <c r="I1017" s="5">
        <f>'PG facts'!E105</f>
        <v>4</v>
      </c>
      <c r="J1017" s="5">
        <f t="shared" si="60"/>
        <v>-0.94733181831768931</v>
      </c>
      <c r="K1017" s="5">
        <f t="shared" si="61"/>
        <v>0.89743757399709956</v>
      </c>
      <c r="L1017" s="5">
        <f>('Forecast log'!H344-I1017)^2</f>
        <v>4</v>
      </c>
      <c r="M1017" s="5">
        <f>('Forecast log'!I344-I1017)^2</f>
        <v>0</v>
      </c>
      <c r="N1017" s="5">
        <f t="shared" si="62"/>
        <v>1</v>
      </c>
      <c r="O1017" s="5">
        <f t="shared" si="63"/>
        <v>0.94733181831768931</v>
      </c>
    </row>
    <row r="1018" spans="1:15" ht="25" customHeight="1">
      <c r="A1018" s="1"/>
      <c r="B1018" s="1">
        <v>339</v>
      </c>
      <c r="C1018" s="13" t="s">
        <v>18</v>
      </c>
      <c r="D1018" s="1" t="s">
        <v>56</v>
      </c>
      <c r="E1018" s="4">
        <v>45930</v>
      </c>
      <c r="F1018" s="1" t="s">
        <v>52</v>
      </c>
      <c r="G1018" s="1" t="s">
        <v>48</v>
      </c>
      <c r="H1018" s="5">
        <f>'Forecast log'!T344</f>
        <v>2.7179616613274078</v>
      </c>
      <c r="I1018" s="5">
        <f>'PG facts'!E105</f>
        <v>4</v>
      </c>
      <c r="J1018" s="5">
        <f t="shared" si="60"/>
        <v>-1.2820383386725922</v>
      </c>
      <c r="K1018" s="5">
        <f t="shared" si="61"/>
        <v>1.6436223018263802</v>
      </c>
      <c r="L1018" s="5">
        <f>('Forecast log'!H344-I1018)^2</f>
        <v>4</v>
      </c>
      <c r="M1018" s="5">
        <f>('Forecast log'!I344-I1018)^2</f>
        <v>0</v>
      </c>
      <c r="N1018" s="5">
        <f t="shared" si="62"/>
        <v>1</v>
      </c>
      <c r="O1018" s="5">
        <f t="shared" si="63"/>
        <v>1.2820383386725922</v>
      </c>
    </row>
    <row r="1019" spans="1:15" ht="25" customHeight="1">
      <c r="A1019" s="1"/>
      <c r="B1019" s="1">
        <v>337</v>
      </c>
      <c r="C1019" s="13" t="s">
        <v>18</v>
      </c>
      <c r="D1019" s="1" t="s">
        <v>56</v>
      </c>
      <c r="E1019" s="4">
        <v>45930</v>
      </c>
      <c r="F1019" s="1" t="s">
        <v>49</v>
      </c>
      <c r="G1019" s="1" t="s">
        <v>45</v>
      </c>
      <c r="H1019" s="5">
        <f>'Forecast log'!H342</f>
        <v>2</v>
      </c>
      <c r="I1019" s="5">
        <f>'PG facts'!E105</f>
        <v>4</v>
      </c>
      <c r="J1019" s="5">
        <f t="shared" si="60"/>
        <v>-2</v>
      </c>
      <c r="K1019" s="5">
        <f t="shared" si="61"/>
        <v>4</v>
      </c>
      <c r="L1019" s="5">
        <f>('Forecast log'!H342-I1019)^2</f>
        <v>4</v>
      </c>
      <c r="M1019" s="5">
        <f>('Forecast log'!I342-I1019)^2</f>
        <v>0</v>
      </c>
      <c r="N1019" s="5">
        <f t="shared" si="62"/>
        <v>0</v>
      </c>
      <c r="O1019" s="5">
        <f t="shared" si="63"/>
        <v>2</v>
      </c>
    </row>
    <row r="1020" spans="1:15" ht="25" customHeight="1">
      <c r="A1020" s="1"/>
      <c r="B1020" s="1">
        <v>337</v>
      </c>
      <c r="C1020" s="13" t="s">
        <v>18</v>
      </c>
      <c r="D1020" s="1" t="s">
        <v>56</v>
      </c>
      <c r="E1020" s="4">
        <v>45930</v>
      </c>
      <c r="F1020" s="1" t="s">
        <v>49</v>
      </c>
      <c r="G1020" s="1" t="s">
        <v>46</v>
      </c>
      <c r="H1020" s="5">
        <f>'Forecast log'!I342</f>
        <v>4</v>
      </c>
      <c r="I1020" s="5">
        <f>'PG facts'!E105</f>
        <v>4</v>
      </c>
      <c r="J1020" s="5">
        <f t="shared" si="60"/>
        <v>0</v>
      </c>
      <c r="K1020" s="5">
        <f t="shared" si="61"/>
        <v>0</v>
      </c>
      <c r="L1020" s="5">
        <f>('Forecast log'!H342-I1020)^2</f>
        <v>4</v>
      </c>
      <c r="M1020" s="5">
        <f>('Forecast log'!I342-I1020)^2</f>
        <v>0</v>
      </c>
      <c r="N1020" s="5">
        <f t="shared" si="62"/>
        <v>1</v>
      </c>
      <c r="O1020" s="5">
        <f t="shared" si="63"/>
        <v>0</v>
      </c>
    </row>
    <row r="1021" spans="1:15" ht="25" customHeight="1">
      <c r="A1021" s="1"/>
      <c r="B1021" s="1">
        <v>337</v>
      </c>
      <c r="C1021" s="13" t="s">
        <v>18</v>
      </c>
      <c r="D1021" s="1" t="s">
        <v>56</v>
      </c>
      <c r="E1021" s="4">
        <v>45930</v>
      </c>
      <c r="F1021" s="1" t="s">
        <v>49</v>
      </c>
      <c r="G1021" s="1" t="s">
        <v>47</v>
      </c>
      <c r="H1021" s="5">
        <f>'Forecast log'!N342</f>
        <v>3.1122535075431923</v>
      </c>
      <c r="I1021" s="5">
        <f>'PG facts'!E105</f>
        <v>4</v>
      </c>
      <c r="J1021" s="5">
        <f t="shared" si="60"/>
        <v>-0.8877464924568077</v>
      </c>
      <c r="K1021" s="5">
        <f t="shared" si="61"/>
        <v>0.78809383486936491</v>
      </c>
      <c r="L1021" s="5">
        <f>('Forecast log'!H342-I1021)^2</f>
        <v>4</v>
      </c>
      <c r="M1021" s="5">
        <f>('Forecast log'!I342-I1021)^2</f>
        <v>0</v>
      </c>
      <c r="N1021" s="5">
        <f t="shared" si="62"/>
        <v>1</v>
      </c>
      <c r="O1021" s="5">
        <f t="shared" si="63"/>
        <v>0.8877464924568077</v>
      </c>
    </row>
    <row r="1022" spans="1:15" ht="25" customHeight="1">
      <c r="A1022" s="1"/>
      <c r="B1022" s="1">
        <v>337</v>
      </c>
      <c r="C1022" s="13" t="s">
        <v>18</v>
      </c>
      <c r="D1022" s="1" t="s">
        <v>56</v>
      </c>
      <c r="E1022" s="4">
        <v>45930</v>
      </c>
      <c r="F1022" s="1" t="s">
        <v>49</v>
      </c>
      <c r="G1022" s="1" t="s">
        <v>50</v>
      </c>
      <c r="H1022" s="5">
        <f>'Forecast log'!S342</f>
        <v>3.0526681816823107</v>
      </c>
      <c r="I1022" s="5">
        <f>'PG facts'!E105</f>
        <v>4</v>
      </c>
      <c r="J1022" s="5">
        <f t="shared" si="60"/>
        <v>-0.94733181831768931</v>
      </c>
      <c r="K1022" s="5">
        <f t="shared" si="61"/>
        <v>0.89743757399709956</v>
      </c>
      <c r="L1022" s="5">
        <f>('Forecast log'!H342-I1022)^2</f>
        <v>4</v>
      </c>
      <c r="M1022" s="5">
        <f>('Forecast log'!I342-I1022)^2</f>
        <v>0</v>
      </c>
      <c r="N1022" s="5">
        <f t="shared" si="62"/>
        <v>1</v>
      </c>
      <c r="O1022" s="5">
        <f t="shared" si="63"/>
        <v>0.94733181831768931</v>
      </c>
    </row>
    <row r="1023" spans="1:15" ht="25" customHeight="1">
      <c r="A1023" s="1"/>
      <c r="B1023" s="1">
        <v>337</v>
      </c>
      <c r="C1023" s="13" t="s">
        <v>18</v>
      </c>
      <c r="D1023" s="1" t="s">
        <v>56</v>
      </c>
      <c r="E1023" s="4">
        <v>45930</v>
      </c>
      <c r="F1023" s="1" t="s">
        <v>49</v>
      </c>
      <c r="G1023" s="1" t="s">
        <v>48</v>
      </c>
      <c r="H1023" s="5">
        <f>'Forecast log'!T342</f>
        <v>2.5561267537715961</v>
      </c>
      <c r="I1023" s="5">
        <f>'PG facts'!E105</f>
        <v>4</v>
      </c>
      <c r="J1023" s="5">
        <f t="shared" si="60"/>
        <v>-1.4438732462284039</v>
      </c>
      <c r="K1023" s="5">
        <f t="shared" si="61"/>
        <v>2.0847699511741489</v>
      </c>
      <c r="L1023" s="5">
        <f>('Forecast log'!H342-I1023)^2</f>
        <v>4</v>
      </c>
      <c r="M1023" s="5">
        <f>('Forecast log'!I342-I1023)^2</f>
        <v>0</v>
      </c>
      <c r="N1023" s="5">
        <f t="shared" si="62"/>
        <v>1</v>
      </c>
      <c r="O1023" s="5">
        <f t="shared" si="63"/>
        <v>1.4438732462284039</v>
      </c>
    </row>
    <row r="1024" spans="1:15" ht="25" customHeight="1">
      <c r="A1024" s="1"/>
      <c r="B1024" s="1">
        <v>338</v>
      </c>
      <c r="C1024" s="13" t="s">
        <v>18</v>
      </c>
      <c r="D1024" s="1" t="s">
        <v>56</v>
      </c>
      <c r="E1024" s="4">
        <v>45930</v>
      </c>
      <c r="F1024" s="1" t="s">
        <v>51</v>
      </c>
      <c r="G1024" s="1" t="s">
        <v>45</v>
      </c>
      <c r="H1024" s="5">
        <f>'Forecast log'!H343</f>
        <v>2</v>
      </c>
      <c r="I1024" s="5">
        <f>'PG facts'!E105</f>
        <v>4</v>
      </c>
      <c r="J1024" s="5">
        <f t="shared" si="60"/>
        <v>-2</v>
      </c>
      <c r="K1024" s="5">
        <f t="shared" si="61"/>
        <v>4</v>
      </c>
      <c r="L1024" s="5">
        <f>('Forecast log'!H343-I1024)^2</f>
        <v>4</v>
      </c>
      <c r="M1024" s="5">
        <f>('Forecast log'!I343-I1024)^2</f>
        <v>0</v>
      </c>
      <c r="N1024" s="5">
        <f t="shared" si="62"/>
        <v>0</v>
      </c>
      <c r="O1024" s="5">
        <f t="shared" si="63"/>
        <v>2</v>
      </c>
    </row>
    <row r="1025" spans="1:15" ht="25" customHeight="1">
      <c r="A1025" s="1"/>
      <c r="B1025" s="1">
        <v>338</v>
      </c>
      <c r="C1025" s="13" t="s">
        <v>18</v>
      </c>
      <c r="D1025" s="1" t="s">
        <v>56</v>
      </c>
      <c r="E1025" s="4">
        <v>45930</v>
      </c>
      <c r="F1025" s="1" t="s">
        <v>51</v>
      </c>
      <c r="G1025" s="1" t="s">
        <v>46</v>
      </c>
      <c r="H1025" s="5">
        <f>'Forecast log'!I343</f>
        <v>4</v>
      </c>
      <c r="I1025" s="5">
        <f>'PG facts'!E105</f>
        <v>4</v>
      </c>
      <c r="J1025" s="5">
        <f t="shared" si="60"/>
        <v>0</v>
      </c>
      <c r="K1025" s="5">
        <f t="shared" si="61"/>
        <v>0</v>
      </c>
      <c r="L1025" s="5">
        <f>('Forecast log'!H343-I1025)^2</f>
        <v>4</v>
      </c>
      <c r="M1025" s="5">
        <f>('Forecast log'!I343-I1025)^2</f>
        <v>0</v>
      </c>
      <c r="N1025" s="5">
        <f t="shared" si="62"/>
        <v>1</v>
      </c>
      <c r="O1025" s="5">
        <f t="shared" si="63"/>
        <v>0</v>
      </c>
    </row>
    <row r="1026" spans="1:15" ht="25" customHeight="1">
      <c r="A1026" s="1"/>
      <c r="B1026" s="1">
        <v>338</v>
      </c>
      <c r="C1026" s="13" t="s">
        <v>18</v>
      </c>
      <c r="D1026" s="1" t="s">
        <v>56</v>
      </c>
      <c r="E1026" s="4">
        <v>45930</v>
      </c>
      <c r="F1026" s="1" t="s">
        <v>51</v>
      </c>
      <c r="G1026" s="1" t="s">
        <v>47</v>
      </c>
      <c r="H1026" s="5">
        <f>'Forecast log'!N343</f>
        <v>3.4359233226548156</v>
      </c>
      <c r="I1026" s="5">
        <f>'PG facts'!E105</f>
        <v>4</v>
      </c>
      <c r="J1026" s="5">
        <f t="shared" si="60"/>
        <v>-0.56407667734518441</v>
      </c>
      <c r="K1026" s="5">
        <f t="shared" si="61"/>
        <v>0.31818249792478326</v>
      </c>
      <c r="L1026" s="5">
        <f>('Forecast log'!H343-I1026)^2</f>
        <v>4</v>
      </c>
      <c r="M1026" s="5">
        <f>('Forecast log'!I343-I1026)^2</f>
        <v>0</v>
      </c>
      <c r="N1026" s="5">
        <f t="shared" si="62"/>
        <v>1</v>
      </c>
      <c r="O1026" s="5">
        <f t="shared" si="63"/>
        <v>0.56407667734518441</v>
      </c>
    </row>
    <row r="1027" spans="1:15" ht="25" customHeight="1">
      <c r="A1027" s="1"/>
      <c r="B1027" s="1">
        <v>338</v>
      </c>
      <c r="C1027" s="13" t="s">
        <v>18</v>
      </c>
      <c r="D1027" s="1" t="s">
        <v>56</v>
      </c>
      <c r="E1027" s="4">
        <v>45930</v>
      </c>
      <c r="F1027" s="1" t="s">
        <v>51</v>
      </c>
      <c r="G1027" s="1" t="s">
        <v>50</v>
      </c>
      <c r="H1027" s="5">
        <f>'Forecast log'!S343</f>
        <v>3.0526681816823107</v>
      </c>
      <c r="I1027" s="5">
        <f>'PG facts'!E105</f>
        <v>4</v>
      </c>
      <c r="J1027" s="5">
        <f t="shared" si="60"/>
        <v>-0.94733181831768931</v>
      </c>
      <c r="K1027" s="5">
        <f t="shared" si="61"/>
        <v>0.89743757399709956</v>
      </c>
      <c r="L1027" s="5">
        <f>('Forecast log'!H343-I1027)^2</f>
        <v>4</v>
      </c>
      <c r="M1027" s="5">
        <f>('Forecast log'!I343-I1027)^2</f>
        <v>0</v>
      </c>
      <c r="N1027" s="5">
        <f t="shared" si="62"/>
        <v>1</v>
      </c>
      <c r="O1027" s="5">
        <f t="shared" si="63"/>
        <v>0.94733181831768931</v>
      </c>
    </row>
    <row r="1028" spans="1:15" ht="25" customHeight="1">
      <c r="A1028" s="1"/>
      <c r="B1028" s="1">
        <v>338</v>
      </c>
      <c r="C1028" s="13" t="s">
        <v>18</v>
      </c>
      <c r="D1028" s="1" t="s">
        <v>56</v>
      </c>
      <c r="E1028" s="4">
        <v>45930</v>
      </c>
      <c r="F1028" s="1" t="s">
        <v>51</v>
      </c>
      <c r="G1028" s="1" t="s">
        <v>48</v>
      </c>
      <c r="H1028" s="5">
        <f>'Forecast log'!T343</f>
        <v>2.7179616613274078</v>
      </c>
      <c r="I1028" s="5">
        <f>'PG facts'!E105</f>
        <v>4</v>
      </c>
      <c r="J1028" s="5">
        <f t="shared" si="60"/>
        <v>-1.2820383386725922</v>
      </c>
      <c r="K1028" s="5">
        <f t="shared" si="61"/>
        <v>1.6436223018263802</v>
      </c>
      <c r="L1028" s="5">
        <f>('Forecast log'!H343-I1028)^2</f>
        <v>4</v>
      </c>
      <c r="M1028" s="5">
        <f>('Forecast log'!I343-I1028)^2</f>
        <v>0</v>
      </c>
      <c r="N1028" s="5">
        <f t="shared" si="62"/>
        <v>1</v>
      </c>
      <c r="O1028" s="5">
        <f t="shared" si="63"/>
        <v>1.2820383386725922</v>
      </c>
    </row>
    <row r="1029" spans="1:15" ht="25" customHeight="1">
      <c r="A1029" s="1"/>
      <c r="B1029" s="1">
        <v>382</v>
      </c>
      <c r="C1029" s="13" t="s">
        <v>18</v>
      </c>
      <c r="D1029" s="1" t="s">
        <v>56</v>
      </c>
      <c r="E1029" s="4">
        <v>46022</v>
      </c>
      <c r="F1029" s="1" t="s">
        <v>44</v>
      </c>
      <c r="G1029" s="1" t="s">
        <v>45</v>
      </c>
      <c r="H1029" s="5">
        <f>'Forecast log'!H387</f>
        <v>2</v>
      </c>
      <c r="I1029" s="5">
        <f>'PG facts'!E112</f>
        <v>2</v>
      </c>
      <c r="J1029" s="5">
        <f t="shared" si="60"/>
        <v>0</v>
      </c>
      <c r="K1029" s="5">
        <f t="shared" si="61"/>
        <v>0</v>
      </c>
      <c r="L1029" s="5">
        <f>('Forecast log'!H387-I1029)^2</f>
        <v>0</v>
      </c>
      <c r="M1029" s="5">
        <f>('Forecast log'!I387-I1029)^2</f>
        <v>4</v>
      </c>
      <c r="N1029" s="5">
        <f t="shared" si="62"/>
        <v>0</v>
      </c>
      <c r="O1029" s="5">
        <f t="shared" si="63"/>
        <v>0</v>
      </c>
    </row>
    <row r="1030" spans="1:15" ht="25" customHeight="1">
      <c r="A1030" s="1"/>
      <c r="B1030" s="1">
        <v>382</v>
      </c>
      <c r="C1030" s="13" t="s">
        <v>18</v>
      </c>
      <c r="D1030" s="1" t="s">
        <v>56</v>
      </c>
      <c r="E1030" s="4">
        <v>46022</v>
      </c>
      <c r="F1030" s="1" t="s">
        <v>44</v>
      </c>
      <c r="G1030" s="1" t="s">
        <v>46</v>
      </c>
      <c r="H1030" s="5">
        <f>'Forecast log'!I387</f>
        <v>4</v>
      </c>
      <c r="I1030" s="5">
        <f>'PG facts'!E112</f>
        <v>2</v>
      </c>
      <c r="J1030" s="5">
        <f t="shared" ref="J1030:J1093" si="64">H1030-I1030</f>
        <v>2</v>
      </c>
      <c r="K1030" s="5">
        <f t="shared" ref="K1030:K1093" si="65">J1030^2</f>
        <v>4</v>
      </c>
      <c r="L1030" s="5">
        <f>('Forecast log'!H387-I1030)^2</f>
        <v>0</v>
      </c>
      <c r="M1030" s="5">
        <f>('Forecast log'!I387-I1030)^2</f>
        <v>4</v>
      </c>
      <c r="N1030" s="5">
        <f t="shared" ref="N1030:N1093" si="66">IF(ABS(J1030)&lt;SQRT(L1030),1,0)</f>
        <v>0</v>
      </c>
      <c r="O1030" s="5">
        <f t="shared" ref="O1030:O1093" si="67">ABS(J1030)</f>
        <v>2</v>
      </c>
    </row>
    <row r="1031" spans="1:15" ht="25" customHeight="1">
      <c r="A1031" s="1"/>
      <c r="B1031" s="1">
        <v>382</v>
      </c>
      <c r="C1031" s="13" t="s">
        <v>18</v>
      </c>
      <c r="D1031" s="1" t="s">
        <v>56</v>
      </c>
      <c r="E1031" s="4">
        <v>46022</v>
      </c>
      <c r="F1031" s="1" t="s">
        <v>44</v>
      </c>
      <c r="G1031" s="1" t="s">
        <v>47</v>
      </c>
      <c r="H1031" s="5">
        <f>'Forecast log'!N387</f>
        <v>3.4050253417338507</v>
      </c>
      <c r="I1031" s="5">
        <f>'PG facts'!E112</f>
        <v>2</v>
      </c>
      <c r="J1031" s="5">
        <f t="shared" si="64"/>
        <v>1.4050253417338507</v>
      </c>
      <c r="K1031" s="5">
        <f t="shared" si="65"/>
        <v>1.9740962109143241</v>
      </c>
      <c r="L1031" s="5">
        <f>('Forecast log'!H387-I1031)^2</f>
        <v>0</v>
      </c>
      <c r="M1031" s="5">
        <f>('Forecast log'!I387-I1031)^2</f>
        <v>4</v>
      </c>
      <c r="N1031" s="5">
        <f t="shared" si="66"/>
        <v>0</v>
      </c>
      <c r="O1031" s="5">
        <f t="shared" si="67"/>
        <v>1.4050253417338507</v>
      </c>
    </row>
    <row r="1032" spans="1:15" ht="25" customHeight="1">
      <c r="A1032" s="1"/>
      <c r="B1032" s="1">
        <v>382</v>
      </c>
      <c r="C1032" s="13" t="s">
        <v>18</v>
      </c>
      <c r="D1032" s="1" t="s">
        <v>56</v>
      </c>
      <c r="E1032" s="4">
        <v>46022</v>
      </c>
      <c r="F1032" s="1" t="s">
        <v>44</v>
      </c>
      <c r="G1032" s="1" t="s">
        <v>48</v>
      </c>
      <c r="H1032" s="5">
        <f>'Forecast log'!T387</f>
        <v>2.7025126708669251</v>
      </c>
      <c r="I1032" s="5">
        <f>'PG facts'!E112</f>
        <v>2</v>
      </c>
      <c r="J1032" s="5">
        <f t="shared" si="64"/>
        <v>0.70251267086692515</v>
      </c>
      <c r="K1032" s="5">
        <f t="shared" si="65"/>
        <v>0.49352405272858069</v>
      </c>
      <c r="L1032" s="5">
        <f>('Forecast log'!H387-I1032)^2</f>
        <v>0</v>
      </c>
      <c r="M1032" s="5">
        <f>('Forecast log'!I387-I1032)^2</f>
        <v>4</v>
      </c>
      <c r="N1032" s="5">
        <f t="shared" si="66"/>
        <v>0</v>
      </c>
      <c r="O1032" s="5">
        <f t="shared" si="67"/>
        <v>0.70251267086692515</v>
      </c>
    </row>
    <row r="1033" spans="1:15" ht="25" customHeight="1">
      <c r="A1033" s="1"/>
      <c r="B1033" s="1">
        <v>386</v>
      </c>
      <c r="C1033" s="13" t="s">
        <v>18</v>
      </c>
      <c r="D1033" s="1" t="s">
        <v>56</v>
      </c>
      <c r="E1033" s="4">
        <v>46022</v>
      </c>
      <c r="F1033" s="1" t="s">
        <v>52</v>
      </c>
      <c r="G1033" s="1" t="s">
        <v>45</v>
      </c>
      <c r="H1033" s="5">
        <f>'Forecast log'!H391</f>
        <v>2.75</v>
      </c>
      <c r="I1033" s="5">
        <f>'PG facts'!E112</f>
        <v>2</v>
      </c>
      <c r="J1033" s="5">
        <f t="shared" si="64"/>
        <v>0.75</v>
      </c>
      <c r="K1033" s="5">
        <f t="shared" si="65"/>
        <v>0.5625</v>
      </c>
      <c r="L1033" s="5">
        <f>('Forecast log'!H391-I1033)^2</f>
        <v>0.5625</v>
      </c>
      <c r="M1033" s="5">
        <f>('Forecast log'!I391-I1033)^2</f>
        <v>4</v>
      </c>
      <c r="N1033" s="5">
        <f t="shared" si="66"/>
        <v>0</v>
      </c>
      <c r="O1033" s="5">
        <f t="shared" si="67"/>
        <v>0.75</v>
      </c>
    </row>
    <row r="1034" spans="1:15" ht="25" customHeight="1">
      <c r="A1034" s="1"/>
      <c r="B1034" s="1">
        <v>386</v>
      </c>
      <c r="C1034" s="13" t="s">
        <v>18</v>
      </c>
      <c r="D1034" s="1" t="s">
        <v>56</v>
      </c>
      <c r="E1034" s="4">
        <v>46022</v>
      </c>
      <c r="F1034" s="1" t="s">
        <v>52</v>
      </c>
      <c r="G1034" s="1" t="s">
        <v>46</v>
      </c>
      <c r="H1034" s="5">
        <f>'Forecast log'!I391</f>
        <v>4</v>
      </c>
      <c r="I1034" s="5">
        <f>'PG facts'!E112</f>
        <v>2</v>
      </c>
      <c r="J1034" s="5">
        <f t="shared" si="64"/>
        <v>2</v>
      </c>
      <c r="K1034" s="5">
        <f t="shared" si="65"/>
        <v>4</v>
      </c>
      <c r="L1034" s="5">
        <f>('Forecast log'!H391-I1034)^2</f>
        <v>0.5625</v>
      </c>
      <c r="M1034" s="5">
        <f>('Forecast log'!I391-I1034)^2</f>
        <v>4</v>
      </c>
      <c r="N1034" s="5">
        <f t="shared" si="66"/>
        <v>0</v>
      </c>
      <c r="O1034" s="5">
        <f t="shared" si="67"/>
        <v>2</v>
      </c>
    </row>
    <row r="1035" spans="1:15" ht="25" customHeight="1">
      <c r="A1035" s="1"/>
      <c r="B1035" s="1">
        <v>386</v>
      </c>
      <c r="C1035" s="13" t="s">
        <v>18</v>
      </c>
      <c r="D1035" s="1" t="s">
        <v>56</v>
      </c>
      <c r="E1035" s="4">
        <v>46022</v>
      </c>
      <c r="F1035" s="1" t="s">
        <v>52</v>
      </c>
      <c r="G1035" s="1" t="s">
        <v>47</v>
      </c>
      <c r="H1035" s="5">
        <f>'Forecast log'!N391</f>
        <v>3.9249129755221626</v>
      </c>
      <c r="I1035" s="5">
        <f>'PG facts'!E112</f>
        <v>2</v>
      </c>
      <c r="J1035" s="5">
        <f t="shared" si="64"/>
        <v>1.9249129755221626</v>
      </c>
      <c r="K1035" s="5">
        <f t="shared" si="65"/>
        <v>3.7052899633335854</v>
      </c>
      <c r="L1035" s="5">
        <f>('Forecast log'!H391-I1035)^2</f>
        <v>0.5625</v>
      </c>
      <c r="M1035" s="5">
        <f>('Forecast log'!I391-I1035)^2</f>
        <v>4</v>
      </c>
      <c r="N1035" s="5">
        <f t="shared" si="66"/>
        <v>0</v>
      </c>
      <c r="O1035" s="5">
        <f t="shared" si="67"/>
        <v>1.9249129755221626</v>
      </c>
    </row>
    <row r="1036" spans="1:15" ht="25" customHeight="1">
      <c r="A1036" s="1"/>
      <c r="B1036" s="1">
        <v>386</v>
      </c>
      <c r="C1036" s="13" t="s">
        <v>18</v>
      </c>
      <c r="D1036" s="1" t="s">
        <v>56</v>
      </c>
      <c r="E1036" s="4">
        <v>46022</v>
      </c>
      <c r="F1036" s="1" t="s">
        <v>52</v>
      </c>
      <c r="G1036" s="1" t="s">
        <v>50</v>
      </c>
      <c r="H1036" s="5">
        <f>'Forecast log'!S391</f>
        <v>3.7279816226252072</v>
      </c>
      <c r="I1036" s="5">
        <f>'PG facts'!E112</f>
        <v>2</v>
      </c>
      <c r="J1036" s="5">
        <f t="shared" si="64"/>
        <v>1.7279816226252072</v>
      </c>
      <c r="K1036" s="5">
        <f t="shared" si="65"/>
        <v>2.9859204881304438</v>
      </c>
      <c r="L1036" s="5">
        <f>('Forecast log'!H391-I1036)^2</f>
        <v>0.5625</v>
      </c>
      <c r="M1036" s="5">
        <f>('Forecast log'!I391-I1036)^2</f>
        <v>4</v>
      </c>
      <c r="N1036" s="5">
        <f t="shared" si="66"/>
        <v>0</v>
      </c>
      <c r="O1036" s="5">
        <f t="shared" si="67"/>
        <v>1.7279816226252072</v>
      </c>
    </row>
    <row r="1037" spans="1:15" ht="25" customHeight="1">
      <c r="A1037" s="1"/>
      <c r="B1037" s="1">
        <v>386</v>
      </c>
      <c r="C1037" s="13" t="s">
        <v>18</v>
      </c>
      <c r="D1037" s="1" t="s">
        <v>56</v>
      </c>
      <c r="E1037" s="4">
        <v>46022</v>
      </c>
      <c r="F1037" s="1" t="s">
        <v>52</v>
      </c>
      <c r="G1037" s="1" t="s">
        <v>48</v>
      </c>
      <c r="H1037" s="5">
        <f>'Forecast log'!T391</f>
        <v>3.3374564877610813</v>
      </c>
      <c r="I1037" s="5">
        <f>'PG facts'!E112</f>
        <v>2</v>
      </c>
      <c r="J1037" s="5">
        <f t="shared" si="64"/>
        <v>1.3374564877610813</v>
      </c>
      <c r="K1037" s="5">
        <f t="shared" si="65"/>
        <v>1.7887898566542073</v>
      </c>
      <c r="L1037" s="5">
        <f>('Forecast log'!H391-I1037)^2</f>
        <v>0.5625</v>
      </c>
      <c r="M1037" s="5">
        <f>('Forecast log'!I391-I1037)^2</f>
        <v>4</v>
      </c>
      <c r="N1037" s="5">
        <f t="shared" si="66"/>
        <v>0</v>
      </c>
      <c r="O1037" s="5">
        <f t="shared" si="67"/>
        <v>1.3374564877610813</v>
      </c>
    </row>
    <row r="1038" spans="1:15" ht="25" customHeight="1">
      <c r="A1038" s="1"/>
      <c r="B1038" s="1">
        <v>384</v>
      </c>
      <c r="C1038" s="13" t="s">
        <v>18</v>
      </c>
      <c r="D1038" s="1" t="s">
        <v>56</v>
      </c>
      <c r="E1038" s="4">
        <v>46022</v>
      </c>
      <c r="F1038" s="1" t="s">
        <v>49</v>
      </c>
      <c r="G1038" s="1" t="s">
        <v>45</v>
      </c>
      <c r="H1038" s="5">
        <f>'Forecast log'!H389</f>
        <v>2.75</v>
      </c>
      <c r="I1038" s="5">
        <f>'PG facts'!E112</f>
        <v>2</v>
      </c>
      <c r="J1038" s="5">
        <f t="shared" si="64"/>
        <v>0.75</v>
      </c>
      <c r="K1038" s="5">
        <f t="shared" si="65"/>
        <v>0.5625</v>
      </c>
      <c r="L1038" s="5">
        <f>('Forecast log'!H389-I1038)^2</f>
        <v>0.5625</v>
      </c>
      <c r="M1038" s="5">
        <f>('Forecast log'!I389-I1038)^2</f>
        <v>4</v>
      </c>
      <c r="N1038" s="5">
        <f t="shared" si="66"/>
        <v>0</v>
      </c>
      <c r="O1038" s="5">
        <f t="shared" si="67"/>
        <v>0.75</v>
      </c>
    </row>
    <row r="1039" spans="1:15" ht="25" customHeight="1">
      <c r="A1039" s="1"/>
      <c r="B1039" s="1">
        <v>384</v>
      </c>
      <c r="C1039" s="13" t="s">
        <v>18</v>
      </c>
      <c r="D1039" s="1" t="s">
        <v>56</v>
      </c>
      <c r="E1039" s="4">
        <v>46022</v>
      </c>
      <c r="F1039" s="1" t="s">
        <v>49</v>
      </c>
      <c r="G1039" s="1" t="s">
        <v>46</v>
      </c>
      <c r="H1039" s="5">
        <f>'Forecast log'!I389</f>
        <v>4</v>
      </c>
      <c r="I1039" s="5">
        <f>'PG facts'!E112</f>
        <v>2</v>
      </c>
      <c r="J1039" s="5">
        <f t="shared" si="64"/>
        <v>2</v>
      </c>
      <c r="K1039" s="5">
        <f t="shared" si="65"/>
        <v>4</v>
      </c>
      <c r="L1039" s="5">
        <f>('Forecast log'!H389-I1039)^2</f>
        <v>0.5625</v>
      </c>
      <c r="M1039" s="5">
        <f>('Forecast log'!I389-I1039)^2</f>
        <v>4</v>
      </c>
      <c r="N1039" s="5">
        <f t="shared" si="66"/>
        <v>0</v>
      </c>
      <c r="O1039" s="5">
        <f t="shared" si="67"/>
        <v>2</v>
      </c>
    </row>
    <row r="1040" spans="1:15" ht="25" customHeight="1">
      <c r="A1040" s="1"/>
      <c r="B1040" s="1">
        <v>384</v>
      </c>
      <c r="C1040" s="13" t="s">
        <v>18</v>
      </c>
      <c r="D1040" s="1" t="s">
        <v>56</v>
      </c>
      <c r="E1040" s="4">
        <v>46022</v>
      </c>
      <c r="F1040" s="1" t="s">
        <v>49</v>
      </c>
      <c r="G1040" s="1" t="s">
        <v>47</v>
      </c>
      <c r="H1040" s="5">
        <f>'Forecast log'!N389</f>
        <v>3.7300827824451548</v>
      </c>
      <c r="I1040" s="5">
        <f>'PG facts'!E112</f>
        <v>2</v>
      </c>
      <c r="J1040" s="5">
        <f t="shared" si="64"/>
        <v>1.7300827824451548</v>
      </c>
      <c r="K1040" s="5">
        <f t="shared" si="65"/>
        <v>2.9931864341131686</v>
      </c>
      <c r="L1040" s="5">
        <f>('Forecast log'!H389-I1040)^2</f>
        <v>0.5625</v>
      </c>
      <c r="M1040" s="5">
        <f>('Forecast log'!I389-I1040)^2</f>
        <v>4</v>
      </c>
      <c r="N1040" s="5">
        <f t="shared" si="66"/>
        <v>0</v>
      </c>
      <c r="O1040" s="5">
        <f t="shared" si="67"/>
        <v>1.7300827824451548</v>
      </c>
    </row>
    <row r="1041" spans="1:15" ht="25" customHeight="1">
      <c r="A1041" s="1"/>
      <c r="B1041" s="1">
        <v>384</v>
      </c>
      <c r="C1041" s="13" t="s">
        <v>18</v>
      </c>
      <c r="D1041" s="1" t="s">
        <v>56</v>
      </c>
      <c r="E1041" s="4">
        <v>46022</v>
      </c>
      <c r="F1041" s="1" t="s">
        <v>49</v>
      </c>
      <c r="G1041" s="1" t="s">
        <v>50</v>
      </c>
      <c r="H1041" s="5">
        <f>'Forecast log'!S389</f>
        <v>3.7279816226252072</v>
      </c>
      <c r="I1041" s="5">
        <f>'PG facts'!E112</f>
        <v>2</v>
      </c>
      <c r="J1041" s="5">
        <f t="shared" si="64"/>
        <v>1.7279816226252072</v>
      </c>
      <c r="K1041" s="5">
        <f t="shared" si="65"/>
        <v>2.9859204881304438</v>
      </c>
      <c r="L1041" s="5">
        <f>('Forecast log'!H389-I1041)^2</f>
        <v>0.5625</v>
      </c>
      <c r="M1041" s="5">
        <f>('Forecast log'!I389-I1041)^2</f>
        <v>4</v>
      </c>
      <c r="N1041" s="5">
        <f t="shared" si="66"/>
        <v>0</v>
      </c>
      <c r="O1041" s="5">
        <f t="shared" si="67"/>
        <v>1.7279816226252072</v>
      </c>
    </row>
    <row r="1042" spans="1:15" ht="25" customHeight="1">
      <c r="A1042" s="1"/>
      <c r="B1042" s="1">
        <v>384</v>
      </c>
      <c r="C1042" s="13" t="s">
        <v>18</v>
      </c>
      <c r="D1042" s="1" t="s">
        <v>56</v>
      </c>
      <c r="E1042" s="4">
        <v>46022</v>
      </c>
      <c r="F1042" s="1" t="s">
        <v>49</v>
      </c>
      <c r="G1042" s="1" t="s">
        <v>48</v>
      </c>
      <c r="H1042" s="5">
        <f>'Forecast log'!T389</f>
        <v>3.2400413912225776</v>
      </c>
      <c r="I1042" s="5">
        <f>'PG facts'!E112</f>
        <v>2</v>
      </c>
      <c r="J1042" s="5">
        <f t="shared" si="64"/>
        <v>1.2400413912225776</v>
      </c>
      <c r="K1042" s="5">
        <f t="shared" si="65"/>
        <v>1.5377026519452257</v>
      </c>
      <c r="L1042" s="5">
        <f>('Forecast log'!H389-I1042)^2</f>
        <v>0.5625</v>
      </c>
      <c r="M1042" s="5">
        <f>('Forecast log'!I389-I1042)^2</f>
        <v>4</v>
      </c>
      <c r="N1042" s="5">
        <f t="shared" si="66"/>
        <v>0</v>
      </c>
      <c r="O1042" s="5">
        <f t="shared" si="67"/>
        <v>1.2400413912225776</v>
      </c>
    </row>
    <row r="1043" spans="1:15" ht="25" customHeight="1">
      <c r="A1043" s="1"/>
      <c r="B1043" s="1">
        <v>385</v>
      </c>
      <c r="C1043" s="13" t="s">
        <v>18</v>
      </c>
      <c r="D1043" s="1" t="s">
        <v>56</v>
      </c>
      <c r="E1043" s="4">
        <v>46022</v>
      </c>
      <c r="F1043" s="1" t="s">
        <v>51</v>
      </c>
      <c r="G1043" s="1" t="s">
        <v>45</v>
      </c>
      <c r="H1043" s="5">
        <f>'Forecast log'!H390</f>
        <v>2.75</v>
      </c>
      <c r="I1043" s="5">
        <f>'PG facts'!E112</f>
        <v>2</v>
      </c>
      <c r="J1043" s="5">
        <f t="shared" si="64"/>
        <v>0.75</v>
      </c>
      <c r="K1043" s="5">
        <f t="shared" si="65"/>
        <v>0.5625</v>
      </c>
      <c r="L1043" s="5">
        <f>('Forecast log'!H390-I1043)^2</f>
        <v>0.5625</v>
      </c>
      <c r="M1043" s="5">
        <f>('Forecast log'!I390-I1043)^2</f>
        <v>4</v>
      </c>
      <c r="N1043" s="5">
        <f t="shared" si="66"/>
        <v>0</v>
      </c>
      <c r="O1043" s="5">
        <f t="shared" si="67"/>
        <v>0.75</v>
      </c>
    </row>
    <row r="1044" spans="1:15" ht="25" customHeight="1">
      <c r="A1044" s="1"/>
      <c r="B1044" s="1">
        <v>385</v>
      </c>
      <c r="C1044" s="13" t="s">
        <v>18</v>
      </c>
      <c r="D1044" s="1" t="s">
        <v>56</v>
      </c>
      <c r="E1044" s="4">
        <v>46022</v>
      </c>
      <c r="F1044" s="1" t="s">
        <v>51</v>
      </c>
      <c r="G1044" s="1" t="s">
        <v>46</v>
      </c>
      <c r="H1044" s="5">
        <f>'Forecast log'!I390</f>
        <v>4</v>
      </c>
      <c r="I1044" s="5">
        <f>'PG facts'!E112</f>
        <v>2</v>
      </c>
      <c r="J1044" s="5">
        <f t="shared" si="64"/>
        <v>2</v>
      </c>
      <c r="K1044" s="5">
        <f t="shared" si="65"/>
        <v>4</v>
      </c>
      <c r="L1044" s="5">
        <f>('Forecast log'!H390-I1044)^2</f>
        <v>0.5625</v>
      </c>
      <c r="M1044" s="5">
        <f>('Forecast log'!I390-I1044)^2</f>
        <v>4</v>
      </c>
      <c r="N1044" s="5">
        <f t="shared" si="66"/>
        <v>0</v>
      </c>
      <c r="O1044" s="5">
        <f t="shared" si="67"/>
        <v>2</v>
      </c>
    </row>
    <row r="1045" spans="1:15" ht="25" customHeight="1">
      <c r="A1045" s="1"/>
      <c r="B1045" s="1">
        <v>385</v>
      </c>
      <c r="C1045" s="13" t="s">
        <v>18</v>
      </c>
      <c r="D1045" s="1" t="s">
        <v>56</v>
      </c>
      <c r="E1045" s="4">
        <v>46022</v>
      </c>
      <c r="F1045" s="1" t="s">
        <v>51</v>
      </c>
      <c r="G1045" s="1" t="s">
        <v>47</v>
      </c>
      <c r="H1045" s="5">
        <f>'Forecast log'!N390</f>
        <v>3.9249129755221626</v>
      </c>
      <c r="I1045" s="5">
        <f>'PG facts'!E112</f>
        <v>2</v>
      </c>
      <c r="J1045" s="5">
        <f t="shared" si="64"/>
        <v>1.9249129755221626</v>
      </c>
      <c r="K1045" s="5">
        <f t="shared" si="65"/>
        <v>3.7052899633335854</v>
      </c>
      <c r="L1045" s="5">
        <f>('Forecast log'!H390-I1045)^2</f>
        <v>0.5625</v>
      </c>
      <c r="M1045" s="5">
        <f>('Forecast log'!I390-I1045)^2</f>
        <v>4</v>
      </c>
      <c r="N1045" s="5">
        <f t="shared" si="66"/>
        <v>0</v>
      </c>
      <c r="O1045" s="5">
        <f t="shared" si="67"/>
        <v>1.9249129755221626</v>
      </c>
    </row>
    <row r="1046" spans="1:15" ht="25" customHeight="1">
      <c r="A1046" s="1"/>
      <c r="B1046" s="1">
        <v>385</v>
      </c>
      <c r="C1046" s="13" t="s">
        <v>18</v>
      </c>
      <c r="D1046" s="1" t="s">
        <v>56</v>
      </c>
      <c r="E1046" s="4">
        <v>46022</v>
      </c>
      <c r="F1046" s="1" t="s">
        <v>51</v>
      </c>
      <c r="G1046" s="1" t="s">
        <v>50</v>
      </c>
      <c r="H1046" s="5">
        <f>'Forecast log'!S390</f>
        <v>3.7279816226252072</v>
      </c>
      <c r="I1046" s="5">
        <f>'PG facts'!E112</f>
        <v>2</v>
      </c>
      <c r="J1046" s="5">
        <f t="shared" si="64"/>
        <v>1.7279816226252072</v>
      </c>
      <c r="K1046" s="5">
        <f t="shared" si="65"/>
        <v>2.9859204881304438</v>
      </c>
      <c r="L1046" s="5">
        <f>('Forecast log'!H390-I1046)^2</f>
        <v>0.5625</v>
      </c>
      <c r="M1046" s="5">
        <f>('Forecast log'!I390-I1046)^2</f>
        <v>4</v>
      </c>
      <c r="N1046" s="5">
        <f t="shared" si="66"/>
        <v>0</v>
      </c>
      <c r="O1046" s="5">
        <f t="shared" si="67"/>
        <v>1.7279816226252072</v>
      </c>
    </row>
    <row r="1047" spans="1:15" ht="25" customHeight="1">
      <c r="A1047" s="1"/>
      <c r="B1047" s="1">
        <v>385</v>
      </c>
      <c r="C1047" s="13" t="s">
        <v>18</v>
      </c>
      <c r="D1047" s="1" t="s">
        <v>56</v>
      </c>
      <c r="E1047" s="4">
        <v>46022</v>
      </c>
      <c r="F1047" s="1" t="s">
        <v>51</v>
      </c>
      <c r="G1047" s="1" t="s">
        <v>48</v>
      </c>
      <c r="H1047" s="5">
        <f>'Forecast log'!T390</f>
        <v>3.3374564877610813</v>
      </c>
      <c r="I1047" s="5">
        <f>'PG facts'!E112</f>
        <v>2</v>
      </c>
      <c r="J1047" s="5">
        <f t="shared" si="64"/>
        <v>1.3374564877610813</v>
      </c>
      <c r="K1047" s="5">
        <f t="shared" si="65"/>
        <v>1.7887898566542073</v>
      </c>
      <c r="L1047" s="5">
        <f>('Forecast log'!H390-I1047)^2</f>
        <v>0.5625</v>
      </c>
      <c r="M1047" s="5">
        <f>('Forecast log'!I390-I1047)^2</f>
        <v>4</v>
      </c>
      <c r="N1047" s="5">
        <f t="shared" si="66"/>
        <v>0</v>
      </c>
      <c r="O1047" s="5">
        <f t="shared" si="67"/>
        <v>1.3374564877610813</v>
      </c>
    </row>
    <row r="1048" spans="1:15" ht="25" customHeight="1">
      <c r="A1048" s="1"/>
      <c r="B1048" s="1">
        <v>441</v>
      </c>
      <c r="C1048" s="13" t="s">
        <v>18</v>
      </c>
      <c r="D1048" s="1" t="s">
        <v>56</v>
      </c>
      <c r="E1048" s="4">
        <v>46112</v>
      </c>
      <c r="F1048" s="1" t="s">
        <v>44</v>
      </c>
      <c r="G1048" s="1" t="s">
        <v>45</v>
      </c>
      <c r="H1048" s="5">
        <f>'Forecast log'!H446</f>
        <v>2.75</v>
      </c>
      <c r="I1048" s="5">
        <f>'PG facts'!E119</f>
        <v>3</v>
      </c>
      <c r="J1048" s="5">
        <f t="shared" si="64"/>
        <v>-0.25</v>
      </c>
      <c r="K1048" s="5">
        <f t="shared" si="65"/>
        <v>6.25E-2</v>
      </c>
      <c r="L1048" s="5">
        <f>('Forecast log'!H446-I1048)^2</f>
        <v>6.25E-2</v>
      </c>
      <c r="M1048" s="5">
        <f>('Forecast log'!I446-I1048)^2</f>
        <v>1</v>
      </c>
      <c r="N1048" s="5">
        <f t="shared" si="66"/>
        <v>0</v>
      </c>
      <c r="O1048" s="5">
        <f t="shared" si="67"/>
        <v>0.25</v>
      </c>
    </row>
    <row r="1049" spans="1:15" ht="25" customHeight="1">
      <c r="A1049" s="1"/>
      <c r="B1049" s="1">
        <v>441</v>
      </c>
      <c r="C1049" s="13" t="s">
        <v>18</v>
      </c>
      <c r="D1049" s="1" t="s">
        <v>56</v>
      </c>
      <c r="E1049" s="4">
        <v>46112</v>
      </c>
      <c r="F1049" s="1" t="s">
        <v>44</v>
      </c>
      <c r="G1049" s="1" t="s">
        <v>46</v>
      </c>
      <c r="H1049" s="5">
        <f>'Forecast log'!I446</f>
        <v>4</v>
      </c>
      <c r="I1049" s="5">
        <f>'PG facts'!E119</f>
        <v>3</v>
      </c>
      <c r="J1049" s="5">
        <f t="shared" si="64"/>
        <v>1</v>
      </c>
      <c r="K1049" s="5">
        <f t="shared" si="65"/>
        <v>1</v>
      </c>
      <c r="L1049" s="5">
        <f>('Forecast log'!H446-I1049)^2</f>
        <v>6.25E-2</v>
      </c>
      <c r="M1049" s="5">
        <f>('Forecast log'!I446-I1049)^2</f>
        <v>1</v>
      </c>
      <c r="N1049" s="5">
        <f t="shared" si="66"/>
        <v>0</v>
      </c>
      <c r="O1049" s="5">
        <f t="shared" si="67"/>
        <v>1</v>
      </c>
    </row>
    <row r="1050" spans="1:15" ht="25" customHeight="1">
      <c r="A1050" s="1"/>
      <c r="B1050" s="1">
        <v>441</v>
      </c>
      <c r="C1050" s="13" t="s">
        <v>18</v>
      </c>
      <c r="D1050" s="1" t="s">
        <v>56</v>
      </c>
      <c r="E1050" s="4">
        <v>46112</v>
      </c>
      <c r="F1050" s="1" t="s">
        <v>44</v>
      </c>
      <c r="G1050" s="1" t="s">
        <v>47</v>
      </c>
      <c r="H1050" s="5">
        <f>'Forecast log'!N446</f>
        <v>3.8752791968126852</v>
      </c>
      <c r="I1050" s="5">
        <f>'PG facts'!E119</f>
        <v>3</v>
      </c>
      <c r="J1050" s="5">
        <f t="shared" si="64"/>
        <v>0.87527919681268518</v>
      </c>
      <c r="K1050" s="5">
        <f t="shared" si="65"/>
        <v>0.76611367237305927</v>
      </c>
      <c r="L1050" s="5">
        <f>('Forecast log'!H446-I1050)^2</f>
        <v>6.25E-2</v>
      </c>
      <c r="M1050" s="5">
        <f>('Forecast log'!I446-I1050)^2</f>
        <v>1</v>
      </c>
      <c r="N1050" s="5">
        <f t="shared" si="66"/>
        <v>0</v>
      </c>
      <c r="O1050" s="5">
        <f t="shared" si="67"/>
        <v>0.87527919681268518</v>
      </c>
    </row>
    <row r="1051" spans="1:15" ht="25" customHeight="1">
      <c r="A1051" s="1"/>
      <c r="B1051" s="1">
        <v>441</v>
      </c>
      <c r="C1051" s="13" t="s">
        <v>18</v>
      </c>
      <c r="D1051" s="1" t="s">
        <v>56</v>
      </c>
      <c r="E1051" s="4">
        <v>46112</v>
      </c>
      <c r="F1051" s="1" t="s">
        <v>44</v>
      </c>
      <c r="G1051" s="1" t="s">
        <v>48</v>
      </c>
      <c r="H1051" s="5">
        <f>'Forecast log'!T446</f>
        <v>3.3126395984063426</v>
      </c>
      <c r="I1051" s="5">
        <f>'PG facts'!E119</f>
        <v>3</v>
      </c>
      <c r="J1051" s="5">
        <f t="shared" si="64"/>
        <v>0.31263959840634259</v>
      </c>
      <c r="K1051" s="5">
        <f t="shared" si="65"/>
        <v>9.7743518491679171E-2</v>
      </c>
      <c r="L1051" s="5">
        <f>('Forecast log'!H446-I1051)^2</f>
        <v>6.25E-2</v>
      </c>
      <c r="M1051" s="5">
        <f>('Forecast log'!I446-I1051)^2</f>
        <v>1</v>
      </c>
      <c r="N1051" s="5">
        <f t="shared" si="66"/>
        <v>0</v>
      </c>
      <c r="O1051" s="5">
        <f t="shared" si="67"/>
        <v>0.31263959840634259</v>
      </c>
    </row>
    <row r="1052" spans="1:15" ht="25" customHeight="1">
      <c r="A1052" s="1"/>
      <c r="B1052" s="1">
        <v>447</v>
      </c>
      <c r="C1052" s="13" t="s">
        <v>18</v>
      </c>
      <c r="D1052" s="1" t="s">
        <v>56</v>
      </c>
      <c r="E1052" s="4">
        <v>46112</v>
      </c>
      <c r="F1052" s="1" t="s">
        <v>52</v>
      </c>
      <c r="G1052" s="1" t="s">
        <v>45</v>
      </c>
      <c r="H1052" s="5">
        <f>'Forecast log'!H452</f>
        <v>3</v>
      </c>
      <c r="I1052" s="5">
        <f>'PG facts'!E119</f>
        <v>3</v>
      </c>
      <c r="J1052" s="5">
        <f t="shared" si="64"/>
        <v>0</v>
      </c>
      <c r="K1052" s="5">
        <f t="shared" si="65"/>
        <v>0</v>
      </c>
      <c r="L1052" s="5">
        <f>('Forecast log'!H452-I1052)^2</f>
        <v>0</v>
      </c>
      <c r="M1052" s="5">
        <f>('Forecast log'!I452-I1052)^2</f>
        <v>1</v>
      </c>
      <c r="N1052" s="5">
        <f t="shared" si="66"/>
        <v>0</v>
      </c>
      <c r="O1052" s="5">
        <f t="shared" si="67"/>
        <v>0</v>
      </c>
    </row>
    <row r="1053" spans="1:15" ht="25" customHeight="1">
      <c r="A1053" s="1"/>
      <c r="B1053" s="1">
        <v>447</v>
      </c>
      <c r="C1053" s="13" t="s">
        <v>18</v>
      </c>
      <c r="D1053" s="1" t="s">
        <v>56</v>
      </c>
      <c r="E1053" s="4">
        <v>46112</v>
      </c>
      <c r="F1053" s="1" t="s">
        <v>52</v>
      </c>
      <c r="G1053" s="1" t="s">
        <v>46</v>
      </c>
      <c r="H1053" s="5">
        <f>'Forecast log'!I452</f>
        <v>2</v>
      </c>
      <c r="I1053" s="5">
        <f>'PG facts'!E119</f>
        <v>3</v>
      </c>
      <c r="J1053" s="5">
        <f t="shared" si="64"/>
        <v>-1</v>
      </c>
      <c r="K1053" s="5">
        <f t="shared" si="65"/>
        <v>1</v>
      </c>
      <c r="L1053" s="5">
        <f>('Forecast log'!H452-I1053)^2</f>
        <v>0</v>
      </c>
      <c r="M1053" s="5">
        <f>('Forecast log'!I452-I1053)^2</f>
        <v>1</v>
      </c>
      <c r="N1053" s="5">
        <f t="shared" si="66"/>
        <v>0</v>
      </c>
      <c r="O1053" s="5">
        <f t="shared" si="67"/>
        <v>1</v>
      </c>
    </row>
    <row r="1054" spans="1:15" ht="25" customHeight="1">
      <c r="A1054" s="1"/>
      <c r="B1054" s="1">
        <v>447</v>
      </c>
      <c r="C1054" s="13" t="s">
        <v>18</v>
      </c>
      <c r="D1054" s="1" t="s">
        <v>56</v>
      </c>
      <c r="E1054" s="4">
        <v>46112</v>
      </c>
      <c r="F1054" s="1" t="s">
        <v>52</v>
      </c>
      <c r="G1054" s="1" t="s">
        <v>47</v>
      </c>
      <c r="H1054" s="5">
        <f>'Forecast log'!N452</f>
        <v>4.7910848196155813</v>
      </c>
      <c r="I1054" s="5">
        <f>'PG facts'!E119</f>
        <v>3</v>
      </c>
      <c r="J1054" s="5">
        <f t="shared" si="64"/>
        <v>1.7910848196155813</v>
      </c>
      <c r="K1054" s="5">
        <f t="shared" si="65"/>
        <v>3.2079848310573795</v>
      </c>
      <c r="L1054" s="5">
        <f>('Forecast log'!H452-I1054)^2</f>
        <v>0</v>
      </c>
      <c r="M1054" s="5">
        <f>('Forecast log'!I452-I1054)^2</f>
        <v>1</v>
      </c>
      <c r="N1054" s="5">
        <f t="shared" si="66"/>
        <v>0</v>
      </c>
      <c r="O1054" s="5">
        <f t="shared" si="67"/>
        <v>1.7910848196155813</v>
      </c>
    </row>
    <row r="1055" spans="1:15" ht="25" customHeight="1">
      <c r="A1055" s="1"/>
      <c r="B1055" s="1">
        <v>447</v>
      </c>
      <c r="C1055" s="13" t="s">
        <v>18</v>
      </c>
      <c r="D1055" s="1" t="s">
        <v>56</v>
      </c>
      <c r="E1055" s="4">
        <v>46112</v>
      </c>
      <c r="F1055" s="1" t="s">
        <v>52</v>
      </c>
      <c r="G1055" s="1" t="s">
        <v>48</v>
      </c>
      <c r="H1055" s="5">
        <f>'Forecast log'!T452</f>
        <v>3.8955424098077907</v>
      </c>
      <c r="I1055" s="5">
        <f>'PG facts'!E119</f>
        <v>3</v>
      </c>
      <c r="J1055" s="5">
        <f t="shared" si="64"/>
        <v>0.89554240980779065</v>
      </c>
      <c r="K1055" s="5">
        <f t="shared" si="65"/>
        <v>0.80199620776434488</v>
      </c>
      <c r="L1055" s="5">
        <f>('Forecast log'!H452-I1055)^2</f>
        <v>0</v>
      </c>
      <c r="M1055" s="5">
        <f>('Forecast log'!I452-I1055)^2</f>
        <v>1</v>
      </c>
      <c r="N1055" s="5">
        <f t="shared" si="66"/>
        <v>0</v>
      </c>
      <c r="O1055" s="5">
        <f t="shared" si="67"/>
        <v>0.89554240980779065</v>
      </c>
    </row>
    <row r="1056" spans="1:15" ht="25" customHeight="1">
      <c r="A1056" s="1"/>
      <c r="B1056" s="1">
        <v>444</v>
      </c>
      <c r="C1056" s="13" t="s">
        <v>18</v>
      </c>
      <c r="D1056" s="1" t="s">
        <v>56</v>
      </c>
      <c r="E1056" s="4">
        <v>46112</v>
      </c>
      <c r="F1056" s="1" t="s">
        <v>49</v>
      </c>
      <c r="G1056" s="1" t="s">
        <v>45</v>
      </c>
      <c r="H1056" s="5">
        <f>'Forecast log'!H449</f>
        <v>3</v>
      </c>
      <c r="I1056" s="5">
        <f>'PG facts'!E119</f>
        <v>3</v>
      </c>
      <c r="J1056" s="5">
        <f t="shared" si="64"/>
        <v>0</v>
      </c>
      <c r="K1056" s="5">
        <f t="shared" si="65"/>
        <v>0</v>
      </c>
      <c r="L1056" s="5">
        <f>('Forecast log'!H449-I1056)^2</f>
        <v>0</v>
      </c>
      <c r="M1056" s="5">
        <f>('Forecast log'!I449-I1056)^2</f>
        <v>1</v>
      </c>
      <c r="N1056" s="5">
        <f t="shared" si="66"/>
        <v>0</v>
      </c>
      <c r="O1056" s="5">
        <f t="shared" si="67"/>
        <v>0</v>
      </c>
    </row>
    <row r="1057" spans="1:15" ht="25" customHeight="1">
      <c r="A1057" s="1"/>
      <c r="B1057" s="1">
        <v>444</v>
      </c>
      <c r="C1057" s="13" t="s">
        <v>18</v>
      </c>
      <c r="D1057" s="1" t="s">
        <v>56</v>
      </c>
      <c r="E1057" s="4">
        <v>46112</v>
      </c>
      <c r="F1057" s="1" t="s">
        <v>49</v>
      </c>
      <c r="G1057" s="1" t="s">
        <v>46</v>
      </c>
      <c r="H1057" s="5">
        <f>'Forecast log'!I449</f>
        <v>2</v>
      </c>
      <c r="I1057" s="5">
        <f>'PG facts'!E119</f>
        <v>3</v>
      </c>
      <c r="J1057" s="5">
        <f t="shared" si="64"/>
        <v>-1</v>
      </c>
      <c r="K1057" s="5">
        <f t="shared" si="65"/>
        <v>1</v>
      </c>
      <c r="L1057" s="5">
        <f>('Forecast log'!H449-I1057)^2</f>
        <v>0</v>
      </c>
      <c r="M1057" s="5">
        <f>('Forecast log'!I449-I1057)^2</f>
        <v>1</v>
      </c>
      <c r="N1057" s="5">
        <f t="shared" si="66"/>
        <v>0</v>
      </c>
      <c r="O1057" s="5">
        <f t="shared" si="67"/>
        <v>1</v>
      </c>
    </row>
    <row r="1058" spans="1:15" ht="25" customHeight="1">
      <c r="A1058" s="1"/>
      <c r="B1058" s="1">
        <v>444</v>
      </c>
      <c r="C1058" s="13" t="s">
        <v>18</v>
      </c>
      <c r="D1058" s="1" t="s">
        <v>56</v>
      </c>
      <c r="E1058" s="4">
        <v>46112</v>
      </c>
      <c r="F1058" s="1" t="s">
        <v>49</v>
      </c>
      <c r="G1058" s="1" t="s">
        <v>47</v>
      </c>
      <c r="H1058" s="5">
        <f>'Forecast log'!N449</f>
        <v>4.3390568472355264</v>
      </c>
      <c r="I1058" s="5">
        <f>'PG facts'!E119</f>
        <v>3</v>
      </c>
      <c r="J1058" s="5">
        <f t="shared" si="64"/>
        <v>1.3390568472355264</v>
      </c>
      <c r="K1058" s="5">
        <f t="shared" si="65"/>
        <v>1.793073240128348</v>
      </c>
      <c r="L1058" s="5">
        <f>('Forecast log'!H449-I1058)^2</f>
        <v>0</v>
      </c>
      <c r="M1058" s="5">
        <f>('Forecast log'!I449-I1058)^2</f>
        <v>1</v>
      </c>
      <c r="N1058" s="5">
        <f t="shared" si="66"/>
        <v>0</v>
      </c>
      <c r="O1058" s="5">
        <f t="shared" si="67"/>
        <v>1.3390568472355264</v>
      </c>
    </row>
    <row r="1059" spans="1:15" ht="25" customHeight="1">
      <c r="A1059" s="1"/>
      <c r="B1059" s="1">
        <v>444</v>
      </c>
      <c r="C1059" s="13" t="s">
        <v>18</v>
      </c>
      <c r="D1059" s="1" t="s">
        <v>56</v>
      </c>
      <c r="E1059" s="4">
        <v>46112</v>
      </c>
      <c r="F1059" s="1" t="s">
        <v>49</v>
      </c>
      <c r="G1059" s="1" t="s">
        <v>48</v>
      </c>
      <c r="H1059" s="5">
        <f>'Forecast log'!T449</f>
        <v>3.6695284236177632</v>
      </c>
      <c r="I1059" s="5">
        <f>'PG facts'!E119</f>
        <v>3</v>
      </c>
      <c r="J1059" s="5">
        <f t="shared" si="64"/>
        <v>0.66952842361776321</v>
      </c>
      <c r="K1059" s="5">
        <f t="shared" si="65"/>
        <v>0.448268310032087</v>
      </c>
      <c r="L1059" s="5">
        <f>('Forecast log'!H449-I1059)^2</f>
        <v>0</v>
      </c>
      <c r="M1059" s="5">
        <f>('Forecast log'!I449-I1059)^2</f>
        <v>1</v>
      </c>
      <c r="N1059" s="5">
        <f t="shared" si="66"/>
        <v>0</v>
      </c>
      <c r="O1059" s="5">
        <f t="shared" si="67"/>
        <v>0.66952842361776321</v>
      </c>
    </row>
    <row r="1060" spans="1:15" ht="25" customHeight="1">
      <c r="A1060" s="1"/>
      <c r="B1060" s="1">
        <v>445</v>
      </c>
      <c r="C1060" s="13" t="s">
        <v>18</v>
      </c>
      <c r="D1060" s="1" t="s">
        <v>56</v>
      </c>
      <c r="E1060" s="4">
        <v>46112</v>
      </c>
      <c r="F1060" s="1" t="s">
        <v>51</v>
      </c>
      <c r="G1060" s="1" t="s">
        <v>45</v>
      </c>
      <c r="H1060" s="5">
        <f>'Forecast log'!H450</f>
        <v>3</v>
      </c>
      <c r="I1060" s="5">
        <f>'PG facts'!E119</f>
        <v>3</v>
      </c>
      <c r="J1060" s="5">
        <f t="shared" si="64"/>
        <v>0</v>
      </c>
      <c r="K1060" s="5">
        <f t="shared" si="65"/>
        <v>0</v>
      </c>
      <c r="L1060" s="5">
        <f>('Forecast log'!H450-I1060)^2</f>
        <v>0</v>
      </c>
      <c r="M1060" s="5">
        <f>('Forecast log'!I450-I1060)^2</f>
        <v>1</v>
      </c>
      <c r="N1060" s="5">
        <f t="shared" si="66"/>
        <v>0</v>
      </c>
      <c r="O1060" s="5">
        <f t="shared" si="67"/>
        <v>0</v>
      </c>
    </row>
    <row r="1061" spans="1:15" ht="25" customHeight="1">
      <c r="A1061" s="1"/>
      <c r="B1061" s="1">
        <v>445</v>
      </c>
      <c r="C1061" s="13" t="s">
        <v>18</v>
      </c>
      <c r="D1061" s="1" t="s">
        <v>56</v>
      </c>
      <c r="E1061" s="4">
        <v>46112</v>
      </c>
      <c r="F1061" s="1" t="s">
        <v>51</v>
      </c>
      <c r="G1061" s="1" t="s">
        <v>46</v>
      </c>
      <c r="H1061" s="5">
        <f>'Forecast log'!I450</f>
        <v>2</v>
      </c>
      <c r="I1061" s="5">
        <f>'PG facts'!E119</f>
        <v>3</v>
      </c>
      <c r="J1061" s="5">
        <f t="shared" si="64"/>
        <v>-1</v>
      </c>
      <c r="K1061" s="5">
        <f t="shared" si="65"/>
        <v>1</v>
      </c>
      <c r="L1061" s="5">
        <f>('Forecast log'!H450-I1061)^2</f>
        <v>0</v>
      </c>
      <c r="M1061" s="5">
        <f>('Forecast log'!I450-I1061)^2</f>
        <v>1</v>
      </c>
      <c r="N1061" s="5">
        <f t="shared" si="66"/>
        <v>0</v>
      </c>
      <c r="O1061" s="5">
        <f t="shared" si="67"/>
        <v>1</v>
      </c>
    </row>
    <row r="1062" spans="1:15" ht="25" customHeight="1">
      <c r="A1062" s="1"/>
      <c r="B1062" s="1">
        <v>445</v>
      </c>
      <c r="C1062" s="13" t="s">
        <v>18</v>
      </c>
      <c r="D1062" s="1" t="s">
        <v>56</v>
      </c>
      <c r="E1062" s="4">
        <v>46112</v>
      </c>
      <c r="F1062" s="1" t="s">
        <v>51</v>
      </c>
      <c r="G1062" s="1" t="s">
        <v>47</v>
      </c>
      <c r="H1062" s="5">
        <f>'Forecast log'!N450</f>
        <v>4.5983499841097819</v>
      </c>
      <c r="I1062" s="5">
        <f>'PG facts'!E119</f>
        <v>3</v>
      </c>
      <c r="J1062" s="5">
        <f t="shared" si="64"/>
        <v>1.5983499841097819</v>
      </c>
      <c r="K1062" s="5">
        <f t="shared" si="65"/>
        <v>2.5547226717037401</v>
      </c>
      <c r="L1062" s="5">
        <f>('Forecast log'!H450-I1062)^2</f>
        <v>0</v>
      </c>
      <c r="M1062" s="5">
        <f>('Forecast log'!I450-I1062)^2</f>
        <v>1</v>
      </c>
      <c r="N1062" s="5">
        <f t="shared" si="66"/>
        <v>0</v>
      </c>
      <c r="O1062" s="5">
        <f t="shared" si="67"/>
        <v>1.5983499841097819</v>
      </c>
    </row>
    <row r="1063" spans="1:15" ht="25" customHeight="1">
      <c r="A1063" s="1"/>
      <c r="B1063" s="1">
        <v>445</v>
      </c>
      <c r="C1063" s="13" t="s">
        <v>18</v>
      </c>
      <c r="D1063" s="1" t="s">
        <v>56</v>
      </c>
      <c r="E1063" s="4">
        <v>46112</v>
      </c>
      <c r="F1063" s="1" t="s">
        <v>51</v>
      </c>
      <c r="G1063" s="1" t="s">
        <v>48</v>
      </c>
      <c r="H1063" s="5">
        <f>'Forecast log'!T450</f>
        <v>3.799174992054891</v>
      </c>
      <c r="I1063" s="5">
        <f>'PG facts'!E119</f>
        <v>3</v>
      </c>
      <c r="J1063" s="5">
        <f t="shared" si="64"/>
        <v>0.79917499205489095</v>
      </c>
      <c r="K1063" s="5">
        <f t="shared" si="65"/>
        <v>0.63868066792593503</v>
      </c>
      <c r="L1063" s="5">
        <f>('Forecast log'!H450-I1063)^2</f>
        <v>0</v>
      </c>
      <c r="M1063" s="5">
        <f>('Forecast log'!I450-I1063)^2</f>
        <v>1</v>
      </c>
      <c r="N1063" s="5">
        <f t="shared" si="66"/>
        <v>0</v>
      </c>
      <c r="O1063" s="5">
        <f t="shared" si="67"/>
        <v>0.79917499205489095</v>
      </c>
    </row>
    <row r="1064" spans="1:15" ht="25" customHeight="1">
      <c r="A1064" s="1"/>
      <c r="B1064" s="1">
        <v>50</v>
      </c>
      <c r="C1064" s="13" t="s">
        <v>17</v>
      </c>
      <c r="D1064" s="1" t="s">
        <v>57</v>
      </c>
      <c r="E1064" s="4">
        <v>45473</v>
      </c>
      <c r="F1064" s="1" t="s">
        <v>44</v>
      </c>
      <c r="G1064" s="1" t="s">
        <v>45</v>
      </c>
      <c r="H1064" s="5">
        <f>'Forecast log'!H55</f>
        <v>6</v>
      </c>
      <c r="I1064" s="5">
        <f>'PG facts'!F69</f>
        <v>3</v>
      </c>
      <c r="J1064" s="5">
        <f t="shared" si="64"/>
        <v>3</v>
      </c>
      <c r="K1064" s="5">
        <f t="shared" si="65"/>
        <v>9</v>
      </c>
      <c r="L1064" s="5">
        <f>('Forecast log'!H55-I1064)^2</f>
        <v>9</v>
      </c>
      <c r="M1064" s="5">
        <f>('Forecast log'!I55-I1064)^2</f>
        <v>4</v>
      </c>
      <c r="N1064" s="5">
        <f t="shared" si="66"/>
        <v>0</v>
      </c>
      <c r="O1064" s="5">
        <f t="shared" si="67"/>
        <v>3</v>
      </c>
    </row>
    <row r="1065" spans="1:15" ht="25" customHeight="1">
      <c r="A1065" s="1"/>
      <c r="B1065" s="1">
        <v>50</v>
      </c>
      <c r="C1065" s="13" t="s">
        <v>17</v>
      </c>
      <c r="D1065" s="1" t="s">
        <v>57</v>
      </c>
      <c r="E1065" s="4">
        <v>45473</v>
      </c>
      <c r="F1065" s="1" t="s">
        <v>44</v>
      </c>
      <c r="G1065" s="1" t="s">
        <v>46</v>
      </c>
      <c r="H1065" s="5">
        <f>'Forecast log'!I55</f>
        <v>1</v>
      </c>
      <c r="I1065" s="5">
        <f>'PG facts'!F69</f>
        <v>3</v>
      </c>
      <c r="J1065" s="5">
        <f t="shared" si="64"/>
        <v>-2</v>
      </c>
      <c r="K1065" s="5">
        <f t="shared" si="65"/>
        <v>4</v>
      </c>
      <c r="L1065" s="5">
        <f>('Forecast log'!H55-I1065)^2</f>
        <v>9</v>
      </c>
      <c r="M1065" s="5">
        <f>('Forecast log'!I55-I1065)^2</f>
        <v>4</v>
      </c>
      <c r="N1065" s="5">
        <f t="shared" si="66"/>
        <v>1</v>
      </c>
      <c r="O1065" s="5">
        <f t="shared" si="67"/>
        <v>2</v>
      </c>
    </row>
    <row r="1066" spans="1:15" ht="25" customHeight="1">
      <c r="A1066" s="1"/>
      <c r="B1066" s="1">
        <v>50</v>
      </c>
      <c r="C1066" s="13" t="s">
        <v>17</v>
      </c>
      <c r="D1066" s="1" t="s">
        <v>57</v>
      </c>
      <c r="E1066" s="4">
        <v>45473</v>
      </c>
      <c r="F1066" s="1" t="s">
        <v>44</v>
      </c>
      <c r="G1066" s="1" t="s">
        <v>47</v>
      </c>
      <c r="H1066" s="5">
        <f>'Forecast log'!N55</f>
        <v>3.99821031631611</v>
      </c>
      <c r="I1066" s="5">
        <f>'PG facts'!F69</f>
        <v>3</v>
      </c>
      <c r="J1066" s="5">
        <f t="shared" si="64"/>
        <v>0.99821031631611001</v>
      </c>
      <c r="K1066" s="5">
        <f t="shared" si="65"/>
        <v>0.99642383559990844</v>
      </c>
      <c r="L1066" s="5">
        <f>('Forecast log'!H55-I1066)^2</f>
        <v>9</v>
      </c>
      <c r="M1066" s="5">
        <f>('Forecast log'!I55-I1066)^2</f>
        <v>4</v>
      </c>
      <c r="N1066" s="5">
        <f t="shared" si="66"/>
        <v>1</v>
      </c>
      <c r="O1066" s="5">
        <f t="shared" si="67"/>
        <v>0.99821031631611001</v>
      </c>
    </row>
    <row r="1067" spans="1:15" ht="25" customHeight="1">
      <c r="A1067" s="1"/>
      <c r="B1067" s="1">
        <v>50</v>
      </c>
      <c r="C1067" s="13" t="s">
        <v>17</v>
      </c>
      <c r="D1067" s="1" t="s">
        <v>57</v>
      </c>
      <c r="E1067" s="4">
        <v>45473</v>
      </c>
      <c r="F1067" s="1" t="s">
        <v>44</v>
      </c>
      <c r="G1067" s="1" t="s">
        <v>48</v>
      </c>
      <c r="H1067" s="5">
        <f>'Forecast log'!T55</f>
        <v>4.9991051581580548</v>
      </c>
      <c r="I1067" s="5">
        <f>'PG facts'!F69</f>
        <v>3</v>
      </c>
      <c r="J1067" s="5">
        <f t="shared" si="64"/>
        <v>1.9991051581580548</v>
      </c>
      <c r="K1067" s="5">
        <f t="shared" si="65"/>
        <v>3.9964214333741412</v>
      </c>
      <c r="L1067" s="5">
        <f>('Forecast log'!H55-I1067)^2</f>
        <v>9</v>
      </c>
      <c r="M1067" s="5">
        <f>('Forecast log'!I55-I1067)^2</f>
        <v>4</v>
      </c>
      <c r="N1067" s="5">
        <f t="shared" si="66"/>
        <v>1</v>
      </c>
      <c r="O1067" s="5">
        <f t="shared" si="67"/>
        <v>1.9991051581580548</v>
      </c>
    </row>
    <row r="1068" spans="1:15" ht="25" customHeight="1">
      <c r="A1068" s="1"/>
      <c r="B1068" s="1">
        <v>57</v>
      </c>
      <c r="C1068" s="13" t="s">
        <v>17</v>
      </c>
      <c r="D1068" s="1" t="s">
        <v>57</v>
      </c>
      <c r="E1068" s="4">
        <v>45473</v>
      </c>
      <c r="F1068" s="1" t="s">
        <v>52</v>
      </c>
      <c r="G1068" s="1" t="s">
        <v>45</v>
      </c>
      <c r="H1068" s="5">
        <f>'Forecast log'!H62</f>
        <v>5</v>
      </c>
      <c r="I1068" s="5">
        <f>'PG facts'!F69</f>
        <v>3</v>
      </c>
      <c r="J1068" s="5">
        <f t="shared" si="64"/>
        <v>2</v>
      </c>
      <c r="K1068" s="5">
        <f t="shared" si="65"/>
        <v>4</v>
      </c>
      <c r="L1068" s="5">
        <f>('Forecast log'!H62-I1068)^2</f>
        <v>4</v>
      </c>
      <c r="M1068" s="5">
        <f>('Forecast log'!I62-I1068)^2</f>
        <v>0</v>
      </c>
      <c r="N1068" s="5">
        <f t="shared" si="66"/>
        <v>0</v>
      </c>
      <c r="O1068" s="5">
        <f t="shared" si="67"/>
        <v>2</v>
      </c>
    </row>
    <row r="1069" spans="1:15" ht="25" customHeight="1">
      <c r="A1069" s="1"/>
      <c r="B1069" s="1">
        <v>57</v>
      </c>
      <c r="C1069" s="13" t="s">
        <v>17</v>
      </c>
      <c r="D1069" s="1" t="s">
        <v>57</v>
      </c>
      <c r="E1069" s="4">
        <v>45473</v>
      </c>
      <c r="F1069" s="1" t="s">
        <v>52</v>
      </c>
      <c r="G1069" s="1" t="s">
        <v>46</v>
      </c>
      <c r="H1069" s="5">
        <f>'Forecast log'!I62</f>
        <v>3</v>
      </c>
      <c r="I1069" s="5">
        <f>'PG facts'!F69</f>
        <v>3</v>
      </c>
      <c r="J1069" s="5">
        <f t="shared" si="64"/>
        <v>0</v>
      </c>
      <c r="K1069" s="5">
        <f t="shared" si="65"/>
        <v>0</v>
      </c>
      <c r="L1069" s="5">
        <f>('Forecast log'!H62-I1069)^2</f>
        <v>4</v>
      </c>
      <c r="M1069" s="5">
        <f>('Forecast log'!I62-I1069)^2</f>
        <v>0</v>
      </c>
      <c r="N1069" s="5">
        <f t="shared" si="66"/>
        <v>1</v>
      </c>
      <c r="O1069" s="5">
        <f t="shared" si="67"/>
        <v>0</v>
      </c>
    </row>
    <row r="1070" spans="1:15" ht="25" customHeight="1">
      <c r="A1070" s="1"/>
      <c r="B1070" s="1">
        <v>57</v>
      </c>
      <c r="C1070" s="13" t="s">
        <v>17</v>
      </c>
      <c r="D1070" s="1" t="s">
        <v>57</v>
      </c>
      <c r="E1070" s="4">
        <v>45473</v>
      </c>
      <c r="F1070" s="1" t="s">
        <v>52</v>
      </c>
      <c r="G1070" s="1" t="s">
        <v>47</v>
      </c>
      <c r="H1070" s="5">
        <f>'Forecast log'!N62</f>
        <v>1.1228160955329489</v>
      </c>
      <c r="I1070" s="5">
        <f>'PG facts'!F69</f>
        <v>3</v>
      </c>
      <c r="J1070" s="5">
        <f t="shared" si="64"/>
        <v>-1.8771839044670511</v>
      </c>
      <c r="K1070" s="5">
        <f t="shared" si="65"/>
        <v>3.5238194111901628</v>
      </c>
      <c r="L1070" s="5">
        <f>('Forecast log'!H62-I1070)^2</f>
        <v>4</v>
      </c>
      <c r="M1070" s="5">
        <f>('Forecast log'!I62-I1070)^2</f>
        <v>0</v>
      </c>
      <c r="N1070" s="5">
        <f t="shared" si="66"/>
        <v>1</v>
      </c>
      <c r="O1070" s="5">
        <f t="shared" si="67"/>
        <v>1.8771839044670511</v>
      </c>
    </row>
    <row r="1071" spans="1:15" ht="25" customHeight="1">
      <c r="A1071" s="1"/>
      <c r="B1071" s="1">
        <v>57</v>
      </c>
      <c r="C1071" s="13" t="s">
        <v>17</v>
      </c>
      <c r="D1071" s="1" t="s">
        <v>57</v>
      </c>
      <c r="E1071" s="4">
        <v>45473</v>
      </c>
      <c r="F1071" s="1" t="s">
        <v>52</v>
      </c>
      <c r="G1071" s="1" t="s">
        <v>50</v>
      </c>
      <c r="H1071" s="5">
        <f>'Forecast log'!S62</f>
        <v>4.5096907699507316</v>
      </c>
      <c r="I1071" s="5">
        <f>'PG facts'!F69</f>
        <v>3</v>
      </c>
      <c r="J1071" s="5">
        <f t="shared" si="64"/>
        <v>1.5096907699507316</v>
      </c>
      <c r="K1071" s="5">
        <f t="shared" si="65"/>
        <v>2.279166220874433</v>
      </c>
      <c r="L1071" s="5">
        <f>('Forecast log'!H62-I1071)^2</f>
        <v>4</v>
      </c>
      <c r="M1071" s="5">
        <f>('Forecast log'!I62-I1071)^2</f>
        <v>0</v>
      </c>
      <c r="N1071" s="5">
        <f t="shared" si="66"/>
        <v>1</v>
      </c>
      <c r="O1071" s="5">
        <f t="shared" si="67"/>
        <v>1.5096907699507316</v>
      </c>
    </row>
    <row r="1072" spans="1:15" ht="25" customHeight="1">
      <c r="A1072" s="1"/>
      <c r="B1072" s="1">
        <v>57</v>
      </c>
      <c r="C1072" s="13" t="s">
        <v>17</v>
      </c>
      <c r="D1072" s="1" t="s">
        <v>57</v>
      </c>
      <c r="E1072" s="4">
        <v>45473</v>
      </c>
      <c r="F1072" s="1" t="s">
        <v>52</v>
      </c>
      <c r="G1072" s="1" t="s">
        <v>48</v>
      </c>
      <c r="H1072" s="5">
        <f>'Forecast log'!T62</f>
        <v>3.0614080477664745</v>
      </c>
      <c r="I1072" s="5">
        <f>'PG facts'!F69</f>
        <v>3</v>
      </c>
      <c r="J1072" s="5">
        <f t="shared" si="64"/>
        <v>6.1408047766474461E-2</v>
      </c>
      <c r="K1072" s="5">
        <f t="shared" si="65"/>
        <v>3.7709483304896089E-3</v>
      </c>
      <c r="L1072" s="5">
        <f>('Forecast log'!H62-I1072)^2</f>
        <v>4</v>
      </c>
      <c r="M1072" s="5">
        <f>('Forecast log'!I62-I1072)^2</f>
        <v>0</v>
      </c>
      <c r="N1072" s="5">
        <f t="shared" si="66"/>
        <v>1</v>
      </c>
      <c r="O1072" s="5">
        <f t="shared" si="67"/>
        <v>6.1408047766474461E-2</v>
      </c>
    </row>
    <row r="1073" spans="1:15" ht="25" customHeight="1">
      <c r="A1073" s="1"/>
      <c r="B1073" s="1">
        <v>54</v>
      </c>
      <c r="C1073" s="13" t="s">
        <v>17</v>
      </c>
      <c r="D1073" s="1" t="s">
        <v>57</v>
      </c>
      <c r="E1073" s="4">
        <v>45473</v>
      </c>
      <c r="F1073" s="1" t="s">
        <v>49</v>
      </c>
      <c r="G1073" s="1" t="s">
        <v>45</v>
      </c>
      <c r="H1073" s="5">
        <f>'Forecast log'!H59</f>
        <v>5</v>
      </c>
      <c r="I1073" s="5">
        <f>'PG facts'!F69</f>
        <v>3</v>
      </c>
      <c r="J1073" s="5">
        <f t="shared" si="64"/>
        <v>2</v>
      </c>
      <c r="K1073" s="5">
        <f t="shared" si="65"/>
        <v>4</v>
      </c>
      <c r="L1073" s="5">
        <f>('Forecast log'!H59-I1073)^2</f>
        <v>4</v>
      </c>
      <c r="M1073" s="5">
        <f>('Forecast log'!I59-I1073)^2</f>
        <v>0</v>
      </c>
      <c r="N1073" s="5">
        <f t="shared" si="66"/>
        <v>0</v>
      </c>
      <c r="O1073" s="5">
        <f t="shared" si="67"/>
        <v>2</v>
      </c>
    </row>
    <row r="1074" spans="1:15" ht="25" customHeight="1">
      <c r="A1074" s="1"/>
      <c r="B1074" s="1">
        <v>54</v>
      </c>
      <c r="C1074" s="13" t="s">
        <v>17</v>
      </c>
      <c r="D1074" s="1" t="s">
        <v>57</v>
      </c>
      <c r="E1074" s="4">
        <v>45473</v>
      </c>
      <c r="F1074" s="1" t="s">
        <v>49</v>
      </c>
      <c r="G1074" s="1" t="s">
        <v>46</v>
      </c>
      <c r="H1074" s="5">
        <f>'Forecast log'!I59</f>
        <v>3</v>
      </c>
      <c r="I1074" s="5">
        <f>'PG facts'!F69</f>
        <v>3</v>
      </c>
      <c r="J1074" s="5">
        <f t="shared" si="64"/>
        <v>0</v>
      </c>
      <c r="K1074" s="5">
        <f t="shared" si="65"/>
        <v>0</v>
      </c>
      <c r="L1074" s="5">
        <f>('Forecast log'!H59-I1074)^2</f>
        <v>4</v>
      </c>
      <c r="M1074" s="5">
        <f>('Forecast log'!I59-I1074)^2</f>
        <v>0</v>
      </c>
      <c r="N1074" s="5">
        <f t="shared" si="66"/>
        <v>1</v>
      </c>
      <c r="O1074" s="5">
        <f t="shared" si="67"/>
        <v>0</v>
      </c>
    </row>
    <row r="1075" spans="1:15" ht="25" customHeight="1">
      <c r="A1075" s="1"/>
      <c r="B1075" s="1">
        <v>54</v>
      </c>
      <c r="C1075" s="13" t="s">
        <v>17</v>
      </c>
      <c r="D1075" s="1" t="s">
        <v>57</v>
      </c>
      <c r="E1075" s="4">
        <v>45473</v>
      </c>
      <c r="F1075" s="1" t="s">
        <v>49</v>
      </c>
      <c r="G1075" s="1" t="s">
        <v>47</v>
      </c>
      <c r="H1075" s="5">
        <f>'Forecast log'!N59</f>
        <v>1.372796882612894</v>
      </c>
      <c r="I1075" s="5">
        <f>'PG facts'!F69</f>
        <v>3</v>
      </c>
      <c r="J1075" s="5">
        <f t="shared" si="64"/>
        <v>-1.627203117387106</v>
      </c>
      <c r="K1075" s="5">
        <f t="shared" si="65"/>
        <v>2.6477899852343159</v>
      </c>
      <c r="L1075" s="5">
        <f>('Forecast log'!H59-I1075)^2</f>
        <v>4</v>
      </c>
      <c r="M1075" s="5">
        <f>('Forecast log'!I59-I1075)^2</f>
        <v>0</v>
      </c>
      <c r="N1075" s="5">
        <f t="shared" si="66"/>
        <v>1</v>
      </c>
      <c r="O1075" s="5">
        <f t="shared" si="67"/>
        <v>1.627203117387106</v>
      </c>
    </row>
    <row r="1076" spans="1:15" ht="25" customHeight="1">
      <c r="A1076" s="1"/>
      <c r="B1076" s="1">
        <v>54</v>
      </c>
      <c r="C1076" s="13" t="s">
        <v>17</v>
      </c>
      <c r="D1076" s="1" t="s">
        <v>57</v>
      </c>
      <c r="E1076" s="4">
        <v>45473</v>
      </c>
      <c r="F1076" s="1" t="s">
        <v>49</v>
      </c>
      <c r="G1076" s="1" t="s">
        <v>50</v>
      </c>
      <c r="H1076" s="5">
        <f>'Forecast log'!S59</f>
        <v>4.5149673522679725</v>
      </c>
      <c r="I1076" s="5">
        <f>'PG facts'!F69</f>
        <v>3</v>
      </c>
      <c r="J1076" s="5">
        <f t="shared" si="64"/>
        <v>1.5149673522679725</v>
      </c>
      <c r="K1076" s="5">
        <f t="shared" si="65"/>
        <v>2.2951260784378311</v>
      </c>
      <c r="L1076" s="5">
        <f>('Forecast log'!H59-I1076)^2</f>
        <v>4</v>
      </c>
      <c r="M1076" s="5">
        <f>('Forecast log'!I59-I1076)^2</f>
        <v>0</v>
      </c>
      <c r="N1076" s="5">
        <f t="shared" si="66"/>
        <v>1</v>
      </c>
      <c r="O1076" s="5">
        <f t="shared" si="67"/>
        <v>1.5149673522679725</v>
      </c>
    </row>
    <row r="1077" spans="1:15" ht="25" customHeight="1">
      <c r="A1077" s="1"/>
      <c r="B1077" s="1">
        <v>54</v>
      </c>
      <c r="C1077" s="13" t="s">
        <v>17</v>
      </c>
      <c r="D1077" s="1" t="s">
        <v>57</v>
      </c>
      <c r="E1077" s="4">
        <v>45473</v>
      </c>
      <c r="F1077" s="1" t="s">
        <v>49</v>
      </c>
      <c r="G1077" s="1" t="s">
        <v>48</v>
      </c>
      <c r="H1077" s="5">
        <f>'Forecast log'!T59</f>
        <v>3.186398441306447</v>
      </c>
      <c r="I1077" s="5">
        <f>'PG facts'!F69</f>
        <v>3</v>
      </c>
      <c r="J1077" s="5">
        <f t="shared" si="64"/>
        <v>0.186398441306447</v>
      </c>
      <c r="K1077" s="5">
        <f t="shared" si="65"/>
        <v>3.4744378921472967E-2</v>
      </c>
      <c r="L1077" s="5">
        <f>('Forecast log'!H59-I1077)^2</f>
        <v>4</v>
      </c>
      <c r="M1077" s="5">
        <f>('Forecast log'!I59-I1077)^2</f>
        <v>0</v>
      </c>
      <c r="N1077" s="5">
        <f t="shared" si="66"/>
        <v>1</v>
      </c>
      <c r="O1077" s="5">
        <f t="shared" si="67"/>
        <v>0.186398441306447</v>
      </c>
    </row>
    <row r="1078" spans="1:15" ht="25" customHeight="1">
      <c r="A1078" s="1"/>
      <c r="B1078" s="1">
        <v>55</v>
      </c>
      <c r="C1078" s="13" t="s">
        <v>17</v>
      </c>
      <c r="D1078" s="1" t="s">
        <v>57</v>
      </c>
      <c r="E1078" s="4">
        <v>45473</v>
      </c>
      <c r="F1078" s="1" t="s">
        <v>51</v>
      </c>
      <c r="G1078" s="1" t="s">
        <v>45</v>
      </c>
      <c r="H1078" s="5">
        <f>'Forecast log'!H60</f>
        <v>5</v>
      </c>
      <c r="I1078" s="5">
        <f>'PG facts'!F69</f>
        <v>3</v>
      </c>
      <c r="J1078" s="5">
        <f t="shared" si="64"/>
        <v>2</v>
      </c>
      <c r="K1078" s="5">
        <f t="shared" si="65"/>
        <v>4</v>
      </c>
      <c r="L1078" s="5">
        <f>('Forecast log'!H60-I1078)^2</f>
        <v>4</v>
      </c>
      <c r="M1078" s="5">
        <f>('Forecast log'!I60-I1078)^2</f>
        <v>0</v>
      </c>
      <c r="N1078" s="5">
        <f t="shared" si="66"/>
        <v>0</v>
      </c>
      <c r="O1078" s="5">
        <f t="shared" si="67"/>
        <v>2</v>
      </c>
    </row>
    <row r="1079" spans="1:15" ht="25" customHeight="1">
      <c r="A1079" s="1"/>
      <c r="B1079" s="1">
        <v>55</v>
      </c>
      <c r="C1079" s="13" t="s">
        <v>17</v>
      </c>
      <c r="D1079" s="1" t="s">
        <v>57</v>
      </c>
      <c r="E1079" s="4">
        <v>45473</v>
      </c>
      <c r="F1079" s="1" t="s">
        <v>51</v>
      </c>
      <c r="G1079" s="1" t="s">
        <v>46</v>
      </c>
      <c r="H1079" s="5">
        <f>'Forecast log'!I60</f>
        <v>3</v>
      </c>
      <c r="I1079" s="5">
        <f>'PG facts'!F69</f>
        <v>3</v>
      </c>
      <c r="J1079" s="5">
        <f t="shared" si="64"/>
        <v>0</v>
      </c>
      <c r="K1079" s="5">
        <f t="shared" si="65"/>
        <v>0</v>
      </c>
      <c r="L1079" s="5">
        <f>('Forecast log'!H60-I1079)^2</f>
        <v>4</v>
      </c>
      <c r="M1079" s="5">
        <f>('Forecast log'!I60-I1079)^2</f>
        <v>0</v>
      </c>
      <c r="N1079" s="5">
        <f t="shared" si="66"/>
        <v>1</v>
      </c>
      <c r="O1079" s="5">
        <f t="shared" si="67"/>
        <v>0</v>
      </c>
    </row>
    <row r="1080" spans="1:15" ht="25" customHeight="1">
      <c r="A1080" s="1"/>
      <c r="B1080" s="1">
        <v>55</v>
      </c>
      <c r="C1080" s="13" t="s">
        <v>17</v>
      </c>
      <c r="D1080" s="1" t="s">
        <v>57</v>
      </c>
      <c r="E1080" s="4">
        <v>45473</v>
      </c>
      <c r="F1080" s="1" t="s">
        <v>51</v>
      </c>
      <c r="G1080" s="1" t="s">
        <v>47</v>
      </c>
      <c r="H1080" s="5">
        <f>'Forecast log'!N60</f>
        <v>1.0386877985361491</v>
      </c>
      <c r="I1080" s="5">
        <f>'PG facts'!F69</f>
        <v>3</v>
      </c>
      <c r="J1080" s="5">
        <f t="shared" si="64"/>
        <v>-1.9613122014638509</v>
      </c>
      <c r="K1080" s="5">
        <f t="shared" si="65"/>
        <v>3.8467455516109772</v>
      </c>
      <c r="L1080" s="5">
        <f>('Forecast log'!H60-I1080)^2</f>
        <v>4</v>
      </c>
      <c r="M1080" s="5">
        <f>('Forecast log'!I60-I1080)^2</f>
        <v>0</v>
      </c>
      <c r="N1080" s="5">
        <f t="shared" si="66"/>
        <v>1</v>
      </c>
      <c r="O1080" s="5">
        <f t="shared" si="67"/>
        <v>1.9613122014638509</v>
      </c>
    </row>
    <row r="1081" spans="1:15" ht="25" customHeight="1">
      <c r="A1081" s="1"/>
      <c r="B1081" s="1">
        <v>55</v>
      </c>
      <c r="C1081" s="13" t="s">
        <v>17</v>
      </c>
      <c r="D1081" s="1" t="s">
        <v>57</v>
      </c>
      <c r="E1081" s="4">
        <v>45473</v>
      </c>
      <c r="F1081" s="1" t="s">
        <v>51</v>
      </c>
      <c r="G1081" s="1" t="s">
        <v>50</v>
      </c>
      <c r="H1081" s="5">
        <f>'Forecast log'!S60</f>
        <v>4.5132621468379881</v>
      </c>
      <c r="I1081" s="5">
        <f>'PG facts'!F69</f>
        <v>3</v>
      </c>
      <c r="J1081" s="5">
        <f t="shared" si="64"/>
        <v>1.5132621468379881</v>
      </c>
      <c r="K1081" s="5">
        <f t="shared" si="65"/>
        <v>2.2899623250527168</v>
      </c>
      <c r="L1081" s="5">
        <f>('Forecast log'!H60-I1081)^2</f>
        <v>4</v>
      </c>
      <c r="M1081" s="5">
        <f>('Forecast log'!I60-I1081)^2</f>
        <v>0</v>
      </c>
      <c r="N1081" s="5">
        <f t="shared" si="66"/>
        <v>1</v>
      </c>
      <c r="O1081" s="5">
        <f t="shared" si="67"/>
        <v>1.5132621468379881</v>
      </c>
    </row>
    <row r="1082" spans="1:15" ht="25" customHeight="1">
      <c r="A1082" s="1"/>
      <c r="B1082" s="1">
        <v>55</v>
      </c>
      <c r="C1082" s="13" t="s">
        <v>17</v>
      </c>
      <c r="D1082" s="1" t="s">
        <v>57</v>
      </c>
      <c r="E1082" s="4">
        <v>45473</v>
      </c>
      <c r="F1082" s="1" t="s">
        <v>51</v>
      </c>
      <c r="G1082" s="1" t="s">
        <v>48</v>
      </c>
      <c r="H1082" s="5">
        <f>'Forecast log'!T60</f>
        <v>3.0193438992680743</v>
      </c>
      <c r="I1082" s="5">
        <f>'PG facts'!F69</f>
        <v>3</v>
      </c>
      <c r="J1082" s="5">
        <f t="shared" si="64"/>
        <v>1.9343899268074338E-2</v>
      </c>
      <c r="K1082" s="5">
        <f t="shared" si="65"/>
        <v>3.741864388934069E-4</v>
      </c>
      <c r="L1082" s="5">
        <f>('Forecast log'!H60-I1082)^2</f>
        <v>4</v>
      </c>
      <c r="M1082" s="5">
        <f>('Forecast log'!I60-I1082)^2</f>
        <v>0</v>
      </c>
      <c r="N1082" s="5">
        <f t="shared" si="66"/>
        <v>1</v>
      </c>
      <c r="O1082" s="5">
        <f t="shared" si="67"/>
        <v>1.9343899268074338E-2</v>
      </c>
    </row>
    <row r="1083" spans="1:15" ht="25" customHeight="1">
      <c r="A1083" s="1"/>
      <c r="B1083" s="1">
        <v>110</v>
      </c>
      <c r="C1083" s="13" t="s">
        <v>17</v>
      </c>
      <c r="D1083" s="1" t="s">
        <v>57</v>
      </c>
      <c r="E1083" s="4">
        <v>45565</v>
      </c>
      <c r="F1083" s="1" t="s">
        <v>44</v>
      </c>
      <c r="G1083" s="1" t="s">
        <v>45</v>
      </c>
      <c r="H1083" s="5">
        <f>'Forecast log'!H115</f>
        <v>5</v>
      </c>
      <c r="I1083" s="5">
        <f>'PG facts'!F76</f>
        <v>-2</v>
      </c>
      <c r="J1083" s="5">
        <f t="shared" si="64"/>
        <v>7</v>
      </c>
      <c r="K1083" s="5">
        <f t="shared" si="65"/>
        <v>49</v>
      </c>
      <c r="L1083" s="5">
        <f>('Forecast log'!H115-I1083)^2</f>
        <v>49</v>
      </c>
      <c r="M1083" s="5">
        <f>('Forecast log'!I115-I1083)^2</f>
        <v>25</v>
      </c>
      <c r="N1083" s="5">
        <f t="shared" si="66"/>
        <v>0</v>
      </c>
      <c r="O1083" s="5">
        <f t="shared" si="67"/>
        <v>7</v>
      </c>
    </row>
    <row r="1084" spans="1:15" ht="25" customHeight="1">
      <c r="A1084" s="1"/>
      <c r="B1084" s="1">
        <v>110</v>
      </c>
      <c r="C1084" s="13" t="s">
        <v>17</v>
      </c>
      <c r="D1084" s="1" t="s">
        <v>57</v>
      </c>
      <c r="E1084" s="4">
        <v>45565</v>
      </c>
      <c r="F1084" s="1" t="s">
        <v>44</v>
      </c>
      <c r="G1084" s="1" t="s">
        <v>46</v>
      </c>
      <c r="H1084" s="5">
        <f>'Forecast log'!I115</f>
        <v>3</v>
      </c>
      <c r="I1084" s="5">
        <f>'PG facts'!F76</f>
        <v>-2</v>
      </c>
      <c r="J1084" s="5">
        <f t="shared" si="64"/>
        <v>5</v>
      </c>
      <c r="K1084" s="5">
        <f t="shared" si="65"/>
        <v>25</v>
      </c>
      <c r="L1084" s="5">
        <f>('Forecast log'!H115-I1084)^2</f>
        <v>49</v>
      </c>
      <c r="M1084" s="5">
        <f>('Forecast log'!I115-I1084)^2</f>
        <v>25</v>
      </c>
      <c r="N1084" s="5">
        <f t="shared" si="66"/>
        <v>1</v>
      </c>
      <c r="O1084" s="5">
        <f t="shared" si="67"/>
        <v>5</v>
      </c>
    </row>
    <row r="1085" spans="1:15" ht="25" customHeight="1">
      <c r="A1085" s="1"/>
      <c r="B1085" s="1">
        <v>110</v>
      </c>
      <c r="C1085" s="13" t="s">
        <v>17</v>
      </c>
      <c r="D1085" s="1" t="s">
        <v>57</v>
      </c>
      <c r="E1085" s="4">
        <v>45565</v>
      </c>
      <c r="F1085" s="1" t="s">
        <v>44</v>
      </c>
      <c r="G1085" s="1" t="s">
        <v>47</v>
      </c>
      <c r="H1085" s="5">
        <f>'Forecast log'!N115</f>
        <v>1.2410590166987856</v>
      </c>
      <c r="I1085" s="5">
        <f>'PG facts'!F76</f>
        <v>-2</v>
      </c>
      <c r="J1085" s="5">
        <f t="shared" si="64"/>
        <v>3.2410590166987854</v>
      </c>
      <c r="K1085" s="5">
        <f t="shared" si="65"/>
        <v>10.504463549724498</v>
      </c>
      <c r="L1085" s="5">
        <f>('Forecast log'!H115-I1085)^2</f>
        <v>49</v>
      </c>
      <c r="M1085" s="5">
        <f>('Forecast log'!I115-I1085)^2</f>
        <v>25</v>
      </c>
      <c r="N1085" s="5">
        <f t="shared" si="66"/>
        <v>1</v>
      </c>
      <c r="O1085" s="5">
        <f t="shared" si="67"/>
        <v>3.2410590166987854</v>
      </c>
    </row>
    <row r="1086" spans="1:15" ht="25" customHeight="1">
      <c r="A1086" s="1"/>
      <c r="B1086" s="1">
        <v>110</v>
      </c>
      <c r="C1086" s="13" t="s">
        <v>17</v>
      </c>
      <c r="D1086" s="1" t="s">
        <v>57</v>
      </c>
      <c r="E1086" s="4">
        <v>45565</v>
      </c>
      <c r="F1086" s="1" t="s">
        <v>44</v>
      </c>
      <c r="G1086" s="1" t="s">
        <v>48</v>
      </c>
      <c r="H1086" s="5">
        <f>'Forecast log'!T115</f>
        <v>3.1205295083493927</v>
      </c>
      <c r="I1086" s="5">
        <f>'PG facts'!F76</f>
        <v>-2</v>
      </c>
      <c r="J1086" s="5">
        <f t="shared" si="64"/>
        <v>5.1205295083493922</v>
      </c>
      <c r="K1086" s="5">
        <f t="shared" si="65"/>
        <v>26.219822445876868</v>
      </c>
      <c r="L1086" s="5">
        <f>('Forecast log'!H115-I1086)^2</f>
        <v>49</v>
      </c>
      <c r="M1086" s="5">
        <f>('Forecast log'!I115-I1086)^2</f>
        <v>25</v>
      </c>
      <c r="N1086" s="5">
        <f t="shared" si="66"/>
        <v>1</v>
      </c>
      <c r="O1086" s="5">
        <f t="shared" si="67"/>
        <v>5.1205295083493922</v>
      </c>
    </row>
    <row r="1087" spans="1:15" ht="25" customHeight="1">
      <c r="A1087" s="1"/>
      <c r="B1087" s="1">
        <v>115</v>
      </c>
      <c r="C1087" s="13" t="s">
        <v>17</v>
      </c>
      <c r="D1087" s="1" t="s">
        <v>57</v>
      </c>
      <c r="E1087" s="4">
        <v>45565</v>
      </c>
      <c r="F1087" s="1" t="s">
        <v>52</v>
      </c>
      <c r="G1087" s="1" t="s">
        <v>45</v>
      </c>
      <c r="H1087" s="5">
        <f>'Forecast log'!H120</f>
        <v>3</v>
      </c>
      <c r="I1087" s="5">
        <f>'PG facts'!F76</f>
        <v>-2</v>
      </c>
      <c r="J1087" s="5">
        <f t="shared" si="64"/>
        <v>5</v>
      </c>
      <c r="K1087" s="5">
        <f t="shared" si="65"/>
        <v>25</v>
      </c>
      <c r="L1087" s="5">
        <f>('Forecast log'!H120-I1087)^2</f>
        <v>25</v>
      </c>
      <c r="M1087" s="5">
        <f>('Forecast log'!I120-I1087)^2</f>
        <v>25</v>
      </c>
      <c r="N1087" s="5">
        <f t="shared" si="66"/>
        <v>0</v>
      </c>
      <c r="O1087" s="5">
        <f t="shared" si="67"/>
        <v>5</v>
      </c>
    </row>
    <row r="1088" spans="1:15" ht="25" customHeight="1">
      <c r="A1088" s="1"/>
      <c r="B1088" s="1">
        <v>115</v>
      </c>
      <c r="C1088" s="13" t="s">
        <v>17</v>
      </c>
      <c r="D1088" s="1" t="s">
        <v>57</v>
      </c>
      <c r="E1088" s="4">
        <v>45565</v>
      </c>
      <c r="F1088" s="1" t="s">
        <v>52</v>
      </c>
      <c r="G1088" s="1" t="s">
        <v>46</v>
      </c>
      <c r="H1088" s="5">
        <f>'Forecast log'!I120</f>
        <v>3</v>
      </c>
      <c r="I1088" s="5">
        <f>'PG facts'!F76</f>
        <v>-2</v>
      </c>
      <c r="J1088" s="5">
        <f t="shared" si="64"/>
        <v>5</v>
      </c>
      <c r="K1088" s="5">
        <f t="shared" si="65"/>
        <v>25</v>
      </c>
      <c r="L1088" s="5">
        <f>('Forecast log'!H120-I1088)^2</f>
        <v>25</v>
      </c>
      <c r="M1088" s="5">
        <f>('Forecast log'!I120-I1088)^2</f>
        <v>25</v>
      </c>
      <c r="N1088" s="5">
        <f t="shared" si="66"/>
        <v>0</v>
      </c>
      <c r="O1088" s="5">
        <f t="shared" si="67"/>
        <v>5</v>
      </c>
    </row>
    <row r="1089" spans="1:15" ht="25" customHeight="1">
      <c r="A1089" s="1"/>
      <c r="B1089" s="1">
        <v>115</v>
      </c>
      <c r="C1089" s="13" t="s">
        <v>17</v>
      </c>
      <c r="D1089" s="1" t="s">
        <v>57</v>
      </c>
      <c r="E1089" s="4">
        <v>45565</v>
      </c>
      <c r="F1089" s="1" t="s">
        <v>52</v>
      </c>
      <c r="G1089" s="1" t="s">
        <v>47</v>
      </c>
      <c r="H1089" s="5">
        <f>'Forecast log'!N120</f>
        <v>3.5509095576348022</v>
      </c>
      <c r="I1089" s="5">
        <f>'PG facts'!F76</f>
        <v>-2</v>
      </c>
      <c r="J1089" s="5">
        <f t="shared" si="64"/>
        <v>5.5509095576348022</v>
      </c>
      <c r="K1089" s="5">
        <f t="shared" si="65"/>
        <v>30.812596917041397</v>
      </c>
      <c r="L1089" s="5">
        <f>('Forecast log'!H120-I1089)^2</f>
        <v>25</v>
      </c>
      <c r="M1089" s="5">
        <f>('Forecast log'!I120-I1089)^2</f>
        <v>25</v>
      </c>
      <c r="N1089" s="5">
        <f t="shared" si="66"/>
        <v>0</v>
      </c>
      <c r="O1089" s="5">
        <f t="shared" si="67"/>
        <v>5.5509095576348022</v>
      </c>
    </row>
    <row r="1090" spans="1:15" ht="25" customHeight="1">
      <c r="A1090" s="1"/>
      <c r="B1090" s="1">
        <v>115</v>
      </c>
      <c r="C1090" s="13" t="s">
        <v>17</v>
      </c>
      <c r="D1090" s="1" t="s">
        <v>57</v>
      </c>
      <c r="E1090" s="4">
        <v>45565</v>
      </c>
      <c r="F1090" s="1" t="s">
        <v>52</v>
      </c>
      <c r="G1090" s="1" t="s">
        <v>50</v>
      </c>
      <c r="H1090" s="5">
        <f>'Forecast log'!S120</f>
        <v>3.799855105152131</v>
      </c>
      <c r="I1090" s="5">
        <f>'PG facts'!F76</f>
        <v>-2</v>
      </c>
      <c r="J1090" s="5">
        <f t="shared" si="64"/>
        <v>5.7998551051521314</v>
      </c>
      <c r="K1090" s="5">
        <f t="shared" si="65"/>
        <v>33.638319240759245</v>
      </c>
      <c r="L1090" s="5">
        <f>('Forecast log'!H120-I1090)^2</f>
        <v>25</v>
      </c>
      <c r="M1090" s="5">
        <f>('Forecast log'!I120-I1090)^2</f>
        <v>25</v>
      </c>
      <c r="N1090" s="5">
        <f t="shared" si="66"/>
        <v>0</v>
      </c>
      <c r="O1090" s="5">
        <f t="shared" si="67"/>
        <v>5.7998551051521314</v>
      </c>
    </row>
    <row r="1091" spans="1:15" ht="25" customHeight="1">
      <c r="A1091" s="1"/>
      <c r="B1091" s="1">
        <v>115</v>
      </c>
      <c r="C1091" s="13" t="s">
        <v>17</v>
      </c>
      <c r="D1091" s="1" t="s">
        <v>57</v>
      </c>
      <c r="E1091" s="4">
        <v>45565</v>
      </c>
      <c r="F1091" s="1" t="s">
        <v>52</v>
      </c>
      <c r="G1091" s="1" t="s">
        <v>48</v>
      </c>
      <c r="H1091" s="5">
        <f>'Forecast log'!T120</f>
        <v>3.2754547788174011</v>
      </c>
      <c r="I1091" s="5">
        <f>'PG facts'!F76</f>
        <v>-2</v>
      </c>
      <c r="J1091" s="5">
        <f t="shared" si="64"/>
        <v>5.2754547788174015</v>
      </c>
      <c r="K1091" s="5">
        <f t="shared" si="65"/>
        <v>27.830423123347359</v>
      </c>
      <c r="L1091" s="5">
        <f>('Forecast log'!H120-I1091)^2</f>
        <v>25</v>
      </c>
      <c r="M1091" s="5">
        <f>('Forecast log'!I120-I1091)^2</f>
        <v>25</v>
      </c>
      <c r="N1091" s="5">
        <f t="shared" si="66"/>
        <v>0</v>
      </c>
      <c r="O1091" s="5">
        <f t="shared" si="67"/>
        <v>5.2754547788174015</v>
      </c>
    </row>
    <row r="1092" spans="1:15" ht="25" customHeight="1">
      <c r="A1092" s="1"/>
      <c r="B1092" s="1">
        <v>113</v>
      </c>
      <c r="C1092" s="13" t="s">
        <v>17</v>
      </c>
      <c r="D1092" s="1" t="s">
        <v>57</v>
      </c>
      <c r="E1092" s="4">
        <v>45565</v>
      </c>
      <c r="F1092" s="1" t="s">
        <v>49</v>
      </c>
      <c r="G1092" s="1" t="s">
        <v>45</v>
      </c>
      <c r="H1092" s="5">
        <f>'Forecast log'!H118</f>
        <v>3</v>
      </c>
      <c r="I1092" s="5">
        <f>'PG facts'!F76</f>
        <v>-2</v>
      </c>
      <c r="J1092" s="5">
        <f t="shared" si="64"/>
        <v>5</v>
      </c>
      <c r="K1092" s="5">
        <f t="shared" si="65"/>
        <v>25</v>
      </c>
      <c r="L1092" s="5">
        <f>('Forecast log'!H118-I1092)^2</f>
        <v>25</v>
      </c>
      <c r="M1092" s="5">
        <f>('Forecast log'!I118-I1092)^2</f>
        <v>25</v>
      </c>
      <c r="N1092" s="5">
        <f t="shared" si="66"/>
        <v>0</v>
      </c>
      <c r="O1092" s="5">
        <f t="shared" si="67"/>
        <v>5</v>
      </c>
    </row>
    <row r="1093" spans="1:15" ht="25" customHeight="1">
      <c r="A1093" s="1"/>
      <c r="B1093" s="1">
        <v>113</v>
      </c>
      <c r="C1093" s="13" t="s">
        <v>17</v>
      </c>
      <c r="D1093" s="1" t="s">
        <v>57</v>
      </c>
      <c r="E1093" s="4">
        <v>45565</v>
      </c>
      <c r="F1093" s="1" t="s">
        <v>49</v>
      </c>
      <c r="G1093" s="1" t="s">
        <v>46</v>
      </c>
      <c r="H1093" s="5">
        <f>'Forecast log'!I118</f>
        <v>3</v>
      </c>
      <c r="I1093" s="5">
        <f>'PG facts'!F76</f>
        <v>-2</v>
      </c>
      <c r="J1093" s="5">
        <f t="shared" si="64"/>
        <v>5</v>
      </c>
      <c r="K1093" s="5">
        <f t="shared" si="65"/>
        <v>25</v>
      </c>
      <c r="L1093" s="5">
        <f>('Forecast log'!H118-I1093)^2</f>
        <v>25</v>
      </c>
      <c r="M1093" s="5">
        <f>('Forecast log'!I118-I1093)^2</f>
        <v>25</v>
      </c>
      <c r="N1093" s="5">
        <f t="shared" si="66"/>
        <v>0</v>
      </c>
      <c r="O1093" s="5">
        <f t="shared" si="67"/>
        <v>5</v>
      </c>
    </row>
    <row r="1094" spans="1:15" ht="25" customHeight="1">
      <c r="A1094" s="1"/>
      <c r="B1094" s="1">
        <v>113</v>
      </c>
      <c r="C1094" s="13" t="s">
        <v>17</v>
      </c>
      <c r="D1094" s="1" t="s">
        <v>57</v>
      </c>
      <c r="E1094" s="4">
        <v>45565</v>
      </c>
      <c r="F1094" s="1" t="s">
        <v>49</v>
      </c>
      <c r="G1094" s="1" t="s">
        <v>47</v>
      </c>
      <c r="H1094" s="5">
        <f>'Forecast log'!N118</f>
        <v>2.7166111310393566</v>
      </c>
      <c r="I1094" s="5">
        <f>'PG facts'!F76</f>
        <v>-2</v>
      </c>
      <c r="J1094" s="5">
        <f t="shared" ref="J1094:J1157" si="68">H1094-I1094</f>
        <v>4.7166111310393566</v>
      </c>
      <c r="K1094" s="5">
        <f t="shared" ref="K1094:K1157" si="69">J1094^2</f>
        <v>22.24642056144436</v>
      </c>
      <c r="L1094" s="5">
        <f>('Forecast log'!H118-I1094)^2</f>
        <v>25</v>
      </c>
      <c r="M1094" s="5">
        <f>('Forecast log'!I118-I1094)^2</f>
        <v>25</v>
      </c>
      <c r="N1094" s="5">
        <f t="shared" ref="N1094:N1157" si="70">IF(ABS(J1094)&lt;SQRT(L1094),1,0)</f>
        <v>1</v>
      </c>
      <c r="O1094" s="5">
        <f t="shared" ref="O1094:O1157" si="71">ABS(J1094)</f>
        <v>4.7166111310393566</v>
      </c>
    </row>
    <row r="1095" spans="1:15" ht="25" customHeight="1">
      <c r="A1095" s="1"/>
      <c r="B1095" s="1">
        <v>113</v>
      </c>
      <c r="C1095" s="13" t="s">
        <v>17</v>
      </c>
      <c r="D1095" s="1" t="s">
        <v>57</v>
      </c>
      <c r="E1095" s="4">
        <v>45565</v>
      </c>
      <c r="F1095" s="1" t="s">
        <v>49</v>
      </c>
      <c r="G1095" s="1" t="s">
        <v>50</v>
      </c>
      <c r="H1095" s="5">
        <f>'Forecast log'!S118</f>
        <v>3.8805051237587698</v>
      </c>
      <c r="I1095" s="5">
        <f>'PG facts'!F76</f>
        <v>-2</v>
      </c>
      <c r="J1095" s="5">
        <f t="shared" si="68"/>
        <v>5.8805051237587698</v>
      </c>
      <c r="K1095" s="5">
        <f t="shared" si="69"/>
        <v>34.580340510553143</v>
      </c>
      <c r="L1095" s="5">
        <f>('Forecast log'!H118-I1095)^2</f>
        <v>25</v>
      </c>
      <c r="M1095" s="5">
        <f>('Forecast log'!I118-I1095)^2</f>
        <v>25</v>
      </c>
      <c r="N1095" s="5">
        <f t="shared" si="70"/>
        <v>0</v>
      </c>
      <c r="O1095" s="5">
        <f t="shared" si="71"/>
        <v>5.8805051237587698</v>
      </c>
    </row>
    <row r="1096" spans="1:15" ht="25" customHeight="1">
      <c r="A1096" s="1"/>
      <c r="B1096" s="1">
        <v>113</v>
      </c>
      <c r="C1096" s="13" t="s">
        <v>17</v>
      </c>
      <c r="D1096" s="1" t="s">
        <v>57</v>
      </c>
      <c r="E1096" s="4">
        <v>45565</v>
      </c>
      <c r="F1096" s="1" t="s">
        <v>49</v>
      </c>
      <c r="G1096" s="1" t="s">
        <v>48</v>
      </c>
      <c r="H1096" s="5">
        <f>'Forecast log'!T118</f>
        <v>2.8583055655196783</v>
      </c>
      <c r="I1096" s="5">
        <f>'PG facts'!F76</f>
        <v>-2</v>
      </c>
      <c r="J1096" s="5">
        <f t="shared" si="68"/>
        <v>4.8583055655196787</v>
      </c>
      <c r="K1096" s="5">
        <f t="shared" si="69"/>
        <v>23.603132967959485</v>
      </c>
      <c r="L1096" s="5">
        <f>('Forecast log'!H118-I1096)^2</f>
        <v>25</v>
      </c>
      <c r="M1096" s="5">
        <f>('Forecast log'!I118-I1096)^2</f>
        <v>25</v>
      </c>
      <c r="N1096" s="5">
        <f t="shared" si="70"/>
        <v>1</v>
      </c>
      <c r="O1096" s="5">
        <f t="shared" si="71"/>
        <v>4.8583055655196787</v>
      </c>
    </row>
    <row r="1097" spans="1:15" ht="25" customHeight="1">
      <c r="A1097" s="1"/>
      <c r="B1097" s="1">
        <v>114</v>
      </c>
      <c r="C1097" s="13" t="s">
        <v>17</v>
      </c>
      <c r="D1097" s="1" t="s">
        <v>57</v>
      </c>
      <c r="E1097" s="4">
        <v>45565</v>
      </c>
      <c r="F1097" s="1" t="s">
        <v>51</v>
      </c>
      <c r="G1097" s="1" t="s">
        <v>45</v>
      </c>
      <c r="H1097" s="5">
        <f>'Forecast log'!H119</f>
        <v>3</v>
      </c>
      <c r="I1097" s="5">
        <f>'PG facts'!F76</f>
        <v>-2</v>
      </c>
      <c r="J1097" s="5">
        <f t="shared" si="68"/>
        <v>5</v>
      </c>
      <c r="K1097" s="5">
        <f t="shared" si="69"/>
        <v>25</v>
      </c>
      <c r="L1097" s="5">
        <f>('Forecast log'!H119-I1097)^2</f>
        <v>25</v>
      </c>
      <c r="M1097" s="5">
        <f>('Forecast log'!I119-I1097)^2</f>
        <v>25</v>
      </c>
      <c r="N1097" s="5">
        <f t="shared" si="70"/>
        <v>0</v>
      </c>
      <c r="O1097" s="5">
        <f t="shared" si="71"/>
        <v>5</v>
      </c>
    </row>
    <row r="1098" spans="1:15" ht="25" customHeight="1">
      <c r="A1098" s="1"/>
      <c r="B1098" s="1">
        <v>114</v>
      </c>
      <c r="C1098" s="13" t="s">
        <v>17</v>
      </c>
      <c r="D1098" s="1" t="s">
        <v>57</v>
      </c>
      <c r="E1098" s="4">
        <v>45565</v>
      </c>
      <c r="F1098" s="1" t="s">
        <v>51</v>
      </c>
      <c r="G1098" s="1" t="s">
        <v>46</v>
      </c>
      <c r="H1098" s="5">
        <f>'Forecast log'!I119</f>
        <v>3</v>
      </c>
      <c r="I1098" s="5">
        <f>'PG facts'!F76</f>
        <v>-2</v>
      </c>
      <c r="J1098" s="5">
        <f t="shared" si="68"/>
        <v>5</v>
      </c>
      <c r="K1098" s="5">
        <f t="shared" si="69"/>
        <v>25</v>
      </c>
      <c r="L1098" s="5">
        <f>('Forecast log'!H119-I1098)^2</f>
        <v>25</v>
      </c>
      <c r="M1098" s="5">
        <f>('Forecast log'!I119-I1098)^2</f>
        <v>25</v>
      </c>
      <c r="N1098" s="5">
        <f t="shared" si="70"/>
        <v>0</v>
      </c>
      <c r="O1098" s="5">
        <f t="shared" si="71"/>
        <v>5</v>
      </c>
    </row>
    <row r="1099" spans="1:15" ht="25" customHeight="1">
      <c r="A1099" s="1"/>
      <c r="B1099" s="1">
        <v>114</v>
      </c>
      <c r="C1099" s="13" t="s">
        <v>17</v>
      </c>
      <c r="D1099" s="1" t="s">
        <v>57</v>
      </c>
      <c r="E1099" s="4">
        <v>45565</v>
      </c>
      <c r="F1099" s="1" t="s">
        <v>51</v>
      </c>
      <c r="G1099" s="1" t="s">
        <v>47</v>
      </c>
      <c r="H1099" s="5">
        <f>'Forecast log'!N119</f>
        <v>3.3524298746419392</v>
      </c>
      <c r="I1099" s="5">
        <f>'PG facts'!F76</f>
        <v>-2</v>
      </c>
      <c r="J1099" s="5">
        <f t="shared" si="68"/>
        <v>5.3524298746419392</v>
      </c>
      <c r="K1099" s="5">
        <f t="shared" si="69"/>
        <v>28.648505562959524</v>
      </c>
      <c r="L1099" s="5">
        <f>('Forecast log'!H119-I1099)^2</f>
        <v>25</v>
      </c>
      <c r="M1099" s="5">
        <f>('Forecast log'!I119-I1099)^2</f>
        <v>25</v>
      </c>
      <c r="N1099" s="5">
        <f t="shared" si="70"/>
        <v>0</v>
      </c>
      <c r="O1099" s="5">
        <f t="shared" si="71"/>
        <v>5.3524298746419392</v>
      </c>
    </row>
    <row r="1100" spans="1:15" ht="25" customHeight="1">
      <c r="A1100" s="1"/>
      <c r="B1100" s="1">
        <v>114</v>
      </c>
      <c r="C1100" s="13" t="s">
        <v>17</v>
      </c>
      <c r="D1100" s="1" t="s">
        <v>57</v>
      </c>
      <c r="E1100" s="4">
        <v>45565</v>
      </c>
      <c r="F1100" s="1" t="s">
        <v>51</v>
      </c>
      <c r="G1100" s="1" t="s">
        <v>50</v>
      </c>
      <c r="H1100" s="5">
        <f>'Forecast log'!S119</f>
        <v>3.8326199309099835</v>
      </c>
      <c r="I1100" s="5">
        <f>'PG facts'!F76</f>
        <v>-2</v>
      </c>
      <c r="J1100" s="5">
        <f t="shared" si="68"/>
        <v>5.8326199309099831</v>
      </c>
      <c r="K1100" s="5">
        <f t="shared" si="69"/>
        <v>34.019455258448374</v>
      </c>
      <c r="L1100" s="5">
        <f>('Forecast log'!H119-I1100)^2</f>
        <v>25</v>
      </c>
      <c r="M1100" s="5">
        <f>('Forecast log'!I119-I1100)^2</f>
        <v>25</v>
      </c>
      <c r="N1100" s="5">
        <f t="shared" si="70"/>
        <v>0</v>
      </c>
      <c r="O1100" s="5">
        <f t="shared" si="71"/>
        <v>5.8326199309099831</v>
      </c>
    </row>
    <row r="1101" spans="1:15" ht="25" customHeight="1">
      <c r="A1101" s="1"/>
      <c r="B1101" s="1">
        <v>114</v>
      </c>
      <c r="C1101" s="13" t="s">
        <v>17</v>
      </c>
      <c r="D1101" s="1" t="s">
        <v>57</v>
      </c>
      <c r="E1101" s="4">
        <v>45565</v>
      </c>
      <c r="F1101" s="1" t="s">
        <v>51</v>
      </c>
      <c r="G1101" s="1" t="s">
        <v>48</v>
      </c>
      <c r="H1101" s="5">
        <f>'Forecast log'!T119</f>
        <v>3.1762149373209696</v>
      </c>
      <c r="I1101" s="5">
        <f>'PG facts'!F76</f>
        <v>-2</v>
      </c>
      <c r="J1101" s="5">
        <f t="shared" si="68"/>
        <v>5.1762149373209692</v>
      </c>
      <c r="K1101" s="5">
        <f t="shared" si="69"/>
        <v>26.793201077344726</v>
      </c>
      <c r="L1101" s="5">
        <f>('Forecast log'!H119-I1101)^2</f>
        <v>25</v>
      </c>
      <c r="M1101" s="5">
        <f>('Forecast log'!I119-I1101)^2</f>
        <v>25</v>
      </c>
      <c r="N1101" s="5">
        <f t="shared" si="70"/>
        <v>0</v>
      </c>
      <c r="O1101" s="5">
        <f t="shared" si="71"/>
        <v>5.1762149373209692</v>
      </c>
    </row>
    <row r="1102" spans="1:15" ht="25" customHeight="1">
      <c r="A1102" s="1"/>
      <c r="B1102" s="1">
        <v>166</v>
      </c>
      <c r="C1102" s="13" t="s">
        <v>17</v>
      </c>
      <c r="D1102" s="1" t="s">
        <v>57</v>
      </c>
      <c r="E1102" s="4">
        <v>45657</v>
      </c>
      <c r="F1102" s="1" t="s">
        <v>44</v>
      </c>
      <c r="G1102" s="1" t="s">
        <v>45</v>
      </c>
      <c r="H1102" s="5">
        <f>'Forecast log'!H171</f>
        <v>3</v>
      </c>
      <c r="I1102" s="5">
        <f>'PG facts'!F83</f>
        <v>2</v>
      </c>
      <c r="J1102" s="5">
        <f t="shared" si="68"/>
        <v>1</v>
      </c>
      <c r="K1102" s="5">
        <f t="shared" si="69"/>
        <v>1</v>
      </c>
      <c r="L1102" s="5">
        <f>('Forecast log'!H171-I1102)^2</f>
        <v>1</v>
      </c>
      <c r="M1102" s="5">
        <f>('Forecast log'!I171-I1102)^2</f>
        <v>1</v>
      </c>
      <c r="N1102" s="5">
        <f t="shared" si="70"/>
        <v>0</v>
      </c>
      <c r="O1102" s="5">
        <f t="shared" si="71"/>
        <v>1</v>
      </c>
    </row>
    <row r="1103" spans="1:15" ht="25" customHeight="1">
      <c r="A1103" s="1"/>
      <c r="B1103" s="1">
        <v>166</v>
      </c>
      <c r="C1103" s="13" t="s">
        <v>17</v>
      </c>
      <c r="D1103" s="1" t="s">
        <v>57</v>
      </c>
      <c r="E1103" s="4">
        <v>45657</v>
      </c>
      <c r="F1103" s="1" t="s">
        <v>44</v>
      </c>
      <c r="G1103" s="1" t="s">
        <v>46</v>
      </c>
      <c r="H1103" s="5">
        <f>'Forecast log'!I171</f>
        <v>3</v>
      </c>
      <c r="I1103" s="5">
        <f>'PG facts'!F83</f>
        <v>2</v>
      </c>
      <c r="J1103" s="5">
        <f t="shared" si="68"/>
        <v>1</v>
      </c>
      <c r="K1103" s="5">
        <f t="shared" si="69"/>
        <v>1</v>
      </c>
      <c r="L1103" s="5">
        <f>('Forecast log'!H171-I1103)^2</f>
        <v>1</v>
      </c>
      <c r="M1103" s="5">
        <f>('Forecast log'!I171-I1103)^2</f>
        <v>1</v>
      </c>
      <c r="N1103" s="5">
        <f t="shared" si="70"/>
        <v>0</v>
      </c>
      <c r="O1103" s="5">
        <f t="shared" si="71"/>
        <v>1</v>
      </c>
    </row>
    <row r="1104" spans="1:15" ht="25" customHeight="1">
      <c r="A1104" s="1"/>
      <c r="B1104" s="1">
        <v>166</v>
      </c>
      <c r="C1104" s="13" t="s">
        <v>17</v>
      </c>
      <c r="D1104" s="1" t="s">
        <v>57</v>
      </c>
      <c r="E1104" s="4">
        <v>45657</v>
      </c>
      <c r="F1104" s="1" t="s">
        <v>44</v>
      </c>
      <c r="G1104" s="1" t="s">
        <v>47</v>
      </c>
      <c r="H1104" s="5">
        <f>'Forecast log'!N171</f>
        <v>3.1092203030152552</v>
      </c>
      <c r="I1104" s="5">
        <f>'PG facts'!F83</f>
        <v>2</v>
      </c>
      <c r="J1104" s="5">
        <f t="shared" si="68"/>
        <v>1.1092203030152552</v>
      </c>
      <c r="K1104" s="5">
        <f t="shared" si="69"/>
        <v>1.2303696806212545</v>
      </c>
      <c r="L1104" s="5">
        <f>('Forecast log'!H171-I1104)^2</f>
        <v>1</v>
      </c>
      <c r="M1104" s="5">
        <f>('Forecast log'!I171-I1104)^2</f>
        <v>1</v>
      </c>
      <c r="N1104" s="5">
        <f t="shared" si="70"/>
        <v>0</v>
      </c>
      <c r="O1104" s="5">
        <f t="shared" si="71"/>
        <v>1.1092203030152552</v>
      </c>
    </row>
    <row r="1105" spans="1:15" ht="25" customHeight="1">
      <c r="A1105" s="1"/>
      <c r="B1105" s="1">
        <v>166</v>
      </c>
      <c r="C1105" s="13" t="s">
        <v>17</v>
      </c>
      <c r="D1105" s="1" t="s">
        <v>57</v>
      </c>
      <c r="E1105" s="4">
        <v>45657</v>
      </c>
      <c r="F1105" s="1" t="s">
        <v>44</v>
      </c>
      <c r="G1105" s="1" t="s">
        <v>48</v>
      </c>
      <c r="H1105" s="5">
        <f>'Forecast log'!T171</f>
        <v>3.0546101515076276</v>
      </c>
      <c r="I1105" s="5">
        <f>'PG facts'!F83</f>
        <v>2</v>
      </c>
      <c r="J1105" s="5">
        <f t="shared" si="68"/>
        <v>1.0546101515076276</v>
      </c>
      <c r="K1105" s="5">
        <f t="shared" si="69"/>
        <v>1.1122025716629413</v>
      </c>
      <c r="L1105" s="5">
        <f>('Forecast log'!H171-I1105)^2</f>
        <v>1</v>
      </c>
      <c r="M1105" s="5">
        <f>('Forecast log'!I171-I1105)^2</f>
        <v>1</v>
      </c>
      <c r="N1105" s="5">
        <f t="shared" si="70"/>
        <v>0</v>
      </c>
      <c r="O1105" s="5">
        <f t="shared" si="71"/>
        <v>1.0546101515076276</v>
      </c>
    </row>
    <row r="1106" spans="1:15" ht="25" customHeight="1">
      <c r="A1106" s="1"/>
      <c r="B1106" s="1">
        <v>172</v>
      </c>
      <c r="C1106" s="13" t="s">
        <v>17</v>
      </c>
      <c r="D1106" s="1" t="s">
        <v>57</v>
      </c>
      <c r="E1106" s="4">
        <v>45657</v>
      </c>
      <c r="F1106" s="1" t="s">
        <v>52</v>
      </c>
      <c r="G1106" s="1" t="s">
        <v>45</v>
      </c>
      <c r="H1106" s="5">
        <f>'Forecast log'!H177</f>
        <v>1.25</v>
      </c>
      <c r="I1106" s="5">
        <f>'PG facts'!F83</f>
        <v>2</v>
      </c>
      <c r="J1106" s="5">
        <f t="shared" si="68"/>
        <v>-0.75</v>
      </c>
      <c r="K1106" s="5">
        <f t="shared" si="69"/>
        <v>0.5625</v>
      </c>
      <c r="L1106" s="5">
        <f>('Forecast log'!H177-I1106)^2</f>
        <v>0.5625</v>
      </c>
      <c r="M1106" s="5">
        <f>('Forecast log'!I177-I1106)^2</f>
        <v>16</v>
      </c>
      <c r="N1106" s="5">
        <f t="shared" si="70"/>
        <v>0</v>
      </c>
      <c r="O1106" s="5">
        <f t="shared" si="71"/>
        <v>0.75</v>
      </c>
    </row>
    <row r="1107" spans="1:15" ht="25" customHeight="1">
      <c r="A1107" s="1"/>
      <c r="B1107" s="1">
        <v>172</v>
      </c>
      <c r="C1107" s="13" t="s">
        <v>17</v>
      </c>
      <c r="D1107" s="1" t="s">
        <v>57</v>
      </c>
      <c r="E1107" s="4">
        <v>45657</v>
      </c>
      <c r="F1107" s="1" t="s">
        <v>52</v>
      </c>
      <c r="G1107" s="1" t="s">
        <v>46</v>
      </c>
      <c r="H1107" s="5">
        <f>'Forecast log'!I177</f>
        <v>-2</v>
      </c>
      <c r="I1107" s="5">
        <f>'PG facts'!F83</f>
        <v>2</v>
      </c>
      <c r="J1107" s="5">
        <f t="shared" si="68"/>
        <v>-4</v>
      </c>
      <c r="K1107" s="5">
        <f t="shared" si="69"/>
        <v>16</v>
      </c>
      <c r="L1107" s="5">
        <f>('Forecast log'!H177-I1107)^2</f>
        <v>0.5625</v>
      </c>
      <c r="M1107" s="5">
        <f>('Forecast log'!I177-I1107)^2</f>
        <v>16</v>
      </c>
      <c r="N1107" s="5">
        <f t="shared" si="70"/>
        <v>0</v>
      </c>
      <c r="O1107" s="5">
        <f t="shared" si="71"/>
        <v>4</v>
      </c>
    </row>
    <row r="1108" spans="1:15" ht="25" customHeight="1">
      <c r="A1108" s="1"/>
      <c r="B1108" s="1">
        <v>172</v>
      </c>
      <c r="C1108" s="13" t="s">
        <v>17</v>
      </c>
      <c r="D1108" s="1" t="s">
        <v>57</v>
      </c>
      <c r="E1108" s="4">
        <v>45657</v>
      </c>
      <c r="F1108" s="1" t="s">
        <v>52</v>
      </c>
      <c r="G1108" s="1" t="s">
        <v>47</v>
      </c>
      <c r="H1108" s="5">
        <f>'Forecast log'!N177</f>
        <v>1.9926769496070225</v>
      </c>
      <c r="I1108" s="5">
        <f>'PG facts'!F83</f>
        <v>2</v>
      </c>
      <c r="J1108" s="5">
        <f t="shared" si="68"/>
        <v>-7.323050392977537E-3</v>
      </c>
      <c r="K1108" s="5">
        <f t="shared" si="69"/>
        <v>5.3627067058088459E-5</v>
      </c>
      <c r="L1108" s="5">
        <f>('Forecast log'!H177-I1108)^2</f>
        <v>0.5625</v>
      </c>
      <c r="M1108" s="5">
        <f>('Forecast log'!I177-I1108)^2</f>
        <v>16</v>
      </c>
      <c r="N1108" s="5">
        <f t="shared" si="70"/>
        <v>1</v>
      </c>
      <c r="O1108" s="5">
        <f t="shared" si="71"/>
        <v>7.323050392977537E-3</v>
      </c>
    </row>
    <row r="1109" spans="1:15" ht="25" customHeight="1">
      <c r="A1109" s="1"/>
      <c r="B1109" s="1">
        <v>172</v>
      </c>
      <c r="C1109" s="13" t="s">
        <v>17</v>
      </c>
      <c r="D1109" s="1" t="s">
        <v>57</v>
      </c>
      <c r="E1109" s="4">
        <v>45657</v>
      </c>
      <c r="F1109" s="1" t="s">
        <v>52</v>
      </c>
      <c r="G1109" s="1" t="s">
        <v>50</v>
      </c>
      <c r="H1109" s="5">
        <f>'Forecast log'!S177</f>
        <v>3.1693453573922854</v>
      </c>
      <c r="I1109" s="5">
        <f>'PG facts'!F83</f>
        <v>2</v>
      </c>
      <c r="J1109" s="5">
        <f t="shared" si="68"/>
        <v>1.1693453573922854</v>
      </c>
      <c r="K1109" s="5">
        <f t="shared" si="69"/>
        <v>1.3673685648548917</v>
      </c>
      <c r="L1109" s="5">
        <f>('Forecast log'!H177-I1109)^2</f>
        <v>0.5625</v>
      </c>
      <c r="M1109" s="5">
        <f>('Forecast log'!I177-I1109)^2</f>
        <v>16</v>
      </c>
      <c r="N1109" s="5">
        <f t="shared" si="70"/>
        <v>0</v>
      </c>
      <c r="O1109" s="5">
        <f t="shared" si="71"/>
        <v>1.1693453573922854</v>
      </c>
    </row>
    <row r="1110" spans="1:15" ht="25" customHeight="1">
      <c r="A1110" s="1"/>
      <c r="B1110" s="1">
        <v>172</v>
      </c>
      <c r="C1110" s="13" t="s">
        <v>17</v>
      </c>
      <c r="D1110" s="1" t="s">
        <v>57</v>
      </c>
      <c r="E1110" s="4">
        <v>45657</v>
      </c>
      <c r="F1110" s="1" t="s">
        <v>52</v>
      </c>
      <c r="G1110" s="1" t="s">
        <v>48</v>
      </c>
      <c r="H1110" s="5">
        <f>'Forecast log'!T177</f>
        <v>1.6213384748035113</v>
      </c>
      <c r="I1110" s="5">
        <f>'PG facts'!F83</f>
        <v>2</v>
      </c>
      <c r="J1110" s="5">
        <f t="shared" si="68"/>
        <v>-0.37866152519648866</v>
      </c>
      <c r="K1110" s="5">
        <f t="shared" si="69"/>
        <v>0.14338455066413103</v>
      </c>
      <c r="L1110" s="5">
        <f>('Forecast log'!H177-I1110)^2</f>
        <v>0.5625</v>
      </c>
      <c r="M1110" s="5">
        <f>('Forecast log'!I177-I1110)^2</f>
        <v>16</v>
      </c>
      <c r="N1110" s="5">
        <f t="shared" si="70"/>
        <v>1</v>
      </c>
      <c r="O1110" s="5">
        <f t="shared" si="71"/>
        <v>0.37866152519648866</v>
      </c>
    </row>
    <row r="1111" spans="1:15" ht="25" customHeight="1">
      <c r="A1111" s="1"/>
      <c r="B1111" s="1">
        <v>169</v>
      </c>
      <c r="C1111" s="13" t="s">
        <v>17</v>
      </c>
      <c r="D1111" s="1" t="s">
        <v>57</v>
      </c>
      <c r="E1111" s="4">
        <v>45657</v>
      </c>
      <c r="F1111" s="1" t="s">
        <v>49</v>
      </c>
      <c r="G1111" s="1" t="s">
        <v>45</v>
      </c>
      <c r="H1111" s="5">
        <f>'Forecast log'!H174</f>
        <v>1.25</v>
      </c>
      <c r="I1111" s="5">
        <f>'PG facts'!F83</f>
        <v>2</v>
      </c>
      <c r="J1111" s="5">
        <f t="shared" si="68"/>
        <v>-0.75</v>
      </c>
      <c r="K1111" s="5">
        <f t="shared" si="69"/>
        <v>0.5625</v>
      </c>
      <c r="L1111" s="5">
        <f>('Forecast log'!H174-I1111)^2</f>
        <v>0.5625</v>
      </c>
      <c r="M1111" s="5">
        <f>('Forecast log'!I174-I1111)^2</f>
        <v>16</v>
      </c>
      <c r="N1111" s="5">
        <f t="shared" si="70"/>
        <v>0</v>
      </c>
      <c r="O1111" s="5">
        <f t="shared" si="71"/>
        <v>0.75</v>
      </c>
    </row>
    <row r="1112" spans="1:15" ht="25" customHeight="1">
      <c r="A1112" s="1"/>
      <c r="B1112" s="1">
        <v>169</v>
      </c>
      <c r="C1112" s="13" t="s">
        <v>17</v>
      </c>
      <c r="D1112" s="1" t="s">
        <v>57</v>
      </c>
      <c r="E1112" s="4">
        <v>45657</v>
      </c>
      <c r="F1112" s="1" t="s">
        <v>49</v>
      </c>
      <c r="G1112" s="1" t="s">
        <v>46</v>
      </c>
      <c r="H1112" s="5">
        <f>'Forecast log'!I174</f>
        <v>-2</v>
      </c>
      <c r="I1112" s="5">
        <f>'PG facts'!F83</f>
        <v>2</v>
      </c>
      <c r="J1112" s="5">
        <f t="shared" si="68"/>
        <v>-4</v>
      </c>
      <c r="K1112" s="5">
        <f t="shared" si="69"/>
        <v>16</v>
      </c>
      <c r="L1112" s="5">
        <f>('Forecast log'!H174-I1112)^2</f>
        <v>0.5625</v>
      </c>
      <c r="M1112" s="5">
        <f>('Forecast log'!I174-I1112)^2</f>
        <v>16</v>
      </c>
      <c r="N1112" s="5">
        <f t="shared" si="70"/>
        <v>0</v>
      </c>
      <c r="O1112" s="5">
        <f t="shared" si="71"/>
        <v>4</v>
      </c>
    </row>
    <row r="1113" spans="1:15" ht="25" customHeight="1">
      <c r="A1113" s="1"/>
      <c r="B1113" s="1">
        <v>169</v>
      </c>
      <c r="C1113" s="13" t="s">
        <v>17</v>
      </c>
      <c r="D1113" s="1" t="s">
        <v>57</v>
      </c>
      <c r="E1113" s="4">
        <v>45657</v>
      </c>
      <c r="F1113" s="1" t="s">
        <v>49</v>
      </c>
      <c r="G1113" s="1" t="s">
        <v>47</v>
      </c>
      <c r="H1113" s="5">
        <f>'Forecast log'!N174</f>
        <v>2.2761167283304395</v>
      </c>
      <c r="I1113" s="5">
        <f>'PG facts'!F83</f>
        <v>2</v>
      </c>
      <c r="J1113" s="5">
        <f t="shared" si="68"/>
        <v>0.27611672833043954</v>
      </c>
      <c r="K1113" s="5">
        <f t="shared" si="69"/>
        <v>7.6240447663905753E-2</v>
      </c>
      <c r="L1113" s="5">
        <f>('Forecast log'!H174-I1113)^2</f>
        <v>0.5625</v>
      </c>
      <c r="M1113" s="5">
        <f>('Forecast log'!I174-I1113)^2</f>
        <v>16</v>
      </c>
      <c r="N1113" s="5">
        <f t="shared" si="70"/>
        <v>1</v>
      </c>
      <c r="O1113" s="5">
        <f t="shared" si="71"/>
        <v>0.27611672833043954</v>
      </c>
    </row>
    <row r="1114" spans="1:15" ht="25" customHeight="1">
      <c r="A1114" s="1"/>
      <c r="B1114" s="1">
        <v>169</v>
      </c>
      <c r="C1114" s="13" t="s">
        <v>17</v>
      </c>
      <c r="D1114" s="1" t="s">
        <v>57</v>
      </c>
      <c r="E1114" s="4">
        <v>45657</v>
      </c>
      <c r="F1114" s="1" t="s">
        <v>49</v>
      </c>
      <c r="G1114" s="1" t="s">
        <v>50</v>
      </c>
      <c r="H1114" s="5">
        <f>'Forecast log'!S174</f>
        <v>3.1906445067063087</v>
      </c>
      <c r="I1114" s="5">
        <f>'PG facts'!F83</f>
        <v>2</v>
      </c>
      <c r="J1114" s="5">
        <f t="shared" si="68"/>
        <v>1.1906445067063087</v>
      </c>
      <c r="K1114" s="5">
        <f t="shared" si="69"/>
        <v>1.4176343413499093</v>
      </c>
      <c r="L1114" s="5">
        <f>('Forecast log'!H174-I1114)^2</f>
        <v>0.5625</v>
      </c>
      <c r="M1114" s="5">
        <f>('Forecast log'!I174-I1114)^2</f>
        <v>16</v>
      </c>
      <c r="N1114" s="5">
        <f t="shared" si="70"/>
        <v>0</v>
      </c>
      <c r="O1114" s="5">
        <f t="shared" si="71"/>
        <v>1.1906445067063087</v>
      </c>
    </row>
    <row r="1115" spans="1:15" ht="25" customHeight="1">
      <c r="A1115" s="1"/>
      <c r="B1115" s="1">
        <v>169</v>
      </c>
      <c r="C1115" s="13" t="s">
        <v>17</v>
      </c>
      <c r="D1115" s="1" t="s">
        <v>57</v>
      </c>
      <c r="E1115" s="4">
        <v>45657</v>
      </c>
      <c r="F1115" s="1" t="s">
        <v>49</v>
      </c>
      <c r="G1115" s="1" t="s">
        <v>48</v>
      </c>
      <c r="H1115" s="5">
        <f>'Forecast log'!T174</f>
        <v>1.7630583641652198</v>
      </c>
      <c r="I1115" s="5">
        <f>'PG facts'!F83</f>
        <v>2</v>
      </c>
      <c r="J1115" s="5">
        <f t="shared" si="68"/>
        <v>-0.23694163583478023</v>
      </c>
      <c r="K1115" s="5">
        <f t="shared" si="69"/>
        <v>5.614133879206161E-2</v>
      </c>
      <c r="L1115" s="5">
        <f>('Forecast log'!H174-I1115)^2</f>
        <v>0.5625</v>
      </c>
      <c r="M1115" s="5">
        <f>('Forecast log'!I174-I1115)^2</f>
        <v>16</v>
      </c>
      <c r="N1115" s="5">
        <f t="shared" si="70"/>
        <v>1</v>
      </c>
      <c r="O1115" s="5">
        <f t="shared" si="71"/>
        <v>0.23694163583478023</v>
      </c>
    </row>
    <row r="1116" spans="1:15" ht="25" customHeight="1">
      <c r="A1116" s="1"/>
      <c r="B1116" s="1">
        <v>170</v>
      </c>
      <c r="C1116" s="13" t="s">
        <v>17</v>
      </c>
      <c r="D1116" s="1" t="s">
        <v>57</v>
      </c>
      <c r="E1116" s="4">
        <v>45657</v>
      </c>
      <c r="F1116" s="1" t="s">
        <v>51</v>
      </c>
      <c r="G1116" s="1" t="s">
        <v>45</v>
      </c>
      <c r="H1116" s="5">
        <f>'Forecast log'!H175</f>
        <v>1.25</v>
      </c>
      <c r="I1116" s="5">
        <f>'PG facts'!F83</f>
        <v>2</v>
      </c>
      <c r="J1116" s="5">
        <f t="shared" si="68"/>
        <v>-0.75</v>
      </c>
      <c r="K1116" s="5">
        <f t="shared" si="69"/>
        <v>0.5625</v>
      </c>
      <c r="L1116" s="5">
        <f>('Forecast log'!H175-I1116)^2</f>
        <v>0.5625</v>
      </c>
      <c r="M1116" s="5">
        <f>('Forecast log'!I175-I1116)^2</f>
        <v>16</v>
      </c>
      <c r="N1116" s="5">
        <f t="shared" si="70"/>
        <v>0</v>
      </c>
      <c r="O1116" s="5">
        <f t="shared" si="71"/>
        <v>0.75</v>
      </c>
    </row>
    <row r="1117" spans="1:15" ht="25" customHeight="1">
      <c r="A1117" s="1"/>
      <c r="B1117" s="1">
        <v>170</v>
      </c>
      <c r="C1117" s="13" t="s">
        <v>17</v>
      </c>
      <c r="D1117" s="1" t="s">
        <v>57</v>
      </c>
      <c r="E1117" s="4">
        <v>45657</v>
      </c>
      <c r="F1117" s="1" t="s">
        <v>51</v>
      </c>
      <c r="G1117" s="1" t="s">
        <v>46</v>
      </c>
      <c r="H1117" s="5">
        <f>'Forecast log'!I175</f>
        <v>-2</v>
      </c>
      <c r="I1117" s="5">
        <f>'PG facts'!F83</f>
        <v>2</v>
      </c>
      <c r="J1117" s="5">
        <f t="shared" si="68"/>
        <v>-4</v>
      </c>
      <c r="K1117" s="5">
        <f t="shared" si="69"/>
        <v>16</v>
      </c>
      <c r="L1117" s="5">
        <f>('Forecast log'!H175-I1117)^2</f>
        <v>0.5625</v>
      </c>
      <c r="M1117" s="5">
        <f>('Forecast log'!I175-I1117)^2</f>
        <v>16</v>
      </c>
      <c r="N1117" s="5">
        <f t="shared" si="70"/>
        <v>0</v>
      </c>
      <c r="O1117" s="5">
        <f t="shared" si="71"/>
        <v>4</v>
      </c>
    </row>
    <row r="1118" spans="1:15" ht="25" customHeight="1">
      <c r="A1118" s="1"/>
      <c r="B1118" s="1">
        <v>170</v>
      </c>
      <c r="C1118" s="13" t="s">
        <v>17</v>
      </c>
      <c r="D1118" s="1" t="s">
        <v>57</v>
      </c>
      <c r="E1118" s="4">
        <v>45657</v>
      </c>
      <c r="F1118" s="1" t="s">
        <v>51</v>
      </c>
      <c r="G1118" s="1" t="s">
        <v>47</v>
      </c>
      <c r="H1118" s="5">
        <f>'Forecast log'!N175</f>
        <v>1.872647688330247</v>
      </c>
      <c r="I1118" s="5">
        <f>'PG facts'!F83</f>
        <v>2</v>
      </c>
      <c r="J1118" s="5">
        <f t="shared" si="68"/>
        <v>-0.12735231166975303</v>
      </c>
      <c r="K1118" s="5">
        <f t="shared" si="69"/>
        <v>1.6218611287629914E-2</v>
      </c>
      <c r="L1118" s="5">
        <f>('Forecast log'!H175-I1118)^2</f>
        <v>0.5625</v>
      </c>
      <c r="M1118" s="5">
        <f>('Forecast log'!I175-I1118)^2</f>
        <v>16</v>
      </c>
      <c r="N1118" s="5">
        <f t="shared" si="70"/>
        <v>1</v>
      </c>
      <c r="O1118" s="5">
        <f t="shared" si="71"/>
        <v>0.12735231166975303</v>
      </c>
    </row>
    <row r="1119" spans="1:15" ht="25" customHeight="1">
      <c r="A1119" s="1"/>
      <c r="B1119" s="1">
        <v>170</v>
      </c>
      <c r="C1119" s="13" t="s">
        <v>17</v>
      </c>
      <c r="D1119" s="1" t="s">
        <v>57</v>
      </c>
      <c r="E1119" s="4">
        <v>45657</v>
      </c>
      <c r="F1119" s="1" t="s">
        <v>51</v>
      </c>
      <c r="G1119" s="1" t="s">
        <v>50</v>
      </c>
      <c r="H1119" s="5">
        <f>'Forecast log'!S175</f>
        <v>3.1694279856714171</v>
      </c>
      <c r="I1119" s="5">
        <f>'PG facts'!F83</f>
        <v>2</v>
      </c>
      <c r="J1119" s="5">
        <f t="shared" si="68"/>
        <v>1.1694279856714171</v>
      </c>
      <c r="K1119" s="5">
        <f t="shared" si="69"/>
        <v>1.3675618136715082</v>
      </c>
      <c r="L1119" s="5">
        <f>('Forecast log'!H175-I1119)^2</f>
        <v>0.5625</v>
      </c>
      <c r="M1119" s="5">
        <f>('Forecast log'!I175-I1119)^2</f>
        <v>16</v>
      </c>
      <c r="N1119" s="5">
        <f t="shared" si="70"/>
        <v>0</v>
      </c>
      <c r="O1119" s="5">
        <f t="shared" si="71"/>
        <v>1.1694279856714171</v>
      </c>
    </row>
    <row r="1120" spans="1:15" ht="25" customHeight="1">
      <c r="A1120" s="1"/>
      <c r="B1120" s="1">
        <v>170</v>
      </c>
      <c r="C1120" s="13" t="s">
        <v>17</v>
      </c>
      <c r="D1120" s="1" t="s">
        <v>57</v>
      </c>
      <c r="E1120" s="4">
        <v>45657</v>
      </c>
      <c r="F1120" s="1" t="s">
        <v>51</v>
      </c>
      <c r="G1120" s="1" t="s">
        <v>48</v>
      </c>
      <c r="H1120" s="5">
        <f>'Forecast log'!T175</f>
        <v>1.5613238441651234</v>
      </c>
      <c r="I1120" s="5">
        <f>'PG facts'!F83</f>
        <v>2</v>
      </c>
      <c r="J1120" s="5">
        <f t="shared" si="68"/>
        <v>-0.43867615583487662</v>
      </c>
      <c r="K1120" s="5">
        <f t="shared" si="69"/>
        <v>0.19243676969806497</v>
      </c>
      <c r="L1120" s="5">
        <f>('Forecast log'!H175-I1120)^2</f>
        <v>0.5625</v>
      </c>
      <c r="M1120" s="5">
        <f>('Forecast log'!I175-I1120)^2</f>
        <v>16</v>
      </c>
      <c r="N1120" s="5">
        <f t="shared" si="70"/>
        <v>1</v>
      </c>
      <c r="O1120" s="5">
        <f t="shared" si="71"/>
        <v>0.43867615583487662</v>
      </c>
    </row>
    <row r="1121" spans="1:15" ht="25" customHeight="1">
      <c r="A1121" s="1"/>
      <c r="B1121" s="1">
        <v>224</v>
      </c>
      <c r="C1121" s="13" t="s">
        <v>17</v>
      </c>
      <c r="D1121" s="1" t="s">
        <v>57</v>
      </c>
      <c r="E1121" s="4">
        <v>45747</v>
      </c>
      <c r="F1121" s="1" t="s">
        <v>44</v>
      </c>
      <c r="G1121" s="1" t="s">
        <v>45</v>
      </c>
      <c r="H1121" s="5">
        <f>'Forecast log'!H229</f>
        <v>1.25</v>
      </c>
      <c r="I1121" s="5">
        <f>'PG facts'!F90</f>
        <v>2</v>
      </c>
      <c r="J1121" s="5">
        <f t="shared" si="68"/>
        <v>-0.75</v>
      </c>
      <c r="K1121" s="5">
        <f t="shared" si="69"/>
        <v>0.5625</v>
      </c>
      <c r="L1121" s="5">
        <f>('Forecast log'!H229-I1121)^2</f>
        <v>0.5625</v>
      </c>
      <c r="M1121" s="5">
        <f>('Forecast log'!I229-I1121)^2</f>
        <v>16</v>
      </c>
      <c r="N1121" s="5">
        <f t="shared" si="70"/>
        <v>0</v>
      </c>
      <c r="O1121" s="5">
        <f t="shared" si="71"/>
        <v>0.75</v>
      </c>
    </row>
    <row r="1122" spans="1:15" ht="25" customHeight="1">
      <c r="A1122" s="1"/>
      <c r="B1122" s="1">
        <v>224</v>
      </c>
      <c r="C1122" s="13" t="s">
        <v>17</v>
      </c>
      <c r="D1122" s="1" t="s">
        <v>57</v>
      </c>
      <c r="E1122" s="4">
        <v>45747</v>
      </c>
      <c r="F1122" s="1" t="s">
        <v>44</v>
      </c>
      <c r="G1122" s="1" t="s">
        <v>46</v>
      </c>
      <c r="H1122" s="5">
        <f>'Forecast log'!I229</f>
        <v>-2</v>
      </c>
      <c r="I1122" s="5">
        <f>'PG facts'!F90</f>
        <v>2</v>
      </c>
      <c r="J1122" s="5">
        <f t="shared" si="68"/>
        <v>-4</v>
      </c>
      <c r="K1122" s="5">
        <f t="shared" si="69"/>
        <v>16</v>
      </c>
      <c r="L1122" s="5">
        <f>('Forecast log'!H229-I1122)^2</f>
        <v>0.5625</v>
      </c>
      <c r="M1122" s="5">
        <f>('Forecast log'!I229-I1122)^2</f>
        <v>16</v>
      </c>
      <c r="N1122" s="5">
        <f t="shared" si="70"/>
        <v>0</v>
      </c>
      <c r="O1122" s="5">
        <f t="shared" si="71"/>
        <v>4</v>
      </c>
    </row>
    <row r="1123" spans="1:15" ht="25" customHeight="1">
      <c r="A1123" s="1"/>
      <c r="B1123" s="1">
        <v>224</v>
      </c>
      <c r="C1123" s="13" t="s">
        <v>17</v>
      </c>
      <c r="D1123" s="1" t="s">
        <v>57</v>
      </c>
      <c r="E1123" s="4">
        <v>45747</v>
      </c>
      <c r="F1123" s="1" t="s">
        <v>44</v>
      </c>
      <c r="G1123" s="1" t="s">
        <v>47</v>
      </c>
      <c r="H1123" s="5">
        <f>'Forecast log'!N229</f>
        <v>2.2922706801253954</v>
      </c>
      <c r="I1123" s="5">
        <f>'PG facts'!F90</f>
        <v>2</v>
      </c>
      <c r="J1123" s="5">
        <f t="shared" si="68"/>
        <v>0.29227068012539537</v>
      </c>
      <c r="K1123" s="5">
        <f t="shared" si="69"/>
        <v>8.5422150460961174E-2</v>
      </c>
      <c r="L1123" s="5">
        <f>('Forecast log'!H229-I1123)^2</f>
        <v>0.5625</v>
      </c>
      <c r="M1123" s="5">
        <f>('Forecast log'!I229-I1123)^2</f>
        <v>16</v>
      </c>
      <c r="N1123" s="5">
        <f t="shared" si="70"/>
        <v>1</v>
      </c>
      <c r="O1123" s="5">
        <f t="shared" si="71"/>
        <v>0.29227068012539537</v>
      </c>
    </row>
    <row r="1124" spans="1:15" ht="25" customHeight="1">
      <c r="A1124" s="1"/>
      <c r="B1124" s="1">
        <v>224</v>
      </c>
      <c r="C1124" s="13" t="s">
        <v>17</v>
      </c>
      <c r="D1124" s="1" t="s">
        <v>57</v>
      </c>
      <c r="E1124" s="4">
        <v>45747</v>
      </c>
      <c r="F1124" s="1" t="s">
        <v>44</v>
      </c>
      <c r="G1124" s="1" t="s">
        <v>48</v>
      </c>
      <c r="H1124" s="5">
        <f>'Forecast log'!T229</f>
        <v>1.7711353400626977</v>
      </c>
      <c r="I1124" s="5">
        <f>'PG facts'!F90</f>
        <v>2</v>
      </c>
      <c r="J1124" s="5">
        <f t="shared" si="68"/>
        <v>-0.22886465993730232</v>
      </c>
      <c r="K1124" s="5">
        <f t="shared" si="69"/>
        <v>5.2379032568217035E-2</v>
      </c>
      <c r="L1124" s="5">
        <f>('Forecast log'!H229-I1124)^2</f>
        <v>0.5625</v>
      </c>
      <c r="M1124" s="5">
        <f>('Forecast log'!I229-I1124)^2</f>
        <v>16</v>
      </c>
      <c r="N1124" s="5">
        <f t="shared" si="70"/>
        <v>1</v>
      </c>
      <c r="O1124" s="5">
        <f t="shared" si="71"/>
        <v>0.22886465993730232</v>
      </c>
    </row>
    <row r="1125" spans="1:15" ht="25" customHeight="1">
      <c r="A1125" s="1"/>
      <c r="B1125" s="1">
        <v>230</v>
      </c>
      <c r="C1125" s="13" t="s">
        <v>17</v>
      </c>
      <c r="D1125" s="1" t="s">
        <v>57</v>
      </c>
      <c r="E1125" s="4">
        <v>45747</v>
      </c>
      <c r="F1125" s="1" t="s">
        <v>52</v>
      </c>
      <c r="G1125" s="1" t="s">
        <v>45</v>
      </c>
      <c r="H1125" s="5">
        <f>'Forecast log'!H235</f>
        <v>1.5</v>
      </c>
      <c r="I1125" s="5">
        <f>'PG facts'!F90</f>
        <v>2</v>
      </c>
      <c r="J1125" s="5">
        <f t="shared" si="68"/>
        <v>-0.5</v>
      </c>
      <c r="K1125" s="5">
        <f t="shared" si="69"/>
        <v>0.25</v>
      </c>
      <c r="L1125" s="5">
        <f>('Forecast log'!H235-I1125)^2</f>
        <v>0.25</v>
      </c>
      <c r="M1125" s="5">
        <f>('Forecast log'!I235-I1125)^2</f>
        <v>0</v>
      </c>
      <c r="N1125" s="5">
        <f t="shared" si="70"/>
        <v>0</v>
      </c>
      <c r="O1125" s="5">
        <f t="shared" si="71"/>
        <v>0.5</v>
      </c>
    </row>
    <row r="1126" spans="1:15" ht="25" customHeight="1">
      <c r="A1126" s="1"/>
      <c r="B1126" s="1">
        <v>230</v>
      </c>
      <c r="C1126" s="13" t="s">
        <v>17</v>
      </c>
      <c r="D1126" s="1" t="s">
        <v>57</v>
      </c>
      <c r="E1126" s="4">
        <v>45747</v>
      </c>
      <c r="F1126" s="1" t="s">
        <v>52</v>
      </c>
      <c r="G1126" s="1" t="s">
        <v>46</v>
      </c>
      <c r="H1126" s="5">
        <f>'Forecast log'!I235</f>
        <v>2</v>
      </c>
      <c r="I1126" s="5">
        <f>'PG facts'!F90</f>
        <v>2</v>
      </c>
      <c r="J1126" s="5">
        <f t="shared" si="68"/>
        <v>0</v>
      </c>
      <c r="K1126" s="5">
        <f t="shared" si="69"/>
        <v>0</v>
      </c>
      <c r="L1126" s="5">
        <f>('Forecast log'!H235-I1126)^2</f>
        <v>0.25</v>
      </c>
      <c r="M1126" s="5">
        <f>('Forecast log'!I235-I1126)^2</f>
        <v>0</v>
      </c>
      <c r="N1126" s="5">
        <f t="shared" si="70"/>
        <v>1</v>
      </c>
      <c r="O1126" s="5">
        <f t="shared" si="71"/>
        <v>0</v>
      </c>
    </row>
    <row r="1127" spans="1:15" ht="25" customHeight="1">
      <c r="A1127" s="1"/>
      <c r="B1127" s="1">
        <v>230</v>
      </c>
      <c r="C1127" s="13" t="s">
        <v>17</v>
      </c>
      <c r="D1127" s="1" t="s">
        <v>57</v>
      </c>
      <c r="E1127" s="4">
        <v>45747</v>
      </c>
      <c r="F1127" s="1" t="s">
        <v>52</v>
      </c>
      <c r="G1127" s="1" t="s">
        <v>47</v>
      </c>
      <c r="H1127" s="5">
        <f>'Forecast log'!N235</f>
        <v>3.8648601982073387</v>
      </c>
      <c r="I1127" s="5">
        <f>'PG facts'!F90</f>
        <v>2</v>
      </c>
      <c r="J1127" s="5">
        <f t="shared" si="68"/>
        <v>1.8648601982073387</v>
      </c>
      <c r="K1127" s="5">
        <f t="shared" si="69"/>
        <v>3.4777035588579146</v>
      </c>
      <c r="L1127" s="5">
        <f>('Forecast log'!H235-I1127)^2</f>
        <v>0.25</v>
      </c>
      <c r="M1127" s="5">
        <f>('Forecast log'!I235-I1127)^2</f>
        <v>0</v>
      </c>
      <c r="N1127" s="5">
        <f t="shared" si="70"/>
        <v>0</v>
      </c>
      <c r="O1127" s="5">
        <f t="shared" si="71"/>
        <v>1.8648601982073387</v>
      </c>
    </row>
    <row r="1128" spans="1:15" ht="25" customHeight="1">
      <c r="A1128" s="1"/>
      <c r="B1128" s="1">
        <v>230</v>
      </c>
      <c r="C1128" s="13" t="s">
        <v>17</v>
      </c>
      <c r="D1128" s="1" t="s">
        <v>57</v>
      </c>
      <c r="E1128" s="4">
        <v>45747</v>
      </c>
      <c r="F1128" s="1" t="s">
        <v>52</v>
      </c>
      <c r="G1128" s="1" t="s">
        <v>50</v>
      </c>
      <c r="H1128" s="5">
        <f>'Forecast log'!S235</f>
        <v>2.2832284118371309</v>
      </c>
      <c r="I1128" s="5">
        <f>'PG facts'!F90</f>
        <v>2</v>
      </c>
      <c r="J1128" s="5">
        <f t="shared" si="68"/>
        <v>0.28322841183713088</v>
      </c>
      <c r="K1128" s="5">
        <f t="shared" si="69"/>
        <v>8.0218333271783418E-2</v>
      </c>
      <c r="L1128" s="5">
        <f>('Forecast log'!H235-I1128)^2</f>
        <v>0.25</v>
      </c>
      <c r="M1128" s="5">
        <f>('Forecast log'!I235-I1128)^2</f>
        <v>0</v>
      </c>
      <c r="N1128" s="5">
        <f t="shared" si="70"/>
        <v>1</v>
      </c>
      <c r="O1128" s="5">
        <f t="shared" si="71"/>
        <v>0.28322841183713088</v>
      </c>
    </row>
    <row r="1129" spans="1:15" ht="25" customHeight="1">
      <c r="A1129" s="1"/>
      <c r="B1129" s="1">
        <v>230</v>
      </c>
      <c r="C1129" s="13" t="s">
        <v>17</v>
      </c>
      <c r="D1129" s="1" t="s">
        <v>57</v>
      </c>
      <c r="E1129" s="4">
        <v>45747</v>
      </c>
      <c r="F1129" s="1" t="s">
        <v>52</v>
      </c>
      <c r="G1129" s="1" t="s">
        <v>48</v>
      </c>
      <c r="H1129" s="5">
        <f>'Forecast log'!T235</f>
        <v>2.6824300991036694</v>
      </c>
      <c r="I1129" s="5">
        <f>'PG facts'!F90</f>
        <v>2</v>
      </c>
      <c r="J1129" s="5">
        <f t="shared" si="68"/>
        <v>0.68243009910366936</v>
      </c>
      <c r="K1129" s="5">
        <f t="shared" si="69"/>
        <v>0.46571084016264397</v>
      </c>
      <c r="L1129" s="5">
        <f>('Forecast log'!H235-I1129)^2</f>
        <v>0.25</v>
      </c>
      <c r="M1129" s="5">
        <f>('Forecast log'!I235-I1129)^2</f>
        <v>0</v>
      </c>
      <c r="N1129" s="5">
        <f t="shared" si="70"/>
        <v>0</v>
      </c>
      <c r="O1129" s="5">
        <f t="shared" si="71"/>
        <v>0.68243009910366936</v>
      </c>
    </row>
    <row r="1130" spans="1:15" ht="25" customHeight="1">
      <c r="A1130" s="1"/>
      <c r="B1130" s="1">
        <v>227</v>
      </c>
      <c r="C1130" s="13" t="s">
        <v>17</v>
      </c>
      <c r="D1130" s="1" t="s">
        <v>57</v>
      </c>
      <c r="E1130" s="4">
        <v>45747</v>
      </c>
      <c r="F1130" s="1" t="s">
        <v>49</v>
      </c>
      <c r="G1130" s="1" t="s">
        <v>45</v>
      </c>
      <c r="H1130" s="5">
        <f>'Forecast log'!H232</f>
        <v>1.5</v>
      </c>
      <c r="I1130" s="5">
        <f>'PG facts'!F90</f>
        <v>2</v>
      </c>
      <c r="J1130" s="5">
        <f t="shared" si="68"/>
        <v>-0.5</v>
      </c>
      <c r="K1130" s="5">
        <f t="shared" si="69"/>
        <v>0.25</v>
      </c>
      <c r="L1130" s="5">
        <f>('Forecast log'!H232-I1130)^2</f>
        <v>0.25</v>
      </c>
      <c r="M1130" s="5">
        <f>('Forecast log'!I232-I1130)^2</f>
        <v>0</v>
      </c>
      <c r="N1130" s="5">
        <f t="shared" si="70"/>
        <v>0</v>
      </c>
      <c r="O1130" s="5">
        <f t="shared" si="71"/>
        <v>0.5</v>
      </c>
    </row>
    <row r="1131" spans="1:15" ht="25" customHeight="1">
      <c r="A1131" s="1"/>
      <c r="B1131" s="1">
        <v>227</v>
      </c>
      <c r="C1131" s="13" t="s">
        <v>17</v>
      </c>
      <c r="D1131" s="1" t="s">
        <v>57</v>
      </c>
      <c r="E1131" s="4">
        <v>45747</v>
      </c>
      <c r="F1131" s="1" t="s">
        <v>49</v>
      </c>
      <c r="G1131" s="1" t="s">
        <v>46</v>
      </c>
      <c r="H1131" s="5">
        <f>'Forecast log'!I232</f>
        <v>2</v>
      </c>
      <c r="I1131" s="5">
        <f>'PG facts'!F90</f>
        <v>2</v>
      </c>
      <c r="J1131" s="5">
        <f t="shared" si="68"/>
        <v>0</v>
      </c>
      <c r="K1131" s="5">
        <f t="shared" si="69"/>
        <v>0</v>
      </c>
      <c r="L1131" s="5">
        <f>('Forecast log'!H232-I1131)^2</f>
        <v>0.25</v>
      </c>
      <c r="M1131" s="5">
        <f>('Forecast log'!I232-I1131)^2</f>
        <v>0</v>
      </c>
      <c r="N1131" s="5">
        <f t="shared" si="70"/>
        <v>1</v>
      </c>
      <c r="O1131" s="5">
        <f t="shared" si="71"/>
        <v>0</v>
      </c>
    </row>
    <row r="1132" spans="1:15" ht="25" customHeight="1">
      <c r="A1132" s="1"/>
      <c r="B1132" s="1">
        <v>227</v>
      </c>
      <c r="C1132" s="13" t="s">
        <v>17</v>
      </c>
      <c r="D1132" s="1" t="s">
        <v>57</v>
      </c>
      <c r="E1132" s="4">
        <v>45747</v>
      </c>
      <c r="F1132" s="1" t="s">
        <v>49</v>
      </c>
      <c r="G1132" s="1" t="s">
        <v>47</v>
      </c>
      <c r="H1132" s="5">
        <f>'Forecast log'!N232</f>
        <v>2.8827525623256713</v>
      </c>
      <c r="I1132" s="5">
        <f>'PG facts'!F90</f>
        <v>2</v>
      </c>
      <c r="J1132" s="5">
        <f t="shared" si="68"/>
        <v>0.88275256232567134</v>
      </c>
      <c r="K1132" s="5">
        <f t="shared" si="69"/>
        <v>0.77925208629253828</v>
      </c>
      <c r="L1132" s="5">
        <f>('Forecast log'!H232-I1132)^2</f>
        <v>0.25</v>
      </c>
      <c r="M1132" s="5">
        <f>('Forecast log'!I232-I1132)^2</f>
        <v>0</v>
      </c>
      <c r="N1132" s="5">
        <f t="shared" si="70"/>
        <v>0</v>
      </c>
      <c r="O1132" s="5">
        <f t="shared" si="71"/>
        <v>0.88275256232567134</v>
      </c>
    </row>
    <row r="1133" spans="1:15" ht="25" customHeight="1">
      <c r="A1133" s="1"/>
      <c r="B1133" s="1">
        <v>227</v>
      </c>
      <c r="C1133" s="13" t="s">
        <v>17</v>
      </c>
      <c r="D1133" s="1" t="s">
        <v>57</v>
      </c>
      <c r="E1133" s="4">
        <v>45747</v>
      </c>
      <c r="F1133" s="1" t="s">
        <v>49</v>
      </c>
      <c r="G1133" s="1" t="s">
        <v>50</v>
      </c>
      <c r="H1133" s="5">
        <f>'Forecast log'!S232</f>
        <v>2.2402426610470569</v>
      </c>
      <c r="I1133" s="5">
        <f>'PG facts'!F90</f>
        <v>2</v>
      </c>
      <c r="J1133" s="5">
        <f t="shared" si="68"/>
        <v>0.24024266104705694</v>
      </c>
      <c r="K1133" s="5">
        <f t="shared" si="69"/>
        <v>5.771653618697109E-2</v>
      </c>
      <c r="L1133" s="5">
        <f>('Forecast log'!H232-I1133)^2</f>
        <v>0.25</v>
      </c>
      <c r="M1133" s="5">
        <f>('Forecast log'!I232-I1133)^2</f>
        <v>0</v>
      </c>
      <c r="N1133" s="5">
        <f t="shared" si="70"/>
        <v>1</v>
      </c>
      <c r="O1133" s="5">
        <f t="shared" si="71"/>
        <v>0.24024266104705694</v>
      </c>
    </row>
    <row r="1134" spans="1:15" ht="25" customHeight="1">
      <c r="A1134" s="1"/>
      <c r="B1134" s="1">
        <v>227</v>
      </c>
      <c r="C1134" s="13" t="s">
        <v>17</v>
      </c>
      <c r="D1134" s="1" t="s">
        <v>57</v>
      </c>
      <c r="E1134" s="4">
        <v>45747</v>
      </c>
      <c r="F1134" s="1" t="s">
        <v>49</v>
      </c>
      <c r="G1134" s="1" t="s">
        <v>48</v>
      </c>
      <c r="H1134" s="5">
        <f>'Forecast log'!T232</f>
        <v>2.1913762811628357</v>
      </c>
      <c r="I1134" s="5">
        <f>'PG facts'!F90</f>
        <v>2</v>
      </c>
      <c r="J1134" s="5">
        <f t="shared" si="68"/>
        <v>0.19137628116283567</v>
      </c>
      <c r="K1134" s="5">
        <f t="shared" si="69"/>
        <v>3.6624880991716728E-2</v>
      </c>
      <c r="L1134" s="5">
        <f>('Forecast log'!H232-I1134)^2</f>
        <v>0.25</v>
      </c>
      <c r="M1134" s="5">
        <f>('Forecast log'!I232-I1134)^2</f>
        <v>0</v>
      </c>
      <c r="N1134" s="5">
        <f t="shared" si="70"/>
        <v>1</v>
      </c>
      <c r="O1134" s="5">
        <f t="shared" si="71"/>
        <v>0.19137628116283567</v>
      </c>
    </row>
    <row r="1135" spans="1:15" ht="25" customHeight="1">
      <c r="A1135" s="1"/>
      <c r="B1135" s="1">
        <v>228</v>
      </c>
      <c r="C1135" s="13" t="s">
        <v>17</v>
      </c>
      <c r="D1135" s="1" t="s">
        <v>57</v>
      </c>
      <c r="E1135" s="4">
        <v>45747</v>
      </c>
      <c r="F1135" s="1" t="s">
        <v>51</v>
      </c>
      <c r="G1135" s="1" t="s">
        <v>45</v>
      </c>
      <c r="H1135" s="5">
        <f>'Forecast log'!H233</f>
        <v>1.5</v>
      </c>
      <c r="I1135" s="5">
        <f>'PG facts'!F90</f>
        <v>2</v>
      </c>
      <c r="J1135" s="5">
        <f t="shared" si="68"/>
        <v>-0.5</v>
      </c>
      <c r="K1135" s="5">
        <f t="shared" si="69"/>
        <v>0.25</v>
      </c>
      <c r="L1135" s="5">
        <f>('Forecast log'!H233-I1135)^2</f>
        <v>0.25</v>
      </c>
      <c r="M1135" s="5">
        <f>('Forecast log'!I233-I1135)^2</f>
        <v>0</v>
      </c>
      <c r="N1135" s="5">
        <f t="shared" si="70"/>
        <v>0</v>
      </c>
      <c r="O1135" s="5">
        <f t="shared" si="71"/>
        <v>0.5</v>
      </c>
    </row>
    <row r="1136" spans="1:15" ht="25" customHeight="1">
      <c r="A1136" s="1"/>
      <c r="B1136" s="1">
        <v>228</v>
      </c>
      <c r="C1136" s="13" t="s">
        <v>17</v>
      </c>
      <c r="D1136" s="1" t="s">
        <v>57</v>
      </c>
      <c r="E1136" s="4">
        <v>45747</v>
      </c>
      <c r="F1136" s="1" t="s">
        <v>51</v>
      </c>
      <c r="G1136" s="1" t="s">
        <v>46</v>
      </c>
      <c r="H1136" s="5">
        <f>'Forecast log'!I233</f>
        <v>2</v>
      </c>
      <c r="I1136" s="5">
        <f>'PG facts'!F90</f>
        <v>2</v>
      </c>
      <c r="J1136" s="5">
        <f t="shared" si="68"/>
        <v>0</v>
      </c>
      <c r="K1136" s="5">
        <f t="shared" si="69"/>
        <v>0</v>
      </c>
      <c r="L1136" s="5">
        <f>('Forecast log'!H233-I1136)^2</f>
        <v>0.25</v>
      </c>
      <c r="M1136" s="5">
        <f>('Forecast log'!I233-I1136)^2</f>
        <v>0</v>
      </c>
      <c r="N1136" s="5">
        <f t="shared" si="70"/>
        <v>1</v>
      </c>
      <c r="O1136" s="5">
        <f t="shared" si="71"/>
        <v>0</v>
      </c>
    </row>
    <row r="1137" spans="1:15" ht="25" customHeight="1">
      <c r="A1137" s="1"/>
      <c r="B1137" s="1">
        <v>228</v>
      </c>
      <c r="C1137" s="13" t="s">
        <v>17</v>
      </c>
      <c r="D1137" s="1" t="s">
        <v>57</v>
      </c>
      <c r="E1137" s="4">
        <v>45747</v>
      </c>
      <c r="F1137" s="1" t="s">
        <v>51</v>
      </c>
      <c r="G1137" s="1" t="s">
        <v>47</v>
      </c>
      <c r="H1137" s="5">
        <f>'Forecast log'!N233</f>
        <v>3.5609229414537551</v>
      </c>
      <c r="I1137" s="5">
        <f>'PG facts'!F90</f>
        <v>2</v>
      </c>
      <c r="J1137" s="5">
        <f t="shared" si="68"/>
        <v>1.5609229414537551</v>
      </c>
      <c r="K1137" s="5">
        <f t="shared" si="69"/>
        <v>2.4364804291566431</v>
      </c>
      <c r="L1137" s="5">
        <f>('Forecast log'!H233-I1137)^2</f>
        <v>0.25</v>
      </c>
      <c r="M1137" s="5">
        <f>('Forecast log'!I233-I1137)^2</f>
        <v>0</v>
      </c>
      <c r="N1137" s="5">
        <f t="shared" si="70"/>
        <v>0</v>
      </c>
      <c r="O1137" s="5">
        <f t="shared" si="71"/>
        <v>1.5609229414537551</v>
      </c>
    </row>
    <row r="1138" spans="1:15" ht="25" customHeight="1">
      <c r="A1138" s="1"/>
      <c r="B1138" s="1">
        <v>228</v>
      </c>
      <c r="C1138" s="13" t="s">
        <v>17</v>
      </c>
      <c r="D1138" s="1" t="s">
        <v>57</v>
      </c>
      <c r="E1138" s="4">
        <v>45747</v>
      </c>
      <c r="F1138" s="1" t="s">
        <v>51</v>
      </c>
      <c r="G1138" s="1" t="s">
        <v>50</v>
      </c>
      <c r="H1138" s="5">
        <f>'Forecast log'!S233</f>
        <v>2.2983380637692137</v>
      </c>
      <c r="I1138" s="5">
        <f>'PG facts'!F90</f>
        <v>2</v>
      </c>
      <c r="J1138" s="5">
        <f t="shared" si="68"/>
        <v>0.29833806376921368</v>
      </c>
      <c r="K1138" s="5">
        <f t="shared" si="69"/>
        <v>8.9005600293563414E-2</v>
      </c>
      <c r="L1138" s="5">
        <f>('Forecast log'!H233-I1138)^2</f>
        <v>0.25</v>
      </c>
      <c r="M1138" s="5">
        <f>('Forecast log'!I233-I1138)^2</f>
        <v>0</v>
      </c>
      <c r="N1138" s="5">
        <f t="shared" si="70"/>
        <v>1</v>
      </c>
      <c r="O1138" s="5">
        <f t="shared" si="71"/>
        <v>0.29833806376921368</v>
      </c>
    </row>
    <row r="1139" spans="1:15" ht="25" customHeight="1">
      <c r="A1139" s="1"/>
      <c r="B1139" s="1">
        <v>228</v>
      </c>
      <c r="C1139" s="13" t="s">
        <v>17</v>
      </c>
      <c r="D1139" s="1" t="s">
        <v>57</v>
      </c>
      <c r="E1139" s="4">
        <v>45747</v>
      </c>
      <c r="F1139" s="1" t="s">
        <v>51</v>
      </c>
      <c r="G1139" s="1" t="s">
        <v>48</v>
      </c>
      <c r="H1139" s="5">
        <f>'Forecast log'!T233</f>
        <v>2.5304614707268778</v>
      </c>
      <c r="I1139" s="5">
        <f>'PG facts'!F90</f>
        <v>2</v>
      </c>
      <c r="J1139" s="5">
        <f t="shared" si="68"/>
        <v>0.53046147072687777</v>
      </c>
      <c r="K1139" s="5">
        <f t="shared" si="69"/>
        <v>0.28138937192572222</v>
      </c>
      <c r="L1139" s="5">
        <f>('Forecast log'!H233-I1139)^2</f>
        <v>0.25</v>
      </c>
      <c r="M1139" s="5">
        <f>('Forecast log'!I233-I1139)^2</f>
        <v>0</v>
      </c>
      <c r="N1139" s="5">
        <f t="shared" si="70"/>
        <v>0</v>
      </c>
      <c r="O1139" s="5">
        <f t="shared" si="71"/>
        <v>0.53046147072687777</v>
      </c>
    </row>
    <row r="1140" spans="1:15" ht="25" customHeight="1">
      <c r="A1140" s="1"/>
      <c r="B1140" s="1">
        <v>282</v>
      </c>
      <c r="C1140" s="13" t="s">
        <v>17</v>
      </c>
      <c r="D1140" s="1" t="s">
        <v>57</v>
      </c>
      <c r="E1140" s="4">
        <v>45838</v>
      </c>
      <c r="F1140" s="1" t="s">
        <v>44</v>
      </c>
      <c r="G1140" s="1" t="s">
        <v>45</v>
      </c>
      <c r="H1140" s="5">
        <f>'Forecast log'!H287</f>
        <v>1.5</v>
      </c>
      <c r="I1140" s="5">
        <f>'PG facts'!F97</f>
        <v>1</v>
      </c>
      <c r="J1140" s="5">
        <f t="shared" si="68"/>
        <v>0.5</v>
      </c>
      <c r="K1140" s="5">
        <f t="shared" si="69"/>
        <v>0.25</v>
      </c>
      <c r="L1140" s="5">
        <f>('Forecast log'!H287-I1140)^2</f>
        <v>0.25</v>
      </c>
      <c r="M1140" s="5">
        <f>('Forecast log'!I287-I1140)^2</f>
        <v>1</v>
      </c>
      <c r="N1140" s="5">
        <f t="shared" si="70"/>
        <v>0</v>
      </c>
      <c r="O1140" s="5">
        <f t="shared" si="71"/>
        <v>0.5</v>
      </c>
    </row>
    <row r="1141" spans="1:15" ht="25" customHeight="1">
      <c r="A1141" s="1"/>
      <c r="B1141" s="1">
        <v>282</v>
      </c>
      <c r="C1141" s="13" t="s">
        <v>17</v>
      </c>
      <c r="D1141" s="1" t="s">
        <v>57</v>
      </c>
      <c r="E1141" s="4">
        <v>45838</v>
      </c>
      <c r="F1141" s="1" t="s">
        <v>44</v>
      </c>
      <c r="G1141" s="1" t="s">
        <v>46</v>
      </c>
      <c r="H1141" s="5">
        <f>'Forecast log'!I287</f>
        <v>2</v>
      </c>
      <c r="I1141" s="5">
        <f>'PG facts'!F97</f>
        <v>1</v>
      </c>
      <c r="J1141" s="5">
        <f t="shared" si="68"/>
        <v>1</v>
      </c>
      <c r="K1141" s="5">
        <f t="shared" si="69"/>
        <v>1</v>
      </c>
      <c r="L1141" s="5">
        <f>('Forecast log'!H287-I1141)^2</f>
        <v>0.25</v>
      </c>
      <c r="M1141" s="5">
        <f>('Forecast log'!I287-I1141)^2</f>
        <v>1</v>
      </c>
      <c r="N1141" s="5">
        <f t="shared" si="70"/>
        <v>0</v>
      </c>
      <c r="O1141" s="5">
        <f t="shared" si="71"/>
        <v>1</v>
      </c>
    </row>
    <row r="1142" spans="1:15" ht="25" customHeight="1">
      <c r="A1142" s="1"/>
      <c r="B1142" s="1">
        <v>282</v>
      </c>
      <c r="C1142" s="13" t="s">
        <v>17</v>
      </c>
      <c r="D1142" s="1" t="s">
        <v>57</v>
      </c>
      <c r="E1142" s="4">
        <v>45838</v>
      </c>
      <c r="F1142" s="1" t="s">
        <v>44</v>
      </c>
      <c r="G1142" s="1" t="s">
        <v>47</v>
      </c>
      <c r="H1142" s="5">
        <f>'Forecast log'!N287</f>
        <v>3.4678304305049714</v>
      </c>
      <c r="I1142" s="5">
        <f>'PG facts'!F97</f>
        <v>1</v>
      </c>
      <c r="J1142" s="5">
        <f t="shared" si="68"/>
        <v>2.4678304305049714</v>
      </c>
      <c r="K1142" s="5">
        <f t="shared" si="69"/>
        <v>6.0901870337263526</v>
      </c>
      <c r="L1142" s="5">
        <f>('Forecast log'!H287-I1142)^2</f>
        <v>0.25</v>
      </c>
      <c r="M1142" s="5">
        <f>('Forecast log'!I287-I1142)^2</f>
        <v>1</v>
      </c>
      <c r="N1142" s="5">
        <f t="shared" si="70"/>
        <v>0</v>
      </c>
      <c r="O1142" s="5">
        <f t="shared" si="71"/>
        <v>2.4678304305049714</v>
      </c>
    </row>
    <row r="1143" spans="1:15" ht="25" customHeight="1">
      <c r="A1143" s="1"/>
      <c r="B1143" s="1">
        <v>282</v>
      </c>
      <c r="C1143" s="13" t="s">
        <v>17</v>
      </c>
      <c r="D1143" s="1" t="s">
        <v>57</v>
      </c>
      <c r="E1143" s="4">
        <v>45838</v>
      </c>
      <c r="F1143" s="1" t="s">
        <v>44</v>
      </c>
      <c r="G1143" s="1" t="s">
        <v>48</v>
      </c>
      <c r="H1143" s="5">
        <f>'Forecast log'!T287</f>
        <v>2.4839152152524857</v>
      </c>
      <c r="I1143" s="5">
        <f>'PG facts'!F97</f>
        <v>1</v>
      </c>
      <c r="J1143" s="5">
        <f t="shared" si="68"/>
        <v>1.4839152152524857</v>
      </c>
      <c r="K1143" s="5">
        <f t="shared" si="69"/>
        <v>2.2020043660578308</v>
      </c>
      <c r="L1143" s="5">
        <f>('Forecast log'!H287-I1143)^2</f>
        <v>0.25</v>
      </c>
      <c r="M1143" s="5">
        <f>('Forecast log'!I287-I1143)^2</f>
        <v>1</v>
      </c>
      <c r="N1143" s="5">
        <f t="shared" si="70"/>
        <v>0</v>
      </c>
      <c r="O1143" s="5">
        <f t="shared" si="71"/>
        <v>1.4839152152524857</v>
      </c>
    </row>
    <row r="1144" spans="1:15" ht="25" customHeight="1">
      <c r="A1144" s="1"/>
      <c r="B1144" s="1">
        <v>289</v>
      </c>
      <c r="C1144" s="13" t="s">
        <v>17</v>
      </c>
      <c r="D1144" s="1" t="s">
        <v>57</v>
      </c>
      <c r="E1144" s="4">
        <v>45838</v>
      </c>
      <c r="F1144" s="1" t="s">
        <v>52</v>
      </c>
      <c r="G1144" s="1" t="s">
        <v>45</v>
      </c>
      <c r="H1144" s="5">
        <f>'Forecast log'!H294</f>
        <v>1.25</v>
      </c>
      <c r="I1144" s="5">
        <f>'PG facts'!F97</f>
        <v>1</v>
      </c>
      <c r="J1144" s="5">
        <f t="shared" si="68"/>
        <v>0.25</v>
      </c>
      <c r="K1144" s="5">
        <f t="shared" si="69"/>
        <v>6.25E-2</v>
      </c>
      <c r="L1144" s="5">
        <f>('Forecast log'!H294-I1144)^2</f>
        <v>6.25E-2</v>
      </c>
      <c r="M1144" s="5">
        <f>('Forecast log'!I294-I1144)^2</f>
        <v>1</v>
      </c>
      <c r="N1144" s="5">
        <f t="shared" si="70"/>
        <v>0</v>
      </c>
      <c r="O1144" s="5">
        <f t="shared" si="71"/>
        <v>0.25</v>
      </c>
    </row>
    <row r="1145" spans="1:15" ht="25" customHeight="1">
      <c r="A1145" s="1"/>
      <c r="B1145" s="1">
        <v>289</v>
      </c>
      <c r="C1145" s="13" t="s">
        <v>17</v>
      </c>
      <c r="D1145" s="1" t="s">
        <v>57</v>
      </c>
      <c r="E1145" s="4">
        <v>45838</v>
      </c>
      <c r="F1145" s="1" t="s">
        <v>52</v>
      </c>
      <c r="G1145" s="1" t="s">
        <v>46</v>
      </c>
      <c r="H1145" s="5">
        <f>'Forecast log'!I294</f>
        <v>2</v>
      </c>
      <c r="I1145" s="5">
        <f>'PG facts'!F97</f>
        <v>1</v>
      </c>
      <c r="J1145" s="5">
        <f t="shared" si="68"/>
        <v>1</v>
      </c>
      <c r="K1145" s="5">
        <f t="shared" si="69"/>
        <v>1</v>
      </c>
      <c r="L1145" s="5">
        <f>('Forecast log'!H294-I1145)^2</f>
        <v>6.25E-2</v>
      </c>
      <c r="M1145" s="5">
        <f>('Forecast log'!I294-I1145)^2</f>
        <v>1</v>
      </c>
      <c r="N1145" s="5">
        <f t="shared" si="70"/>
        <v>0</v>
      </c>
      <c r="O1145" s="5">
        <f t="shared" si="71"/>
        <v>1</v>
      </c>
    </row>
    <row r="1146" spans="1:15" ht="25" customHeight="1">
      <c r="A1146" s="1"/>
      <c r="B1146" s="1">
        <v>289</v>
      </c>
      <c r="C1146" s="13" t="s">
        <v>17</v>
      </c>
      <c r="D1146" s="1" t="s">
        <v>57</v>
      </c>
      <c r="E1146" s="4">
        <v>45838</v>
      </c>
      <c r="F1146" s="1" t="s">
        <v>52</v>
      </c>
      <c r="G1146" s="1" t="s">
        <v>47</v>
      </c>
      <c r="H1146" s="5">
        <f>'Forecast log'!N294</f>
        <v>4.1706808662182082</v>
      </c>
      <c r="I1146" s="5">
        <f>'PG facts'!F97</f>
        <v>1</v>
      </c>
      <c r="J1146" s="5">
        <f t="shared" si="68"/>
        <v>3.1706808662182082</v>
      </c>
      <c r="K1146" s="5">
        <f t="shared" si="69"/>
        <v>10.053217155402248</v>
      </c>
      <c r="L1146" s="5">
        <f>('Forecast log'!H294-I1146)^2</f>
        <v>6.25E-2</v>
      </c>
      <c r="M1146" s="5">
        <f>('Forecast log'!I294-I1146)^2</f>
        <v>1</v>
      </c>
      <c r="N1146" s="5">
        <f t="shared" si="70"/>
        <v>0</v>
      </c>
      <c r="O1146" s="5">
        <f t="shared" si="71"/>
        <v>3.1706808662182082</v>
      </c>
    </row>
    <row r="1147" spans="1:15" ht="25" customHeight="1">
      <c r="A1147" s="1"/>
      <c r="B1147" s="1">
        <v>289</v>
      </c>
      <c r="C1147" s="13" t="s">
        <v>17</v>
      </c>
      <c r="D1147" s="1" t="s">
        <v>57</v>
      </c>
      <c r="E1147" s="4">
        <v>45838</v>
      </c>
      <c r="F1147" s="1" t="s">
        <v>52</v>
      </c>
      <c r="G1147" s="1" t="s">
        <v>50</v>
      </c>
      <c r="H1147" s="5">
        <f>'Forecast log'!S294</f>
        <v>4.0133259861250616</v>
      </c>
      <c r="I1147" s="5">
        <f>'PG facts'!F97</f>
        <v>1</v>
      </c>
      <c r="J1147" s="5">
        <f t="shared" si="68"/>
        <v>3.0133259861250616</v>
      </c>
      <c r="K1147" s="5">
        <f t="shared" si="69"/>
        <v>9.0801334986565756</v>
      </c>
      <c r="L1147" s="5">
        <f>('Forecast log'!H294-I1147)^2</f>
        <v>6.25E-2</v>
      </c>
      <c r="M1147" s="5">
        <f>('Forecast log'!I294-I1147)^2</f>
        <v>1</v>
      </c>
      <c r="N1147" s="5">
        <f t="shared" si="70"/>
        <v>0</v>
      </c>
      <c r="O1147" s="5">
        <f t="shared" si="71"/>
        <v>3.0133259861250616</v>
      </c>
    </row>
    <row r="1148" spans="1:15" ht="25" customHeight="1">
      <c r="A1148" s="1"/>
      <c r="B1148" s="1">
        <v>289</v>
      </c>
      <c r="C1148" s="13" t="s">
        <v>17</v>
      </c>
      <c r="D1148" s="1" t="s">
        <v>57</v>
      </c>
      <c r="E1148" s="4">
        <v>45838</v>
      </c>
      <c r="F1148" s="1" t="s">
        <v>52</v>
      </c>
      <c r="G1148" s="1" t="s">
        <v>48</v>
      </c>
      <c r="H1148" s="5">
        <f>'Forecast log'!T294</f>
        <v>2.7103404331091041</v>
      </c>
      <c r="I1148" s="5">
        <f>'PG facts'!F97</f>
        <v>1</v>
      </c>
      <c r="J1148" s="5">
        <f t="shared" si="68"/>
        <v>1.7103404331091041</v>
      </c>
      <c r="K1148" s="5">
        <f t="shared" si="69"/>
        <v>2.925264397127838</v>
      </c>
      <c r="L1148" s="5">
        <f>('Forecast log'!H294-I1148)^2</f>
        <v>6.25E-2</v>
      </c>
      <c r="M1148" s="5">
        <f>('Forecast log'!I294-I1148)^2</f>
        <v>1</v>
      </c>
      <c r="N1148" s="5">
        <f t="shared" si="70"/>
        <v>0</v>
      </c>
      <c r="O1148" s="5">
        <f t="shared" si="71"/>
        <v>1.7103404331091041</v>
      </c>
    </row>
    <row r="1149" spans="1:15" ht="25" customHeight="1">
      <c r="A1149" s="1"/>
      <c r="B1149" s="1">
        <v>286</v>
      </c>
      <c r="C1149" s="13" t="s">
        <v>17</v>
      </c>
      <c r="D1149" s="1" t="s">
        <v>57</v>
      </c>
      <c r="E1149" s="4">
        <v>45838</v>
      </c>
      <c r="F1149" s="1" t="s">
        <v>49</v>
      </c>
      <c r="G1149" s="1" t="s">
        <v>45</v>
      </c>
      <c r="H1149" s="5">
        <f>'Forecast log'!H291</f>
        <v>1.25</v>
      </c>
      <c r="I1149" s="5">
        <f>'PG facts'!F97</f>
        <v>1</v>
      </c>
      <c r="J1149" s="5">
        <f t="shared" si="68"/>
        <v>0.25</v>
      </c>
      <c r="K1149" s="5">
        <f t="shared" si="69"/>
        <v>6.25E-2</v>
      </c>
      <c r="L1149" s="5">
        <f>('Forecast log'!H291-I1149)^2</f>
        <v>6.25E-2</v>
      </c>
      <c r="M1149" s="5">
        <f>('Forecast log'!I291-I1149)^2</f>
        <v>1</v>
      </c>
      <c r="N1149" s="5">
        <f t="shared" si="70"/>
        <v>0</v>
      </c>
      <c r="O1149" s="5">
        <f t="shared" si="71"/>
        <v>0.25</v>
      </c>
    </row>
    <row r="1150" spans="1:15" ht="25" customHeight="1">
      <c r="A1150" s="1"/>
      <c r="B1150" s="1">
        <v>286</v>
      </c>
      <c r="C1150" s="13" t="s">
        <v>17</v>
      </c>
      <c r="D1150" s="1" t="s">
        <v>57</v>
      </c>
      <c r="E1150" s="4">
        <v>45838</v>
      </c>
      <c r="F1150" s="1" t="s">
        <v>49</v>
      </c>
      <c r="G1150" s="1" t="s">
        <v>46</v>
      </c>
      <c r="H1150" s="5">
        <f>'Forecast log'!I291</f>
        <v>2</v>
      </c>
      <c r="I1150" s="5">
        <f>'PG facts'!F97</f>
        <v>1</v>
      </c>
      <c r="J1150" s="5">
        <f t="shared" si="68"/>
        <v>1</v>
      </c>
      <c r="K1150" s="5">
        <f t="shared" si="69"/>
        <v>1</v>
      </c>
      <c r="L1150" s="5">
        <f>('Forecast log'!H291-I1150)^2</f>
        <v>6.25E-2</v>
      </c>
      <c r="M1150" s="5">
        <f>('Forecast log'!I291-I1150)^2</f>
        <v>1</v>
      </c>
      <c r="N1150" s="5">
        <f t="shared" si="70"/>
        <v>0</v>
      </c>
      <c r="O1150" s="5">
        <f t="shared" si="71"/>
        <v>1</v>
      </c>
    </row>
    <row r="1151" spans="1:15" ht="25" customHeight="1">
      <c r="A1151" s="1"/>
      <c r="B1151" s="1">
        <v>286</v>
      </c>
      <c r="C1151" s="13" t="s">
        <v>17</v>
      </c>
      <c r="D1151" s="1" t="s">
        <v>57</v>
      </c>
      <c r="E1151" s="4">
        <v>45838</v>
      </c>
      <c r="F1151" s="1" t="s">
        <v>49</v>
      </c>
      <c r="G1151" s="1" t="s">
        <v>47</v>
      </c>
      <c r="H1151" s="5">
        <f>'Forecast log'!N291</f>
        <v>4.2790329498776831</v>
      </c>
      <c r="I1151" s="5">
        <f>'PG facts'!F97</f>
        <v>1</v>
      </c>
      <c r="J1151" s="5">
        <f t="shared" si="68"/>
        <v>3.2790329498776831</v>
      </c>
      <c r="K1151" s="5">
        <f t="shared" si="69"/>
        <v>10.752057086383541</v>
      </c>
      <c r="L1151" s="5">
        <f>('Forecast log'!H291-I1151)^2</f>
        <v>6.25E-2</v>
      </c>
      <c r="M1151" s="5">
        <f>('Forecast log'!I291-I1151)^2</f>
        <v>1</v>
      </c>
      <c r="N1151" s="5">
        <f t="shared" si="70"/>
        <v>0</v>
      </c>
      <c r="O1151" s="5">
        <f t="shared" si="71"/>
        <v>3.2790329498776831</v>
      </c>
    </row>
    <row r="1152" spans="1:15" ht="25" customHeight="1">
      <c r="A1152" s="1"/>
      <c r="B1152" s="1">
        <v>286</v>
      </c>
      <c r="C1152" s="13" t="s">
        <v>17</v>
      </c>
      <c r="D1152" s="1" t="s">
        <v>57</v>
      </c>
      <c r="E1152" s="4">
        <v>45838</v>
      </c>
      <c r="F1152" s="1" t="s">
        <v>49</v>
      </c>
      <c r="G1152" s="1" t="s">
        <v>50</v>
      </c>
      <c r="H1152" s="5">
        <f>'Forecast log'!S291</f>
        <v>3.997104722663432</v>
      </c>
      <c r="I1152" s="5">
        <f>'PG facts'!F97</f>
        <v>1</v>
      </c>
      <c r="J1152" s="5">
        <f t="shared" si="68"/>
        <v>2.997104722663432</v>
      </c>
      <c r="K1152" s="5">
        <f t="shared" si="69"/>
        <v>8.9826367186114471</v>
      </c>
      <c r="L1152" s="5">
        <f>('Forecast log'!H291-I1152)^2</f>
        <v>6.25E-2</v>
      </c>
      <c r="M1152" s="5">
        <f>('Forecast log'!I291-I1152)^2</f>
        <v>1</v>
      </c>
      <c r="N1152" s="5">
        <f t="shared" si="70"/>
        <v>0</v>
      </c>
      <c r="O1152" s="5">
        <f t="shared" si="71"/>
        <v>2.997104722663432</v>
      </c>
    </row>
    <row r="1153" spans="1:15" ht="25" customHeight="1">
      <c r="A1153" s="1"/>
      <c r="B1153" s="1">
        <v>286</v>
      </c>
      <c r="C1153" s="13" t="s">
        <v>17</v>
      </c>
      <c r="D1153" s="1" t="s">
        <v>57</v>
      </c>
      <c r="E1153" s="4">
        <v>45838</v>
      </c>
      <c r="F1153" s="1" t="s">
        <v>49</v>
      </c>
      <c r="G1153" s="1" t="s">
        <v>48</v>
      </c>
      <c r="H1153" s="5">
        <f>'Forecast log'!T291</f>
        <v>2.7645164749388416</v>
      </c>
      <c r="I1153" s="5">
        <f>'PG facts'!F97</f>
        <v>1</v>
      </c>
      <c r="J1153" s="5">
        <f t="shared" si="68"/>
        <v>1.7645164749388416</v>
      </c>
      <c r="K1153" s="5">
        <f t="shared" si="69"/>
        <v>3.1135183903305954</v>
      </c>
      <c r="L1153" s="5">
        <f>('Forecast log'!H291-I1153)^2</f>
        <v>6.25E-2</v>
      </c>
      <c r="M1153" s="5">
        <f>('Forecast log'!I291-I1153)^2</f>
        <v>1</v>
      </c>
      <c r="N1153" s="5">
        <f t="shared" si="70"/>
        <v>0</v>
      </c>
      <c r="O1153" s="5">
        <f t="shared" si="71"/>
        <v>1.7645164749388416</v>
      </c>
    </row>
    <row r="1154" spans="1:15" ht="25" customHeight="1">
      <c r="A1154" s="1"/>
      <c r="B1154" s="1">
        <v>287</v>
      </c>
      <c r="C1154" s="13" t="s">
        <v>17</v>
      </c>
      <c r="D1154" s="1" t="s">
        <v>57</v>
      </c>
      <c r="E1154" s="4">
        <v>45838</v>
      </c>
      <c r="F1154" s="1" t="s">
        <v>51</v>
      </c>
      <c r="G1154" s="1" t="s">
        <v>45</v>
      </c>
      <c r="H1154" s="5">
        <f>'Forecast log'!H292</f>
        <v>1.25</v>
      </c>
      <c r="I1154" s="5">
        <f>'PG facts'!F97</f>
        <v>1</v>
      </c>
      <c r="J1154" s="5">
        <f t="shared" si="68"/>
        <v>0.25</v>
      </c>
      <c r="K1154" s="5">
        <f t="shared" si="69"/>
        <v>6.25E-2</v>
      </c>
      <c r="L1154" s="5">
        <f>('Forecast log'!H292-I1154)^2</f>
        <v>6.25E-2</v>
      </c>
      <c r="M1154" s="5">
        <f>('Forecast log'!I292-I1154)^2</f>
        <v>1</v>
      </c>
      <c r="N1154" s="5">
        <f t="shared" si="70"/>
        <v>0</v>
      </c>
      <c r="O1154" s="5">
        <f t="shared" si="71"/>
        <v>0.25</v>
      </c>
    </row>
    <row r="1155" spans="1:15" ht="25" customHeight="1">
      <c r="A1155" s="1"/>
      <c r="B1155" s="1">
        <v>287</v>
      </c>
      <c r="C1155" s="13" t="s">
        <v>17</v>
      </c>
      <c r="D1155" s="1" t="s">
        <v>57</v>
      </c>
      <c r="E1155" s="4">
        <v>45838</v>
      </c>
      <c r="F1155" s="1" t="s">
        <v>51</v>
      </c>
      <c r="G1155" s="1" t="s">
        <v>46</v>
      </c>
      <c r="H1155" s="5">
        <f>'Forecast log'!I292</f>
        <v>2</v>
      </c>
      <c r="I1155" s="5">
        <f>'PG facts'!F97</f>
        <v>1</v>
      </c>
      <c r="J1155" s="5">
        <f t="shared" si="68"/>
        <v>1</v>
      </c>
      <c r="K1155" s="5">
        <f t="shared" si="69"/>
        <v>1</v>
      </c>
      <c r="L1155" s="5">
        <f>('Forecast log'!H292-I1155)^2</f>
        <v>6.25E-2</v>
      </c>
      <c r="M1155" s="5">
        <f>('Forecast log'!I292-I1155)^2</f>
        <v>1</v>
      </c>
      <c r="N1155" s="5">
        <f t="shared" si="70"/>
        <v>0</v>
      </c>
      <c r="O1155" s="5">
        <f t="shared" si="71"/>
        <v>1</v>
      </c>
    </row>
    <row r="1156" spans="1:15" ht="25" customHeight="1">
      <c r="A1156" s="1"/>
      <c r="B1156" s="1">
        <v>287</v>
      </c>
      <c r="C1156" s="13" t="s">
        <v>17</v>
      </c>
      <c r="D1156" s="1" t="s">
        <v>57</v>
      </c>
      <c r="E1156" s="4">
        <v>45838</v>
      </c>
      <c r="F1156" s="1" t="s">
        <v>51</v>
      </c>
      <c r="G1156" s="1" t="s">
        <v>47</v>
      </c>
      <c r="H1156" s="5">
        <f>'Forecast log'!N292</f>
        <v>4.188610227249959</v>
      </c>
      <c r="I1156" s="5">
        <f>'PG facts'!F97</f>
        <v>1</v>
      </c>
      <c r="J1156" s="5">
        <f t="shared" si="68"/>
        <v>3.188610227249959</v>
      </c>
      <c r="K1156" s="5">
        <f t="shared" si="69"/>
        <v>10.167235181323035</v>
      </c>
      <c r="L1156" s="5">
        <f>('Forecast log'!H292-I1156)^2</f>
        <v>6.25E-2</v>
      </c>
      <c r="M1156" s="5">
        <f>('Forecast log'!I292-I1156)^2</f>
        <v>1</v>
      </c>
      <c r="N1156" s="5">
        <f t="shared" si="70"/>
        <v>0</v>
      </c>
      <c r="O1156" s="5">
        <f t="shared" si="71"/>
        <v>3.188610227249959</v>
      </c>
    </row>
    <row r="1157" spans="1:15" ht="25" customHeight="1">
      <c r="A1157" s="1"/>
      <c r="B1157" s="1">
        <v>287</v>
      </c>
      <c r="C1157" s="13" t="s">
        <v>17</v>
      </c>
      <c r="D1157" s="1" t="s">
        <v>57</v>
      </c>
      <c r="E1157" s="4">
        <v>45838</v>
      </c>
      <c r="F1157" s="1" t="s">
        <v>51</v>
      </c>
      <c r="G1157" s="1" t="s">
        <v>50</v>
      </c>
      <c r="H1157" s="5">
        <f>'Forecast log'!S292</f>
        <v>4.0105261831635213</v>
      </c>
      <c r="I1157" s="5">
        <f>'PG facts'!F97</f>
        <v>1</v>
      </c>
      <c r="J1157" s="5">
        <f t="shared" si="68"/>
        <v>3.0105261831635213</v>
      </c>
      <c r="K1157" s="5">
        <f t="shared" si="69"/>
        <v>9.0632678995131197</v>
      </c>
      <c r="L1157" s="5">
        <f>('Forecast log'!H292-I1157)^2</f>
        <v>6.25E-2</v>
      </c>
      <c r="M1157" s="5">
        <f>('Forecast log'!I292-I1157)^2</f>
        <v>1</v>
      </c>
      <c r="N1157" s="5">
        <f t="shared" si="70"/>
        <v>0</v>
      </c>
      <c r="O1157" s="5">
        <f t="shared" si="71"/>
        <v>3.0105261831635213</v>
      </c>
    </row>
    <row r="1158" spans="1:15" ht="25" customHeight="1">
      <c r="A1158" s="1"/>
      <c r="B1158" s="1">
        <v>287</v>
      </c>
      <c r="C1158" s="13" t="s">
        <v>17</v>
      </c>
      <c r="D1158" s="1" t="s">
        <v>57</v>
      </c>
      <c r="E1158" s="4">
        <v>45838</v>
      </c>
      <c r="F1158" s="1" t="s">
        <v>51</v>
      </c>
      <c r="G1158" s="1" t="s">
        <v>48</v>
      </c>
      <c r="H1158" s="5">
        <f>'Forecast log'!T292</f>
        <v>2.7193051136249795</v>
      </c>
      <c r="I1158" s="5">
        <f>'PG facts'!F97</f>
        <v>1</v>
      </c>
      <c r="J1158" s="5">
        <f t="shared" ref="J1158:J1221" si="72">H1158-I1158</f>
        <v>1.7193051136249795</v>
      </c>
      <c r="K1158" s="5">
        <f t="shared" ref="K1158:K1221" si="73">J1158^2</f>
        <v>2.9560100737370036</v>
      </c>
      <c r="L1158" s="5">
        <f>('Forecast log'!H292-I1158)^2</f>
        <v>6.25E-2</v>
      </c>
      <c r="M1158" s="5">
        <f>('Forecast log'!I292-I1158)^2</f>
        <v>1</v>
      </c>
      <c r="N1158" s="5">
        <f t="shared" ref="N1158:N1221" si="74">IF(ABS(J1158)&lt;SQRT(L1158),1,0)</f>
        <v>0</v>
      </c>
      <c r="O1158" s="5">
        <f t="shared" ref="O1158:O1221" si="75">ABS(J1158)</f>
        <v>1.7193051136249795</v>
      </c>
    </row>
    <row r="1159" spans="1:15" ht="25" customHeight="1">
      <c r="A1159" s="1"/>
      <c r="B1159" s="1">
        <v>340</v>
      </c>
      <c r="C1159" s="13" t="s">
        <v>17</v>
      </c>
      <c r="D1159" s="1" t="s">
        <v>57</v>
      </c>
      <c r="E1159" s="4">
        <v>45930</v>
      </c>
      <c r="F1159" s="1" t="s">
        <v>44</v>
      </c>
      <c r="G1159" s="1" t="s">
        <v>45</v>
      </c>
      <c r="H1159" s="5">
        <f>'Forecast log'!H345</f>
        <v>1.25</v>
      </c>
      <c r="I1159" s="5">
        <f>'PG facts'!F104</f>
        <v>6</v>
      </c>
      <c r="J1159" s="5">
        <f t="shared" si="72"/>
        <v>-4.75</v>
      </c>
      <c r="K1159" s="5">
        <f t="shared" si="73"/>
        <v>22.5625</v>
      </c>
      <c r="L1159" s="5">
        <f>('Forecast log'!H345-I1159)^2</f>
        <v>22.5625</v>
      </c>
      <c r="M1159" s="5">
        <f>('Forecast log'!I345-I1159)^2</f>
        <v>16</v>
      </c>
      <c r="N1159" s="5">
        <f t="shared" si="74"/>
        <v>0</v>
      </c>
      <c r="O1159" s="5">
        <f t="shared" si="75"/>
        <v>4.75</v>
      </c>
    </row>
    <row r="1160" spans="1:15" ht="25" customHeight="1">
      <c r="A1160" s="1"/>
      <c r="B1160" s="1">
        <v>340</v>
      </c>
      <c r="C1160" s="13" t="s">
        <v>17</v>
      </c>
      <c r="D1160" s="1" t="s">
        <v>57</v>
      </c>
      <c r="E1160" s="4">
        <v>45930</v>
      </c>
      <c r="F1160" s="1" t="s">
        <v>44</v>
      </c>
      <c r="G1160" s="1" t="s">
        <v>46</v>
      </c>
      <c r="H1160" s="5">
        <f>'Forecast log'!I345</f>
        <v>2</v>
      </c>
      <c r="I1160" s="5">
        <f>'PG facts'!F104</f>
        <v>6</v>
      </c>
      <c r="J1160" s="5">
        <f t="shared" si="72"/>
        <v>-4</v>
      </c>
      <c r="K1160" s="5">
        <f t="shared" si="73"/>
        <v>16</v>
      </c>
      <c r="L1160" s="5">
        <f>('Forecast log'!H345-I1160)^2</f>
        <v>22.5625</v>
      </c>
      <c r="M1160" s="5">
        <f>('Forecast log'!I345-I1160)^2</f>
        <v>16</v>
      </c>
      <c r="N1160" s="5">
        <f t="shared" si="74"/>
        <v>1</v>
      </c>
      <c r="O1160" s="5">
        <f t="shared" si="75"/>
        <v>4</v>
      </c>
    </row>
    <row r="1161" spans="1:15" ht="25" customHeight="1">
      <c r="A1161" s="1"/>
      <c r="B1161" s="1">
        <v>340</v>
      </c>
      <c r="C1161" s="13" t="s">
        <v>17</v>
      </c>
      <c r="D1161" s="1" t="s">
        <v>57</v>
      </c>
      <c r="E1161" s="4">
        <v>45930</v>
      </c>
      <c r="F1161" s="1" t="s">
        <v>44</v>
      </c>
      <c r="G1161" s="1" t="s">
        <v>47</v>
      </c>
      <c r="H1161" s="5">
        <f>'Forecast log'!N345</f>
        <v>4.2825753983973236</v>
      </c>
      <c r="I1161" s="5">
        <f>'PG facts'!F104</f>
        <v>6</v>
      </c>
      <c r="J1161" s="5">
        <f t="shared" si="72"/>
        <v>-1.7174246016026764</v>
      </c>
      <c r="K1161" s="5">
        <f t="shared" si="73"/>
        <v>2.9495472621901118</v>
      </c>
      <c r="L1161" s="5">
        <f>('Forecast log'!H345-I1161)^2</f>
        <v>22.5625</v>
      </c>
      <c r="M1161" s="5">
        <f>('Forecast log'!I345-I1161)^2</f>
        <v>16</v>
      </c>
      <c r="N1161" s="5">
        <f t="shared" si="74"/>
        <v>1</v>
      </c>
      <c r="O1161" s="5">
        <f t="shared" si="75"/>
        <v>1.7174246016026764</v>
      </c>
    </row>
    <row r="1162" spans="1:15" ht="25" customHeight="1">
      <c r="A1162" s="1"/>
      <c r="B1162" s="1">
        <v>340</v>
      </c>
      <c r="C1162" s="13" t="s">
        <v>17</v>
      </c>
      <c r="D1162" s="1" t="s">
        <v>57</v>
      </c>
      <c r="E1162" s="4">
        <v>45930</v>
      </c>
      <c r="F1162" s="1" t="s">
        <v>44</v>
      </c>
      <c r="G1162" s="1" t="s">
        <v>48</v>
      </c>
      <c r="H1162" s="5">
        <f>'Forecast log'!T345</f>
        <v>2.7662876991986618</v>
      </c>
      <c r="I1162" s="5">
        <f>'PG facts'!F104</f>
        <v>6</v>
      </c>
      <c r="J1162" s="5">
        <f t="shared" si="72"/>
        <v>-3.2337123008013382</v>
      </c>
      <c r="K1162" s="5">
        <f t="shared" si="73"/>
        <v>10.456895244353884</v>
      </c>
      <c r="L1162" s="5">
        <f>('Forecast log'!H345-I1162)^2</f>
        <v>22.5625</v>
      </c>
      <c r="M1162" s="5">
        <f>('Forecast log'!I345-I1162)^2</f>
        <v>16</v>
      </c>
      <c r="N1162" s="5">
        <f t="shared" si="74"/>
        <v>1</v>
      </c>
      <c r="O1162" s="5">
        <f t="shared" si="75"/>
        <v>3.2337123008013382</v>
      </c>
    </row>
    <row r="1163" spans="1:15" ht="25" customHeight="1">
      <c r="A1163" s="1"/>
      <c r="B1163" s="1">
        <v>345</v>
      </c>
      <c r="C1163" s="13" t="s">
        <v>17</v>
      </c>
      <c r="D1163" s="1" t="s">
        <v>57</v>
      </c>
      <c r="E1163" s="4">
        <v>45930</v>
      </c>
      <c r="F1163" s="1" t="s">
        <v>52</v>
      </c>
      <c r="G1163" s="1" t="s">
        <v>45</v>
      </c>
      <c r="H1163" s="5">
        <f>'Forecast log'!H350</f>
        <v>0.75</v>
      </c>
      <c r="I1163" s="5">
        <f>'PG facts'!F104</f>
        <v>6</v>
      </c>
      <c r="J1163" s="5">
        <f t="shared" si="72"/>
        <v>-5.25</v>
      </c>
      <c r="K1163" s="5">
        <f t="shared" si="73"/>
        <v>27.5625</v>
      </c>
      <c r="L1163" s="5">
        <f>('Forecast log'!H350-I1163)^2</f>
        <v>27.5625</v>
      </c>
      <c r="M1163" s="5">
        <f>('Forecast log'!I350-I1163)^2</f>
        <v>25</v>
      </c>
      <c r="N1163" s="5">
        <f t="shared" si="74"/>
        <v>0</v>
      </c>
      <c r="O1163" s="5">
        <f t="shared" si="75"/>
        <v>5.25</v>
      </c>
    </row>
    <row r="1164" spans="1:15" ht="25" customHeight="1">
      <c r="A1164" s="1"/>
      <c r="B1164" s="1">
        <v>345</v>
      </c>
      <c r="C1164" s="13" t="s">
        <v>17</v>
      </c>
      <c r="D1164" s="1" t="s">
        <v>57</v>
      </c>
      <c r="E1164" s="4">
        <v>45930</v>
      </c>
      <c r="F1164" s="1" t="s">
        <v>52</v>
      </c>
      <c r="G1164" s="1" t="s">
        <v>46</v>
      </c>
      <c r="H1164" s="5">
        <f>'Forecast log'!I350</f>
        <v>1</v>
      </c>
      <c r="I1164" s="5">
        <f>'PG facts'!F104</f>
        <v>6</v>
      </c>
      <c r="J1164" s="5">
        <f t="shared" si="72"/>
        <v>-5</v>
      </c>
      <c r="K1164" s="5">
        <f t="shared" si="73"/>
        <v>25</v>
      </c>
      <c r="L1164" s="5">
        <f>('Forecast log'!H350-I1164)^2</f>
        <v>27.5625</v>
      </c>
      <c r="M1164" s="5">
        <f>('Forecast log'!I350-I1164)^2</f>
        <v>25</v>
      </c>
      <c r="N1164" s="5">
        <f t="shared" si="74"/>
        <v>1</v>
      </c>
      <c r="O1164" s="5">
        <f t="shared" si="75"/>
        <v>5</v>
      </c>
    </row>
    <row r="1165" spans="1:15" ht="25" customHeight="1">
      <c r="A1165" s="1"/>
      <c r="B1165" s="1">
        <v>345</v>
      </c>
      <c r="C1165" s="13" t="s">
        <v>17</v>
      </c>
      <c r="D1165" s="1" t="s">
        <v>57</v>
      </c>
      <c r="E1165" s="4">
        <v>45930</v>
      </c>
      <c r="F1165" s="1" t="s">
        <v>52</v>
      </c>
      <c r="G1165" s="1" t="s">
        <v>47</v>
      </c>
      <c r="H1165" s="5">
        <f>'Forecast log'!N350</f>
        <v>3.1355711671769617</v>
      </c>
      <c r="I1165" s="5">
        <f>'PG facts'!F104</f>
        <v>6</v>
      </c>
      <c r="J1165" s="5">
        <f t="shared" si="72"/>
        <v>-2.8644288328230383</v>
      </c>
      <c r="K1165" s="5">
        <f t="shared" si="73"/>
        <v>8.2049525383079533</v>
      </c>
      <c r="L1165" s="5">
        <f>('Forecast log'!H350-I1165)^2</f>
        <v>27.5625</v>
      </c>
      <c r="M1165" s="5">
        <f>('Forecast log'!I350-I1165)^2</f>
        <v>25</v>
      </c>
      <c r="N1165" s="5">
        <f t="shared" si="74"/>
        <v>1</v>
      </c>
      <c r="O1165" s="5">
        <f t="shared" si="75"/>
        <v>2.8644288328230383</v>
      </c>
    </row>
    <row r="1166" spans="1:15" ht="25" customHeight="1">
      <c r="A1166" s="1"/>
      <c r="B1166" s="1">
        <v>345</v>
      </c>
      <c r="C1166" s="13" t="s">
        <v>17</v>
      </c>
      <c r="D1166" s="1" t="s">
        <v>57</v>
      </c>
      <c r="E1166" s="4">
        <v>45930</v>
      </c>
      <c r="F1166" s="1" t="s">
        <v>52</v>
      </c>
      <c r="G1166" s="1" t="s">
        <v>50</v>
      </c>
      <c r="H1166" s="5">
        <f>'Forecast log'!S350</f>
        <v>4.1841131257630302</v>
      </c>
      <c r="I1166" s="5">
        <f>'PG facts'!F104</f>
        <v>6</v>
      </c>
      <c r="J1166" s="5">
        <f t="shared" si="72"/>
        <v>-1.8158868742369698</v>
      </c>
      <c r="K1166" s="5">
        <f t="shared" si="73"/>
        <v>3.2974451400261127</v>
      </c>
      <c r="L1166" s="5">
        <f>('Forecast log'!H350-I1166)^2</f>
        <v>27.5625</v>
      </c>
      <c r="M1166" s="5">
        <f>('Forecast log'!I350-I1166)^2</f>
        <v>25</v>
      </c>
      <c r="N1166" s="5">
        <f t="shared" si="74"/>
        <v>1</v>
      </c>
      <c r="O1166" s="5">
        <f t="shared" si="75"/>
        <v>1.8158868742369698</v>
      </c>
    </row>
    <row r="1167" spans="1:15" ht="25" customHeight="1">
      <c r="A1167" s="1"/>
      <c r="B1167" s="1">
        <v>345</v>
      </c>
      <c r="C1167" s="13" t="s">
        <v>17</v>
      </c>
      <c r="D1167" s="1" t="s">
        <v>57</v>
      </c>
      <c r="E1167" s="4">
        <v>45930</v>
      </c>
      <c r="F1167" s="1" t="s">
        <v>52</v>
      </c>
      <c r="G1167" s="1" t="s">
        <v>48</v>
      </c>
      <c r="H1167" s="5">
        <f>'Forecast log'!T350</f>
        <v>1.9427855835884809</v>
      </c>
      <c r="I1167" s="5">
        <f>'PG facts'!F104</f>
        <v>6</v>
      </c>
      <c r="J1167" s="5">
        <f t="shared" si="72"/>
        <v>-4.0572144164115187</v>
      </c>
      <c r="K1167" s="5">
        <f t="shared" si="73"/>
        <v>16.460988820737459</v>
      </c>
      <c r="L1167" s="5">
        <f>('Forecast log'!H350-I1167)^2</f>
        <v>27.5625</v>
      </c>
      <c r="M1167" s="5">
        <f>('Forecast log'!I350-I1167)^2</f>
        <v>25</v>
      </c>
      <c r="N1167" s="5">
        <f t="shared" si="74"/>
        <v>1</v>
      </c>
      <c r="O1167" s="5">
        <f t="shared" si="75"/>
        <v>4.0572144164115187</v>
      </c>
    </row>
    <row r="1168" spans="1:15" ht="25" customHeight="1">
      <c r="A1168" s="1"/>
      <c r="B1168" s="1">
        <v>343</v>
      </c>
      <c r="C1168" s="13" t="s">
        <v>17</v>
      </c>
      <c r="D1168" s="1" t="s">
        <v>57</v>
      </c>
      <c r="E1168" s="4">
        <v>45930</v>
      </c>
      <c r="F1168" s="1" t="s">
        <v>49</v>
      </c>
      <c r="G1168" s="1" t="s">
        <v>45</v>
      </c>
      <c r="H1168" s="5">
        <f>'Forecast log'!H348</f>
        <v>0.75</v>
      </c>
      <c r="I1168" s="5">
        <f>'PG facts'!F104</f>
        <v>6</v>
      </c>
      <c r="J1168" s="5">
        <f t="shared" si="72"/>
        <v>-5.25</v>
      </c>
      <c r="K1168" s="5">
        <f t="shared" si="73"/>
        <v>27.5625</v>
      </c>
      <c r="L1168" s="5">
        <f>('Forecast log'!H348-I1168)^2</f>
        <v>27.5625</v>
      </c>
      <c r="M1168" s="5">
        <f>('Forecast log'!I348-I1168)^2</f>
        <v>25</v>
      </c>
      <c r="N1168" s="5">
        <f t="shared" si="74"/>
        <v>0</v>
      </c>
      <c r="O1168" s="5">
        <f t="shared" si="75"/>
        <v>5.25</v>
      </c>
    </row>
    <row r="1169" spans="1:15" ht="25" customHeight="1">
      <c r="A1169" s="1"/>
      <c r="B1169" s="1">
        <v>343</v>
      </c>
      <c r="C1169" s="13" t="s">
        <v>17</v>
      </c>
      <c r="D1169" s="1" t="s">
        <v>57</v>
      </c>
      <c r="E1169" s="4">
        <v>45930</v>
      </c>
      <c r="F1169" s="1" t="s">
        <v>49</v>
      </c>
      <c r="G1169" s="1" t="s">
        <v>46</v>
      </c>
      <c r="H1169" s="5">
        <f>'Forecast log'!I348</f>
        <v>1</v>
      </c>
      <c r="I1169" s="5">
        <f>'PG facts'!F104</f>
        <v>6</v>
      </c>
      <c r="J1169" s="5">
        <f t="shared" si="72"/>
        <v>-5</v>
      </c>
      <c r="K1169" s="5">
        <f t="shared" si="73"/>
        <v>25</v>
      </c>
      <c r="L1169" s="5">
        <f>('Forecast log'!H348-I1169)^2</f>
        <v>27.5625</v>
      </c>
      <c r="M1169" s="5">
        <f>('Forecast log'!I348-I1169)^2</f>
        <v>25</v>
      </c>
      <c r="N1169" s="5">
        <f t="shared" si="74"/>
        <v>1</v>
      </c>
      <c r="O1169" s="5">
        <f t="shared" si="75"/>
        <v>5</v>
      </c>
    </row>
    <row r="1170" spans="1:15" ht="25" customHeight="1">
      <c r="A1170" s="1"/>
      <c r="B1170" s="1">
        <v>343</v>
      </c>
      <c r="C1170" s="13" t="s">
        <v>17</v>
      </c>
      <c r="D1170" s="1" t="s">
        <v>57</v>
      </c>
      <c r="E1170" s="4">
        <v>45930</v>
      </c>
      <c r="F1170" s="1" t="s">
        <v>49</v>
      </c>
      <c r="G1170" s="1" t="s">
        <v>47</v>
      </c>
      <c r="H1170" s="5">
        <f>'Forecast log'!N348</f>
        <v>3.4190040973200002</v>
      </c>
      <c r="I1170" s="5">
        <f>'PG facts'!F104</f>
        <v>6</v>
      </c>
      <c r="J1170" s="5">
        <f t="shared" si="72"/>
        <v>-2.5809959026799998</v>
      </c>
      <c r="K1170" s="5">
        <f t="shared" si="73"/>
        <v>6.6615398496509473</v>
      </c>
      <c r="L1170" s="5">
        <f>('Forecast log'!H348-I1170)^2</f>
        <v>27.5625</v>
      </c>
      <c r="M1170" s="5">
        <f>('Forecast log'!I348-I1170)^2</f>
        <v>25</v>
      </c>
      <c r="N1170" s="5">
        <f t="shared" si="74"/>
        <v>1</v>
      </c>
      <c r="O1170" s="5">
        <f t="shared" si="75"/>
        <v>2.5809959026799998</v>
      </c>
    </row>
    <row r="1171" spans="1:15" ht="25" customHeight="1">
      <c r="A1171" s="1"/>
      <c r="B1171" s="1">
        <v>343</v>
      </c>
      <c r="C1171" s="13" t="s">
        <v>17</v>
      </c>
      <c r="D1171" s="1" t="s">
        <v>57</v>
      </c>
      <c r="E1171" s="4">
        <v>45930</v>
      </c>
      <c r="F1171" s="1" t="s">
        <v>49</v>
      </c>
      <c r="G1171" s="1" t="s">
        <v>50</v>
      </c>
      <c r="H1171" s="5">
        <f>'Forecast log'!S348</f>
        <v>4.1795767389055705</v>
      </c>
      <c r="I1171" s="5">
        <f>'PG facts'!F104</f>
        <v>6</v>
      </c>
      <c r="J1171" s="5">
        <f t="shared" si="72"/>
        <v>-1.8204232610944295</v>
      </c>
      <c r="K1171" s="5">
        <f t="shared" si="73"/>
        <v>3.3139408495336777</v>
      </c>
      <c r="L1171" s="5">
        <f>('Forecast log'!H348-I1171)^2</f>
        <v>27.5625</v>
      </c>
      <c r="M1171" s="5">
        <f>('Forecast log'!I348-I1171)^2</f>
        <v>25</v>
      </c>
      <c r="N1171" s="5">
        <f t="shared" si="74"/>
        <v>1</v>
      </c>
      <c r="O1171" s="5">
        <f t="shared" si="75"/>
        <v>1.8204232610944295</v>
      </c>
    </row>
    <row r="1172" spans="1:15" ht="25" customHeight="1">
      <c r="A1172" s="1"/>
      <c r="B1172" s="1">
        <v>343</v>
      </c>
      <c r="C1172" s="13" t="s">
        <v>17</v>
      </c>
      <c r="D1172" s="1" t="s">
        <v>57</v>
      </c>
      <c r="E1172" s="4">
        <v>45930</v>
      </c>
      <c r="F1172" s="1" t="s">
        <v>49</v>
      </c>
      <c r="G1172" s="1" t="s">
        <v>48</v>
      </c>
      <c r="H1172" s="5">
        <f>'Forecast log'!T348</f>
        <v>2.0845020486600001</v>
      </c>
      <c r="I1172" s="5">
        <f>'PG facts'!F104</f>
        <v>6</v>
      </c>
      <c r="J1172" s="5">
        <f t="shared" si="72"/>
        <v>-3.9154979513399999</v>
      </c>
      <c r="K1172" s="5">
        <f t="shared" si="73"/>
        <v>15.331124206947736</v>
      </c>
      <c r="L1172" s="5">
        <f>('Forecast log'!H348-I1172)^2</f>
        <v>27.5625</v>
      </c>
      <c r="M1172" s="5">
        <f>('Forecast log'!I348-I1172)^2</f>
        <v>25</v>
      </c>
      <c r="N1172" s="5">
        <f t="shared" si="74"/>
        <v>1</v>
      </c>
      <c r="O1172" s="5">
        <f t="shared" si="75"/>
        <v>3.9154979513399999</v>
      </c>
    </row>
    <row r="1173" spans="1:15" ht="25" customHeight="1">
      <c r="A1173" s="1"/>
      <c r="B1173" s="1">
        <v>344</v>
      </c>
      <c r="C1173" s="13" t="s">
        <v>17</v>
      </c>
      <c r="D1173" s="1" t="s">
        <v>57</v>
      </c>
      <c r="E1173" s="4">
        <v>45930</v>
      </c>
      <c r="F1173" s="1" t="s">
        <v>51</v>
      </c>
      <c r="G1173" s="1" t="s">
        <v>45</v>
      </c>
      <c r="H1173" s="5">
        <f>'Forecast log'!H349</f>
        <v>0.75</v>
      </c>
      <c r="I1173" s="5">
        <f>'PG facts'!F104</f>
        <v>6</v>
      </c>
      <c r="J1173" s="5">
        <f t="shared" si="72"/>
        <v>-5.25</v>
      </c>
      <c r="K1173" s="5">
        <f t="shared" si="73"/>
        <v>27.5625</v>
      </c>
      <c r="L1173" s="5">
        <f>('Forecast log'!H349-I1173)^2</f>
        <v>27.5625</v>
      </c>
      <c r="M1173" s="5">
        <f>('Forecast log'!I349-I1173)^2</f>
        <v>25</v>
      </c>
      <c r="N1173" s="5">
        <f t="shared" si="74"/>
        <v>0</v>
      </c>
      <c r="O1173" s="5">
        <f t="shared" si="75"/>
        <v>5.25</v>
      </c>
    </row>
    <row r="1174" spans="1:15" ht="25" customHeight="1">
      <c r="A1174" s="1"/>
      <c r="B1174" s="1">
        <v>344</v>
      </c>
      <c r="C1174" s="13" t="s">
        <v>17</v>
      </c>
      <c r="D1174" s="1" t="s">
        <v>57</v>
      </c>
      <c r="E1174" s="4">
        <v>45930</v>
      </c>
      <c r="F1174" s="1" t="s">
        <v>51</v>
      </c>
      <c r="G1174" s="1" t="s">
        <v>46</v>
      </c>
      <c r="H1174" s="5">
        <f>'Forecast log'!I349</f>
        <v>1</v>
      </c>
      <c r="I1174" s="5">
        <f>'PG facts'!F104</f>
        <v>6</v>
      </c>
      <c r="J1174" s="5">
        <f t="shared" si="72"/>
        <v>-5</v>
      </c>
      <c r="K1174" s="5">
        <f t="shared" si="73"/>
        <v>25</v>
      </c>
      <c r="L1174" s="5">
        <f>('Forecast log'!H349-I1174)^2</f>
        <v>27.5625</v>
      </c>
      <c r="M1174" s="5">
        <f>('Forecast log'!I349-I1174)^2</f>
        <v>25</v>
      </c>
      <c r="N1174" s="5">
        <f t="shared" si="74"/>
        <v>1</v>
      </c>
      <c r="O1174" s="5">
        <f t="shared" si="75"/>
        <v>5</v>
      </c>
    </row>
    <row r="1175" spans="1:15" ht="25" customHeight="1">
      <c r="A1175" s="1"/>
      <c r="B1175" s="1">
        <v>344</v>
      </c>
      <c r="C1175" s="13" t="s">
        <v>17</v>
      </c>
      <c r="D1175" s="1" t="s">
        <v>57</v>
      </c>
      <c r="E1175" s="4">
        <v>45930</v>
      </c>
      <c r="F1175" s="1" t="s">
        <v>51</v>
      </c>
      <c r="G1175" s="1" t="s">
        <v>47</v>
      </c>
      <c r="H1175" s="5">
        <f>'Forecast log'!N349</f>
        <v>3.1355711671769617</v>
      </c>
      <c r="I1175" s="5">
        <f>'PG facts'!F104</f>
        <v>6</v>
      </c>
      <c r="J1175" s="5">
        <f t="shared" si="72"/>
        <v>-2.8644288328230383</v>
      </c>
      <c r="K1175" s="5">
        <f t="shared" si="73"/>
        <v>8.2049525383079533</v>
      </c>
      <c r="L1175" s="5">
        <f>('Forecast log'!H349-I1175)^2</f>
        <v>27.5625</v>
      </c>
      <c r="M1175" s="5">
        <f>('Forecast log'!I349-I1175)^2</f>
        <v>25</v>
      </c>
      <c r="N1175" s="5">
        <f t="shared" si="74"/>
        <v>1</v>
      </c>
      <c r="O1175" s="5">
        <f t="shared" si="75"/>
        <v>2.8644288328230383</v>
      </c>
    </row>
    <row r="1176" spans="1:15" ht="25" customHeight="1">
      <c r="A1176" s="1"/>
      <c r="B1176" s="1">
        <v>344</v>
      </c>
      <c r="C1176" s="13" t="s">
        <v>17</v>
      </c>
      <c r="D1176" s="1" t="s">
        <v>57</v>
      </c>
      <c r="E1176" s="4">
        <v>45930</v>
      </c>
      <c r="F1176" s="1" t="s">
        <v>51</v>
      </c>
      <c r="G1176" s="1" t="s">
        <v>50</v>
      </c>
      <c r="H1176" s="5">
        <f>'Forecast log'!S349</f>
        <v>4.1841131257630302</v>
      </c>
      <c r="I1176" s="5">
        <f>'PG facts'!F104</f>
        <v>6</v>
      </c>
      <c r="J1176" s="5">
        <f t="shared" si="72"/>
        <v>-1.8158868742369698</v>
      </c>
      <c r="K1176" s="5">
        <f t="shared" si="73"/>
        <v>3.2974451400261127</v>
      </c>
      <c r="L1176" s="5">
        <f>('Forecast log'!H349-I1176)^2</f>
        <v>27.5625</v>
      </c>
      <c r="M1176" s="5">
        <f>('Forecast log'!I349-I1176)^2</f>
        <v>25</v>
      </c>
      <c r="N1176" s="5">
        <f t="shared" si="74"/>
        <v>1</v>
      </c>
      <c r="O1176" s="5">
        <f t="shared" si="75"/>
        <v>1.8158868742369698</v>
      </c>
    </row>
    <row r="1177" spans="1:15" ht="25" customHeight="1">
      <c r="A1177" s="1"/>
      <c r="B1177" s="1">
        <v>344</v>
      </c>
      <c r="C1177" s="13" t="s">
        <v>17</v>
      </c>
      <c r="D1177" s="1" t="s">
        <v>57</v>
      </c>
      <c r="E1177" s="4">
        <v>45930</v>
      </c>
      <c r="F1177" s="1" t="s">
        <v>51</v>
      </c>
      <c r="G1177" s="1" t="s">
        <v>48</v>
      </c>
      <c r="H1177" s="5">
        <f>'Forecast log'!T349</f>
        <v>1.9427855835884809</v>
      </c>
      <c r="I1177" s="5">
        <f>'PG facts'!F104</f>
        <v>6</v>
      </c>
      <c r="J1177" s="5">
        <f t="shared" si="72"/>
        <v>-4.0572144164115187</v>
      </c>
      <c r="K1177" s="5">
        <f t="shared" si="73"/>
        <v>16.460988820737459</v>
      </c>
      <c r="L1177" s="5">
        <f>('Forecast log'!H349-I1177)^2</f>
        <v>27.5625</v>
      </c>
      <c r="M1177" s="5">
        <f>('Forecast log'!I349-I1177)^2</f>
        <v>25</v>
      </c>
      <c r="N1177" s="5">
        <f t="shared" si="74"/>
        <v>1</v>
      </c>
      <c r="O1177" s="5">
        <f t="shared" si="75"/>
        <v>4.0572144164115187</v>
      </c>
    </row>
    <row r="1178" spans="1:15" ht="25" customHeight="1">
      <c r="A1178" s="1"/>
      <c r="B1178" s="1">
        <v>387</v>
      </c>
      <c r="C1178" s="13" t="s">
        <v>17</v>
      </c>
      <c r="D1178" s="1" t="s">
        <v>57</v>
      </c>
      <c r="E1178" s="4">
        <v>46022</v>
      </c>
      <c r="F1178" s="1" t="s">
        <v>44</v>
      </c>
      <c r="G1178" s="1" t="s">
        <v>45</v>
      </c>
      <c r="H1178" s="5">
        <f>'Forecast log'!H392</f>
        <v>0.75</v>
      </c>
      <c r="I1178" s="5">
        <f>'PG facts'!F111</f>
        <v>4</v>
      </c>
      <c r="J1178" s="5">
        <f t="shared" si="72"/>
        <v>-3.25</v>
      </c>
      <c r="K1178" s="5">
        <f t="shared" si="73"/>
        <v>10.5625</v>
      </c>
      <c r="L1178" s="5">
        <f>('Forecast log'!H392-I1178)^2</f>
        <v>10.5625</v>
      </c>
      <c r="M1178" s="5">
        <f>('Forecast log'!I392-I1178)^2</f>
        <v>9</v>
      </c>
      <c r="N1178" s="5">
        <f t="shared" si="74"/>
        <v>0</v>
      </c>
      <c r="O1178" s="5">
        <f t="shared" si="75"/>
        <v>3.25</v>
      </c>
    </row>
    <row r="1179" spans="1:15" ht="25" customHeight="1">
      <c r="A1179" s="1"/>
      <c r="B1179" s="1">
        <v>387</v>
      </c>
      <c r="C1179" s="13" t="s">
        <v>17</v>
      </c>
      <c r="D1179" s="1" t="s">
        <v>57</v>
      </c>
      <c r="E1179" s="4">
        <v>46022</v>
      </c>
      <c r="F1179" s="1" t="s">
        <v>44</v>
      </c>
      <c r="G1179" s="1" t="s">
        <v>46</v>
      </c>
      <c r="H1179" s="5">
        <f>'Forecast log'!I392</f>
        <v>1</v>
      </c>
      <c r="I1179" s="5">
        <f>'PG facts'!F111</f>
        <v>4</v>
      </c>
      <c r="J1179" s="5">
        <f t="shared" si="72"/>
        <v>-3</v>
      </c>
      <c r="K1179" s="5">
        <f t="shared" si="73"/>
        <v>9</v>
      </c>
      <c r="L1179" s="5">
        <f>('Forecast log'!H392-I1179)^2</f>
        <v>10.5625</v>
      </c>
      <c r="M1179" s="5">
        <f>('Forecast log'!I392-I1179)^2</f>
        <v>9</v>
      </c>
      <c r="N1179" s="5">
        <f t="shared" si="74"/>
        <v>1</v>
      </c>
      <c r="O1179" s="5">
        <f t="shared" si="75"/>
        <v>3</v>
      </c>
    </row>
    <row r="1180" spans="1:15" ht="25" customHeight="1">
      <c r="A1180" s="1"/>
      <c r="B1180" s="1">
        <v>387</v>
      </c>
      <c r="C1180" s="13" t="s">
        <v>17</v>
      </c>
      <c r="D1180" s="1" t="s">
        <v>57</v>
      </c>
      <c r="E1180" s="4">
        <v>46022</v>
      </c>
      <c r="F1180" s="1" t="s">
        <v>44</v>
      </c>
      <c r="G1180" s="1" t="s">
        <v>47</v>
      </c>
      <c r="H1180" s="5">
        <f>'Forecast log'!N392</f>
        <v>3.3428482472494805</v>
      </c>
      <c r="I1180" s="5">
        <f>'PG facts'!F111</f>
        <v>4</v>
      </c>
      <c r="J1180" s="5">
        <f t="shared" si="72"/>
        <v>-0.65715175275051951</v>
      </c>
      <c r="K1180" s="5">
        <f t="shared" si="73"/>
        <v>0.43184842614307994</v>
      </c>
      <c r="L1180" s="5">
        <f>('Forecast log'!H392-I1180)^2</f>
        <v>10.5625</v>
      </c>
      <c r="M1180" s="5">
        <f>('Forecast log'!I392-I1180)^2</f>
        <v>9</v>
      </c>
      <c r="N1180" s="5">
        <f t="shared" si="74"/>
        <v>1</v>
      </c>
      <c r="O1180" s="5">
        <f t="shared" si="75"/>
        <v>0.65715175275051951</v>
      </c>
    </row>
    <row r="1181" spans="1:15" ht="25" customHeight="1">
      <c r="A1181" s="1"/>
      <c r="B1181" s="1">
        <v>387</v>
      </c>
      <c r="C1181" s="13" t="s">
        <v>17</v>
      </c>
      <c r="D1181" s="1" t="s">
        <v>57</v>
      </c>
      <c r="E1181" s="4">
        <v>46022</v>
      </c>
      <c r="F1181" s="1" t="s">
        <v>44</v>
      </c>
      <c r="G1181" s="1" t="s">
        <v>48</v>
      </c>
      <c r="H1181" s="5">
        <f>'Forecast log'!T392</f>
        <v>2.0464241236247402</v>
      </c>
      <c r="I1181" s="5">
        <f>'PG facts'!F111</f>
        <v>4</v>
      </c>
      <c r="J1181" s="5">
        <f t="shared" si="72"/>
        <v>-1.9535758763752598</v>
      </c>
      <c r="K1181" s="5">
        <f t="shared" si="73"/>
        <v>3.8164587047553642</v>
      </c>
      <c r="L1181" s="5">
        <f>('Forecast log'!H392-I1181)^2</f>
        <v>10.5625</v>
      </c>
      <c r="M1181" s="5">
        <f>('Forecast log'!I392-I1181)^2</f>
        <v>9</v>
      </c>
      <c r="N1181" s="5">
        <f t="shared" si="74"/>
        <v>1</v>
      </c>
      <c r="O1181" s="5">
        <f t="shared" si="75"/>
        <v>1.9535758763752598</v>
      </c>
    </row>
    <row r="1182" spans="1:15" ht="25" customHeight="1">
      <c r="A1182" s="1"/>
      <c r="B1182" s="1">
        <v>392</v>
      </c>
      <c r="C1182" s="13" t="s">
        <v>17</v>
      </c>
      <c r="D1182" s="1" t="s">
        <v>57</v>
      </c>
      <c r="E1182" s="4">
        <v>46022</v>
      </c>
      <c r="F1182" s="1" t="s">
        <v>52</v>
      </c>
      <c r="G1182" s="1" t="s">
        <v>45</v>
      </c>
      <c r="H1182" s="5">
        <f>'Forecast log'!H397</f>
        <v>2.75</v>
      </c>
      <c r="I1182" s="5">
        <f>'PG facts'!F111</f>
        <v>4</v>
      </c>
      <c r="J1182" s="5">
        <f t="shared" si="72"/>
        <v>-1.25</v>
      </c>
      <c r="K1182" s="5">
        <f t="shared" si="73"/>
        <v>1.5625</v>
      </c>
      <c r="L1182" s="5">
        <f>('Forecast log'!H397-I1182)^2</f>
        <v>1.5625</v>
      </c>
      <c r="M1182" s="5">
        <f>('Forecast log'!I397-I1182)^2</f>
        <v>4</v>
      </c>
      <c r="N1182" s="5">
        <f t="shared" si="74"/>
        <v>0</v>
      </c>
      <c r="O1182" s="5">
        <f t="shared" si="75"/>
        <v>1.25</v>
      </c>
    </row>
    <row r="1183" spans="1:15" ht="25" customHeight="1">
      <c r="A1183" s="1"/>
      <c r="B1183" s="1">
        <v>392</v>
      </c>
      <c r="C1183" s="13" t="s">
        <v>17</v>
      </c>
      <c r="D1183" s="1" t="s">
        <v>57</v>
      </c>
      <c r="E1183" s="4">
        <v>46022</v>
      </c>
      <c r="F1183" s="1" t="s">
        <v>52</v>
      </c>
      <c r="G1183" s="1" t="s">
        <v>46</v>
      </c>
      <c r="H1183" s="5">
        <f>'Forecast log'!I397</f>
        <v>6</v>
      </c>
      <c r="I1183" s="5">
        <f>'PG facts'!F111</f>
        <v>4</v>
      </c>
      <c r="J1183" s="5">
        <f t="shared" si="72"/>
        <v>2</v>
      </c>
      <c r="K1183" s="5">
        <f t="shared" si="73"/>
        <v>4</v>
      </c>
      <c r="L1183" s="5">
        <f>('Forecast log'!H397-I1183)^2</f>
        <v>1.5625</v>
      </c>
      <c r="M1183" s="5">
        <f>('Forecast log'!I397-I1183)^2</f>
        <v>4</v>
      </c>
      <c r="N1183" s="5">
        <f t="shared" si="74"/>
        <v>0</v>
      </c>
      <c r="O1183" s="5">
        <f t="shared" si="75"/>
        <v>2</v>
      </c>
    </row>
    <row r="1184" spans="1:15" ht="25" customHeight="1">
      <c r="A1184" s="1"/>
      <c r="B1184" s="1">
        <v>392</v>
      </c>
      <c r="C1184" s="13" t="s">
        <v>17</v>
      </c>
      <c r="D1184" s="1" t="s">
        <v>57</v>
      </c>
      <c r="E1184" s="4">
        <v>46022</v>
      </c>
      <c r="F1184" s="1" t="s">
        <v>52</v>
      </c>
      <c r="G1184" s="1" t="s">
        <v>47</v>
      </c>
      <c r="H1184" s="5">
        <f>'Forecast log'!N397</f>
        <v>3.450815705394759</v>
      </c>
      <c r="I1184" s="5">
        <f>'PG facts'!F111</f>
        <v>4</v>
      </c>
      <c r="J1184" s="5">
        <f t="shared" si="72"/>
        <v>-0.54918429460524099</v>
      </c>
      <c r="K1184" s="5">
        <f t="shared" si="73"/>
        <v>0.30160338944105614</v>
      </c>
      <c r="L1184" s="5">
        <f>('Forecast log'!H397-I1184)^2</f>
        <v>1.5625</v>
      </c>
      <c r="M1184" s="5">
        <f>('Forecast log'!I397-I1184)^2</f>
        <v>4</v>
      </c>
      <c r="N1184" s="5">
        <f t="shared" si="74"/>
        <v>1</v>
      </c>
      <c r="O1184" s="5">
        <f t="shared" si="75"/>
        <v>0.54918429460524099</v>
      </c>
    </row>
    <row r="1185" spans="1:15" ht="25" customHeight="1">
      <c r="A1185" s="1"/>
      <c r="B1185" s="1">
        <v>392</v>
      </c>
      <c r="C1185" s="13" t="s">
        <v>17</v>
      </c>
      <c r="D1185" s="1" t="s">
        <v>57</v>
      </c>
      <c r="E1185" s="4">
        <v>46022</v>
      </c>
      <c r="F1185" s="1" t="s">
        <v>52</v>
      </c>
      <c r="G1185" s="1" t="s">
        <v>50</v>
      </c>
      <c r="H1185" s="5">
        <f>'Forecast log'!S397</f>
        <v>3.6140253101066242</v>
      </c>
      <c r="I1185" s="5">
        <f>'PG facts'!F111</f>
        <v>4</v>
      </c>
      <c r="J1185" s="5">
        <f t="shared" si="72"/>
        <v>-0.3859746898933758</v>
      </c>
      <c r="K1185" s="5">
        <f t="shared" si="73"/>
        <v>0.14897646123828762</v>
      </c>
      <c r="L1185" s="5">
        <f>('Forecast log'!H397-I1185)^2</f>
        <v>1.5625</v>
      </c>
      <c r="M1185" s="5">
        <f>('Forecast log'!I397-I1185)^2</f>
        <v>4</v>
      </c>
      <c r="N1185" s="5">
        <f t="shared" si="74"/>
        <v>1</v>
      </c>
      <c r="O1185" s="5">
        <f t="shared" si="75"/>
        <v>0.3859746898933758</v>
      </c>
    </row>
    <row r="1186" spans="1:15" ht="25" customHeight="1">
      <c r="A1186" s="1"/>
      <c r="B1186" s="1">
        <v>392</v>
      </c>
      <c r="C1186" s="13" t="s">
        <v>17</v>
      </c>
      <c r="D1186" s="1" t="s">
        <v>57</v>
      </c>
      <c r="E1186" s="4">
        <v>46022</v>
      </c>
      <c r="F1186" s="1" t="s">
        <v>52</v>
      </c>
      <c r="G1186" s="1" t="s">
        <v>48</v>
      </c>
      <c r="H1186" s="5">
        <f>'Forecast log'!T397</f>
        <v>3.1004078526973795</v>
      </c>
      <c r="I1186" s="5">
        <f>'PG facts'!F111</f>
        <v>4</v>
      </c>
      <c r="J1186" s="5">
        <f t="shared" si="72"/>
        <v>-0.89959214730262049</v>
      </c>
      <c r="K1186" s="5">
        <f t="shared" si="73"/>
        <v>0.80926603148853959</v>
      </c>
      <c r="L1186" s="5">
        <f>('Forecast log'!H397-I1186)^2</f>
        <v>1.5625</v>
      </c>
      <c r="M1186" s="5">
        <f>('Forecast log'!I397-I1186)^2</f>
        <v>4</v>
      </c>
      <c r="N1186" s="5">
        <f t="shared" si="74"/>
        <v>1</v>
      </c>
      <c r="O1186" s="5">
        <f t="shared" si="75"/>
        <v>0.89959214730262049</v>
      </c>
    </row>
    <row r="1187" spans="1:15" ht="25" customHeight="1">
      <c r="A1187" s="1"/>
      <c r="B1187" s="1">
        <v>390</v>
      </c>
      <c r="C1187" s="13" t="s">
        <v>17</v>
      </c>
      <c r="D1187" s="1" t="s">
        <v>57</v>
      </c>
      <c r="E1187" s="4">
        <v>46022</v>
      </c>
      <c r="F1187" s="1" t="s">
        <v>49</v>
      </c>
      <c r="G1187" s="1" t="s">
        <v>45</v>
      </c>
      <c r="H1187" s="5">
        <f>'Forecast log'!H395</f>
        <v>2.75</v>
      </c>
      <c r="I1187" s="5">
        <f>'PG facts'!F111</f>
        <v>4</v>
      </c>
      <c r="J1187" s="5">
        <f t="shared" si="72"/>
        <v>-1.25</v>
      </c>
      <c r="K1187" s="5">
        <f t="shared" si="73"/>
        <v>1.5625</v>
      </c>
      <c r="L1187" s="5">
        <f>('Forecast log'!H395-I1187)^2</f>
        <v>1.5625</v>
      </c>
      <c r="M1187" s="5">
        <f>('Forecast log'!I395-I1187)^2</f>
        <v>4</v>
      </c>
      <c r="N1187" s="5">
        <f t="shared" si="74"/>
        <v>0</v>
      </c>
      <c r="O1187" s="5">
        <f t="shared" si="75"/>
        <v>1.25</v>
      </c>
    </row>
    <row r="1188" spans="1:15" ht="25" customHeight="1">
      <c r="A1188" s="1"/>
      <c r="B1188" s="1">
        <v>390</v>
      </c>
      <c r="C1188" s="13" t="s">
        <v>17</v>
      </c>
      <c r="D1188" s="1" t="s">
        <v>57</v>
      </c>
      <c r="E1188" s="4">
        <v>46022</v>
      </c>
      <c r="F1188" s="1" t="s">
        <v>49</v>
      </c>
      <c r="G1188" s="1" t="s">
        <v>46</v>
      </c>
      <c r="H1188" s="5">
        <f>'Forecast log'!I395</f>
        <v>6</v>
      </c>
      <c r="I1188" s="5">
        <f>'PG facts'!F111</f>
        <v>4</v>
      </c>
      <c r="J1188" s="5">
        <f t="shared" si="72"/>
        <v>2</v>
      </c>
      <c r="K1188" s="5">
        <f t="shared" si="73"/>
        <v>4</v>
      </c>
      <c r="L1188" s="5">
        <f>('Forecast log'!H395-I1188)^2</f>
        <v>1.5625</v>
      </c>
      <c r="M1188" s="5">
        <f>('Forecast log'!I395-I1188)^2</f>
        <v>4</v>
      </c>
      <c r="N1188" s="5">
        <f t="shared" si="74"/>
        <v>0</v>
      </c>
      <c r="O1188" s="5">
        <f t="shared" si="75"/>
        <v>2</v>
      </c>
    </row>
    <row r="1189" spans="1:15" ht="25" customHeight="1">
      <c r="A1189" s="1"/>
      <c r="B1189" s="1">
        <v>390</v>
      </c>
      <c r="C1189" s="13" t="s">
        <v>17</v>
      </c>
      <c r="D1189" s="1" t="s">
        <v>57</v>
      </c>
      <c r="E1189" s="4">
        <v>46022</v>
      </c>
      <c r="F1189" s="1" t="s">
        <v>49</v>
      </c>
      <c r="G1189" s="1" t="s">
        <v>47</v>
      </c>
      <c r="H1189" s="5">
        <f>'Forecast log'!N395</f>
        <v>3.329316141894942</v>
      </c>
      <c r="I1189" s="5">
        <f>'PG facts'!F111</f>
        <v>4</v>
      </c>
      <c r="J1189" s="5">
        <f t="shared" si="72"/>
        <v>-0.67068385810505804</v>
      </c>
      <c r="K1189" s="5">
        <f t="shared" si="73"/>
        <v>0.44981683752268564</v>
      </c>
      <c r="L1189" s="5">
        <f>('Forecast log'!H395-I1189)^2</f>
        <v>1.5625</v>
      </c>
      <c r="M1189" s="5">
        <f>('Forecast log'!I395-I1189)^2</f>
        <v>4</v>
      </c>
      <c r="N1189" s="5">
        <f t="shared" si="74"/>
        <v>1</v>
      </c>
      <c r="O1189" s="5">
        <f t="shared" si="75"/>
        <v>0.67068385810505804</v>
      </c>
    </row>
    <row r="1190" spans="1:15" ht="25" customHeight="1">
      <c r="A1190" s="1"/>
      <c r="B1190" s="1">
        <v>390</v>
      </c>
      <c r="C1190" s="13" t="s">
        <v>17</v>
      </c>
      <c r="D1190" s="1" t="s">
        <v>57</v>
      </c>
      <c r="E1190" s="4">
        <v>46022</v>
      </c>
      <c r="F1190" s="1" t="s">
        <v>49</v>
      </c>
      <c r="G1190" s="1" t="s">
        <v>50</v>
      </c>
      <c r="H1190" s="5">
        <f>'Forecast log'!S395</f>
        <v>3.6111606427024996</v>
      </c>
      <c r="I1190" s="5">
        <f>'PG facts'!F111</f>
        <v>4</v>
      </c>
      <c r="J1190" s="5">
        <f t="shared" si="72"/>
        <v>-0.38883935729750041</v>
      </c>
      <c r="K1190" s="5">
        <f t="shared" si="73"/>
        <v>0.15119604578353318</v>
      </c>
      <c r="L1190" s="5">
        <f>('Forecast log'!H395-I1190)^2</f>
        <v>1.5625</v>
      </c>
      <c r="M1190" s="5">
        <f>('Forecast log'!I395-I1190)^2</f>
        <v>4</v>
      </c>
      <c r="N1190" s="5">
        <f t="shared" si="74"/>
        <v>1</v>
      </c>
      <c r="O1190" s="5">
        <f t="shared" si="75"/>
        <v>0.38883935729750041</v>
      </c>
    </row>
    <row r="1191" spans="1:15" ht="25" customHeight="1">
      <c r="A1191" s="1"/>
      <c r="B1191" s="1">
        <v>390</v>
      </c>
      <c r="C1191" s="13" t="s">
        <v>17</v>
      </c>
      <c r="D1191" s="1" t="s">
        <v>57</v>
      </c>
      <c r="E1191" s="4">
        <v>46022</v>
      </c>
      <c r="F1191" s="1" t="s">
        <v>49</v>
      </c>
      <c r="G1191" s="1" t="s">
        <v>48</v>
      </c>
      <c r="H1191" s="5">
        <f>'Forecast log'!T395</f>
        <v>3.0396580709474712</v>
      </c>
      <c r="I1191" s="5">
        <f>'PG facts'!F111</f>
        <v>4</v>
      </c>
      <c r="J1191" s="5">
        <f t="shared" si="72"/>
        <v>-0.9603419290525288</v>
      </c>
      <c r="K1191" s="5">
        <f t="shared" si="73"/>
        <v>0.9222566206963323</v>
      </c>
      <c r="L1191" s="5">
        <f>('Forecast log'!H395-I1191)^2</f>
        <v>1.5625</v>
      </c>
      <c r="M1191" s="5">
        <f>('Forecast log'!I395-I1191)^2</f>
        <v>4</v>
      </c>
      <c r="N1191" s="5">
        <f t="shared" si="74"/>
        <v>1</v>
      </c>
      <c r="O1191" s="5">
        <f t="shared" si="75"/>
        <v>0.9603419290525288</v>
      </c>
    </row>
    <row r="1192" spans="1:15" ht="25" customHeight="1">
      <c r="A1192" s="1"/>
      <c r="B1192" s="1">
        <v>391</v>
      </c>
      <c r="C1192" s="13" t="s">
        <v>17</v>
      </c>
      <c r="D1192" s="1" t="s">
        <v>57</v>
      </c>
      <c r="E1192" s="4">
        <v>46022</v>
      </c>
      <c r="F1192" s="1" t="s">
        <v>51</v>
      </c>
      <c r="G1192" s="1" t="s">
        <v>45</v>
      </c>
      <c r="H1192" s="5">
        <f>'Forecast log'!H396</f>
        <v>2.75</v>
      </c>
      <c r="I1192" s="5">
        <f>'PG facts'!F111</f>
        <v>4</v>
      </c>
      <c r="J1192" s="5">
        <f t="shared" si="72"/>
        <v>-1.25</v>
      </c>
      <c r="K1192" s="5">
        <f t="shared" si="73"/>
        <v>1.5625</v>
      </c>
      <c r="L1192" s="5">
        <f>('Forecast log'!H396-I1192)^2</f>
        <v>1.5625</v>
      </c>
      <c r="M1192" s="5">
        <f>('Forecast log'!I396-I1192)^2</f>
        <v>4</v>
      </c>
      <c r="N1192" s="5">
        <f t="shared" si="74"/>
        <v>0</v>
      </c>
      <c r="O1192" s="5">
        <f t="shared" si="75"/>
        <v>1.25</v>
      </c>
    </row>
    <row r="1193" spans="1:15" ht="25" customHeight="1">
      <c r="A1193" s="1"/>
      <c r="B1193" s="1">
        <v>391</v>
      </c>
      <c r="C1193" s="13" t="s">
        <v>17</v>
      </c>
      <c r="D1193" s="1" t="s">
        <v>57</v>
      </c>
      <c r="E1193" s="4">
        <v>46022</v>
      </c>
      <c r="F1193" s="1" t="s">
        <v>51</v>
      </c>
      <c r="G1193" s="1" t="s">
        <v>46</v>
      </c>
      <c r="H1193" s="5">
        <f>'Forecast log'!I396</f>
        <v>6</v>
      </c>
      <c r="I1193" s="5">
        <f>'PG facts'!F111</f>
        <v>4</v>
      </c>
      <c r="J1193" s="5">
        <f t="shared" si="72"/>
        <v>2</v>
      </c>
      <c r="K1193" s="5">
        <f t="shared" si="73"/>
        <v>4</v>
      </c>
      <c r="L1193" s="5">
        <f>('Forecast log'!H396-I1193)^2</f>
        <v>1.5625</v>
      </c>
      <c r="M1193" s="5">
        <f>('Forecast log'!I396-I1193)^2</f>
        <v>4</v>
      </c>
      <c r="N1193" s="5">
        <f t="shared" si="74"/>
        <v>0</v>
      </c>
      <c r="O1193" s="5">
        <f t="shared" si="75"/>
        <v>2</v>
      </c>
    </row>
    <row r="1194" spans="1:15" ht="25" customHeight="1">
      <c r="A1194" s="1"/>
      <c r="B1194" s="1">
        <v>391</v>
      </c>
      <c r="C1194" s="13" t="s">
        <v>17</v>
      </c>
      <c r="D1194" s="1" t="s">
        <v>57</v>
      </c>
      <c r="E1194" s="4">
        <v>46022</v>
      </c>
      <c r="F1194" s="1" t="s">
        <v>51</v>
      </c>
      <c r="G1194" s="1" t="s">
        <v>47</v>
      </c>
      <c r="H1194" s="5">
        <f>'Forecast log'!N396</f>
        <v>3.450815705394759</v>
      </c>
      <c r="I1194" s="5">
        <f>'PG facts'!F111</f>
        <v>4</v>
      </c>
      <c r="J1194" s="5">
        <f t="shared" si="72"/>
        <v>-0.54918429460524099</v>
      </c>
      <c r="K1194" s="5">
        <f t="shared" si="73"/>
        <v>0.30160338944105614</v>
      </c>
      <c r="L1194" s="5">
        <f>('Forecast log'!H396-I1194)^2</f>
        <v>1.5625</v>
      </c>
      <c r="M1194" s="5">
        <f>('Forecast log'!I396-I1194)^2</f>
        <v>4</v>
      </c>
      <c r="N1194" s="5">
        <f t="shared" si="74"/>
        <v>1</v>
      </c>
      <c r="O1194" s="5">
        <f t="shared" si="75"/>
        <v>0.54918429460524099</v>
      </c>
    </row>
    <row r="1195" spans="1:15" ht="25" customHeight="1">
      <c r="A1195" s="1"/>
      <c r="B1195" s="1">
        <v>391</v>
      </c>
      <c r="C1195" s="13" t="s">
        <v>17</v>
      </c>
      <c r="D1195" s="1" t="s">
        <v>57</v>
      </c>
      <c r="E1195" s="4">
        <v>46022</v>
      </c>
      <c r="F1195" s="1" t="s">
        <v>51</v>
      </c>
      <c r="G1195" s="1" t="s">
        <v>50</v>
      </c>
      <c r="H1195" s="5">
        <f>'Forecast log'!S396</f>
        <v>3.6140253101066242</v>
      </c>
      <c r="I1195" s="5">
        <f>'PG facts'!F111</f>
        <v>4</v>
      </c>
      <c r="J1195" s="5">
        <f t="shared" si="72"/>
        <v>-0.3859746898933758</v>
      </c>
      <c r="K1195" s="5">
        <f t="shared" si="73"/>
        <v>0.14897646123828762</v>
      </c>
      <c r="L1195" s="5">
        <f>('Forecast log'!H396-I1195)^2</f>
        <v>1.5625</v>
      </c>
      <c r="M1195" s="5">
        <f>('Forecast log'!I396-I1195)^2</f>
        <v>4</v>
      </c>
      <c r="N1195" s="5">
        <f t="shared" si="74"/>
        <v>1</v>
      </c>
      <c r="O1195" s="5">
        <f t="shared" si="75"/>
        <v>0.3859746898933758</v>
      </c>
    </row>
    <row r="1196" spans="1:15" ht="25" customHeight="1">
      <c r="A1196" s="1"/>
      <c r="B1196" s="1">
        <v>391</v>
      </c>
      <c r="C1196" s="13" t="s">
        <v>17</v>
      </c>
      <c r="D1196" s="1" t="s">
        <v>57</v>
      </c>
      <c r="E1196" s="4">
        <v>46022</v>
      </c>
      <c r="F1196" s="1" t="s">
        <v>51</v>
      </c>
      <c r="G1196" s="1" t="s">
        <v>48</v>
      </c>
      <c r="H1196" s="5">
        <f>'Forecast log'!T396</f>
        <v>3.1004078526973795</v>
      </c>
      <c r="I1196" s="5">
        <f>'PG facts'!F111</f>
        <v>4</v>
      </c>
      <c r="J1196" s="5">
        <f t="shared" si="72"/>
        <v>-0.89959214730262049</v>
      </c>
      <c r="K1196" s="5">
        <f t="shared" si="73"/>
        <v>0.80926603148853959</v>
      </c>
      <c r="L1196" s="5">
        <f>('Forecast log'!H396-I1196)^2</f>
        <v>1.5625</v>
      </c>
      <c r="M1196" s="5">
        <f>('Forecast log'!I396-I1196)^2</f>
        <v>4</v>
      </c>
      <c r="N1196" s="5">
        <f t="shared" si="74"/>
        <v>1</v>
      </c>
      <c r="O1196" s="5">
        <f t="shared" si="75"/>
        <v>0.89959214730262049</v>
      </c>
    </row>
    <row r="1197" spans="1:15" ht="25" customHeight="1">
      <c r="A1197" s="1"/>
      <c r="B1197" s="1">
        <v>448</v>
      </c>
      <c r="C1197" s="13" t="s">
        <v>17</v>
      </c>
      <c r="D1197" s="1" t="s">
        <v>57</v>
      </c>
      <c r="E1197" s="4">
        <v>46112</v>
      </c>
      <c r="F1197" s="1" t="s">
        <v>44</v>
      </c>
      <c r="G1197" s="1" t="s">
        <v>45</v>
      </c>
      <c r="H1197" s="5">
        <f>'Forecast log'!H453</f>
        <v>2.75</v>
      </c>
      <c r="I1197" s="5">
        <f>'PG facts'!F118</f>
        <v>7</v>
      </c>
      <c r="J1197" s="5">
        <f t="shared" si="72"/>
        <v>-4.25</v>
      </c>
      <c r="K1197" s="5">
        <f t="shared" si="73"/>
        <v>18.0625</v>
      </c>
      <c r="L1197" s="5">
        <f>('Forecast log'!H453-I1197)^2</f>
        <v>18.0625</v>
      </c>
      <c r="M1197" s="5">
        <f>('Forecast log'!I453-I1197)^2</f>
        <v>1</v>
      </c>
      <c r="N1197" s="5">
        <f t="shared" si="74"/>
        <v>0</v>
      </c>
      <c r="O1197" s="5">
        <f t="shared" si="75"/>
        <v>4.25</v>
      </c>
    </row>
    <row r="1198" spans="1:15" ht="25" customHeight="1">
      <c r="A1198" s="1"/>
      <c r="B1198" s="1">
        <v>448</v>
      </c>
      <c r="C1198" s="13" t="s">
        <v>17</v>
      </c>
      <c r="D1198" s="1" t="s">
        <v>57</v>
      </c>
      <c r="E1198" s="4">
        <v>46112</v>
      </c>
      <c r="F1198" s="1" t="s">
        <v>44</v>
      </c>
      <c r="G1198" s="1" t="s">
        <v>46</v>
      </c>
      <c r="H1198" s="5">
        <f>'Forecast log'!I453</f>
        <v>6</v>
      </c>
      <c r="I1198" s="5">
        <f>'PG facts'!F118</f>
        <v>7</v>
      </c>
      <c r="J1198" s="5">
        <f t="shared" si="72"/>
        <v>-1</v>
      </c>
      <c r="K1198" s="5">
        <f t="shared" si="73"/>
        <v>1</v>
      </c>
      <c r="L1198" s="5">
        <f>('Forecast log'!H453-I1198)^2</f>
        <v>18.0625</v>
      </c>
      <c r="M1198" s="5">
        <f>('Forecast log'!I453-I1198)^2</f>
        <v>1</v>
      </c>
      <c r="N1198" s="5">
        <f t="shared" si="74"/>
        <v>1</v>
      </c>
      <c r="O1198" s="5">
        <f t="shared" si="75"/>
        <v>1</v>
      </c>
    </row>
    <row r="1199" spans="1:15" ht="25" customHeight="1">
      <c r="A1199" s="1"/>
      <c r="B1199" s="1">
        <v>448</v>
      </c>
      <c r="C1199" s="13" t="s">
        <v>17</v>
      </c>
      <c r="D1199" s="1" t="s">
        <v>57</v>
      </c>
      <c r="E1199" s="4">
        <v>46112</v>
      </c>
      <c r="F1199" s="1" t="s">
        <v>44</v>
      </c>
      <c r="G1199" s="1" t="s">
        <v>47</v>
      </c>
      <c r="H1199" s="5">
        <f>'Forecast log'!N453</f>
        <v>3.3589399128047122</v>
      </c>
      <c r="I1199" s="5">
        <f>'PG facts'!F118</f>
        <v>7</v>
      </c>
      <c r="J1199" s="5">
        <f t="shared" si="72"/>
        <v>-3.6410600871952878</v>
      </c>
      <c r="K1199" s="5">
        <f t="shared" si="73"/>
        <v>13.257318558566556</v>
      </c>
      <c r="L1199" s="5">
        <f>('Forecast log'!H453-I1199)^2</f>
        <v>18.0625</v>
      </c>
      <c r="M1199" s="5">
        <f>('Forecast log'!I453-I1199)^2</f>
        <v>1</v>
      </c>
      <c r="N1199" s="5">
        <f t="shared" si="74"/>
        <v>1</v>
      </c>
      <c r="O1199" s="5">
        <f t="shared" si="75"/>
        <v>3.6410600871952878</v>
      </c>
    </row>
    <row r="1200" spans="1:15" ht="25" customHeight="1">
      <c r="A1200" s="1"/>
      <c r="B1200" s="1">
        <v>448</v>
      </c>
      <c r="C1200" s="13" t="s">
        <v>17</v>
      </c>
      <c r="D1200" s="1" t="s">
        <v>57</v>
      </c>
      <c r="E1200" s="4">
        <v>46112</v>
      </c>
      <c r="F1200" s="1" t="s">
        <v>44</v>
      </c>
      <c r="G1200" s="1" t="s">
        <v>48</v>
      </c>
      <c r="H1200" s="5">
        <f>'Forecast log'!T453</f>
        <v>3.0544699564023561</v>
      </c>
      <c r="I1200" s="5">
        <f>'PG facts'!F118</f>
        <v>7</v>
      </c>
      <c r="J1200" s="5">
        <f t="shared" si="72"/>
        <v>-3.9455300435976439</v>
      </c>
      <c r="K1200" s="5">
        <f t="shared" si="73"/>
        <v>15.567207324931626</v>
      </c>
      <c r="L1200" s="5">
        <f>('Forecast log'!H453-I1200)^2</f>
        <v>18.0625</v>
      </c>
      <c r="M1200" s="5">
        <f>('Forecast log'!I453-I1200)^2</f>
        <v>1</v>
      </c>
      <c r="N1200" s="5">
        <f t="shared" si="74"/>
        <v>1</v>
      </c>
      <c r="O1200" s="5">
        <f t="shared" si="75"/>
        <v>3.9455300435976439</v>
      </c>
    </row>
    <row r="1201" spans="1:15" ht="25" customHeight="1">
      <c r="A1201" s="1"/>
      <c r="B1201" s="1">
        <v>455</v>
      </c>
      <c r="C1201" s="13" t="s">
        <v>17</v>
      </c>
      <c r="D1201" s="1" t="s">
        <v>57</v>
      </c>
      <c r="E1201" s="4">
        <v>46112</v>
      </c>
      <c r="F1201" s="1" t="s">
        <v>52</v>
      </c>
      <c r="G1201" s="1" t="s">
        <v>45</v>
      </c>
      <c r="H1201" s="5">
        <f>'Forecast log'!H460</f>
        <v>3.25</v>
      </c>
      <c r="I1201" s="5">
        <f>'PG facts'!F118</f>
        <v>7</v>
      </c>
      <c r="J1201" s="5">
        <f t="shared" si="72"/>
        <v>-3.75</v>
      </c>
      <c r="K1201" s="5">
        <f t="shared" si="73"/>
        <v>14.0625</v>
      </c>
      <c r="L1201" s="5">
        <f>('Forecast log'!H460-I1201)^2</f>
        <v>14.0625</v>
      </c>
      <c r="M1201" s="5">
        <f>('Forecast log'!I460-I1201)^2</f>
        <v>9</v>
      </c>
      <c r="N1201" s="5">
        <f t="shared" si="74"/>
        <v>0</v>
      </c>
      <c r="O1201" s="5">
        <f t="shared" si="75"/>
        <v>3.75</v>
      </c>
    </row>
    <row r="1202" spans="1:15" ht="25" customHeight="1">
      <c r="A1202" s="1"/>
      <c r="B1202" s="1">
        <v>455</v>
      </c>
      <c r="C1202" s="13" t="s">
        <v>17</v>
      </c>
      <c r="D1202" s="1" t="s">
        <v>57</v>
      </c>
      <c r="E1202" s="4">
        <v>46112</v>
      </c>
      <c r="F1202" s="1" t="s">
        <v>52</v>
      </c>
      <c r="G1202" s="1" t="s">
        <v>46</v>
      </c>
      <c r="H1202" s="5">
        <f>'Forecast log'!I460</f>
        <v>4</v>
      </c>
      <c r="I1202" s="5">
        <f>'PG facts'!F118</f>
        <v>7</v>
      </c>
      <c r="J1202" s="5">
        <f t="shared" si="72"/>
        <v>-3</v>
      </c>
      <c r="K1202" s="5">
        <f t="shared" si="73"/>
        <v>9</v>
      </c>
      <c r="L1202" s="5">
        <f>('Forecast log'!H460-I1202)^2</f>
        <v>14.0625</v>
      </c>
      <c r="M1202" s="5">
        <f>('Forecast log'!I460-I1202)^2</f>
        <v>9</v>
      </c>
      <c r="N1202" s="5">
        <f t="shared" si="74"/>
        <v>1</v>
      </c>
      <c r="O1202" s="5">
        <f t="shared" si="75"/>
        <v>3</v>
      </c>
    </row>
    <row r="1203" spans="1:15" ht="25" customHeight="1">
      <c r="A1203" s="1"/>
      <c r="B1203" s="1">
        <v>455</v>
      </c>
      <c r="C1203" s="13" t="s">
        <v>17</v>
      </c>
      <c r="D1203" s="1" t="s">
        <v>57</v>
      </c>
      <c r="E1203" s="4">
        <v>46112</v>
      </c>
      <c r="F1203" s="1" t="s">
        <v>52</v>
      </c>
      <c r="G1203" s="1" t="s">
        <v>47</v>
      </c>
      <c r="H1203" s="5">
        <f>'Forecast log'!N460</f>
        <v>2.4885290519344321</v>
      </c>
      <c r="I1203" s="5">
        <f>'PG facts'!F118</f>
        <v>7</v>
      </c>
      <c r="J1203" s="5">
        <f t="shared" si="72"/>
        <v>-4.5114709480655684</v>
      </c>
      <c r="K1203" s="5">
        <f t="shared" si="73"/>
        <v>20.353370115239638</v>
      </c>
      <c r="L1203" s="5">
        <f>('Forecast log'!H460-I1203)^2</f>
        <v>14.0625</v>
      </c>
      <c r="M1203" s="5">
        <f>('Forecast log'!I460-I1203)^2</f>
        <v>9</v>
      </c>
      <c r="N1203" s="5">
        <f t="shared" si="74"/>
        <v>0</v>
      </c>
      <c r="O1203" s="5">
        <f t="shared" si="75"/>
        <v>4.5114709480655684</v>
      </c>
    </row>
    <row r="1204" spans="1:15" ht="25" customHeight="1">
      <c r="A1204" s="1"/>
      <c r="B1204" s="1">
        <v>455</v>
      </c>
      <c r="C1204" s="13" t="s">
        <v>17</v>
      </c>
      <c r="D1204" s="1" t="s">
        <v>57</v>
      </c>
      <c r="E1204" s="4">
        <v>46112</v>
      </c>
      <c r="F1204" s="1" t="s">
        <v>52</v>
      </c>
      <c r="G1204" s="1" t="s">
        <v>50</v>
      </c>
      <c r="H1204" s="5">
        <f>'Forecast log'!S460</f>
        <v>3.3869430550000343</v>
      </c>
      <c r="I1204" s="5">
        <f>'PG facts'!F118</f>
        <v>7</v>
      </c>
      <c r="J1204" s="5">
        <f t="shared" si="72"/>
        <v>-3.6130569449999657</v>
      </c>
      <c r="K1204" s="5">
        <f t="shared" si="73"/>
        <v>13.054180487812484</v>
      </c>
      <c r="L1204" s="5">
        <f>('Forecast log'!H460-I1204)^2</f>
        <v>14.0625</v>
      </c>
      <c r="M1204" s="5">
        <f>('Forecast log'!I460-I1204)^2</f>
        <v>9</v>
      </c>
      <c r="N1204" s="5">
        <f t="shared" si="74"/>
        <v>1</v>
      </c>
      <c r="O1204" s="5">
        <f t="shared" si="75"/>
        <v>3.6130569449999657</v>
      </c>
    </row>
    <row r="1205" spans="1:15" ht="25" customHeight="1">
      <c r="A1205" s="1"/>
      <c r="B1205" s="1">
        <v>455</v>
      </c>
      <c r="C1205" s="13" t="s">
        <v>17</v>
      </c>
      <c r="D1205" s="1" t="s">
        <v>57</v>
      </c>
      <c r="E1205" s="4">
        <v>46112</v>
      </c>
      <c r="F1205" s="1" t="s">
        <v>52</v>
      </c>
      <c r="G1205" s="1" t="s">
        <v>48</v>
      </c>
      <c r="H1205" s="5">
        <f>'Forecast log'!T460</f>
        <v>2.8692645259672158</v>
      </c>
      <c r="I1205" s="5">
        <f>'PG facts'!F118</f>
        <v>7</v>
      </c>
      <c r="J1205" s="5">
        <f t="shared" si="72"/>
        <v>-4.1307354740327842</v>
      </c>
      <c r="K1205" s="5">
        <f t="shared" si="73"/>
        <v>17.06297555643285</v>
      </c>
      <c r="L1205" s="5">
        <f>('Forecast log'!H460-I1205)^2</f>
        <v>14.0625</v>
      </c>
      <c r="M1205" s="5">
        <f>('Forecast log'!I460-I1205)^2</f>
        <v>9</v>
      </c>
      <c r="N1205" s="5">
        <f t="shared" si="74"/>
        <v>0</v>
      </c>
      <c r="O1205" s="5">
        <f t="shared" si="75"/>
        <v>4.1307354740327842</v>
      </c>
    </row>
    <row r="1206" spans="1:15" ht="25" customHeight="1">
      <c r="A1206" s="1"/>
      <c r="B1206" s="1">
        <v>452</v>
      </c>
      <c r="C1206" s="13" t="s">
        <v>17</v>
      </c>
      <c r="D1206" s="1" t="s">
        <v>57</v>
      </c>
      <c r="E1206" s="4">
        <v>46112</v>
      </c>
      <c r="F1206" s="1" t="s">
        <v>49</v>
      </c>
      <c r="G1206" s="1" t="s">
        <v>45</v>
      </c>
      <c r="H1206" s="5">
        <f>'Forecast log'!H457</f>
        <v>3.25</v>
      </c>
      <c r="I1206" s="5">
        <f>'PG facts'!F118</f>
        <v>7</v>
      </c>
      <c r="J1206" s="5">
        <f t="shared" si="72"/>
        <v>-3.75</v>
      </c>
      <c r="K1206" s="5">
        <f t="shared" si="73"/>
        <v>14.0625</v>
      </c>
      <c r="L1206" s="5">
        <f>('Forecast log'!H457-I1206)^2</f>
        <v>14.0625</v>
      </c>
      <c r="M1206" s="5">
        <f>('Forecast log'!I457-I1206)^2</f>
        <v>9</v>
      </c>
      <c r="N1206" s="5">
        <f t="shared" si="74"/>
        <v>0</v>
      </c>
      <c r="O1206" s="5">
        <f t="shared" si="75"/>
        <v>3.75</v>
      </c>
    </row>
    <row r="1207" spans="1:15" ht="25" customHeight="1">
      <c r="A1207" s="1"/>
      <c r="B1207" s="1">
        <v>452</v>
      </c>
      <c r="C1207" s="13" t="s">
        <v>17</v>
      </c>
      <c r="D1207" s="1" t="s">
        <v>57</v>
      </c>
      <c r="E1207" s="4">
        <v>46112</v>
      </c>
      <c r="F1207" s="1" t="s">
        <v>49</v>
      </c>
      <c r="G1207" s="1" t="s">
        <v>46</v>
      </c>
      <c r="H1207" s="5">
        <f>'Forecast log'!I457</f>
        <v>4</v>
      </c>
      <c r="I1207" s="5">
        <f>'PG facts'!F118</f>
        <v>7</v>
      </c>
      <c r="J1207" s="5">
        <f t="shared" si="72"/>
        <v>-3</v>
      </c>
      <c r="K1207" s="5">
        <f t="shared" si="73"/>
        <v>9</v>
      </c>
      <c r="L1207" s="5">
        <f>('Forecast log'!H457-I1207)^2</f>
        <v>14.0625</v>
      </c>
      <c r="M1207" s="5">
        <f>('Forecast log'!I457-I1207)^2</f>
        <v>9</v>
      </c>
      <c r="N1207" s="5">
        <f t="shared" si="74"/>
        <v>1</v>
      </c>
      <c r="O1207" s="5">
        <f t="shared" si="75"/>
        <v>3</v>
      </c>
    </row>
    <row r="1208" spans="1:15" ht="25" customHeight="1">
      <c r="A1208" s="1"/>
      <c r="B1208" s="1">
        <v>452</v>
      </c>
      <c r="C1208" s="13" t="s">
        <v>17</v>
      </c>
      <c r="D1208" s="1" t="s">
        <v>57</v>
      </c>
      <c r="E1208" s="4">
        <v>46112</v>
      </c>
      <c r="F1208" s="1" t="s">
        <v>49</v>
      </c>
      <c r="G1208" s="1" t="s">
        <v>47</v>
      </c>
      <c r="H1208" s="5">
        <f>'Forecast log'!N457</f>
        <v>2.9509245070127745</v>
      </c>
      <c r="I1208" s="5">
        <f>'PG facts'!F118</f>
        <v>7</v>
      </c>
      <c r="J1208" s="5">
        <f t="shared" si="72"/>
        <v>-4.0490754929872255</v>
      </c>
      <c r="K1208" s="5">
        <f t="shared" si="73"/>
        <v>16.395012347909741</v>
      </c>
      <c r="L1208" s="5">
        <f>('Forecast log'!H457-I1208)^2</f>
        <v>14.0625</v>
      </c>
      <c r="M1208" s="5">
        <f>('Forecast log'!I457-I1208)^2</f>
        <v>9</v>
      </c>
      <c r="N1208" s="5">
        <f t="shared" si="74"/>
        <v>0</v>
      </c>
      <c r="O1208" s="5">
        <f t="shared" si="75"/>
        <v>4.0490754929872255</v>
      </c>
    </row>
    <row r="1209" spans="1:15" ht="25" customHeight="1">
      <c r="A1209" s="1"/>
      <c r="B1209" s="1">
        <v>452</v>
      </c>
      <c r="C1209" s="13" t="s">
        <v>17</v>
      </c>
      <c r="D1209" s="1" t="s">
        <v>57</v>
      </c>
      <c r="E1209" s="4">
        <v>46112</v>
      </c>
      <c r="F1209" s="1" t="s">
        <v>49</v>
      </c>
      <c r="G1209" s="1" t="s">
        <v>50</v>
      </c>
      <c r="H1209" s="5">
        <f>'Forecast log'!S457</f>
        <v>3.396971523573983</v>
      </c>
      <c r="I1209" s="5">
        <f>'PG facts'!F118</f>
        <v>7</v>
      </c>
      <c r="J1209" s="5">
        <f t="shared" si="72"/>
        <v>-3.603028476426017</v>
      </c>
      <c r="K1209" s="5">
        <f t="shared" si="73"/>
        <v>12.981814201936785</v>
      </c>
      <c r="L1209" s="5">
        <f>('Forecast log'!H457-I1209)^2</f>
        <v>14.0625</v>
      </c>
      <c r="M1209" s="5">
        <f>('Forecast log'!I457-I1209)^2</f>
        <v>9</v>
      </c>
      <c r="N1209" s="5">
        <f t="shared" si="74"/>
        <v>1</v>
      </c>
      <c r="O1209" s="5">
        <f t="shared" si="75"/>
        <v>3.603028476426017</v>
      </c>
    </row>
    <row r="1210" spans="1:15" ht="25" customHeight="1">
      <c r="A1210" s="1"/>
      <c r="B1210" s="1">
        <v>452</v>
      </c>
      <c r="C1210" s="13" t="s">
        <v>17</v>
      </c>
      <c r="D1210" s="1" t="s">
        <v>57</v>
      </c>
      <c r="E1210" s="4">
        <v>46112</v>
      </c>
      <c r="F1210" s="1" t="s">
        <v>49</v>
      </c>
      <c r="G1210" s="1" t="s">
        <v>48</v>
      </c>
      <c r="H1210" s="5">
        <f>'Forecast log'!T457</f>
        <v>3.1004622535063873</v>
      </c>
      <c r="I1210" s="5">
        <f>'PG facts'!F118</f>
        <v>7</v>
      </c>
      <c r="J1210" s="5">
        <f t="shared" si="72"/>
        <v>-3.8995377464936127</v>
      </c>
      <c r="K1210" s="5">
        <f t="shared" si="73"/>
        <v>15.206394636328483</v>
      </c>
      <c r="L1210" s="5">
        <f>('Forecast log'!H457-I1210)^2</f>
        <v>14.0625</v>
      </c>
      <c r="M1210" s="5">
        <f>('Forecast log'!I457-I1210)^2</f>
        <v>9</v>
      </c>
      <c r="N1210" s="5">
        <f t="shared" si="74"/>
        <v>0</v>
      </c>
      <c r="O1210" s="5">
        <f t="shared" si="75"/>
        <v>3.8995377464936127</v>
      </c>
    </row>
    <row r="1211" spans="1:15" ht="25" customHeight="1">
      <c r="A1211" s="1"/>
      <c r="B1211" s="1">
        <v>453</v>
      </c>
      <c r="C1211" s="13" t="s">
        <v>17</v>
      </c>
      <c r="D1211" s="1" t="s">
        <v>57</v>
      </c>
      <c r="E1211" s="4">
        <v>46112</v>
      </c>
      <c r="F1211" s="1" t="s">
        <v>51</v>
      </c>
      <c r="G1211" s="1" t="s">
        <v>45</v>
      </c>
      <c r="H1211" s="5">
        <f>'Forecast log'!H458</f>
        <v>3.25</v>
      </c>
      <c r="I1211" s="5">
        <f>'PG facts'!F118</f>
        <v>7</v>
      </c>
      <c r="J1211" s="5">
        <f t="shared" si="72"/>
        <v>-3.75</v>
      </c>
      <c r="K1211" s="5">
        <f t="shared" si="73"/>
        <v>14.0625</v>
      </c>
      <c r="L1211" s="5">
        <f>('Forecast log'!H458-I1211)^2</f>
        <v>14.0625</v>
      </c>
      <c r="M1211" s="5">
        <f>('Forecast log'!I458-I1211)^2</f>
        <v>9</v>
      </c>
      <c r="N1211" s="5">
        <f t="shared" si="74"/>
        <v>0</v>
      </c>
      <c r="O1211" s="5">
        <f t="shared" si="75"/>
        <v>3.75</v>
      </c>
    </row>
    <row r="1212" spans="1:15" ht="25" customHeight="1">
      <c r="A1212" s="1"/>
      <c r="B1212" s="1">
        <v>453</v>
      </c>
      <c r="C1212" s="13" t="s">
        <v>17</v>
      </c>
      <c r="D1212" s="1" t="s">
        <v>57</v>
      </c>
      <c r="E1212" s="4">
        <v>46112</v>
      </c>
      <c r="F1212" s="1" t="s">
        <v>51</v>
      </c>
      <c r="G1212" s="1" t="s">
        <v>46</v>
      </c>
      <c r="H1212" s="5">
        <f>'Forecast log'!I458</f>
        <v>4</v>
      </c>
      <c r="I1212" s="5">
        <f>'PG facts'!F118</f>
        <v>7</v>
      </c>
      <c r="J1212" s="5">
        <f t="shared" si="72"/>
        <v>-3</v>
      </c>
      <c r="K1212" s="5">
        <f t="shared" si="73"/>
        <v>9</v>
      </c>
      <c r="L1212" s="5">
        <f>('Forecast log'!H458-I1212)^2</f>
        <v>14.0625</v>
      </c>
      <c r="M1212" s="5">
        <f>('Forecast log'!I458-I1212)^2</f>
        <v>9</v>
      </c>
      <c r="N1212" s="5">
        <f t="shared" si="74"/>
        <v>1</v>
      </c>
      <c r="O1212" s="5">
        <f t="shared" si="75"/>
        <v>3</v>
      </c>
    </row>
    <row r="1213" spans="1:15" ht="25" customHeight="1">
      <c r="A1213" s="1"/>
      <c r="B1213" s="1">
        <v>453</v>
      </c>
      <c r="C1213" s="13" t="s">
        <v>17</v>
      </c>
      <c r="D1213" s="1" t="s">
        <v>57</v>
      </c>
      <c r="E1213" s="4">
        <v>46112</v>
      </c>
      <c r="F1213" s="1" t="s">
        <v>51</v>
      </c>
      <c r="G1213" s="1" t="s">
        <v>47</v>
      </c>
      <c r="H1213" s="5">
        <f>'Forecast log'!N458</f>
        <v>2.7078114151816952</v>
      </c>
      <c r="I1213" s="5">
        <f>'PG facts'!F118</f>
        <v>7</v>
      </c>
      <c r="J1213" s="5">
        <f t="shared" si="72"/>
        <v>-4.2921885848183052</v>
      </c>
      <c r="K1213" s="5">
        <f t="shared" si="73"/>
        <v>18.422882847644566</v>
      </c>
      <c r="L1213" s="5">
        <f>('Forecast log'!H458-I1213)^2</f>
        <v>14.0625</v>
      </c>
      <c r="M1213" s="5">
        <f>('Forecast log'!I458-I1213)^2</f>
        <v>9</v>
      </c>
      <c r="N1213" s="5">
        <f t="shared" si="74"/>
        <v>0</v>
      </c>
      <c r="O1213" s="5">
        <f t="shared" si="75"/>
        <v>4.2921885848183052</v>
      </c>
    </row>
    <row r="1214" spans="1:15" ht="25" customHeight="1">
      <c r="A1214" s="1"/>
      <c r="B1214" s="1">
        <v>453</v>
      </c>
      <c r="C1214" s="13" t="s">
        <v>17</v>
      </c>
      <c r="D1214" s="1" t="s">
        <v>57</v>
      </c>
      <c r="E1214" s="4">
        <v>46112</v>
      </c>
      <c r="F1214" s="1" t="s">
        <v>51</v>
      </c>
      <c r="G1214" s="1" t="s">
        <v>50</v>
      </c>
      <c r="H1214" s="5">
        <f>'Forecast log'!S458</f>
        <v>3.3945407804519903</v>
      </c>
      <c r="I1214" s="5">
        <f>'PG facts'!F118</f>
        <v>7</v>
      </c>
      <c r="J1214" s="5">
        <f t="shared" si="72"/>
        <v>-3.6054592195480097</v>
      </c>
      <c r="K1214" s="5">
        <f t="shared" si="73"/>
        <v>12.999336183823743</v>
      </c>
      <c r="L1214" s="5">
        <f>('Forecast log'!H458-I1214)^2</f>
        <v>14.0625</v>
      </c>
      <c r="M1214" s="5">
        <f>('Forecast log'!I458-I1214)^2</f>
        <v>9</v>
      </c>
      <c r="N1214" s="5">
        <f t="shared" si="74"/>
        <v>1</v>
      </c>
      <c r="O1214" s="5">
        <f t="shared" si="75"/>
        <v>3.6054592195480097</v>
      </c>
    </row>
    <row r="1215" spans="1:15" ht="25" customHeight="1">
      <c r="A1215" s="1"/>
      <c r="B1215" s="1">
        <v>453</v>
      </c>
      <c r="C1215" s="13" t="s">
        <v>17</v>
      </c>
      <c r="D1215" s="1" t="s">
        <v>57</v>
      </c>
      <c r="E1215" s="4">
        <v>46112</v>
      </c>
      <c r="F1215" s="1" t="s">
        <v>51</v>
      </c>
      <c r="G1215" s="1" t="s">
        <v>48</v>
      </c>
      <c r="H1215" s="5">
        <f>'Forecast log'!T458</f>
        <v>2.9789057075908474</v>
      </c>
      <c r="I1215" s="5">
        <f>'PG facts'!F118</f>
        <v>7</v>
      </c>
      <c r="J1215" s="5">
        <f t="shared" si="72"/>
        <v>-4.0210942924091526</v>
      </c>
      <c r="K1215" s="5">
        <f t="shared" si="73"/>
        <v>16.169199308445464</v>
      </c>
      <c r="L1215" s="5">
        <f>('Forecast log'!H458-I1215)^2</f>
        <v>14.0625</v>
      </c>
      <c r="M1215" s="5">
        <f>('Forecast log'!I458-I1215)^2</f>
        <v>9</v>
      </c>
      <c r="N1215" s="5">
        <f t="shared" si="74"/>
        <v>0</v>
      </c>
      <c r="O1215" s="5">
        <f t="shared" si="75"/>
        <v>4.0210942924091526</v>
      </c>
    </row>
    <row r="1216" spans="1:15" ht="25" customHeight="1">
      <c r="A1216" s="1"/>
      <c r="B1216" s="1">
        <v>58</v>
      </c>
      <c r="C1216" s="13" t="s">
        <v>53</v>
      </c>
      <c r="D1216" s="1" t="s">
        <v>57</v>
      </c>
      <c r="E1216" s="4">
        <v>45473</v>
      </c>
      <c r="F1216" s="1" t="s">
        <v>44</v>
      </c>
      <c r="G1216" s="1" t="s">
        <v>45</v>
      </c>
      <c r="H1216" s="5">
        <f>'Forecast log'!H63</f>
        <v>6.5</v>
      </c>
      <c r="I1216" s="5">
        <f>'PG facts'!F71</f>
        <v>4</v>
      </c>
      <c r="J1216" s="5">
        <f t="shared" si="72"/>
        <v>2.5</v>
      </c>
      <c r="K1216" s="5">
        <f t="shared" si="73"/>
        <v>6.25</v>
      </c>
      <c r="L1216" s="5">
        <f>('Forecast log'!H63-I1216)^2</f>
        <v>6.25</v>
      </c>
      <c r="M1216" s="5">
        <f>('Forecast log'!I63-I1216)^2</f>
        <v>4</v>
      </c>
      <c r="N1216" s="5">
        <f t="shared" si="74"/>
        <v>0</v>
      </c>
      <c r="O1216" s="5">
        <f t="shared" si="75"/>
        <v>2.5</v>
      </c>
    </row>
    <row r="1217" spans="1:15" ht="25" customHeight="1">
      <c r="A1217" s="1"/>
      <c r="B1217" s="1">
        <v>58</v>
      </c>
      <c r="C1217" s="13" t="s">
        <v>53</v>
      </c>
      <c r="D1217" s="1" t="s">
        <v>57</v>
      </c>
      <c r="E1217" s="4">
        <v>45473</v>
      </c>
      <c r="F1217" s="1" t="s">
        <v>44</v>
      </c>
      <c r="G1217" s="1" t="s">
        <v>46</v>
      </c>
      <c r="H1217" s="5">
        <f>'Forecast log'!I63</f>
        <v>2</v>
      </c>
      <c r="I1217" s="5">
        <f>'PG facts'!F71</f>
        <v>4</v>
      </c>
      <c r="J1217" s="5">
        <f t="shared" si="72"/>
        <v>-2</v>
      </c>
      <c r="K1217" s="5">
        <f t="shared" si="73"/>
        <v>4</v>
      </c>
      <c r="L1217" s="5">
        <f>('Forecast log'!H63-I1217)^2</f>
        <v>6.25</v>
      </c>
      <c r="M1217" s="5">
        <f>('Forecast log'!I63-I1217)^2</f>
        <v>4</v>
      </c>
      <c r="N1217" s="5">
        <f t="shared" si="74"/>
        <v>1</v>
      </c>
      <c r="O1217" s="5">
        <f t="shared" si="75"/>
        <v>2</v>
      </c>
    </row>
    <row r="1218" spans="1:15" ht="25" customHeight="1">
      <c r="A1218" s="1"/>
      <c r="B1218" s="1">
        <v>58</v>
      </c>
      <c r="C1218" s="13" t="s">
        <v>53</v>
      </c>
      <c r="D1218" s="1" t="s">
        <v>57</v>
      </c>
      <c r="E1218" s="4">
        <v>45473</v>
      </c>
      <c r="F1218" s="1" t="s">
        <v>44</v>
      </c>
      <c r="G1218" s="1" t="s">
        <v>47</v>
      </c>
      <c r="H1218" s="5">
        <f>'Forecast log'!N63</f>
        <v>8.6746510495764504</v>
      </c>
      <c r="I1218" s="5">
        <f>'PG facts'!F71</f>
        <v>4</v>
      </c>
      <c r="J1218" s="5">
        <f t="shared" si="72"/>
        <v>4.6746510495764504</v>
      </c>
      <c r="K1218" s="5">
        <f t="shared" si="73"/>
        <v>21.852362435306208</v>
      </c>
      <c r="L1218" s="5">
        <f>('Forecast log'!H63-I1218)^2</f>
        <v>6.25</v>
      </c>
      <c r="M1218" s="5">
        <f>('Forecast log'!I63-I1218)^2</f>
        <v>4</v>
      </c>
      <c r="N1218" s="5">
        <f t="shared" si="74"/>
        <v>0</v>
      </c>
      <c r="O1218" s="5">
        <f t="shared" si="75"/>
        <v>4.6746510495764504</v>
      </c>
    </row>
    <row r="1219" spans="1:15" ht="25" customHeight="1">
      <c r="A1219" s="1"/>
      <c r="B1219" s="1">
        <v>58</v>
      </c>
      <c r="C1219" s="13" t="s">
        <v>53</v>
      </c>
      <c r="D1219" s="1" t="s">
        <v>57</v>
      </c>
      <c r="E1219" s="4">
        <v>45473</v>
      </c>
      <c r="F1219" s="1" t="s">
        <v>44</v>
      </c>
      <c r="G1219" s="1" t="s">
        <v>48</v>
      </c>
      <c r="H1219" s="5">
        <f>'Forecast log'!T63</f>
        <v>7.5873255247882252</v>
      </c>
      <c r="I1219" s="5">
        <f>'PG facts'!F71</f>
        <v>4</v>
      </c>
      <c r="J1219" s="5">
        <f t="shared" si="72"/>
        <v>3.5873255247882252</v>
      </c>
      <c r="K1219" s="5">
        <f t="shared" si="73"/>
        <v>12.868904420797115</v>
      </c>
      <c r="L1219" s="5">
        <f>('Forecast log'!H63-I1219)^2</f>
        <v>6.25</v>
      </c>
      <c r="M1219" s="5">
        <f>('Forecast log'!I63-I1219)^2</f>
        <v>4</v>
      </c>
      <c r="N1219" s="5">
        <f t="shared" si="74"/>
        <v>0</v>
      </c>
      <c r="O1219" s="5">
        <f t="shared" si="75"/>
        <v>3.5873255247882252</v>
      </c>
    </row>
    <row r="1220" spans="1:15" ht="25" customHeight="1">
      <c r="A1220" s="1"/>
      <c r="B1220" s="1">
        <v>65</v>
      </c>
      <c r="C1220" s="13" t="s">
        <v>53</v>
      </c>
      <c r="D1220" s="1" t="s">
        <v>57</v>
      </c>
      <c r="E1220" s="4">
        <v>45473</v>
      </c>
      <c r="F1220" s="1" t="s">
        <v>52</v>
      </c>
      <c r="G1220" s="1" t="s">
        <v>45</v>
      </c>
      <c r="H1220" s="5">
        <f>'Forecast log'!H70</f>
        <v>4.75</v>
      </c>
      <c r="I1220" s="5">
        <f>'PG facts'!F71</f>
        <v>4</v>
      </c>
      <c r="J1220" s="5">
        <f t="shared" si="72"/>
        <v>0.75</v>
      </c>
      <c r="K1220" s="5">
        <f t="shared" si="73"/>
        <v>0.5625</v>
      </c>
      <c r="L1220" s="5">
        <f>('Forecast log'!H70-I1220)^2</f>
        <v>0.5625</v>
      </c>
      <c r="M1220" s="5">
        <f>('Forecast log'!I70-I1220)^2</f>
        <v>4</v>
      </c>
      <c r="N1220" s="5">
        <f t="shared" si="74"/>
        <v>0</v>
      </c>
      <c r="O1220" s="5">
        <f t="shared" si="75"/>
        <v>0.75</v>
      </c>
    </row>
    <row r="1221" spans="1:15" ht="25" customHeight="1">
      <c r="A1221" s="1"/>
      <c r="B1221" s="1">
        <v>65</v>
      </c>
      <c r="C1221" s="13" t="s">
        <v>53</v>
      </c>
      <c r="D1221" s="1" t="s">
        <v>57</v>
      </c>
      <c r="E1221" s="4">
        <v>45473</v>
      </c>
      <c r="F1221" s="1" t="s">
        <v>52</v>
      </c>
      <c r="G1221" s="1" t="s">
        <v>46</v>
      </c>
      <c r="H1221" s="5">
        <f>'Forecast log'!I70</f>
        <v>2</v>
      </c>
      <c r="I1221" s="5">
        <f>'PG facts'!F71</f>
        <v>4</v>
      </c>
      <c r="J1221" s="5">
        <f t="shared" si="72"/>
        <v>-2</v>
      </c>
      <c r="K1221" s="5">
        <f t="shared" si="73"/>
        <v>4</v>
      </c>
      <c r="L1221" s="5">
        <f>('Forecast log'!H70-I1221)^2</f>
        <v>0.5625</v>
      </c>
      <c r="M1221" s="5">
        <f>('Forecast log'!I70-I1221)^2</f>
        <v>4</v>
      </c>
      <c r="N1221" s="5">
        <f t="shared" si="74"/>
        <v>0</v>
      </c>
      <c r="O1221" s="5">
        <f t="shared" si="75"/>
        <v>2</v>
      </c>
    </row>
    <row r="1222" spans="1:15" ht="25" customHeight="1">
      <c r="A1222" s="1"/>
      <c r="B1222" s="1">
        <v>65</v>
      </c>
      <c r="C1222" s="13" t="s">
        <v>53</v>
      </c>
      <c r="D1222" s="1" t="s">
        <v>57</v>
      </c>
      <c r="E1222" s="4">
        <v>45473</v>
      </c>
      <c r="F1222" s="1" t="s">
        <v>52</v>
      </c>
      <c r="G1222" s="1" t="s">
        <v>47</v>
      </c>
      <c r="H1222" s="5">
        <f>'Forecast log'!N70</f>
        <v>7.6884314844969079</v>
      </c>
      <c r="I1222" s="5">
        <f>'PG facts'!F71</f>
        <v>4</v>
      </c>
      <c r="J1222" s="5">
        <f t="shared" ref="J1222:J1285" si="76">H1222-I1222</f>
        <v>3.6884314844969079</v>
      </c>
      <c r="K1222" s="5">
        <f t="shared" ref="K1222:K1285" si="77">J1222^2</f>
        <v>13.604526815828065</v>
      </c>
      <c r="L1222" s="5">
        <f>('Forecast log'!H70-I1222)^2</f>
        <v>0.5625</v>
      </c>
      <c r="M1222" s="5">
        <f>('Forecast log'!I70-I1222)^2</f>
        <v>4</v>
      </c>
      <c r="N1222" s="5">
        <f t="shared" ref="N1222:N1285" si="78">IF(ABS(J1222)&lt;SQRT(L1222),1,0)</f>
        <v>0</v>
      </c>
      <c r="O1222" s="5">
        <f t="shared" ref="O1222:O1285" si="79">ABS(J1222)</f>
        <v>3.6884314844969079</v>
      </c>
    </row>
    <row r="1223" spans="1:15" ht="25" customHeight="1">
      <c r="A1223" s="1"/>
      <c r="B1223" s="1">
        <v>65</v>
      </c>
      <c r="C1223" s="13" t="s">
        <v>53</v>
      </c>
      <c r="D1223" s="1" t="s">
        <v>57</v>
      </c>
      <c r="E1223" s="4">
        <v>45473</v>
      </c>
      <c r="F1223" s="1" t="s">
        <v>52</v>
      </c>
      <c r="G1223" s="1" t="s">
        <v>50</v>
      </c>
      <c r="H1223" s="5">
        <f>'Forecast log'!S70</f>
        <v>9.376646327522165</v>
      </c>
      <c r="I1223" s="5">
        <f>'PG facts'!F71</f>
        <v>4</v>
      </c>
      <c r="J1223" s="5">
        <f t="shared" si="76"/>
        <v>5.376646327522165</v>
      </c>
      <c r="K1223" s="5">
        <f t="shared" si="77"/>
        <v>28.908325731257584</v>
      </c>
      <c r="L1223" s="5">
        <f>('Forecast log'!H70-I1223)^2</f>
        <v>0.5625</v>
      </c>
      <c r="M1223" s="5">
        <f>('Forecast log'!I70-I1223)^2</f>
        <v>4</v>
      </c>
      <c r="N1223" s="5">
        <f t="shared" si="78"/>
        <v>0</v>
      </c>
      <c r="O1223" s="5">
        <f t="shared" si="79"/>
        <v>5.376646327522165</v>
      </c>
    </row>
    <row r="1224" spans="1:15" ht="25" customHeight="1">
      <c r="A1224" s="1"/>
      <c r="B1224" s="1">
        <v>65</v>
      </c>
      <c r="C1224" s="13" t="s">
        <v>53</v>
      </c>
      <c r="D1224" s="1" t="s">
        <v>57</v>
      </c>
      <c r="E1224" s="4">
        <v>45473</v>
      </c>
      <c r="F1224" s="1" t="s">
        <v>52</v>
      </c>
      <c r="G1224" s="1" t="s">
        <v>48</v>
      </c>
      <c r="H1224" s="5">
        <f>'Forecast log'!T70</f>
        <v>6.219215742248454</v>
      </c>
      <c r="I1224" s="5">
        <f>'PG facts'!F71</f>
        <v>4</v>
      </c>
      <c r="J1224" s="5">
        <f t="shared" si="76"/>
        <v>2.219215742248454</v>
      </c>
      <c r="K1224" s="5">
        <f t="shared" si="77"/>
        <v>4.9249185106433568</v>
      </c>
      <c r="L1224" s="5">
        <f>('Forecast log'!H70-I1224)^2</f>
        <v>0.5625</v>
      </c>
      <c r="M1224" s="5">
        <f>('Forecast log'!I70-I1224)^2</f>
        <v>4</v>
      </c>
      <c r="N1224" s="5">
        <f t="shared" si="78"/>
        <v>0</v>
      </c>
      <c r="O1224" s="5">
        <f t="shared" si="79"/>
        <v>2.219215742248454</v>
      </c>
    </row>
    <row r="1225" spans="1:15" ht="25" customHeight="1">
      <c r="A1225" s="1"/>
      <c r="B1225" s="1">
        <v>62</v>
      </c>
      <c r="C1225" s="13" t="s">
        <v>53</v>
      </c>
      <c r="D1225" s="1" t="s">
        <v>57</v>
      </c>
      <c r="E1225" s="4">
        <v>45473</v>
      </c>
      <c r="F1225" s="1" t="s">
        <v>49</v>
      </c>
      <c r="G1225" s="1" t="s">
        <v>45</v>
      </c>
      <c r="H1225" s="5">
        <f>'Forecast log'!H67</f>
        <v>4.75</v>
      </c>
      <c r="I1225" s="5">
        <f>'PG facts'!F71</f>
        <v>4</v>
      </c>
      <c r="J1225" s="5">
        <f t="shared" si="76"/>
        <v>0.75</v>
      </c>
      <c r="K1225" s="5">
        <f t="shared" si="77"/>
        <v>0.5625</v>
      </c>
      <c r="L1225" s="5">
        <f>('Forecast log'!H67-I1225)^2</f>
        <v>0.5625</v>
      </c>
      <c r="M1225" s="5">
        <f>('Forecast log'!I67-I1225)^2</f>
        <v>4</v>
      </c>
      <c r="N1225" s="5">
        <f t="shared" si="78"/>
        <v>0</v>
      </c>
      <c r="O1225" s="5">
        <f t="shared" si="79"/>
        <v>0.75</v>
      </c>
    </row>
    <row r="1226" spans="1:15" ht="25" customHeight="1">
      <c r="A1226" s="1"/>
      <c r="B1226" s="1">
        <v>62</v>
      </c>
      <c r="C1226" s="13" t="s">
        <v>53</v>
      </c>
      <c r="D1226" s="1" t="s">
        <v>57</v>
      </c>
      <c r="E1226" s="4">
        <v>45473</v>
      </c>
      <c r="F1226" s="1" t="s">
        <v>49</v>
      </c>
      <c r="G1226" s="1" t="s">
        <v>46</v>
      </c>
      <c r="H1226" s="5">
        <f>'Forecast log'!I67</f>
        <v>2</v>
      </c>
      <c r="I1226" s="5">
        <f>'PG facts'!F71</f>
        <v>4</v>
      </c>
      <c r="J1226" s="5">
        <f t="shared" si="76"/>
        <v>-2</v>
      </c>
      <c r="K1226" s="5">
        <f t="shared" si="77"/>
        <v>4</v>
      </c>
      <c r="L1226" s="5">
        <f>('Forecast log'!H67-I1226)^2</f>
        <v>0.5625</v>
      </c>
      <c r="M1226" s="5">
        <f>('Forecast log'!I67-I1226)^2</f>
        <v>4</v>
      </c>
      <c r="N1226" s="5">
        <f t="shared" si="78"/>
        <v>0</v>
      </c>
      <c r="O1226" s="5">
        <f t="shared" si="79"/>
        <v>2</v>
      </c>
    </row>
    <row r="1227" spans="1:15" ht="25" customHeight="1">
      <c r="A1227" s="1"/>
      <c r="B1227" s="1">
        <v>62</v>
      </c>
      <c r="C1227" s="13" t="s">
        <v>53</v>
      </c>
      <c r="D1227" s="1" t="s">
        <v>57</v>
      </c>
      <c r="E1227" s="4">
        <v>45473</v>
      </c>
      <c r="F1227" s="1" t="s">
        <v>49</v>
      </c>
      <c r="G1227" s="1" t="s">
        <v>47</v>
      </c>
      <c r="H1227" s="5">
        <f>'Forecast log'!N67</f>
        <v>7.6825986038076763</v>
      </c>
      <c r="I1227" s="5">
        <f>'PG facts'!F71</f>
        <v>4</v>
      </c>
      <c r="J1227" s="5">
        <f t="shared" si="76"/>
        <v>3.6825986038076763</v>
      </c>
      <c r="K1227" s="5">
        <f t="shared" si="77"/>
        <v>13.561532476766248</v>
      </c>
      <c r="L1227" s="5">
        <f>('Forecast log'!H67-I1227)^2</f>
        <v>0.5625</v>
      </c>
      <c r="M1227" s="5">
        <f>('Forecast log'!I67-I1227)^2</f>
        <v>4</v>
      </c>
      <c r="N1227" s="5">
        <f t="shared" si="78"/>
        <v>0</v>
      </c>
      <c r="O1227" s="5">
        <f t="shared" si="79"/>
        <v>3.6825986038076763</v>
      </c>
    </row>
    <row r="1228" spans="1:15" ht="25" customHeight="1">
      <c r="A1228" s="1"/>
      <c r="B1228" s="1">
        <v>62</v>
      </c>
      <c r="C1228" s="13" t="s">
        <v>53</v>
      </c>
      <c r="D1228" s="1" t="s">
        <v>57</v>
      </c>
      <c r="E1228" s="4">
        <v>45473</v>
      </c>
      <c r="F1228" s="1" t="s">
        <v>49</v>
      </c>
      <c r="G1228" s="1" t="s">
        <v>50</v>
      </c>
      <c r="H1228" s="5">
        <f>'Forecast log'!S67</f>
        <v>9.399879322732243</v>
      </c>
      <c r="I1228" s="5">
        <f>'PG facts'!F71</f>
        <v>4</v>
      </c>
      <c r="J1228" s="5">
        <f t="shared" si="76"/>
        <v>5.399879322732243</v>
      </c>
      <c r="K1228" s="5">
        <f t="shared" si="77"/>
        <v>29.158696700071228</v>
      </c>
      <c r="L1228" s="5">
        <f>('Forecast log'!H67-I1228)^2</f>
        <v>0.5625</v>
      </c>
      <c r="M1228" s="5">
        <f>('Forecast log'!I67-I1228)^2</f>
        <v>4</v>
      </c>
      <c r="N1228" s="5">
        <f t="shared" si="78"/>
        <v>0</v>
      </c>
      <c r="O1228" s="5">
        <f t="shared" si="79"/>
        <v>5.399879322732243</v>
      </c>
    </row>
    <row r="1229" spans="1:15" ht="25" customHeight="1">
      <c r="A1229" s="1"/>
      <c r="B1229" s="1">
        <v>62</v>
      </c>
      <c r="C1229" s="13" t="s">
        <v>53</v>
      </c>
      <c r="D1229" s="1" t="s">
        <v>57</v>
      </c>
      <c r="E1229" s="4">
        <v>45473</v>
      </c>
      <c r="F1229" s="1" t="s">
        <v>49</v>
      </c>
      <c r="G1229" s="1" t="s">
        <v>48</v>
      </c>
      <c r="H1229" s="5">
        <f>'Forecast log'!T67</f>
        <v>6.2162993019038382</v>
      </c>
      <c r="I1229" s="5">
        <f>'PG facts'!F71</f>
        <v>4</v>
      </c>
      <c r="J1229" s="5">
        <f t="shared" si="76"/>
        <v>2.2162993019038382</v>
      </c>
      <c r="K1229" s="5">
        <f t="shared" si="77"/>
        <v>4.9119825956194401</v>
      </c>
      <c r="L1229" s="5">
        <f>('Forecast log'!H67-I1229)^2</f>
        <v>0.5625</v>
      </c>
      <c r="M1229" s="5">
        <f>('Forecast log'!I67-I1229)^2</f>
        <v>4</v>
      </c>
      <c r="N1229" s="5">
        <f t="shared" si="78"/>
        <v>0</v>
      </c>
      <c r="O1229" s="5">
        <f t="shared" si="79"/>
        <v>2.2162993019038382</v>
      </c>
    </row>
    <row r="1230" spans="1:15" ht="25" customHeight="1">
      <c r="A1230" s="1"/>
      <c r="B1230" s="1">
        <v>63</v>
      </c>
      <c r="C1230" s="13" t="s">
        <v>53</v>
      </c>
      <c r="D1230" s="1" t="s">
        <v>57</v>
      </c>
      <c r="E1230" s="4">
        <v>45473</v>
      </c>
      <c r="F1230" s="1" t="s">
        <v>51</v>
      </c>
      <c r="G1230" s="1" t="s">
        <v>45</v>
      </c>
      <c r="H1230" s="5">
        <f>'Forecast log'!H68</f>
        <v>4.75</v>
      </c>
      <c r="I1230" s="5">
        <f>'PG facts'!F71</f>
        <v>4</v>
      </c>
      <c r="J1230" s="5">
        <f t="shared" si="76"/>
        <v>0.75</v>
      </c>
      <c r="K1230" s="5">
        <f t="shared" si="77"/>
        <v>0.5625</v>
      </c>
      <c r="L1230" s="5">
        <f>('Forecast log'!H68-I1230)^2</f>
        <v>0.5625</v>
      </c>
      <c r="M1230" s="5">
        <f>('Forecast log'!I68-I1230)^2</f>
        <v>4</v>
      </c>
      <c r="N1230" s="5">
        <f t="shared" si="78"/>
        <v>0</v>
      </c>
      <c r="O1230" s="5">
        <f t="shared" si="79"/>
        <v>0.75</v>
      </c>
    </row>
    <row r="1231" spans="1:15" ht="25" customHeight="1">
      <c r="A1231" s="1"/>
      <c r="B1231" s="1">
        <v>63</v>
      </c>
      <c r="C1231" s="13" t="s">
        <v>53</v>
      </c>
      <c r="D1231" s="1" t="s">
        <v>57</v>
      </c>
      <c r="E1231" s="4">
        <v>45473</v>
      </c>
      <c r="F1231" s="1" t="s">
        <v>51</v>
      </c>
      <c r="G1231" s="1" t="s">
        <v>46</v>
      </c>
      <c r="H1231" s="5">
        <f>'Forecast log'!I68</f>
        <v>2</v>
      </c>
      <c r="I1231" s="5">
        <f>'PG facts'!F71</f>
        <v>4</v>
      </c>
      <c r="J1231" s="5">
        <f t="shared" si="76"/>
        <v>-2</v>
      </c>
      <c r="K1231" s="5">
        <f t="shared" si="77"/>
        <v>4</v>
      </c>
      <c r="L1231" s="5">
        <f>('Forecast log'!H68-I1231)^2</f>
        <v>0.5625</v>
      </c>
      <c r="M1231" s="5">
        <f>('Forecast log'!I68-I1231)^2</f>
        <v>4</v>
      </c>
      <c r="N1231" s="5">
        <f t="shared" si="78"/>
        <v>0</v>
      </c>
      <c r="O1231" s="5">
        <f t="shared" si="79"/>
        <v>2</v>
      </c>
    </row>
    <row r="1232" spans="1:15" ht="25" customHeight="1">
      <c r="A1232" s="1"/>
      <c r="B1232" s="1">
        <v>63</v>
      </c>
      <c r="C1232" s="13" t="s">
        <v>53</v>
      </c>
      <c r="D1232" s="1" t="s">
        <v>57</v>
      </c>
      <c r="E1232" s="4">
        <v>45473</v>
      </c>
      <c r="F1232" s="1" t="s">
        <v>51</v>
      </c>
      <c r="G1232" s="1" t="s">
        <v>47</v>
      </c>
      <c r="H1232" s="5">
        <f>'Forecast log'!N68</f>
        <v>7.6788915939356599</v>
      </c>
      <c r="I1232" s="5">
        <f>'PG facts'!F71</f>
        <v>4</v>
      </c>
      <c r="J1232" s="5">
        <f t="shared" si="76"/>
        <v>3.6788915939356599</v>
      </c>
      <c r="K1232" s="5">
        <f t="shared" si="77"/>
        <v>13.534243359930461</v>
      </c>
      <c r="L1232" s="5">
        <f>('Forecast log'!H68-I1232)^2</f>
        <v>0.5625</v>
      </c>
      <c r="M1232" s="5">
        <f>('Forecast log'!I68-I1232)^2</f>
        <v>4</v>
      </c>
      <c r="N1232" s="5">
        <f t="shared" si="78"/>
        <v>0</v>
      </c>
      <c r="O1232" s="5">
        <f t="shared" si="79"/>
        <v>3.6788915939356599</v>
      </c>
    </row>
    <row r="1233" spans="1:15" ht="25" customHeight="1">
      <c r="A1233" s="1"/>
      <c r="B1233" s="1">
        <v>63</v>
      </c>
      <c r="C1233" s="13" t="s">
        <v>53</v>
      </c>
      <c r="D1233" s="1" t="s">
        <v>57</v>
      </c>
      <c r="E1233" s="4">
        <v>45473</v>
      </c>
      <c r="F1233" s="1" t="s">
        <v>51</v>
      </c>
      <c r="G1233" s="1" t="s">
        <v>50</v>
      </c>
      <c r="H1233" s="5">
        <f>'Forecast log'!S68</f>
        <v>9.3973835211128023</v>
      </c>
      <c r="I1233" s="5">
        <f>'PG facts'!F71</f>
        <v>4</v>
      </c>
      <c r="J1233" s="5">
        <f t="shared" si="76"/>
        <v>5.3973835211128023</v>
      </c>
      <c r="K1233" s="5">
        <f t="shared" si="77"/>
        <v>29.131748873980033</v>
      </c>
      <c r="L1233" s="5">
        <f>('Forecast log'!H68-I1233)^2</f>
        <v>0.5625</v>
      </c>
      <c r="M1233" s="5">
        <f>('Forecast log'!I68-I1233)^2</f>
        <v>4</v>
      </c>
      <c r="N1233" s="5">
        <f t="shared" si="78"/>
        <v>0</v>
      </c>
      <c r="O1233" s="5">
        <f t="shared" si="79"/>
        <v>5.3973835211128023</v>
      </c>
    </row>
    <row r="1234" spans="1:15" ht="25" customHeight="1">
      <c r="A1234" s="1"/>
      <c r="B1234" s="1">
        <v>63</v>
      </c>
      <c r="C1234" s="13" t="s">
        <v>53</v>
      </c>
      <c r="D1234" s="1" t="s">
        <v>57</v>
      </c>
      <c r="E1234" s="4">
        <v>45473</v>
      </c>
      <c r="F1234" s="1" t="s">
        <v>51</v>
      </c>
      <c r="G1234" s="1" t="s">
        <v>48</v>
      </c>
      <c r="H1234" s="5">
        <f>'Forecast log'!T68</f>
        <v>6.2144457969678299</v>
      </c>
      <c r="I1234" s="5">
        <f>'PG facts'!F71</f>
        <v>4</v>
      </c>
      <c r="J1234" s="5">
        <f t="shared" si="76"/>
        <v>2.2144457969678299</v>
      </c>
      <c r="K1234" s="5">
        <f t="shared" si="77"/>
        <v>4.9037701877084876</v>
      </c>
      <c r="L1234" s="5">
        <f>('Forecast log'!H68-I1234)^2</f>
        <v>0.5625</v>
      </c>
      <c r="M1234" s="5">
        <f>('Forecast log'!I68-I1234)^2</f>
        <v>4</v>
      </c>
      <c r="N1234" s="5">
        <f t="shared" si="78"/>
        <v>0</v>
      </c>
      <c r="O1234" s="5">
        <f t="shared" si="79"/>
        <v>2.2144457969678299</v>
      </c>
    </row>
    <row r="1235" spans="1:15" ht="25" customHeight="1">
      <c r="A1235" s="1"/>
      <c r="B1235" s="1">
        <v>116</v>
      </c>
      <c r="C1235" s="13" t="s">
        <v>53</v>
      </c>
      <c r="D1235" s="1" t="s">
        <v>57</v>
      </c>
      <c r="E1235" s="4">
        <v>45565</v>
      </c>
      <c r="F1235" s="1" t="s">
        <v>44</v>
      </c>
      <c r="G1235" s="1" t="s">
        <v>45</v>
      </c>
      <c r="H1235" s="5">
        <f>'Forecast log'!H121</f>
        <v>4.75</v>
      </c>
      <c r="I1235" s="5">
        <f>'PG facts'!F78</f>
        <v>4</v>
      </c>
      <c r="J1235" s="5">
        <f t="shared" si="76"/>
        <v>0.75</v>
      </c>
      <c r="K1235" s="5">
        <f t="shared" si="77"/>
        <v>0.5625</v>
      </c>
      <c r="L1235" s="5">
        <f>('Forecast log'!H121-I1235)^2</f>
        <v>0.5625</v>
      </c>
      <c r="M1235" s="5">
        <f>('Forecast log'!I121-I1235)^2</f>
        <v>4</v>
      </c>
      <c r="N1235" s="5">
        <f t="shared" si="78"/>
        <v>0</v>
      </c>
      <c r="O1235" s="5">
        <f t="shared" si="79"/>
        <v>0.75</v>
      </c>
    </row>
    <row r="1236" spans="1:15" ht="25" customHeight="1">
      <c r="A1236" s="1"/>
      <c r="B1236" s="1">
        <v>116</v>
      </c>
      <c r="C1236" s="13" t="s">
        <v>53</v>
      </c>
      <c r="D1236" s="1" t="s">
        <v>57</v>
      </c>
      <c r="E1236" s="4">
        <v>45565</v>
      </c>
      <c r="F1236" s="1" t="s">
        <v>44</v>
      </c>
      <c r="G1236" s="1" t="s">
        <v>46</v>
      </c>
      <c r="H1236" s="5">
        <f>'Forecast log'!I121</f>
        <v>2</v>
      </c>
      <c r="I1236" s="5">
        <f>'PG facts'!F78</f>
        <v>4</v>
      </c>
      <c r="J1236" s="5">
        <f t="shared" si="76"/>
        <v>-2</v>
      </c>
      <c r="K1236" s="5">
        <f t="shared" si="77"/>
        <v>4</v>
      </c>
      <c r="L1236" s="5">
        <f>('Forecast log'!H121-I1236)^2</f>
        <v>0.5625</v>
      </c>
      <c r="M1236" s="5">
        <f>('Forecast log'!I121-I1236)^2</f>
        <v>4</v>
      </c>
      <c r="N1236" s="5">
        <f t="shared" si="78"/>
        <v>0</v>
      </c>
      <c r="O1236" s="5">
        <f t="shared" si="79"/>
        <v>2</v>
      </c>
    </row>
    <row r="1237" spans="1:15" ht="25" customHeight="1">
      <c r="A1237" s="1"/>
      <c r="B1237" s="1">
        <v>116</v>
      </c>
      <c r="C1237" s="13" t="s">
        <v>53</v>
      </c>
      <c r="D1237" s="1" t="s">
        <v>57</v>
      </c>
      <c r="E1237" s="4">
        <v>45565</v>
      </c>
      <c r="F1237" s="1" t="s">
        <v>44</v>
      </c>
      <c r="G1237" s="1" t="s">
        <v>47</v>
      </c>
      <c r="H1237" s="5">
        <f>'Forecast log'!N121</f>
        <v>7.6780863750020414</v>
      </c>
      <c r="I1237" s="5">
        <f>'PG facts'!F78</f>
        <v>4</v>
      </c>
      <c r="J1237" s="5">
        <f t="shared" si="76"/>
        <v>3.6780863750020414</v>
      </c>
      <c r="K1237" s="5">
        <f t="shared" si="77"/>
        <v>13.528319381975658</v>
      </c>
      <c r="L1237" s="5">
        <f>('Forecast log'!H121-I1237)^2</f>
        <v>0.5625</v>
      </c>
      <c r="M1237" s="5">
        <f>('Forecast log'!I121-I1237)^2</f>
        <v>4</v>
      </c>
      <c r="N1237" s="5">
        <f t="shared" si="78"/>
        <v>0</v>
      </c>
      <c r="O1237" s="5">
        <f t="shared" si="79"/>
        <v>3.6780863750020414</v>
      </c>
    </row>
    <row r="1238" spans="1:15" ht="25" customHeight="1">
      <c r="A1238" s="1"/>
      <c r="B1238" s="1">
        <v>116</v>
      </c>
      <c r="C1238" s="13" t="s">
        <v>53</v>
      </c>
      <c r="D1238" s="1" t="s">
        <v>57</v>
      </c>
      <c r="E1238" s="4">
        <v>45565</v>
      </c>
      <c r="F1238" s="1" t="s">
        <v>44</v>
      </c>
      <c r="G1238" s="1" t="s">
        <v>48</v>
      </c>
      <c r="H1238" s="5">
        <f>'Forecast log'!T121</f>
        <v>6.2140431875010211</v>
      </c>
      <c r="I1238" s="5">
        <f>'PG facts'!F78</f>
        <v>4</v>
      </c>
      <c r="J1238" s="5">
        <f t="shared" si="76"/>
        <v>2.2140431875010211</v>
      </c>
      <c r="K1238" s="5">
        <f t="shared" si="77"/>
        <v>4.9019872361196821</v>
      </c>
      <c r="L1238" s="5">
        <f>('Forecast log'!H121-I1238)^2</f>
        <v>0.5625</v>
      </c>
      <c r="M1238" s="5">
        <f>('Forecast log'!I121-I1238)^2</f>
        <v>4</v>
      </c>
      <c r="N1238" s="5">
        <f t="shared" si="78"/>
        <v>0</v>
      </c>
      <c r="O1238" s="5">
        <f t="shared" si="79"/>
        <v>2.2140431875010211</v>
      </c>
    </row>
    <row r="1239" spans="1:15" ht="25" customHeight="1">
      <c r="A1239" s="1"/>
      <c r="B1239" s="1">
        <v>121</v>
      </c>
      <c r="C1239" s="13" t="s">
        <v>53</v>
      </c>
      <c r="D1239" s="1" t="s">
        <v>57</v>
      </c>
      <c r="E1239" s="4">
        <v>45565</v>
      </c>
      <c r="F1239" s="1" t="s">
        <v>52</v>
      </c>
      <c r="G1239" s="1" t="s">
        <v>45</v>
      </c>
      <c r="H1239" s="5">
        <f>'Forecast log'!H126</f>
        <v>4.5</v>
      </c>
      <c r="I1239" s="5">
        <f>'PG facts'!F78</f>
        <v>4</v>
      </c>
      <c r="J1239" s="5">
        <f t="shared" si="76"/>
        <v>0.5</v>
      </c>
      <c r="K1239" s="5">
        <f t="shared" si="77"/>
        <v>0.25</v>
      </c>
      <c r="L1239" s="5">
        <f>('Forecast log'!H126-I1239)^2</f>
        <v>0.25</v>
      </c>
      <c r="M1239" s="5">
        <f>('Forecast log'!I126-I1239)^2</f>
        <v>0</v>
      </c>
      <c r="N1239" s="5">
        <f t="shared" si="78"/>
        <v>0</v>
      </c>
      <c r="O1239" s="5">
        <f t="shared" si="79"/>
        <v>0.5</v>
      </c>
    </row>
    <row r="1240" spans="1:15" ht="25" customHeight="1">
      <c r="A1240" s="1"/>
      <c r="B1240" s="1">
        <v>121</v>
      </c>
      <c r="C1240" s="13" t="s">
        <v>53</v>
      </c>
      <c r="D1240" s="1" t="s">
        <v>57</v>
      </c>
      <c r="E1240" s="4">
        <v>45565</v>
      </c>
      <c r="F1240" s="1" t="s">
        <v>52</v>
      </c>
      <c r="G1240" s="1" t="s">
        <v>46</v>
      </c>
      <c r="H1240" s="5">
        <f>'Forecast log'!I126</f>
        <v>4</v>
      </c>
      <c r="I1240" s="5">
        <f>'PG facts'!F78</f>
        <v>4</v>
      </c>
      <c r="J1240" s="5">
        <f t="shared" si="76"/>
        <v>0</v>
      </c>
      <c r="K1240" s="5">
        <f t="shared" si="77"/>
        <v>0</v>
      </c>
      <c r="L1240" s="5">
        <f>('Forecast log'!H126-I1240)^2</f>
        <v>0.25</v>
      </c>
      <c r="M1240" s="5">
        <f>('Forecast log'!I126-I1240)^2</f>
        <v>0</v>
      </c>
      <c r="N1240" s="5">
        <f t="shared" si="78"/>
        <v>1</v>
      </c>
      <c r="O1240" s="5">
        <f t="shared" si="79"/>
        <v>0</v>
      </c>
    </row>
    <row r="1241" spans="1:15" ht="25" customHeight="1">
      <c r="A1241" s="1"/>
      <c r="B1241" s="1">
        <v>121</v>
      </c>
      <c r="C1241" s="13" t="s">
        <v>53</v>
      </c>
      <c r="D1241" s="1" t="s">
        <v>57</v>
      </c>
      <c r="E1241" s="4">
        <v>45565</v>
      </c>
      <c r="F1241" s="1" t="s">
        <v>52</v>
      </c>
      <c r="G1241" s="1" t="s">
        <v>47</v>
      </c>
      <c r="H1241" s="5">
        <f>'Forecast log'!N126</f>
        <v>7.0958709799772741</v>
      </c>
      <c r="I1241" s="5">
        <f>'PG facts'!F78</f>
        <v>4</v>
      </c>
      <c r="J1241" s="5">
        <f t="shared" si="76"/>
        <v>3.0958709799772741</v>
      </c>
      <c r="K1241" s="5">
        <f t="shared" si="77"/>
        <v>9.5844171246654479</v>
      </c>
      <c r="L1241" s="5">
        <f>('Forecast log'!H126-I1241)^2</f>
        <v>0.25</v>
      </c>
      <c r="M1241" s="5">
        <f>('Forecast log'!I126-I1241)^2</f>
        <v>0</v>
      </c>
      <c r="N1241" s="5">
        <f t="shared" si="78"/>
        <v>0</v>
      </c>
      <c r="O1241" s="5">
        <f t="shared" si="79"/>
        <v>3.0958709799772741</v>
      </c>
    </row>
    <row r="1242" spans="1:15" ht="25" customHeight="1">
      <c r="A1242" s="1"/>
      <c r="B1242" s="1">
        <v>121</v>
      </c>
      <c r="C1242" s="13" t="s">
        <v>53</v>
      </c>
      <c r="D1242" s="1" t="s">
        <v>57</v>
      </c>
      <c r="E1242" s="4">
        <v>45565</v>
      </c>
      <c r="F1242" s="1" t="s">
        <v>52</v>
      </c>
      <c r="G1242" s="1" t="s">
        <v>50</v>
      </c>
      <c r="H1242" s="5">
        <f>'Forecast log'!S126</f>
        <v>7.7061246046476946</v>
      </c>
      <c r="I1242" s="5">
        <f>'PG facts'!F78</f>
        <v>4</v>
      </c>
      <c r="J1242" s="5">
        <f t="shared" si="76"/>
        <v>3.7061246046476946</v>
      </c>
      <c r="K1242" s="5">
        <f t="shared" si="77"/>
        <v>13.735359585175031</v>
      </c>
      <c r="L1242" s="5">
        <f>('Forecast log'!H126-I1242)^2</f>
        <v>0.25</v>
      </c>
      <c r="M1242" s="5">
        <f>('Forecast log'!I126-I1242)^2</f>
        <v>0</v>
      </c>
      <c r="N1242" s="5">
        <f t="shared" si="78"/>
        <v>0</v>
      </c>
      <c r="O1242" s="5">
        <f t="shared" si="79"/>
        <v>3.7061246046476946</v>
      </c>
    </row>
    <row r="1243" spans="1:15" ht="25" customHeight="1">
      <c r="A1243" s="1"/>
      <c r="B1243" s="1">
        <v>121</v>
      </c>
      <c r="C1243" s="13" t="s">
        <v>53</v>
      </c>
      <c r="D1243" s="1" t="s">
        <v>57</v>
      </c>
      <c r="E1243" s="4">
        <v>45565</v>
      </c>
      <c r="F1243" s="1" t="s">
        <v>52</v>
      </c>
      <c r="G1243" s="1" t="s">
        <v>48</v>
      </c>
      <c r="H1243" s="5">
        <f>'Forecast log'!T126</f>
        <v>5.7979354899886371</v>
      </c>
      <c r="I1243" s="5">
        <f>'PG facts'!F78</f>
        <v>4</v>
      </c>
      <c r="J1243" s="5">
        <f t="shared" si="76"/>
        <v>1.7979354899886371</v>
      </c>
      <c r="K1243" s="5">
        <f t="shared" si="77"/>
        <v>3.2325720261606805</v>
      </c>
      <c r="L1243" s="5">
        <f>('Forecast log'!H126-I1243)^2</f>
        <v>0.25</v>
      </c>
      <c r="M1243" s="5">
        <f>('Forecast log'!I126-I1243)^2</f>
        <v>0</v>
      </c>
      <c r="N1243" s="5">
        <f t="shared" si="78"/>
        <v>0</v>
      </c>
      <c r="O1243" s="5">
        <f t="shared" si="79"/>
        <v>1.7979354899886371</v>
      </c>
    </row>
    <row r="1244" spans="1:15" ht="25" customHeight="1">
      <c r="A1244" s="1"/>
      <c r="B1244" s="1">
        <v>119</v>
      </c>
      <c r="C1244" s="13" t="s">
        <v>53</v>
      </c>
      <c r="D1244" s="1" t="s">
        <v>57</v>
      </c>
      <c r="E1244" s="4">
        <v>45565</v>
      </c>
      <c r="F1244" s="1" t="s">
        <v>49</v>
      </c>
      <c r="G1244" s="1" t="s">
        <v>45</v>
      </c>
      <c r="H1244" s="5">
        <f>'Forecast log'!H124</f>
        <v>4.5</v>
      </c>
      <c r="I1244" s="5">
        <f>'PG facts'!F78</f>
        <v>4</v>
      </c>
      <c r="J1244" s="5">
        <f t="shared" si="76"/>
        <v>0.5</v>
      </c>
      <c r="K1244" s="5">
        <f t="shared" si="77"/>
        <v>0.25</v>
      </c>
      <c r="L1244" s="5">
        <f>('Forecast log'!H124-I1244)^2</f>
        <v>0.25</v>
      </c>
      <c r="M1244" s="5">
        <f>('Forecast log'!I124-I1244)^2</f>
        <v>0</v>
      </c>
      <c r="N1244" s="5">
        <f t="shared" si="78"/>
        <v>0</v>
      </c>
      <c r="O1244" s="5">
        <f t="shared" si="79"/>
        <v>0.5</v>
      </c>
    </row>
    <row r="1245" spans="1:15" ht="25" customHeight="1">
      <c r="A1245" s="1"/>
      <c r="B1245" s="1">
        <v>119</v>
      </c>
      <c r="C1245" s="13" t="s">
        <v>53</v>
      </c>
      <c r="D1245" s="1" t="s">
        <v>57</v>
      </c>
      <c r="E1245" s="4">
        <v>45565</v>
      </c>
      <c r="F1245" s="1" t="s">
        <v>49</v>
      </c>
      <c r="G1245" s="1" t="s">
        <v>46</v>
      </c>
      <c r="H1245" s="5">
        <f>'Forecast log'!I124</f>
        <v>4</v>
      </c>
      <c r="I1245" s="5">
        <f>'PG facts'!F78</f>
        <v>4</v>
      </c>
      <c r="J1245" s="5">
        <f t="shared" si="76"/>
        <v>0</v>
      </c>
      <c r="K1245" s="5">
        <f t="shared" si="77"/>
        <v>0</v>
      </c>
      <c r="L1245" s="5">
        <f>('Forecast log'!H124-I1245)^2</f>
        <v>0.25</v>
      </c>
      <c r="M1245" s="5">
        <f>('Forecast log'!I124-I1245)^2</f>
        <v>0</v>
      </c>
      <c r="N1245" s="5">
        <f t="shared" si="78"/>
        <v>1</v>
      </c>
      <c r="O1245" s="5">
        <f t="shared" si="79"/>
        <v>0</v>
      </c>
    </row>
    <row r="1246" spans="1:15" ht="25" customHeight="1">
      <c r="A1246" s="1"/>
      <c r="B1246" s="1">
        <v>119</v>
      </c>
      <c r="C1246" s="13" t="s">
        <v>53</v>
      </c>
      <c r="D1246" s="1" t="s">
        <v>57</v>
      </c>
      <c r="E1246" s="4">
        <v>45565</v>
      </c>
      <c r="F1246" s="1" t="s">
        <v>49</v>
      </c>
      <c r="G1246" s="1" t="s">
        <v>47</v>
      </c>
      <c r="H1246" s="5">
        <f>'Forecast log'!N124</f>
        <v>6.6826692620766828</v>
      </c>
      <c r="I1246" s="5">
        <f>'PG facts'!F78</f>
        <v>4</v>
      </c>
      <c r="J1246" s="5">
        <f t="shared" si="76"/>
        <v>2.6826692620766828</v>
      </c>
      <c r="K1246" s="5">
        <f t="shared" si="77"/>
        <v>7.1967143696910538</v>
      </c>
      <c r="L1246" s="5">
        <f>('Forecast log'!H124-I1246)^2</f>
        <v>0.25</v>
      </c>
      <c r="M1246" s="5">
        <f>('Forecast log'!I124-I1246)^2</f>
        <v>0</v>
      </c>
      <c r="N1246" s="5">
        <f t="shared" si="78"/>
        <v>0</v>
      </c>
      <c r="O1246" s="5">
        <f t="shared" si="79"/>
        <v>2.6826692620766828</v>
      </c>
    </row>
    <row r="1247" spans="1:15" ht="25" customHeight="1">
      <c r="A1247" s="1"/>
      <c r="B1247" s="1">
        <v>119</v>
      </c>
      <c r="C1247" s="13" t="s">
        <v>53</v>
      </c>
      <c r="D1247" s="1" t="s">
        <v>57</v>
      </c>
      <c r="E1247" s="4">
        <v>45565</v>
      </c>
      <c r="F1247" s="1" t="s">
        <v>49</v>
      </c>
      <c r="G1247" s="1" t="s">
        <v>50</v>
      </c>
      <c r="H1247" s="5">
        <f>'Forecast log'!S124</f>
        <v>7.8385423960265355</v>
      </c>
      <c r="I1247" s="5">
        <f>'PG facts'!F78</f>
        <v>4</v>
      </c>
      <c r="J1247" s="5">
        <f t="shared" si="76"/>
        <v>3.8385423960265355</v>
      </c>
      <c r="K1247" s="5">
        <f t="shared" si="77"/>
        <v>14.734407726093135</v>
      </c>
      <c r="L1247" s="5">
        <f>('Forecast log'!H124-I1247)^2</f>
        <v>0.25</v>
      </c>
      <c r="M1247" s="5">
        <f>('Forecast log'!I124-I1247)^2</f>
        <v>0</v>
      </c>
      <c r="N1247" s="5">
        <f t="shared" si="78"/>
        <v>0</v>
      </c>
      <c r="O1247" s="5">
        <f t="shared" si="79"/>
        <v>3.8385423960265355</v>
      </c>
    </row>
    <row r="1248" spans="1:15" ht="25" customHeight="1">
      <c r="A1248" s="1"/>
      <c r="B1248" s="1">
        <v>119</v>
      </c>
      <c r="C1248" s="13" t="s">
        <v>53</v>
      </c>
      <c r="D1248" s="1" t="s">
        <v>57</v>
      </c>
      <c r="E1248" s="4">
        <v>45565</v>
      </c>
      <c r="F1248" s="1" t="s">
        <v>49</v>
      </c>
      <c r="G1248" s="1" t="s">
        <v>48</v>
      </c>
      <c r="H1248" s="5">
        <f>'Forecast log'!T124</f>
        <v>5.5913346310383414</v>
      </c>
      <c r="I1248" s="5">
        <f>'PG facts'!F78</f>
        <v>4</v>
      </c>
      <c r="J1248" s="5">
        <f t="shared" si="76"/>
        <v>1.5913346310383414</v>
      </c>
      <c r="K1248" s="5">
        <f t="shared" si="77"/>
        <v>2.5323459079419339</v>
      </c>
      <c r="L1248" s="5">
        <f>('Forecast log'!H124-I1248)^2</f>
        <v>0.25</v>
      </c>
      <c r="M1248" s="5">
        <f>('Forecast log'!I124-I1248)^2</f>
        <v>0</v>
      </c>
      <c r="N1248" s="5">
        <f t="shared" si="78"/>
        <v>0</v>
      </c>
      <c r="O1248" s="5">
        <f t="shared" si="79"/>
        <v>1.5913346310383414</v>
      </c>
    </row>
    <row r="1249" spans="1:15" ht="25" customHeight="1">
      <c r="A1249" s="1"/>
      <c r="B1249" s="1">
        <v>120</v>
      </c>
      <c r="C1249" s="13" t="s">
        <v>53</v>
      </c>
      <c r="D1249" s="1" t="s">
        <v>57</v>
      </c>
      <c r="E1249" s="4">
        <v>45565</v>
      </c>
      <c r="F1249" s="1" t="s">
        <v>51</v>
      </c>
      <c r="G1249" s="1" t="s">
        <v>45</v>
      </c>
      <c r="H1249" s="5">
        <f>'Forecast log'!H125</f>
        <v>4.5</v>
      </c>
      <c r="I1249" s="5">
        <f>'PG facts'!F78</f>
        <v>4</v>
      </c>
      <c r="J1249" s="5">
        <f t="shared" si="76"/>
        <v>0.5</v>
      </c>
      <c r="K1249" s="5">
        <f t="shared" si="77"/>
        <v>0.25</v>
      </c>
      <c r="L1249" s="5">
        <f>('Forecast log'!H125-I1249)^2</f>
        <v>0.25</v>
      </c>
      <c r="M1249" s="5">
        <f>('Forecast log'!I125-I1249)^2</f>
        <v>0</v>
      </c>
      <c r="N1249" s="5">
        <f t="shared" si="78"/>
        <v>0</v>
      </c>
      <c r="O1249" s="5">
        <f t="shared" si="79"/>
        <v>0.5</v>
      </c>
    </row>
    <row r="1250" spans="1:15" ht="25" customHeight="1">
      <c r="A1250" s="1"/>
      <c r="B1250" s="1">
        <v>120</v>
      </c>
      <c r="C1250" s="13" t="s">
        <v>53</v>
      </c>
      <c r="D1250" s="1" t="s">
        <v>57</v>
      </c>
      <c r="E1250" s="4">
        <v>45565</v>
      </c>
      <c r="F1250" s="1" t="s">
        <v>51</v>
      </c>
      <c r="G1250" s="1" t="s">
        <v>46</v>
      </c>
      <c r="H1250" s="5">
        <f>'Forecast log'!I125</f>
        <v>4</v>
      </c>
      <c r="I1250" s="5">
        <f>'PG facts'!F78</f>
        <v>4</v>
      </c>
      <c r="J1250" s="5">
        <f t="shared" si="76"/>
        <v>0</v>
      </c>
      <c r="K1250" s="5">
        <f t="shared" si="77"/>
        <v>0</v>
      </c>
      <c r="L1250" s="5">
        <f>('Forecast log'!H125-I1250)^2</f>
        <v>0.25</v>
      </c>
      <c r="M1250" s="5">
        <f>('Forecast log'!I125-I1250)^2</f>
        <v>0</v>
      </c>
      <c r="N1250" s="5">
        <f t="shared" si="78"/>
        <v>1</v>
      </c>
      <c r="O1250" s="5">
        <f t="shared" si="79"/>
        <v>0</v>
      </c>
    </row>
    <row r="1251" spans="1:15" ht="25" customHeight="1">
      <c r="A1251" s="1"/>
      <c r="B1251" s="1">
        <v>120</v>
      </c>
      <c r="C1251" s="13" t="s">
        <v>53</v>
      </c>
      <c r="D1251" s="1" t="s">
        <v>57</v>
      </c>
      <c r="E1251" s="4">
        <v>45565</v>
      </c>
      <c r="F1251" s="1" t="s">
        <v>51</v>
      </c>
      <c r="G1251" s="1" t="s">
        <v>47</v>
      </c>
      <c r="H1251" s="5">
        <f>'Forecast log'!N125</f>
        <v>7.0007915280101312</v>
      </c>
      <c r="I1251" s="5">
        <f>'PG facts'!F78</f>
        <v>4</v>
      </c>
      <c r="J1251" s="5">
        <f t="shared" si="76"/>
        <v>3.0007915280101312</v>
      </c>
      <c r="K1251" s="5">
        <f t="shared" si="77"/>
        <v>9.0047497945773785</v>
      </c>
      <c r="L1251" s="5">
        <f>('Forecast log'!H125-I1251)^2</f>
        <v>0.25</v>
      </c>
      <c r="M1251" s="5">
        <f>('Forecast log'!I125-I1251)^2</f>
        <v>0</v>
      </c>
      <c r="N1251" s="5">
        <f t="shared" si="78"/>
        <v>0</v>
      </c>
      <c r="O1251" s="5">
        <f t="shared" si="79"/>
        <v>3.0007915280101312</v>
      </c>
    </row>
    <row r="1252" spans="1:15" ht="25" customHeight="1">
      <c r="A1252" s="1"/>
      <c r="B1252" s="1">
        <v>120</v>
      </c>
      <c r="C1252" s="13" t="s">
        <v>53</v>
      </c>
      <c r="D1252" s="1" t="s">
        <v>57</v>
      </c>
      <c r="E1252" s="4">
        <v>45565</v>
      </c>
      <c r="F1252" s="1" t="s">
        <v>51</v>
      </c>
      <c r="G1252" s="1" t="s">
        <v>50</v>
      </c>
      <c r="H1252" s="5">
        <f>'Forecast log'!S125</f>
        <v>7.7481698552535629</v>
      </c>
      <c r="I1252" s="5">
        <f>'PG facts'!F78</f>
        <v>4</v>
      </c>
      <c r="J1252" s="5">
        <f t="shared" si="76"/>
        <v>3.7481698552535629</v>
      </c>
      <c r="K1252" s="5">
        <f t="shared" si="77"/>
        <v>14.048777263831514</v>
      </c>
      <c r="L1252" s="5">
        <f>('Forecast log'!H125-I1252)^2</f>
        <v>0.25</v>
      </c>
      <c r="M1252" s="5">
        <f>('Forecast log'!I125-I1252)^2</f>
        <v>0</v>
      </c>
      <c r="N1252" s="5">
        <f t="shared" si="78"/>
        <v>0</v>
      </c>
      <c r="O1252" s="5">
        <f t="shared" si="79"/>
        <v>3.7481698552535629</v>
      </c>
    </row>
    <row r="1253" spans="1:15" ht="25" customHeight="1">
      <c r="A1253" s="1"/>
      <c r="B1253" s="1">
        <v>120</v>
      </c>
      <c r="C1253" s="13" t="s">
        <v>53</v>
      </c>
      <c r="D1253" s="1" t="s">
        <v>57</v>
      </c>
      <c r="E1253" s="4">
        <v>45565</v>
      </c>
      <c r="F1253" s="1" t="s">
        <v>51</v>
      </c>
      <c r="G1253" s="1" t="s">
        <v>48</v>
      </c>
      <c r="H1253" s="5">
        <f>'Forecast log'!T125</f>
        <v>5.7503957640050656</v>
      </c>
      <c r="I1253" s="5">
        <f>'PG facts'!F78</f>
        <v>4</v>
      </c>
      <c r="J1253" s="5">
        <f t="shared" si="76"/>
        <v>1.7503957640050656</v>
      </c>
      <c r="K1253" s="5">
        <f t="shared" si="77"/>
        <v>3.0638853306468774</v>
      </c>
      <c r="L1253" s="5">
        <f>('Forecast log'!H125-I1253)^2</f>
        <v>0.25</v>
      </c>
      <c r="M1253" s="5">
        <f>('Forecast log'!I125-I1253)^2</f>
        <v>0</v>
      </c>
      <c r="N1253" s="5">
        <f t="shared" si="78"/>
        <v>0</v>
      </c>
      <c r="O1253" s="5">
        <f t="shared" si="79"/>
        <v>1.7503957640050656</v>
      </c>
    </row>
    <row r="1254" spans="1:15" ht="25" customHeight="1">
      <c r="A1254" s="1"/>
      <c r="B1254" s="1">
        <v>173</v>
      </c>
      <c r="C1254" s="13" t="s">
        <v>53</v>
      </c>
      <c r="D1254" s="1" t="s">
        <v>57</v>
      </c>
      <c r="E1254" s="4">
        <v>45657</v>
      </c>
      <c r="F1254" s="1" t="s">
        <v>44</v>
      </c>
      <c r="G1254" s="1" t="s">
        <v>45</v>
      </c>
      <c r="H1254" s="5">
        <f>'Forecast log'!H178</f>
        <v>4.5</v>
      </c>
      <c r="I1254" s="5">
        <f>'PG facts'!F85</f>
        <v>3</v>
      </c>
      <c r="J1254" s="5">
        <f t="shared" si="76"/>
        <v>1.5</v>
      </c>
      <c r="K1254" s="5">
        <f t="shared" si="77"/>
        <v>2.25</v>
      </c>
      <c r="L1254" s="5">
        <f>('Forecast log'!H178-I1254)^2</f>
        <v>2.25</v>
      </c>
      <c r="M1254" s="5">
        <f>('Forecast log'!I178-I1254)^2</f>
        <v>1</v>
      </c>
      <c r="N1254" s="5">
        <f t="shared" si="78"/>
        <v>0</v>
      </c>
      <c r="O1254" s="5">
        <f t="shared" si="79"/>
        <v>1.5</v>
      </c>
    </row>
    <row r="1255" spans="1:15" ht="25" customHeight="1">
      <c r="A1255" s="1"/>
      <c r="B1255" s="1">
        <v>173</v>
      </c>
      <c r="C1255" s="13" t="s">
        <v>53</v>
      </c>
      <c r="D1255" s="1" t="s">
        <v>57</v>
      </c>
      <c r="E1255" s="4">
        <v>45657</v>
      </c>
      <c r="F1255" s="1" t="s">
        <v>44</v>
      </c>
      <c r="G1255" s="1" t="s">
        <v>46</v>
      </c>
      <c r="H1255" s="5">
        <f>'Forecast log'!I178</f>
        <v>4</v>
      </c>
      <c r="I1255" s="5">
        <f>'PG facts'!F85</f>
        <v>3</v>
      </c>
      <c r="J1255" s="5">
        <f t="shared" si="76"/>
        <v>1</v>
      </c>
      <c r="K1255" s="5">
        <f t="shared" si="77"/>
        <v>1</v>
      </c>
      <c r="L1255" s="5">
        <f>('Forecast log'!H178-I1255)^2</f>
        <v>2.25</v>
      </c>
      <c r="M1255" s="5">
        <f>('Forecast log'!I178-I1255)^2</f>
        <v>1</v>
      </c>
      <c r="N1255" s="5">
        <f t="shared" si="78"/>
        <v>1</v>
      </c>
      <c r="O1255" s="5">
        <f t="shared" si="79"/>
        <v>1</v>
      </c>
    </row>
    <row r="1256" spans="1:15" ht="25" customHeight="1">
      <c r="A1256" s="1"/>
      <c r="B1256" s="1">
        <v>173</v>
      </c>
      <c r="C1256" s="13" t="s">
        <v>53</v>
      </c>
      <c r="D1256" s="1" t="s">
        <v>57</v>
      </c>
      <c r="E1256" s="4">
        <v>45657</v>
      </c>
      <c r="F1256" s="1" t="s">
        <v>44</v>
      </c>
      <c r="G1256" s="1" t="s">
        <v>47</v>
      </c>
      <c r="H1256" s="5">
        <f>'Forecast log'!N178</f>
        <v>6.8884170353488248</v>
      </c>
      <c r="I1256" s="5">
        <f>'PG facts'!F85</f>
        <v>3</v>
      </c>
      <c r="J1256" s="5">
        <f t="shared" si="76"/>
        <v>3.8884170353488248</v>
      </c>
      <c r="K1256" s="5">
        <f t="shared" si="77"/>
        <v>15.119787040790943</v>
      </c>
      <c r="L1256" s="5">
        <f>('Forecast log'!H178-I1256)^2</f>
        <v>2.25</v>
      </c>
      <c r="M1256" s="5">
        <f>('Forecast log'!I178-I1256)^2</f>
        <v>1</v>
      </c>
      <c r="N1256" s="5">
        <f t="shared" si="78"/>
        <v>0</v>
      </c>
      <c r="O1256" s="5">
        <f t="shared" si="79"/>
        <v>3.8884170353488248</v>
      </c>
    </row>
    <row r="1257" spans="1:15" ht="25" customHeight="1">
      <c r="A1257" s="1"/>
      <c r="B1257" s="1">
        <v>173</v>
      </c>
      <c r="C1257" s="13" t="s">
        <v>53</v>
      </c>
      <c r="D1257" s="1" t="s">
        <v>57</v>
      </c>
      <c r="E1257" s="4">
        <v>45657</v>
      </c>
      <c r="F1257" s="1" t="s">
        <v>44</v>
      </c>
      <c r="G1257" s="1" t="s">
        <v>48</v>
      </c>
      <c r="H1257" s="5">
        <f>'Forecast log'!T178</f>
        <v>5.6942085176744124</v>
      </c>
      <c r="I1257" s="5">
        <f>'PG facts'!F85</f>
        <v>3</v>
      </c>
      <c r="J1257" s="5">
        <f t="shared" si="76"/>
        <v>2.6942085176744124</v>
      </c>
      <c r="K1257" s="5">
        <f t="shared" si="77"/>
        <v>7.2587595367093547</v>
      </c>
      <c r="L1257" s="5">
        <f>('Forecast log'!H178-I1257)^2</f>
        <v>2.25</v>
      </c>
      <c r="M1257" s="5">
        <f>('Forecast log'!I178-I1257)^2</f>
        <v>1</v>
      </c>
      <c r="N1257" s="5">
        <f t="shared" si="78"/>
        <v>0</v>
      </c>
      <c r="O1257" s="5">
        <f t="shared" si="79"/>
        <v>2.6942085176744124</v>
      </c>
    </row>
    <row r="1258" spans="1:15" ht="25" customHeight="1">
      <c r="A1258" s="1"/>
      <c r="B1258" s="1">
        <v>179</v>
      </c>
      <c r="C1258" s="13" t="s">
        <v>53</v>
      </c>
      <c r="D1258" s="1" t="s">
        <v>57</v>
      </c>
      <c r="E1258" s="4">
        <v>45657</v>
      </c>
      <c r="F1258" s="1" t="s">
        <v>52</v>
      </c>
      <c r="G1258" s="1" t="s">
        <v>45</v>
      </c>
      <c r="H1258" s="5">
        <f>'Forecast log'!H184</f>
        <v>3</v>
      </c>
      <c r="I1258" s="5">
        <f>'PG facts'!F85</f>
        <v>3</v>
      </c>
      <c r="J1258" s="5">
        <f t="shared" si="76"/>
        <v>0</v>
      </c>
      <c r="K1258" s="5">
        <f t="shared" si="77"/>
        <v>0</v>
      </c>
      <c r="L1258" s="5">
        <f>('Forecast log'!H184-I1258)^2</f>
        <v>0</v>
      </c>
      <c r="M1258" s="5">
        <f>('Forecast log'!I184-I1258)^2</f>
        <v>1</v>
      </c>
      <c r="N1258" s="5">
        <f t="shared" si="78"/>
        <v>0</v>
      </c>
      <c r="O1258" s="5">
        <f t="shared" si="79"/>
        <v>0</v>
      </c>
    </row>
    <row r="1259" spans="1:15" ht="25" customHeight="1">
      <c r="A1259" s="1"/>
      <c r="B1259" s="1">
        <v>179</v>
      </c>
      <c r="C1259" s="13" t="s">
        <v>53</v>
      </c>
      <c r="D1259" s="1" t="s">
        <v>57</v>
      </c>
      <c r="E1259" s="4">
        <v>45657</v>
      </c>
      <c r="F1259" s="1" t="s">
        <v>52</v>
      </c>
      <c r="G1259" s="1" t="s">
        <v>46</v>
      </c>
      <c r="H1259" s="5">
        <f>'Forecast log'!I184</f>
        <v>4</v>
      </c>
      <c r="I1259" s="5">
        <f>'PG facts'!F85</f>
        <v>3</v>
      </c>
      <c r="J1259" s="5">
        <f t="shared" si="76"/>
        <v>1</v>
      </c>
      <c r="K1259" s="5">
        <f t="shared" si="77"/>
        <v>1</v>
      </c>
      <c r="L1259" s="5">
        <f>('Forecast log'!H184-I1259)^2</f>
        <v>0</v>
      </c>
      <c r="M1259" s="5">
        <f>('Forecast log'!I184-I1259)^2</f>
        <v>1</v>
      </c>
      <c r="N1259" s="5">
        <f t="shared" si="78"/>
        <v>0</v>
      </c>
      <c r="O1259" s="5">
        <f t="shared" si="79"/>
        <v>1</v>
      </c>
    </row>
    <row r="1260" spans="1:15" ht="25" customHeight="1">
      <c r="A1260" s="1"/>
      <c r="B1260" s="1">
        <v>179</v>
      </c>
      <c r="C1260" s="13" t="s">
        <v>53</v>
      </c>
      <c r="D1260" s="1" t="s">
        <v>57</v>
      </c>
      <c r="E1260" s="4">
        <v>45657</v>
      </c>
      <c r="F1260" s="1" t="s">
        <v>52</v>
      </c>
      <c r="G1260" s="1" t="s">
        <v>47</v>
      </c>
      <c r="H1260" s="5">
        <f>'Forecast log'!N184</f>
        <v>6.2922544018533166</v>
      </c>
      <c r="I1260" s="5">
        <f>'PG facts'!F85</f>
        <v>3</v>
      </c>
      <c r="J1260" s="5">
        <f t="shared" si="76"/>
        <v>3.2922544018533166</v>
      </c>
      <c r="K1260" s="5">
        <f t="shared" si="77"/>
        <v>10.83893904652254</v>
      </c>
      <c r="L1260" s="5">
        <f>('Forecast log'!H184-I1260)^2</f>
        <v>0</v>
      </c>
      <c r="M1260" s="5">
        <f>('Forecast log'!I184-I1260)^2</f>
        <v>1</v>
      </c>
      <c r="N1260" s="5">
        <f t="shared" si="78"/>
        <v>0</v>
      </c>
      <c r="O1260" s="5">
        <f t="shared" si="79"/>
        <v>3.2922544018533166</v>
      </c>
    </row>
    <row r="1261" spans="1:15" ht="25" customHeight="1">
      <c r="A1261" s="1"/>
      <c r="B1261" s="1">
        <v>179</v>
      </c>
      <c r="C1261" s="13" t="s">
        <v>53</v>
      </c>
      <c r="D1261" s="1" t="s">
        <v>57</v>
      </c>
      <c r="E1261" s="4">
        <v>45657</v>
      </c>
      <c r="F1261" s="1" t="s">
        <v>52</v>
      </c>
      <c r="G1261" s="1" t="s">
        <v>50</v>
      </c>
      <c r="H1261" s="5">
        <f>'Forecast log'!S184</f>
        <v>6.1393224721183177</v>
      </c>
      <c r="I1261" s="5">
        <f>'PG facts'!F85</f>
        <v>3</v>
      </c>
      <c r="J1261" s="5">
        <f t="shared" si="76"/>
        <v>3.1393224721183177</v>
      </c>
      <c r="K1261" s="5">
        <f t="shared" si="77"/>
        <v>9.8553455839470665</v>
      </c>
      <c r="L1261" s="5">
        <f>('Forecast log'!H184-I1261)^2</f>
        <v>0</v>
      </c>
      <c r="M1261" s="5">
        <f>('Forecast log'!I184-I1261)^2</f>
        <v>1</v>
      </c>
      <c r="N1261" s="5">
        <f t="shared" si="78"/>
        <v>0</v>
      </c>
      <c r="O1261" s="5">
        <f t="shared" si="79"/>
        <v>3.1393224721183177</v>
      </c>
    </row>
    <row r="1262" spans="1:15" ht="25" customHeight="1">
      <c r="A1262" s="1"/>
      <c r="B1262" s="1">
        <v>179</v>
      </c>
      <c r="C1262" s="13" t="s">
        <v>53</v>
      </c>
      <c r="D1262" s="1" t="s">
        <v>57</v>
      </c>
      <c r="E1262" s="4">
        <v>45657</v>
      </c>
      <c r="F1262" s="1" t="s">
        <v>52</v>
      </c>
      <c r="G1262" s="1" t="s">
        <v>48</v>
      </c>
      <c r="H1262" s="5">
        <f>'Forecast log'!T184</f>
        <v>4.6461272009266583</v>
      </c>
      <c r="I1262" s="5">
        <f>'PG facts'!F85</f>
        <v>3</v>
      </c>
      <c r="J1262" s="5">
        <f t="shared" si="76"/>
        <v>1.6461272009266583</v>
      </c>
      <c r="K1262" s="5">
        <f t="shared" si="77"/>
        <v>2.7097347616306351</v>
      </c>
      <c r="L1262" s="5">
        <f>('Forecast log'!H184-I1262)^2</f>
        <v>0</v>
      </c>
      <c r="M1262" s="5">
        <f>('Forecast log'!I184-I1262)^2</f>
        <v>1</v>
      </c>
      <c r="N1262" s="5">
        <f t="shared" si="78"/>
        <v>0</v>
      </c>
      <c r="O1262" s="5">
        <f t="shared" si="79"/>
        <v>1.6461272009266583</v>
      </c>
    </row>
    <row r="1263" spans="1:15" ht="25" customHeight="1">
      <c r="A1263" s="1"/>
      <c r="B1263" s="1">
        <v>176</v>
      </c>
      <c r="C1263" s="13" t="s">
        <v>53</v>
      </c>
      <c r="D1263" s="1" t="s">
        <v>57</v>
      </c>
      <c r="E1263" s="4">
        <v>45657</v>
      </c>
      <c r="F1263" s="1" t="s">
        <v>49</v>
      </c>
      <c r="G1263" s="1" t="s">
        <v>45</v>
      </c>
      <c r="H1263" s="5">
        <f>'Forecast log'!H181</f>
        <v>3</v>
      </c>
      <c r="I1263" s="5">
        <f>'PG facts'!F85</f>
        <v>3</v>
      </c>
      <c r="J1263" s="5">
        <f t="shared" si="76"/>
        <v>0</v>
      </c>
      <c r="K1263" s="5">
        <f t="shared" si="77"/>
        <v>0</v>
      </c>
      <c r="L1263" s="5">
        <f>('Forecast log'!H181-I1263)^2</f>
        <v>0</v>
      </c>
      <c r="M1263" s="5">
        <f>('Forecast log'!I181-I1263)^2</f>
        <v>1</v>
      </c>
      <c r="N1263" s="5">
        <f t="shared" si="78"/>
        <v>0</v>
      </c>
      <c r="O1263" s="5">
        <f t="shared" si="79"/>
        <v>0</v>
      </c>
    </row>
    <row r="1264" spans="1:15" ht="25" customHeight="1">
      <c r="A1264" s="1"/>
      <c r="B1264" s="1">
        <v>176</v>
      </c>
      <c r="C1264" s="13" t="s">
        <v>53</v>
      </c>
      <c r="D1264" s="1" t="s">
        <v>57</v>
      </c>
      <c r="E1264" s="4">
        <v>45657</v>
      </c>
      <c r="F1264" s="1" t="s">
        <v>49</v>
      </c>
      <c r="G1264" s="1" t="s">
        <v>46</v>
      </c>
      <c r="H1264" s="5">
        <f>'Forecast log'!I181</f>
        <v>4</v>
      </c>
      <c r="I1264" s="5">
        <f>'PG facts'!F85</f>
        <v>3</v>
      </c>
      <c r="J1264" s="5">
        <f t="shared" si="76"/>
        <v>1</v>
      </c>
      <c r="K1264" s="5">
        <f t="shared" si="77"/>
        <v>1</v>
      </c>
      <c r="L1264" s="5">
        <f>('Forecast log'!H181-I1264)^2</f>
        <v>0</v>
      </c>
      <c r="M1264" s="5">
        <f>('Forecast log'!I181-I1264)^2</f>
        <v>1</v>
      </c>
      <c r="N1264" s="5">
        <f t="shared" si="78"/>
        <v>0</v>
      </c>
      <c r="O1264" s="5">
        <f t="shared" si="79"/>
        <v>1</v>
      </c>
    </row>
    <row r="1265" spans="1:15" ht="25" customHeight="1">
      <c r="A1265" s="1"/>
      <c r="B1265" s="1">
        <v>176</v>
      </c>
      <c r="C1265" s="13" t="s">
        <v>53</v>
      </c>
      <c r="D1265" s="1" t="s">
        <v>57</v>
      </c>
      <c r="E1265" s="4">
        <v>45657</v>
      </c>
      <c r="F1265" s="1" t="s">
        <v>49</v>
      </c>
      <c r="G1265" s="1" t="s">
        <v>47</v>
      </c>
      <c r="H1265" s="5">
        <f>'Forecast log'!N181</f>
        <v>6.4474931773646746</v>
      </c>
      <c r="I1265" s="5">
        <f>'PG facts'!F85</f>
        <v>3</v>
      </c>
      <c r="J1265" s="5">
        <f t="shared" si="76"/>
        <v>3.4474931773646746</v>
      </c>
      <c r="K1265" s="5">
        <f t="shared" si="77"/>
        <v>11.885209207975979</v>
      </c>
      <c r="L1265" s="5">
        <f>('Forecast log'!H181-I1265)^2</f>
        <v>0</v>
      </c>
      <c r="M1265" s="5">
        <f>('Forecast log'!I181-I1265)^2</f>
        <v>1</v>
      </c>
      <c r="N1265" s="5">
        <f t="shared" si="78"/>
        <v>0</v>
      </c>
      <c r="O1265" s="5">
        <f t="shared" si="79"/>
        <v>3.4474931773646746</v>
      </c>
    </row>
    <row r="1266" spans="1:15" ht="25" customHeight="1">
      <c r="A1266" s="1"/>
      <c r="B1266" s="1">
        <v>176</v>
      </c>
      <c r="C1266" s="13" t="s">
        <v>53</v>
      </c>
      <c r="D1266" s="1" t="s">
        <v>57</v>
      </c>
      <c r="E1266" s="4">
        <v>45657</v>
      </c>
      <c r="F1266" s="1" t="s">
        <v>49</v>
      </c>
      <c r="G1266" s="1" t="s">
        <v>50</v>
      </c>
      <c r="H1266" s="5">
        <f>'Forecast log'!S181</f>
        <v>6.1429064377013773</v>
      </c>
      <c r="I1266" s="5">
        <f>'PG facts'!F85</f>
        <v>3</v>
      </c>
      <c r="J1266" s="5">
        <f t="shared" si="76"/>
        <v>3.1429064377013773</v>
      </c>
      <c r="K1266" s="5">
        <f t="shared" si="77"/>
        <v>9.8778608761447622</v>
      </c>
      <c r="L1266" s="5">
        <f>('Forecast log'!H181-I1266)^2</f>
        <v>0</v>
      </c>
      <c r="M1266" s="5">
        <f>('Forecast log'!I181-I1266)^2</f>
        <v>1</v>
      </c>
      <c r="N1266" s="5">
        <f t="shared" si="78"/>
        <v>0</v>
      </c>
      <c r="O1266" s="5">
        <f t="shared" si="79"/>
        <v>3.1429064377013773</v>
      </c>
    </row>
    <row r="1267" spans="1:15" ht="25" customHeight="1">
      <c r="A1267" s="1"/>
      <c r="B1267" s="1">
        <v>176</v>
      </c>
      <c r="C1267" s="13" t="s">
        <v>53</v>
      </c>
      <c r="D1267" s="1" t="s">
        <v>57</v>
      </c>
      <c r="E1267" s="4">
        <v>45657</v>
      </c>
      <c r="F1267" s="1" t="s">
        <v>49</v>
      </c>
      <c r="G1267" s="1" t="s">
        <v>48</v>
      </c>
      <c r="H1267" s="5">
        <f>'Forecast log'!T181</f>
        <v>4.7237465886823369</v>
      </c>
      <c r="I1267" s="5">
        <f>'PG facts'!F85</f>
        <v>3</v>
      </c>
      <c r="J1267" s="5">
        <f t="shared" si="76"/>
        <v>1.7237465886823369</v>
      </c>
      <c r="K1267" s="5">
        <f t="shared" si="77"/>
        <v>2.9713023019939935</v>
      </c>
      <c r="L1267" s="5">
        <f>('Forecast log'!H181-I1267)^2</f>
        <v>0</v>
      </c>
      <c r="M1267" s="5">
        <f>('Forecast log'!I181-I1267)^2</f>
        <v>1</v>
      </c>
      <c r="N1267" s="5">
        <f t="shared" si="78"/>
        <v>0</v>
      </c>
      <c r="O1267" s="5">
        <f t="shared" si="79"/>
        <v>1.7237465886823369</v>
      </c>
    </row>
    <row r="1268" spans="1:15" ht="25" customHeight="1">
      <c r="A1268" s="1"/>
      <c r="B1268" s="1">
        <v>177</v>
      </c>
      <c r="C1268" s="13" t="s">
        <v>53</v>
      </c>
      <c r="D1268" s="1" t="s">
        <v>57</v>
      </c>
      <c r="E1268" s="4">
        <v>45657</v>
      </c>
      <c r="F1268" s="1" t="s">
        <v>51</v>
      </c>
      <c r="G1268" s="1" t="s">
        <v>45</v>
      </c>
      <c r="H1268" s="5">
        <f>'Forecast log'!H182</f>
        <v>3</v>
      </c>
      <c r="I1268" s="5">
        <f>'PG facts'!F85</f>
        <v>3</v>
      </c>
      <c r="J1268" s="5">
        <f t="shared" si="76"/>
        <v>0</v>
      </c>
      <c r="K1268" s="5">
        <f t="shared" si="77"/>
        <v>0</v>
      </c>
      <c r="L1268" s="5">
        <f>('Forecast log'!H182-I1268)^2</f>
        <v>0</v>
      </c>
      <c r="M1268" s="5">
        <f>('Forecast log'!I182-I1268)^2</f>
        <v>1</v>
      </c>
      <c r="N1268" s="5">
        <f t="shared" si="78"/>
        <v>0</v>
      </c>
      <c r="O1268" s="5">
        <f t="shared" si="79"/>
        <v>0</v>
      </c>
    </row>
    <row r="1269" spans="1:15" ht="25" customHeight="1">
      <c r="A1269" s="1"/>
      <c r="B1269" s="1">
        <v>177</v>
      </c>
      <c r="C1269" s="13" t="s">
        <v>53</v>
      </c>
      <c r="D1269" s="1" t="s">
        <v>57</v>
      </c>
      <c r="E1269" s="4">
        <v>45657</v>
      </c>
      <c r="F1269" s="1" t="s">
        <v>51</v>
      </c>
      <c r="G1269" s="1" t="s">
        <v>46</v>
      </c>
      <c r="H1269" s="5">
        <f>'Forecast log'!I182</f>
        <v>4</v>
      </c>
      <c r="I1269" s="5">
        <f>'PG facts'!F85</f>
        <v>3</v>
      </c>
      <c r="J1269" s="5">
        <f t="shared" si="76"/>
        <v>1</v>
      </c>
      <c r="K1269" s="5">
        <f t="shared" si="77"/>
        <v>1</v>
      </c>
      <c r="L1269" s="5">
        <f>('Forecast log'!H182-I1269)^2</f>
        <v>0</v>
      </c>
      <c r="M1269" s="5">
        <f>('Forecast log'!I182-I1269)^2</f>
        <v>1</v>
      </c>
      <c r="N1269" s="5">
        <f t="shared" si="78"/>
        <v>0</v>
      </c>
      <c r="O1269" s="5">
        <f t="shared" si="79"/>
        <v>1</v>
      </c>
    </row>
    <row r="1270" spans="1:15" ht="25" customHeight="1">
      <c r="A1270" s="1"/>
      <c r="B1270" s="1">
        <v>177</v>
      </c>
      <c r="C1270" s="13" t="s">
        <v>53</v>
      </c>
      <c r="D1270" s="1" t="s">
        <v>57</v>
      </c>
      <c r="E1270" s="4">
        <v>45657</v>
      </c>
      <c r="F1270" s="1" t="s">
        <v>51</v>
      </c>
      <c r="G1270" s="1" t="s">
        <v>47</v>
      </c>
      <c r="H1270" s="5">
        <f>'Forecast log'!N182</f>
        <v>6.2457008909317926</v>
      </c>
      <c r="I1270" s="5">
        <f>'PG facts'!F85</f>
        <v>3</v>
      </c>
      <c r="J1270" s="5">
        <f t="shared" si="76"/>
        <v>3.2457008909317926</v>
      </c>
      <c r="K1270" s="5">
        <f t="shared" si="77"/>
        <v>10.534574273395432</v>
      </c>
      <c r="L1270" s="5">
        <f>('Forecast log'!H182-I1270)^2</f>
        <v>0</v>
      </c>
      <c r="M1270" s="5">
        <f>('Forecast log'!I182-I1270)^2</f>
        <v>1</v>
      </c>
      <c r="N1270" s="5">
        <f t="shared" si="78"/>
        <v>0</v>
      </c>
      <c r="O1270" s="5">
        <f t="shared" si="79"/>
        <v>3.2457008909317926</v>
      </c>
    </row>
    <row r="1271" spans="1:15" ht="25" customHeight="1">
      <c r="A1271" s="1"/>
      <c r="B1271" s="1">
        <v>177</v>
      </c>
      <c r="C1271" s="13" t="s">
        <v>53</v>
      </c>
      <c r="D1271" s="1" t="s">
        <v>57</v>
      </c>
      <c r="E1271" s="4">
        <v>45657</v>
      </c>
      <c r="F1271" s="1" t="s">
        <v>51</v>
      </c>
      <c r="G1271" s="1" t="s">
        <v>50</v>
      </c>
      <c r="H1271" s="5">
        <f>'Forecast log'!S182</f>
        <v>6.1425769878600613</v>
      </c>
      <c r="I1271" s="5">
        <f>'PG facts'!F85</f>
        <v>3</v>
      </c>
      <c r="J1271" s="5">
        <f t="shared" si="76"/>
        <v>3.1425769878600613</v>
      </c>
      <c r="K1271" s="5">
        <f t="shared" si="77"/>
        <v>9.875790124627617</v>
      </c>
      <c r="L1271" s="5">
        <f>('Forecast log'!H182-I1271)^2</f>
        <v>0</v>
      </c>
      <c r="M1271" s="5">
        <f>('Forecast log'!I182-I1271)^2</f>
        <v>1</v>
      </c>
      <c r="N1271" s="5">
        <f t="shared" si="78"/>
        <v>0</v>
      </c>
      <c r="O1271" s="5">
        <f t="shared" si="79"/>
        <v>3.1425769878600613</v>
      </c>
    </row>
    <row r="1272" spans="1:15" ht="25" customHeight="1">
      <c r="A1272" s="1"/>
      <c r="B1272" s="1">
        <v>177</v>
      </c>
      <c r="C1272" s="13" t="s">
        <v>53</v>
      </c>
      <c r="D1272" s="1" t="s">
        <v>57</v>
      </c>
      <c r="E1272" s="4">
        <v>45657</v>
      </c>
      <c r="F1272" s="1" t="s">
        <v>51</v>
      </c>
      <c r="G1272" s="1" t="s">
        <v>48</v>
      </c>
      <c r="H1272" s="5">
        <f>'Forecast log'!T182</f>
        <v>4.6228504454658967</v>
      </c>
      <c r="I1272" s="5">
        <f>'PG facts'!F85</f>
        <v>3</v>
      </c>
      <c r="J1272" s="5">
        <f t="shared" si="76"/>
        <v>1.6228504454658967</v>
      </c>
      <c r="K1272" s="5">
        <f t="shared" si="77"/>
        <v>2.6336435683488597</v>
      </c>
      <c r="L1272" s="5">
        <f>('Forecast log'!H182-I1272)^2</f>
        <v>0</v>
      </c>
      <c r="M1272" s="5">
        <f>('Forecast log'!I182-I1272)^2</f>
        <v>1</v>
      </c>
      <c r="N1272" s="5">
        <f t="shared" si="78"/>
        <v>0</v>
      </c>
      <c r="O1272" s="5">
        <f t="shared" si="79"/>
        <v>1.6228504454658967</v>
      </c>
    </row>
    <row r="1273" spans="1:15" ht="25" customHeight="1">
      <c r="A1273" s="1"/>
      <c r="B1273" s="1">
        <v>231</v>
      </c>
      <c r="C1273" s="13" t="s">
        <v>53</v>
      </c>
      <c r="D1273" s="1" t="s">
        <v>57</v>
      </c>
      <c r="E1273" s="4">
        <v>45747</v>
      </c>
      <c r="F1273" s="1" t="s">
        <v>44</v>
      </c>
      <c r="G1273" s="1" t="s">
        <v>45</v>
      </c>
      <c r="H1273" s="5">
        <f>'Forecast log'!H236</f>
        <v>3</v>
      </c>
      <c r="I1273" s="5">
        <f>'PG facts'!F92</f>
        <v>4</v>
      </c>
      <c r="J1273" s="5">
        <f t="shared" si="76"/>
        <v>-1</v>
      </c>
      <c r="K1273" s="5">
        <f t="shared" si="77"/>
        <v>1</v>
      </c>
      <c r="L1273" s="5">
        <f>('Forecast log'!H236-I1273)^2</f>
        <v>1</v>
      </c>
      <c r="M1273" s="5">
        <f>('Forecast log'!I236-I1273)^2</f>
        <v>0</v>
      </c>
      <c r="N1273" s="5">
        <f t="shared" si="78"/>
        <v>0</v>
      </c>
      <c r="O1273" s="5">
        <f t="shared" si="79"/>
        <v>1</v>
      </c>
    </row>
    <row r="1274" spans="1:15" ht="25" customHeight="1">
      <c r="A1274" s="1"/>
      <c r="B1274" s="1">
        <v>231</v>
      </c>
      <c r="C1274" s="13" t="s">
        <v>53</v>
      </c>
      <c r="D1274" s="1" t="s">
        <v>57</v>
      </c>
      <c r="E1274" s="4">
        <v>45747</v>
      </c>
      <c r="F1274" s="1" t="s">
        <v>44</v>
      </c>
      <c r="G1274" s="1" t="s">
        <v>46</v>
      </c>
      <c r="H1274" s="5">
        <f>'Forecast log'!I236</f>
        <v>4</v>
      </c>
      <c r="I1274" s="5">
        <f>'PG facts'!F92</f>
        <v>4</v>
      </c>
      <c r="J1274" s="5">
        <f t="shared" si="76"/>
        <v>0</v>
      </c>
      <c r="K1274" s="5">
        <f t="shared" si="77"/>
        <v>0</v>
      </c>
      <c r="L1274" s="5">
        <f>('Forecast log'!H236-I1274)^2</f>
        <v>1</v>
      </c>
      <c r="M1274" s="5">
        <f>('Forecast log'!I236-I1274)^2</f>
        <v>0</v>
      </c>
      <c r="N1274" s="5">
        <f t="shared" si="78"/>
        <v>1</v>
      </c>
      <c r="O1274" s="5">
        <f t="shared" si="79"/>
        <v>0</v>
      </c>
    </row>
    <row r="1275" spans="1:15" ht="25" customHeight="1">
      <c r="A1275" s="1"/>
      <c r="B1275" s="1">
        <v>231</v>
      </c>
      <c r="C1275" s="13" t="s">
        <v>53</v>
      </c>
      <c r="D1275" s="1" t="s">
        <v>57</v>
      </c>
      <c r="E1275" s="4">
        <v>45747</v>
      </c>
      <c r="F1275" s="1" t="s">
        <v>44</v>
      </c>
      <c r="G1275" s="1" t="s">
        <v>47</v>
      </c>
      <c r="H1275" s="5">
        <f>'Forecast log'!N236</f>
        <v>6.4457904641112993</v>
      </c>
      <c r="I1275" s="5">
        <f>'PG facts'!F92</f>
        <v>4</v>
      </c>
      <c r="J1275" s="5">
        <f t="shared" si="76"/>
        <v>2.4457904641112993</v>
      </c>
      <c r="K1275" s="5">
        <f t="shared" si="77"/>
        <v>5.9818909943377649</v>
      </c>
      <c r="L1275" s="5">
        <f>('Forecast log'!H236-I1275)^2</f>
        <v>1</v>
      </c>
      <c r="M1275" s="5">
        <f>('Forecast log'!I236-I1275)^2</f>
        <v>0</v>
      </c>
      <c r="N1275" s="5">
        <f t="shared" si="78"/>
        <v>0</v>
      </c>
      <c r="O1275" s="5">
        <f t="shared" si="79"/>
        <v>2.4457904641112993</v>
      </c>
    </row>
    <row r="1276" spans="1:15" ht="25" customHeight="1">
      <c r="A1276" s="1"/>
      <c r="B1276" s="1">
        <v>231</v>
      </c>
      <c r="C1276" s="13" t="s">
        <v>53</v>
      </c>
      <c r="D1276" s="1" t="s">
        <v>57</v>
      </c>
      <c r="E1276" s="4">
        <v>45747</v>
      </c>
      <c r="F1276" s="1" t="s">
        <v>44</v>
      </c>
      <c r="G1276" s="1" t="s">
        <v>48</v>
      </c>
      <c r="H1276" s="5">
        <f>'Forecast log'!T236</f>
        <v>4.7228952320556497</v>
      </c>
      <c r="I1276" s="5">
        <f>'PG facts'!F92</f>
        <v>4</v>
      </c>
      <c r="J1276" s="5">
        <f t="shared" si="76"/>
        <v>0.72289523205564965</v>
      </c>
      <c r="K1276" s="5">
        <f t="shared" si="77"/>
        <v>0.52257751652879159</v>
      </c>
      <c r="L1276" s="5">
        <f>('Forecast log'!H236-I1276)^2</f>
        <v>1</v>
      </c>
      <c r="M1276" s="5">
        <f>('Forecast log'!I236-I1276)^2</f>
        <v>0</v>
      </c>
      <c r="N1276" s="5">
        <f t="shared" si="78"/>
        <v>1</v>
      </c>
      <c r="O1276" s="5">
        <f t="shared" si="79"/>
        <v>0.72289523205564965</v>
      </c>
    </row>
    <row r="1277" spans="1:15" ht="25" customHeight="1">
      <c r="A1277" s="1"/>
      <c r="B1277" s="1">
        <v>237</v>
      </c>
      <c r="C1277" s="13" t="s">
        <v>53</v>
      </c>
      <c r="D1277" s="1" t="s">
        <v>57</v>
      </c>
      <c r="E1277" s="4">
        <v>45747</v>
      </c>
      <c r="F1277" s="1" t="s">
        <v>52</v>
      </c>
      <c r="G1277" s="1" t="s">
        <v>45</v>
      </c>
      <c r="H1277" s="5">
        <f>'Forecast log'!H242</f>
        <v>3.25</v>
      </c>
      <c r="I1277" s="5">
        <f>'PG facts'!F92</f>
        <v>4</v>
      </c>
      <c r="J1277" s="5">
        <f t="shared" si="76"/>
        <v>-0.75</v>
      </c>
      <c r="K1277" s="5">
        <f t="shared" si="77"/>
        <v>0.5625</v>
      </c>
      <c r="L1277" s="5">
        <f>('Forecast log'!H242-I1277)^2</f>
        <v>0.5625</v>
      </c>
      <c r="M1277" s="5">
        <f>('Forecast log'!I242-I1277)^2</f>
        <v>1</v>
      </c>
      <c r="N1277" s="5">
        <f t="shared" si="78"/>
        <v>0</v>
      </c>
      <c r="O1277" s="5">
        <f t="shared" si="79"/>
        <v>0.75</v>
      </c>
    </row>
    <row r="1278" spans="1:15" ht="25" customHeight="1">
      <c r="A1278" s="1"/>
      <c r="B1278" s="1">
        <v>237</v>
      </c>
      <c r="C1278" s="13" t="s">
        <v>53</v>
      </c>
      <c r="D1278" s="1" t="s">
        <v>57</v>
      </c>
      <c r="E1278" s="4">
        <v>45747</v>
      </c>
      <c r="F1278" s="1" t="s">
        <v>52</v>
      </c>
      <c r="G1278" s="1" t="s">
        <v>46</v>
      </c>
      <c r="H1278" s="5">
        <f>'Forecast log'!I242</f>
        <v>3</v>
      </c>
      <c r="I1278" s="5">
        <f>'PG facts'!F92</f>
        <v>4</v>
      </c>
      <c r="J1278" s="5">
        <f t="shared" si="76"/>
        <v>-1</v>
      </c>
      <c r="K1278" s="5">
        <f t="shared" si="77"/>
        <v>1</v>
      </c>
      <c r="L1278" s="5">
        <f>('Forecast log'!H242-I1278)^2</f>
        <v>0.5625</v>
      </c>
      <c r="M1278" s="5">
        <f>('Forecast log'!I242-I1278)^2</f>
        <v>1</v>
      </c>
      <c r="N1278" s="5">
        <f t="shared" si="78"/>
        <v>0</v>
      </c>
      <c r="O1278" s="5">
        <f t="shared" si="79"/>
        <v>1</v>
      </c>
    </row>
    <row r="1279" spans="1:15" ht="25" customHeight="1">
      <c r="A1279" s="1"/>
      <c r="B1279" s="1">
        <v>237</v>
      </c>
      <c r="C1279" s="13" t="s">
        <v>53</v>
      </c>
      <c r="D1279" s="1" t="s">
        <v>57</v>
      </c>
      <c r="E1279" s="4">
        <v>45747</v>
      </c>
      <c r="F1279" s="1" t="s">
        <v>52</v>
      </c>
      <c r="G1279" s="1" t="s">
        <v>47</v>
      </c>
      <c r="H1279" s="5">
        <f>'Forecast log'!N242</f>
        <v>7.0034937542975504</v>
      </c>
      <c r="I1279" s="5">
        <f>'PG facts'!F92</f>
        <v>4</v>
      </c>
      <c r="J1279" s="5">
        <f t="shared" si="76"/>
        <v>3.0034937542975504</v>
      </c>
      <c r="K1279" s="5">
        <f t="shared" si="77"/>
        <v>9.0209747321043938</v>
      </c>
      <c r="L1279" s="5">
        <f>('Forecast log'!H242-I1279)^2</f>
        <v>0.5625</v>
      </c>
      <c r="M1279" s="5">
        <f>('Forecast log'!I242-I1279)^2</f>
        <v>1</v>
      </c>
      <c r="N1279" s="5">
        <f t="shared" si="78"/>
        <v>0</v>
      </c>
      <c r="O1279" s="5">
        <f t="shared" si="79"/>
        <v>3.0034937542975504</v>
      </c>
    </row>
    <row r="1280" spans="1:15" ht="25" customHeight="1">
      <c r="A1280" s="1"/>
      <c r="B1280" s="1">
        <v>237</v>
      </c>
      <c r="C1280" s="13" t="s">
        <v>53</v>
      </c>
      <c r="D1280" s="1" t="s">
        <v>57</v>
      </c>
      <c r="E1280" s="4">
        <v>45747</v>
      </c>
      <c r="F1280" s="1" t="s">
        <v>52</v>
      </c>
      <c r="G1280" s="1" t="s">
        <v>50</v>
      </c>
      <c r="H1280" s="5">
        <f>'Forecast log'!S242</f>
        <v>5.8705038632038598</v>
      </c>
      <c r="I1280" s="5">
        <f>'PG facts'!F92</f>
        <v>4</v>
      </c>
      <c r="J1280" s="5">
        <f t="shared" si="76"/>
        <v>1.8705038632038598</v>
      </c>
      <c r="K1280" s="5">
        <f t="shared" si="77"/>
        <v>3.4987847022605636</v>
      </c>
      <c r="L1280" s="5">
        <f>('Forecast log'!H242-I1280)^2</f>
        <v>0.5625</v>
      </c>
      <c r="M1280" s="5">
        <f>('Forecast log'!I242-I1280)^2</f>
        <v>1</v>
      </c>
      <c r="N1280" s="5">
        <f t="shared" si="78"/>
        <v>0</v>
      </c>
      <c r="O1280" s="5">
        <f t="shared" si="79"/>
        <v>1.8705038632038598</v>
      </c>
    </row>
    <row r="1281" spans="1:15" ht="25" customHeight="1">
      <c r="A1281" s="1"/>
      <c r="B1281" s="1">
        <v>237</v>
      </c>
      <c r="C1281" s="13" t="s">
        <v>53</v>
      </c>
      <c r="D1281" s="1" t="s">
        <v>57</v>
      </c>
      <c r="E1281" s="4">
        <v>45747</v>
      </c>
      <c r="F1281" s="1" t="s">
        <v>52</v>
      </c>
      <c r="G1281" s="1" t="s">
        <v>48</v>
      </c>
      <c r="H1281" s="5">
        <f>'Forecast log'!T242</f>
        <v>5.1267468771487756</v>
      </c>
      <c r="I1281" s="5">
        <f>'PG facts'!F92</f>
        <v>4</v>
      </c>
      <c r="J1281" s="5">
        <f t="shared" si="76"/>
        <v>1.1267468771487756</v>
      </c>
      <c r="K1281" s="5">
        <f t="shared" si="77"/>
        <v>1.2695585251645181</v>
      </c>
      <c r="L1281" s="5">
        <f>('Forecast log'!H242-I1281)^2</f>
        <v>0.5625</v>
      </c>
      <c r="M1281" s="5">
        <f>('Forecast log'!I242-I1281)^2</f>
        <v>1</v>
      </c>
      <c r="N1281" s="5">
        <f t="shared" si="78"/>
        <v>0</v>
      </c>
      <c r="O1281" s="5">
        <f t="shared" si="79"/>
        <v>1.1267468771487756</v>
      </c>
    </row>
    <row r="1282" spans="1:15" ht="25" customHeight="1">
      <c r="A1282" s="1"/>
      <c r="B1282" s="1">
        <v>234</v>
      </c>
      <c r="C1282" s="13" t="s">
        <v>53</v>
      </c>
      <c r="D1282" s="1" t="s">
        <v>57</v>
      </c>
      <c r="E1282" s="4">
        <v>45747</v>
      </c>
      <c r="F1282" s="1" t="s">
        <v>49</v>
      </c>
      <c r="G1282" s="1" t="s">
        <v>45</v>
      </c>
      <c r="H1282" s="5">
        <f>'Forecast log'!H239</f>
        <v>3.25</v>
      </c>
      <c r="I1282" s="5">
        <f>'PG facts'!F92</f>
        <v>4</v>
      </c>
      <c r="J1282" s="5">
        <f t="shared" si="76"/>
        <v>-0.75</v>
      </c>
      <c r="K1282" s="5">
        <f t="shared" si="77"/>
        <v>0.5625</v>
      </c>
      <c r="L1282" s="5">
        <f>('Forecast log'!H239-I1282)^2</f>
        <v>0.5625</v>
      </c>
      <c r="M1282" s="5">
        <f>('Forecast log'!I239-I1282)^2</f>
        <v>1</v>
      </c>
      <c r="N1282" s="5">
        <f t="shared" si="78"/>
        <v>0</v>
      </c>
      <c r="O1282" s="5">
        <f t="shared" si="79"/>
        <v>0.75</v>
      </c>
    </row>
    <row r="1283" spans="1:15" ht="25" customHeight="1">
      <c r="A1283" s="1"/>
      <c r="B1283" s="1">
        <v>234</v>
      </c>
      <c r="C1283" s="13" t="s">
        <v>53</v>
      </c>
      <c r="D1283" s="1" t="s">
        <v>57</v>
      </c>
      <c r="E1283" s="4">
        <v>45747</v>
      </c>
      <c r="F1283" s="1" t="s">
        <v>49</v>
      </c>
      <c r="G1283" s="1" t="s">
        <v>46</v>
      </c>
      <c r="H1283" s="5">
        <f>'Forecast log'!I239</f>
        <v>3</v>
      </c>
      <c r="I1283" s="5">
        <f>'PG facts'!F92</f>
        <v>4</v>
      </c>
      <c r="J1283" s="5">
        <f t="shared" si="76"/>
        <v>-1</v>
      </c>
      <c r="K1283" s="5">
        <f t="shared" si="77"/>
        <v>1</v>
      </c>
      <c r="L1283" s="5">
        <f>('Forecast log'!H239-I1283)^2</f>
        <v>0.5625</v>
      </c>
      <c r="M1283" s="5">
        <f>('Forecast log'!I239-I1283)^2</f>
        <v>1</v>
      </c>
      <c r="N1283" s="5">
        <f t="shared" si="78"/>
        <v>0</v>
      </c>
      <c r="O1283" s="5">
        <f t="shared" si="79"/>
        <v>1</v>
      </c>
    </row>
    <row r="1284" spans="1:15" ht="25" customHeight="1">
      <c r="A1284" s="1"/>
      <c r="B1284" s="1">
        <v>234</v>
      </c>
      <c r="C1284" s="13" t="s">
        <v>53</v>
      </c>
      <c r="D1284" s="1" t="s">
        <v>57</v>
      </c>
      <c r="E1284" s="4">
        <v>45747</v>
      </c>
      <c r="F1284" s="1" t="s">
        <v>49</v>
      </c>
      <c r="G1284" s="1" t="s">
        <v>47</v>
      </c>
      <c r="H1284" s="5">
        <f>'Forecast log'!N239</f>
        <v>6.3665771376172575</v>
      </c>
      <c r="I1284" s="5">
        <f>'PG facts'!F92</f>
        <v>4</v>
      </c>
      <c r="J1284" s="5">
        <f t="shared" si="76"/>
        <v>2.3665771376172575</v>
      </c>
      <c r="K1284" s="5">
        <f t="shared" si="77"/>
        <v>5.6006873482926922</v>
      </c>
      <c r="L1284" s="5">
        <f>('Forecast log'!H239-I1284)^2</f>
        <v>0.5625</v>
      </c>
      <c r="M1284" s="5">
        <f>('Forecast log'!I239-I1284)^2</f>
        <v>1</v>
      </c>
      <c r="N1284" s="5">
        <f t="shared" si="78"/>
        <v>0</v>
      </c>
      <c r="O1284" s="5">
        <f t="shared" si="79"/>
        <v>2.3665771376172575</v>
      </c>
    </row>
    <row r="1285" spans="1:15" ht="25" customHeight="1">
      <c r="A1285" s="1"/>
      <c r="B1285" s="1">
        <v>234</v>
      </c>
      <c r="C1285" s="13" t="s">
        <v>53</v>
      </c>
      <c r="D1285" s="1" t="s">
        <v>57</v>
      </c>
      <c r="E1285" s="4">
        <v>45747</v>
      </c>
      <c r="F1285" s="1" t="s">
        <v>49</v>
      </c>
      <c r="G1285" s="1" t="s">
        <v>50</v>
      </c>
      <c r="H1285" s="5">
        <f>'Forecast log'!S239</f>
        <v>5.859101432675744</v>
      </c>
      <c r="I1285" s="5">
        <f>'PG facts'!F92</f>
        <v>4</v>
      </c>
      <c r="J1285" s="5">
        <f t="shared" si="76"/>
        <v>1.859101432675744</v>
      </c>
      <c r="K1285" s="5">
        <f t="shared" si="77"/>
        <v>3.456258136977004</v>
      </c>
      <c r="L1285" s="5">
        <f>('Forecast log'!H239-I1285)^2</f>
        <v>0.5625</v>
      </c>
      <c r="M1285" s="5">
        <f>('Forecast log'!I239-I1285)^2</f>
        <v>1</v>
      </c>
      <c r="N1285" s="5">
        <f t="shared" si="78"/>
        <v>0</v>
      </c>
      <c r="O1285" s="5">
        <f t="shared" si="79"/>
        <v>1.859101432675744</v>
      </c>
    </row>
    <row r="1286" spans="1:15" ht="25" customHeight="1">
      <c r="A1286" s="1"/>
      <c r="B1286" s="1">
        <v>234</v>
      </c>
      <c r="C1286" s="13" t="s">
        <v>53</v>
      </c>
      <c r="D1286" s="1" t="s">
        <v>57</v>
      </c>
      <c r="E1286" s="4">
        <v>45747</v>
      </c>
      <c r="F1286" s="1" t="s">
        <v>49</v>
      </c>
      <c r="G1286" s="1" t="s">
        <v>48</v>
      </c>
      <c r="H1286" s="5">
        <f>'Forecast log'!T239</f>
        <v>4.8082885688086288</v>
      </c>
      <c r="I1286" s="5">
        <f>'PG facts'!F92</f>
        <v>4</v>
      </c>
      <c r="J1286" s="5">
        <f t="shared" ref="J1286:J1349" si="80">H1286-I1286</f>
        <v>0.80828856880862876</v>
      </c>
      <c r="K1286" s="5">
        <f t="shared" ref="K1286:K1349" si="81">J1286^2</f>
        <v>0.65333041046670137</v>
      </c>
      <c r="L1286" s="5">
        <f>('Forecast log'!H239-I1286)^2</f>
        <v>0.5625</v>
      </c>
      <c r="M1286" s="5">
        <f>('Forecast log'!I239-I1286)^2</f>
        <v>1</v>
      </c>
      <c r="N1286" s="5">
        <f t="shared" ref="N1286:N1349" si="82">IF(ABS(J1286)&lt;SQRT(L1286),1,0)</f>
        <v>0</v>
      </c>
      <c r="O1286" s="5">
        <f t="shared" ref="O1286:O1349" si="83">ABS(J1286)</f>
        <v>0.80828856880862876</v>
      </c>
    </row>
    <row r="1287" spans="1:15" ht="25" customHeight="1">
      <c r="A1287" s="1"/>
      <c r="B1287" s="1">
        <v>235</v>
      </c>
      <c r="C1287" s="13" t="s">
        <v>53</v>
      </c>
      <c r="D1287" s="1" t="s">
        <v>57</v>
      </c>
      <c r="E1287" s="4">
        <v>45747</v>
      </c>
      <c r="F1287" s="1" t="s">
        <v>51</v>
      </c>
      <c r="G1287" s="1" t="s">
        <v>45</v>
      </c>
      <c r="H1287" s="5">
        <f>'Forecast log'!H240</f>
        <v>3.25</v>
      </c>
      <c r="I1287" s="5">
        <f>'PG facts'!F92</f>
        <v>4</v>
      </c>
      <c r="J1287" s="5">
        <f t="shared" si="80"/>
        <v>-0.75</v>
      </c>
      <c r="K1287" s="5">
        <f t="shared" si="81"/>
        <v>0.5625</v>
      </c>
      <c r="L1287" s="5">
        <f>('Forecast log'!H240-I1287)^2</f>
        <v>0.5625</v>
      </c>
      <c r="M1287" s="5">
        <f>('Forecast log'!I240-I1287)^2</f>
        <v>1</v>
      </c>
      <c r="N1287" s="5">
        <f t="shared" si="82"/>
        <v>0</v>
      </c>
      <c r="O1287" s="5">
        <f t="shared" si="83"/>
        <v>0.75</v>
      </c>
    </row>
    <row r="1288" spans="1:15" ht="25" customHeight="1">
      <c r="A1288" s="1"/>
      <c r="B1288" s="1">
        <v>235</v>
      </c>
      <c r="C1288" s="13" t="s">
        <v>53</v>
      </c>
      <c r="D1288" s="1" t="s">
        <v>57</v>
      </c>
      <c r="E1288" s="4">
        <v>45747</v>
      </c>
      <c r="F1288" s="1" t="s">
        <v>51</v>
      </c>
      <c r="G1288" s="1" t="s">
        <v>46</v>
      </c>
      <c r="H1288" s="5">
        <f>'Forecast log'!I240</f>
        <v>3</v>
      </c>
      <c r="I1288" s="5">
        <f>'PG facts'!F92</f>
        <v>4</v>
      </c>
      <c r="J1288" s="5">
        <f t="shared" si="80"/>
        <v>-1</v>
      </c>
      <c r="K1288" s="5">
        <f t="shared" si="81"/>
        <v>1</v>
      </c>
      <c r="L1288" s="5">
        <f>('Forecast log'!H240-I1288)^2</f>
        <v>0.5625</v>
      </c>
      <c r="M1288" s="5">
        <f>('Forecast log'!I240-I1288)^2</f>
        <v>1</v>
      </c>
      <c r="N1288" s="5">
        <f t="shared" si="82"/>
        <v>0</v>
      </c>
      <c r="O1288" s="5">
        <f t="shared" si="83"/>
        <v>1</v>
      </c>
    </row>
    <row r="1289" spans="1:15" ht="25" customHeight="1">
      <c r="A1289" s="1"/>
      <c r="B1289" s="1">
        <v>235</v>
      </c>
      <c r="C1289" s="13" t="s">
        <v>53</v>
      </c>
      <c r="D1289" s="1" t="s">
        <v>57</v>
      </c>
      <c r="E1289" s="4">
        <v>45747</v>
      </c>
      <c r="F1289" s="1" t="s">
        <v>51</v>
      </c>
      <c r="G1289" s="1" t="s">
        <v>47</v>
      </c>
      <c r="H1289" s="5">
        <f>'Forecast log'!N240</f>
        <v>6.8142275366607779</v>
      </c>
      <c r="I1289" s="5">
        <f>'PG facts'!F92</f>
        <v>4</v>
      </c>
      <c r="J1289" s="5">
        <f t="shared" si="80"/>
        <v>2.8142275366607779</v>
      </c>
      <c r="K1289" s="5">
        <f t="shared" si="81"/>
        <v>7.9198766280997894</v>
      </c>
      <c r="L1289" s="5">
        <f>('Forecast log'!H240-I1289)^2</f>
        <v>0.5625</v>
      </c>
      <c r="M1289" s="5">
        <f>('Forecast log'!I240-I1289)^2</f>
        <v>1</v>
      </c>
      <c r="N1289" s="5">
        <f t="shared" si="82"/>
        <v>0</v>
      </c>
      <c r="O1289" s="5">
        <f t="shared" si="83"/>
        <v>2.8142275366607779</v>
      </c>
    </row>
    <row r="1290" spans="1:15" ht="25" customHeight="1">
      <c r="A1290" s="1"/>
      <c r="B1290" s="1">
        <v>235</v>
      </c>
      <c r="C1290" s="13" t="s">
        <v>53</v>
      </c>
      <c r="D1290" s="1" t="s">
        <v>57</v>
      </c>
      <c r="E1290" s="4">
        <v>45747</v>
      </c>
      <c r="F1290" s="1" t="s">
        <v>51</v>
      </c>
      <c r="G1290" s="1" t="s">
        <v>50</v>
      </c>
      <c r="H1290" s="5">
        <f>'Forecast log'!S240</f>
        <v>5.8613363137450607</v>
      </c>
      <c r="I1290" s="5">
        <f>'PG facts'!F92</f>
        <v>4</v>
      </c>
      <c r="J1290" s="5">
        <f t="shared" si="80"/>
        <v>1.8613363137450607</v>
      </c>
      <c r="K1290" s="5">
        <f t="shared" si="81"/>
        <v>3.464572872866051</v>
      </c>
      <c r="L1290" s="5">
        <f>('Forecast log'!H240-I1290)^2</f>
        <v>0.5625</v>
      </c>
      <c r="M1290" s="5">
        <f>('Forecast log'!I240-I1290)^2</f>
        <v>1</v>
      </c>
      <c r="N1290" s="5">
        <f t="shared" si="82"/>
        <v>0</v>
      </c>
      <c r="O1290" s="5">
        <f t="shared" si="83"/>
        <v>1.8613363137450607</v>
      </c>
    </row>
    <row r="1291" spans="1:15" ht="25" customHeight="1">
      <c r="A1291" s="1"/>
      <c r="B1291" s="1">
        <v>235</v>
      </c>
      <c r="C1291" s="13" t="s">
        <v>53</v>
      </c>
      <c r="D1291" s="1" t="s">
        <v>57</v>
      </c>
      <c r="E1291" s="4">
        <v>45747</v>
      </c>
      <c r="F1291" s="1" t="s">
        <v>51</v>
      </c>
      <c r="G1291" s="1" t="s">
        <v>48</v>
      </c>
      <c r="H1291" s="5">
        <f>'Forecast log'!T240</f>
        <v>5.0321137683303885</v>
      </c>
      <c r="I1291" s="5">
        <f>'PG facts'!F92</f>
        <v>4</v>
      </c>
      <c r="J1291" s="5">
        <f t="shared" si="80"/>
        <v>1.0321137683303885</v>
      </c>
      <c r="K1291" s="5">
        <f t="shared" si="81"/>
        <v>1.0652588307771549</v>
      </c>
      <c r="L1291" s="5">
        <f>('Forecast log'!H240-I1291)^2</f>
        <v>0.5625</v>
      </c>
      <c r="M1291" s="5">
        <f>('Forecast log'!I240-I1291)^2</f>
        <v>1</v>
      </c>
      <c r="N1291" s="5">
        <f t="shared" si="82"/>
        <v>0</v>
      </c>
      <c r="O1291" s="5">
        <f t="shared" si="83"/>
        <v>1.0321137683303885</v>
      </c>
    </row>
    <row r="1292" spans="1:15" ht="25" customHeight="1">
      <c r="A1292" s="1"/>
      <c r="B1292" s="1">
        <v>290</v>
      </c>
      <c r="C1292" s="13" t="s">
        <v>53</v>
      </c>
      <c r="D1292" s="1" t="s">
        <v>57</v>
      </c>
      <c r="E1292" s="4">
        <v>45838</v>
      </c>
      <c r="F1292" s="1" t="s">
        <v>44</v>
      </c>
      <c r="G1292" s="1" t="s">
        <v>45</v>
      </c>
      <c r="H1292" s="5">
        <f>'Forecast log'!H295</f>
        <v>3.25</v>
      </c>
      <c r="I1292" s="5">
        <f>'PG facts'!F99</f>
        <v>2</v>
      </c>
      <c r="J1292" s="5">
        <f t="shared" si="80"/>
        <v>1.25</v>
      </c>
      <c r="K1292" s="5">
        <f t="shared" si="81"/>
        <v>1.5625</v>
      </c>
      <c r="L1292" s="5">
        <f>('Forecast log'!H295-I1292)^2</f>
        <v>1.5625</v>
      </c>
      <c r="M1292" s="5">
        <f>('Forecast log'!I295-I1292)^2</f>
        <v>1</v>
      </c>
      <c r="N1292" s="5">
        <f t="shared" si="82"/>
        <v>0</v>
      </c>
      <c r="O1292" s="5">
        <f t="shared" si="83"/>
        <v>1.25</v>
      </c>
    </row>
    <row r="1293" spans="1:15" ht="25" customHeight="1">
      <c r="A1293" s="1"/>
      <c r="B1293" s="1">
        <v>290</v>
      </c>
      <c r="C1293" s="13" t="s">
        <v>53</v>
      </c>
      <c r="D1293" s="1" t="s">
        <v>57</v>
      </c>
      <c r="E1293" s="4">
        <v>45838</v>
      </c>
      <c r="F1293" s="1" t="s">
        <v>44</v>
      </c>
      <c r="G1293" s="1" t="s">
        <v>46</v>
      </c>
      <c r="H1293" s="5">
        <f>'Forecast log'!I295</f>
        <v>3</v>
      </c>
      <c r="I1293" s="5">
        <f>'PG facts'!F99</f>
        <v>2</v>
      </c>
      <c r="J1293" s="5">
        <f t="shared" si="80"/>
        <v>1</v>
      </c>
      <c r="K1293" s="5">
        <f t="shared" si="81"/>
        <v>1</v>
      </c>
      <c r="L1293" s="5">
        <f>('Forecast log'!H295-I1293)^2</f>
        <v>1.5625</v>
      </c>
      <c r="M1293" s="5">
        <f>('Forecast log'!I295-I1293)^2</f>
        <v>1</v>
      </c>
      <c r="N1293" s="5">
        <f t="shared" si="82"/>
        <v>1</v>
      </c>
      <c r="O1293" s="5">
        <f t="shared" si="83"/>
        <v>1</v>
      </c>
    </row>
    <row r="1294" spans="1:15" ht="25" customHeight="1">
      <c r="A1294" s="1"/>
      <c r="B1294" s="1">
        <v>290</v>
      </c>
      <c r="C1294" s="13" t="s">
        <v>53</v>
      </c>
      <c r="D1294" s="1" t="s">
        <v>57</v>
      </c>
      <c r="E1294" s="4">
        <v>45838</v>
      </c>
      <c r="F1294" s="1" t="s">
        <v>44</v>
      </c>
      <c r="G1294" s="1" t="s">
        <v>47</v>
      </c>
      <c r="H1294" s="5">
        <f>'Forecast log'!N295</f>
        <v>6.7538697197156807</v>
      </c>
      <c r="I1294" s="5">
        <f>'PG facts'!F99</f>
        <v>2</v>
      </c>
      <c r="J1294" s="5">
        <f t="shared" si="80"/>
        <v>4.7538697197156807</v>
      </c>
      <c r="K1294" s="5">
        <f t="shared" si="81"/>
        <v>22.599277312029646</v>
      </c>
      <c r="L1294" s="5">
        <f>('Forecast log'!H295-I1294)^2</f>
        <v>1.5625</v>
      </c>
      <c r="M1294" s="5">
        <f>('Forecast log'!I295-I1294)^2</f>
        <v>1</v>
      </c>
      <c r="N1294" s="5">
        <f t="shared" si="82"/>
        <v>0</v>
      </c>
      <c r="O1294" s="5">
        <f t="shared" si="83"/>
        <v>4.7538697197156807</v>
      </c>
    </row>
    <row r="1295" spans="1:15" ht="25" customHeight="1">
      <c r="A1295" s="1"/>
      <c r="B1295" s="1">
        <v>290</v>
      </c>
      <c r="C1295" s="13" t="s">
        <v>53</v>
      </c>
      <c r="D1295" s="1" t="s">
        <v>57</v>
      </c>
      <c r="E1295" s="4">
        <v>45838</v>
      </c>
      <c r="F1295" s="1" t="s">
        <v>44</v>
      </c>
      <c r="G1295" s="1" t="s">
        <v>48</v>
      </c>
      <c r="H1295" s="5">
        <f>'Forecast log'!T295</f>
        <v>5.0019348598578404</v>
      </c>
      <c r="I1295" s="5">
        <f>'PG facts'!F99</f>
        <v>2</v>
      </c>
      <c r="J1295" s="5">
        <f t="shared" si="80"/>
        <v>3.0019348598578404</v>
      </c>
      <c r="K1295" s="5">
        <f t="shared" si="81"/>
        <v>9.0116129028297109</v>
      </c>
      <c r="L1295" s="5">
        <f>('Forecast log'!H295-I1295)^2</f>
        <v>1.5625</v>
      </c>
      <c r="M1295" s="5">
        <f>('Forecast log'!I295-I1295)^2</f>
        <v>1</v>
      </c>
      <c r="N1295" s="5">
        <f t="shared" si="82"/>
        <v>0</v>
      </c>
      <c r="O1295" s="5">
        <f t="shared" si="83"/>
        <v>3.0019348598578404</v>
      </c>
    </row>
    <row r="1296" spans="1:15" ht="25" customHeight="1">
      <c r="A1296" s="1"/>
      <c r="B1296" s="1">
        <v>297</v>
      </c>
      <c r="C1296" s="13" t="s">
        <v>53</v>
      </c>
      <c r="D1296" s="1" t="s">
        <v>57</v>
      </c>
      <c r="E1296" s="4">
        <v>45838</v>
      </c>
      <c r="F1296" s="1" t="s">
        <v>52</v>
      </c>
      <c r="G1296" s="1" t="s">
        <v>45</v>
      </c>
      <c r="H1296" s="5">
        <f>'Forecast log'!H302</f>
        <v>3.75</v>
      </c>
      <c r="I1296" s="5">
        <f>'PG facts'!F99</f>
        <v>2</v>
      </c>
      <c r="J1296" s="5">
        <f t="shared" si="80"/>
        <v>1.75</v>
      </c>
      <c r="K1296" s="5">
        <f t="shared" si="81"/>
        <v>3.0625</v>
      </c>
      <c r="L1296" s="5">
        <f>('Forecast log'!H302-I1296)^2</f>
        <v>3.0625</v>
      </c>
      <c r="M1296" s="5">
        <f>('Forecast log'!I302-I1296)^2</f>
        <v>4</v>
      </c>
      <c r="N1296" s="5">
        <f t="shared" si="82"/>
        <v>0</v>
      </c>
      <c r="O1296" s="5">
        <f t="shared" si="83"/>
        <v>1.75</v>
      </c>
    </row>
    <row r="1297" spans="1:15" ht="25" customHeight="1">
      <c r="A1297" s="1"/>
      <c r="B1297" s="1">
        <v>297</v>
      </c>
      <c r="C1297" s="13" t="s">
        <v>53</v>
      </c>
      <c r="D1297" s="1" t="s">
        <v>57</v>
      </c>
      <c r="E1297" s="4">
        <v>45838</v>
      </c>
      <c r="F1297" s="1" t="s">
        <v>52</v>
      </c>
      <c r="G1297" s="1" t="s">
        <v>46</v>
      </c>
      <c r="H1297" s="5">
        <f>'Forecast log'!I302</f>
        <v>4</v>
      </c>
      <c r="I1297" s="5">
        <f>'PG facts'!F99</f>
        <v>2</v>
      </c>
      <c r="J1297" s="5">
        <f t="shared" si="80"/>
        <v>2</v>
      </c>
      <c r="K1297" s="5">
        <f t="shared" si="81"/>
        <v>4</v>
      </c>
      <c r="L1297" s="5">
        <f>('Forecast log'!H302-I1297)^2</f>
        <v>3.0625</v>
      </c>
      <c r="M1297" s="5">
        <f>('Forecast log'!I302-I1297)^2</f>
        <v>4</v>
      </c>
      <c r="N1297" s="5">
        <f t="shared" si="82"/>
        <v>0</v>
      </c>
      <c r="O1297" s="5">
        <f t="shared" si="83"/>
        <v>2</v>
      </c>
    </row>
    <row r="1298" spans="1:15" ht="25" customHeight="1">
      <c r="A1298" s="1"/>
      <c r="B1298" s="1">
        <v>297</v>
      </c>
      <c r="C1298" s="13" t="s">
        <v>53</v>
      </c>
      <c r="D1298" s="1" t="s">
        <v>57</v>
      </c>
      <c r="E1298" s="4">
        <v>45838</v>
      </c>
      <c r="F1298" s="1" t="s">
        <v>52</v>
      </c>
      <c r="G1298" s="1" t="s">
        <v>47</v>
      </c>
      <c r="H1298" s="5">
        <f>'Forecast log'!N302</f>
        <v>6.9623601317980803</v>
      </c>
      <c r="I1298" s="5">
        <f>'PG facts'!F99</f>
        <v>2</v>
      </c>
      <c r="J1298" s="5">
        <f t="shared" si="80"/>
        <v>4.9623601317980803</v>
      </c>
      <c r="K1298" s="5">
        <f t="shared" si="81"/>
        <v>24.62501807765906</v>
      </c>
      <c r="L1298" s="5">
        <f>('Forecast log'!H302-I1298)^2</f>
        <v>3.0625</v>
      </c>
      <c r="M1298" s="5">
        <f>('Forecast log'!I302-I1298)^2</f>
        <v>4</v>
      </c>
      <c r="N1298" s="5">
        <f t="shared" si="82"/>
        <v>0</v>
      </c>
      <c r="O1298" s="5">
        <f t="shared" si="83"/>
        <v>4.9623601317980803</v>
      </c>
    </row>
    <row r="1299" spans="1:15" ht="25" customHeight="1">
      <c r="A1299" s="1"/>
      <c r="B1299" s="1">
        <v>297</v>
      </c>
      <c r="C1299" s="13" t="s">
        <v>53</v>
      </c>
      <c r="D1299" s="1" t="s">
        <v>57</v>
      </c>
      <c r="E1299" s="4">
        <v>45838</v>
      </c>
      <c r="F1299" s="1" t="s">
        <v>52</v>
      </c>
      <c r="G1299" s="1" t="s">
        <v>50</v>
      </c>
      <c r="H1299" s="5">
        <f>'Forecast log'!S302</f>
        <v>5.48789585039796</v>
      </c>
      <c r="I1299" s="5">
        <f>'PG facts'!F99</f>
        <v>2</v>
      </c>
      <c r="J1299" s="5">
        <f t="shared" si="80"/>
        <v>3.48789585039796</v>
      </c>
      <c r="K1299" s="5">
        <f t="shared" si="81"/>
        <v>12.165417463223308</v>
      </c>
      <c r="L1299" s="5">
        <f>('Forecast log'!H302-I1299)^2</f>
        <v>3.0625</v>
      </c>
      <c r="M1299" s="5">
        <f>('Forecast log'!I302-I1299)^2</f>
        <v>4</v>
      </c>
      <c r="N1299" s="5">
        <f t="shared" si="82"/>
        <v>0</v>
      </c>
      <c r="O1299" s="5">
        <f t="shared" si="83"/>
        <v>3.48789585039796</v>
      </c>
    </row>
    <row r="1300" spans="1:15" ht="25" customHeight="1">
      <c r="A1300" s="1"/>
      <c r="B1300" s="1">
        <v>297</v>
      </c>
      <c r="C1300" s="13" t="s">
        <v>53</v>
      </c>
      <c r="D1300" s="1" t="s">
        <v>57</v>
      </c>
      <c r="E1300" s="4">
        <v>45838</v>
      </c>
      <c r="F1300" s="1" t="s">
        <v>52</v>
      </c>
      <c r="G1300" s="1" t="s">
        <v>48</v>
      </c>
      <c r="H1300" s="5">
        <f>'Forecast log'!T302</f>
        <v>5.3561800658990402</v>
      </c>
      <c r="I1300" s="5">
        <f>'PG facts'!F99</f>
        <v>2</v>
      </c>
      <c r="J1300" s="5">
        <f t="shared" si="80"/>
        <v>3.3561800658990402</v>
      </c>
      <c r="K1300" s="5">
        <f t="shared" si="81"/>
        <v>11.263944634738085</v>
      </c>
      <c r="L1300" s="5">
        <f>('Forecast log'!H302-I1300)^2</f>
        <v>3.0625</v>
      </c>
      <c r="M1300" s="5">
        <f>('Forecast log'!I302-I1300)^2</f>
        <v>4</v>
      </c>
      <c r="N1300" s="5">
        <f t="shared" si="82"/>
        <v>0</v>
      </c>
      <c r="O1300" s="5">
        <f t="shared" si="83"/>
        <v>3.3561800658990402</v>
      </c>
    </row>
    <row r="1301" spans="1:15" ht="25" customHeight="1">
      <c r="A1301" s="1"/>
      <c r="B1301" s="1">
        <v>294</v>
      </c>
      <c r="C1301" s="13" t="s">
        <v>53</v>
      </c>
      <c r="D1301" s="1" t="s">
        <v>57</v>
      </c>
      <c r="E1301" s="4">
        <v>45838</v>
      </c>
      <c r="F1301" s="1" t="s">
        <v>49</v>
      </c>
      <c r="G1301" s="1" t="s">
        <v>45</v>
      </c>
      <c r="H1301" s="5">
        <f>'Forecast log'!H299</f>
        <v>3.75</v>
      </c>
      <c r="I1301" s="5">
        <f>'PG facts'!F99</f>
        <v>2</v>
      </c>
      <c r="J1301" s="5">
        <f t="shared" si="80"/>
        <v>1.75</v>
      </c>
      <c r="K1301" s="5">
        <f t="shared" si="81"/>
        <v>3.0625</v>
      </c>
      <c r="L1301" s="5">
        <f>('Forecast log'!H299-I1301)^2</f>
        <v>3.0625</v>
      </c>
      <c r="M1301" s="5">
        <f>('Forecast log'!I299-I1301)^2</f>
        <v>4</v>
      </c>
      <c r="N1301" s="5">
        <f t="shared" si="82"/>
        <v>0</v>
      </c>
      <c r="O1301" s="5">
        <f t="shared" si="83"/>
        <v>1.75</v>
      </c>
    </row>
    <row r="1302" spans="1:15" ht="25" customHeight="1">
      <c r="A1302" s="1"/>
      <c r="B1302" s="1">
        <v>294</v>
      </c>
      <c r="C1302" s="13" t="s">
        <v>53</v>
      </c>
      <c r="D1302" s="1" t="s">
        <v>57</v>
      </c>
      <c r="E1302" s="4">
        <v>45838</v>
      </c>
      <c r="F1302" s="1" t="s">
        <v>49</v>
      </c>
      <c r="G1302" s="1" t="s">
        <v>46</v>
      </c>
      <c r="H1302" s="5">
        <f>'Forecast log'!I299</f>
        <v>4</v>
      </c>
      <c r="I1302" s="5">
        <f>'PG facts'!F99</f>
        <v>2</v>
      </c>
      <c r="J1302" s="5">
        <f t="shared" si="80"/>
        <v>2</v>
      </c>
      <c r="K1302" s="5">
        <f t="shared" si="81"/>
        <v>4</v>
      </c>
      <c r="L1302" s="5">
        <f>('Forecast log'!H299-I1302)^2</f>
        <v>3.0625</v>
      </c>
      <c r="M1302" s="5">
        <f>('Forecast log'!I299-I1302)^2</f>
        <v>4</v>
      </c>
      <c r="N1302" s="5">
        <f t="shared" si="82"/>
        <v>0</v>
      </c>
      <c r="O1302" s="5">
        <f t="shared" si="83"/>
        <v>2</v>
      </c>
    </row>
    <row r="1303" spans="1:15" ht="25" customHeight="1">
      <c r="A1303" s="1"/>
      <c r="B1303" s="1">
        <v>294</v>
      </c>
      <c r="C1303" s="13" t="s">
        <v>53</v>
      </c>
      <c r="D1303" s="1" t="s">
        <v>57</v>
      </c>
      <c r="E1303" s="4">
        <v>45838</v>
      </c>
      <c r="F1303" s="1" t="s">
        <v>49</v>
      </c>
      <c r="G1303" s="1" t="s">
        <v>47</v>
      </c>
      <c r="H1303" s="5">
        <f>'Forecast log'!N299</f>
        <v>7.0194642665891429</v>
      </c>
      <c r="I1303" s="5">
        <f>'PG facts'!F99</f>
        <v>2</v>
      </c>
      <c r="J1303" s="5">
        <f t="shared" si="80"/>
        <v>5.0194642665891429</v>
      </c>
      <c r="K1303" s="5">
        <f t="shared" si="81"/>
        <v>25.195021523565281</v>
      </c>
      <c r="L1303" s="5">
        <f>('Forecast log'!H299-I1303)^2</f>
        <v>3.0625</v>
      </c>
      <c r="M1303" s="5">
        <f>('Forecast log'!I299-I1303)^2</f>
        <v>4</v>
      </c>
      <c r="N1303" s="5">
        <f t="shared" si="82"/>
        <v>0</v>
      </c>
      <c r="O1303" s="5">
        <f t="shared" si="83"/>
        <v>5.0194642665891429</v>
      </c>
    </row>
    <row r="1304" spans="1:15" ht="25" customHeight="1">
      <c r="A1304" s="1"/>
      <c r="B1304" s="1">
        <v>294</v>
      </c>
      <c r="C1304" s="13" t="s">
        <v>53</v>
      </c>
      <c r="D1304" s="1" t="s">
        <v>57</v>
      </c>
      <c r="E1304" s="4">
        <v>45838</v>
      </c>
      <c r="F1304" s="1" t="s">
        <v>49</v>
      </c>
      <c r="G1304" s="1" t="s">
        <v>50</v>
      </c>
      <c r="H1304" s="5">
        <f>'Forecast log'!S299</f>
        <v>5.4892106894380053</v>
      </c>
      <c r="I1304" s="5">
        <f>'PG facts'!F99</f>
        <v>2</v>
      </c>
      <c r="J1304" s="5">
        <f t="shared" si="80"/>
        <v>3.4892106894380053</v>
      </c>
      <c r="K1304" s="5">
        <f t="shared" si="81"/>
        <v>12.174591235288441</v>
      </c>
      <c r="L1304" s="5">
        <f>('Forecast log'!H299-I1304)^2</f>
        <v>3.0625</v>
      </c>
      <c r="M1304" s="5">
        <f>('Forecast log'!I299-I1304)^2</f>
        <v>4</v>
      </c>
      <c r="N1304" s="5">
        <f t="shared" si="82"/>
        <v>0</v>
      </c>
      <c r="O1304" s="5">
        <f t="shared" si="83"/>
        <v>3.4892106894380053</v>
      </c>
    </row>
    <row r="1305" spans="1:15" ht="25" customHeight="1">
      <c r="A1305" s="1"/>
      <c r="B1305" s="1">
        <v>294</v>
      </c>
      <c r="C1305" s="13" t="s">
        <v>53</v>
      </c>
      <c r="D1305" s="1" t="s">
        <v>57</v>
      </c>
      <c r="E1305" s="4">
        <v>45838</v>
      </c>
      <c r="F1305" s="1" t="s">
        <v>49</v>
      </c>
      <c r="G1305" s="1" t="s">
        <v>48</v>
      </c>
      <c r="H1305" s="5">
        <f>'Forecast log'!T299</f>
        <v>5.3847321332945715</v>
      </c>
      <c r="I1305" s="5">
        <f>'PG facts'!F99</f>
        <v>2</v>
      </c>
      <c r="J1305" s="5">
        <f t="shared" si="80"/>
        <v>3.3847321332945715</v>
      </c>
      <c r="K1305" s="5">
        <f t="shared" si="81"/>
        <v>11.456411614156821</v>
      </c>
      <c r="L1305" s="5">
        <f>('Forecast log'!H299-I1305)^2</f>
        <v>3.0625</v>
      </c>
      <c r="M1305" s="5">
        <f>('Forecast log'!I299-I1305)^2</f>
        <v>4</v>
      </c>
      <c r="N1305" s="5">
        <f t="shared" si="82"/>
        <v>0</v>
      </c>
      <c r="O1305" s="5">
        <f t="shared" si="83"/>
        <v>3.3847321332945715</v>
      </c>
    </row>
    <row r="1306" spans="1:15" ht="25" customHeight="1">
      <c r="A1306" s="1"/>
      <c r="B1306" s="1">
        <v>295</v>
      </c>
      <c r="C1306" s="13" t="s">
        <v>53</v>
      </c>
      <c r="D1306" s="1" t="s">
        <v>57</v>
      </c>
      <c r="E1306" s="4">
        <v>45838</v>
      </c>
      <c r="F1306" s="1" t="s">
        <v>51</v>
      </c>
      <c r="G1306" s="1" t="s">
        <v>45</v>
      </c>
      <c r="H1306" s="5">
        <f>'Forecast log'!H300</f>
        <v>3.75</v>
      </c>
      <c r="I1306" s="5">
        <f>'PG facts'!F99</f>
        <v>2</v>
      </c>
      <c r="J1306" s="5">
        <f t="shared" si="80"/>
        <v>1.75</v>
      </c>
      <c r="K1306" s="5">
        <f t="shared" si="81"/>
        <v>3.0625</v>
      </c>
      <c r="L1306" s="5">
        <f>('Forecast log'!H300-I1306)^2</f>
        <v>3.0625</v>
      </c>
      <c r="M1306" s="5">
        <f>('Forecast log'!I300-I1306)^2</f>
        <v>4</v>
      </c>
      <c r="N1306" s="5">
        <f t="shared" si="82"/>
        <v>0</v>
      </c>
      <c r="O1306" s="5">
        <f t="shared" si="83"/>
        <v>1.75</v>
      </c>
    </row>
    <row r="1307" spans="1:15" ht="25" customHeight="1">
      <c r="A1307" s="1"/>
      <c r="B1307" s="1">
        <v>295</v>
      </c>
      <c r="C1307" s="13" t="s">
        <v>53</v>
      </c>
      <c r="D1307" s="1" t="s">
        <v>57</v>
      </c>
      <c r="E1307" s="4">
        <v>45838</v>
      </c>
      <c r="F1307" s="1" t="s">
        <v>51</v>
      </c>
      <c r="G1307" s="1" t="s">
        <v>46</v>
      </c>
      <c r="H1307" s="5">
        <f>'Forecast log'!I300</f>
        <v>4</v>
      </c>
      <c r="I1307" s="5">
        <f>'PG facts'!F99</f>
        <v>2</v>
      </c>
      <c r="J1307" s="5">
        <f t="shared" si="80"/>
        <v>2</v>
      </c>
      <c r="K1307" s="5">
        <f t="shared" si="81"/>
        <v>4</v>
      </c>
      <c r="L1307" s="5">
        <f>('Forecast log'!H300-I1307)^2</f>
        <v>3.0625</v>
      </c>
      <c r="M1307" s="5">
        <f>('Forecast log'!I300-I1307)^2</f>
        <v>4</v>
      </c>
      <c r="N1307" s="5">
        <f t="shared" si="82"/>
        <v>0</v>
      </c>
      <c r="O1307" s="5">
        <f t="shared" si="83"/>
        <v>2</v>
      </c>
    </row>
    <row r="1308" spans="1:15" ht="25" customHeight="1">
      <c r="A1308" s="1"/>
      <c r="B1308" s="1">
        <v>295</v>
      </c>
      <c r="C1308" s="13" t="s">
        <v>53</v>
      </c>
      <c r="D1308" s="1" t="s">
        <v>57</v>
      </c>
      <c r="E1308" s="4">
        <v>45838</v>
      </c>
      <c r="F1308" s="1" t="s">
        <v>51</v>
      </c>
      <c r="G1308" s="1" t="s">
        <v>47</v>
      </c>
      <c r="H1308" s="5">
        <f>'Forecast log'!N300</f>
        <v>6.9692314660383445</v>
      </c>
      <c r="I1308" s="5">
        <f>'PG facts'!F99</f>
        <v>2</v>
      </c>
      <c r="J1308" s="5">
        <f t="shared" si="80"/>
        <v>4.9692314660383445</v>
      </c>
      <c r="K1308" s="5">
        <f t="shared" si="81"/>
        <v>24.693261363065595</v>
      </c>
      <c r="L1308" s="5">
        <f>('Forecast log'!H300-I1308)^2</f>
        <v>3.0625</v>
      </c>
      <c r="M1308" s="5">
        <f>('Forecast log'!I300-I1308)^2</f>
        <v>4</v>
      </c>
      <c r="N1308" s="5">
        <f t="shared" si="82"/>
        <v>0</v>
      </c>
      <c r="O1308" s="5">
        <f t="shared" si="83"/>
        <v>4.9692314660383445</v>
      </c>
    </row>
    <row r="1309" spans="1:15" ht="25" customHeight="1">
      <c r="A1309" s="1"/>
      <c r="B1309" s="1">
        <v>295</v>
      </c>
      <c r="C1309" s="13" t="s">
        <v>53</v>
      </c>
      <c r="D1309" s="1" t="s">
        <v>57</v>
      </c>
      <c r="E1309" s="4">
        <v>45838</v>
      </c>
      <c r="F1309" s="1" t="s">
        <v>51</v>
      </c>
      <c r="G1309" s="1" t="s">
        <v>50</v>
      </c>
      <c r="H1309" s="5">
        <f>'Forecast log'!S300</f>
        <v>5.4860896963291017</v>
      </c>
      <c r="I1309" s="5">
        <f>'PG facts'!F99</f>
        <v>2</v>
      </c>
      <c r="J1309" s="5">
        <f t="shared" si="80"/>
        <v>3.4860896963291017</v>
      </c>
      <c r="K1309" s="5">
        <f t="shared" si="81"/>
        <v>12.152821370851928</v>
      </c>
      <c r="L1309" s="5">
        <f>('Forecast log'!H300-I1309)^2</f>
        <v>3.0625</v>
      </c>
      <c r="M1309" s="5">
        <f>('Forecast log'!I300-I1309)^2</f>
        <v>4</v>
      </c>
      <c r="N1309" s="5">
        <f t="shared" si="82"/>
        <v>0</v>
      </c>
      <c r="O1309" s="5">
        <f t="shared" si="83"/>
        <v>3.4860896963291017</v>
      </c>
    </row>
    <row r="1310" spans="1:15" ht="25" customHeight="1">
      <c r="A1310" s="1"/>
      <c r="B1310" s="1">
        <v>295</v>
      </c>
      <c r="C1310" s="13" t="s">
        <v>53</v>
      </c>
      <c r="D1310" s="1" t="s">
        <v>57</v>
      </c>
      <c r="E1310" s="4">
        <v>45838</v>
      </c>
      <c r="F1310" s="1" t="s">
        <v>51</v>
      </c>
      <c r="G1310" s="1" t="s">
        <v>48</v>
      </c>
      <c r="H1310" s="5">
        <f>'Forecast log'!T300</f>
        <v>5.3596157330191723</v>
      </c>
      <c r="I1310" s="5">
        <f>'PG facts'!F99</f>
        <v>2</v>
      </c>
      <c r="J1310" s="5">
        <f t="shared" si="80"/>
        <v>3.3596157330191723</v>
      </c>
      <c r="K1310" s="5">
        <f t="shared" si="81"/>
        <v>11.287017873549949</v>
      </c>
      <c r="L1310" s="5">
        <f>('Forecast log'!H300-I1310)^2</f>
        <v>3.0625</v>
      </c>
      <c r="M1310" s="5">
        <f>('Forecast log'!I300-I1310)^2</f>
        <v>4</v>
      </c>
      <c r="N1310" s="5">
        <f t="shared" si="82"/>
        <v>0</v>
      </c>
      <c r="O1310" s="5">
        <f t="shared" si="83"/>
        <v>3.3596157330191723</v>
      </c>
    </row>
    <row r="1311" spans="1:15" ht="25" customHeight="1">
      <c r="A1311" s="1"/>
      <c r="B1311" s="1">
        <v>346</v>
      </c>
      <c r="C1311" s="13" t="s">
        <v>53</v>
      </c>
      <c r="D1311" s="1" t="s">
        <v>57</v>
      </c>
      <c r="E1311" s="4">
        <v>45930</v>
      </c>
      <c r="F1311" s="1" t="s">
        <v>44</v>
      </c>
      <c r="G1311" s="1" t="s">
        <v>45</v>
      </c>
      <c r="H1311" s="5">
        <f>'Forecast log'!H351</f>
        <v>3.75</v>
      </c>
      <c r="I1311" s="5">
        <f>'PG facts'!F106</f>
        <v>1</v>
      </c>
      <c r="J1311" s="5">
        <f t="shared" si="80"/>
        <v>2.75</v>
      </c>
      <c r="K1311" s="5">
        <f t="shared" si="81"/>
        <v>7.5625</v>
      </c>
      <c r="L1311" s="5">
        <f>('Forecast log'!H351-I1311)^2</f>
        <v>7.5625</v>
      </c>
      <c r="M1311" s="5">
        <f>('Forecast log'!I351-I1311)^2</f>
        <v>9</v>
      </c>
      <c r="N1311" s="5">
        <f t="shared" si="82"/>
        <v>0</v>
      </c>
      <c r="O1311" s="5">
        <f t="shared" si="83"/>
        <v>2.75</v>
      </c>
    </row>
    <row r="1312" spans="1:15" ht="25" customHeight="1">
      <c r="A1312" s="1"/>
      <c r="B1312" s="1">
        <v>346</v>
      </c>
      <c r="C1312" s="13" t="s">
        <v>53</v>
      </c>
      <c r="D1312" s="1" t="s">
        <v>57</v>
      </c>
      <c r="E1312" s="4">
        <v>45930</v>
      </c>
      <c r="F1312" s="1" t="s">
        <v>44</v>
      </c>
      <c r="G1312" s="1" t="s">
        <v>46</v>
      </c>
      <c r="H1312" s="5">
        <f>'Forecast log'!I351</f>
        <v>4</v>
      </c>
      <c r="I1312" s="5">
        <f>'PG facts'!F106</f>
        <v>1</v>
      </c>
      <c r="J1312" s="5">
        <f t="shared" si="80"/>
        <v>3</v>
      </c>
      <c r="K1312" s="5">
        <f t="shared" si="81"/>
        <v>9</v>
      </c>
      <c r="L1312" s="5">
        <f>('Forecast log'!H351-I1312)^2</f>
        <v>7.5625</v>
      </c>
      <c r="M1312" s="5">
        <f>('Forecast log'!I351-I1312)^2</f>
        <v>9</v>
      </c>
      <c r="N1312" s="5">
        <f t="shared" si="82"/>
        <v>0</v>
      </c>
      <c r="O1312" s="5">
        <f t="shared" si="83"/>
        <v>3</v>
      </c>
    </row>
    <row r="1313" spans="1:15" ht="25" customHeight="1">
      <c r="A1313" s="1"/>
      <c r="B1313" s="1">
        <v>346</v>
      </c>
      <c r="C1313" s="13" t="s">
        <v>53</v>
      </c>
      <c r="D1313" s="1" t="s">
        <v>57</v>
      </c>
      <c r="E1313" s="4">
        <v>45930</v>
      </c>
      <c r="F1313" s="1" t="s">
        <v>44</v>
      </c>
      <c r="G1313" s="1" t="s">
        <v>47</v>
      </c>
      <c r="H1313" s="5">
        <f>'Forecast log'!N351</f>
        <v>7.0190366635955899</v>
      </c>
      <c r="I1313" s="5">
        <f>'PG facts'!F106</f>
        <v>1</v>
      </c>
      <c r="J1313" s="5">
        <f t="shared" si="80"/>
        <v>6.0190366635955899</v>
      </c>
      <c r="K1313" s="5">
        <f t="shared" si="81"/>
        <v>36.228802357707927</v>
      </c>
      <c r="L1313" s="5">
        <f>('Forecast log'!H351-I1313)^2</f>
        <v>7.5625</v>
      </c>
      <c r="M1313" s="5">
        <f>('Forecast log'!I351-I1313)^2</f>
        <v>9</v>
      </c>
      <c r="N1313" s="5">
        <f t="shared" si="82"/>
        <v>0</v>
      </c>
      <c r="O1313" s="5">
        <f t="shared" si="83"/>
        <v>6.0190366635955899</v>
      </c>
    </row>
    <row r="1314" spans="1:15" ht="25" customHeight="1">
      <c r="A1314" s="1"/>
      <c r="B1314" s="1">
        <v>346</v>
      </c>
      <c r="C1314" s="13" t="s">
        <v>53</v>
      </c>
      <c r="D1314" s="1" t="s">
        <v>57</v>
      </c>
      <c r="E1314" s="4">
        <v>45930</v>
      </c>
      <c r="F1314" s="1" t="s">
        <v>44</v>
      </c>
      <c r="G1314" s="1" t="s">
        <v>48</v>
      </c>
      <c r="H1314" s="5">
        <f>'Forecast log'!T351</f>
        <v>5.3845183317977945</v>
      </c>
      <c r="I1314" s="5">
        <f>'PG facts'!F106</f>
        <v>1</v>
      </c>
      <c r="J1314" s="5">
        <f t="shared" si="80"/>
        <v>4.3845183317977945</v>
      </c>
      <c r="K1314" s="5">
        <f t="shared" si="81"/>
        <v>19.224001001870914</v>
      </c>
      <c r="L1314" s="5">
        <f>('Forecast log'!H351-I1314)^2</f>
        <v>7.5625</v>
      </c>
      <c r="M1314" s="5">
        <f>('Forecast log'!I351-I1314)^2</f>
        <v>9</v>
      </c>
      <c r="N1314" s="5">
        <f t="shared" si="82"/>
        <v>0</v>
      </c>
      <c r="O1314" s="5">
        <f t="shared" si="83"/>
        <v>4.3845183317977945</v>
      </c>
    </row>
    <row r="1315" spans="1:15" ht="25" customHeight="1">
      <c r="A1315" s="1"/>
      <c r="B1315" s="1">
        <v>351</v>
      </c>
      <c r="C1315" s="13" t="s">
        <v>53</v>
      </c>
      <c r="D1315" s="1" t="s">
        <v>57</v>
      </c>
      <c r="E1315" s="4">
        <v>45930</v>
      </c>
      <c r="F1315" s="1" t="s">
        <v>52</v>
      </c>
      <c r="G1315" s="1" t="s">
        <v>45</v>
      </c>
      <c r="H1315" s="5">
        <f>'Forecast log'!H356</f>
        <v>3.25</v>
      </c>
      <c r="I1315" s="5">
        <f>'PG facts'!F106</f>
        <v>1</v>
      </c>
      <c r="J1315" s="5">
        <f t="shared" si="80"/>
        <v>2.25</v>
      </c>
      <c r="K1315" s="5">
        <f t="shared" si="81"/>
        <v>5.0625</v>
      </c>
      <c r="L1315" s="5">
        <f>('Forecast log'!H356-I1315)^2</f>
        <v>5.0625</v>
      </c>
      <c r="M1315" s="5">
        <f>('Forecast log'!I356-I1315)^2</f>
        <v>1</v>
      </c>
      <c r="N1315" s="5">
        <f t="shared" si="82"/>
        <v>0</v>
      </c>
      <c r="O1315" s="5">
        <f t="shared" si="83"/>
        <v>2.25</v>
      </c>
    </row>
    <row r="1316" spans="1:15" ht="25" customHeight="1">
      <c r="A1316" s="1"/>
      <c r="B1316" s="1">
        <v>351</v>
      </c>
      <c r="C1316" s="13" t="s">
        <v>53</v>
      </c>
      <c r="D1316" s="1" t="s">
        <v>57</v>
      </c>
      <c r="E1316" s="4">
        <v>45930</v>
      </c>
      <c r="F1316" s="1" t="s">
        <v>52</v>
      </c>
      <c r="G1316" s="1" t="s">
        <v>46</v>
      </c>
      <c r="H1316" s="5">
        <f>'Forecast log'!I356</f>
        <v>2</v>
      </c>
      <c r="I1316" s="5">
        <f>'PG facts'!F106</f>
        <v>1</v>
      </c>
      <c r="J1316" s="5">
        <f t="shared" si="80"/>
        <v>1</v>
      </c>
      <c r="K1316" s="5">
        <f t="shared" si="81"/>
        <v>1</v>
      </c>
      <c r="L1316" s="5">
        <f>('Forecast log'!H356-I1316)^2</f>
        <v>5.0625</v>
      </c>
      <c r="M1316" s="5">
        <f>('Forecast log'!I356-I1316)^2</f>
        <v>1</v>
      </c>
      <c r="N1316" s="5">
        <f t="shared" si="82"/>
        <v>1</v>
      </c>
      <c r="O1316" s="5">
        <f t="shared" si="83"/>
        <v>1</v>
      </c>
    </row>
    <row r="1317" spans="1:15" ht="25" customHeight="1">
      <c r="A1317" s="1"/>
      <c r="B1317" s="1">
        <v>351</v>
      </c>
      <c r="C1317" s="13" t="s">
        <v>53</v>
      </c>
      <c r="D1317" s="1" t="s">
        <v>57</v>
      </c>
      <c r="E1317" s="4">
        <v>45930</v>
      </c>
      <c r="F1317" s="1" t="s">
        <v>52</v>
      </c>
      <c r="G1317" s="1" t="s">
        <v>47</v>
      </c>
      <c r="H1317" s="5">
        <f>'Forecast log'!N356</f>
        <v>6.1452480065435529</v>
      </c>
      <c r="I1317" s="5">
        <f>'PG facts'!F106</f>
        <v>1</v>
      </c>
      <c r="J1317" s="5">
        <f t="shared" si="80"/>
        <v>5.1452480065435529</v>
      </c>
      <c r="K1317" s="5">
        <f t="shared" si="81"/>
        <v>26.473577048840404</v>
      </c>
      <c r="L1317" s="5">
        <f>('Forecast log'!H356-I1317)^2</f>
        <v>5.0625</v>
      </c>
      <c r="M1317" s="5">
        <f>('Forecast log'!I356-I1317)^2</f>
        <v>1</v>
      </c>
      <c r="N1317" s="5">
        <f t="shared" si="82"/>
        <v>0</v>
      </c>
      <c r="O1317" s="5">
        <f t="shared" si="83"/>
        <v>5.1452480065435529</v>
      </c>
    </row>
    <row r="1318" spans="1:15" ht="25" customHeight="1">
      <c r="A1318" s="1"/>
      <c r="B1318" s="1">
        <v>351</v>
      </c>
      <c r="C1318" s="13" t="s">
        <v>53</v>
      </c>
      <c r="D1318" s="1" t="s">
        <v>57</v>
      </c>
      <c r="E1318" s="4">
        <v>45930</v>
      </c>
      <c r="F1318" s="1" t="s">
        <v>52</v>
      </c>
      <c r="G1318" s="1" t="s">
        <v>50</v>
      </c>
      <c r="H1318" s="5">
        <f>'Forecast log'!S356</f>
        <v>4.8164043462846564</v>
      </c>
      <c r="I1318" s="5">
        <f>'PG facts'!F106</f>
        <v>1</v>
      </c>
      <c r="J1318" s="5">
        <f t="shared" si="80"/>
        <v>3.8164043462846564</v>
      </c>
      <c r="K1318" s="5">
        <f t="shared" si="81"/>
        <v>14.564942134340416</v>
      </c>
      <c r="L1318" s="5">
        <f>('Forecast log'!H356-I1318)^2</f>
        <v>5.0625</v>
      </c>
      <c r="M1318" s="5">
        <f>('Forecast log'!I356-I1318)^2</f>
        <v>1</v>
      </c>
      <c r="N1318" s="5">
        <f t="shared" si="82"/>
        <v>0</v>
      </c>
      <c r="O1318" s="5">
        <f t="shared" si="83"/>
        <v>3.8164043462846564</v>
      </c>
    </row>
    <row r="1319" spans="1:15" ht="25" customHeight="1">
      <c r="A1319" s="1"/>
      <c r="B1319" s="1">
        <v>351</v>
      </c>
      <c r="C1319" s="13" t="s">
        <v>53</v>
      </c>
      <c r="D1319" s="1" t="s">
        <v>57</v>
      </c>
      <c r="E1319" s="4">
        <v>45930</v>
      </c>
      <c r="F1319" s="1" t="s">
        <v>52</v>
      </c>
      <c r="G1319" s="1" t="s">
        <v>48</v>
      </c>
      <c r="H1319" s="5">
        <f>'Forecast log'!T356</f>
        <v>4.6976240032717769</v>
      </c>
      <c r="I1319" s="5">
        <f>'PG facts'!F106</f>
        <v>1</v>
      </c>
      <c r="J1319" s="5">
        <f t="shared" si="80"/>
        <v>3.6976240032717769</v>
      </c>
      <c r="K1319" s="5">
        <f t="shared" si="81"/>
        <v>13.672423269571601</v>
      </c>
      <c r="L1319" s="5">
        <f>('Forecast log'!H356-I1319)^2</f>
        <v>5.0625</v>
      </c>
      <c r="M1319" s="5">
        <f>('Forecast log'!I356-I1319)^2</f>
        <v>1</v>
      </c>
      <c r="N1319" s="5">
        <f t="shared" si="82"/>
        <v>0</v>
      </c>
      <c r="O1319" s="5">
        <f t="shared" si="83"/>
        <v>3.6976240032717769</v>
      </c>
    </row>
    <row r="1320" spans="1:15" ht="25" customHeight="1">
      <c r="A1320" s="1"/>
      <c r="B1320" s="1">
        <v>349</v>
      </c>
      <c r="C1320" s="13" t="s">
        <v>53</v>
      </c>
      <c r="D1320" s="1" t="s">
        <v>57</v>
      </c>
      <c r="E1320" s="4">
        <v>45930</v>
      </c>
      <c r="F1320" s="1" t="s">
        <v>49</v>
      </c>
      <c r="G1320" s="1" t="s">
        <v>45</v>
      </c>
      <c r="H1320" s="5">
        <f>'Forecast log'!H354</f>
        <v>3.25</v>
      </c>
      <c r="I1320" s="5">
        <f>'PG facts'!F106</f>
        <v>1</v>
      </c>
      <c r="J1320" s="5">
        <f t="shared" si="80"/>
        <v>2.25</v>
      </c>
      <c r="K1320" s="5">
        <f t="shared" si="81"/>
        <v>5.0625</v>
      </c>
      <c r="L1320" s="5">
        <f>('Forecast log'!H354-I1320)^2</f>
        <v>5.0625</v>
      </c>
      <c r="M1320" s="5">
        <f>('Forecast log'!I354-I1320)^2</f>
        <v>1</v>
      </c>
      <c r="N1320" s="5">
        <f t="shared" si="82"/>
        <v>0</v>
      </c>
      <c r="O1320" s="5">
        <f t="shared" si="83"/>
        <v>2.25</v>
      </c>
    </row>
    <row r="1321" spans="1:15" ht="25" customHeight="1">
      <c r="A1321" s="1"/>
      <c r="B1321" s="1">
        <v>349</v>
      </c>
      <c r="C1321" s="13" t="s">
        <v>53</v>
      </c>
      <c r="D1321" s="1" t="s">
        <v>57</v>
      </c>
      <c r="E1321" s="4">
        <v>45930</v>
      </c>
      <c r="F1321" s="1" t="s">
        <v>49</v>
      </c>
      <c r="G1321" s="1" t="s">
        <v>46</v>
      </c>
      <c r="H1321" s="5">
        <f>'Forecast log'!I354</f>
        <v>2</v>
      </c>
      <c r="I1321" s="5">
        <f>'PG facts'!F106</f>
        <v>1</v>
      </c>
      <c r="J1321" s="5">
        <f t="shared" si="80"/>
        <v>1</v>
      </c>
      <c r="K1321" s="5">
        <f t="shared" si="81"/>
        <v>1</v>
      </c>
      <c r="L1321" s="5">
        <f>('Forecast log'!H354-I1321)^2</f>
        <v>5.0625</v>
      </c>
      <c r="M1321" s="5">
        <f>('Forecast log'!I354-I1321)^2</f>
        <v>1</v>
      </c>
      <c r="N1321" s="5">
        <f t="shared" si="82"/>
        <v>1</v>
      </c>
      <c r="O1321" s="5">
        <f t="shared" si="83"/>
        <v>1</v>
      </c>
    </row>
    <row r="1322" spans="1:15" ht="25" customHeight="1">
      <c r="A1322" s="1"/>
      <c r="B1322" s="1">
        <v>349</v>
      </c>
      <c r="C1322" s="13" t="s">
        <v>53</v>
      </c>
      <c r="D1322" s="1" t="s">
        <v>57</v>
      </c>
      <c r="E1322" s="4">
        <v>45930</v>
      </c>
      <c r="F1322" s="1" t="s">
        <v>49</v>
      </c>
      <c r="G1322" s="1" t="s">
        <v>47</v>
      </c>
      <c r="H1322" s="5">
        <f>'Forecast log'!N354</f>
        <v>6.156758532244142</v>
      </c>
      <c r="I1322" s="5">
        <f>'PG facts'!F106</f>
        <v>1</v>
      </c>
      <c r="J1322" s="5">
        <f t="shared" si="80"/>
        <v>5.156758532244142</v>
      </c>
      <c r="K1322" s="5">
        <f t="shared" si="81"/>
        <v>26.592158559872757</v>
      </c>
      <c r="L1322" s="5">
        <f>('Forecast log'!H354-I1322)^2</f>
        <v>5.0625</v>
      </c>
      <c r="M1322" s="5">
        <f>('Forecast log'!I354-I1322)^2</f>
        <v>1</v>
      </c>
      <c r="N1322" s="5">
        <f t="shared" si="82"/>
        <v>0</v>
      </c>
      <c r="O1322" s="5">
        <f t="shared" si="83"/>
        <v>5.156758532244142</v>
      </c>
    </row>
    <row r="1323" spans="1:15" ht="25" customHeight="1">
      <c r="A1323" s="1"/>
      <c r="B1323" s="1">
        <v>349</v>
      </c>
      <c r="C1323" s="13" t="s">
        <v>53</v>
      </c>
      <c r="D1323" s="1" t="s">
        <v>57</v>
      </c>
      <c r="E1323" s="4">
        <v>45930</v>
      </c>
      <c r="F1323" s="1" t="s">
        <v>49</v>
      </c>
      <c r="G1323" s="1" t="s">
        <v>50</v>
      </c>
      <c r="H1323" s="5">
        <f>'Forecast log'!S354</f>
        <v>4.8187324245484087</v>
      </c>
      <c r="I1323" s="5">
        <f>'PG facts'!F106</f>
        <v>1</v>
      </c>
      <c r="J1323" s="5">
        <f t="shared" si="80"/>
        <v>3.8187324245484087</v>
      </c>
      <c r="K1323" s="5">
        <f t="shared" si="81"/>
        <v>14.582717330297367</v>
      </c>
      <c r="L1323" s="5">
        <f>('Forecast log'!H354-I1323)^2</f>
        <v>5.0625</v>
      </c>
      <c r="M1323" s="5">
        <f>('Forecast log'!I354-I1323)^2</f>
        <v>1</v>
      </c>
      <c r="N1323" s="5">
        <f t="shared" si="82"/>
        <v>0</v>
      </c>
      <c r="O1323" s="5">
        <f t="shared" si="83"/>
        <v>3.8187324245484087</v>
      </c>
    </row>
    <row r="1324" spans="1:15" ht="25" customHeight="1">
      <c r="A1324" s="1"/>
      <c r="B1324" s="1">
        <v>349</v>
      </c>
      <c r="C1324" s="13" t="s">
        <v>53</v>
      </c>
      <c r="D1324" s="1" t="s">
        <v>57</v>
      </c>
      <c r="E1324" s="4">
        <v>45930</v>
      </c>
      <c r="F1324" s="1" t="s">
        <v>49</v>
      </c>
      <c r="G1324" s="1" t="s">
        <v>48</v>
      </c>
      <c r="H1324" s="5">
        <f>'Forecast log'!T354</f>
        <v>4.703379266122071</v>
      </c>
      <c r="I1324" s="5">
        <f>'PG facts'!F106</f>
        <v>1</v>
      </c>
      <c r="J1324" s="5">
        <f t="shared" si="80"/>
        <v>3.703379266122071</v>
      </c>
      <c r="K1324" s="5">
        <f t="shared" si="81"/>
        <v>13.715017988742849</v>
      </c>
      <c r="L1324" s="5">
        <f>('Forecast log'!H354-I1324)^2</f>
        <v>5.0625</v>
      </c>
      <c r="M1324" s="5">
        <f>('Forecast log'!I354-I1324)^2</f>
        <v>1</v>
      </c>
      <c r="N1324" s="5">
        <f t="shared" si="82"/>
        <v>0</v>
      </c>
      <c r="O1324" s="5">
        <f t="shared" si="83"/>
        <v>3.703379266122071</v>
      </c>
    </row>
    <row r="1325" spans="1:15" ht="25" customHeight="1">
      <c r="A1325" s="1"/>
      <c r="B1325" s="1">
        <v>350</v>
      </c>
      <c r="C1325" s="13" t="s">
        <v>53</v>
      </c>
      <c r="D1325" s="1" t="s">
        <v>57</v>
      </c>
      <c r="E1325" s="4">
        <v>45930</v>
      </c>
      <c r="F1325" s="1" t="s">
        <v>51</v>
      </c>
      <c r="G1325" s="1" t="s">
        <v>45</v>
      </c>
      <c r="H1325" s="5">
        <f>'Forecast log'!H355</f>
        <v>3.25</v>
      </c>
      <c r="I1325" s="5">
        <f>'PG facts'!F106</f>
        <v>1</v>
      </c>
      <c r="J1325" s="5">
        <f t="shared" si="80"/>
        <v>2.25</v>
      </c>
      <c r="K1325" s="5">
        <f t="shared" si="81"/>
        <v>5.0625</v>
      </c>
      <c r="L1325" s="5">
        <f>('Forecast log'!H355-I1325)^2</f>
        <v>5.0625</v>
      </c>
      <c r="M1325" s="5">
        <f>('Forecast log'!I355-I1325)^2</f>
        <v>1</v>
      </c>
      <c r="N1325" s="5">
        <f t="shared" si="82"/>
        <v>0</v>
      </c>
      <c r="O1325" s="5">
        <f t="shared" si="83"/>
        <v>2.25</v>
      </c>
    </row>
    <row r="1326" spans="1:15" ht="25" customHeight="1">
      <c r="A1326" s="1"/>
      <c r="B1326" s="1">
        <v>350</v>
      </c>
      <c r="C1326" s="13" t="s">
        <v>53</v>
      </c>
      <c r="D1326" s="1" t="s">
        <v>57</v>
      </c>
      <c r="E1326" s="4">
        <v>45930</v>
      </c>
      <c r="F1326" s="1" t="s">
        <v>51</v>
      </c>
      <c r="G1326" s="1" t="s">
        <v>46</v>
      </c>
      <c r="H1326" s="5">
        <f>'Forecast log'!I355</f>
        <v>2</v>
      </c>
      <c r="I1326" s="5">
        <f>'PG facts'!F106</f>
        <v>1</v>
      </c>
      <c r="J1326" s="5">
        <f t="shared" si="80"/>
        <v>1</v>
      </c>
      <c r="K1326" s="5">
        <f t="shared" si="81"/>
        <v>1</v>
      </c>
      <c r="L1326" s="5">
        <f>('Forecast log'!H355-I1326)^2</f>
        <v>5.0625</v>
      </c>
      <c r="M1326" s="5">
        <f>('Forecast log'!I355-I1326)^2</f>
        <v>1</v>
      </c>
      <c r="N1326" s="5">
        <f t="shared" si="82"/>
        <v>1</v>
      </c>
      <c r="O1326" s="5">
        <f t="shared" si="83"/>
        <v>1</v>
      </c>
    </row>
    <row r="1327" spans="1:15" ht="25" customHeight="1">
      <c r="A1327" s="1"/>
      <c r="B1327" s="1">
        <v>350</v>
      </c>
      <c r="C1327" s="13" t="s">
        <v>53</v>
      </c>
      <c r="D1327" s="1" t="s">
        <v>57</v>
      </c>
      <c r="E1327" s="4">
        <v>45930</v>
      </c>
      <c r="F1327" s="1" t="s">
        <v>51</v>
      </c>
      <c r="G1327" s="1" t="s">
        <v>47</v>
      </c>
      <c r="H1327" s="5">
        <f>'Forecast log'!N355</f>
        <v>6.1452480065435529</v>
      </c>
      <c r="I1327" s="5">
        <f>'PG facts'!F106</f>
        <v>1</v>
      </c>
      <c r="J1327" s="5">
        <f t="shared" si="80"/>
        <v>5.1452480065435529</v>
      </c>
      <c r="K1327" s="5">
        <f t="shared" si="81"/>
        <v>26.473577048840404</v>
      </c>
      <c r="L1327" s="5">
        <f>('Forecast log'!H355-I1327)^2</f>
        <v>5.0625</v>
      </c>
      <c r="M1327" s="5">
        <f>('Forecast log'!I355-I1327)^2</f>
        <v>1</v>
      </c>
      <c r="N1327" s="5">
        <f t="shared" si="82"/>
        <v>0</v>
      </c>
      <c r="O1327" s="5">
        <f t="shared" si="83"/>
        <v>5.1452480065435529</v>
      </c>
    </row>
    <row r="1328" spans="1:15" ht="25" customHeight="1">
      <c r="A1328" s="1"/>
      <c r="B1328" s="1">
        <v>350</v>
      </c>
      <c r="C1328" s="13" t="s">
        <v>53</v>
      </c>
      <c r="D1328" s="1" t="s">
        <v>57</v>
      </c>
      <c r="E1328" s="4">
        <v>45930</v>
      </c>
      <c r="F1328" s="1" t="s">
        <v>51</v>
      </c>
      <c r="G1328" s="1" t="s">
        <v>50</v>
      </c>
      <c r="H1328" s="5">
        <f>'Forecast log'!S355</f>
        <v>4.8164043462846564</v>
      </c>
      <c r="I1328" s="5">
        <f>'PG facts'!F106</f>
        <v>1</v>
      </c>
      <c r="J1328" s="5">
        <f t="shared" si="80"/>
        <v>3.8164043462846564</v>
      </c>
      <c r="K1328" s="5">
        <f t="shared" si="81"/>
        <v>14.564942134340416</v>
      </c>
      <c r="L1328" s="5">
        <f>('Forecast log'!H355-I1328)^2</f>
        <v>5.0625</v>
      </c>
      <c r="M1328" s="5">
        <f>('Forecast log'!I355-I1328)^2</f>
        <v>1</v>
      </c>
      <c r="N1328" s="5">
        <f t="shared" si="82"/>
        <v>0</v>
      </c>
      <c r="O1328" s="5">
        <f t="shared" si="83"/>
        <v>3.8164043462846564</v>
      </c>
    </row>
    <row r="1329" spans="1:15" ht="25" customHeight="1">
      <c r="A1329" s="1"/>
      <c r="B1329" s="1">
        <v>350</v>
      </c>
      <c r="C1329" s="13" t="s">
        <v>53</v>
      </c>
      <c r="D1329" s="1" t="s">
        <v>57</v>
      </c>
      <c r="E1329" s="4">
        <v>45930</v>
      </c>
      <c r="F1329" s="1" t="s">
        <v>51</v>
      </c>
      <c r="G1329" s="1" t="s">
        <v>48</v>
      </c>
      <c r="H1329" s="5">
        <f>'Forecast log'!T355</f>
        <v>4.6976240032717769</v>
      </c>
      <c r="I1329" s="5">
        <f>'PG facts'!F106</f>
        <v>1</v>
      </c>
      <c r="J1329" s="5">
        <f t="shared" si="80"/>
        <v>3.6976240032717769</v>
      </c>
      <c r="K1329" s="5">
        <f t="shared" si="81"/>
        <v>13.672423269571601</v>
      </c>
      <c r="L1329" s="5">
        <f>('Forecast log'!H355-I1329)^2</f>
        <v>5.0625</v>
      </c>
      <c r="M1329" s="5">
        <f>('Forecast log'!I355-I1329)^2</f>
        <v>1</v>
      </c>
      <c r="N1329" s="5">
        <f t="shared" si="82"/>
        <v>0</v>
      </c>
      <c r="O1329" s="5">
        <f t="shared" si="83"/>
        <v>3.6976240032717769</v>
      </c>
    </row>
    <row r="1330" spans="1:15" ht="25" customHeight="1">
      <c r="A1330" s="1"/>
      <c r="B1330" s="1">
        <v>393</v>
      </c>
      <c r="C1330" s="13" t="s">
        <v>53</v>
      </c>
      <c r="D1330" s="1" t="s">
        <v>57</v>
      </c>
      <c r="E1330" s="4">
        <v>46022</v>
      </c>
      <c r="F1330" s="1" t="s">
        <v>44</v>
      </c>
      <c r="G1330" s="1" t="s">
        <v>45</v>
      </c>
      <c r="H1330" s="5">
        <f>'Forecast log'!H398</f>
        <v>3.25</v>
      </c>
      <c r="I1330" s="5">
        <f>'PG facts'!F113</f>
        <v>3</v>
      </c>
      <c r="J1330" s="5">
        <f t="shared" si="80"/>
        <v>0.25</v>
      </c>
      <c r="K1330" s="5">
        <f t="shared" si="81"/>
        <v>6.25E-2</v>
      </c>
      <c r="L1330" s="5">
        <f>('Forecast log'!H398-I1330)^2</f>
        <v>6.25E-2</v>
      </c>
      <c r="M1330" s="5">
        <f>('Forecast log'!I398-I1330)^2</f>
        <v>1</v>
      </c>
      <c r="N1330" s="5">
        <f t="shared" si="82"/>
        <v>0</v>
      </c>
      <c r="O1330" s="5">
        <f t="shared" si="83"/>
        <v>0.25</v>
      </c>
    </row>
    <row r="1331" spans="1:15" ht="25" customHeight="1">
      <c r="A1331" s="1"/>
      <c r="B1331" s="1">
        <v>393</v>
      </c>
      <c r="C1331" s="13" t="s">
        <v>53</v>
      </c>
      <c r="D1331" s="1" t="s">
        <v>57</v>
      </c>
      <c r="E1331" s="4">
        <v>46022</v>
      </c>
      <c r="F1331" s="1" t="s">
        <v>44</v>
      </c>
      <c r="G1331" s="1" t="s">
        <v>46</v>
      </c>
      <c r="H1331" s="5">
        <f>'Forecast log'!I398</f>
        <v>2</v>
      </c>
      <c r="I1331" s="5">
        <f>'PG facts'!F113</f>
        <v>3</v>
      </c>
      <c r="J1331" s="5">
        <f t="shared" si="80"/>
        <v>-1</v>
      </c>
      <c r="K1331" s="5">
        <f t="shared" si="81"/>
        <v>1</v>
      </c>
      <c r="L1331" s="5">
        <f>('Forecast log'!H398-I1331)^2</f>
        <v>6.25E-2</v>
      </c>
      <c r="M1331" s="5">
        <f>('Forecast log'!I398-I1331)^2</f>
        <v>1</v>
      </c>
      <c r="N1331" s="5">
        <f t="shared" si="82"/>
        <v>0</v>
      </c>
      <c r="O1331" s="5">
        <f t="shared" si="83"/>
        <v>1</v>
      </c>
    </row>
    <row r="1332" spans="1:15" ht="25" customHeight="1">
      <c r="A1332" s="1"/>
      <c r="B1332" s="1">
        <v>393</v>
      </c>
      <c r="C1332" s="13" t="s">
        <v>53</v>
      </c>
      <c r="D1332" s="1" t="s">
        <v>57</v>
      </c>
      <c r="E1332" s="4">
        <v>46022</v>
      </c>
      <c r="F1332" s="1" t="s">
        <v>44</v>
      </c>
      <c r="G1332" s="1" t="s">
        <v>47</v>
      </c>
      <c r="H1332" s="5">
        <f>'Forecast log'!N398</f>
        <v>6.1529740930542127</v>
      </c>
      <c r="I1332" s="5">
        <f>'PG facts'!F113</f>
        <v>3</v>
      </c>
      <c r="J1332" s="5">
        <f t="shared" si="80"/>
        <v>3.1529740930542127</v>
      </c>
      <c r="K1332" s="5">
        <f t="shared" si="81"/>
        <v>9.9412456314710358</v>
      </c>
      <c r="L1332" s="5">
        <f>('Forecast log'!H398-I1332)^2</f>
        <v>6.25E-2</v>
      </c>
      <c r="M1332" s="5">
        <f>('Forecast log'!I398-I1332)^2</f>
        <v>1</v>
      </c>
      <c r="N1332" s="5">
        <f t="shared" si="82"/>
        <v>0</v>
      </c>
      <c r="O1332" s="5">
        <f t="shared" si="83"/>
        <v>3.1529740930542127</v>
      </c>
    </row>
    <row r="1333" spans="1:15" ht="25" customHeight="1">
      <c r="A1333" s="1"/>
      <c r="B1333" s="1">
        <v>393</v>
      </c>
      <c r="C1333" s="13" t="s">
        <v>53</v>
      </c>
      <c r="D1333" s="1" t="s">
        <v>57</v>
      </c>
      <c r="E1333" s="4">
        <v>46022</v>
      </c>
      <c r="F1333" s="1" t="s">
        <v>44</v>
      </c>
      <c r="G1333" s="1" t="s">
        <v>48</v>
      </c>
      <c r="H1333" s="5">
        <f>'Forecast log'!T398</f>
        <v>4.7014870465271059</v>
      </c>
      <c r="I1333" s="5">
        <f>'PG facts'!F113</f>
        <v>3</v>
      </c>
      <c r="J1333" s="5">
        <f t="shared" si="80"/>
        <v>1.7014870465271059</v>
      </c>
      <c r="K1333" s="5">
        <f t="shared" si="81"/>
        <v>2.8950581694995341</v>
      </c>
      <c r="L1333" s="5">
        <f>('Forecast log'!H398-I1333)^2</f>
        <v>6.25E-2</v>
      </c>
      <c r="M1333" s="5">
        <f>('Forecast log'!I398-I1333)^2</f>
        <v>1</v>
      </c>
      <c r="N1333" s="5">
        <f t="shared" si="82"/>
        <v>0</v>
      </c>
      <c r="O1333" s="5">
        <f t="shared" si="83"/>
        <v>1.7014870465271059</v>
      </c>
    </row>
    <row r="1334" spans="1:15" ht="25" customHeight="1">
      <c r="A1334" s="1"/>
      <c r="B1334" s="1">
        <v>398</v>
      </c>
      <c r="C1334" s="13" t="s">
        <v>53</v>
      </c>
      <c r="D1334" s="1" t="s">
        <v>57</v>
      </c>
      <c r="E1334" s="4">
        <v>46022</v>
      </c>
      <c r="F1334" s="1" t="s">
        <v>52</v>
      </c>
      <c r="G1334" s="1" t="s">
        <v>45</v>
      </c>
      <c r="H1334" s="5">
        <f>'Forecast log'!H403</f>
        <v>2.5</v>
      </c>
      <c r="I1334" s="5">
        <f>'PG facts'!F113</f>
        <v>3</v>
      </c>
      <c r="J1334" s="5">
        <f t="shared" si="80"/>
        <v>-0.5</v>
      </c>
      <c r="K1334" s="5">
        <f t="shared" si="81"/>
        <v>0.25</v>
      </c>
      <c r="L1334" s="5">
        <f>('Forecast log'!H403-I1334)^2</f>
        <v>0.25</v>
      </c>
      <c r="M1334" s="5">
        <f>('Forecast log'!I403-I1334)^2</f>
        <v>4</v>
      </c>
      <c r="N1334" s="5">
        <f t="shared" si="82"/>
        <v>0</v>
      </c>
      <c r="O1334" s="5">
        <f t="shared" si="83"/>
        <v>0.5</v>
      </c>
    </row>
    <row r="1335" spans="1:15" ht="25" customHeight="1">
      <c r="A1335" s="1"/>
      <c r="B1335" s="1">
        <v>398</v>
      </c>
      <c r="C1335" s="13" t="s">
        <v>53</v>
      </c>
      <c r="D1335" s="1" t="s">
        <v>57</v>
      </c>
      <c r="E1335" s="4">
        <v>46022</v>
      </c>
      <c r="F1335" s="1" t="s">
        <v>52</v>
      </c>
      <c r="G1335" s="1" t="s">
        <v>46</v>
      </c>
      <c r="H1335" s="5">
        <f>'Forecast log'!I403</f>
        <v>1</v>
      </c>
      <c r="I1335" s="5">
        <f>'PG facts'!F113</f>
        <v>3</v>
      </c>
      <c r="J1335" s="5">
        <f t="shared" si="80"/>
        <v>-2</v>
      </c>
      <c r="K1335" s="5">
        <f t="shared" si="81"/>
        <v>4</v>
      </c>
      <c r="L1335" s="5">
        <f>('Forecast log'!H403-I1335)^2</f>
        <v>0.25</v>
      </c>
      <c r="M1335" s="5">
        <f>('Forecast log'!I403-I1335)^2</f>
        <v>4</v>
      </c>
      <c r="N1335" s="5">
        <f t="shared" si="82"/>
        <v>0</v>
      </c>
      <c r="O1335" s="5">
        <f t="shared" si="83"/>
        <v>2</v>
      </c>
    </row>
    <row r="1336" spans="1:15" ht="25" customHeight="1">
      <c r="A1336" s="1"/>
      <c r="B1336" s="1">
        <v>398</v>
      </c>
      <c r="C1336" s="13" t="s">
        <v>53</v>
      </c>
      <c r="D1336" s="1" t="s">
        <v>57</v>
      </c>
      <c r="E1336" s="4">
        <v>46022</v>
      </c>
      <c r="F1336" s="1" t="s">
        <v>52</v>
      </c>
      <c r="G1336" s="1" t="s">
        <v>47</v>
      </c>
      <c r="H1336" s="5">
        <f>'Forecast log'!N403</f>
        <v>5.7785587203820894</v>
      </c>
      <c r="I1336" s="5">
        <f>'PG facts'!F113</f>
        <v>3</v>
      </c>
      <c r="J1336" s="5">
        <f t="shared" si="80"/>
        <v>2.7785587203820894</v>
      </c>
      <c r="K1336" s="5">
        <f t="shared" si="81"/>
        <v>7.7203885626113538</v>
      </c>
      <c r="L1336" s="5">
        <f>('Forecast log'!H403-I1336)^2</f>
        <v>0.25</v>
      </c>
      <c r="M1336" s="5">
        <f>('Forecast log'!I403-I1336)^2</f>
        <v>4</v>
      </c>
      <c r="N1336" s="5">
        <f t="shared" si="82"/>
        <v>0</v>
      </c>
      <c r="O1336" s="5">
        <f t="shared" si="83"/>
        <v>2.7785587203820894</v>
      </c>
    </row>
    <row r="1337" spans="1:15" ht="25" customHeight="1">
      <c r="A1337" s="1"/>
      <c r="B1337" s="1">
        <v>398</v>
      </c>
      <c r="C1337" s="13" t="s">
        <v>53</v>
      </c>
      <c r="D1337" s="1" t="s">
        <v>57</v>
      </c>
      <c r="E1337" s="4">
        <v>46022</v>
      </c>
      <c r="F1337" s="1" t="s">
        <v>52</v>
      </c>
      <c r="G1337" s="1" t="s">
        <v>50</v>
      </c>
      <c r="H1337" s="5">
        <f>'Forecast log'!S403</f>
        <v>4.8226157996189816</v>
      </c>
      <c r="I1337" s="5">
        <f>'PG facts'!F113</f>
        <v>3</v>
      </c>
      <c r="J1337" s="5">
        <f t="shared" si="80"/>
        <v>1.8226157996189816</v>
      </c>
      <c r="K1337" s="5">
        <f t="shared" si="81"/>
        <v>3.3219283530207395</v>
      </c>
      <c r="L1337" s="5">
        <f>('Forecast log'!H403-I1337)^2</f>
        <v>0.25</v>
      </c>
      <c r="M1337" s="5">
        <f>('Forecast log'!I403-I1337)^2</f>
        <v>4</v>
      </c>
      <c r="N1337" s="5">
        <f t="shared" si="82"/>
        <v>0</v>
      </c>
      <c r="O1337" s="5">
        <f t="shared" si="83"/>
        <v>1.8226157996189816</v>
      </c>
    </row>
    <row r="1338" spans="1:15" ht="25" customHeight="1">
      <c r="A1338" s="1"/>
      <c r="B1338" s="1">
        <v>398</v>
      </c>
      <c r="C1338" s="13" t="s">
        <v>53</v>
      </c>
      <c r="D1338" s="1" t="s">
        <v>57</v>
      </c>
      <c r="E1338" s="4">
        <v>46022</v>
      </c>
      <c r="F1338" s="1" t="s">
        <v>52</v>
      </c>
      <c r="G1338" s="1" t="s">
        <v>48</v>
      </c>
      <c r="H1338" s="5">
        <f>'Forecast log'!T403</f>
        <v>4.1392793601910451</v>
      </c>
      <c r="I1338" s="5">
        <f>'PG facts'!F113</f>
        <v>3</v>
      </c>
      <c r="J1338" s="5">
        <f t="shared" si="80"/>
        <v>1.1392793601910451</v>
      </c>
      <c r="K1338" s="5">
        <f t="shared" si="81"/>
        <v>1.2979574605573172</v>
      </c>
      <c r="L1338" s="5">
        <f>('Forecast log'!H403-I1338)^2</f>
        <v>0.25</v>
      </c>
      <c r="M1338" s="5">
        <f>('Forecast log'!I403-I1338)^2</f>
        <v>4</v>
      </c>
      <c r="N1338" s="5">
        <f t="shared" si="82"/>
        <v>0</v>
      </c>
      <c r="O1338" s="5">
        <f t="shared" si="83"/>
        <v>1.1392793601910451</v>
      </c>
    </row>
    <row r="1339" spans="1:15" ht="25" customHeight="1">
      <c r="A1339" s="1"/>
      <c r="B1339" s="1">
        <v>396</v>
      </c>
      <c r="C1339" s="13" t="s">
        <v>53</v>
      </c>
      <c r="D1339" s="1" t="s">
        <v>57</v>
      </c>
      <c r="E1339" s="4">
        <v>46022</v>
      </c>
      <c r="F1339" s="1" t="s">
        <v>49</v>
      </c>
      <c r="G1339" s="1" t="s">
        <v>45</v>
      </c>
      <c r="H1339" s="5">
        <f>'Forecast log'!H401</f>
        <v>2.5</v>
      </c>
      <c r="I1339" s="5">
        <f>'PG facts'!F113</f>
        <v>3</v>
      </c>
      <c r="J1339" s="5">
        <f t="shared" si="80"/>
        <v>-0.5</v>
      </c>
      <c r="K1339" s="5">
        <f t="shared" si="81"/>
        <v>0.25</v>
      </c>
      <c r="L1339" s="5">
        <f>('Forecast log'!H401-I1339)^2</f>
        <v>0.25</v>
      </c>
      <c r="M1339" s="5">
        <f>('Forecast log'!I401-I1339)^2</f>
        <v>4</v>
      </c>
      <c r="N1339" s="5">
        <f t="shared" si="82"/>
        <v>0</v>
      </c>
      <c r="O1339" s="5">
        <f t="shared" si="83"/>
        <v>0.5</v>
      </c>
    </row>
    <row r="1340" spans="1:15" ht="25" customHeight="1">
      <c r="A1340" s="1"/>
      <c r="B1340" s="1">
        <v>396</v>
      </c>
      <c r="C1340" s="13" t="s">
        <v>53</v>
      </c>
      <c r="D1340" s="1" t="s">
        <v>57</v>
      </c>
      <c r="E1340" s="4">
        <v>46022</v>
      </c>
      <c r="F1340" s="1" t="s">
        <v>49</v>
      </c>
      <c r="G1340" s="1" t="s">
        <v>46</v>
      </c>
      <c r="H1340" s="5">
        <f>'Forecast log'!I401</f>
        <v>1</v>
      </c>
      <c r="I1340" s="5">
        <f>'PG facts'!F113</f>
        <v>3</v>
      </c>
      <c r="J1340" s="5">
        <f t="shared" si="80"/>
        <v>-2</v>
      </c>
      <c r="K1340" s="5">
        <f t="shared" si="81"/>
        <v>4</v>
      </c>
      <c r="L1340" s="5">
        <f>('Forecast log'!H401-I1340)^2</f>
        <v>0.25</v>
      </c>
      <c r="M1340" s="5">
        <f>('Forecast log'!I401-I1340)^2</f>
        <v>4</v>
      </c>
      <c r="N1340" s="5">
        <f t="shared" si="82"/>
        <v>0</v>
      </c>
      <c r="O1340" s="5">
        <f t="shared" si="83"/>
        <v>2</v>
      </c>
    </row>
    <row r="1341" spans="1:15" ht="25" customHeight="1">
      <c r="A1341" s="1"/>
      <c r="B1341" s="1">
        <v>396</v>
      </c>
      <c r="C1341" s="13" t="s">
        <v>53</v>
      </c>
      <c r="D1341" s="1" t="s">
        <v>57</v>
      </c>
      <c r="E1341" s="4">
        <v>46022</v>
      </c>
      <c r="F1341" s="1" t="s">
        <v>49</v>
      </c>
      <c r="G1341" s="1" t="s">
        <v>47</v>
      </c>
      <c r="H1341" s="5">
        <f>'Forecast log'!N401</f>
        <v>5.7928117160580985</v>
      </c>
      <c r="I1341" s="5">
        <f>'PG facts'!F113</f>
        <v>3</v>
      </c>
      <c r="J1341" s="5">
        <f t="shared" si="80"/>
        <v>2.7928117160580985</v>
      </c>
      <c r="K1341" s="5">
        <f t="shared" si="81"/>
        <v>7.7997972813513812</v>
      </c>
      <c r="L1341" s="5">
        <f>('Forecast log'!H401-I1341)^2</f>
        <v>0.25</v>
      </c>
      <c r="M1341" s="5">
        <f>('Forecast log'!I401-I1341)^2</f>
        <v>4</v>
      </c>
      <c r="N1341" s="5">
        <f t="shared" si="82"/>
        <v>0</v>
      </c>
      <c r="O1341" s="5">
        <f t="shared" si="83"/>
        <v>2.7928117160580985</v>
      </c>
    </row>
    <row r="1342" spans="1:15" ht="25" customHeight="1">
      <c r="A1342" s="1"/>
      <c r="B1342" s="1">
        <v>396</v>
      </c>
      <c r="C1342" s="13" t="s">
        <v>53</v>
      </c>
      <c r="D1342" s="1" t="s">
        <v>57</v>
      </c>
      <c r="E1342" s="4">
        <v>46022</v>
      </c>
      <c r="F1342" s="1" t="s">
        <v>49</v>
      </c>
      <c r="G1342" s="1" t="s">
        <v>50</v>
      </c>
      <c r="H1342" s="5">
        <f>'Forecast log'!S401</f>
        <v>4.8248352601665427</v>
      </c>
      <c r="I1342" s="5">
        <f>'PG facts'!F113</f>
        <v>3</v>
      </c>
      <c r="J1342" s="5">
        <f t="shared" si="80"/>
        <v>1.8248352601665427</v>
      </c>
      <c r="K1342" s="5">
        <f t="shared" si="81"/>
        <v>3.3300237267470938</v>
      </c>
      <c r="L1342" s="5">
        <f>('Forecast log'!H401-I1342)^2</f>
        <v>0.25</v>
      </c>
      <c r="M1342" s="5">
        <f>('Forecast log'!I401-I1342)^2</f>
        <v>4</v>
      </c>
      <c r="N1342" s="5">
        <f t="shared" si="82"/>
        <v>0</v>
      </c>
      <c r="O1342" s="5">
        <f t="shared" si="83"/>
        <v>1.8248352601665427</v>
      </c>
    </row>
    <row r="1343" spans="1:15" ht="25" customHeight="1">
      <c r="A1343" s="1"/>
      <c r="B1343" s="1">
        <v>396</v>
      </c>
      <c r="C1343" s="13" t="s">
        <v>53</v>
      </c>
      <c r="D1343" s="1" t="s">
        <v>57</v>
      </c>
      <c r="E1343" s="4">
        <v>46022</v>
      </c>
      <c r="F1343" s="1" t="s">
        <v>49</v>
      </c>
      <c r="G1343" s="1" t="s">
        <v>48</v>
      </c>
      <c r="H1343" s="5">
        <f>'Forecast log'!T401</f>
        <v>4.1464058580290493</v>
      </c>
      <c r="I1343" s="5">
        <f>'PG facts'!F113</f>
        <v>3</v>
      </c>
      <c r="J1343" s="5">
        <f t="shared" si="80"/>
        <v>1.1464058580290493</v>
      </c>
      <c r="K1343" s="5">
        <f t="shared" si="81"/>
        <v>1.3142463913233207</v>
      </c>
      <c r="L1343" s="5">
        <f>('Forecast log'!H401-I1343)^2</f>
        <v>0.25</v>
      </c>
      <c r="M1343" s="5">
        <f>('Forecast log'!I401-I1343)^2</f>
        <v>4</v>
      </c>
      <c r="N1343" s="5">
        <f t="shared" si="82"/>
        <v>0</v>
      </c>
      <c r="O1343" s="5">
        <f t="shared" si="83"/>
        <v>1.1464058580290493</v>
      </c>
    </row>
    <row r="1344" spans="1:15" ht="25" customHeight="1">
      <c r="A1344" s="1"/>
      <c r="B1344" s="1">
        <v>397</v>
      </c>
      <c r="C1344" s="13" t="s">
        <v>53</v>
      </c>
      <c r="D1344" s="1" t="s">
        <v>57</v>
      </c>
      <c r="E1344" s="4">
        <v>46022</v>
      </c>
      <c r="F1344" s="1" t="s">
        <v>51</v>
      </c>
      <c r="G1344" s="1" t="s">
        <v>45</v>
      </c>
      <c r="H1344" s="5">
        <f>'Forecast log'!H402</f>
        <v>2.5</v>
      </c>
      <c r="I1344" s="5">
        <f>'PG facts'!F113</f>
        <v>3</v>
      </c>
      <c r="J1344" s="5">
        <f t="shared" si="80"/>
        <v>-0.5</v>
      </c>
      <c r="K1344" s="5">
        <f t="shared" si="81"/>
        <v>0.25</v>
      </c>
      <c r="L1344" s="5">
        <f>('Forecast log'!H402-I1344)^2</f>
        <v>0.25</v>
      </c>
      <c r="M1344" s="5">
        <f>('Forecast log'!I402-I1344)^2</f>
        <v>4</v>
      </c>
      <c r="N1344" s="5">
        <f t="shared" si="82"/>
        <v>0</v>
      </c>
      <c r="O1344" s="5">
        <f t="shared" si="83"/>
        <v>0.5</v>
      </c>
    </row>
    <row r="1345" spans="1:15" ht="25" customHeight="1">
      <c r="A1345" s="1"/>
      <c r="B1345" s="1">
        <v>397</v>
      </c>
      <c r="C1345" s="13" t="s">
        <v>53</v>
      </c>
      <c r="D1345" s="1" t="s">
        <v>57</v>
      </c>
      <c r="E1345" s="4">
        <v>46022</v>
      </c>
      <c r="F1345" s="1" t="s">
        <v>51</v>
      </c>
      <c r="G1345" s="1" t="s">
        <v>46</v>
      </c>
      <c r="H1345" s="5">
        <f>'Forecast log'!I402</f>
        <v>1</v>
      </c>
      <c r="I1345" s="5">
        <f>'PG facts'!F113</f>
        <v>3</v>
      </c>
      <c r="J1345" s="5">
        <f t="shared" si="80"/>
        <v>-2</v>
      </c>
      <c r="K1345" s="5">
        <f t="shared" si="81"/>
        <v>4</v>
      </c>
      <c r="L1345" s="5">
        <f>('Forecast log'!H402-I1345)^2</f>
        <v>0.25</v>
      </c>
      <c r="M1345" s="5">
        <f>('Forecast log'!I402-I1345)^2</f>
        <v>4</v>
      </c>
      <c r="N1345" s="5">
        <f t="shared" si="82"/>
        <v>0</v>
      </c>
      <c r="O1345" s="5">
        <f t="shared" si="83"/>
        <v>2</v>
      </c>
    </row>
    <row r="1346" spans="1:15" ht="25" customHeight="1">
      <c r="A1346" s="1"/>
      <c r="B1346" s="1">
        <v>397</v>
      </c>
      <c r="C1346" s="13" t="s">
        <v>53</v>
      </c>
      <c r="D1346" s="1" t="s">
        <v>57</v>
      </c>
      <c r="E1346" s="4">
        <v>46022</v>
      </c>
      <c r="F1346" s="1" t="s">
        <v>51</v>
      </c>
      <c r="G1346" s="1" t="s">
        <v>47</v>
      </c>
      <c r="H1346" s="5">
        <f>'Forecast log'!N402</f>
        <v>5.7785587203820894</v>
      </c>
      <c r="I1346" s="5">
        <f>'PG facts'!F113</f>
        <v>3</v>
      </c>
      <c r="J1346" s="5">
        <f t="shared" si="80"/>
        <v>2.7785587203820894</v>
      </c>
      <c r="K1346" s="5">
        <f t="shared" si="81"/>
        <v>7.7203885626113538</v>
      </c>
      <c r="L1346" s="5">
        <f>('Forecast log'!H402-I1346)^2</f>
        <v>0.25</v>
      </c>
      <c r="M1346" s="5">
        <f>('Forecast log'!I402-I1346)^2</f>
        <v>4</v>
      </c>
      <c r="N1346" s="5">
        <f t="shared" si="82"/>
        <v>0</v>
      </c>
      <c r="O1346" s="5">
        <f t="shared" si="83"/>
        <v>2.7785587203820894</v>
      </c>
    </row>
    <row r="1347" spans="1:15" ht="25" customHeight="1">
      <c r="A1347" s="1"/>
      <c r="B1347" s="1">
        <v>397</v>
      </c>
      <c r="C1347" s="13" t="s">
        <v>53</v>
      </c>
      <c r="D1347" s="1" t="s">
        <v>57</v>
      </c>
      <c r="E1347" s="4">
        <v>46022</v>
      </c>
      <c r="F1347" s="1" t="s">
        <v>51</v>
      </c>
      <c r="G1347" s="1" t="s">
        <v>50</v>
      </c>
      <c r="H1347" s="5">
        <f>'Forecast log'!S402</f>
        <v>4.8226157996189816</v>
      </c>
      <c r="I1347" s="5">
        <f>'PG facts'!F113</f>
        <v>3</v>
      </c>
      <c r="J1347" s="5">
        <f t="shared" si="80"/>
        <v>1.8226157996189816</v>
      </c>
      <c r="K1347" s="5">
        <f t="shared" si="81"/>
        <v>3.3219283530207395</v>
      </c>
      <c r="L1347" s="5">
        <f>('Forecast log'!H402-I1347)^2</f>
        <v>0.25</v>
      </c>
      <c r="M1347" s="5">
        <f>('Forecast log'!I402-I1347)^2</f>
        <v>4</v>
      </c>
      <c r="N1347" s="5">
        <f t="shared" si="82"/>
        <v>0</v>
      </c>
      <c r="O1347" s="5">
        <f t="shared" si="83"/>
        <v>1.8226157996189816</v>
      </c>
    </row>
    <row r="1348" spans="1:15" ht="25" customHeight="1">
      <c r="A1348" s="1"/>
      <c r="B1348" s="1">
        <v>397</v>
      </c>
      <c r="C1348" s="13" t="s">
        <v>53</v>
      </c>
      <c r="D1348" s="1" t="s">
        <v>57</v>
      </c>
      <c r="E1348" s="4">
        <v>46022</v>
      </c>
      <c r="F1348" s="1" t="s">
        <v>51</v>
      </c>
      <c r="G1348" s="1" t="s">
        <v>48</v>
      </c>
      <c r="H1348" s="5">
        <f>'Forecast log'!T402</f>
        <v>4.1392793601910451</v>
      </c>
      <c r="I1348" s="5">
        <f>'PG facts'!F113</f>
        <v>3</v>
      </c>
      <c r="J1348" s="5">
        <f t="shared" si="80"/>
        <v>1.1392793601910451</v>
      </c>
      <c r="K1348" s="5">
        <f t="shared" si="81"/>
        <v>1.2979574605573172</v>
      </c>
      <c r="L1348" s="5">
        <f>('Forecast log'!H402-I1348)^2</f>
        <v>0.25</v>
      </c>
      <c r="M1348" s="5">
        <f>('Forecast log'!I402-I1348)^2</f>
        <v>4</v>
      </c>
      <c r="N1348" s="5">
        <f t="shared" si="82"/>
        <v>0</v>
      </c>
      <c r="O1348" s="5">
        <f t="shared" si="83"/>
        <v>1.1392793601910451</v>
      </c>
    </row>
    <row r="1349" spans="1:15" ht="25" customHeight="1">
      <c r="A1349" s="1"/>
      <c r="B1349" s="1">
        <v>456</v>
      </c>
      <c r="C1349" s="13" t="s">
        <v>53</v>
      </c>
      <c r="D1349" s="1" t="s">
        <v>57</v>
      </c>
      <c r="E1349" s="4">
        <v>46112</v>
      </c>
      <c r="F1349" s="1" t="s">
        <v>44</v>
      </c>
      <c r="G1349" s="1" t="s">
        <v>45</v>
      </c>
      <c r="H1349" s="5">
        <f>'Forecast log'!H461</f>
        <v>2.5</v>
      </c>
      <c r="I1349" s="5">
        <f>'PG facts'!F120</f>
        <v>2</v>
      </c>
      <c r="J1349" s="5">
        <f t="shared" si="80"/>
        <v>0.5</v>
      </c>
      <c r="K1349" s="5">
        <f t="shared" si="81"/>
        <v>0.25</v>
      </c>
      <c r="L1349" s="5">
        <f>('Forecast log'!H461-I1349)^2</f>
        <v>0.25</v>
      </c>
      <c r="M1349" s="5">
        <f>('Forecast log'!I461-I1349)^2</f>
        <v>1</v>
      </c>
      <c r="N1349" s="5">
        <f t="shared" si="82"/>
        <v>0</v>
      </c>
      <c r="O1349" s="5">
        <f t="shared" si="83"/>
        <v>0.5</v>
      </c>
    </row>
    <row r="1350" spans="1:15" ht="25" customHeight="1">
      <c r="A1350" s="1"/>
      <c r="B1350" s="1">
        <v>456</v>
      </c>
      <c r="C1350" s="13" t="s">
        <v>53</v>
      </c>
      <c r="D1350" s="1" t="s">
        <v>57</v>
      </c>
      <c r="E1350" s="4">
        <v>46112</v>
      </c>
      <c r="F1350" s="1" t="s">
        <v>44</v>
      </c>
      <c r="G1350" s="1" t="s">
        <v>46</v>
      </c>
      <c r="H1350" s="5">
        <f>'Forecast log'!I461</f>
        <v>1</v>
      </c>
      <c r="I1350" s="5">
        <f>'PG facts'!F120</f>
        <v>2</v>
      </c>
      <c r="J1350" s="5">
        <f t="shared" ref="J1350:J1413" si="84">H1350-I1350</f>
        <v>-1</v>
      </c>
      <c r="K1350" s="5">
        <f t="shared" ref="K1350:K1413" si="85">J1350^2</f>
        <v>1</v>
      </c>
      <c r="L1350" s="5">
        <f>('Forecast log'!H461-I1350)^2</f>
        <v>0.25</v>
      </c>
      <c r="M1350" s="5">
        <f>('Forecast log'!I461-I1350)^2</f>
        <v>1</v>
      </c>
      <c r="N1350" s="5">
        <f t="shared" ref="N1350:N1367" si="86">IF(ABS(J1350)&lt;SQRT(L1350),1,0)</f>
        <v>0</v>
      </c>
      <c r="O1350" s="5">
        <f t="shared" ref="O1350:O1367" si="87">ABS(J1350)</f>
        <v>1</v>
      </c>
    </row>
    <row r="1351" spans="1:15" ht="25" customHeight="1">
      <c r="A1351" s="1"/>
      <c r="B1351" s="1">
        <v>456</v>
      </c>
      <c r="C1351" s="13" t="s">
        <v>53</v>
      </c>
      <c r="D1351" s="1" t="s">
        <v>57</v>
      </c>
      <c r="E1351" s="4">
        <v>46112</v>
      </c>
      <c r="F1351" s="1" t="s">
        <v>44</v>
      </c>
      <c r="G1351" s="1" t="s">
        <v>47</v>
      </c>
      <c r="H1351" s="5">
        <f>'Forecast log'!N461</f>
        <v>5.7894127398343818</v>
      </c>
      <c r="I1351" s="5">
        <f>'PG facts'!F120</f>
        <v>2</v>
      </c>
      <c r="J1351" s="5">
        <f t="shared" si="84"/>
        <v>3.7894127398343818</v>
      </c>
      <c r="K1351" s="5">
        <f t="shared" si="85"/>
        <v>14.359648912819116</v>
      </c>
      <c r="L1351" s="5">
        <f>('Forecast log'!H461-I1351)^2</f>
        <v>0.25</v>
      </c>
      <c r="M1351" s="5">
        <f>('Forecast log'!I461-I1351)^2</f>
        <v>1</v>
      </c>
      <c r="N1351" s="5">
        <f t="shared" si="86"/>
        <v>0</v>
      </c>
      <c r="O1351" s="5">
        <f t="shared" si="87"/>
        <v>3.7894127398343818</v>
      </c>
    </row>
    <row r="1352" spans="1:15" ht="25" customHeight="1">
      <c r="A1352" s="1"/>
      <c r="B1352" s="1">
        <v>456</v>
      </c>
      <c r="C1352" s="13" t="s">
        <v>53</v>
      </c>
      <c r="D1352" s="1" t="s">
        <v>57</v>
      </c>
      <c r="E1352" s="4">
        <v>46112</v>
      </c>
      <c r="F1352" s="1" t="s">
        <v>44</v>
      </c>
      <c r="G1352" s="1" t="s">
        <v>48</v>
      </c>
      <c r="H1352" s="5">
        <f>'Forecast log'!T461</f>
        <v>4.1447063699171913</v>
      </c>
      <c r="I1352" s="5">
        <f>'PG facts'!F120</f>
        <v>2</v>
      </c>
      <c r="J1352" s="5">
        <f t="shared" si="84"/>
        <v>2.1447063699171913</v>
      </c>
      <c r="K1352" s="5">
        <f t="shared" si="85"/>
        <v>4.5997654131633761</v>
      </c>
      <c r="L1352" s="5">
        <f>('Forecast log'!H461-I1352)^2</f>
        <v>0.25</v>
      </c>
      <c r="M1352" s="5">
        <f>('Forecast log'!I461-I1352)^2</f>
        <v>1</v>
      </c>
      <c r="N1352" s="5">
        <f t="shared" si="86"/>
        <v>0</v>
      </c>
      <c r="O1352" s="5">
        <f t="shared" si="87"/>
        <v>2.1447063699171913</v>
      </c>
    </row>
    <row r="1353" spans="1:15" ht="25" customHeight="1">
      <c r="A1353" s="1"/>
      <c r="B1353" s="1">
        <v>463</v>
      </c>
      <c r="C1353" s="13" t="s">
        <v>53</v>
      </c>
      <c r="D1353" s="1" t="s">
        <v>57</v>
      </c>
      <c r="E1353" s="4">
        <v>46112</v>
      </c>
      <c r="F1353" s="1" t="s">
        <v>52</v>
      </c>
      <c r="G1353" s="1" t="s">
        <v>45</v>
      </c>
      <c r="H1353" s="5">
        <f>'Forecast log'!H468</f>
        <v>2.5</v>
      </c>
      <c r="I1353" s="5">
        <f>'PG facts'!F120</f>
        <v>2</v>
      </c>
      <c r="J1353" s="5">
        <f t="shared" si="84"/>
        <v>0.5</v>
      </c>
      <c r="K1353" s="5">
        <f t="shared" si="85"/>
        <v>0.25</v>
      </c>
      <c r="L1353" s="5">
        <f>('Forecast log'!H468-I1353)^2</f>
        <v>0.25</v>
      </c>
      <c r="M1353" s="5">
        <f>('Forecast log'!I468-I1353)^2</f>
        <v>1</v>
      </c>
      <c r="N1353" s="5">
        <f t="shared" si="86"/>
        <v>0</v>
      </c>
      <c r="O1353" s="5">
        <f t="shared" si="87"/>
        <v>0.5</v>
      </c>
    </row>
    <row r="1354" spans="1:15" ht="25" customHeight="1">
      <c r="A1354" s="1"/>
      <c r="B1354" s="1">
        <v>463</v>
      </c>
      <c r="C1354" s="13" t="s">
        <v>53</v>
      </c>
      <c r="D1354" s="1" t="s">
        <v>57</v>
      </c>
      <c r="E1354" s="4">
        <v>46112</v>
      </c>
      <c r="F1354" s="1" t="s">
        <v>52</v>
      </c>
      <c r="G1354" s="1" t="s">
        <v>46</v>
      </c>
      <c r="H1354" s="5">
        <f>'Forecast log'!I468</f>
        <v>3</v>
      </c>
      <c r="I1354" s="5">
        <f>'PG facts'!F120</f>
        <v>2</v>
      </c>
      <c r="J1354" s="5">
        <f t="shared" si="84"/>
        <v>1</v>
      </c>
      <c r="K1354" s="5">
        <f t="shared" si="85"/>
        <v>1</v>
      </c>
      <c r="L1354" s="5">
        <f>('Forecast log'!H468-I1354)^2</f>
        <v>0.25</v>
      </c>
      <c r="M1354" s="5">
        <f>('Forecast log'!I468-I1354)^2</f>
        <v>1</v>
      </c>
      <c r="N1354" s="5">
        <f t="shared" si="86"/>
        <v>0</v>
      </c>
      <c r="O1354" s="5">
        <f t="shared" si="87"/>
        <v>1</v>
      </c>
    </row>
    <row r="1355" spans="1:15" ht="25" customHeight="1">
      <c r="A1355" s="1"/>
      <c r="B1355" s="1">
        <v>463</v>
      </c>
      <c r="C1355" s="13" t="s">
        <v>53</v>
      </c>
      <c r="D1355" s="1" t="s">
        <v>57</v>
      </c>
      <c r="E1355" s="4">
        <v>46112</v>
      </c>
      <c r="F1355" s="1" t="s">
        <v>52</v>
      </c>
      <c r="G1355" s="1" t="s">
        <v>47</v>
      </c>
      <c r="H1355" s="5">
        <f>'Forecast log'!N468</f>
        <v>5.7772527778640832</v>
      </c>
      <c r="I1355" s="5">
        <f>'PG facts'!F120</f>
        <v>2</v>
      </c>
      <c r="J1355" s="5">
        <f t="shared" si="84"/>
        <v>3.7772527778640832</v>
      </c>
      <c r="K1355" s="5">
        <f t="shared" si="85"/>
        <v>14.267638547881933</v>
      </c>
      <c r="L1355" s="5">
        <f>('Forecast log'!H468-I1355)^2</f>
        <v>0.25</v>
      </c>
      <c r="M1355" s="5">
        <f>('Forecast log'!I468-I1355)^2</f>
        <v>1</v>
      </c>
      <c r="N1355" s="5">
        <f t="shared" si="86"/>
        <v>0</v>
      </c>
      <c r="O1355" s="5">
        <f t="shared" si="87"/>
        <v>3.7772527778640832</v>
      </c>
    </row>
    <row r="1356" spans="1:15" ht="25" customHeight="1">
      <c r="A1356" s="1"/>
      <c r="B1356" s="1">
        <v>463</v>
      </c>
      <c r="C1356" s="13" t="s">
        <v>53</v>
      </c>
      <c r="D1356" s="1" t="s">
        <v>57</v>
      </c>
      <c r="E1356" s="4">
        <v>46112</v>
      </c>
      <c r="F1356" s="1" t="s">
        <v>52</v>
      </c>
      <c r="G1356" s="1" t="s">
        <v>50</v>
      </c>
      <c r="H1356" s="5">
        <f>'Forecast log'!S468</f>
        <v>4.8854068103397683</v>
      </c>
      <c r="I1356" s="5">
        <f>'PG facts'!F120</f>
        <v>2</v>
      </c>
      <c r="J1356" s="5">
        <f t="shared" si="84"/>
        <v>2.8854068103397683</v>
      </c>
      <c r="K1356" s="5">
        <f t="shared" si="85"/>
        <v>8.3255724611551152</v>
      </c>
      <c r="L1356" s="5">
        <f>('Forecast log'!H468-I1356)^2</f>
        <v>0.25</v>
      </c>
      <c r="M1356" s="5">
        <f>('Forecast log'!I468-I1356)^2</f>
        <v>1</v>
      </c>
      <c r="N1356" s="5">
        <f t="shared" si="86"/>
        <v>0</v>
      </c>
      <c r="O1356" s="5">
        <f t="shared" si="87"/>
        <v>2.8854068103397683</v>
      </c>
    </row>
    <row r="1357" spans="1:15" ht="25" customHeight="1">
      <c r="A1357" s="1"/>
      <c r="B1357" s="1">
        <v>463</v>
      </c>
      <c r="C1357" s="13" t="s">
        <v>53</v>
      </c>
      <c r="D1357" s="1" t="s">
        <v>57</v>
      </c>
      <c r="E1357" s="4">
        <v>46112</v>
      </c>
      <c r="F1357" s="1" t="s">
        <v>52</v>
      </c>
      <c r="G1357" s="1" t="s">
        <v>48</v>
      </c>
      <c r="H1357" s="5">
        <f>'Forecast log'!T468</f>
        <v>4.1386263889320416</v>
      </c>
      <c r="I1357" s="5">
        <f>'PG facts'!F120</f>
        <v>2</v>
      </c>
      <c r="J1357" s="5">
        <f t="shared" si="84"/>
        <v>2.1386263889320416</v>
      </c>
      <c r="K1357" s="5">
        <f t="shared" si="85"/>
        <v>4.5737228314365037</v>
      </c>
      <c r="L1357" s="5">
        <f>('Forecast log'!H468-I1357)^2</f>
        <v>0.25</v>
      </c>
      <c r="M1357" s="5">
        <f>('Forecast log'!I468-I1357)^2</f>
        <v>1</v>
      </c>
      <c r="N1357" s="5">
        <f t="shared" si="86"/>
        <v>0</v>
      </c>
      <c r="O1357" s="5">
        <f t="shared" si="87"/>
        <v>2.1386263889320416</v>
      </c>
    </row>
    <row r="1358" spans="1:15" ht="25" customHeight="1">
      <c r="A1358" s="1"/>
      <c r="B1358" s="1">
        <v>460</v>
      </c>
      <c r="C1358" s="13" t="s">
        <v>53</v>
      </c>
      <c r="D1358" s="1" t="s">
        <v>57</v>
      </c>
      <c r="E1358" s="4">
        <v>46112</v>
      </c>
      <c r="F1358" s="1" t="s">
        <v>49</v>
      </c>
      <c r="G1358" s="1" t="s">
        <v>45</v>
      </c>
      <c r="H1358" s="5">
        <f>'Forecast log'!H465</f>
        <v>2.5</v>
      </c>
      <c r="I1358" s="5">
        <f>'PG facts'!F120</f>
        <v>2</v>
      </c>
      <c r="J1358" s="5">
        <f t="shared" si="84"/>
        <v>0.5</v>
      </c>
      <c r="K1358" s="5">
        <f t="shared" si="85"/>
        <v>0.25</v>
      </c>
      <c r="L1358" s="5">
        <f>('Forecast log'!H465-I1358)^2</f>
        <v>0.25</v>
      </c>
      <c r="M1358" s="5">
        <f>('Forecast log'!I465-I1358)^2</f>
        <v>1</v>
      </c>
      <c r="N1358" s="5">
        <f t="shared" si="86"/>
        <v>0</v>
      </c>
      <c r="O1358" s="5">
        <f t="shared" si="87"/>
        <v>0.5</v>
      </c>
    </row>
    <row r="1359" spans="1:15" ht="25" customHeight="1">
      <c r="A1359" s="1"/>
      <c r="B1359" s="1">
        <v>460</v>
      </c>
      <c r="C1359" s="13" t="s">
        <v>53</v>
      </c>
      <c r="D1359" s="1" t="s">
        <v>57</v>
      </c>
      <c r="E1359" s="4">
        <v>46112</v>
      </c>
      <c r="F1359" s="1" t="s">
        <v>49</v>
      </c>
      <c r="G1359" s="1" t="s">
        <v>46</v>
      </c>
      <c r="H1359" s="5">
        <f>'Forecast log'!I465</f>
        <v>3</v>
      </c>
      <c r="I1359" s="5">
        <f>'PG facts'!F120</f>
        <v>2</v>
      </c>
      <c r="J1359" s="5">
        <f t="shared" si="84"/>
        <v>1</v>
      </c>
      <c r="K1359" s="5">
        <f t="shared" si="85"/>
        <v>1</v>
      </c>
      <c r="L1359" s="5">
        <f>('Forecast log'!H465-I1359)^2</f>
        <v>0.25</v>
      </c>
      <c r="M1359" s="5">
        <f>('Forecast log'!I465-I1359)^2</f>
        <v>1</v>
      </c>
      <c r="N1359" s="5">
        <f t="shared" si="86"/>
        <v>0</v>
      </c>
      <c r="O1359" s="5">
        <f t="shared" si="87"/>
        <v>1</v>
      </c>
    </row>
    <row r="1360" spans="1:15" ht="25" customHeight="1">
      <c r="A1360" s="1"/>
      <c r="B1360" s="1">
        <v>460</v>
      </c>
      <c r="C1360" s="13" t="s">
        <v>53</v>
      </c>
      <c r="D1360" s="1" t="s">
        <v>57</v>
      </c>
      <c r="E1360" s="4">
        <v>46112</v>
      </c>
      <c r="F1360" s="1" t="s">
        <v>49</v>
      </c>
      <c r="G1360" s="1" t="s">
        <v>47</v>
      </c>
      <c r="H1360" s="5">
        <f>'Forecast log'!N465</f>
        <v>5.6782347571200402</v>
      </c>
      <c r="I1360" s="5">
        <f>'PG facts'!F120</f>
        <v>2</v>
      </c>
      <c r="J1360" s="5">
        <f t="shared" si="84"/>
        <v>3.6782347571200402</v>
      </c>
      <c r="K1360" s="5">
        <f t="shared" si="85"/>
        <v>13.529410928485921</v>
      </c>
      <c r="L1360" s="5">
        <f>('Forecast log'!H465-I1360)^2</f>
        <v>0.25</v>
      </c>
      <c r="M1360" s="5">
        <f>('Forecast log'!I465-I1360)^2</f>
        <v>1</v>
      </c>
      <c r="N1360" s="5">
        <f t="shared" si="86"/>
        <v>0</v>
      </c>
      <c r="O1360" s="5">
        <f t="shared" si="87"/>
        <v>3.6782347571200402</v>
      </c>
    </row>
    <row r="1361" spans="1:15" ht="25" customHeight="1">
      <c r="A1361" s="1"/>
      <c r="B1361" s="1">
        <v>460</v>
      </c>
      <c r="C1361" s="13" t="s">
        <v>53</v>
      </c>
      <c r="D1361" s="1" t="s">
        <v>57</v>
      </c>
      <c r="E1361" s="4">
        <v>46112</v>
      </c>
      <c r="F1361" s="1" t="s">
        <v>49</v>
      </c>
      <c r="G1361" s="1" t="s">
        <v>50</v>
      </c>
      <c r="H1361" s="5">
        <f>'Forecast log'!S465</f>
        <v>4.8806909018557665</v>
      </c>
      <c r="I1361" s="5">
        <f>'PG facts'!F120</f>
        <v>2</v>
      </c>
      <c r="J1361" s="5">
        <f t="shared" si="84"/>
        <v>2.8806909018557665</v>
      </c>
      <c r="K1361" s="5">
        <f t="shared" si="85"/>
        <v>8.2983800720345897</v>
      </c>
      <c r="L1361" s="5">
        <f>('Forecast log'!H465-I1361)^2</f>
        <v>0.25</v>
      </c>
      <c r="M1361" s="5">
        <f>('Forecast log'!I465-I1361)^2</f>
        <v>1</v>
      </c>
      <c r="N1361" s="5">
        <f t="shared" si="86"/>
        <v>0</v>
      </c>
      <c r="O1361" s="5">
        <f t="shared" si="87"/>
        <v>2.8806909018557665</v>
      </c>
    </row>
    <row r="1362" spans="1:15" ht="25" customHeight="1">
      <c r="A1362" s="1"/>
      <c r="B1362" s="1">
        <v>460</v>
      </c>
      <c r="C1362" s="13" t="s">
        <v>53</v>
      </c>
      <c r="D1362" s="1" t="s">
        <v>57</v>
      </c>
      <c r="E1362" s="4">
        <v>46112</v>
      </c>
      <c r="F1362" s="1" t="s">
        <v>49</v>
      </c>
      <c r="G1362" s="1" t="s">
        <v>48</v>
      </c>
      <c r="H1362" s="5">
        <f>'Forecast log'!T465</f>
        <v>4.0891173785600206</v>
      </c>
      <c r="I1362" s="5">
        <f>'PG facts'!F120</f>
        <v>2</v>
      </c>
      <c r="J1362" s="5">
        <f t="shared" si="84"/>
        <v>2.0891173785600206</v>
      </c>
      <c r="K1362" s="5">
        <f t="shared" si="85"/>
        <v>4.364411421401492</v>
      </c>
      <c r="L1362" s="5">
        <f>('Forecast log'!H465-I1362)^2</f>
        <v>0.25</v>
      </c>
      <c r="M1362" s="5">
        <f>('Forecast log'!I465-I1362)^2</f>
        <v>1</v>
      </c>
      <c r="N1362" s="5">
        <f t="shared" si="86"/>
        <v>0</v>
      </c>
      <c r="O1362" s="5">
        <f t="shared" si="87"/>
        <v>2.0891173785600206</v>
      </c>
    </row>
    <row r="1363" spans="1:15" ht="25" customHeight="1">
      <c r="A1363" s="1"/>
      <c r="B1363" s="1">
        <v>461</v>
      </c>
      <c r="C1363" s="13" t="s">
        <v>53</v>
      </c>
      <c r="D1363" s="1" t="s">
        <v>57</v>
      </c>
      <c r="E1363" s="4">
        <v>46112</v>
      </c>
      <c r="F1363" s="1" t="s">
        <v>51</v>
      </c>
      <c r="G1363" s="1" t="s">
        <v>45</v>
      </c>
      <c r="H1363" s="5">
        <f>'Forecast log'!H466</f>
        <v>2.5</v>
      </c>
      <c r="I1363" s="5">
        <f>'PG facts'!F120</f>
        <v>2</v>
      </c>
      <c r="J1363" s="5">
        <f t="shared" si="84"/>
        <v>0.5</v>
      </c>
      <c r="K1363" s="5">
        <f t="shared" si="85"/>
        <v>0.25</v>
      </c>
      <c r="L1363" s="5">
        <f>('Forecast log'!H466-I1363)^2</f>
        <v>0.25</v>
      </c>
      <c r="M1363" s="5">
        <f>('Forecast log'!I466-I1363)^2</f>
        <v>1</v>
      </c>
      <c r="N1363" s="5">
        <f t="shared" si="86"/>
        <v>0</v>
      </c>
      <c r="O1363" s="5">
        <f t="shared" si="87"/>
        <v>0.5</v>
      </c>
    </row>
    <row r="1364" spans="1:15" ht="25" customHeight="1">
      <c r="A1364" s="1"/>
      <c r="B1364" s="1">
        <v>461</v>
      </c>
      <c r="C1364" s="13" t="s">
        <v>53</v>
      </c>
      <c r="D1364" s="1" t="s">
        <v>57</v>
      </c>
      <c r="E1364" s="4">
        <v>46112</v>
      </c>
      <c r="F1364" s="1" t="s">
        <v>51</v>
      </c>
      <c r="G1364" s="1" t="s">
        <v>46</v>
      </c>
      <c r="H1364" s="5">
        <f>'Forecast log'!I466</f>
        <v>3</v>
      </c>
      <c r="I1364" s="5">
        <f>'PG facts'!F120</f>
        <v>2</v>
      </c>
      <c r="J1364" s="5">
        <f t="shared" si="84"/>
        <v>1</v>
      </c>
      <c r="K1364" s="5">
        <f t="shared" si="85"/>
        <v>1</v>
      </c>
      <c r="L1364" s="5">
        <f>('Forecast log'!H466-I1364)^2</f>
        <v>0.25</v>
      </c>
      <c r="M1364" s="5">
        <f>('Forecast log'!I466-I1364)^2</f>
        <v>1</v>
      </c>
      <c r="N1364" s="5">
        <f t="shared" si="86"/>
        <v>0</v>
      </c>
      <c r="O1364" s="5">
        <f t="shared" si="87"/>
        <v>1</v>
      </c>
    </row>
    <row r="1365" spans="1:15" ht="25" customHeight="1">
      <c r="A1365" s="1"/>
      <c r="B1365" s="1">
        <v>461</v>
      </c>
      <c r="C1365" s="13" t="s">
        <v>53</v>
      </c>
      <c r="D1365" s="1" t="s">
        <v>57</v>
      </c>
      <c r="E1365" s="4">
        <v>46112</v>
      </c>
      <c r="F1365" s="1" t="s">
        <v>51</v>
      </c>
      <c r="G1365" s="1" t="s">
        <v>47</v>
      </c>
      <c r="H1365" s="5">
        <f>'Forecast log'!N466</f>
        <v>5.7251172207985519</v>
      </c>
      <c r="I1365" s="5">
        <f>'PG facts'!F120</f>
        <v>2</v>
      </c>
      <c r="J1365" s="5">
        <f t="shared" si="84"/>
        <v>3.7251172207985519</v>
      </c>
      <c r="K1365" s="5">
        <f t="shared" si="85"/>
        <v>13.876498308689927</v>
      </c>
      <c r="L1365" s="5">
        <f>('Forecast log'!H466-I1365)^2</f>
        <v>0.25</v>
      </c>
      <c r="M1365" s="5">
        <f>('Forecast log'!I466-I1365)^2</f>
        <v>1</v>
      </c>
      <c r="N1365" s="5">
        <f t="shared" si="86"/>
        <v>0</v>
      </c>
      <c r="O1365" s="5">
        <f t="shared" si="87"/>
        <v>3.7251172207985519</v>
      </c>
    </row>
    <row r="1366" spans="1:15" ht="25" customHeight="1">
      <c r="A1366" s="1"/>
      <c r="B1366" s="1">
        <v>461</v>
      </c>
      <c r="C1366" s="13" t="s">
        <v>53</v>
      </c>
      <c r="D1366" s="1" t="s">
        <v>57</v>
      </c>
      <c r="E1366" s="4">
        <v>46112</v>
      </c>
      <c r="F1366" s="1" t="s">
        <v>51</v>
      </c>
      <c r="G1366" s="1" t="s">
        <v>50</v>
      </c>
      <c r="H1366" s="5">
        <f>'Forecast log'!S466</f>
        <v>4.8807864215754702</v>
      </c>
      <c r="I1366" s="5">
        <f>'PG facts'!F120</f>
        <v>2</v>
      </c>
      <c r="J1366" s="5">
        <f t="shared" si="84"/>
        <v>2.8807864215754702</v>
      </c>
      <c r="K1366" s="5">
        <f t="shared" si="85"/>
        <v>8.2989304067336018</v>
      </c>
      <c r="L1366" s="5">
        <f>('Forecast log'!H466-I1366)^2</f>
        <v>0.25</v>
      </c>
      <c r="M1366" s="5">
        <f>('Forecast log'!I466-I1366)^2</f>
        <v>1</v>
      </c>
      <c r="N1366" s="5">
        <f t="shared" si="86"/>
        <v>0</v>
      </c>
      <c r="O1366" s="5">
        <f t="shared" si="87"/>
        <v>2.8807864215754702</v>
      </c>
    </row>
    <row r="1367" spans="1:15" ht="25" customHeight="1">
      <c r="A1367" s="1"/>
      <c r="B1367" s="1">
        <v>461</v>
      </c>
      <c r="C1367" s="13" t="s">
        <v>53</v>
      </c>
      <c r="D1367" s="1" t="s">
        <v>57</v>
      </c>
      <c r="E1367" s="4">
        <v>46112</v>
      </c>
      <c r="F1367" s="1" t="s">
        <v>51</v>
      </c>
      <c r="G1367" s="1" t="s">
        <v>48</v>
      </c>
      <c r="H1367" s="5">
        <f>'Forecast log'!T466</f>
        <v>4.1125586103992759</v>
      </c>
      <c r="I1367" s="5">
        <f>'PG facts'!F120</f>
        <v>2</v>
      </c>
      <c r="J1367" s="5">
        <f t="shared" si="84"/>
        <v>2.1125586103992759</v>
      </c>
      <c r="K1367" s="5">
        <f t="shared" si="85"/>
        <v>4.4629038823721201</v>
      </c>
      <c r="L1367" s="5">
        <f>('Forecast log'!H466-I1367)^2</f>
        <v>0.25</v>
      </c>
      <c r="M1367" s="5">
        <f>('Forecast log'!I466-I1367)^2</f>
        <v>1</v>
      </c>
      <c r="N1367" s="5">
        <f t="shared" si="86"/>
        <v>0</v>
      </c>
      <c r="O1367" s="5">
        <f t="shared" si="87"/>
        <v>2.1125586103992759</v>
      </c>
    </row>
    <row r="1368" spans="1:15" ht="25" customHeight="1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</row>
  </sheetData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514"/>
  <sheetViews>
    <sheetView showGridLines="0" workbookViewId="0">
      <pane ySplit="5" topLeftCell="A6" activePane="bottomLeft" state="frozen"/>
      <selection pane="bottomLeft"/>
    </sheetView>
  </sheetViews>
  <sheetFormatPr baseColWidth="10" defaultColWidth="8.83203125" defaultRowHeight="14"/>
  <cols>
    <col min="1" max="1" width="3" customWidth="1"/>
    <col min="2" max="2" width="14" customWidth="1"/>
    <col min="3" max="3" width="39" customWidth="1"/>
    <col min="4" max="4" width="25" customWidth="1"/>
    <col min="5" max="6" width="18" customWidth="1"/>
    <col min="7" max="7" width="15" customWidth="1"/>
    <col min="8" max="9" width="18" customWidth="1"/>
    <col min="10" max="10" width="14" customWidth="1"/>
    <col min="11" max="14" width="18" customWidth="1"/>
    <col min="15" max="15" width="14" customWidth="1"/>
    <col min="16" max="22" width="18" customWidth="1"/>
    <col min="23" max="23" width="65" customWidth="1"/>
  </cols>
  <sheetData>
    <row r="1" spans="1:23" ht="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25" customHeight="1">
      <c r="A2" s="1"/>
      <c r="B2" s="2" t="s">
        <v>69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25" customHeight="1">
      <c r="A3" s="1"/>
      <c r="B3" s="1" t="s">
        <v>70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2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46" customHeight="1">
      <c r="A5" s="1"/>
      <c r="B5" s="3" t="s">
        <v>71</v>
      </c>
      <c r="C5" s="3" t="s">
        <v>33</v>
      </c>
      <c r="D5" s="3" t="s">
        <v>3</v>
      </c>
      <c r="E5" s="3" t="s">
        <v>72</v>
      </c>
      <c r="F5" s="3" t="s">
        <v>73</v>
      </c>
      <c r="G5" s="3" t="s">
        <v>25</v>
      </c>
      <c r="H5" s="3" t="s">
        <v>5</v>
      </c>
      <c r="I5" s="3" t="s">
        <v>6</v>
      </c>
      <c r="J5" s="3" t="s">
        <v>74</v>
      </c>
      <c r="K5" s="3" t="s">
        <v>75</v>
      </c>
      <c r="L5" s="3" t="s">
        <v>76</v>
      </c>
      <c r="M5" s="3" t="s">
        <v>77</v>
      </c>
      <c r="N5" s="3" t="s">
        <v>78</v>
      </c>
      <c r="O5" s="3" t="s">
        <v>79</v>
      </c>
      <c r="P5" s="3" t="s">
        <v>80</v>
      </c>
      <c r="Q5" s="3" t="s">
        <v>81</v>
      </c>
      <c r="R5" s="3" t="s">
        <v>82</v>
      </c>
      <c r="S5" s="3" t="s">
        <v>83</v>
      </c>
      <c r="T5" s="3" t="s">
        <v>84</v>
      </c>
      <c r="U5" s="3" t="s">
        <v>85</v>
      </c>
      <c r="V5" s="3" t="s">
        <v>86</v>
      </c>
      <c r="W5" s="3" t="s">
        <v>87</v>
      </c>
    </row>
    <row r="6" spans="1:23" ht="25" customHeight="1">
      <c r="A6" s="1"/>
      <c r="B6" s="1">
        <v>1</v>
      </c>
      <c r="C6" s="13" t="s">
        <v>17</v>
      </c>
      <c r="D6" s="1" t="s">
        <v>43</v>
      </c>
      <c r="E6" s="4">
        <v>45473</v>
      </c>
      <c r="F6" s="4">
        <v>45383</v>
      </c>
      <c r="G6" s="1">
        <v>0</v>
      </c>
      <c r="H6" s="5">
        <f>AVERAGE('PG facts'!D34,'PG facts'!D41,'PG facts'!D48,'PG facts'!D55)</f>
        <v>-0.5</v>
      </c>
      <c r="I6" s="5">
        <f>'PG facts'!D55</f>
        <v>-1</v>
      </c>
      <c r="J6" s="8">
        <f>COUNT('Training pairs'!F6:F13)</f>
        <v>8</v>
      </c>
      <c r="K6" s="5">
        <f>(SUM('Training pairs'!I6:I13)-SUM('Training pairs'!F6:F13)*SUM('Training pairs'!G6:G13)/COUNT('Training pairs'!F6:F13))/(SUM('Training pairs'!H6:H13)-SUM('Training pairs'!F6:F13)^2/COUNT('Training pairs'!F6:F13))</f>
        <v>0.31709936140417616</v>
      </c>
      <c r="L6" s="5">
        <f>AVERAGE('Training pairs'!G6:G13)-K6*AVERAGE('Training pairs'!F6:F13)</f>
        <v>-1.4839268450954071</v>
      </c>
      <c r="M6" s="5">
        <f>(SUM('Target months'!H6:H8)/SUM('Target months'!F6:F8)-1)*100</f>
        <v>1.6699248855703397</v>
      </c>
      <c r="N6" s="5">
        <f t="shared" ref="N6:N69" si="0">L6+K6*M6</f>
        <v>-0.95439473028811039</v>
      </c>
      <c r="O6" s="8" t="str">
        <f>"n.a."</f>
        <v>n.a.</v>
      </c>
      <c r="P6" s="5" t="str">
        <f>"n.a."</f>
        <v>n.a.</v>
      </c>
      <c r="Q6" s="5" t="str">
        <f>"n.a."</f>
        <v>n.a.</v>
      </c>
      <c r="R6" s="5" t="s">
        <v>88</v>
      </c>
      <c r="S6" s="5" t="str">
        <f>"n.a."</f>
        <v>n.a.</v>
      </c>
      <c r="T6" s="5">
        <f t="shared" ref="T6:T69" si="1">(H6+N6)/2</f>
        <v>-0.7271973651440552</v>
      </c>
      <c r="U6" s="4">
        <v>45383</v>
      </c>
      <c r="V6" s="4">
        <v>45314</v>
      </c>
      <c r="W6" s="1" t="s">
        <v>89</v>
      </c>
    </row>
    <row r="7" spans="1:23" ht="25" customHeight="1">
      <c r="A7" s="1"/>
      <c r="B7" s="1">
        <v>2</v>
      </c>
      <c r="C7" s="13" t="s">
        <v>17</v>
      </c>
      <c r="D7" s="1" t="s">
        <v>43</v>
      </c>
      <c r="E7" s="4">
        <v>45473</v>
      </c>
      <c r="F7" s="4">
        <v>45401</v>
      </c>
      <c r="G7" s="1">
        <v>0</v>
      </c>
      <c r="H7" s="5">
        <f>AVERAGE('PG facts'!D41,'PG facts'!D48,'PG facts'!D55,'PG facts'!D62)</f>
        <v>-0.25</v>
      </c>
      <c r="I7" s="5">
        <f>'PG facts'!D62</f>
        <v>1</v>
      </c>
      <c r="J7" s="8">
        <f>COUNT('Training pairs'!F21:F28)</f>
        <v>8</v>
      </c>
      <c r="K7" s="5">
        <f>(SUM('Training pairs'!I21:I28)-SUM('Training pairs'!F21:F28)*SUM('Training pairs'!G21:G28)/COUNT('Training pairs'!F21:F28))/(SUM('Training pairs'!H21:H28)-SUM('Training pairs'!F21:F28)^2/COUNT('Training pairs'!F21:F28))</f>
        <v>0.31709936140417616</v>
      </c>
      <c r="L7" s="5">
        <f>AVERAGE('Training pairs'!G21:G28)-K7*AVERAGE('Training pairs'!F21:F28)</f>
        <v>-1.4839268450954071</v>
      </c>
      <c r="M7" s="5">
        <f>(SUM('Target months'!H9:H11)/SUM('Target months'!F9:F11)-1)*100</f>
        <v>1.6699248855703397</v>
      </c>
      <c r="N7" s="5">
        <f t="shared" si="0"/>
        <v>-0.95439473028811039</v>
      </c>
      <c r="O7" s="8">
        <f>COUNT('Training pairs'!F29:F36)</f>
        <v>8</v>
      </c>
      <c r="P7" s="5">
        <f>(SUM('Training pairs'!I29:I36)-SUM('Training pairs'!F29:F36)*SUM('Training pairs'!G29:G36)/COUNT('Training pairs'!F29:F36))/(SUM('Training pairs'!H29:H36)-SUM('Training pairs'!F29:F36)^2/COUNT('Training pairs'!F29:F36))</f>
        <v>4.5498424397465383E-2</v>
      </c>
      <c r="Q7" s="5">
        <f>AVERAGE('Training pairs'!G29:G36)-P7*AVERAGE('Training pairs'!F29:F36)</f>
        <v>-1.0335645673614113</v>
      </c>
      <c r="R7" s="5" t="s">
        <v>88</v>
      </c>
      <c r="S7" s="5" t="str">
        <f>"n.a."</f>
        <v>n.a.</v>
      </c>
      <c r="T7" s="5">
        <f t="shared" si="1"/>
        <v>-0.6021973651440552</v>
      </c>
      <c r="U7" s="4">
        <v>45383</v>
      </c>
      <c r="V7" s="4">
        <v>45401</v>
      </c>
      <c r="W7" s="1" t="s">
        <v>89</v>
      </c>
    </row>
    <row r="8" spans="1:23" ht="25" customHeight="1">
      <c r="A8" s="1"/>
      <c r="B8" s="1">
        <v>3</v>
      </c>
      <c r="C8" s="13" t="s">
        <v>17</v>
      </c>
      <c r="D8" s="1" t="s">
        <v>43</v>
      </c>
      <c r="E8" s="4">
        <v>45473</v>
      </c>
      <c r="F8" s="4">
        <v>45408</v>
      </c>
      <c r="G8" s="1">
        <v>0</v>
      </c>
      <c r="H8" s="5">
        <f>AVERAGE('PG facts'!D41,'PG facts'!D48,'PG facts'!D55,'PG facts'!D62)</f>
        <v>-0.25</v>
      </c>
      <c r="I8" s="5">
        <f>'PG facts'!D62</f>
        <v>1</v>
      </c>
      <c r="J8" s="8">
        <f>COUNT('Training pairs'!F37:F45)</f>
        <v>9</v>
      </c>
      <c r="K8" s="5">
        <f>(SUM('Training pairs'!I37:I45)-SUM('Training pairs'!F37:F45)*SUM('Training pairs'!G37:G45)/COUNT('Training pairs'!F37:F45))/(SUM('Training pairs'!H37:H45)-SUM('Training pairs'!F37:F45)^2/COUNT('Training pairs'!F37:F45))</f>
        <v>0.42335533821330956</v>
      </c>
      <c r="L8" s="5">
        <f>AVERAGE('Training pairs'!G37:G45)-K8*AVERAGE('Training pairs'!F37:F45)</f>
        <v>-1.3671349725216682</v>
      </c>
      <c r="M8" s="5">
        <f>(SUM('Target months'!H12:H14)/SUM('Target months'!F12:F14)-1)*100</f>
        <v>1.9054356683577023</v>
      </c>
      <c r="N8" s="5">
        <f t="shared" si="0"/>
        <v>-0.5604586107003896</v>
      </c>
      <c r="O8" s="8">
        <f>COUNT('Training pairs'!F46:F53)</f>
        <v>8</v>
      </c>
      <c r="P8" s="5">
        <f>(SUM('Training pairs'!I46:I53)-SUM('Training pairs'!F46:F53)*SUM('Training pairs'!G46:G53)/COUNT('Training pairs'!F46:F53))/(SUM('Training pairs'!H46:H53)-SUM('Training pairs'!F46:F53)^2/COUNT('Training pairs'!F46:F53))</f>
        <v>4.5498424397465383E-2</v>
      </c>
      <c r="Q8" s="5">
        <f>AVERAGE('Training pairs'!G46:G53)-P8*AVERAGE('Training pairs'!F46:F53)</f>
        <v>-1.0335645673614113</v>
      </c>
      <c r="R8" s="5">
        <v>1.9031592443456091</v>
      </c>
      <c r="S8" s="5">
        <f>Q8+P8*R8</f>
        <v>-0.94697382036621525</v>
      </c>
      <c r="T8" s="5">
        <f t="shared" si="1"/>
        <v>-0.4052293053501948</v>
      </c>
      <c r="U8" s="4">
        <v>45408</v>
      </c>
      <c r="V8" s="4">
        <v>45401</v>
      </c>
      <c r="W8" s="1" t="s">
        <v>90</v>
      </c>
    </row>
    <row r="9" spans="1:23" ht="25" customHeight="1">
      <c r="A9" s="1"/>
      <c r="B9" s="1">
        <v>4</v>
      </c>
      <c r="C9" s="13" t="s">
        <v>17</v>
      </c>
      <c r="D9" s="1" t="s">
        <v>43</v>
      </c>
      <c r="E9" s="4">
        <v>45473</v>
      </c>
      <c r="F9" s="4">
        <v>45443</v>
      </c>
      <c r="G9" s="1">
        <v>1</v>
      </c>
      <c r="H9" s="5">
        <f>AVERAGE('PG facts'!D41,'PG facts'!D48,'PG facts'!D55,'PG facts'!D62)</f>
        <v>-0.25</v>
      </c>
      <c r="I9" s="5">
        <f>'PG facts'!D62</f>
        <v>1</v>
      </c>
      <c r="J9" s="8">
        <f>COUNT('Training pairs'!F54:F62)</f>
        <v>9</v>
      </c>
      <c r="K9" s="5">
        <f>(SUM('Training pairs'!I54:I62)-SUM('Training pairs'!F54:F62)*SUM('Training pairs'!G54:G62)/COUNT('Training pairs'!F54:F62))/(SUM('Training pairs'!H54:H62)-SUM('Training pairs'!F54:F62)^2/COUNT('Training pairs'!F54:F62))</f>
        <v>0.41290525472872475</v>
      </c>
      <c r="L9" s="5">
        <f>AVERAGE('Training pairs'!G54:G62)-K9*AVERAGE('Training pairs'!F54:F62)</f>
        <v>-1.3507658411602892</v>
      </c>
      <c r="M9" s="5">
        <f>(SUM('Target months'!H15:H17)/SUM('Target months'!F15:F17)-1)*100</f>
        <v>1.7749528290069039</v>
      </c>
      <c r="N9" s="5">
        <f t="shared" si="0"/>
        <v>-0.61787849116772298</v>
      </c>
      <c r="O9" s="8">
        <f>COUNT('Training pairs'!F63:F70)</f>
        <v>8</v>
      </c>
      <c r="P9" s="5">
        <f>(SUM('Training pairs'!I63:I70)-SUM('Training pairs'!F63:F70)*SUM('Training pairs'!G63:G70)/COUNT('Training pairs'!F63:F70))/(SUM('Training pairs'!H63:H70)-SUM('Training pairs'!F63:F70)^2/COUNT('Training pairs'!F63:F70))</f>
        <v>4.5498424397465383E-2</v>
      </c>
      <c r="Q9" s="5">
        <f>AVERAGE('Training pairs'!G63:G70)-P9*AVERAGE('Training pairs'!F63:F70)</f>
        <v>-1.0335645673614113</v>
      </c>
      <c r="R9" s="5">
        <v>1.7438948654766806</v>
      </c>
      <c r="S9" s="5">
        <f>Q9+P9*R9</f>
        <v>-0.95422009866739255</v>
      </c>
      <c r="T9" s="5">
        <f t="shared" si="1"/>
        <v>-0.43393924558386149</v>
      </c>
      <c r="U9" s="4">
        <v>45443</v>
      </c>
      <c r="V9" s="4">
        <v>45401</v>
      </c>
      <c r="W9" s="1" t="s">
        <v>91</v>
      </c>
    </row>
    <row r="10" spans="1:23" ht="25" customHeight="1">
      <c r="A10" s="1"/>
      <c r="B10" s="1">
        <v>5</v>
      </c>
      <c r="C10" s="13" t="s">
        <v>17</v>
      </c>
      <c r="D10" s="1" t="s">
        <v>43</v>
      </c>
      <c r="E10" s="4">
        <v>45473</v>
      </c>
      <c r="F10" s="4">
        <v>45471</v>
      </c>
      <c r="G10" s="1">
        <v>2</v>
      </c>
      <c r="H10" s="5">
        <f>AVERAGE('PG facts'!D41,'PG facts'!D48,'PG facts'!D55,'PG facts'!D62)</f>
        <v>-0.25</v>
      </c>
      <c r="I10" s="5">
        <f>'PG facts'!D62</f>
        <v>1</v>
      </c>
      <c r="J10" s="8">
        <f>COUNT('Training pairs'!F71:F79)</f>
        <v>9</v>
      </c>
      <c r="K10" s="5">
        <f>(SUM('Training pairs'!I71:I79)-SUM('Training pairs'!F71:F79)*SUM('Training pairs'!G71:G79)/COUNT('Training pairs'!F71:F79))/(SUM('Training pairs'!H71:H79)-SUM('Training pairs'!F71:F79)^2/COUNT('Training pairs'!F71:F79))</f>
        <v>0.40471247624214851</v>
      </c>
      <c r="L10" s="5">
        <f>AVERAGE('Training pairs'!G71:G79)-K10*AVERAGE('Training pairs'!F71:F79)</f>
        <v>-1.3387612234494781</v>
      </c>
      <c r="M10" s="5">
        <f>(SUM('Target months'!H18:H20)/SUM('Target months'!F18:F20)-1)*100</f>
        <v>1.578038200447085</v>
      </c>
      <c r="N10" s="5">
        <f t="shared" si="0"/>
        <v>-0.70010947574183446</v>
      </c>
      <c r="O10" s="8">
        <f>COUNT('Training pairs'!F80:F87)</f>
        <v>8</v>
      </c>
      <c r="P10" s="5">
        <f>(SUM('Training pairs'!I80:I87)-SUM('Training pairs'!F80:F87)*SUM('Training pairs'!G80:G87)/COUNT('Training pairs'!F80:F87))/(SUM('Training pairs'!H80:H87)-SUM('Training pairs'!F80:F87)^2/COUNT('Training pairs'!F80:F87))</f>
        <v>4.5498424397465383E-2</v>
      </c>
      <c r="Q10" s="5">
        <f>AVERAGE('Training pairs'!G80:G87)-P10*AVERAGE('Training pairs'!F80:F87)</f>
        <v>-1.0335645673614113</v>
      </c>
      <c r="R10" s="5">
        <v>1.6317086363363043</v>
      </c>
      <c r="S10" s="5">
        <f>Q10+P10*R10</f>
        <v>-0.95932439533237268</v>
      </c>
      <c r="T10" s="5">
        <f t="shared" si="1"/>
        <v>-0.47505473787091723</v>
      </c>
      <c r="U10" s="4">
        <v>45471</v>
      </c>
      <c r="V10" s="4">
        <v>45401</v>
      </c>
      <c r="W10" s="1" t="s">
        <v>92</v>
      </c>
    </row>
    <row r="11" spans="1:23" ht="25" customHeight="1">
      <c r="A11" s="1"/>
      <c r="B11" s="1">
        <v>6</v>
      </c>
      <c r="C11" s="13" t="s">
        <v>17</v>
      </c>
      <c r="D11" s="1" t="s">
        <v>43</v>
      </c>
      <c r="E11" s="4">
        <v>45473</v>
      </c>
      <c r="F11" s="4">
        <v>45499</v>
      </c>
      <c r="G11" s="1">
        <v>3</v>
      </c>
      <c r="H11" s="5">
        <f>AVERAGE('PG facts'!D41,'PG facts'!D48,'PG facts'!D55,'PG facts'!D62)</f>
        <v>-0.25</v>
      </c>
      <c r="I11" s="5">
        <f>'PG facts'!D62</f>
        <v>1</v>
      </c>
      <c r="J11" s="8">
        <f>COUNT('Training pairs'!F88:F96)</f>
        <v>9</v>
      </c>
      <c r="K11" s="5">
        <f>(SUM('Training pairs'!I88:I96)-SUM('Training pairs'!F88:F96)*SUM('Training pairs'!G88:G96)/COUNT('Training pairs'!F88:F96))/(SUM('Training pairs'!H88:H96)-SUM('Training pairs'!F88:F96)^2/COUNT('Training pairs'!F88:F96))</f>
        <v>0.40471247624214851</v>
      </c>
      <c r="L11" s="5">
        <f>AVERAGE('Training pairs'!G88:G96)-K11*AVERAGE('Training pairs'!F88:F96)</f>
        <v>-1.3387612234494781</v>
      </c>
      <c r="M11" s="5">
        <f>(SUM('Target months'!H21:H23)/SUM('Target months'!F21:F23)-1)*100</f>
        <v>1.7459000829477267</v>
      </c>
      <c r="N11" s="5">
        <f t="shared" si="0"/>
        <v>-0.63217367760833121</v>
      </c>
      <c r="O11" s="8">
        <f>COUNT('Training pairs'!F97:F104)</f>
        <v>8</v>
      </c>
      <c r="P11" s="5">
        <f>(SUM('Training pairs'!I97:I104)-SUM('Training pairs'!F97:F104)*SUM('Training pairs'!G97:G104)/COUNT('Training pairs'!F97:F104))/(SUM('Training pairs'!H97:H104)-SUM('Training pairs'!F97:F104)^2/COUNT('Training pairs'!F97:F104))</f>
        <v>4.5498424397465383E-2</v>
      </c>
      <c r="Q11" s="5">
        <f>AVERAGE('Training pairs'!G97:G104)-P11*AVERAGE('Training pairs'!F97:F104)</f>
        <v>-1.0335645673614113</v>
      </c>
      <c r="R11" s="5">
        <v>1.6317086363363043</v>
      </c>
      <c r="S11" s="5">
        <f>Q11+P11*R11</f>
        <v>-0.95932439533237268</v>
      </c>
      <c r="T11" s="5">
        <f t="shared" si="1"/>
        <v>-0.4410868388041656</v>
      </c>
      <c r="U11" s="4">
        <v>45499</v>
      </c>
      <c r="V11" s="4">
        <v>45401</v>
      </c>
      <c r="W11" s="1" t="s">
        <v>93</v>
      </c>
    </row>
    <row r="12" spans="1:23" ht="25" customHeight="1">
      <c r="A12" s="1"/>
      <c r="B12" s="1">
        <v>7</v>
      </c>
      <c r="C12" s="13" t="s">
        <v>17</v>
      </c>
      <c r="D12" s="1" t="s">
        <v>43</v>
      </c>
      <c r="E12" s="4">
        <v>45473</v>
      </c>
      <c r="F12" s="4">
        <v>45502</v>
      </c>
      <c r="G12" s="1">
        <v>3</v>
      </c>
      <c r="H12" s="5">
        <f>AVERAGE('PG facts'!D41,'PG facts'!D48,'PG facts'!D55,'PG facts'!D62)</f>
        <v>-0.25</v>
      </c>
      <c r="I12" s="5">
        <f>'PG facts'!D62</f>
        <v>1</v>
      </c>
      <c r="J12" s="8">
        <f>COUNT('Training pairs'!F105:F113)</f>
        <v>9</v>
      </c>
      <c r="K12" s="5">
        <f>(SUM('Training pairs'!I105:I113)-SUM('Training pairs'!F105:F113)*SUM('Training pairs'!G105:G113)/COUNT('Training pairs'!F105:F113))/(SUM('Training pairs'!H105:H113)-SUM('Training pairs'!F105:F113)^2/COUNT('Training pairs'!F105:F113))</f>
        <v>0.40471247624214851</v>
      </c>
      <c r="L12" s="5">
        <f>AVERAGE('Training pairs'!G105:G113)-K12*AVERAGE('Training pairs'!F105:F113)</f>
        <v>-1.3387612234494781</v>
      </c>
      <c r="M12" s="5">
        <f>(SUM('Target months'!H24:H26)/SUM('Target months'!F24:F26)-1)*100</f>
        <v>1.7459000829477267</v>
      </c>
      <c r="N12" s="5">
        <f t="shared" si="0"/>
        <v>-0.63217367760833121</v>
      </c>
      <c r="O12" s="8">
        <f>COUNT('Training pairs'!F114:F121)</f>
        <v>8</v>
      </c>
      <c r="P12" s="5">
        <f>(SUM('Training pairs'!I114:I121)-SUM('Training pairs'!F114:F121)*SUM('Training pairs'!G114:G121)/COUNT('Training pairs'!F114:F121))/(SUM('Training pairs'!H114:H121)-SUM('Training pairs'!F114:F121)^2/COUNT('Training pairs'!F114:F121))</f>
        <v>4.5498424397465383E-2</v>
      </c>
      <c r="Q12" s="5">
        <f>AVERAGE('Training pairs'!G114:G121)-P12*AVERAGE('Training pairs'!F114:F121)</f>
        <v>-1.0335645673614113</v>
      </c>
      <c r="R12" s="5">
        <v>1.6317086363363043</v>
      </c>
      <c r="S12" s="5">
        <f>Q12+P12*R12</f>
        <v>-0.95932439533237268</v>
      </c>
      <c r="T12" s="5">
        <f t="shared" si="1"/>
        <v>-0.4410868388041656</v>
      </c>
      <c r="U12" s="4">
        <v>45499</v>
      </c>
      <c r="V12" s="4">
        <v>45401</v>
      </c>
      <c r="W12" s="1" t="s">
        <v>93</v>
      </c>
    </row>
    <row r="13" spans="1:23" ht="25" customHeight="1">
      <c r="A13" s="1"/>
      <c r="B13" s="1">
        <v>8</v>
      </c>
      <c r="C13" s="13" t="s">
        <v>18</v>
      </c>
      <c r="D13" s="1" t="s">
        <v>43</v>
      </c>
      <c r="E13" s="4">
        <v>45473</v>
      </c>
      <c r="F13" s="4">
        <v>45383</v>
      </c>
      <c r="G13" s="1">
        <v>0</v>
      </c>
      <c r="H13" s="5">
        <f>AVERAGE('PG facts'!D35,'PG facts'!D42,'PG facts'!D49,'PG facts'!D56)</f>
        <v>-0.75</v>
      </c>
      <c r="I13" s="5">
        <f>'PG facts'!D56</f>
        <v>1</v>
      </c>
      <c r="J13" s="8">
        <f>COUNT('Training pairs'!F122:F129)</f>
        <v>8</v>
      </c>
      <c r="K13" s="5">
        <f>(SUM('Training pairs'!I122:I129)-SUM('Training pairs'!F122:F129)*SUM('Training pairs'!G122:G129)/COUNT('Training pairs'!F122:F129))/(SUM('Training pairs'!H122:H129)-SUM('Training pairs'!F122:F129)^2/COUNT('Training pairs'!F122:F129))</f>
        <v>1.0507367173906355</v>
      </c>
      <c r="L13" s="5">
        <f>AVERAGE('Training pairs'!G122:G129)-K13*AVERAGE('Training pairs'!F122:F129)</f>
        <v>-2.1501372447950269</v>
      </c>
      <c r="M13" s="5">
        <f>(SUM('Target months'!H27:H29)/SUM('Target months'!F27:F29)-1)*100</f>
        <v>1.6699248855703397</v>
      </c>
      <c r="N13" s="5">
        <f t="shared" si="0"/>
        <v>-0.39548585224191557</v>
      </c>
      <c r="O13" s="8" t="str">
        <f>"n.a."</f>
        <v>n.a.</v>
      </c>
      <c r="P13" s="5" t="str">
        <f>"n.a."</f>
        <v>n.a.</v>
      </c>
      <c r="Q13" s="5" t="str">
        <f>"n.a."</f>
        <v>n.a.</v>
      </c>
      <c r="R13" s="5" t="s">
        <v>88</v>
      </c>
      <c r="S13" s="5" t="str">
        <f>"n.a."</f>
        <v>n.a.</v>
      </c>
      <c r="T13" s="5">
        <f t="shared" si="1"/>
        <v>-0.57274292612095778</v>
      </c>
      <c r="U13" s="4">
        <v>45383</v>
      </c>
      <c r="V13" s="4">
        <v>45314</v>
      </c>
      <c r="W13" s="1" t="s">
        <v>89</v>
      </c>
    </row>
    <row r="14" spans="1:23" ht="25" customHeight="1">
      <c r="A14" s="1"/>
      <c r="B14" s="1">
        <v>9</v>
      </c>
      <c r="C14" s="13" t="s">
        <v>18</v>
      </c>
      <c r="D14" s="1" t="s">
        <v>43</v>
      </c>
      <c r="E14" s="4">
        <v>45473</v>
      </c>
      <c r="F14" s="4">
        <v>45401</v>
      </c>
      <c r="G14" s="1">
        <v>0</v>
      </c>
      <c r="H14" s="5">
        <f>AVERAGE('PG facts'!D42,'PG facts'!D49,'PG facts'!D56,'PG facts'!D63)</f>
        <v>0</v>
      </c>
      <c r="I14" s="5">
        <f>'PG facts'!D63</f>
        <v>2</v>
      </c>
      <c r="J14" s="8">
        <f>COUNT('Training pairs'!F137:F144)</f>
        <v>8</v>
      </c>
      <c r="K14" s="5">
        <f>(SUM('Training pairs'!I137:I144)-SUM('Training pairs'!F137:F144)*SUM('Training pairs'!G137:G144)/COUNT('Training pairs'!F137:F144))/(SUM('Training pairs'!H137:H144)-SUM('Training pairs'!F137:F144)^2/COUNT('Training pairs'!F137:F144))</f>
        <v>1.0507367173906355</v>
      </c>
      <c r="L14" s="5">
        <f>AVERAGE('Training pairs'!G137:G144)-K14*AVERAGE('Training pairs'!F137:F144)</f>
        <v>-2.1501372447950269</v>
      </c>
      <c r="M14" s="5">
        <f>(SUM('Target months'!H30:H32)/SUM('Target months'!F30:F32)-1)*100</f>
        <v>1.6699248855703397</v>
      </c>
      <c r="N14" s="5">
        <f t="shared" si="0"/>
        <v>-0.39548585224191557</v>
      </c>
      <c r="O14" s="8">
        <f>COUNT('Training pairs'!F145:F152)</f>
        <v>8</v>
      </c>
      <c r="P14" s="5">
        <f>(SUM('Training pairs'!I145:I152)-SUM('Training pairs'!F145:F152)*SUM('Training pairs'!G145:G152)/COUNT('Training pairs'!F145:F152))/(SUM('Training pairs'!H145:H152)-SUM('Training pairs'!F145:F152)^2/COUNT('Training pairs'!F145:F152))</f>
        <v>0.60069364931052149</v>
      </c>
      <c r="Q14" s="5">
        <f>AVERAGE('Training pairs'!G145:G152)-P14*AVERAGE('Training pairs'!F145:F152)</f>
        <v>-1.693136717872326</v>
      </c>
      <c r="R14" s="5" t="s">
        <v>88</v>
      </c>
      <c r="S14" s="5" t="str">
        <f>"n.a."</f>
        <v>n.a.</v>
      </c>
      <c r="T14" s="5">
        <f t="shared" si="1"/>
        <v>-0.19774292612095778</v>
      </c>
      <c r="U14" s="4">
        <v>45383</v>
      </c>
      <c r="V14" s="4">
        <v>45401</v>
      </c>
      <c r="W14" s="1" t="s">
        <v>89</v>
      </c>
    </row>
    <row r="15" spans="1:23" ht="25" customHeight="1">
      <c r="A15" s="1"/>
      <c r="B15" s="1">
        <v>10</v>
      </c>
      <c r="C15" s="13" t="s">
        <v>18</v>
      </c>
      <c r="D15" s="1" t="s">
        <v>43</v>
      </c>
      <c r="E15" s="4">
        <v>45473</v>
      </c>
      <c r="F15" s="4">
        <v>45408</v>
      </c>
      <c r="G15" s="1">
        <v>0</v>
      </c>
      <c r="H15" s="5">
        <f>AVERAGE('PG facts'!D42,'PG facts'!D49,'PG facts'!D56,'PG facts'!D63)</f>
        <v>0</v>
      </c>
      <c r="I15" s="5">
        <f>'PG facts'!D63</f>
        <v>2</v>
      </c>
      <c r="J15" s="8">
        <f>COUNT('Training pairs'!F153:F161)</f>
        <v>9</v>
      </c>
      <c r="K15" s="5">
        <f>(SUM('Training pairs'!I153:I161)-SUM('Training pairs'!F153:F161)*SUM('Training pairs'!G153:G161)/COUNT('Training pairs'!F153:F161))/(SUM('Training pairs'!H153:H161)-SUM('Training pairs'!F153:F161)^2/COUNT('Training pairs'!F153:F161))</f>
        <v>1.1722482857163548</v>
      </c>
      <c r="L15" s="5">
        <f>AVERAGE('Training pairs'!G153:G161)-K15*AVERAGE('Training pairs'!F153:F161)</f>
        <v>-2.0165771004125164</v>
      </c>
      <c r="M15" s="5">
        <f>(SUM('Target months'!H33:H35)/SUM('Target months'!F33:F35)-1)*100</f>
        <v>1.9054356683577023</v>
      </c>
      <c r="N15" s="5">
        <f t="shared" si="0"/>
        <v>0.21706659536259698</v>
      </c>
      <c r="O15" s="8">
        <f>COUNT('Training pairs'!F162:F169)</f>
        <v>8</v>
      </c>
      <c r="P15" s="5">
        <f>(SUM('Training pairs'!I162:I169)-SUM('Training pairs'!F162:F169)*SUM('Training pairs'!G162:G169)/COUNT('Training pairs'!F162:F169))/(SUM('Training pairs'!H162:H169)-SUM('Training pairs'!F162:F169)^2/COUNT('Training pairs'!F162:F169))</f>
        <v>0.60069364931052149</v>
      </c>
      <c r="Q15" s="5">
        <f>AVERAGE('Training pairs'!G162:G169)-P15*AVERAGE('Training pairs'!F162:F169)</f>
        <v>-1.693136717872326</v>
      </c>
      <c r="R15" s="5">
        <v>1.9031592443456091</v>
      </c>
      <c r="S15" s="5">
        <f>Q15+P15*R15</f>
        <v>-0.54992104616730764</v>
      </c>
      <c r="T15" s="5">
        <f t="shared" si="1"/>
        <v>0.10853329768129849</v>
      </c>
      <c r="U15" s="4">
        <v>45408</v>
      </c>
      <c r="V15" s="4">
        <v>45401</v>
      </c>
      <c r="W15" s="1" t="s">
        <v>90</v>
      </c>
    </row>
    <row r="16" spans="1:23" ht="25" customHeight="1">
      <c r="A16" s="1"/>
      <c r="B16" s="1">
        <v>11</v>
      </c>
      <c r="C16" s="13" t="s">
        <v>18</v>
      </c>
      <c r="D16" s="1" t="s">
        <v>43</v>
      </c>
      <c r="E16" s="4">
        <v>45473</v>
      </c>
      <c r="F16" s="4">
        <v>45443</v>
      </c>
      <c r="G16" s="1">
        <v>1</v>
      </c>
      <c r="H16" s="5">
        <f>AVERAGE('PG facts'!D42,'PG facts'!D49,'PG facts'!D56,'PG facts'!D63)</f>
        <v>0</v>
      </c>
      <c r="I16" s="5">
        <f>'PG facts'!D63</f>
        <v>2</v>
      </c>
      <c r="J16" s="8">
        <f>COUNT('Training pairs'!F170:F178)</f>
        <v>9</v>
      </c>
      <c r="K16" s="5">
        <f>(SUM('Training pairs'!I170:I178)-SUM('Training pairs'!F170:F178)*SUM('Training pairs'!G170:G178)/COUNT('Training pairs'!F170:F178))/(SUM('Training pairs'!H170:H178)-SUM('Training pairs'!F170:F178)^2/COUNT('Training pairs'!F170:F178))</f>
        <v>1.1657353553245213</v>
      </c>
      <c r="L16" s="5">
        <f>AVERAGE('Training pairs'!G170:G178)-K16*AVERAGE('Training pairs'!F170:F178)</f>
        <v>-1.9903001664373059</v>
      </c>
      <c r="M16" s="5">
        <f>(SUM('Target months'!H36:H38)/SUM('Target months'!F36:F38)-1)*100</f>
        <v>1.7749528290069039</v>
      </c>
      <c r="N16" s="5">
        <f t="shared" si="0"/>
        <v>7.8825100369321666E-2</v>
      </c>
      <c r="O16" s="8">
        <f>COUNT('Training pairs'!F179:F186)</f>
        <v>8</v>
      </c>
      <c r="P16" s="5">
        <f>(SUM('Training pairs'!I179:I186)-SUM('Training pairs'!F179:F186)*SUM('Training pairs'!G179:G186)/COUNT('Training pairs'!F179:F186))/(SUM('Training pairs'!H179:H186)-SUM('Training pairs'!F179:F186)^2/COUNT('Training pairs'!F179:F186))</f>
        <v>0.60069364931052149</v>
      </c>
      <c r="Q16" s="5">
        <f>AVERAGE('Training pairs'!G179:G186)-P16*AVERAGE('Training pairs'!F179:F186)</f>
        <v>-1.693136717872326</v>
      </c>
      <c r="R16" s="5">
        <v>1.7438948654766806</v>
      </c>
      <c r="S16" s="5">
        <f>Q16+P16*R16</f>
        <v>-0.64559014711525786</v>
      </c>
      <c r="T16" s="5">
        <f t="shared" si="1"/>
        <v>3.9412550184660833E-2</v>
      </c>
      <c r="U16" s="4">
        <v>45443</v>
      </c>
      <c r="V16" s="4">
        <v>45401</v>
      </c>
      <c r="W16" s="1" t="s">
        <v>91</v>
      </c>
    </row>
    <row r="17" spans="1:23" ht="25" customHeight="1">
      <c r="A17" s="1"/>
      <c r="B17" s="1">
        <v>12</v>
      </c>
      <c r="C17" s="13" t="s">
        <v>18</v>
      </c>
      <c r="D17" s="1" t="s">
        <v>43</v>
      </c>
      <c r="E17" s="4">
        <v>45473</v>
      </c>
      <c r="F17" s="4">
        <v>45471</v>
      </c>
      <c r="G17" s="1">
        <v>2</v>
      </c>
      <c r="H17" s="5">
        <f>AVERAGE('PG facts'!D42,'PG facts'!D49,'PG facts'!D56,'PG facts'!D63)</f>
        <v>0</v>
      </c>
      <c r="I17" s="5">
        <f>'PG facts'!D63</f>
        <v>2</v>
      </c>
      <c r="J17" s="8">
        <f>COUNT('Training pairs'!F187:F195)</f>
        <v>9</v>
      </c>
      <c r="K17" s="5">
        <f>(SUM('Training pairs'!I187:I195)-SUM('Training pairs'!F187:F195)*SUM('Training pairs'!G187:G195)/COUNT('Training pairs'!F187:F195))/(SUM('Training pairs'!H187:H195)-SUM('Training pairs'!F187:F195)^2/COUNT('Training pairs'!F187:F195))</f>
        <v>1.1592506667617772</v>
      </c>
      <c r="L17" s="5">
        <f>AVERAGE('Training pairs'!G187:G195)-K17*AVERAGE('Training pairs'!F187:F195)</f>
        <v>-1.9703411612195425</v>
      </c>
      <c r="M17" s="5">
        <f>(SUM('Target months'!H39:H41)/SUM('Target months'!F39:F41)-1)*100</f>
        <v>1.578038200447085</v>
      </c>
      <c r="N17" s="5">
        <f t="shared" si="0"/>
        <v>-0.14099932517570424</v>
      </c>
      <c r="O17" s="8">
        <f>COUNT('Training pairs'!F196:F203)</f>
        <v>8</v>
      </c>
      <c r="P17" s="5">
        <f>(SUM('Training pairs'!I196:I203)-SUM('Training pairs'!F196:F203)*SUM('Training pairs'!G196:G203)/COUNT('Training pairs'!F196:F203))/(SUM('Training pairs'!H196:H203)-SUM('Training pairs'!F196:F203)^2/COUNT('Training pairs'!F196:F203))</f>
        <v>0.60069364931052149</v>
      </c>
      <c r="Q17" s="5">
        <f>AVERAGE('Training pairs'!G196:G203)-P17*AVERAGE('Training pairs'!F196:F203)</f>
        <v>-1.693136717872326</v>
      </c>
      <c r="R17" s="5">
        <v>1.6317086363363043</v>
      </c>
      <c r="S17" s="5">
        <f>Q17+P17*R17</f>
        <v>-0.71297970249997678</v>
      </c>
      <c r="T17" s="5">
        <f t="shared" si="1"/>
        <v>-7.0499662587852119E-2</v>
      </c>
      <c r="U17" s="4">
        <v>45471</v>
      </c>
      <c r="V17" s="4">
        <v>45401</v>
      </c>
      <c r="W17" s="1" t="s">
        <v>92</v>
      </c>
    </row>
    <row r="18" spans="1:23" ht="25" customHeight="1">
      <c r="A18" s="1"/>
      <c r="B18" s="1">
        <v>13</v>
      </c>
      <c r="C18" s="13" t="s">
        <v>18</v>
      </c>
      <c r="D18" s="1" t="s">
        <v>43</v>
      </c>
      <c r="E18" s="4">
        <v>45473</v>
      </c>
      <c r="F18" s="4">
        <v>45499</v>
      </c>
      <c r="G18" s="1">
        <v>3</v>
      </c>
      <c r="H18" s="5">
        <f>AVERAGE('PG facts'!D42,'PG facts'!D49,'PG facts'!D56,'PG facts'!D63)</f>
        <v>0</v>
      </c>
      <c r="I18" s="5">
        <f>'PG facts'!D63</f>
        <v>2</v>
      </c>
      <c r="J18" s="8">
        <f>COUNT('Training pairs'!F204:F212)</f>
        <v>9</v>
      </c>
      <c r="K18" s="5">
        <f>(SUM('Training pairs'!I204:I212)-SUM('Training pairs'!F204:F212)*SUM('Training pairs'!G204:G212)/COUNT('Training pairs'!F204:F212))/(SUM('Training pairs'!H204:H212)-SUM('Training pairs'!F204:F212)^2/COUNT('Training pairs'!F204:F212))</f>
        <v>1.1592506667617772</v>
      </c>
      <c r="L18" s="5">
        <f>AVERAGE('Training pairs'!G204:G212)-K18*AVERAGE('Training pairs'!F204:F212)</f>
        <v>-1.9703411612195425</v>
      </c>
      <c r="M18" s="5">
        <f>(SUM('Target months'!H42:H44)/SUM('Target months'!F42:F44)-1)*100</f>
        <v>1.7459000829477267</v>
      </c>
      <c r="N18" s="5">
        <f t="shared" si="0"/>
        <v>5.359467403705187E-2</v>
      </c>
      <c r="O18" s="8">
        <f>COUNT('Training pairs'!F213:F220)</f>
        <v>8</v>
      </c>
      <c r="P18" s="5">
        <f>(SUM('Training pairs'!I213:I220)-SUM('Training pairs'!F213:F220)*SUM('Training pairs'!G213:G220)/COUNT('Training pairs'!F213:F220))/(SUM('Training pairs'!H213:H220)-SUM('Training pairs'!F213:F220)^2/COUNT('Training pairs'!F213:F220))</f>
        <v>0.60069364931052149</v>
      </c>
      <c r="Q18" s="5">
        <f>AVERAGE('Training pairs'!G213:G220)-P18*AVERAGE('Training pairs'!F213:F220)</f>
        <v>-1.693136717872326</v>
      </c>
      <c r="R18" s="5">
        <v>1.6317086363363043</v>
      </c>
      <c r="S18" s="5">
        <f>Q18+P18*R18</f>
        <v>-0.71297970249997678</v>
      </c>
      <c r="T18" s="5">
        <f t="shared" si="1"/>
        <v>2.6797337018525935E-2</v>
      </c>
      <c r="U18" s="4">
        <v>45499</v>
      </c>
      <c r="V18" s="4">
        <v>45401</v>
      </c>
      <c r="W18" s="1" t="s">
        <v>93</v>
      </c>
    </row>
    <row r="19" spans="1:23" ht="25" customHeight="1">
      <c r="A19" s="1"/>
      <c r="B19" s="1">
        <v>14</v>
      </c>
      <c r="C19" s="13" t="s">
        <v>18</v>
      </c>
      <c r="D19" s="1" t="s">
        <v>43</v>
      </c>
      <c r="E19" s="4">
        <v>45473</v>
      </c>
      <c r="F19" s="4">
        <v>45502</v>
      </c>
      <c r="G19" s="1">
        <v>3</v>
      </c>
      <c r="H19" s="5">
        <f>AVERAGE('PG facts'!D42,'PG facts'!D49,'PG facts'!D56,'PG facts'!D63)</f>
        <v>0</v>
      </c>
      <c r="I19" s="5">
        <f>'PG facts'!D63</f>
        <v>2</v>
      </c>
      <c r="J19" s="8">
        <f>COUNT('Training pairs'!F221:F229)</f>
        <v>9</v>
      </c>
      <c r="K19" s="5">
        <f>(SUM('Training pairs'!I221:I229)-SUM('Training pairs'!F221:F229)*SUM('Training pairs'!G221:G229)/COUNT('Training pairs'!F221:F229))/(SUM('Training pairs'!H221:H229)-SUM('Training pairs'!F221:F229)^2/COUNT('Training pairs'!F221:F229))</f>
        <v>1.1592506667617772</v>
      </c>
      <c r="L19" s="5">
        <f>AVERAGE('Training pairs'!G221:G229)-K19*AVERAGE('Training pairs'!F221:F229)</f>
        <v>-1.9703411612195425</v>
      </c>
      <c r="M19" s="5">
        <f>(SUM('Target months'!H45:H47)/SUM('Target months'!F45:F47)-1)*100</f>
        <v>1.7459000829477267</v>
      </c>
      <c r="N19" s="5">
        <f t="shared" si="0"/>
        <v>5.359467403705187E-2</v>
      </c>
      <c r="O19" s="8">
        <f>COUNT('Training pairs'!F230:F237)</f>
        <v>8</v>
      </c>
      <c r="P19" s="5">
        <f>(SUM('Training pairs'!I230:I237)-SUM('Training pairs'!F230:F237)*SUM('Training pairs'!G230:G237)/COUNT('Training pairs'!F230:F237))/(SUM('Training pairs'!H230:H237)-SUM('Training pairs'!F230:F237)^2/COUNT('Training pairs'!F230:F237))</f>
        <v>0.60069364931052149</v>
      </c>
      <c r="Q19" s="5">
        <f>AVERAGE('Training pairs'!G230:G237)-P19*AVERAGE('Training pairs'!F230:F237)</f>
        <v>-1.693136717872326</v>
      </c>
      <c r="R19" s="5">
        <v>1.6317086363363043</v>
      </c>
      <c r="S19" s="5">
        <f>Q19+P19*R19</f>
        <v>-0.71297970249997678</v>
      </c>
      <c r="T19" s="5">
        <f t="shared" si="1"/>
        <v>2.6797337018525935E-2</v>
      </c>
      <c r="U19" s="4">
        <v>45499</v>
      </c>
      <c r="V19" s="4">
        <v>45401</v>
      </c>
      <c r="W19" s="1" t="s">
        <v>93</v>
      </c>
    </row>
    <row r="20" spans="1:23" ht="25" customHeight="1">
      <c r="A20" s="1"/>
      <c r="B20" s="1">
        <v>15</v>
      </c>
      <c r="C20" s="13" t="s">
        <v>53</v>
      </c>
      <c r="D20" s="1" t="s">
        <v>43</v>
      </c>
      <c r="E20" s="4">
        <v>45473</v>
      </c>
      <c r="F20" s="4">
        <v>45383</v>
      </c>
      <c r="G20" s="1">
        <v>0</v>
      </c>
      <c r="H20" s="5">
        <f>AVERAGE('PG facts'!D36,'PG facts'!D43,'PG facts'!D50,'PG facts'!D57)</f>
        <v>-1</v>
      </c>
      <c r="I20" s="5">
        <f>'PG facts'!D57</f>
        <v>-4</v>
      </c>
      <c r="J20" s="8">
        <f>COUNT('Training pairs'!F238:F245)</f>
        <v>8</v>
      </c>
      <c r="K20" s="5">
        <f>(SUM('Training pairs'!I238:I245)-SUM('Training pairs'!F238:F245)*SUM('Training pairs'!G238:G245)/COUNT('Training pairs'!F238:F245))/(SUM('Training pairs'!H238:H245)-SUM('Training pairs'!F238:F245)^2/COUNT('Training pairs'!F238:F245))</f>
        <v>1.4919506949553734</v>
      </c>
      <c r="L20" s="5">
        <f>AVERAGE('Training pairs'!G238:G245)-K20*AVERAGE('Training pairs'!F238:F245)</f>
        <v>-0.97562447796595952</v>
      </c>
      <c r="M20" s="5">
        <f>(SUM('Target months'!H48:H50)/SUM('Target months'!F48:F50)-1)*100</f>
        <v>1.6699248855703397</v>
      </c>
      <c r="N20" s="5">
        <f t="shared" si="0"/>
        <v>1.5158211155839809</v>
      </c>
      <c r="O20" s="8" t="str">
        <f>"n.a."</f>
        <v>n.a.</v>
      </c>
      <c r="P20" s="5" t="str">
        <f>"n.a."</f>
        <v>n.a.</v>
      </c>
      <c r="Q20" s="5" t="str">
        <f>"n.a."</f>
        <v>n.a.</v>
      </c>
      <c r="R20" s="5" t="s">
        <v>88</v>
      </c>
      <c r="S20" s="5" t="str">
        <f>"n.a."</f>
        <v>n.a.</v>
      </c>
      <c r="T20" s="5">
        <f t="shared" si="1"/>
        <v>0.25791055779199046</v>
      </c>
      <c r="U20" s="4">
        <v>45383</v>
      </c>
      <c r="V20" s="4">
        <v>45314</v>
      </c>
      <c r="W20" s="1" t="s">
        <v>89</v>
      </c>
    </row>
    <row r="21" spans="1:23" ht="25" customHeight="1">
      <c r="A21" s="1"/>
      <c r="B21" s="1">
        <v>16</v>
      </c>
      <c r="C21" s="13" t="s">
        <v>53</v>
      </c>
      <c r="D21" s="1" t="s">
        <v>43</v>
      </c>
      <c r="E21" s="4">
        <v>45473</v>
      </c>
      <c r="F21" s="4">
        <v>45401</v>
      </c>
      <c r="G21" s="1">
        <v>0</v>
      </c>
      <c r="H21" s="5">
        <f>AVERAGE('PG facts'!D43,'PG facts'!D50,'PG facts'!D57,'PG facts'!D64)</f>
        <v>-2.25</v>
      </c>
      <c r="I21" s="5">
        <f>'PG facts'!D64</f>
        <v>-4</v>
      </c>
      <c r="J21" s="8">
        <f>COUNT('Training pairs'!F253:F260)</f>
        <v>8</v>
      </c>
      <c r="K21" s="5">
        <f>(SUM('Training pairs'!I253:I260)-SUM('Training pairs'!F253:F260)*SUM('Training pairs'!G253:G260)/COUNT('Training pairs'!F253:F260))/(SUM('Training pairs'!H253:H260)-SUM('Training pairs'!F253:F260)^2/COUNT('Training pairs'!F253:F260))</f>
        <v>1.4919506949553734</v>
      </c>
      <c r="L21" s="5">
        <f>AVERAGE('Training pairs'!G253:G260)-K21*AVERAGE('Training pairs'!F253:F260)</f>
        <v>-0.97562447796595952</v>
      </c>
      <c r="M21" s="5">
        <f>(SUM('Target months'!H51:H53)/SUM('Target months'!F51:F53)-1)*100</f>
        <v>1.6699248855703397</v>
      </c>
      <c r="N21" s="5">
        <f t="shared" si="0"/>
        <v>1.5158211155839809</v>
      </c>
      <c r="O21" s="8">
        <f>COUNT('Training pairs'!F261:F268)</f>
        <v>8</v>
      </c>
      <c r="P21" s="5">
        <f>(SUM('Training pairs'!I261:I268)-SUM('Training pairs'!F261:F268)*SUM('Training pairs'!G261:G268)/COUNT('Training pairs'!F261:F268))/(SUM('Training pairs'!H261:H268)-SUM('Training pairs'!F261:F268)^2/COUNT('Training pairs'!F261:F268))</f>
        <v>-0.35458457516684144</v>
      </c>
      <c r="Q21" s="5">
        <f>AVERAGE('Training pairs'!G261:G268)-P21*AVERAGE('Training pairs'!F261:F268)</f>
        <v>-1.113419999898549</v>
      </c>
      <c r="R21" s="5" t="s">
        <v>88</v>
      </c>
      <c r="S21" s="5" t="str">
        <f>"n.a."</f>
        <v>n.a.</v>
      </c>
      <c r="T21" s="5">
        <f t="shared" si="1"/>
        <v>-0.36708944220800954</v>
      </c>
      <c r="U21" s="4">
        <v>45383</v>
      </c>
      <c r="V21" s="4">
        <v>45401</v>
      </c>
      <c r="W21" s="1" t="s">
        <v>89</v>
      </c>
    </row>
    <row r="22" spans="1:23" ht="25" customHeight="1">
      <c r="A22" s="1"/>
      <c r="B22" s="1">
        <v>17</v>
      </c>
      <c r="C22" s="13" t="s">
        <v>53</v>
      </c>
      <c r="D22" s="1" t="s">
        <v>43</v>
      </c>
      <c r="E22" s="4">
        <v>45473</v>
      </c>
      <c r="F22" s="4">
        <v>45408</v>
      </c>
      <c r="G22" s="1">
        <v>0</v>
      </c>
      <c r="H22" s="5">
        <f>AVERAGE('PG facts'!D43,'PG facts'!D50,'PG facts'!D57,'PG facts'!D64)</f>
        <v>-2.25</v>
      </c>
      <c r="I22" s="5">
        <f>'PG facts'!D64</f>
        <v>-4</v>
      </c>
      <c r="J22" s="8">
        <f>COUNT('Training pairs'!F269:F277)</f>
        <v>9</v>
      </c>
      <c r="K22" s="5">
        <f>(SUM('Training pairs'!I269:I277)-SUM('Training pairs'!F269:F277)*SUM('Training pairs'!G269:G277)/COUNT('Training pairs'!F269:F277))/(SUM('Training pairs'!H269:H277)-SUM('Training pairs'!F269:F277)^2/COUNT('Training pairs'!F269:F277))</f>
        <v>1.1606109377338911</v>
      </c>
      <c r="L22" s="5">
        <f>AVERAGE('Training pairs'!G269:G277)-K22*AVERAGE('Training pairs'!F269:F277)</f>
        <v>-1.339818491951049</v>
      </c>
      <c r="M22" s="5">
        <f>(SUM('Target months'!H54:H56)/SUM('Target months'!F54:F56)-1)*100</f>
        <v>1.9054356683577023</v>
      </c>
      <c r="N22" s="5">
        <f t="shared" si="0"/>
        <v>0.87165098589318735</v>
      </c>
      <c r="O22" s="8">
        <f>COUNT('Training pairs'!F278:F285)</f>
        <v>8</v>
      </c>
      <c r="P22" s="5">
        <f>(SUM('Training pairs'!I278:I285)-SUM('Training pairs'!F278:F285)*SUM('Training pairs'!G278:G285)/COUNT('Training pairs'!F278:F285))/(SUM('Training pairs'!H278:H285)-SUM('Training pairs'!F278:F285)^2/COUNT('Training pairs'!F278:F285))</f>
        <v>-0.35458457516684144</v>
      </c>
      <c r="Q22" s="5">
        <f>AVERAGE('Training pairs'!G278:G285)-P22*AVERAGE('Training pairs'!F278:F285)</f>
        <v>-1.113419999898549</v>
      </c>
      <c r="R22" s="5">
        <v>1.9031592443456091</v>
      </c>
      <c r="S22" s="5">
        <f>Q22+P22*R22</f>
        <v>-1.7882509120296839</v>
      </c>
      <c r="T22" s="5">
        <f t="shared" si="1"/>
        <v>-0.68917450705340633</v>
      </c>
      <c r="U22" s="4">
        <v>45408</v>
      </c>
      <c r="V22" s="4">
        <v>45401</v>
      </c>
      <c r="W22" s="1" t="s">
        <v>90</v>
      </c>
    </row>
    <row r="23" spans="1:23" ht="25" customHeight="1">
      <c r="A23" s="1"/>
      <c r="B23" s="1">
        <v>18</v>
      </c>
      <c r="C23" s="13" t="s">
        <v>53</v>
      </c>
      <c r="D23" s="1" t="s">
        <v>43</v>
      </c>
      <c r="E23" s="4">
        <v>45473</v>
      </c>
      <c r="F23" s="4">
        <v>45443</v>
      </c>
      <c r="G23" s="1">
        <v>1</v>
      </c>
      <c r="H23" s="5">
        <f>AVERAGE('PG facts'!D43,'PG facts'!D50,'PG facts'!D57,'PG facts'!D64)</f>
        <v>-2.25</v>
      </c>
      <c r="I23" s="5">
        <f>'PG facts'!D64</f>
        <v>-4</v>
      </c>
      <c r="J23" s="8">
        <f>COUNT('Training pairs'!F286:F294)</f>
        <v>9</v>
      </c>
      <c r="K23" s="5">
        <f>(SUM('Training pairs'!I286:I294)-SUM('Training pairs'!F286:F294)*SUM('Training pairs'!G286:G294)/COUNT('Training pairs'!F286:F294))/(SUM('Training pairs'!H286:H294)-SUM('Training pairs'!F286:F294)^2/COUNT('Training pairs'!F286:F294))</f>
        <v>1.2128008643852055</v>
      </c>
      <c r="L23" s="5">
        <f>AVERAGE('Training pairs'!G286:G294)-K23*AVERAGE('Training pairs'!F286:F294)</f>
        <v>-1.3636159719873087</v>
      </c>
      <c r="M23" s="5">
        <f>(SUM('Target months'!H57:H59)/SUM('Target months'!F57:F59)-1)*100</f>
        <v>1.7749528290069039</v>
      </c>
      <c r="N23" s="5">
        <f t="shared" si="0"/>
        <v>0.78904835327523015</v>
      </c>
      <c r="O23" s="8">
        <f>COUNT('Training pairs'!F295:F302)</f>
        <v>8</v>
      </c>
      <c r="P23" s="5">
        <f>(SUM('Training pairs'!I295:I302)-SUM('Training pairs'!F295:F302)*SUM('Training pairs'!G295:G302)/COUNT('Training pairs'!F295:F302))/(SUM('Training pairs'!H295:H302)-SUM('Training pairs'!F295:F302)^2/COUNT('Training pairs'!F295:F302))</f>
        <v>-0.35458457516684144</v>
      </c>
      <c r="Q23" s="5">
        <f>AVERAGE('Training pairs'!G295:G302)-P23*AVERAGE('Training pairs'!F295:F302)</f>
        <v>-1.113419999898549</v>
      </c>
      <c r="R23" s="5">
        <v>1.7438948654766806</v>
      </c>
      <c r="S23" s="5">
        <f>Q23+P23*R23</f>
        <v>-1.7317782199092338</v>
      </c>
      <c r="T23" s="5">
        <f t="shared" si="1"/>
        <v>-0.73047582336238492</v>
      </c>
      <c r="U23" s="4">
        <v>45443</v>
      </c>
      <c r="V23" s="4">
        <v>45401</v>
      </c>
      <c r="W23" s="1" t="s">
        <v>91</v>
      </c>
    </row>
    <row r="24" spans="1:23" ht="25" customHeight="1">
      <c r="A24" s="1"/>
      <c r="B24" s="1">
        <v>19</v>
      </c>
      <c r="C24" s="13" t="s">
        <v>53</v>
      </c>
      <c r="D24" s="1" t="s">
        <v>43</v>
      </c>
      <c r="E24" s="4">
        <v>45473</v>
      </c>
      <c r="F24" s="4">
        <v>45471</v>
      </c>
      <c r="G24" s="1">
        <v>2</v>
      </c>
      <c r="H24" s="5">
        <f>AVERAGE('PG facts'!D43,'PG facts'!D50,'PG facts'!D57,'PG facts'!D64)</f>
        <v>-2.25</v>
      </c>
      <c r="I24" s="5">
        <f>'PG facts'!D64</f>
        <v>-4</v>
      </c>
      <c r="J24" s="8">
        <f>COUNT('Training pairs'!F303:F311)</f>
        <v>9</v>
      </c>
      <c r="K24" s="5">
        <f>(SUM('Training pairs'!I303:I311)-SUM('Training pairs'!F303:F311)*SUM('Training pairs'!G303:G311)/COUNT('Training pairs'!F303:F311))/(SUM('Training pairs'!H303:H311)-SUM('Training pairs'!F303:F311)^2/COUNT('Training pairs'!F303:F311))</f>
        <v>1.2487472003314792</v>
      </c>
      <c r="L24" s="5">
        <f>AVERAGE('Training pairs'!G303:G311)-K24*AVERAGE('Training pairs'!F303:F311)</f>
        <v>-1.3785868261124781</v>
      </c>
      <c r="M24" s="5">
        <f>(SUM('Target months'!H60:H62)/SUM('Target months'!F60:F62)-1)*100</f>
        <v>1.578038200447085</v>
      </c>
      <c r="N24" s="5">
        <f t="shared" si="0"/>
        <v>0.59198395871194487</v>
      </c>
      <c r="O24" s="8">
        <f>COUNT('Training pairs'!F312:F319)</f>
        <v>8</v>
      </c>
      <c r="P24" s="5">
        <f>(SUM('Training pairs'!I312:I319)-SUM('Training pairs'!F312:F319)*SUM('Training pairs'!G312:G319)/COUNT('Training pairs'!F312:F319))/(SUM('Training pairs'!H312:H319)-SUM('Training pairs'!F312:F319)^2/COUNT('Training pairs'!F312:F319))</f>
        <v>-0.35458457516684144</v>
      </c>
      <c r="Q24" s="5">
        <f>AVERAGE('Training pairs'!G312:G319)-P24*AVERAGE('Training pairs'!F312:F319)</f>
        <v>-1.113419999898549</v>
      </c>
      <c r="R24" s="5">
        <v>1.6317086363363043</v>
      </c>
      <c r="S24" s="5">
        <f>Q24+P24*R24</f>
        <v>-1.6919987135099235</v>
      </c>
      <c r="T24" s="5">
        <f t="shared" si="1"/>
        <v>-0.82900802064402757</v>
      </c>
      <c r="U24" s="4">
        <v>45471</v>
      </c>
      <c r="V24" s="4">
        <v>45401</v>
      </c>
      <c r="W24" s="1" t="s">
        <v>92</v>
      </c>
    </row>
    <row r="25" spans="1:23" ht="25" customHeight="1">
      <c r="A25" s="1"/>
      <c r="B25" s="1">
        <v>20</v>
      </c>
      <c r="C25" s="13" t="s">
        <v>53</v>
      </c>
      <c r="D25" s="1" t="s">
        <v>43</v>
      </c>
      <c r="E25" s="4">
        <v>45473</v>
      </c>
      <c r="F25" s="4">
        <v>45499</v>
      </c>
      <c r="G25" s="1">
        <v>3</v>
      </c>
      <c r="H25" s="5">
        <f>AVERAGE('PG facts'!D43,'PG facts'!D50,'PG facts'!D57,'PG facts'!D64)</f>
        <v>-2.25</v>
      </c>
      <c r="I25" s="5">
        <f>'PG facts'!D64</f>
        <v>-4</v>
      </c>
      <c r="J25" s="8">
        <f>COUNT('Training pairs'!F320:F328)</f>
        <v>9</v>
      </c>
      <c r="K25" s="5">
        <f>(SUM('Training pairs'!I320:I328)-SUM('Training pairs'!F320:F328)*SUM('Training pairs'!G320:G328)/COUNT('Training pairs'!F320:F328))/(SUM('Training pairs'!H320:H328)-SUM('Training pairs'!F320:F328)^2/COUNT('Training pairs'!F320:F328))</f>
        <v>1.2487472003314792</v>
      </c>
      <c r="L25" s="5">
        <f>AVERAGE('Training pairs'!G320:G328)-K25*AVERAGE('Training pairs'!F320:F328)</f>
        <v>-1.3785868261124781</v>
      </c>
      <c r="M25" s="5">
        <f>(SUM('Target months'!H63:H65)/SUM('Target months'!F63:F65)-1)*100</f>
        <v>1.7459000829477267</v>
      </c>
      <c r="N25" s="5">
        <f t="shared" si="0"/>
        <v>0.80160101452699295</v>
      </c>
      <c r="O25" s="8">
        <f>COUNT('Training pairs'!F329:F336)</f>
        <v>8</v>
      </c>
      <c r="P25" s="5">
        <f>(SUM('Training pairs'!I329:I336)-SUM('Training pairs'!F329:F336)*SUM('Training pairs'!G329:G336)/COUNT('Training pairs'!F329:F336))/(SUM('Training pairs'!H329:H336)-SUM('Training pairs'!F329:F336)^2/COUNT('Training pairs'!F329:F336))</f>
        <v>-0.35458457516684144</v>
      </c>
      <c r="Q25" s="5">
        <f>AVERAGE('Training pairs'!G329:G336)-P25*AVERAGE('Training pairs'!F329:F336)</f>
        <v>-1.113419999898549</v>
      </c>
      <c r="R25" s="5">
        <v>1.6317086363363043</v>
      </c>
      <c r="S25" s="5">
        <f>Q25+P25*R25</f>
        <v>-1.6919987135099235</v>
      </c>
      <c r="T25" s="5">
        <f t="shared" si="1"/>
        <v>-0.72419949273650353</v>
      </c>
      <c r="U25" s="4">
        <v>45499</v>
      </c>
      <c r="V25" s="4">
        <v>45401</v>
      </c>
      <c r="W25" s="1" t="s">
        <v>93</v>
      </c>
    </row>
    <row r="26" spans="1:23" ht="25" customHeight="1">
      <c r="A26" s="1"/>
      <c r="B26" s="1">
        <v>21</v>
      </c>
      <c r="C26" s="13" t="s">
        <v>53</v>
      </c>
      <c r="D26" s="1" t="s">
        <v>43</v>
      </c>
      <c r="E26" s="4">
        <v>45473</v>
      </c>
      <c r="F26" s="4">
        <v>45502</v>
      </c>
      <c r="G26" s="1">
        <v>3</v>
      </c>
      <c r="H26" s="5">
        <f>AVERAGE('PG facts'!D43,'PG facts'!D50,'PG facts'!D57,'PG facts'!D64)</f>
        <v>-2.25</v>
      </c>
      <c r="I26" s="5">
        <f>'PG facts'!D64</f>
        <v>-4</v>
      </c>
      <c r="J26" s="8">
        <f>COUNT('Training pairs'!F337:F345)</f>
        <v>9</v>
      </c>
      <c r="K26" s="5">
        <f>(SUM('Training pairs'!I337:I345)-SUM('Training pairs'!F337:F345)*SUM('Training pairs'!G337:G345)/COUNT('Training pairs'!F337:F345))/(SUM('Training pairs'!H337:H345)-SUM('Training pairs'!F337:F345)^2/COUNT('Training pairs'!F337:F345))</f>
        <v>1.2487472003314792</v>
      </c>
      <c r="L26" s="5">
        <f>AVERAGE('Training pairs'!G337:G345)-K26*AVERAGE('Training pairs'!F337:F345)</f>
        <v>-1.3785868261124781</v>
      </c>
      <c r="M26" s="5">
        <f>(SUM('Target months'!H66:H68)/SUM('Target months'!F66:F68)-1)*100</f>
        <v>1.7459000829477267</v>
      </c>
      <c r="N26" s="5">
        <f t="shared" si="0"/>
        <v>0.80160101452699295</v>
      </c>
      <c r="O26" s="8">
        <f>COUNT('Training pairs'!F346:F353)</f>
        <v>8</v>
      </c>
      <c r="P26" s="5">
        <f>(SUM('Training pairs'!I346:I353)-SUM('Training pairs'!F346:F353)*SUM('Training pairs'!G346:G353)/COUNT('Training pairs'!F346:F353))/(SUM('Training pairs'!H346:H353)-SUM('Training pairs'!F346:F353)^2/COUNT('Training pairs'!F346:F353))</f>
        <v>-0.35458457516684144</v>
      </c>
      <c r="Q26" s="5">
        <f>AVERAGE('Training pairs'!G346:G353)-P26*AVERAGE('Training pairs'!F346:F353)</f>
        <v>-1.113419999898549</v>
      </c>
      <c r="R26" s="5">
        <v>1.6317086363363043</v>
      </c>
      <c r="S26" s="5">
        <f>Q26+P26*R26</f>
        <v>-1.6919987135099235</v>
      </c>
      <c r="T26" s="5">
        <f t="shared" si="1"/>
        <v>-0.72419949273650353</v>
      </c>
      <c r="U26" s="4">
        <v>45499</v>
      </c>
      <c r="V26" s="4">
        <v>45401</v>
      </c>
      <c r="W26" s="1" t="s">
        <v>93</v>
      </c>
    </row>
    <row r="27" spans="1:23" ht="25" customHeight="1">
      <c r="A27" s="1"/>
      <c r="B27" s="1">
        <v>22</v>
      </c>
      <c r="C27" s="13" t="s">
        <v>54</v>
      </c>
      <c r="D27" s="1" t="s">
        <v>43</v>
      </c>
      <c r="E27" s="4">
        <v>45473</v>
      </c>
      <c r="F27" s="4">
        <v>45383</v>
      </c>
      <c r="G27" s="1">
        <v>0</v>
      </c>
      <c r="H27" s="5">
        <f>AVERAGE('PG facts'!D37,'PG facts'!D44,'PG facts'!D51,'PG facts'!D58)</f>
        <v>-1.5</v>
      </c>
      <c r="I27" s="5">
        <f>'PG facts'!D58</f>
        <v>1</v>
      </c>
      <c r="J27" s="8">
        <f>COUNT('Training pairs'!F354:F361)</f>
        <v>8</v>
      </c>
      <c r="K27" s="5">
        <f>(SUM('Training pairs'!I354:I361)-SUM('Training pairs'!F354:F361)*SUM('Training pairs'!G354:G361)/COUNT('Training pairs'!F354:F361))/(SUM('Training pairs'!H354:H361)-SUM('Training pairs'!F354:F361)^2/COUNT('Training pairs'!F354:F361))</f>
        <v>2.3065422605120811</v>
      </c>
      <c r="L27" s="5">
        <f>AVERAGE('Training pairs'!G354:G361)-K27*AVERAGE('Training pairs'!F354:F361)</f>
        <v>-3.3265554736267395</v>
      </c>
      <c r="M27" s="5">
        <f>(SUM('Target months'!H69:H71)/SUM('Target months'!F69:F71)-1)*100</f>
        <v>1.6699248855703397</v>
      </c>
      <c r="N27" s="5">
        <f t="shared" si="0"/>
        <v>0.52519684682205003</v>
      </c>
      <c r="O27" s="8" t="str">
        <f>"n.a."</f>
        <v>n.a.</v>
      </c>
      <c r="P27" s="5" t="str">
        <f>"n.a."</f>
        <v>n.a.</v>
      </c>
      <c r="Q27" s="5" t="str">
        <f>"n.a."</f>
        <v>n.a.</v>
      </c>
      <c r="R27" s="5" t="s">
        <v>88</v>
      </c>
      <c r="S27" s="5" t="str">
        <f>"n.a."</f>
        <v>n.a.</v>
      </c>
      <c r="T27" s="5">
        <f t="shared" si="1"/>
        <v>-0.48740157658897498</v>
      </c>
      <c r="U27" s="4">
        <v>45383</v>
      </c>
      <c r="V27" s="4">
        <v>45314</v>
      </c>
      <c r="W27" s="1" t="s">
        <v>89</v>
      </c>
    </row>
    <row r="28" spans="1:23" ht="25" customHeight="1">
      <c r="A28" s="1"/>
      <c r="B28" s="1">
        <v>23</v>
      </c>
      <c r="C28" s="13" t="s">
        <v>54</v>
      </c>
      <c r="D28" s="1" t="s">
        <v>43</v>
      </c>
      <c r="E28" s="4">
        <v>45473</v>
      </c>
      <c r="F28" s="4">
        <v>45401</v>
      </c>
      <c r="G28" s="1">
        <v>0</v>
      </c>
      <c r="H28" s="5">
        <f>AVERAGE('PG facts'!D44,'PG facts'!D51,'PG facts'!D58,'PG facts'!D65)</f>
        <v>0</v>
      </c>
      <c r="I28" s="5">
        <f>'PG facts'!D65</f>
        <v>1</v>
      </c>
      <c r="J28" s="8">
        <f>COUNT('Training pairs'!F369:F376)</f>
        <v>8</v>
      </c>
      <c r="K28" s="5">
        <f>(SUM('Training pairs'!I369:I376)-SUM('Training pairs'!F369:F376)*SUM('Training pairs'!G369:G376)/COUNT('Training pairs'!F369:F376))/(SUM('Training pairs'!H369:H376)-SUM('Training pairs'!F369:F376)^2/COUNT('Training pairs'!F369:F376))</f>
        <v>2.3065422605120811</v>
      </c>
      <c r="L28" s="5">
        <f>AVERAGE('Training pairs'!G369:G376)-K28*AVERAGE('Training pairs'!F369:F376)</f>
        <v>-3.3265554736267395</v>
      </c>
      <c r="M28" s="5">
        <f>(SUM('Target months'!H72:H74)/SUM('Target months'!F72:F74)-1)*100</f>
        <v>1.6699248855703397</v>
      </c>
      <c r="N28" s="5">
        <f t="shared" si="0"/>
        <v>0.52519684682205003</v>
      </c>
      <c r="O28" s="8">
        <f>COUNT('Training pairs'!F377:F384)</f>
        <v>8</v>
      </c>
      <c r="P28" s="5">
        <f>(SUM('Training pairs'!I377:I384)-SUM('Training pairs'!F377:F384)*SUM('Training pairs'!G377:G384)/COUNT('Training pairs'!F377:F384))/(SUM('Training pairs'!H377:H384)-SUM('Training pairs'!F377:F384)^2/COUNT('Training pairs'!F377:F384))</f>
        <v>1.1542055490449752</v>
      </c>
      <c r="Q28" s="5">
        <f>AVERAGE('Training pairs'!G377:G384)-P28*AVERAGE('Training pairs'!F377:F384)</f>
        <v>-2.976467065351672</v>
      </c>
      <c r="R28" s="5" t="s">
        <v>88</v>
      </c>
      <c r="S28" s="5" t="str">
        <f>"n.a."</f>
        <v>n.a.</v>
      </c>
      <c r="T28" s="5">
        <f t="shared" si="1"/>
        <v>0.26259842341102502</v>
      </c>
      <c r="U28" s="4">
        <v>45383</v>
      </c>
      <c r="V28" s="4">
        <v>45401</v>
      </c>
      <c r="W28" s="1" t="s">
        <v>89</v>
      </c>
    </row>
    <row r="29" spans="1:23" ht="25" customHeight="1">
      <c r="A29" s="1"/>
      <c r="B29" s="1">
        <v>24</v>
      </c>
      <c r="C29" s="13" t="s">
        <v>54</v>
      </c>
      <c r="D29" s="1" t="s">
        <v>43</v>
      </c>
      <c r="E29" s="4">
        <v>45473</v>
      </c>
      <c r="F29" s="4">
        <v>45408</v>
      </c>
      <c r="G29" s="1">
        <v>0</v>
      </c>
      <c r="H29" s="5">
        <f>AVERAGE('PG facts'!D44,'PG facts'!D51,'PG facts'!D58,'PG facts'!D65)</f>
        <v>0</v>
      </c>
      <c r="I29" s="5">
        <f>'PG facts'!D65</f>
        <v>1</v>
      </c>
      <c r="J29" s="8">
        <f>COUNT('Training pairs'!F385:F393)</f>
        <v>9</v>
      </c>
      <c r="K29" s="5">
        <f>(SUM('Training pairs'!I385:I393)-SUM('Training pairs'!F385:F393)*SUM('Training pairs'!G385:G393)/COUNT('Training pairs'!F385:F393))/(SUM('Training pairs'!H385:H393)-SUM('Training pairs'!F385:F393)^2/COUNT('Training pairs'!F385:F393))</f>
        <v>2.3029732410362871</v>
      </c>
      <c r="L29" s="5">
        <f>AVERAGE('Training pairs'!G385:G393)-K29*AVERAGE('Training pairs'!F385:F393)</f>
        <v>-3.3304783820630224</v>
      </c>
      <c r="M29" s="5">
        <f>(SUM('Target months'!H75:H77)/SUM('Target months'!F75:F77)-1)*100</f>
        <v>1.9054356683577023</v>
      </c>
      <c r="N29" s="5">
        <f t="shared" si="0"/>
        <v>1.0576889746808593</v>
      </c>
      <c r="O29" s="8">
        <f>COUNT('Training pairs'!F394:F401)</f>
        <v>8</v>
      </c>
      <c r="P29" s="5">
        <f>(SUM('Training pairs'!I394:I401)-SUM('Training pairs'!F394:F401)*SUM('Training pairs'!G394:G401)/COUNT('Training pairs'!F394:F401))/(SUM('Training pairs'!H394:H401)-SUM('Training pairs'!F394:F401)^2/COUNT('Training pairs'!F394:F401))</f>
        <v>1.1542055490449752</v>
      </c>
      <c r="Q29" s="5">
        <f>AVERAGE('Training pairs'!G394:G401)-P29*AVERAGE('Training pairs'!F394:F401)</f>
        <v>-2.976467065351672</v>
      </c>
      <c r="R29" s="5">
        <v>1.9031592443456091</v>
      </c>
      <c r="S29" s="5">
        <f>Q29+P29*R29</f>
        <v>-0.77983010481172821</v>
      </c>
      <c r="T29" s="5">
        <f t="shared" si="1"/>
        <v>0.52884448734042966</v>
      </c>
      <c r="U29" s="4">
        <v>45408</v>
      </c>
      <c r="V29" s="4">
        <v>45401</v>
      </c>
      <c r="W29" s="1" t="s">
        <v>90</v>
      </c>
    </row>
    <row r="30" spans="1:23" ht="25" customHeight="1">
      <c r="A30" s="1"/>
      <c r="B30" s="1">
        <v>25</v>
      </c>
      <c r="C30" s="13" t="s">
        <v>54</v>
      </c>
      <c r="D30" s="1" t="s">
        <v>43</v>
      </c>
      <c r="E30" s="4">
        <v>45473</v>
      </c>
      <c r="F30" s="4">
        <v>45443</v>
      </c>
      <c r="G30" s="1">
        <v>1</v>
      </c>
      <c r="H30" s="5">
        <f>AVERAGE('PG facts'!D44,'PG facts'!D51,'PG facts'!D58,'PG facts'!D65)</f>
        <v>0</v>
      </c>
      <c r="I30" s="5">
        <f>'PG facts'!D65</f>
        <v>1</v>
      </c>
      <c r="J30" s="8">
        <f>COUNT('Training pairs'!F402:F410)</f>
        <v>9</v>
      </c>
      <c r="K30" s="5">
        <f>(SUM('Training pairs'!I402:I410)-SUM('Training pairs'!F402:F410)*SUM('Training pairs'!G402:G410)/COUNT('Training pairs'!F402:F410))/(SUM('Training pairs'!H402:H410)-SUM('Training pairs'!F402:F410)^2/COUNT('Training pairs'!F402:F410))</f>
        <v>2.3216349332272763</v>
      </c>
      <c r="L30" s="5">
        <f>AVERAGE('Training pairs'!G402:G410)-K30*AVERAGE('Training pairs'!F402:F410)</f>
        <v>-3.3055781059400626</v>
      </c>
      <c r="M30" s="5">
        <f>(SUM('Target months'!H78:H80)/SUM('Target months'!F78:F80)-1)*100</f>
        <v>1.7749528290069039</v>
      </c>
      <c r="N30" s="5">
        <f t="shared" si="0"/>
        <v>0.81521438671294622</v>
      </c>
      <c r="O30" s="8">
        <f>COUNT('Training pairs'!F411:F418)</f>
        <v>8</v>
      </c>
      <c r="P30" s="5">
        <f>(SUM('Training pairs'!I411:I418)-SUM('Training pairs'!F411:F418)*SUM('Training pairs'!G411:G418)/COUNT('Training pairs'!F411:F418))/(SUM('Training pairs'!H411:H418)-SUM('Training pairs'!F411:F418)^2/COUNT('Training pairs'!F411:F418))</f>
        <v>1.1542055490449752</v>
      </c>
      <c r="Q30" s="5">
        <f>AVERAGE('Training pairs'!G411:G418)-P30*AVERAGE('Training pairs'!F411:F418)</f>
        <v>-2.976467065351672</v>
      </c>
      <c r="R30" s="5">
        <v>1.7438948654766806</v>
      </c>
      <c r="S30" s="5">
        <f>Q30+P30*R30</f>
        <v>-0.96365393466744687</v>
      </c>
      <c r="T30" s="5">
        <f t="shared" si="1"/>
        <v>0.40760719335647311</v>
      </c>
      <c r="U30" s="4">
        <v>45443</v>
      </c>
      <c r="V30" s="4">
        <v>45401</v>
      </c>
      <c r="W30" s="1" t="s">
        <v>91</v>
      </c>
    </row>
    <row r="31" spans="1:23" ht="25" customHeight="1">
      <c r="A31" s="1"/>
      <c r="B31" s="1">
        <v>26</v>
      </c>
      <c r="C31" s="13" t="s">
        <v>54</v>
      </c>
      <c r="D31" s="1" t="s">
        <v>43</v>
      </c>
      <c r="E31" s="4">
        <v>45473</v>
      </c>
      <c r="F31" s="4">
        <v>45471</v>
      </c>
      <c r="G31" s="1">
        <v>2</v>
      </c>
      <c r="H31" s="5">
        <f>AVERAGE('PG facts'!D44,'PG facts'!D51,'PG facts'!D58,'PG facts'!D65)</f>
        <v>0</v>
      </c>
      <c r="I31" s="5">
        <f>'PG facts'!D65</f>
        <v>1</v>
      </c>
      <c r="J31" s="8">
        <f>COUNT('Training pairs'!F419:F427)</f>
        <v>9</v>
      </c>
      <c r="K31" s="5">
        <f>(SUM('Training pairs'!I419:I427)-SUM('Training pairs'!F419:F427)*SUM('Training pairs'!G419:G427)/COUNT('Training pairs'!F419:F427))/(SUM('Training pairs'!H419:H427)-SUM('Training pairs'!F419:F427)^2/COUNT('Training pairs'!F419:F427))</f>
        <v>2.3316231264711171</v>
      </c>
      <c r="L31" s="5">
        <f>AVERAGE('Training pairs'!G419:G427)-K31*AVERAGE('Training pairs'!F419:F427)</f>
        <v>-3.2849991437885064</v>
      </c>
      <c r="M31" s="5">
        <f>(SUM('Target months'!H81:H83)/SUM('Target months'!F81:F83)-1)*100</f>
        <v>1.578038200447085</v>
      </c>
      <c r="N31" s="5">
        <f t="shared" si="0"/>
        <v>0.39439121882878148</v>
      </c>
      <c r="O31" s="8">
        <f>COUNT('Training pairs'!F428:F435)</f>
        <v>8</v>
      </c>
      <c r="P31" s="5">
        <f>(SUM('Training pairs'!I428:I435)-SUM('Training pairs'!F428:F435)*SUM('Training pairs'!G428:G435)/COUNT('Training pairs'!F428:F435))/(SUM('Training pairs'!H428:H435)-SUM('Training pairs'!F428:F435)^2/COUNT('Training pairs'!F428:F435))</f>
        <v>1.1542055490449752</v>
      </c>
      <c r="Q31" s="5">
        <f>AVERAGE('Training pairs'!G428:G435)-P31*AVERAGE('Training pairs'!F428:F435)</f>
        <v>-2.976467065351672</v>
      </c>
      <c r="R31" s="5">
        <v>1.6317086363363043</v>
      </c>
      <c r="S31" s="5">
        <f>Q31+P31*R31</f>
        <v>-1.0931399028677002</v>
      </c>
      <c r="T31" s="5">
        <f t="shared" si="1"/>
        <v>0.19719560941439074</v>
      </c>
      <c r="U31" s="4">
        <v>45471</v>
      </c>
      <c r="V31" s="4">
        <v>45401</v>
      </c>
      <c r="W31" s="1" t="s">
        <v>92</v>
      </c>
    </row>
    <row r="32" spans="1:23" ht="25" customHeight="1">
      <c r="A32" s="1"/>
      <c r="B32" s="1">
        <v>27</v>
      </c>
      <c r="C32" s="13" t="s">
        <v>54</v>
      </c>
      <c r="D32" s="1" t="s">
        <v>43</v>
      </c>
      <c r="E32" s="4">
        <v>45473</v>
      </c>
      <c r="F32" s="4">
        <v>45499</v>
      </c>
      <c r="G32" s="1">
        <v>3</v>
      </c>
      <c r="H32" s="5">
        <f>AVERAGE('PG facts'!D44,'PG facts'!D51,'PG facts'!D58,'PG facts'!D65)</f>
        <v>0</v>
      </c>
      <c r="I32" s="5">
        <f>'PG facts'!D65</f>
        <v>1</v>
      </c>
      <c r="J32" s="8">
        <f>COUNT('Training pairs'!F436:F444)</f>
        <v>9</v>
      </c>
      <c r="K32" s="5">
        <f>(SUM('Training pairs'!I436:I444)-SUM('Training pairs'!F436:F444)*SUM('Training pairs'!G436:G444)/COUNT('Training pairs'!F436:F444))/(SUM('Training pairs'!H436:H444)-SUM('Training pairs'!F436:F444)^2/COUNT('Training pairs'!F436:F444))</f>
        <v>2.3316231264711171</v>
      </c>
      <c r="L32" s="5">
        <f>AVERAGE('Training pairs'!G436:G444)-K32*AVERAGE('Training pairs'!F436:F444)</f>
        <v>-3.2849991437885064</v>
      </c>
      <c r="M32" s="5">
        <f>(SUM('Target months'!H84:H86)/SUM('Target months'!F84:F86)-1)*100</f>
        <v>1.7459000829477267</v>
      </c>
      <c r="N32" s="5">
        <f t="shared" si="0"/>
        <v>0.78578186612025469</v>
      </c>
      <c r="O32" s="8">
        <f>COUNT('Training pairs'!F445:F452)</f>
        <v>8</v>
      </c>
      <c r="P32" s="5">
        <f>(SUM('Training pairs'!I445:I452)-SUM('Training pairs'!F445:F452)*SUM('Training pairs'!G445:G452)/COUNT('Training pairs'!F445:F452))/(SUM('Training pairs'!H445:H452)-SUM('Training pairs'!F445:F452)^2/COUNT('Training pairs'!F445:F452))</f>
        <v>1.1542055490449752</v>
      </c>
      <c r="Q32" s="5">
        <f>AVERAGE('Training pairs'!G445:G452)-P32*AVERAGE('Training pairs'!F445:F452)</f>
        <v>-2.976467065351672</v>
      </c>
      <c r="R32" s="5">
        <v>1.6317086363363043</v>
      </c>
      <c r="S32" s="5">
        <f>Q32+P32*R32</f>
        <v>-1.0931399028677002</v>
      </c>
      <c r="T32" s="5">
        <f t="shared" si="1"/>
        <v>0.39289093306012735</v>
      </c>
      <c r="U32" s="4">
        <v>45499</v>
      </c>
      <c r="V32" s="4">
        <v>45401</v>
      </c>
      <c r="W32" s="1" t="s">
        <v>93</v>
      </c>
    </row>
    <row r="33" spans="1:23" ht="25" customHeight="1">
      <c r="A33" s="1"/>
      <c r="B33" s="1">
        <v>28</v>
      </c>
      <c r="C33" s="13" t="s">
        <v>54</v>
      </c>
      <c r="D33" s="1" t="s">
        <v>43</v>
      </c>
      <c r="E33" s="4">
        <v>45473</v>
      </c>
      <c r="F33" s="4">
        <v>45502</v>
      </c>
      <c r="G33" s="1">
        <v>3</v>
      </c>
      <c r="H33" s="5">
        <f>AVERAGE('PG facts'!D44,'PG facts'!D51,'PG facts'!D58,'PG facts'!D65)</f>
        <v>0</v>
      </c>
      <c r="I33" s="5">
        <f>'PG facts'!D65</f>
        <v>1</v>
      </c>
      <c r="J33" s="8">
        <f>COUNT('Training pairs'!F453:F461)</f>
        <v>9</v>
      </c>
      <c r="K33" s="5">
        <f>(SUM('Training pairs'!I453:I461)-SUM('Training pairs'!F453:F461)*SUM('Training pairs'!G453:G461)/COUNT('Training pairs'!F453:F461))/(SUM('Training pairs'!H453:H461)-SUM('Training pairs'!F453:F461)^2/COUNT('Training pairs'!F453:F461))</f>
        <v>2.3316231264711171</v>
      </c>
      <c r="L33" s="5">
        <f>AVERAGE('Training pairs'!G453:G461)-K33*AVERAGE('Training pairs'!F453:F461)</f>
        <v>-3.2849991437885064</v>
      </c>
      <c r="M33" s="5">
        <f>(SUM('Target months'!H87:H89)/SUM('Target months'!F87:F89)-1)*100</f>
        <v>1.7459000829477267</v>
      </c>
      <c r="N33" s="5">
        <f t="shared" si="0"/>
        <v>0.78578186612025469</v>
      </c>
      <c r="O33" s="8">
        <f>COUNT('Training pairs'!F462:F469)</f>
        <v>8</v>
      </c>
      <c r="P33" s="5">
        <f>(SUM('Training pairs'!I462:I469)-SUM('Training pairs'!F462:F469)*SUM('Training pairs'!G462:G469)/COUNT('Training pairs'!F462:F469))/(SUM('Training pairs'!H462:H469)-SUM('Training pairs'!F462:F469)^2/COUNT('Training pairs'!F462:F469))</f>
        <v>1.1542055490449752</v>
      </c>
      <c r="Q33" s="5">
        <f>AVERAGE('Training pairs'!G462:G469)-P33*AVERAGE('Training pairs'!F462:F469)</f>
        <v>-2.976467065351672</v>
      </c>
      <c r="R33" s="5">
        <v>1.6317086363363043</v>
      </c>
      <c r="S33" s="5">
        <f>Q33+P33*R33</f>
        <v>-1.0931399028677002</v>
      </c>
      <c r="T33" s="5">
        <f t="shared" si="1"/>
        <v>0.39289093306012735</v>
      </c>
      <c r="U33" s="4">
        <v>45499</v>
      </c>
      <c r="V33" s="4">
        <v>45401</v>
      </c>
      <c r="W33" s="1" t="s">
        <v>93</v>
      </c>
    </row>
    <row r="34" spans="1:23" ht="25" customHeight="1">
      <c r="A34" s="1"/>
      <c r="B34" s="1">
        <v>29</v>
      </c>
      <c r="C34" s="13" t="s">
        <v>55</v>
      </c>
      <c r="D34" s="1" t="s">
        <v>43</v>
      </c>
      <c r="E34" s="4">
        <v>45473</v>
      </c>
      <c r="F34" s="4">
        <v>45383</v>
      </c>
      <c r="G34" s="1">
        <v>0</v>
      </c>
      <c r="H34" s="5">
        <f>AVERAGE('PG facts'!D38,'PG facts'!D45,'PG facts'!D52,'PG facts'!D59)</f>
        <v>-2.25</v>
      </c>
      <c r="I34" s="5">
        <f>'PG facts'!D59</f>
        <v>-2</v>
      </c>
      <c r="J34" s="8">
        <f>COUNT('Training pairs'!F470:F477)</f>
        <v>8</v>
      </c>
      <c r="K34" s="5">
        <f>(SUM('Training pairs'!I470:I477)-SUM('Training pairs'!F470:F477)*SUM('Training pairs'!G470:G477)/COUNT('Training pairs'!F470:F477))/(SUM('Training pairs'!H470:H477)-SUM('Training pairs'!F470:F477)^2/COUNT('Training pairs'!F470:F477))</f>
        <v>1.0990265503592365</v>
      </c>
      <c r="L34" s="5">
        <f>AVERAGE('Training pairs'!G470:G477)-K34*AVERAGE('Training pairs'!F470:F477)</f>
        <v>-2.8107610575536115</v>
      </c>
      <c r="M34" s="5">
        <f>(SUM('Target months'!H90:H92)/SUM('Target months'!F90:F92)-1)*100</f>
        <v>1.6699248855703397</v>
      </c>
      <c r="N34" s="5">
        <f t="shared" si="0"/>
        <v>-0.97546927120619831</v>
      </c>
      <c r="O34" s="8" t="str">
        <f>"n.a."</f>
        <v>n.a.</v>
      </c>
      <c r="P34" s="5" t="str">
        <f>"n.a."</f>
        <v>n.a.</v>
      </c>
      <c r="Q34" s="5" t="str">
        <f>"n.a."</f>
        <v>n.a.</v>
      </c>
      <c r="R34" s="5" t="s">
        <v>88</v>
      </c>
      <c r="S34" s="5" t="str">
        <f>"n.a."</f>
        <v>n.a.</v>
      </c>
      <c r="T34" s="5">
        <f t="shared" si="1"/>
        <v>-1.6127346356030992</v>
      </c>
      <c r="U34" s="4">
        <v>45383</v>
      </c>
      <c r="V34" s="4">
        <v>45314</v>
      </c>
      <c r="W34" s="1" t="s">
        <v>89</v>
      </c>
    </row>
    <row r="35" spans="1:23" ht="25" customHeight="1">
      <c r="A35" s="1"/>
      <c r="B35" s="1">
        <v>30</v>
      </c>
      <c r="C35" s="13" t="s">
        <v>55</v>
      </c>
      <c r="D35" s="1" t="s">
        <v>43</v>
      </c>
      <c r="E35" s="4">
        <v>45473</v>
      </c>
      <c r="F35" s="4">
        <v>45401</v>
      </c>
      <c r="G35" s="1">
        <v>0</v>
      </c>
      <c r="H35" s="5">
        <f>AVERAGE('PG facts'!D45,'PG facts'!D52,'PG facts'!D59,'PG facts'!D66)</f>
        <v>-2</v>
      </c>
      <c r="I35" s="5">
        <f>'PG facts'!D66</f>
        <v>-3</v>
      </c>
      <c r="J35" s="8">
        <f>COUNT('Training pairs'!F485:F492)</f>
        <v>8</v>
      </c>
      <c r="K35" s="5">
        <f>(SUM('Training pairs'!I485:I492)-SUM('Training pairs'!F485:F492)*SUM('Training pairs'!G485:G492)/COUNT('Training pairs'!F485:F492))/(SUM('Training pairs'!H485:H492)-SUM('Training pairs'!F485:F492)^2/COUNT('Training pairs'!F485:F492))</f>
        <v>1.0990265503592365</v>
      </c>
      <c r="L35" s="5">
        <f>AVERAGE('Training pairs'!G485:G492)-K35*AVERAGE('Training pairs'!F485:F492)</f>
        <v>-2.8107610575536115</v>
      </c>
      <c r="M35" s="5">
        <f>(SUM('Target months'!H93:H95)/SUM('Target months'!F93:F95)-1)*100</f>
        <v>1.6699248855703397</v>
      </c>
      <c r="N35" s="5">
        <f t="shared" si="0"/>
        <v>-0.97546927120619831</v>
      </c>
      <c r="O35" s="8">
        <f>COUNT('Training pairs'!F493:F500)</f>
        <v>8</v>
      </c>
      <c r="P35" s="5">
        <f>(SUM('Training pairs'!I493:I500)-SUM('Training pairs'!F493:F500)*SUM('Training pairs'!G493:G500)/COUNT('Training pairs'!F493:F500))/(SUM('Training pairs'!H493:H500)-SUM('Training pairs'!F493:F500)^2/COUNT('Training pairs'!F493:F500))</f>
        <v>0.71929974736570856</v>
      </c>
      <c r="Q35" s="5">
        <f>AVERAGE('Training pairs'!G493:G500)-P35*AVERAGE('Training pairs'!F493:F500)</f>
        <v>-3.1556334261730479</v>
      </c>
      <c r="R35" s="5" t="s">
        <v>88</v>
      </c>
      <c r="S35" s="5" t="str">
        <f>"n.a."</f>
        <v>n.a.</v>
      </c>
      <c r="T35" s="5">
        <f t="shared" si="1"/>
        <v>-1.4877346356030992</v>
      </c>
      <c r="U35" s="4">
        <v>45383</v>
      </c>
      <c r="V35" s="4">
        <v>45401</v>
      </c>
      <c r="W35" s="1" t="s">
        <v>89</v>
      </c>
    </row>
    <row r="36" spans="1:23" ht="25" customHeight="1">
      <c r="A36" s="1"/>
      <c r="B36" s="1">
        <v>31</v>
      </c>
      <c r="C36" s="13" t="s">
        <v>55</v>
      </c>
      <c r="D36" s="1" t="s">
        <v>43</v>
      </c>
      <c r="E36" s="4">
        <v>45473</v>
      </c>
      <c r="F36" s="4">
        <v>45408</v>
      </c>
      <c r="G36" s="1">
        <v>0</v>
      </c>
      <c r="H36" s="5">
        <f>AVERAGE('PG facts'!D45,'PG facts'!D52,'PG facts'!D59,'PG facts'!D66)</f>
        <v>-2</v>
      </c>
      <c r="I36" s="5">
        <f>'PG facts'!D66</f>
        <v>-3</v>
      </c>
      <c r="J36" s="8">
        <f>COUNT('Training pairs'!F501:F509)</f>
        <v>9</v>
      </c>
      <c r="K36" s="5">
        <f>(SUM('Training pairs'!I501:I509)-SUM('Training pairs'!F501:F509)*SUM('Training pairs'!G501:G509)/COUNT('Training pairs'!F501:F509))/(SUM('Training pairs'!H501:H509)-SUM('Training pairs'!F501:F509)^2/COUNT('Training pairs'!F501:F509))</f>
        <v>0.97014413657078713</v>
      </c>
      <c r="L36" s="5">
        <f>AVERAGE('Training pairs'!G501:G509)-K36*AVERAGE('Training pairs'!F501:F509)</f>
        <v>-2.9524229094343286</v>
      </c>
      <c r="M36" s="5">
        <f>(SUM('Target months'!H96:H98)/SUM('Target months'!F96:F98)-1)*100</f>
        <v>1.9054356683577023</v>
      </c>
      <c r="N36" s="5">
        <f t="shared" si="0"/>
        <v>-1.1038756681642647</v>
      </c>
      <c r="O36" s="8">
        <f>COUNT('Training pairs'!F510:F517)</f>
        <v>8</v>
      </c>
      <c r="P36" s="5">
        <f>(SUM('Training pairs'!I510:I517)-SUM('Training pairs'!F510:F517)*SUM('Training pairs'!G510:G517)/COUNT('Training pairs'!F510:F517))/(SUM('Training pairs'!H510:H517)-SUM('Training pairs'!F510:F517)^2/COUNT('Training pairs'!F510:F517))</f>
        <v>0.71929974736570856</v>
      </c>
      <c r="Q36" s="5">
        <f>AVERAGE('Training pairs'!G510:G517)-P36*AVERAGE('Training pairs'!F510:F517)</f>
        <v>-3.1556334261730479</v>
      </c>
      <c r="R36" s="5">
        <v>1.9031592443456091</v>
      </c>
      <c r="S36" s="5">
        <f>Q36+P36*R36</f>
        <v>-1.7866914625185384</v>
      </c>
      <c r="T36" s="5">
        <f t="shared" si="1"/>
        <v>-1.5519378340821324</v>
      </c>
      <c r="U36" s="4">
        <v>45408</v>
      </c>
      <c r="V36" s="4">
        <v>45401</v>
      </c>
      <c r="W36" s="1" t="s">
        <v>90</v>
      </c>
    </row>
    <row r="37" spans="1:23" ht="25" customHeight="1">
      <c r="A37" s="1"/>
      <c r="B37" s="1">
        <v>32</v>
      </c>
      <c r="C37" s="13" t="s">
        <v>55</v>
      </c>
      <c r="D37" s="1" t="s">
        <v>43</v>
      </c>
      <c r="E37" s="4">
        <v>45473</v>
      </c>
      <c r="F37" s="4">
        <v>45443</v>
      </c>
      <c r="G37" s="1">
        <v>1</v>
      </c>
      <c r="H37" s="5">
        <f>AVERAGE('PG facts'!D45,'PG facts'!D52,'PG facts'!D59,'PG facts'!D66)</f>
        <v>-2</v>
      </c>
      <c r="I37" s="5">
        <f>'PG facts'!D66</f>
        <v>-3</v>
      </c>
      <c r="J37" s="8">
        <f>COUNT('Training pairs'!F518:F526)</f>
        <v>9</v>
      </c>
      <c r="K37" s="5">
        <f>(SUM('Training pairs'!I518:I526)-SUM('Training pairs'!F518:F526)*SUM('Training pairs'!G518:G526)/COUNT('Training pairs'!F518:F526))/(SUM('Training pairs'!H518:H526)-SUM('Training pairs'!F518:F526)^2/COUNT('Training pairs'!F518:F526))</f>
        <v>0.99454343452378091</v>
      </c>
      <c r="L37" s="5">
        <f>AVERAGE('Training pairs'!G518:G526)-K37*AVERAGE('Training pairs'!F518:F526)</f>
        <v>-2.9559825686331758</v>
      </c>
      <c r="M37" s="5">
        <f>(SUM('Target months'!H99:H101)/SUM('Target months'!F99:F101)-1)*100</f>
        <v>1.7749528290069039</v>
      </c>
      <c r="N37" s="5">
        <f t="shared" si="0"/>
        <v>-1.1907148859549483</v>
      </c>
      <c r="O37" s="8">
        <f>COUNT('Training pairs'!F527:F534)</f>
        <v>8</v>
      </c>
      <c r="P37" s="5">
        <f>(SUM('Training pairs'!I527:I534)-SUM('Training pairs'!F527:F534)*SUM('Training pairs'!G527:G534)/COUNT('Training pairs'!F527:F534))/(SUM('Training pairs'!H527:H534)-SUM('Training pairs'!F527:F534)^2/COUNT('Training pairs'!F527:F534))</f>
        <v>0.71929974736570856</v>
      </c>
      <c r="Q37" s="5">
        <f>AVERAGE('Training pairs'!G527:G534)-P37*AVERAGE('Training pairs'!F527:F534)</f>
        <v>-3.1556334261730479</v>
      </c>
      <c r="R37" s="5">
        <v>1.7438948654766806</v>
      </c>
      <c r="S37" s="5">
        <f>Q37+P37*R37</f>
        <v>-1.9012502900033152</v>
      </c>
      <c r="T37" s="5">
        <f t="shared" si="1"/>
        <v>-1.5953574429774742</v>
      </c>
      <c r="U37" s="4">
        <v>45443</v>
      </c>
      <c r="V37" s="4">
        <v>45401</v>
      </c>
      <c r="W37" s="1" t="s">
        <v>91</v>
      </c>
    </row>
    <row r="38" spans="1:23" ht="25" customHeight="1">
      <c r="A38" s="1"/>
      <c r="B38" s="1">
        <v>33</v>
      </c>
      <c r="C38" s="13" t="s">
        <v>55</v>
      </c>
      <c r="D38" s="1" t="s">
        <v>43</v>
      </c>
      <c r="E38" s="4">
        <v>45473</v>
      </c>
      <c r="F38" s="4">
        <v>45471</v>
      </c>
      <c r="G38" s="1">
        <v>2</v>
      </c>
      <c r="H38" s="5">
        <f>AVERAGE('PG facts'!D45,'PG facts'!D52,'PG facts'!D59,'PG facts'!D66)</f>
        <v>-2</v>
      </c>
      <c r="I38" s="5">
        <f>'PG facts'!D66</f>
        <v>-3</v>
      </c>
      <c r="J38" s="8">
        <f>COUNT('Training pairs'!F535:F543)</f>
        <v>9</v>
      </c>
      <c r="K38" s="5">
        <f>(SUM('Training pairs'!I535:I543)-SUM('Training pairs'!F535:F543)*SUM('Training pairs'!G535:G543)/COUNT('Training pairs'!F535:F543))/(SUM('Training pairs'!H535:H543)-SUM('Training pairs'!F535:F543)^2/COUNT('Training pairs'!F535:F543))</f>
        <v>1.0106998387884327</v>
      </c>
      <c r="L38" s="5">
        <f>AVERAGE('Training pairs'!G535:G543)-K38*AVERAGE('Training pairs'!F535:F543)</f>
        <v>-2.9571090331601031</v>
      </c>
      <c r="M38" s="5">
        <f>(SUM('Target months'!H102:H104)/SUM('Target months'!F102:F104)-1)*100</f>
        <v>1.578038200447085</v>
      </c>
      <c r="N38" s="5">
        <f t="shared" si="0"/>
        <v>-1.3621860783662458</v>
      </c>
      <c r="O38" s="8">
        <f>COUNT('Training pairs'!F544:F551)</f>
        <v>8</v>
      </c>
      <c r="P38" s="5">
        <f>(SUM('Training pairs'!I544:I551)-SUM('Training pairs'!F544:F551)*SUM('Training pairs'!G544:G551)/COUNT('Training pairs'!F544:F551))/(SUM('Training pairs'!H544:H551)-SUM('Training pairs'!F544:F551)^2/COUNT('Training pairs'!F544:F551))</f>
        <v>0.71929974736570856</v>
      </c>
      <c r="Q38" s="5">
        <f>AVERAGE('Training pairs'!G544:G551)-P38*AVERAGE('Training pairs'!F544:F551)</f>
        <v>-3.1556334261730479</v>
      </c>
      <c r="R38" s="5">
        <v>1.6317086363363043</v>
      </c>
      <c r="S38" s="5">
        <f>Q38+P38*R38</f>
        <v>-1.9819458162818995</v>
      </c>
      <c r="T38" s="5">
        <f t="shared" si="1"/>
        <v>-1.6810930391831229</v>
      </c>
      <c r="U38" s="4">
        <v>45471</v>
      </c>
      <c r="V38" s="4">
        <v>45401</v>
      </c>
      <c r="W38" s="1" t="s">
        <v>92</v>
      </c>
    </row>
    <row r="39" spans="1:23" ht="25" customHeight="1">
      <c r="A39" s="1"/>
      <c r="B39" s="1">
        <v>34</v>
      </c>
      <c r="C39" s="13" t="s">
        <v>55</v>
      </c>
      <c r="D39" s="1" t="s">
        <v>43</v>
      </c>
      <c r="E39" s="4">
        <v>45473</v>
      </c>
      <c r="F39" s="4">
        <v>45499</v>
      </c>
      <c r="G39" s="1">
        <v>3</v>
      </c>
      <c r="H39" s="5">
        <f>AVERAGE('PG facts'!D45,'PG facts'!D52,'PG facts'!D59,'PG facts'!D66)</f>
        <v>-2</v>
      </c>
      <c r="I39" s="5">
        <f>'PG facts'!D66</f>
        <v>-3</v>
      </c>
      <c r="J39" s="8">
        <f>COUNT('Training pairs'!F552:F560)</f>
        <v>9</v>
      </c>
      <c r="K39" s="5">
        <f>(SUM('Training pairs'!I552:I560)-SUM('Training pairs'!F552:F560)*SUM('Training pairs'!G552:G560)/COUNT('Training pairs'!F552:F560))/(SUM('Training pairs'!H552:H560)-SUM('Training pairs'!F552:F560)^2/COUNT('Training pairs'!F552:F560))</f>
        <v>1.0106998387884327</v>
      </c>
      <c r="L39" s="5">
        <f>AVERAGE('Training pairs'!G552:G560)-K39*AVERAGE('Training pairs'!F552:F560)</f>
        <v>-2.9571090331601031</v>
      </c>
      <c r="M39" s="5">
        <f>(SUM('Target months'!H105:H107)/SUM('Target months'!F105:F107)-1)*100</f>
        <v>1.7459000829477267</v>
      </c>
      <c r="N39" s="5">
        <f t="shared" si="0"/>
        <v>-1.1925281007841244</v>
      </c>
      <c r="O39" s="8">
        <f>COUNT('Training pairs'!F561:F568)</f>
        <v>8</v>
      </c>
      <c r="P39" s="5">
        <f>(SUM('Training pairs'!I561:I568)-SUM('Training pairs'!F561:F568)*SUM('Training pairs'!G561:G568)/COUNT('Training pairs'!F561:F568))/(SUM('Training pairs'!H561:H568)-SUM('Training pairs'!F561:F568)^2/COUNT('Training pairs'!F561:F568))</f>
        <v>0.71929974736570856</v>
      </c>
      <c r="Q39" s="5">
        <f>AVERAGE('Training pairs'!G561:G568)-P39*AVERAGE('Training pairs'!F561:F568)</f>
        <v>-3.1556334261730479</v>
      </c>
      <c r="R39" s="5">
        <v>1.6317086363363043</v>
      </c>
      <c r="S39" s="5">
        <f>Q39+P39*R39</f>
        <v>-1.9819458162818995</v>
      </c>
      <c r="T39" s="5">
        <f t="shared" si="1"/>
        <v>-1.5962640503920622</v>
      </c>
      <c r="U39" s="4">
        <v>45499</v>
      </c>
      <c r="V39" s="4">
        <v>45401</v>
      </c>
      <c r="W39" s="1" t="s">
        <v>93</v>
      </c>
    </row>
    <row r="40" spans="1:23" ht="25" customHeight="1">
      <c r="A40" s="1"/>
      <c r="B40" s="1">
        <v>35</v>
      </c>
      <c r="C40" s="13" t="s">
        <v>55</v>
      </c>
      <c r="D40" s="1" t="s">
        <v>43</v>
      </c>
      <c r="E40" s="4">
        <v>45473</v>
      </c>
      <c r="F40" s="4">
        <v>45502</v>
      </c>
      <c r="G40" s="1">
        <v>3</v>
      </c>
      <c r="H40" s="5">
        <f>AVERAGE('PG facts'!D45,'PG facts'!D52,'PG facts'!D59,'PG facts'!D66)</f>
        <v>-2</v>
      </c>
      <c r="I40" s="5">
        <f>'PG facts'!D66</f>
        <v>-3</v>
      </c>
      <c r="J40" s="8">
        <f>COUNT('Training pairs'!F569:F577)</f>
        <v>9</v>
      </c>
      <c r="K40" s="5">
        <f>(SUM('Training pairs'!I569:I577)-SUM('Training pairs'!F569:F577)*SUM('Training pairs'!G569:G577)/COUNT('Training pairs'!F569:F577))/(SUM('Training pairs'!H569:H577)-SUM('Training pairs'!F569:F577)^2/COUNT('Training pairs'!F569:F577))</f>
        <v>1.0106998387884327</v>
      </c>
      <c r="L40" s="5">
        <f>AVERAGE('Training pairs'!G569:G577)-K40*AVERAGE('Training pairs'!F569:F577)</f>
        <v>-2.9571090331601031</v>
      </c>
      <c r="M40" s="5">
        <f>(SUM('Target months'!H108:H110)/SUM('Target months'!F108:F110)-1)*100</f>
        <v>1.7459000829477267</v>
      </c>
      <c r="N40" s="5">
        <f t="shared" si="0"/>
        <v>-1.1925281007841244</v>
      </c>
      <c r="O40" s="8">
        <f>COUNT('Training pairs'!F578:F585)</f>
        <v>8</v>
      </c>
      <c r="P40" s="5">
        <f>(SUM('Training pairs'!I578:I585)-SUM('Training pairs'!F578:F585)*SUM('Training pairs'!G578:G585)/COUNT('Training pairs'!F578:F585))/(SUM('Training pairs'!H578:H585)-SUM('Training pairs'!F578:F585)^2/COUNT('Training pairs'!F578:F585))</f>
        <v>0.71929974736570856</v>
      </c>
      <c r="Q40" s="5">
        <f>AVERAGE('Training pairs'!G578:G585)-P40*AVERAGE('Training pairs'!F578:F585)</f>
        <v>-3.1556334261730479</v>
      </c>
      <c r="R40" s="5">
        <v>1.6317086363363043</v>
      </c>
      <c r="S40" s="5">
        <f>Q40+P40*R40</f>
        <v>-1.9819458162818995</v>
      </c>
      <c r="T40" s="5">
        <f t="shared" si="1"/>
        <v>-1.5962640503920622</v>
      </c>
      <c r="U40" s="4">
        <v>45499</v>
      </c>
      <c r="V40" s="4">
        <v>45401</v>
      </c>
      <c r="W40" s="1" t="s">
        <v>93</v>
      </c>
    </row>
    <row r="41" spans="1:23" ht="25" customHeight="1">
      <c r="A41" s="1"/>
      <c r="B41" s="1">
        <v>36</v>
      </c>
      <c r="C41" s="13" t="s">
        <v>17</v>
      </c>
      <c r="D41" s="1" t="s">
        <v>56</v>
      </c>
      <c r="E41" s="4">
        <v>45473</v>
      </c>
      <c r="F41" s="4">
        <v>45383</v>
      </c>
      <c r="G41" s="1">
        <v>0</v>
      </c>
      <c r="H41" s="5">
        <f>AVERAGE('PG facts'!E34,'PG facts'!E41,'PG facts'!E48,'PG facts'!E55)</f>
        <v>6.75</v>
      </c>
      <c r="I41" s="5">
        <f>'PG facts'!E55</f>
        <v>4</v>
      </c>
      <c r="J41" s="8">
        <f>COUNT('Training pairs'!F586:F593)</f>
        <v>8</v>
      </c>
      <c r="K41" s="5">
        <f>(SUM('Training pairs'!I586:I593)-SUM('Training pairs'!F586:F593)*SUM('Training pairs'!G586:G593)/COUNT('Training pairs'!F586:F593))/(SUM('Training pairs'!H586:H593)-SUM('Training pairs'!F586:F593)^2/COUNT('Training pairs'!F586:F593))</f>
        <v>0.73002166557661363</v>
      </c>
      <c r="L41" s="5">
        <f>AVERAGE('Training pairs'!G586:G593)-K41*AVERAGE('Training pairs'!F586:F593)</f>
        <v>2.9216900271115005</v>
      </c>
      <c r="M41" s="5">
        <f>(SUM('Target months'!H111:H113)/SUM('Target months'!F111:F113)-1)*100</f>
        <v>3.5885589694658604</v>
      </c>
      <c r="N41" s="5">
        <f t="shared" si="0"/>
        <v>5.5414158230208646</v>
      </c>
      <c r="O41" s="8" t="str">
        <f t="shared" ref="O41:Q42" si="2">"n.a."</f>
        <v>n.a.</v>
      </c>
      <c r="P41" s="5" t="str">
        <f t="shared" si="2"/>
        <v>n.a.</v>
      </c>
      <c r="Q41" s="5" t="str">
        <f t="shared" si="2"/>
        <v>n.a.</v>
      </c>
      <c r="R41" s="5" t="s">
        <v>88</v>
      </c>
      <c r="S41" s="5" t="str">
        <f>"n.a."</f>
        <v>n.a.</v>
      </c>
      <c r="T41" s="5">
        <f t="shared" si="1"/>
        <v>6.1457079115104323</v>
      </c>
      <c r="U41" s="4">
        <v>45383</v>
      </c>
      <c r="V41" s="4">
        <v>45314</v>
      </c>
      <c r="W41" s="1" t="s">
        <v>94</v>
      </c>
    </row>
    <row r="42" spans="1:23" ht="25" customHeight="1">
      <c r="A42" s="1"/>
      <c r="B42" s="1">
        <v>37</v>
      </c>
      <c r="C42" s="13" t="s">
        <v>17</v>
      </c>
      <c r="D42" s="1" t="s">
        <v>56</v>
      </c>
      <c r="E42" s="4">
        <v>45473</v>
      </c>
      <c r="F42" s="4">
        <v>45392</v>
      </c>
      <c r="G42" s="1">
        <v>0</v>
      </c>
      <c r="H42" s="5">
        <f>AVERAGE('PG facts'!E34,'PG facts'!E41,'PG facts'!E48,'PG facts'!E55)</f>
        <v>6.75</v>
      </c>
      <c r="I42" s="5">
        <f>'PG facts'!E55</f>
        <v>4</v>
      </c>
      <c r="J42" s="8">
        <f>COUNT('Training pairs'!F601:F608)</f>
        <v>8</v>
      </c>
      <c r="K42" s="5">
        <f>(SUM('Training pairs'!I601:I608)-SUM('Training pairs'!F601:F608)*SUM('Training pairs'!G601:G608)/COUNT('Training pairs'!F601:F608))/(SUM('Training pairs'!H601:H608)-SUM('Training pairs'!F601:F608)^2/COUNT('Training pairs'!F601:F608))</f>
        <v>0.73002166557661363</v>
      </c>
      <c r="L42" s="5">
        <f>AVERAGE('Training pairs'!G601:G608)-K42*AVERAGE('Training pairs'!F601:F608)</f>
        <v>2.9216900271115005</v>
      </c>
      <c r="M42" s="5">
        <f>(SUM('Target months'!H114:H116)/SUM('Target months'!F114:F116)-1)*100</f>
        <v>3.6372373558916982</v>
      </c>
      <c r="N42" s="5">
        <f t="shared" si="0"/>
        <v>5.5769520997570368</v>
      </c>
      <c r="O42" s="8" t="str">
        <f t="shared" si="2"/>
        <v>n.a.</v>
      </c>
      <c r="P42" s="5" t="str">
        <f t="shared" si="2"/>
        <v>n.a.</v>
      </c>
      <c r="Q42" s="5" t="str">
        <f t="shared" si="2"/>
        <v>n.a.</v>
      </c>
      <c r="R42" s="5">
        <v>3.636809635836169</v>
      </c>
      <c r="S42" s="5" t="str">
        <f>"n.a."</f>
        <v>n.a.</v>
      </c>
      <c r="T42" s="5">
        <f t="shared" si="1"/>
        <v>6.1634760498785184</v>
      </c>
      <c r="U42" s="4">
        <v>45392</v>
      </c>
      <c r="V42" s="4">
        <v>45314</v>
      </c>
      <c r="W42" s="1" t="s">
        <v>95</v>
      </c>
    </row>
    <row r="43" spans="1:23" ht="25" customHeight="1">
      <c r="A43" s="1"/>
      <c r="B43" s="1">
        <v>38</v>
      </c>
      <c r="C43" s="13" t="s">
        <v>17</v>
      </c>
      <c r="D43" s="1" t="s">
        <v>56</v>
      </c>
      <c r="E43" s="4">
        <v>45473</v>
      </c>
      <c r="F43" s="4">
        <v>45401</v>
      </c>
      <c r="G43" s="1">
        <v>0</v>
      </c>
      <c r="H43" s="5">
        <f>AVERAGE('PG facts'!E41,'PG facts'!E48,'PG facts'!E55,'PG facts'!E62)</f>
        <v>5.75</v>
      </c>
      <c r="I43" s="5">
        <f>'PG facts'!E62</f>
        <v>4</v>
      </c>
      <c r="J43" s="8">
        <f>COUNT('Training pairs'!F616:F624)</f>
        <v>9</v>
      </c>
      <c r="K43" s="5">
        <f>(SUM('Training pairs'!I616:I624)-SUM('Training pairs'!F616:F624)*SUM('Training pairs'!G616:G624)/COUNT('Training pairs'!F616:F624))/(SUM('Training pairs'!H616:H624)-SUM('Training pairs'!F616:F624)^2/COUNT('Training pairs'!F616:F624))</f>
        <v>0.78595698182074647</v>
      </c>
      <c r="L43" s="5">
        <f>AVERAGE('Training pairs'!G616:G624)-K43*AVERAGE('Training pairs'!F616:F624)</f>
        <v>2.4716800606855327</v>
      </c>
      <c r="M43" s="5">
        <f>(SUM('Target months'!H117:H119)/SUM('Target months'!F117:F119)-1)*100</f>
        <v>3.6372373558916982</v>
      </c>
      <c r="N43" s="5">
        <f t="shared" si="0"/>
        <v>5.3303921550878446</v>
      </c>
      <c r="O43" s="8">
        <f>COUNT('Training pairs'!F625:F632)</f>
        <v>8</v>
      </c>
      <c r="P43" s="5">
        <f>(SUM('Training pairs'!I625:I632)-SUM('Training pairs'!F625:F632)*SUM('Training pairs'!G625:G632)/COUNT('Training pairs'!F625:F632))/(SUM('Training pairs'!H625:H632)-SUM('Training pairs'!F625:F632)^2/COUNT('Training pairs'!F625:F632))</f>
        <v>0.31633920633358986</v>
      </c>
      <c r="Q43" s="5">
        <f>AVERAGE('Training pairs'!G625:G632)-P43*AVERAGE('Training pairs'!F625:F632)</f>
        <v>5.0202501783553295</v>
      </c>
      <c r="R43" s="5">
        <v>3.636809635836169</v>
      </c>
      <c r="S43" s="5">
        <f>Q43+P43*R43</f>
        <v>6.1707156521420954</v>
      </c>
      <c r="T43" s="5">
        <f t="shared" si="1"/>
        <v>5.5401960775439223</v>
      </c>
      <c r="U43" s="4">
        <v>45392</v>
      </c>
      <c r="V43" s="4">
        <v>45401</v>
      </c>
      <c r="W43" s="1" t="s">
        <v>95</v>
      </c>
    </row>
    <row r="44" spans="1:23" ht="25" customHeight="1">
      <c r="A44" s="1"/>
      <c r="B44" s="1">
        <v>39</v>
      </c>
      <c r="C44" s="13" t="s">
        <v>17</v>
      </c>
      <c r="D44" s="1" t="s">
        <v>56</v>
      </c>
      <c r="E44" s="4">
        <v>45473</v>
      </c>
      <c r="F44" s="4">
        <v>45427</v>
      </c>
      <c r="G44" s="1">
        <v>1</v>
      </c>
      <c r="H44" s="5">
        <f>AVERAGE('PG facts'!E41,'PG facts'!E48,'PG facts'!E55,'PG facts'!E62)</f>
        <v>5.75</v>
      </c>
      <c r="I44" s="5">
        <f>'PG facts'!E62</f>
        <v>4</v>
      </c>
      <c r="J44" s="8">
        <f>COUNT('Training pairs'!F633:F641)</f>
        <v>9</v>
      </c>
      <c r="K44" s="5">
        <f>(SUM('Training pairs'!I633:I641)-SUM('Training pairs'!F633:F641)*SUM('Training pairs'!G633:G641)/COUNT('Training pairs'!F633:F641))/(SUM('Training pairs'!H633:H641)-SUM('Training pairs'!F633:F641)^2/COUNT('Training pairs'!F633:F641))</f>
        <v>0.78595698182074647</v>
      </c>
      <c r="L44" s="5">
        <f>AVERAGE('Training pairs'!G633:G641)-K44*AVERAGE('Training pairs'!F633:F641)</f>
        <v>2.4716800606855327</v>
      </c>
      <c r="M44" s="5">
        <f>(SUM('Target months'!H120:H122)/SUM('Target months'!F120:F122)-1)*100</f>
        <v>3.0970677007138736</v>
      </c>
      <c r="N44" s="5">
        <f t="shared" si="0"/>
        <v>4.9058420432331271</v>
      </c>
      <c r="O44" s="8">
        <f>COUNT('Training pairs'!F642:F649)</f>
        <v>8</v>
      </c>
      <c r="P44" s="5">
        <f>(SUM('Training pairs'!I642:I649)-SUM('Training pairs'!F642:F649)*SUM('Training pairs'!G642:G649)/COUNT('Training pairs'!F642:F649))/(SUM('Training pairs'!H642:H649)-SUM('Training pairs'!F642:F649)^2/COUNT('Training pairs'!F642:F649))</f>
        <v>0.31633920633358986</v>
      </c>
      <c r="Q44" s="5">
        <f>AVERAGE('Training pairs'!G642:G649)-P44*AVERAGE('Training pairs'!F642:F649)</f>
        <v>5.0202501783553295</v>
      </c>
      <c r="R44" s="5">
        <v>3.636809635836169</v>
      </c>
      <c r="S44" s="5">
        <f>Q44+P44*R44</f>
        <v>6.1707156521420954</v>
      </c>
      <c r="T44" s="5">
        <f t="shared" si="1"/>
        <v>5.3279210216165636</v>
      </c>
      <c r="U44" s="4">
        <v>45427</v>
      </c>
      <c r="V44" s="4">
        <v>45401</v>
      </c>
      <c r="W44" s="1" t="s">
        <v>96</v>
      </c>
    </row>
    <row r="45" spans="1:23" ht="25" customHeight="1">
      <c r="A45" s="1"/>
      <c r="B45" s="1">
        <v>40</v>
      </c>
      <c r="C45" s="13" t="s">
        <v>17</v>
      </c>
      <c r="D45" s="1" t="s">
        <v>56</v>
      </c>
      <c r="E45" s="4">
        <v>45473</v>
      </c>
      <c r="F45" s="4">
        <v>45455</v>
      </c>
      <c r="G45" s="1">
        <v>2</v>
      </c>
      <c r="H45" s="5">
        <f>AVERAGE('PG facts'!E41,'PG facts'!E48,'PG facts'!E55,'PG facts'!E62)</f>
        <v>5.75</v>
      </c>
      <c r="I45" s="5">
        <f>'PG facts'!E62</f>
        <v>4</v>
      </c>
      <c r="J45" s="8">
        <f>COUNT('Training pairs'!F650:F658)</f>
        <v>9</v>
      </c>
      <c r="K45" s="5">
        <f>(SUM('Training pairs'!I650:I658)-SUM('Training pairs'!F650:F658)*SUM('Training pairs'!G650:G658)/COUNT('Training pairs'!F650:F658))/(SUM('Training pairs'!H650:H658)-SUM('Training pairs'!F650:F658)^2/COUNT('Training pairs'!F650:F658))</f>
        <v>0.78595698182074647</v>
      </c>
      <c r="L45" s="5">
        <f>AVERAGE('Training pairs'!G650:G658)-K45*AVERAGE('Training pairs'!F650:F658)</f>
        <v>2.4716800606855327</v>
      </c>
      <c r="M45" s="5">
        <f>(SUM('Target months'!H123:H125)/SUM('Target months'!F123:F125)-1)*100</f>
        <v>2.125830559199926</v>
      </c>
      <c r="N45" s="5">
        <f t="shared" si="0"/>
        <v>4.1424914308566159</v>
      </c>
      <c r="O45" s="8">
        <f>COUNT('Training pairs'!F659:F666)</f>
        <v>8</v>
      </c>
      <c r="P45" s="5">
        <f>(SUM('Training pairs'!I659:I666)-SUM('Training pairs'!F659:F666)*SUM('Training pairs'!G659:G666)/COUNT('Training pairs'!F659:F666))/(SUM('Training pairs'!H659:H666)-SUM('Training pairs'!F659:F666)^2/COUNT('Training pairs'!F659:F666))</f>
        <v>0.31633920633358986</v>
      </c>
      <c r="Q45" s="5">
        <f>AVERAGE('Training pairs'!G659:G666)-P45*AVERAGE('Training pairs'!F659:F666)</f>
        <v>5.0202501783553295</v>
      </c>
      <c r="R45" s="5">
        <v>3.636809635836169</v>
      </c>
      <c r="S45" s="5">
        <f>Q45+P45*R45</f>
        <v>6.1707156521420954</v>
      </c>
      <c r="T45" s="5">
        <f t="shared" si="1"/>
        <v>4.9462457154283079</v>
      </c>
      <c r="U45" s="4">
        <v>45455</v>
      </c>
      <c r="V45" s="4">
        <v>45401</v>
      </c>
      <c r="W45" s="1" t="s">
        <v>97</v>
      </c>
    </row>
    <row r="46" spans="1:23" ht="25" customHeight="1">
      <c r="A46" s="1"/>
      <c r="B46" s="1">
        <v>41</v>
      </c>
      <c r="C46" s="13" t="s">
        <v>17</v>
      </c>
      <c r="D46" s="1" t="s">
        <v>56</v>
      </c>
      <c r="E46" s="4">
        <v>45473</v>
      </c>
      <c r="F46" s="4">
        <v>45484</v>
      </c>
      <c r="G46" s="1">
        <v>3</v>
      </c>
      <c r="H46" s="5">
        <f>AVERAGE('PG facts'!E41,'PG facts'!E48,'PG facts'!E55,'PG facts'!E62)</f>
        <v>5.75</v>
      </c>
      <c r="I46" s="5">
        <f>'PG facts'!E62</f>
        <v>4</v>
      </c>
      <c r="J46" s="8">
        <f>COUNT('Training pairs'!F667:F675)</f>
        <v>9</v>
      </c>
      <c r="K46" s="5">
        <f>(SUM('Training pairs'!I667:I675)-SUM('Training pairs'!F667:F675)*SUM('Training pairs'!G667:G675)/COUNT('Training pairs'!F667:F675))/(SUM('Training pairs'!H667:H675)-SUM('Training pairs'!F667:F675)^2/COUNT('Training pairs'!F667:F675))</f>
        <v>0.78595698182074647</v>
      </c>
      <c r="L46" s="5">
        <f>AVERAGE('Training pairs'!G667:G675)-K46*AVERAGE('Training pairs'!F667:F675)</f>
        <v>2.4716800606855327</v>
      </c>
      <c r="M46" s="5">
        <f>(SUM('Target months'!H126:H128)/SUM('Target months'!F126:F128)-1)*100</f>
        <v>1.6547550061168037</v>
      </c>
      <c r="N46" s="5">
        <f t="shared" si="0"/>
        <v>3.7722463109458664</v>
      </c>
      <c r="O46" s="8">
        <f>COUNT('Training pairs'!F676:F683)</f>
        <v>8</v>
      </c>
      <c r="P46" s="5">
        <f>(SUM('Training pairs'!I676:I683)-SUM('Training pairs'!F676:F683)*SUM('Training pairs'!G676:G683)/COUNT('Training pairs'!F676:F683))/(SUM('Training pairs'!H676:H683)-SUM('Training pairs'!F676:F683)^2/COUNT('Training pairs'!F676:F683))</f>
        <v>0.31633920633358986</v>
      </c>
      <c r="Q46" s="5">
        <f>AVERAGE('Training pairs'!G676:G683)-P46*AVERAGE('Training pairs'!F676:F683)</f>
        <v>5.0202501783553295</v>
      </c>
      <c r="R46" s="5">
        <v>3.636809635836169</v>
      </c>
      <c r="S46" s="5">
        <f>Q46+P46*R46</f>
        <v>6.1707156521420954</v>
      </c>
      <c r="T46" s="5">
        <f t="shared" si="1"/>
        <v>4.7611231554729336</v>
      </c>
      <c r="U46" s="4">
        <v>45484</v>
      </c>
      <c r="V46" s="4">
        <v>45401</v>
      </c>
      <c r="W46" s="1" t="s">
        <v>98</v>
      </c>
    </row>
    <row r="47" spans="1:23" ht="25" customHeight="1">
      <c r="A47" s="1"/>
      <c r="B47" s="1">
        <v>42</v>
      </c>
      <c r="C47" s="13" t="s">
        <v>17</v>
      </c>
      <c r="D47" s="1" t="s">
        <v>56</v>
      </c>
      <c r="E47" s="4">
        <v>45473</v>
      </c>
      <c r="F47" s="4">
        <v>45502</v>
      </c>
      <c r="G47" s="1">
        <v>3</v>
      </c>
      <c r="H47" s="5">
        <f>AVERAGE('PG facts'!E41,'PG facts'!E48,'PG facts'!E55,'PG facts'!E62)</f>
        <v>5.75</v>
      </c>
      <c r="I47" s="5">
        <f>'PG facts'!E62</f>
        <v>4</v>
      </c>
      <c r="J47" s="8">
        <f>COUNT('Training pairs'!F684:F692)</f>
        <v>9</v>
      </c>
      <c r="K47" s="5">
        <f>(SUM('Training pairs'!I684:I692)-SUM('Training pairs'!F684:F692)*SUM('Training pairs'!G684:G692)/COUNT('Training pairs'!F684:F692))/(SUM('Training pairs'!H684:H692)-SUM('Training pairs'!F684:F692)^2/COUNT('Training pairs'!F684:F692))</f>
        <v>0.78595698182074647</v>
      </c>
      <c r="L47" s="5">
        <f>AVERAGE('Training pairs'!G684:G692)-K47*AVERAGE('Training pairs'!F684:F692)</f>
        <v>2.4716800606855327</v>
      </c>
      <c r="M47" s="5">
        <f>(SUM('Target months'!H129:H131)/SUM('Target months'!F129:F131)-1)*100</f>
        <v>1.6547550061168037</v>
      </c>
      <c r="N47" s="5">
        <f t="shared" si="0"/>
        <v>3.7722463109458664</v>
      </c>
      <c r="O47" s="8">
        <f>COUNT('Training pairs'!F693:F700)</f>
        <v>8</v>
      </c>
      <c r="P47" s="5">
        <f>(SUM('Training pairs'!I693:I700)-SUM('Training pairs'!F693:F700)*SUM('Training pairs'!G693:G700)/COUNT('Training pairs'!F693:F700))/(SUM('Training pairs'!H693:H700)-SUM('Training pairs'!F693:F700)^2/COUNT('Training pairs'!F693:F700))</f>
        <v>0.31633920633358986</v>
      </c>
      <c r="Q47" s="5">
        <f>AVERAGE('Training pairs'!G693:G700)-P47*AVERAGE('Training pairs'!F693:F700)</f>
        <v>5.0202501783553295</v>
      </c>
      <c r="R47" s="5">
        <v>3.636809635836169</v>
      </c>
      <c r="S47" s="5">
        <f>Q47+P47*R47</f>
        <v>6.1707156521420954</v>
      </c>
      <c r="T47" s="5">
        <f t="shared" si="1"/>
        <v>4.7611231554729336</v>
      </c>
      <c r="U47" s="4">
        <v>45484</v>
      </c>
      <c r="V47" s="4">
        <v>45401</v>
      </c>
      <c r="W47" s="1" t="s">
        <v>98</v>
      </c>
    </row>
    <row r="48" spans="1:23" ht="25" customHeight="1">
      <c r="A48" s="1"/>
      <c r="B48" s="1">
        <v>43</v>
      </c>
      <c r="C48" s="13" t="s">
        <v>18</v>
      </c>
      <c r="D48" s="1" t="s">
        <v>56</v>
      </c>
      <c r="E48" s="4">
        <v>45473</v>
      </c>
      <c r="F48" s="4">
        <v>45383</v>
      </c>
      <c r="G48" s="1">
        <v>0</v>
      </c>
      <c r="H48" s="5">
        <f>AVERAGE('PG facts'!E35,'PG facts'!E42,'PG facts'!E49,'PG facts'!E56)</f>
        <v>8.75</v>
      </c>
      <c r="I48" s="5">
        <f>'PG facts'!E56</f>
        <v>7</v>
      </c>
      <c r="J48" s="8">
        <f>COUNT('Training pairs'!F701:F708)</f>
        <v>8</v>
      </c>
      <c r="K48" s="5">
        <f>(SUM('Training pairs'!I701:I708)-SUM('Training pairs'!F701:F708)*SUM('Training pairs'!G701:G708)/COUNT('Training pairs'!F701:F708))/(SUM('Training pairs'!H701:H708)-SUM('Training pairs'!F701:F708)^2/COUNT('Training pairs'!F701:F708))</f>
        <v>0.75045645616489232</v>
      </c>
      <c r="L48" s="5">
        <f>AVERAGE('Training pairs'!G701:G708)-K48*AVERAGE('Training pairs'!F701:F708)</f>
        <v>4.4430268519649285</v>
      </c>
      <c r="M48" s="5">
        <f>(SUM('Target months'!H132:H134)/SUM('Target months'!F132:F134)-1)*100</f>
        <v>3.5885589694658604</v>
      </c>
      <c r="N48" s="5">
        <f t="shared" si="0"/>
        <v>7.1360840989290164</v>
      </c>
      <c r="O48" s="8" t="str">
        <f t="shared" ref="O48:Q49" si="3">"n.a."</f>
        <v>n.a.</v>
      </c>
      <c r="P48" s="5" t="str">
        <f t="shared" si="3"/>
        <v>n.a.</v>
      </c>
      <c r="Q48" s="5" t="str">
        <f t="shared" si="3"/>
        <v>n.a.</v>
      </c>
      <c r="R48" s="5" t="s">
        <v>88</v>
      </c>
      <c r="S48" s="5" t="str">
        <f>"n.a."</f>
        <v>n.a.</v>
      </c>
      <c r="T48" s="5">
        <f t="shared" si="1"/>
        <v>7.9430420494645082</v>
      </c>
      <c r="U48" s="4">
        <v>45383</v>
      </c>
      <c r="V48" s="4">
        <v>45314</v>
      </c>
      <c r="W48" s="1" t="s">
        <v>94</v>
      </c>
    </row>
    <row r="49" spans="1:23" ht="25" customHeight="1">
      <c r="A49" s="1"/>
      <c r="B49" s="1">
        <v>44</v>
      </c>
      <c r="C49" s="13" t="s">
        <v>18</v>
      </c>
      <c r="D49" s="1" t="s">
        <v>56</v>
      </c>
      <c r="E49" s="4">
        <v>45473</v>
      </c>
      <c r="F49" s="4">
        <v>45392</v>
      </c>
      <c r="G49" s="1">
        <v>0</v>
      </c>
      <c r="H49" s="5">
        <f>AVERAGE('PG facts'!E35,'PG facts'!E42,'PG facts'!E49,'PG facts'!E56)</f>
        <v>8.75</v>
      </c>
      <c r="I49" s="5">
        <f>'PG facts'!E56</f>
        <v>7</v>
      </c>
      <c r="J49" s="8">
        <f>COUNT('Training pairs'!F716:F723)</f>
        <v>8</v>
      </c>
      <c r="K49" s="5">
        <f>(SUM('Training pairs'!I716:I723)-SUM('Training pairs'!F716:F723)*SUM('Training pairs'!G716:G723)/COUNT('Training pairs'!F716:F723))/(SUM('Training pairs'!H716:H723)-SUM('Training pairs'!F716:F723)^2/COUNT('Training pairs'!F716:F723))</f>
        <v>0.75045645616489232</v>
      </c>
      <c r="L49" s="5">
        <f>AVERAGE('Training pairs'!G716:G723)-K49*AVERAGE('Training pairs'!F716:F723)</f>
        <v>4.4430268519649285</v>
      </c>
      <c r="M49" s="5">
        <f>(SUM('Target months'!H135:H137)/SUM('Target months'!F135:F137)-1)*100</f>
        <v>3.6372373558916982</v>
      </c>
      <c r="N49" s="5">
        <f t="shared" si="0"/>
        <v>7.1726151082979754</v>
      </c>
      <c r="O49" s="8" t="str">
        <f t="shared" si="3"/>
        <v>n.a.</v>
      </c>
      <c r="P49" s="5" t="str">
        <f t="shared" si="3"/>
        <v>n.a.</v>
      </c>
      <c r="Q49" s="5" t="str">
        <f t="shared" si="3"/>
        <v>n.a.</v>
      </c>
      <c r="R49" s="5">
        <v>3.636809635836169</v>
      </c>
      <c r="S49" s="5" t="str">
        <f>"n.a."</f>
        <v>n.a.</v>
      </c>
      <c r="T49" s="5">
        <f t="shared" si="1"/>
        <v>7.9613075541489877</v>
      </c>
      <c r="U49" s="4">
        <v>45392</v>
      </c>
      <c r="V49" s="4">
        <v>45314</v>
      </c>
      <c r="W49" s="1" t="s">
        <v>95</v>
      </c>
    </row>
    <row r="50" spans="1:23" ht="25" customHeight="1">
      <c r="A50" s="1"/>
      <c r="B50" s="1">
        <v>45</v>
      </c>
      <c r="C50" s="13" t="s">
        <v>18</v>
      </c>
      <c r="D50" s="1" t="s">
        <v>56</v>
      </c>
      <c r="E50" s="4">
        <v>45473</v>
      </c>
      <c r="F50" s="4">
        <v>45401</v>
      </c>
      <c r="G50" s="1">
        <v>0</v>
      </c>
      <c r="H50" s="5">
        <f>AVERAGE('PG facts'!E42,'PG facts'!E49,'PG facts'!E56,'PG facts'!E63)</f>
        <v>8.75</v>
      </c>
      <c r="I50" s="5">
        <f>'PG facts'!E63</f>
        <v>10</v>
      </c>
      <c r="J50" s="8">
        <f>COUNT('Training pairs'!F731:F739)</f>
        <v>9</v>
      </c>
      <c r="K50" s="5">
        <f>(SUM('Training pairs'!I731:I739)-SUM('Training pairs'!F731:F739)*SUM('Training pairs'!G731:G739)/COUNT('Training pairs'!F731:F739))/(SUM('Training pairs'!H731:H739)-SUM('Training pairs'!F731:F739)^2/COUNT('Training pairs'!F731:F739))</f>
        <v>0.65013638497824999</v>
      </c>
      <c r="L50" s="5">
        <f>AVERAGE('Training pairs'!G731:G739)-K50*AVERAGE('Training pairs'!F731:F739)</f>
        <v>5.2501203824549254</v>
      </c>
      <c r="M50" s="5">
        <f>(SUM('Target months'!H138:H140)/SUM('Target months'!F138:F140)-1)*100</f>
        <v>3.6372373558916982</v>
      </c>
      <c r="N50" s="5">
        <f t="shared" si="0"/>
        <v>7.6148207283222025</v>
      </c>
      <c r="O50" s="8">
        <f>COUNT('Training pairs'!F740:F747)</f>
        <v>8</v>
      </c>
      <c r="P50" s="5">
        <f>(SUM('Training pairs'!I740:I747)-SUM('Training pairs'!F740:F747)*SUM('Training pairs'!G740:G747)/COUNT('Training pairs'!F740:F747))/(SUM('Training pairs'!H740:H747)-SUM('Training pairs'!F740:F747)^2/COUNT('Training pairs'!F740:F747))</f>
        <v>0.47825205284038635</v>
      </c>
      <c r="Q50" s="5">
        <f>AVERAGE('Training pairs'!G740:G747)-P50*AVERAGE('Training pairs'!F740:F747)</f>
        <v>6.3238862552260411</v>
      </c>
      <c r="R50" s="5">
        <v>3.636809635836169</v>
      </c>
      <c r="S50" s="5">
        <f>Q50+P50*R50</f>
        <v>8.0631979293543878</v>
      </c>
      <c r="T50" s="5">
        <f t="shared" si="1"/>
        <v>8.1824103641611003</v>
      </c>
      <c r="U50" s="4">
        <v>45392</v>
      </c>
      <c r="V50" s="4">
        <v>45401</v>
      </c>
      <c r="W50" s="1" t="s">
        <v>95</v>
      </c>
    </row>
    <row r="51" spans="1:23" ht="25" customHeight="1">
      <c r="A51" s="1"/>
      <c r="B51" s="1">
        <v>46</v>
      </c>
      <c r="C51" s="13" t="s">
        <v>18</v>
      </c>
      <c r="D51" s="1" t="s">
        <v>56</v>
      </c>
      <c r="E51" s="4">
        <v>45473</v>
      </c>
      <c r="F51" s="4">
        <v>45427</v>
      </c>
      <c r="G51" s="1">
        <v>1</v>
      </c>
      <c r="H51" s="5">
        <f>AVERAGE('PG facts'!E42,'PG facts'!E49,'PG facts'!E56,'PG facts'!E63)</f>
        <v>8.75</v>
      </c>
      <c r="I51" s="5">
        <f>'PG facts'!E63</f>
        <v>10</v>
      </c>
      <c r="J51" s="8">
        <f>COUNT('Training pairs'!F748:F756)</f>
        <v>9</v>
      </c>
      <c r="K51" s="5">
        <f>(SUM('Training pairs'!I748:I756)-SUM('Training pairs'!F748:F756)*SUM('Training pairs'!G748:G756)/COUNT('Training pairs'!F748:F756))/(SUM('Training pairs'!H748:H756)-SUM('Training pairs'!F748:F756)^2/COUNT('Training pairs'!F748:F756))</f>
        <v>0.65013638497824999</v>
      </c>
      <c r="L51" s="5">
        <f>AVERAGE('Training pairs'!G748:G756)-K51*AVERAGE('Training pairs'!F748:F756)</f>
        <v>5.2501203824549254</v>
      </c>
      <c r="M51" s="5">
        <f>(SUM('Target months'!H141:H143)/SUM('Target months'!F141:F143)-1)*100</f>
        <v>3.0970677007138736</v>
      </c>
      <c r="N51" s="5">
        <f t="shared" si="0"/>
        <v>7.2636367814299438</v>
      </c>
      <c r="O51" s="8">
        <f>COUNT('Training pairs'!F757:F764)</f>
        <v>8</v>
      </c>
      <c r="P51" s="5">
        <f>(SUM('Training pairs'!I757:I764)-SUM('Training pairs'!F757:F764)*SUM('Training pairs'!G757:G764)/COUNT('Training pairs'!F757:F764))/(SUM('Training pairs'!H757:H764)-SUM('Training pairs'!F757:F764)^2/COUNT('Training pairs'!F757:F764))</f>
        <v>0.47825205284038635</v>
      </c>
      <c r="Q51" s="5">
        <f>AVERAGE('Training pairs'!G757:G764)-P51*AVERAGE('Training pairs'!F757:F764)</f>
        <v>6.3238862552260411</v>
      </c>
      <c r="R51" s="5">
        <v>3.636809635836169</v>
      </c>
      <c r="S51" s="5">
        <f>Q51+P51*R51</f>
        <v>8.0631979293543878</v>
      </c>
      <c r="T51" s="5">
        <f t="shared" si="1"/>
        <v>8.0068183907149724</v>
      </c>
      <c r="U51" s="4">
        <v>45427</v>
      </c>
      <c r="V51" s="4">
        <v>45401</v>
      </c>
      <c r="W51" s="1" t="s">
        <v>96</v>
      </c>
    </row>
    <row r="52" spans="1:23" ht="25" customHeight="1">
      <c r="A52" s="1"/>
      <c r="B52" s="1">
        <v>47</v>
      </c>
      <c r="C52" s="13" t="s">
        <v>18</v>
      </c>
      <c r="D52" s="1" t="s">
        <v>56</v>
      </c>
      <c r="E52" s="4">
        <v>45473</v>
      </c>
      <c r="F52" s="4">
        <v>45455</v>
      </c>
      <c r="G52" s="1">
        <v>2</v>
      </c>
      <c r="H52" s="5">
        <f>AVERAGE('PG facts'!E42,'PG facts'!E49,'PG facts'!E56,'PG facts'!E63)</f>
        <v>8.75</v>
      </c>
      <c r="I52" s="5">
        <f>'PG facts'!E63</f>
        <v>10</v>
      </c>
      <c r="J52" s="8">
        <f>COUNT('Training pairs'!F765:F773)</f>
        <v>9</v>
      </c>
      <c r="K52" s="5">
        <f>(SUM('Training pairs'!I765:I773)-SUM('Training pairs'!F765:F773)*SUM('Training pairs'!G765:G773)/COUNT('Training pairs'!F765:F773))/(SUM('Training pairs'!H765:H773)-SUM('Training pairs'!F765:F773)^2/COUNT('Training pairs'!F765:F773))</f>
        <v>0.65013638497824999</v>
      </c>
      <c r="L52" s="5">
        <f>AVERAGE('Training pairs'!G765:G773)-K52*AVERAGE('Training pairs'!F765:F773)</f>
        <v>5.2501203824549254</v>
      </c>
      <c r="M52" s="5">
        <f>(SUM('Target months'!H144:H146)/SUM('Target months'!F144:F146)-1)*100</f>
        <v>2.125830559199926</v>
      </c>
      <c r="N52" s="5">
        <f t="shared" si="0"/>
        <v>6.632200177289457</v>
      </c>
      <c r="O52" s="8">
        <f>COUNT('Training pairs'!F774:F781)</f>
        <v>8</v>
      </c>
      <c r="P52" s="5">
        <f>(SUM('Training pairs'!I774:I781)-SUM('Training pairs'!F774:F781)*SUM('Training pairs'!G774:G781)/COUNT('Training pairs'!F774:F781))/(SUM('Training pairs'!H774:H781)-SUM('Training pairs'!F774:F781)^2/COUNT('Training pairs'!F774:F781))</f>
        <v>0.47825205284038635</v>
      </c>
      <c r="Q52" s="5">
        <f>AVERAGE('Training pairs'!G774:G781)-P52*AVERAGE('Training pairs'!F774:F781)</f>
        <v>6.3238862552260411</v>
      </c>
      <c r="R52" s="5">
        <v>3.636809635836169</v>
      </c>
      <c r="S52" s="5">
        <f>Q52+P52*R52</f>
        <v>8.0631979293543878</v>
      </c>
      <c r="T52" s="5">
        <f t="shared" si="1"/>
        <v>7.6911000886447285</v>
      </c>
      <c r="U52" s="4">
        <v>45455</v>
      </c>
      <c r="V52" s="4">
        <v>45401</v>
      </c>
      <c r="W52" s="1" t="s">
        <v>97</v>
      </c>
    </row>
    <row r="53" spans="1:23" ht="25" customHeight="1">
      <c r="A53" s="1"/>
      <c r="B53" s="1">
        <v>48</v>
      </c>
      <c r="C53" s="13" t="s">
        <v>18</v>
      </c>
      <c r="D53" s="1" t="s">
        <v>56</v>
      </c>
      <c r="E53" s="4">
        <v>45473</v>
      </c>
      <c r="F53" s="4">
        <v>45484</v>
      </c>
      <c r="G53" s="1">
        <v>3</v>
      </c>
      <c r="H53" s="5">
        <f>AVERAGE('PG facts'!E42,'PG facts'!E49,'PG facts'!E56,'PG facts'!E63)</f>
        <v>8.75</v>
      </c>
      <c r="I53" s="5">
        <f>'PG facts'!E63</f>
        <v>10</v>
      </c>
      <c r="J53" s="8">
        <f>COUNT('Training pairs'!F782:F790)</f>
        <v>9</v>
      </c>
      <c r="K53" s="5">
        <f>(SUM('Training pairs'!I782:I790)-SUM('Training pairs'!F782:F790)*SUM('Training pairs'!G782:G790)/COUNT('Training pairs'!F782:F790))/(SUM('Training pairs'!H782:H790)-SUM('Training pairs'!F782:F790)^2/COUNT('Training pairs'!F782:F790))</f>
        <v>0.65013638497824999</v>
      </c>
      <c r="L53" s="5">
        <f>AVERAGE('Training pairs'!G782:G790)-K53*AVERAGE('Training pairs'!F782:F790)</f>
        <v>5.2501203824549254</v>
      </c>
      <c r="M53" s="5">
        <f>(SUM('Target months'!H147:H149)/SUM('Target months'!F147:F149)-1)*100</f>
        <v>1.6547550061168037</v>
      </c>
      <c r="N53" s="5">
        <f t="shared" si="0"/>
        <v>6.3259368201563664</v>
      </c>
      <c r="O53" s="8">
        <f>COUNT('Training pairs'!F791:F798)</f>
        <v>8</v>
      </c>
      <c r="P53" s="5">
        <f>(SUM('Training pairs'!I791:I798)-SUM('Training pairs'!F791:F798)*SUM('Training pairs'!G791:G798)/COUNT('Training pairs'!F791:F798))/(SUM('Training pairs'!H791:H798)-SUM('Training pairs'!F791:F798)^2/COUNT('Training pairs'!F791:F798))</f>
        <v>0.47825205284038635</v>
      </c>
      <c r="Q53" s="5">
        <f>AVERAGE('Training pairs'!G791:G798)-P53*AVERAGE('Training pairs'!F791:F798)</f>
        <v>6.3238862552260411</v>
      </c>
      <c r="R53" s="5">
        <v>3.636809635836169</v>
      </c>
      <c r="S53" s="5">
        <f>Q53+P53*R53</f>
        <v>8.0631979293543878</v>
      </c>
      <c r="T53" s="5">
        <f t="shared" si="1"/>
        <v>7.5379684100781832</v>
      </c>
      <c r="U53" s="4">
        <v>45484</v>
      </c>
      <c r="V53" s="4">
        <v>45401</v>
      </c>
      <c r="W53" s="1" t="s">
        <v>98</v>
      </c>
    </row>
    <row r="54" spans="1:23" ht="25" customHeight="1">
      <c r="A54" s="1"/>
      <c r="B54" s="1">
        <v>49</v>
      </c>
      <c r="C54" s="13" t="s">
        <v>18</v>
      </c>
      <c r="D54" s="1" t="s">
        <v>56</v>
      </c>
      <c r="E54" s="4">
        <v>45473</v>
      </c>
      <c r="F54" s="4">
        <v>45502</v>
      </c>
      <c r="G54" s="1">
        <v>3</v>
      </c>
      <c r="H54" s="5">
        <f>AVERAGE('PG facts'!E42,'PG facts'!E49,'PG facts'!E56,'PG facts'!E63)</f>
        <v>8.75</v>
      </c>
      <c r="I54" s="5">
        <f>'PG facts'!E63</f>
        <v>10</v>
      </c>
      <c r="J54" s="8">
        <f>COUNT('Training pairs'!F799:F807)</f>
        <v>9</v>
      </c>
      <c r="K54" s="5">
        <f>(SUM('Training pairs'!I799:I807)-SUM('Training pairs'!F799:F807)*SUM('Training pairs'!G799:G807)/COUNT('Training pairs'!F799:F807))/(SUM('Training pairs'!H799:H807)-SUM('Training pairs'!F799:F807)^2/COUNT('Training pairs'!F799:F807))</f>
        <v>0.65013638497824999</v>
      </c>
      <c r="L54" s="5">
        <f>AVERAGE('Training pairs'!G799:G807)-K54*AVERAGE('Training pairs'!F799:F807)</f>
        <v>5.2501203824549254</v>
      </c>
      <c r="M54" s="5">
        <f>(SUM('Target months'!H150:H152)/SUM('Target months'!F150:F152)-1)*100</f>
        <v>1.6547550061168037</v>
      </c>
      <c r="N54" s="5">
        <f t="shared" si="0"/>
        <v>6.3259368201563664</v>
      </c>
      <c r="O54" s="8">
        <f>COUNT('Training pairs'!F808:F815)</f>
        <v>8</v>
      </c>
      <c r="P54" s="5">
        <f>(SUM('Training pairs'!I808:I815)-SUM('Training pairs'!F808:F815)*SUM('Training pairs'!G808:G815)/COUNT('Training pairs'!F808:F815))/(SUM('Training pairs'!H808:H815)-SUM('Training pairs'!F808:F815)^2/COUNT('Training pairs'!F808:F815))</f>
        <v>0.47825205284038635</v>
      </c>
      <c r="Q54" s="5">
        <f>AVERAGE('Training pairs'!G808:G815)-P54*AVERAGE('Training pairs'!F808:F815)</f>
        <v>6.3238862552260411</v>
      </c>
      <c r="R54" s="5">
        <v>3.636809635836169</v>
      </c>
      <c r="S54" s="5">
        <f>Q54+P54*R54</f>
        <v>8.0631979293543878</v>
      </c>
      <c r="T54" s="5">
        <f t="shared" si="1"/>
        <v>7.5379684100781832</v>
      </c>
      <c r="U54" s="4">
        <v>45484</v>
      </c>
      <c r="V54" s="4">
        <v>45401</v>
      </c>
      <c r="W54" s="1" t="s">
        <v>98</v>
      </c>
    </row>
    <row r="55" spans="1:23" ht="25" customHeight="1">
      <c r="A55" s="1"/>
      <c r="B55" s="1">
        <v>50</v>
      </c>
      <c r="C55" s="13" t="s">
        <v>17</v>
      </c>
      <c r="D55" s="1" t="s">
        <v>57</v>
      </c>
      <c r="E55" s="4">
        <v>45473</v>
      </c>
      <c r="F55" s="4">
        <v>45383</v>
      </c>
      <c r="G55" s="1">
        <v>0</v>
      </c>
      <c r="H55" s="5">
        <f>AVERAGE('PG facts'!F34,'PG facts'!F41,'PG facts'!F48,'PG facts'!F55)</f>
        <v>6</v>
      </c>
      <c r="I55" s="5">
        <f>'PG facts'!F55</f>
        <v>1</v>
      </c>
      <c r="J55" s="8">
        <f>COUNT('Training pairs'!F816:F823)</f>
        <v>8</v>
      </c>
      <c r="K55" s="5">
        <f>(SUM('Training pairs'!I816:I823)-SUM('Training pairs'!F816:F823)*SUM('Training pairs'!G816:G823)/COUNT('Training pairs'!F816:F823))/(SUM('Training pairs'!H816:H823)-SUM('Training pairs'!F816:F823)^2/COUNT('Training pairs'!F816:F823))</f>
        <v>0.45754604815413125</v>
      </c>
      <c r="L55" s="5">
        <f>AVERAGE('Training pairs'!G816:G823)-K55*AVERAGE('Training pairs'!F816:F823)</f>
        <v>1.5252486232689106</v>
      </c>
      <c r="M55" s="5">
        <f>(SUM('Target months'!H153:H155)/SUM('Target months'!F153:F155)-1)*100</f>
        <v>5.4048367438071399</v>
      </c>
      <c r="N55" s="5">
        <f t="shared" si="0"/>
        <v>3.99821031631611</v>
      </c>
      <c r="O55" s="8" t="str">
        <f t="shared" ref="O55:Q56" si="4">"n.a."</f>
        <v>n.a.</v>
      </c>
      <c r="P55" s="5" t="str">
        <f t="shared" si="4"/>
        <v>n.a.</v>
      </c>
      <c r="Q55" s="5" t="str">
        <f t="shared" si="4"/>
        <v>n.a.</v>
      </c>
      <c r="R55" s="5" t="s">
        <v>88</v>
      </c>
      <c r="S55" s="5" t="str">
        <f>"n.a."</f>
        <v>n.a.</v>
      </c>
      <c r="T55" s="5">
        <f t="shared" si="1"/>
        <v>4.9991051581580548</v>
      </c>
      <c r="U55" s="4">
        <v>45383</v>
      </c>
      <c r="V55" s="4">
        <v>45314</v>
      </c>
      <c r="W55" s="1" t="s">
        <v>99</v>
      </c>
    </row>
    <row r="56" spans="1:23" ht="25" customHeight="1">
      <c r="A56" s="1"/>
      <c r="B56" s="1">
        <v>51</v>
      </c>
      <c r="C56" s="13" t="s">
        <v>17</v>
      </c>
      <c r="D56" s="1" t="s">
        <v>57</v>
      </c>
      <c r="E56" s="4">
        <v>45473</v>
      </c>
      <c r="F56" s="4">
        <v>45397</v>
      </c>
      <c r="G56" s="1">
        <v>0</v>
      </c>
      <c r="H56" s="5">
        <f>AVERAGE('PG facts'!F34,'PG facts'!F41,'PG facts'!F48,'PG facts'!F55)</f>
        <v>6</v>
      </c>
      <c r="I56" s="5">
        <f>'PG facts'!F55</f>
        <v>1</v>
      </c>
      <c r="J56" s="8">
        <f>COUNT('Training pairs'!F831:F838)</f>
        <v>8</v>
      </c>
      <c r="K56" s="5">
        <f>(SUM('Training pairs'!I831:I838)-SUM('Training pairs'!F831:F838)*SUM('Training pairs'!G831:G838)/COUNT('Training pairs'!F831:F838))/(SUM('Training pairs'!H831:H838)-SUM('Training pairs'!F831:F838)^2/COUNT('Training pairs'!F831:F838))</f>
        <v>0.46096822893824246</v>
      </c>
      <c r="L56" s="5">
        <f>AVERAGE('Training pairs'!G831:G838)-K56*AVERAGE('Training pairs'!F831:F838)</f>
        <v>1.492498969242908</v>
      </c>
      <c r="M56" s="5">
        <f>(SUM('Target months'!H156:H158)/SUM('Target months'!F156:F158)-1)*100</f>
        <v>2.7031811704293363</v>
      </c>
      <c r="N56" s="5">
        <f t="shared" si="0"/>
        <v>2.7385796058749245</v>
      </c>
      <c r="O56" s="8" t="str">
        <f t="shared" si="4"/>
        <v>n.a.</v>
      </c>
      <c r="P56" s="5" t="str">
        <f t="shared" si="4"/>
        <v>n.a.</v>
      </c>
      <c r="Q56" s="5" t="str">
        <f t="shared" si="4"/>
        <v>n.a.</v>
      </c>
      <c r="R56" s="5">
        <v>2.6947412290672101</v>
      </c>
      <c r="S56" s="5" t="str">
        <f>"n.a."</f>
        <v>n.a.</v>
      </c>
      <c r="T56" s="5">
        <f t="shared" si="1"/>
        <v>4.3692898029374625</v>
      </c>
      <c r="U56" s="4">
        <v>45397</v>
      </c>
      <c r="V56" s="4">
        <v>45314</v>
      </c>
      <c r="W56" s="1" t="s">
        <v>100</v>
      </c>
    </row>
    <row r="57" spans="1:23" ht="25" customHeight="1">
      <c r="A57" s="1"/>
      <c r="B57" s="1">
        <v>52</v>
      </c>
      <c r="C57" s="13" t="s">
        <v>17</v>
      </c>
      <c r="D57" s="1" t="s">
        <v>57</v>
      </c>
      <c r="E57" s="4">
        <v>45473</v>
      </c>
      <c r="F57" s="4">
        <v>45401</v>
      </c>
      <c r="G57" s="1">
        <v>0</v>
      </c>
      <c r="H57" s="5">
        <f>AVERAGE('PG facts'!F41,'PG facts'!F48,'PG facts'!F55,'PG facts'!F62)</f>
        <v>5</v>
      </c>
      <c r="I57" s="5">
        <f>'PG facts'!F62</f>
        <v>3</v>
      </c>
      <c r="J57" s="8">
        <f>COUNT('Training pairs'!F846:F854)</f>
        <v>9</v>
      </c>
      <c r="K57" s="5">
        <f>(SUM('Training pairs'!I846:I854)-SUM('Training pairs'!F846:F854)*SUM('Training pairs'!G846:G854)/COUNT('Training pairs'!F846:F854))/(SUM('Training pairs'!H846:H854)-SUM('Training pairs'!F846:F854)^2/COUNT('Training pairs'!F846:F854))</f>
        <v>0.4507339080280946</v>
      </c>
      <c r="L57" s="5">
        <f>AVERAGE('Training pairs'!G846:G854)-K57*AVERAGE('Training pairs'!F846:F854)</f>
        <v>1.5794613590556703</v>
      </c>
      <c r="M57" s="5">
        <f>(SUM('Target months'!H159:H161)/SUM('Target months'!F159:F161)-1)*100</f>
        <v>2.7031811704293363</v>
      </c>
      <c r="N57" s="5">
        <f t="shared" si="0"/>
        <v>2.7978767721112439</v>
      </c>
      <c r="O57" s="8">
        <f>COUNT('Training pairs'!F855:F862)</f>
        <v>8</v>
      </c>
      <c r="P57" s="5">
        <f>(SUM('Training pairs'!I855:I862)-SUM('Training pairs'!F855:F862)*SUM('Training pairs'!G855:G862)/COUNT('Training pairs'!F855:F862))/(SUM('Training pairs'!H855:H862)-SUM('Training pairs'!F855:F862)^2/COUNT('Training pairs'!F855:F862))</f>
        <v>2.7101416436025316E-2</v>
      </c>
      <c r="Q57" s="5">
        <f>AVERAGE('Training pairs'!G855:G862)-P57*AVERAGE('Training pairs'!F855:F862)</f>
        <v>4.0878799685838452</v>
      </c>
      <c r="R57" s="5">
        <v>2.6947412290672101</v>
      </c>
      <c r="S57" s="5">
        <f t="shared" ref="S57:S62" si="5">Q57+P57*R57</f>
        <v>4.1609112728201225</v>
      </c>
      <c r="T57" s="5">
        <f t="shared" si="1"/>
        <v>3.8989383860556219</v>
      </c>
      <c r="U57" s="4">
        <v>45397</v>
      </c>
      <c r="V57" s="4">
        <v>45401</v>
      </c>
      <c r="W57" s="1" t="s">
        <v>100</v>
      </c>
    </row>
    <row r="58" spans="1:23" ht="25" customHeight="1">
      <c r="A58" s="1"/>
      <c r="B58" s="1">
        <v>53</v>
      </c>
      <c r="C58" s="13" t="s">
        <v>17</v>
      </c>
      <c r="D58" s="1" t="s">
        <v>57</v>
      </c>
      <c r="E58" s="4">
        <v>45473</v>
      </c>
      <c r="F58" s="4">
        <v>45405</v>
      </c>
      <c r="G58" s="1">
        <v>0</v>
      </c>
      <c r="H58" s="5">
        <f>AVERAGE('PG facts'!F41,'PG facts'!F48,'PG facts'!F55,'PG facts'!F62)</f>
        <v>5</v>
      </c>
      <c r="I58" s="5">
        <f>'PG facts'!F62</f>
        <v>3</v>
      </c>
      <c r="J58" s="8">
        <f>COUNT('Training pairs'!F863:F871)</f>
        <v>9</v>
      </c>
      <c r="K58" s="5">
        <f>(SUM('Training pairs'!I863:I871)-SUM('Training pairs'!F863:F871)*SUM('Training pairs'!G863:G871)/COUNT('Training pairs'!F863:F871))/(SUM('Training pairs'!H863:H871)-SUM('Training pairs'!F863:F871)^2/COUNT('Training pairs'!F863:F871))</f>
        <v>0.51472363571668089</v>
      </c>
      <c r="L58" s="5">
        <f>AVERAGE('Training pairs'!G863:G871)-K58*AVERAGE('Training pairs'!F863:F871)</f>
        <v>1.1029515766704234</v>
      </c>
      <c r="M58" s="5">
        <f>(SUM('Target months'!H162:H164)/SUM('Target months'!F162:F164)-1)*100</f>
        <v>2.2798167267155556</v>
      </c>
      <c r="N58" s="5">
        <f t="shared" si="0"/>
        <v>2.2764271310131567</v>
      </c>
      <c r="O58" s="8">
        <f>COUNT('Training pairs'!F872:F879)</f>
        <v>8</v>
      </c>
      <c r="P58" s="5">
        <f>(SUM('Training pairs'!I872:I879)-SUM('Training pairs'!F872:F879)*SUM('Training pairs'!G872:G879)/COUNT('Training pairs'!F872:F879))/(SUM('Training pairs'!H872:H879)-SUM('Training pairs'!F872:F879)^2/COUNT('Training pairs'!F872:F879))</f>
        <v>-6.0345978515278342E-2</v>
      </c>
      <c r="Q58" s="5">
        <f>AVERAGE('Training pairs'!G872:G879)-P58*AVERAGE('Training pairs'!F872:F879)</f>
        <v>4.6296153628205845</v>
      </c>
      <c r="R58" s="5">
        <v>2.2728127939793064</v>
      </c>
      <c r="S58" s="5">
        <f t="shared" si="5"/>
        <v>4.4924602507858591</v>
      </c>
      <c r="T58" s="5">
        <f t="shared" si="1"/>
        <v>3.6382135655065784</v>
      </c>
      <c r="U58" s="4">
        <v>45405</v>
      </c>
      <c r="V58" s="4">
        <v>45401</v>
      </c>
      <c r="W58" s="1" t="s">
        <v>101</v>
      </c>
    </row>
    <row r="59" spans="1:23" ht="25" customHeight="1">
      <c r="A59" s="1"/>
      <c r="B59" s="1">
        <v>54</v>
      </c>
      <c r="C59" s="13" t="s">
        <v>17</v>
      </c>
      <c r="D59" s="1" t="s">
        <v>57</v>
      </c>
      <c r="E59" s="4">
        <v>45473</v>
      </c>
      <c r="F59" s="4">
        <v>45427</v>
      </c>
      <c r="G59" s="1">
        <v>1</v>
      </c>
      <c r="H59" s="5">
        <f>AVERAGE('PG facts'!F41,'PG facts'!F48,'PG facts'!F55,'PG facts'!F62)</f>
        <v>5</v>
      </c>
      <c r="I59" s="5">
        <f>'PG facts'!F62</f>
        <v>3</v>
      </c>
      <c r="J59" s="8">
        <f>COUNT('Training pairs'!F880:F888)</f>
        <v>9</v>
      </c>
      <c r="K59" s="5">
        <f>(SUM('Training pairs'!I880:I888)-SUM('Training pairs'!F880:F888)*SUM('Training pairs'!G880:G888)/COUNT('Training pairs'!F880:F888))/(SUM('Training pairs'!H880:H888)-SUM('Training pairs'!F880:F888)^2/COUNT('Training pairs'!F880:F888))</f>
        <v>0.51535305884912663</v>
      </c>
      <c r="L59" s="5">
        <f>AVERAGE('Training pairs'!G880:G888)-K59*AVERAGE('Training pairs'!F880:F888)</f>
        <v>1.1021914242818012</v>
      </c>
      <c r="M59" s="5">
        <f>(SUM('Target months'!H165:H167)/SUM('Target months'!F165:F167)-1)*100</f>
        <v>0.52508751754651861</v>
      </c>
      <c r="N59" s="5">
        <f t="shared" si="0"/>
        <v>1.372796882612894</v>
      </c>
      <c r="O59" s="8">
        <f>COUNT('Training pairs'!F889:F896)</f>
        <v>8</v>
      </c>
      <c r="P59" s="5">
        <f>(SUM('Training pairs'!I889:I896)-SUM('Training pairs'!F889:F896)*SUM('Training pairs'!G889:G896)/COUNT('Training pairs'!F889:F896))/(SUM('Training pairs'!H889:H896)-SUM('Training pairs'!F889:F896)^2/COUNT('Training pairs'!F889:F896))</f>
        <v>-6.4383487340530218E-2</v>
      </c>
      <c r="Q59" s="5">
        <f>AVERAGE('Training pairs'!G889:G896)-P59*AVERAGE('Training pairs'!F889:F896)</f>
        <v>4.6553476622147176</v>
      </c>
      <c r="R59" s="5">
        <v>2.1803775431464389</v>
      </c>
      <c r="S59" s="5">
        <f t="shared" si="5"/>
        <v>4.5149673522679725</v>
      </c>
      <c r="T59" s="5">
        <f t="shared" si="1"/>
        <v>3.186398441306447</v>
      </c>
      <c r="U59" s="4">
        <v>45427</v>
      </c>
      <c r="V59" s="4">
        <v>45401</v>
      </c>
      <c r="W59" s="1" t="s">
        <v>102</v>
      </c>
    </row>
    <row r="60" spans="1:23" ht="25" customHeight="1">
      <c r="A60" s="1"/>
      <c r="B60" s="1">
        <v>55</v>
      </c>
      <c r="C60" s="13" t="s">
        <v>17</v>
      </c>
      <c r="D60" s="1" t="s">
        <v>57</v>
      </c>
      <c r="E60" s="4">
        <v>45473</v>
      </c>
      <c r="F60" s="4">
        <v>45461</v>
      </c>
      <c r="G60" s="1">
        <v>2</v>
      </c>
      <c r="H60" s="5">
        <f>AVERAGE('PG facts'!F41,'PG facts'!F48,'PG facts'!F55,'PG facts'!F62)</f>
        <v>5</v>
      </c>
      <c r="I60" s="5">
        <f>'PG facts'!F62</f>
        <v>3</v>
      </c>
      <c r="J60" s="8">
        <f>COUNT('Training pairs'!F897:F905)</f>
        <v>9</v>
      </c>
      <c r="K60" s="5">
        <f>(SUM('Training pairs'!I897:I905)-SUM('Training pairs'!F897:F905)*SUM('Training pairs'!G897:G905)/COUNT('Training pairs'!F897:F905))/(SUM('Training pairs'!H897:H905)-SUM('Training pairs'!F897:F905)^2/COUNT('Training pairs'!F897:F905))</f>
        <v>0.51664399088106561</v>
      </c>
      <c r="L60" s="5">
        <f>AVERAGE('Training pairs'!G897:G905)-K60*AVERAGE('Training pairs'!F897:F905)</f>
        <v>1.0941685007616648</v>
      </c>
      <c r="M60" s="5">
        <f>(SUM('Target months'!H168:H170)/SUM('Target months'!F168:F170)-1)*100</f>
        <v>-0.10738671736199024</v>
      </c>
      <c r="N60" s="5">
        <f t="shared" si="0"/>
        <v>1.0386877985361491</v>
      </c>
      <c r="O60" s="8">
        <f>COUNT('Training pairs'!F906:F913)</f>
        <v>8</v>
      </c>
      <c r="P60" s="5">
        <f>(SUM('Training pairs'!I906:I913)-SUM('Training pairs'!F906:F913)*SUM('Training pairs'!G906:G913)/COUNT('Training pairs'!F906:F913))/(SUM('Training pairs'!H906:H913)-SUM('Training pairs'!F906:F913)^2/COUNT('Training pairs'!F906:F913))</f>
        <v>-6.3527926467773652E-2</v>
      </c>
      <c r="Q60" s="5">
        <f>AVERAGE('Training pairs'!G906:G913)-P60*AVERAGE('Training pairs'!F906:F913)</f>
        <v>4.6502226794050081</v>
      </c>
      <c r="R60" s="5">
        <v>2.1559106393390204</v>
      </c>
      <c r="S60" s="5">
        <f t="shared" si="5"/>
        <v>4.5132621468379881</v>
      </c>
      <c r="T60" s="5">
        <f t="shared" si="1"/>
        <v>3.0193438992680743</v>
      </c>
      <c r="U60" s="4">
        <v>45461</v>
      </c>
      <c r="V60" s="4">
        <v>45401</v>
      </c>
      <c r="W60" s="1" t="s">
        <v>103</v>
      </c>
    </row>
    <row r="61" spans="1:23" ht="25" customHeight="1">
      <c r="A61" s="1"/>
      <c r="B61" s="1">
        <v>56</v>
      </c>
      <c r="C61" s="13" t="s">
        <v>17</v>
      </c>
      <c r="D61" s="1" t="s">
        <v>57</v>
      </c>
      <c r="E61" s="4">
        <v>45473</v>
      </c>
      <c r="F61" s="4">
        <v>45489</v>
      </c>
      <c r="G61" s="1">
        <v>3</v>
      </c>
      <c r="H61" s="5">
        <f>AVERAGE('PG facts'!F41,'PG facts'!F48,'PG facts'!F55,'PG facts'!F62)</f>
        <v>5</v>
      </c>
      <c r="I61" s="5">
        <f>'PG facts'!F62</f>
        <v>3</v>
      </c>
      <c r="J61" s="8">
        <f>COUNT('Training pairs'!F914:F922)</f>
        <v>9</v>
      </c>
      <c r="K61" s="5">
        <f>(SUM('Training pairs'!I914:I922)-SUM('Training pairs'!F914:F922)*SUM('Training pairs'!G914:G922)/COUNT('Training pairs'!F914:F922))/(SUM('Training pairs'!H914:H922)-SUM('Training pairs'!F914:F922)^2/COUNT('Training pairs'!F914:F922))</f>
        <v>0.51931252610941359</v>
      </c>
      <c r="L61" s="5">
        <f>AVERAGE('Training pairs'!G914:G922)-K61*AVERAGE('Training pairs'!F914:F922)</f>
        <v>1.0765128369314092</v>
      </c>
      <c r="M61" s="5">
        <f>(SUM('Target months'!H171:H173)/SUM('Target months'!F171:F173)-1)*100</f>
        <v>8.9162606857251525E-2</v>
      </c>
      <c r="N61" s="5">
        <f t="shared" si="0"/>
        <v>1.1228160955329489</v>
      </c>
      <c r="O61" s="8">
        <f>COUNT('Training pairs'!F923:F930)</f>
        <v>8</v>
      </c>
      <c r="P61" s="5">
        <f>(SUM('Training pairs'!I923:I930)-SUM('Training pairs'!F923:F930)*SUM('Training pairs'!G923:G930)/COUNT('Training pairs'!F923:F930))/(SUM('Training pairs'!H923:H930)-SUM('Training pairs'!F923:F930)^2/COUNT('Training pairs'!F923:F930))</f>
        <v>-6.2598287513696033E-2</v>
      </c>
      <c r="Q61" s="5">
        <f>AVERAGE('Training pairs'!G923:G930)-P61*AVERAGE('Training pairs'!F923:F930)</f>
        <v>4.6446470840059115</v>
      </c>
      <c r="R61" s="5">
        <v>2.1559106393390204</v>
      </c>
      <c r="S61" s="5">
        <f t="shared" si="5"/>
        <v>4.5096907699507316</v>
      </c>
      <c r="T61" s="5">
        <f t="shared" si="1"/>
        <v>3.0614080477664745</v>
      </c>
      <c r="U61" s="4">
        <v>45489</v>
      </c>
      <c r="V61" s="4">
        <v>45401</v>
      </c>
      <c r="W61" s="1" t="s">
        <v>104</v>
      </c>
    </row>
    <row r="62" spans="1:23" ht="25" customHeight="1">
      <c r="A62" s="1"/>
      <c r="B62" s="1">
        <v>57</v>
      </c>
      <c r="C62" s="13" t="s">
        <v>17</v>
      </c>
      <c r="D62" s="1" t="s">
        <v>57</v>
      </c>
      <c r="E62" s="4">
        <v>45473</v>
      </c>
      <c r="F62" s="4">
        <v>45502</v>
      </c>
      <c r="G62" s="1">
        <v>3</v>
      </c>
      <c r="H62" s="5">
        <f>AVERAGE('PG facts'!F41,'PG facts'!F48,'PG facts'!F55,'PG facts'!F62)</f>
        <v>5</v>
      </c>
      <c r="I62" s="5">
        <f>'PG facts'!F62</f>
        <v>3</v>
      </c>
      <c r="J62" s="8">
        <f>COUNT('Training pairs'!F931:F939)</f>
        <v>9</v>
      </c>
      <c r="K62" s="5">
        <f>(SUM('Training pairs'!I931:I939)-SUM('Training pairs'!F931:F939)*SUM('Training pairs'!G931:G939)/COUNT('Training pairs'!F931:F939))/(SUM('Training pairs'!H931:H939)-SUM('Training pairs'!F931:F939)^2/COUNT('Training pairs'!F931:F939))</f>
        <v>0.51931252610941359</v>
      </c>
      <c r="L62" s="5">
        <f>AVERAGE('Training pairs'!G931:G939)-K62*AVERAGE('Training pairs'!F931:F939)</f>
        <v>1.0765128369314092</v>
      </c>
      <c r="M62" s="5">
        <f>(SUM('Target months'!H174:H176)/SUM('Target months'!F174:F176)-1)*100</f>
        <v>8.9162606857251525E-2</v>
      </c>
      <c r="N62" s="5">
        <f t="shared" si="0"/>
        <v>1.1228160955329489</v>
      </c>
      <c r="O62" s="8">
        <f>COUNT('Training pairs'!F940:F947)</f>
        <v>8</v>
      </c>
      <c r="P62" s="5">
        <f>(SUM('Training pairs'!I940:I947)-SUM('Training pairs'!F940:F947)*SUM('Training pairs'!G940:G947)/COUNT('Training pairs'!F940:F947))/(SUM('Training pairs'!H940:H947)-SUM('Training pairs'!F940:F947)^2/COUNT('Training pairs'!F940:F947))</f>
        <v>-6.2598287513696033E-2</v>
      </c>
      <c r="Q62" s="5">
        <f>AVERAGE('Training pairs'!G940:G947)-P62*AVERAGE('Training pairs'!F940:F947)</f>
        <v>4.6446470840059115</v>
      </c>
      <c r="R62" s="5">
        <v>2.1559106393390204</v>
      </c>
      <c r="S62" s="5">
        <f t="shared" si="5"/>
        <v>4.5096907699507316</v>
      </c>
      <c r="T62" s="5">
        <f t="shared" si="1"/>
        <v>3.0614080477664745</v>
      </c>
      <c r="U62" s="4">
        <v>45489</v>
      </c>
      <c r="V62" s="4">
        <v>45401</v>
      </c>
      <c r="W62" s="1" t="s">
        <v>104</v>
      </c>
    </row>
    <row r="63" spans="1:23" ht="25" customHeight="1">
      <c r="A63" s="1"/>
      <c r="B63" s="1">
        <v>58</v>
      </c>
      <c r="C63" s="13" t="s">
        <v>53</v>
      </c>
      <c r="D63" s="1" t="s">
        <v>57</v>
      </c>
      <c r="E63" s="4">
        <v>45473</v>
      </c>
      <c r="F63" s="4">
        <v>45383</v>
      </c>
      <c r="G63" s="1">
        <v>0</v>
      </c>
      <c r="H63" s="5">
        <f>AVERAGE('PG facts'!F36,'PG facts'!F43,'PG facts'!F50,'PG facts'!F57)</f>
        <v>6.5</v>
      </c>
      <c r="I63" s="5">
        <f>'PG facts'!F57</f>
        <v>2</v>
      </c>
      <c r="J63" s="8">
        <f>COUNT('Training pairs'!F948:F955)</f>
        <v>8</v>
      </c>
      <c r="K63" s="5">
        <f>(SUM('Training pairs'!I948:I955)-SUM('Training pairs'!F948:F955)*SUM('Training pairs'!G948:G955)/COUNT('Training pairs'!F948:F955))/(SUM('Training pairs'!H948:H955)-SUM('Training pairs'!F948:F955)^2/COUNT('Training pairs'!F948:F955))</f>
        <v>-0.54451855037504449</v>
      </c>
      <c r="L63" s="5">
        <f>AVERAGE('Training pairs'!G948:G955)-K63*AVERAGE('Training pairs'!F948:F955)</f>
        <v>11.61768491832809</v>
      </c>
      <c r="M63" s="5">
        <f>(SUM('Target months'!H177:H179)/SUM('Target months'!F177:F179)-1)*100</f>
        <v>5.4048367438071399</v>
      </c>
      <c r="N63" s="5">
        <f t="shared" si="0"/>
        <v>8.6746510495764504</v>
      </c>
      <c r="O63" s="8" t="str">
        <f t="shared" ref="O63:Q64" si="6">"n.a."</f>
        <v>n.a.</v>
      </c>
      <c r="P63" s="5" t="str">
        <f t="shared" si="6"/>
        <v>n.a.</v>
      </c>
      <c r="Q63" s="5" t="str">
        <f t="shared" si="6"/>
        <v>n.a.</v>
      </c>
      <c r="R63" s="5" t="s">
        <v>88</v>
      </c>
      <c r="S63" s="5" t="str">
        <f>"n.a."</f>
        <v>n.a.</v>
      </c>
      <c r="T63" s="5">
        <f t="shared" si="1"/>
        <v>7.5873255247882252</v>
      </c>
      <c r="U63" s="4">
        <v>45383</v>
      </c>
      <c r="V63" s="4">
        <v>45314</v>
      </c>
      <c r="W63" s="1" t="s">
        <v>99</v>
      </c>
    </row>
    <row r="64" spans="1:23" ht="25" customHeight="1">
      <c r="A64" s="1"/>
      <c r="B64" s="1">
        <v>59</v>
      </c>
      <c r="C64" s="13" t="s">
        <v>53</v>
      </c>
      <c r="D64" s="1" t="s">
        <v>57</v>
      </c>
      <c r="E64" s="4">
        <v>45473</v>
      </c>
      <c r="F64" s="4">
        <v>45397</v>
      </c>
      <c r="G64" s="1">
        <v>0</v>
      </c>
      <c r="H64" s="5">
        <f>AVERAGE('PG facts'!F36,'PG facts'!F43,'PG facts'!F50,'PG facts'!F57)</f>
        <v>6.5</v>
      </c>
      <c r="I64" s="5">
        <f>'PG facts'!F57</f>
        <v>2</v>
      </c>
      <c r="J64" s="8">
        <f>COUNT('Training pairs'!F963:F970)</f>
        <v>8</v>
      </c>
      <c r="K64" s="5">
        <f>(SUM('Training pairs'!I963:I970)-SUM('Training pairs'!F963:F970)*SUM('Training pairs'!G963:G970)/COUNT('Training pairs'!F963:F970))/(SUM('Training pairs'!H963:H970)-SUM('Training pairs'!F963:F970)^2/COUNT('Training pairs'!F963:F970))</f>
        <v>-0.53594043936775193</v>
      </c>
      <c r="L64" s="5">
        <f>AVERAGE('Training pairs'!G963:G970)-K64*AVERAGE('Training pairs'!F963:F970)</f>
        <v>11.580983018363241</v>
      </c>
      <c r="M64" s="5">
        <f>(SUM('Target months'!H180:H182)/SUM('Target months'!F180:F182)-1)*100</f>
        <v>2.7031811704293363</v>
      </c>
      <c r="N64" s="5">
        <f t="shared" si="0"/>
        <v>10.132238914192708</v>
      </c>
      <c r="O64" s="8" t="str">
        <f t="shared" si="6"/>
        <v>n.a.</v>
      </c>
      <c r="P64" s="5" t="str">
        <f t="shared" si="6"/>
        <v>n.a.</v>
      </c>
      <c r="Q64" s="5" t="str">
        <f t="shared" si="6"/>
        <v>n.a.</v>
      </c>
      <c r="R64" s="5">
        <v>2.6947412290672101</v>
      </c>
      <c r="S64" s="5" t="str">
        <f>"n.a."</f>
        <v>n.a.</v>
      </c>
      <c r="T64" s="5">
        <f t="shared" si="1"/>
        <v>8.3161194570963541</v>
      </c>
      <c r="U64" s="4">
        <v>45397</v>
      </c>
      <c r="V64" s="4">
        <v>45314</v>
      </c>
      <c r="W64" s="1" t="s">
        <v>100</v>
      </c>
    </row>
    <row r="65" spans="1:23" ht="25" customHeight="1">
      <c r="A65" s="1"/>
      <c r="B65" s="1">
        <v>60</v>
      </c>
      <c r="C65" s="13" t="s">
        <v>53</v>
      </c>
      <c r="D65" s="1" t="s">
        <v>57</v>
      </c>
      <c r="E65" s="4">
        <v>45473</v>
      </c>
      <c r="F65" s="4">
        <v>45401</v>
      </c>
      <c r="G65" s="1">
        <v>0</v>
      </c>
      <c r="H65" s="5">
        <f>AVERAGE('PG facts'!F43,'PG facts'!F50,'PG facts'!F57,'PG facts'!F64)</f>
        <v>4.75</v>
      </c>
      <c r="I65" s="5">
        <f>'PG facts'!F64</f>
        <v>2</v>
      </c>
      <c r="J65" s="8">
        <f>COUNT('Training pairs'!F978:F986)</f>
        <v>9</v>
      </c>
      <c r="K65" s="5">
        <f>(SUM('Training pairs'!I978:I986)-SUM('Training pairs'!F978:F986)*SUM('Training pairs'!G978:G986)/COUNT('Training pairs'!F978:F986))/(SUM('Training pairs'!H978:H986)-SUM('Training pairs'!F978:F986)^2/COUNT('Training pairs'!F978:F986))</f>
        <v>-0.22206632599616344</v>
      </c>
      <c r="L65" s="5">
        <f>AVERAGE('Training pairs'!G978:G986)-K65*AVERAGE('Training pairs'!F978:F986)</f>
        <v>8.9139528129598986</v>
      </c>
      <c r="M65" s="5">
        <f>(SUM('Target months'!H183:H185)/SUM('Target months'!F183:F185)-1)*100</f>
        <v>2.7031811704293363</v>
      </c>
      <c r="N65" s="5">
        <f t="shared" si="0"/>
        <v>8.3136673019406473</v>
      </c>
      <c r="O65" s="8">
        <f>COUNT('Training pairs'!F987:F994)</f>
        <v>8</v>
      </c>
      <c r="P65" s="5">
        <f>(SUM('Training pairs'!I987:I994)-SUM('Training pairs'!F987:F994)*SUM('Training pairs'!G987:G994)/COUNT('Training pairs'!F987:F994))/(SUM('Training pairs'!H987:H994)-SUM('Training pairs'!F987:F994)^2/COUNT('Training pairs'!F987:F994))</f>
        <v>-0.66415308037480614</v>
      </c>
      <c r="Q65" s="5">
        <f>AVERAGE('Training pairs'!G987:G994)-P65*AVERAGE('Training pairs'!F987:F994)</f>
        <v>10.597948001063616</v>
      </c>
      <c r="R65" s="5">
        <v>2.6947412290672101</v>
      </c>
      <c r="S65" s="5">
        <f t="shared" ref="S65:S70" si="7">Q65+P65*R65</f>
        <v>8.8082273129656361</v>
      </c>
      <c r="T65" s="5">
        <f t="shared" si="1"/>
        <v>6.5318336509703236</v>
      </c>
      <c r="U65" s="4">
        <v>45397</v>
      </c>
      <c r="V65" s="4">
        <v>45401</v>
      </c>
      <c r="W65" s="1" t="s">
        <v>100</v>
      </c>
    </row>
    <row r="66" spans="1:23" ht="25" customHeight="1">
      <c r="A66" s="1"/>
      <c r="B66" s="1">
        <v>61</v>
      </c>
      <c r="C66" s="13" t="s">
        <v>53</v>
      </c>
      <c r="D66" s="1" t="s">
        <v>57</v>
      </c>
      <c r="E66" s="4">
        <v>45473</v>
      </c>
      <c r="F66" s="4">
        <v>45405</v>
      </c>
      <c r="G66" s="1">
        <v>0</v>
      </c>
      <c r="H66" s="5">
        <f>AVERAGE('PG facts'!F43,'PG facts'!F50,'PG facts'!F57,'PG facts'!F64)</f>
        <v>4.75</v>
      </c>
      <c r="I66" s="5">
        <f>'PG facts'!F64</f>
        <v>2</v>
      </c>
      <c r="J66" s="8">
        <f>COUNT('Training pairs'!F995:F1003)</f>
        <v>9</v>
      </c>
      <c r="K66" s="5">
        <f>(SUM('Training pairs'!I995:I1003)-SUM('Training pairs'!F995:F1003)*SUM('Training pairs'!G995:G1003)/COUNT('Training pairs'!F995:F1003))/(SUM('Training pairs'!H995:H1003)-SUM('Training pairs'!F995:F1003)^2/COUNT('Training pairs'!F995:F1003))</f>
        <v>-8.1824409864689977E-3</v>
      </c>
      <c r="L66" s="5">
        <f>AVERAGE('Training pairs'!G995:G1003)-K66*AVERAGE('Training pairs'!F995:F1003)</f>
        <v>7.7144866736771736</v>
      </c>
      <c r="M66" s="5">
        <f>(SUM('Target months'!H186:H188)/SUM('Target months'!F186:F188)-1)*100</f>
        <v>2.2798167267155556</v>
      </c>
      <c r="N66" s="5">
        <f t="shared" si="0"/>
        <v>7.6958322078508585</v>
      </c>
      <c r="O66" s="8">
        <f>COUNT('Training pairs'!F1004:F1011)</f>
        <v>8</v>
      </c>
      <c r="P66" s="5">
        <f>(SUM('Training pairs'!I1004:I1011)-SUM('Training pairs'!F1004:F1011)*SUM('Training pairs'!G1004:G1011)/COUNT('Training pairs'!F1004:F1011))/(SUM('Training pairs'!H1004:H1011)-SUM('Training pairs'!F1004:F1011)^2/COUNT('Training pairs'!F1004:F1011))</f>
        <v>-0.68643392624206145</v>
      </c>
      <c r="Q66" s="5">
        <f>AVERAGE('Training pairs'!G1004:G1011)-P66*AVERAGE('Training pairs'!F1004:F1011)</f>
        <v>10.943114816826853</v>
      </c>
      <c r="R66" s="5">
        <v>2.2728127939793064</v>
      </c>
      <c r="S66" s="5">
        <f t="shared" si="7"/>
        <v>9.3829790070424473</v>
      </c>
      <c r="T66" s="5">
        <f t="shared" si="1"/>
        <v>6.2229161039254297</v>
      </c>
      <c r="U66" s="4">
        <v>45405</v>
      </c>
      <c r="V66" s="4">
        <v>45401</v>
      </c>
      <c r="W66" s="1" t="s">
        <v>101</v>
      </c>
    </row>
    <row r="67" spans="1:23" ht="25" customHeight="1">
      <c r="A67" s="1"/>
      <c r="B67" s="1">
        <v>62</v>
      </c>
      <c r="C67" s="13" t="s">
        <v>53</v>
      </c>
      <c r="D67" s="1" t="s">
        <v>57</v>
      </c>
      <c r="E67" s="4">
        <v>45473</v>
      </c>
      <c r="F67" s="4">
        <v>45427</v>
      </c>
      <c r="G67" s="1">
        <v>1</v>
      </c>
      <c r="H67" s="5">
        <f>AVERAGE('PG facts'!F43,'PG facts'!F50,'PG facts'!F57,'PG facts'!F64)</f>
        <v>4.75</v>
      </c>
      <c r="I67" s="5">
        <f>'PG facts'!F64</f>
        <v>2</v>
      </c>
      <c r="J67" s="8">
        <f>COUNT('Training pairs'!F1012:F1020)</f>
        <v>9</v>
      </c>
      <c r="K67" s="5">
        <f>(SUM('Training pairs'!I1012:I1020)-SUM('Training pairs'!F1012:F1020)*SUM('Training pairs'!G1012:G1020)/COUNT('Training pairs'!F1012:F1020))/(SUM('Training pairs'!H1012:H1020)-SUM('Training pairs'!F1012:F1020)^2/COUNT('Training pairs'!F1012:F1020))</f>
        <v>-2.998404074142441E-3</v>
      </c>
      <c r="L67" s="5">
        <f>AVERAGE('Training pairs'!G1012:G1020)-K67*AVERAGE('Training pairs'!F1012:F1020)</f>
        <v>7.6841730283595693</v>
      </c>
      <c r="M67" s="5">
        <f>(SUM('Target months'!H189:H191)/SUM('Target months'!F189:F191)-1)*100</f>
        <v>0.52508751754651861</v>
      </c>
      <c r="N67" s="5">
        <f t="shared" si="0"/>
        <v>7.6825986038076763</v>
      </c>
      <c r="O67" s="8">
        <f>COUNT('Training pairs'!F1021:F1028)</f>
        <v>8</v>
      </c>
      <c r="P67" s="5">
        <f>(SUM('Training pairs'!I1021:I1028)-SUM('Training pairs'!F1021:F1028)*SUM('Training pairs'!G1021:G1028)/COUNT('Training pairs'!F1021:F1028))/(SUM('Training pairs'!H1021:H1028)-SUM('Training pairs'!F1021:F1028)^2/COUNT('Training pairs'!F1021:F1028))</f>
        <v>-0.67425819149956101</v>
      </c>
      <c r="Q67" s="5">
        <f>AVERAGE('Training pairs'!G1021:G1028)-P67*AVERAGE('Training pairs'!F1021:F1028)</f>
        <v>10.870016741760416</v>
      </c>
      <c r="R67" s="5">
        <v>2.1803775431464389</v>
      </c>
      <c r="S67" s="5">
        <f t="shared" si="7"/>
        <v>9.399879322732243</v>
      </c>
      <c r="T67" s="5">
        <f t="shared" si="1"/>
        <v>6.2162993019038382</v>
      </c>
      <c r="U67" s="4">
        <v>45427</v>
      </c>
      <c r="V67" s="4">
        <v>45401</v>
      </c>
      <c r="W67" s="1" t="s">
        <v>102</v>
      </c>
    </row>
    <row r="68" spans="1:23" ht="25" customHeight="1">
      <c r="A68" s="1"/>
      <c r="B68" s="1">
        <v>63</v>
      </c>
      <c r="C68" s="13" t="s">
        <v>53</v>
      </c>
      <c r="D68" s="1" t="s">
        <v>57</v>
      </c>
      <c r="E68" s="4">
        <v>45473</v>
      </c>
      <c r="F68" s="4">
        <v>45461</v>
      </c>
      <c r="G68" s="1">
        <v>2</v>
      </c>
      <c r="H68" s="5">
        <f>AVERAGE('PG facts'!F43,'PG facts'!F50,'PG facts'!F57,'PG facts'!F64)</f>
        <v>4.75</v>
      </c>
      <c r="I68" s="5">
        <f>'PG facts'!F64</f>
        <v>2</v>
      </c>
      <c r="J68" s="8">
        <f>COUNT('Training pairs'!F1029:F1037)</f>
        <v>9</v>
      </c>
      <c r="K68" s="5">
        <f>(SUM('Training pairs'!I1029:I1037)-SUM('Training pairs'!F1029:F1037)*SUM('Training pairs'!G1029:G1037)/COUNT('Training pairs'!F1029:F1037))/(SUM('Training pairs'!H1029:H1037)-SUM('Training pairs'!F1029:F1037)^2/COUNT('Training pairs'!F1029:F1037))</f>
        <v>-2.0556852262619009E-3</v>
      </c>
      <c r="L68" s="5">
        <f>AVERAGE('Training pairs'!G1029:G1037)-K68*AVERAGE('Training pairs'!F1029:F1037)</f>
        <v>7.6786708406472819</v>
      </c>
      <c r="M68" s="5">
        <f>(SUM('Target months'!H192:H194)/SUM('Target months'!F192:F194)-1)*100</f>
        <v>-0.10738671736199024</v>
      </c>
      <c r="N68" s="5">
        <f t="shared" si="0"/>
        <v>7.6788915939356599</v>
      </c>
      <c r="O68" s="8">
        <f>COUNT('Training pairs'!F1038:F1045)</f>
        <v>8</v>
      </c>
      <c r="P68" s="5">
        <f>(SUM('Training pairs'!I1038:I1045)-SUM('Training pairs'!F1038:F1045)*SUM('Training pairs'!G1038:G1045)/COUNT('Training pairs'!F1038:F1045))/(SUM('Training pairs'!H1038:H1045)-SUM('Training pairs'!F1038:F1045)^2/COUNT('Training pairs'!F1038:F1045))</f>
        <v>-0.66900531878632941</v>
      </c>
      <c r="Q68" s="5">
        <f>AVERAGE('Training pairs'!G1038:G1045)-P68*AVERAGE('Training pairs'!F1038:F1045)</f>
        <v>10.839699205658643</v>
      </c>
      <c r="R68" s="5">
        <v>2.1559106393390204</v>
      </c>
      <c r="S68" s="5">
        <f t="shared" si="7"/>
        <v>9.3973835211128023</v>
      </c>
      <c r="T68" s="5">
        <f t="shared" si="1"/>
        <v>6.2144457969678299</v>
      </c>
      <c r="U68" s="4">
        <v>45461</v>
      </c>
      <c r="V68" s="4">
        <v>45401</v>
      </c>
      <c r="W68" s="1" t="s">
        <v>103</v>
      </c>
    </row>
    <row r="69" spans="1:23" ht="25" customHeight="1">
      <c r="A69" s="1"/>
      <c r="B69" s="1">
        <v>64</v>
      </c>
      <c r="C69" s="13" t="s">
        <v>53</v>
      </c>
      <c r="D69" s="1" t="s">
        <v>57</v>
      </c>
      <c r="E69" s="4">
        <v>45473</v>
      </c>
      <c r="F69" s="4">
        <v>45489</v>
      </c>
      <c r="G69" s="1">
        <v>3</v>
      </c>
      <c r="H69" s="5">
        <f>AVERAGE('PG facts'!F43,'PG facts'!F50,'PG facts'!F57,'PG facts'!F64)</f>
        <v>4.75</v>
      </c>
      <c r="I69" s="5">
        <f>'PG facts'!F64</f>
        <v>2</v>
      </c>
      <c r="J69" s="8">
        <f>COUNT('Training pairs'!F1046:F1054)</f>
        <v>9</v>
      </c>
      <c r="K69" s="5">
        <f>(SUM('Training pairs'!I1046:I1054)-SUM('Training pairs'!F1046:F1054)*SUM('Training pairs'!G1046:G1054)/COUNT('Training pairs'!F1046:F1054))/(SUM('Training pairs'!H1046:H1054)-SUM('Training pairs'!F1046:F1054)^2/COUNT('Training pairs'!F1046:F1054))</f>
        <v>-3.7823382459937016E-3</v>
      </c>
      <c r="L69" s="5">
        <f>AVERAGE('Training pairs'!G1046:G1054)-K69*AVERAGE('Training pairs'!F1046:F1054)</f>
        <v>7.6887687276349368</v>
      </c>
      <c r="M69" s="5">
        <f>(SUM('Target months'!H195:H197)/SUM('Target months'!F195:F197)-1)*100</f>
        <v>8.9162606857251525E-2</v>
      </c>
      <c r="N69" s="5">
        <f t="shared" si="0"/>
        <v>7.6884314844969079</v>
      </c>
      <c r="O69" s="8">
        <f>COUNT('Training pairs'!F1055:F1062)</f>
        <v>8</v>
      </c>
      <c r="P69" s="5">
        <f>(SUM('Training pairs'!I1055:I1062)-SUM('Training pairs'!F1055:F1062)*SUM('Training pairs'!G1055:G1062)/COUNT('Training pairs'!F1055:F1062))/(SUM('Training pairs'!H1055:H1062)-SUM('Training pairs'!F1055:F1062)^2/COUNT('Training pairs'!F1055:F1062))</f>
        <v>-0.66328251858515219</v>
      </c>
      <c r="Q69" s="5">
        <f>AVERAGE('Training pairs'!G1055:G1062)-P69*AVERAGE('Training pairs'!F1055:F1062)</f>
        <v>10.806624166227476</v>
      </c>
      <c r="R69" s="5">
        <v>2.1559106393390204</v>
      </c>
      <c r="S69" s="5">
        <f t="shared" si="7"/>
        <v>9.376646327522165</v>
      </c>
      <c r="T69" s="5">
        <f t="shared" si="1"/>
        <v>6.219215742248454</v>
      </c>
      <c r="U69" s="4">
        <v>45489</v>
      </c>
      <c r="V69" s="4">
        <v>45401</v>
      </c>
      <c r="W69" s="1" t="s">
        <v>104</v>
      </c>
    </row>
    <row r="70" spans="1:23" ht="25" customHeight="1">
      <c r="A70" s="1"/>
      <c r="B70" s="1">
        <v>65</v>
      </c>
      <c r="C70" s="13" t="s">
        <v>53</v>
      </c>
      <c r="D70" s="1" t="s">
        <v>57</v>
      </c>
      <c r="E70" s="4">
        <v>45473</v>
      </c>
      <c r="F70" s="4">
        <v>45502</v>
      </c>
      <c r="G70" s="1">
        <v>3</v>
      </c>
      <c r="H70" s="5">
        <f>AVERAGE('PG facts'!F43,'PG facts'!F50,'PG facts'!F57,'PG facts'!F64)</f>
        <v>4.75</v>
      </c>
      <c r="I70" s="5">
        <f>'PG facts'!F64</f>
        <v>2</v>
      </c>
      <c r="J70" s="8">
        <f>COUNT('Training pairs'!F1063:F1071)</f>
        <v>9</v>
      </c>
      <c r="K70" s="5">
        <f>(SUM('Training pairs'!I1063:I1071)-SUM('Training pairs'!F1063:F1071)*SUM('Training pairs'!G1063:G1071)/COUNT('Training pairs'!F1063:F1071))/(SUM('Training pairs'!H1063:H1071)-SUM('Training pairs'!F1063:F1071)^2/COUNT('Training pairs'!F1063:F1071))</f>
        <v>-3.7823382459937016E-3</v>
      </c>
      <c r="L70" s="5">
        <f>AVERAGE('Training pairs'!G1063:G1071)-K70*AVERAGE('Training pairs'!F1063:F1071)</f>
        <v>7.6887687276349368</v>
      </c>
      <c r="M70" s="5">
        <f>(SUM('Target months'!H198:H200)/SUM('Target months'!F198:F200)-1)*100</f>
        <v>8.9162606857251525E-2</v>
      </c>
      <c r="N70" s="5">
        <f t="shared" ref="N70:N133" si="8">L70+K70*M70</f>
        <v>7.6884314844969079</v>
      </c>
      <c r="O70" s="8">
        <f>COUNT('Training pairs'!F1072:F1079)</f>
        <v>8</v>
      </c>
      <c r="P70" s="5">
        <f>(SUM('Training pairs'!I1072:I1079)-SUM('Training pairs'!F1072:F1079)*SUM('Training pairs'!G1072:G1079)/COUNT('Training pairs'!F1072:F1079))/(SUM('Training pairs'!H1072:H1079)-SUM('Training pairs'!F1072:F1079)^2/COUNT('Training pairs'!F1072:F1079))</f>
        <v>-0.66328251858515219</v>
      </c>
      <c r="Q70" s="5">
        <f>AVERAGE('Training pairs'!G1072:G1079)-P70*AVERAGE('Training pairs'!F1072:F1079)</f>
        <v>10.806624166227476</v>
      </c>
      <c r="R70" s="5">
        <v>2.1559106393390204</v>
      </c>
      <c r="S70" s="5">
        <f t="shared" si="7"/>
        <v>9.376646327522165</v>
      </c>
      <c r="T70" s="5">
        <f t="shared" ref="T70:T133" si="9">(H70+N70)/2</f>
        <v>6.219215742248454</v>
      </c>
      <c r="U70" s="4">
        <v>45489</v>
      </c>
      <c r="V70" s="4">
        <v>45401</v>
      </c>
      <c r="W70" s="1" t="s">
        <v>104</v>
      </c>
    </row>
    <row r="71" spans="1:23" ht="25" customHeight="1">
      <c r="A71" s="1"/>
      <c r="B71" s="1">
        <v>66</v>
      </c>
      <c r="C71" s="13" t="s">
        <v>17</v>
      </c>
      <c r="D71" s="1" t="s">
        <v>43</v>
      </c>
      <c r="E71" s="4">
        <v>45565</v>
      </c>
      <c r="F71" s="4">
        <v>45474</v>
      </c>
      <c r="G71" s="1">
        <v>0</v>
      </c>
      <c r="H71" s="5">
        <f>AVERAGE('PG facts'!D41,'PG facts'!D48,'PG facts'!D55,'PG facts'!D62)</f>
        <v>-0.25</v>
      </c>
      <c r="I71" s="5">
        <f>'PG facts'!D62</f>
        <v>1</v>
      </c>
      <c r="J71" s="8">
        <f>COUNT('Training pairs'!F1080:F1088)</f>
        <v>9</v>
      </c>
      <c r="K71" s="5">
        <f>(SUM('Training pairs'!I1080:I1088)-SUM('Training pairs'!F1080:F1088)*SUM('Training pairs'!G1080:G1088)/COUNT('Training pairs'!F1080:F1088))/(SUM('Training pairs'!H1080:H1088)-SUM('Training pairs'!F1080:F1088)^2/COUNT('Training pairs'!F1080:F1088))</f>
        <v>0.40471247624214851</v>
      </c>
      <c r="L71" s="5">
        <f>AVERAGE('Training pairs'!G1080:G1088)-K71*AVERAGE('Training pairs'!F1080:F1088)</f>
        <v>-1.3387612234494781</v>
      </c>
      <c r="M71" s="5">
        <f>(SUM('Target months'!H201:H203)/SUM('Target months'!F201:F203)-1)*100</f>
        <v>1.8076142102986026</v>
      </c>
      <c r="N71" s="5">
        <f t="shared" si="8"/>
        <v>-0.6071972003090349</v>
      </c>
      <c r="O71" s="8">
        <f>COUNT('Training pairs'!F1089:F1096)</f>
        <v>8</v>
      </c>
      <c r="P71" s="5">
        <f>(SUM('Training pairs'!I1089:I1096)-SUM('Training pairs'!F1089:F1096)*SUM('Training pairs'!G1089:G1096)/COUNT('Training pairs'!F1089:F1096))/(SUM('Training pairs'!H1089:H1096)-SUM('Training pairs'!F1089:F1096)^2/COUNT('Training pairs'!F1089:F1096))</f>
        <v>4.5498424397465383E-2</v>
      </c>
      <c r="Q71" s="5">
        <f>AVERAGE('Training pairs'!G1089:G1096)-P71*AVERAGE('Training pairs'!F1089:F1096)</f>
        <v>-1.0335645673614113</v>
      </c>
      <c r="R71" s="5" t="s">
        <v>88</v>
      </c>
      <c r="S71" s="5" t="str">
        <f>"n.a."</f>
        <v>n.a.</v>
      </c>
      <c r="T71" s="5">
        <f t="shared" si="9"/>
        <v>-0.42859860015451745</v>
      </c>
      <c r="U71" s="4">
        <v>45474</v>
      </c>
      <c r="V71" s="4">
        <v>45401</v>
      </c>
      <c r="W71" s="1" t="s">
        <v>105</v>
      </c>
    </row>
    <row r="72" spans="1:23" ht="25" customHeight="1">
      <c r="A72" s="1"/>
      <c r="B72" s="1">
        <v>67</v>
      </c>
      <c r="C72" s="13" t="s">
        <v>17</v>
      </c>
      <c r="D72" s="1" t="s">
        <v>43</v>
      </c>
      <c r="E72" s="4">
        <v>45565</v>
      </c>
      <c r="F72" s="4">
        <v>45499</v>
      </c>
      <c r="G72" s="1">
        <v>0</v>
      </c>
      <c r="H72" s="5">
        <f>AVERAGE('PG facts'!D41,'PG facts'!D48,'PG facts'!D55,'PG facts'!D62)</f>
        <v>-0.25</v>
      </c>
      <c r="I72" s="5">
        <f>'PG facts'!D62</f>
        <v>1</v>
      </c>
      <c r="J72" s="8">
        <f>COUNT('Training pairs'!F1097:F1105)</f>
        <v>9</v>
      </c>
      <c r="K72" s="5">
        <f>(SUM('Training pairs'!I1097:I1105)-SUM('Training pairs'!F1097:F1105)*SUM('Training pairs'!G1097:G1105)/COUNT('Training pairs'!F1097:F1105))/(SUM('Training pairs'!H1097:H1105)-SUM('Training pairs'!F1097:F1105)^2/COUNT('Training pairs'!F1097:F1105))</f>
        <v>0.40471247624214851</v>
      </c>
      <c r="L72" s="5">
        <f>AVERAGE('Training pairs'!G1097:G1105)-K72*AVERAGE('Training pairs'!F1097:F1105)</f>
        <v>-1.3387612234494781</v>
      </c>
      <c r="M72" s="5">
        <f>(SUM('Target months'!H204:H206)/SUM('Target months'!F204:F206)-1)*100</f>
        <v>1.7457094853091437</v>
      </c>
      <c r="N72" s="5">
        <f t="shared" si="8"/>
        <v>-0.63225081485060797</v>
      </c>
      <c r="O72" s="8">
        <f>COUNT('Training pairs'!F1106:F1113)</f>
        <v>8</v>
      </c>
      <c r="P72" s="5">
        <f>(SUM('Training pairs'!I1106:I1113)-SUM('Training pairs'!F1106:F1113)*SUM('Training pairs'!G1106:G1113)/COUNT('Training pairs'!F1106:F1113))/(SUM('Training pairs'!H1106:H1113)-SUM('Training pairs'!F1106:F1113)^2/COUNT('Training pairs'!F1106:F1113))</f>
        <v>4.5498424397465383E-2</v>
      </c>
      <c r="Q72" s="5">
        <f>AVERAGE('Training pairs'!G1106:G1113)-P72*AVERAGE('Training pairs'!F1106:F1113)</f>
        <v>-1.0335645673614113</v>
      </c>
      <c r="R72" s="5">
        <v>1.7459000829477489</v>
      </c>
      <c r="S72" s="5">
        <f>Q72+P72*R72</f>
        <v>-0.9541288644318846</v>
      </c>
      <c r="T72" s="5">
        <f t="shared" si="9"/>
        <v>-0.44112540742530398</v>
      </c>
      <c r="U72" s="4">
        <v>45499</v>
      </c>
      <c r="V72" s="4">
        <v>45401</v>
      </c>
      <c r="W72" s="1" t="s">
        <v>93</v>
      </c>
    </row>
    <row r="73" spans="1:23" ht="25" customHeight="1">
      <c r="A73" s="1"/>
      <c r="B73" s="1">
        <v>68</v>
      </c>
      <c r="C73" s="13" t="s">
        <v>17</v>
      </c>
      <c r="D73" s="1" t="s">
        <v>43</v>
      </c>
      <c r="E73" s="4">
        <v>45565</v>
      </c>
      <c r="F73" s="4">
        <v>45503</v>
      </c>
      <c r="G73" s="1">
        <v>0</v>
      </c>
      <c r="H73" s="5">
        <f>AVERAGE('PG facts'!D48,'PG facts'!D55,'PG facts'!D62,'PG facts'!D69)</f>
        <v>0.25</v>
      </c>
      <c r="I73" s="5">
        <f>'PG facts'!D69</f>
        <v>1</v>
      </c>
      <c r="J73" s="8">
        <f>COUNT('Training pairs'!F1114:F1123)</f>
        <v>10</v>
      </c>
      <c r="K73" s="5">
        <f>(SUM('Training pairs'!I1114:I1123)-SUM('Training pairs'!F1114:F1123)*SUM('Training pairs'!G1114:G1123)/COUNT('Training pairs'!F1114:F1123))/(SUM('Training pairs'!H1114:H1123)-SUM('Training pairs'!F1114:F1123)^2/COUNT('Training pairs'!F1114:F1123))</f>
        <v>0.476567664991353</v>
      </c>
      <c r="L73" s="5">
        <f>AVERAGE('Training pairs'!G1114:G1123)-K73*AVERAGE('Training pairs'!F1114:F1123)</f>
        <v>-1.2422202647894269</v>
      </c>
      <c r="M73" s="5">
        <f>(SUM('Target months'!H207:H209)/SUM('Target months'!F207:F209)-1)*100</f>
        <v>1.7457094853091437</v>
      </c>
      <c r="N73" s="5">
        <f t="shared" si="8"/>
        <v>-0.4102715716223917</v>
      </c>
      <c r="O73" s="8">
        <f>COUNT('Training pairs'!F1124:F1132)</f>
        <v>9</v>
      </c>
      <c r="P73" s="5">
        <f>(SUM('Training pairs'!I1124:I1132)-SUM('Training pairs'!F1124:F1132)*SUM('Training pairs'!G1124:G1132)/COUNT('Training pairs'!F1124:F1132))/(SUM('Training pairs'!H1124:H1132)-SUM('Training pairs'!F1124:F1132)^2/COUNT('Training pairs'!F1124:F1132))</f>
        <v>0.13279126527838306</v>
      </c>
      <c r="Q73" s="5">
        <f>AVERAGE('Training pairs'!G1124:G1132)-P73*AVERAGE('Training pairs'!F1124:F1132)</f>
        <v>-0.88892960563048273</v>
      </c>
      <c r="R73" s="5">
        <v>1.7459000829477489</v>
      </c>
      <c r="S73" s="5">
        <f>Q73+P73*R73</f>
        <v>-0.65708932456621727</v>
      </c>
      <c r="T73" s="5">
        <f t="shared" si="9"/>
        <v>-8.0135785811195848E-2</v>
      </c>
      <c r="U73" s="4">
        <v>45499</v>
      </c>
      <c r="V73" s="4">
        <v>45503</v>
      </c>
      <c r="W73" s="1" t="s">
        <v>93</v>
      </c>
    </row>
    <row r="74" spans="1:23" ht="25" customHeight="1">
      <c r="A74" s="1"/>
      <c r="B74" s="1">
        <v>69</v>
      </c>
      <c r="C74" s="13" t="s">
        <v>17</v>
      </c>
      <c r="D74" s="1" t="s">
        <v>43</v>
      </c>
      <c r="E74" s="4">
        <v>45565</v>
      </c>
      <c r="F74" s="4">
        <v>45534</v>
      </c>
      <c r="G74" s="1">
        <v>1</v>
      </c>
      <c r="H74" s="5">
        <f>AVERAGE('PG facts'!D48,'PG facts'!D55,'PG facts'!D62,'PG facts'!D69)</f>
        <v>0.25</v>
      </c>
      <c r="I74" s="5">
        <f>'PG facts'!D69</f>
        <v>1</v>
      </c>
      <c r="J74" s="8">
        <f>COUNT('Training pairs'!F1133:F1142)</f>
        <v>10</v>
      </c>
      <c r="K74" s="5">
        <f>(SUM('Training pairs'!I1133:I1142)-SUM('Training pairs'!F1133:F1142)*SUM('Training pairs'!G1133:G1142)/COUNT('Training pairs'!F1133:F1142))/(SUM('Training pairs'!H1133:H1142)-SUM('Training pairs'!F1133:F1142)^2/COUNT('Training pairs'!F1133:F1142))</f>
        <v>0.48431194615315593</v>
      </c>
      <c r="L74" s="5">
        <f>AVERAGE('Training pairs'!G1133:G1142)-K74*AVERAGE('Training pairs'!F1133:F1142)</f>
        <v>-1.2568117040506988</v>
      </c>
      <c r="M74" s="5">
        <f>(SUM('Target months'!H210:H212)/SUM('Target months'!F210:F212)-1)*100</f>
        <v>1.8769844426293147</v>
      </c>
      <c r="N74" s="5">
        <f t="shared" si="8"/>
        <v>-0.34776571574169868</v>
      </c>
      <c r="O74" s="8">
        <f>COUNT('Training pairs'!F1143:F1151)</f>
        <v>9</v>
      </c>
      <c r="P74" s="5">
        <f>(SUM('Training pairs'!I1143:I1151)-SUM('Training pairs'!F1143:F1151)*SUM('Training pairs'!G1143:G1151)/COUNT('Training pairs'!F1143:F1151))/(SUM('Training pairs'!H1143:H1151)-SUM('Training pairs'!F1143:F1151)^2/COUNT('Training pairs'!F1143:F1151))</f>
        <v>0.13279126527838306</v>
      </c>
      <c r="Q74" s="5">
        <f>AVERAGE('Training pairs'!G1143:G1151)-P74*AVERAGE('Training pairs'!F1143:F1151)</f>
        <v>-0.88892960563048273</v>
      </c>
      <c r="R74" s="5">
        <v>1.8988037536352254</v>
      </c>
      <c r="S74" s="5">
        <f>Q74+P74*R74</f>
        <v>-0.63678505266991803</v>
      </c>
      <c r="T74" s="5">
        <f t="shared" si="9"/>
        <v>-4.8882857870849339E-2</v>
      </c>
      <c r="U74" s="4">
        <v>45534</v>
      </c>
      <c r="V74" s="4">
        <v>45503</v>
      </c>
      <c r="W74" s="1" t="s">
        <v>106</v>
      </c>
    </row>
    <row r="75" spans="1:23" ht="25" customHeight="1">
      <c r="A75" s="1"/>
      <c r="B75" s="1">
        <v>70</v>
      </c>
      <c r="C75" s="13" t="s">
        <v>17</v>
      </c>
      <c r="D75" s="1" t="s">
        <v>43</v>
      </c>
      <c r="E75" s="4">
        <v>45565</v>
      </c>
      <c r="F75" s="4">
        <v>45562</v>
      </c>
      <c r="G75" s="1">
        <v>2</v>
      </c>
      <c r="H75" s="5">
        <f>AVERAGE('PG facts'!D48,'PG facts'!D55,'PG facts'!D62,'PG facts'!D69)</f>
        <v>0.25</v>
      </c>
      <c r="I75" s="5">
        <f>'PG facts'!D69</f>
        <v>1</v>
      </c>
      <c r="J75" s="8">
        <f>COUNT('Training pairs'!F1152:F1161)</f>
        <v>10</v>
      </c>
      <c r="K75" s="5">
        <f>(SUM('Training pairs'!I1152:I1161)-SUM('Training pairs'!F1152:F1161)*SUM('Training pairs'!G1152:G1161)/COUNT('Training pairs'!F1152:F1161))/(SUM('Training pairs'!H1152:H1161)-SUM('Training pairs'!F1152:F1161)^2/COUNT('Training pairs'!F1152:F1161))</f>
        <v>0.49776241538422977</v>
      </c>
      <c r="L75" s="5">
        <f>AVERAGE('Training pairs'!G1152:G1161)-K75*AVERAGE('Training pairs'!F1152:F1161)</f>
        <v>-1.1478675321321989</v>
      </c>
      <c r="M75" s="5">
        <f>(SUM('Target months'!H213:H215)/SUM('Target months'!F213:F215)-1)*100</f>
        <v>2.202595864225132</v>
      </c>
      <c r="N75" s="5">
        <f t="shared" si="8"/>
        <v>-5.1498094640182179E-2</v>
      </c>
      <c r="O75" s="8">
        <f>COUNT('Training pairs'!F1162:F1170)</f>
        <v>9</v>
      </c>
      <c r="P75" s="5">
        <f>(SUM('Training pairs'!I1162:I1170)-SUM('Training pairs'!F1162:F1170)*SUM('Training pairs'!G1162:G1170)/COUNT('Training pairs'!F1162:F1170))/(SUM('Training pairs'!H1162:H1170)-SUM('Training pairs'!F1162:F1170)^2/COUNT('Training pairs'!F1162:F1170))</f>
        <v>0.1879079806352266</v>
      </c>
      <c r="Q75" s="5">
        <f>AVERAGE('Training pairs'!G1162:G1170)-P75*AVERAGE('Training pairs'!F1162:F1170)</f>
        <v>-0.88456451195078156</v>
      </c>
      <c r="R75" s="5">
        <v>1.8739916021125014</v>
      </c>
      <c r="S75" s="5">
        <f>Q75+P75*R75</f>
        <v>-0.53242653427044839</v>
      </c>
      <c r="T75" s="5">
        <f t="shared" si="9"/>
        <v>9.925095267990891E-2</v>
      </c>
      <c r="U75" s="4">
        <v>45562</v>
      </c>
      <c r="V75" s="4">
        <v>45503</v>
      </c>
      <c r="W75" s="1" t="s">
        <v>107</v>
      </c>
    </row>
    <row r="76" spans="1:23" ht="25" customHeight="1">
      <c r="A76" s="1"/>
      <c r="B76" s="1">
        <v>71</v>
      </c>
      <c r="C76" s="13" t="s">
        <v>17</v>
      </c>
      <c r="D76" s="1" t="s">
        <v>43</v>
      </c>
      <c r="E76" s="4">
        <v>45565</v>
      </c>
      <c r="F76" s="4">
        <v>45582</v>
      </c>
      <c r="G76" s="1">
        <v>2</v>
      </c>
      <c r="H76" s="5">
        <f>AVERAGE('PG facts'!D48,'PG facts'!D55,'PG facts'!D62,'PG facts'!D69)</f>
        <v>0.25</v>
      </c>
      <c r="I76" s="5">
        <f>'PG facts'!D69</f>
        <v>1</v>
      </c>
      <c r="J76" s="8">
        <f>COUNT('Training pairs'!F1171:F1180)</f>
        <v>10</v>
      </c>
      <c r="K76" s="5">
        <f>(SUM('Training pairs'!I1171:I1180)-SUM('Training pairs'!F1171:F1180)*SUM('Training pairs'!G1171:G1180)/COUNT('Training pairs'!F1171:F1180))/(SUM('Training pairs'!H1171:H1180)-SUM('Training pairs'!F1171:F1180)^2/COUNT('Training pairs'!F1171:F1180))</f>
        <v>0.49776241538422977</v>
      </c>
      <c r="L76" s="5">
        <f>AVERAGE('Training pairs'!G1171:G1180)-K76*AVERAGE('Training pairs'!F1171:F1180)</f>
        <v>-1.1478675321321989</v>
      </c>
      <c r="M76" s="5">
        <f>(SUM('Target months'!H216:H218)/SUM('Target months'!F216:F218)-1)*100</f>
        <v>2.202595864225132</v>
      </c>
      <c r="N76" s="5">
        <f t="shared" si="8"/>
        <v>-5.1498094640182179E-2</v>
      </c>
      <c r="O76" s="8">
        <f>COUNT('Training pairs'!F1181:F1189)</f>
        <v>9</v>
      </c>
      <c r="P76" s="5">
        <f>(SUM('Training pairs'!I1181:I1189)-SUM('Training pairs'!F1181:F1189)*SUM('Training pairs'!G1181:G1189)/COUNT('Training pairs'!F1181:F1189))/(SUM('Training pairs'!H1181:H1189)-SUM('Training pairs'!F1181:F1189)^2/COUNT('Training pairs'!F1181:F1189))</f>
        <v>0.1879079806352266</v>
      </c>
      <c r="Q76" s="5">
        <f>AVERAGE('Training pairs'!G1181:G1189)-P76*AVERAGE('Training pairs'!F1181:F1189)</f>
        <v>-0.88456451195078156</v>
      </c>
      <c r="R76" s="5">
        <v>1.8739916021125014</v>
      </c>
      <c r="S76" s="5">
        <f>Q76+P76*R76</f>
        <v>-0.53242653427044839</v>
      </c>
      <c r="T76" s="5">
        <f t="shared" si="9"/>
        <v>9.925095267990891E-2</v>
      </c>
      <c r="U76" s="4">
        <v>45566</v>
      </c>
      <c r="V76" s="4">
        <v>45503</v>
      </c>
      <c r="W76" s="1" t="s">
        <v>108</v>
      </c>
    </row>
    <row r="77" spans="1:23" ht="25" customHeight="1">
      <c r="A77" s="1"/>
      <c r="B77" s="1">
        <v>72</v>
      </c>
      <c r="C77" s="13" t="s">
        <v>18</v>
      </c>
      <c r="D77" s="1" t="s">
        <v>43</v>
      </c>
      <c r="E77" s="4">
        <v>45565</v>
      </c>
      <c r="F77" s="4">
        <v>45474</v>
      </c>
      <c r="G77" s="1">
        <v>0</v>
      </c>
      <c r="H77" s="5">
        <f>AVERAGE('PG facts'!D42,'PG facts'!D49,'PG facts'!D56,'PG facts'!D63)</f>
        <v>0</v>
      </c>
      <c r="I77" s="5">
        <f>'PG facts'!D63</f>
        <v>2</v>
      </c>
      <c r="J77" s="8">
        <f>COUNT('Training pairs'!F1190:F1198)</f>
        <v>9</v>
      </c>
      <c r="K77" s="5">
        <f>(SUM('Training pairs'!I1190:I1198)-SUM('Training pairs'!F1190:F1198)*SUM('Training pairs'!G1190:G1198)/COUNT('Training pairs'!F1190:F1198))/(SUM('Training pairs'!H1190:H1198)-SUM('Training pairs'!F1190:F1198)^2/COUNT('Training pairs'!F1190:F1198))</f>
        <v>1.1592506667617772</v>
      </c>
      <c r="L77" s="5">
        <f>AVERAGE('Training pairs'!G1190:G1198)-K77*AVERAGE('Training pairs'!F1190:F1198)</f>
        <v>-1.9703411612195425</v>
      </c>
      <c r="M77" s="5">
        <f>(SUM('Target months'!H219:H221)/SUM('Target months'!F219:F221)-1)*100</f>
        <v>1.8076142102986026</v>
      </c>
      <c r="N77" s="5">
        <f t="shared" si="8"/>
        <v>0.12513681731717607</v>
      </c>
      <c r="O77" s="8">
        <f>COUNT('Training pairs'!F1199:F1206)</f>
        <v>8</v>
      </c>
      <c r="P77" s="5">
        <f>(SUM('Training pairs'!I1199:I1206)-SUM('Training pairs'!F1199:F1206)*SUM('Training pairs'!G1199:G1206)/COUNT('Training pairs'!F1199:F1206))/(SUM('Training pairs'!H1199:H1206)-SUM('Training pairs'!F1199:F1206)^2/COUNT('Training pairs'!F1199:F1206))</f>
        <v>0.60069364931052149</v>
      </c>
      <c r="Q77" s="5">
        <f>AVERAGE('Training pairs'!G1199:G1206)-P77*AVERAGE('Training pairs'!F1199:F1206)</f>
        <v>-1.693136717872326</v>
      </c>
      <c r="R77" s="5" t="s">
        <v>88</v>
      </c>
      <c r="S77" s="5" t="str">
        <f>"n.a."</f>
        <v>n.a.</v>
      </c>
      <c r="T77" s="5">
        <f t="shared" si="9"/>
        <v>6.2568408658588037E-2</v>
      </c>
      <c r="U77" s="4">
        <v>45474</v>
      </c>
      <c r="V77" s="4">
        <v>45401</v>
      </c>
      <c r="W77" s="1" t="s">
        <v>105</v>
      </c>
    </row>
    <row r="78" spans="1:23" ht="25" customHeight="1">
      <c r="A78" s="1"/>
      <c r="B78" s="1">
        <v>73</v>
      </c>
      <c r="C78" s="13" t="s">
        <v>18</v>
      </c>
      <c r="D78" s="1" t="s">
        <v>43</v>
      </c>
      <c r="E78" s="4">
        <v>45565</v>
      </c>
      <c r="F78" s="4">
        <v>45499</v>
      </c>
      <c r="G78" s="1">
        <v>0</v>
      </c>
      <c r="H78" s="5">
        <f>AVERAGE('PG facts'!D42,'PG facts'!D49,'PG facts'!D56,'PG facts'!D63)</f>
        <v>0</v>
      </c>
      <c r="I78" s="5">
        <f>'PG facts'!D63</f>
        <v>2</v>
      </c>
      <c r="J78" s="8">
        <f>COUNT('Training pairs'!F1207:F1215)</f>
        <v>9</v>
      </c>
      <c r="K78" s="5">
        <f>(SUM('Training pairs'!I1207:I1215)-SUM('Training pairs'!F1207:F1215)*SUM('Training pairs'!G1207:G1215)/COUNT('Training pairs'!F1207:F1215))/(SUM('Training pairs'!H1207:H1215)-SUM('Training pairs'!F1207:F1215)^2/COUNT('Training pairs'!F1207:F1215))</f>
        <v>1.1592506667617772</v>
      </c>
      <c r="L78" s="5">
        <f>AVERAGE('Training pairs'!G1207:G1215)-K78*AVERAGE('Training pairs'!F1207:F1215)</f>
        <v>-1.9703411612195425</v>
      </c>
      <c r="M78" s="5">
        <f>(SUM('Target months'!H222:H224)/SUM('Target months'!F222:F224)-1)*100</f>
        <v>1.7457094853091437</v>
      </c>
      <c r="N78" s="5">
        <f t="shared" si="8"/>
        <v>5.3373723597441192E-2</v>
      </c>
      <c r="O78" s="8">
        <f>COUNT('Training pairs'!F1216:F1223)</f>
        <v>8</v>
      </c>
      <c r="P78" s="5">
        <f>(SUM('Training pairs'!I1216:I1223)-SUM('Training pairs'!F1216:F1223)*SUM('Training pairs'!G1216:G1223)/COUNT('Training pairs'!F1216:F1223))/(SUM('Training pairs'!H1216:H1223)-SUM('Training pairs'!F1216:F1223)^2/COUNT('Training pairs'!F1216:F1223))</f>
        <v>0.60069364931052149</v>
      </c>
      <c r="Q78" s="5">
        <f>AVERAGE('Training pairs'!G1216:G1223)-P78*AVERAGE('Training pairs'!F1216:F1223)</f>
        <v>-1.693136717872326</v>
      </c>
      <c r="R78" s="5">
        <v>1.7459000829477489</v>
      </c>
      <c r="S78" s="5">
        <f>Q78+P78*R78</f>
        <v>-0.64438562571490055</v>
      </c>
      <c r="T78" s="5">
        <f t="shared" si="9"/>
        <v>2.6686861798720596E-2</v>
      </c>
      <c r="U78" s="4">
        <v>45499</v>
      </c>
      <c r="V78" s="4">
        <v>45401</v>
      </c>
      <c r="W78" s="1" t="s">
        <v>93</v>
      </c>
    </row>
    <row r="79" spans="1:23" ht="25" customHeight="1">
      <c r="A79" s="1"/>
      <c r="B79" s="1">
        <v>74</v>
      </c>
      <c r="C79" s="13" t="s">
        <v>18</v>
      </c>
      <c r="D79" s="1" t="s">
        <v>43</v>
      </c>
      <c r="E79" s="4">
        <v>45565</v>
      </c>
      <c r="F79" s="4">
        <v>45503</v>
      </c>
      <c r="G79" s="1">
        <v>0</v>
      </c>
      <c r="H79" s="5">
        <f>AVERAGE('PG facts'!D49,'PG facts'!D56,'PG facts'!D63,'PG facts'!D70)</f>
        <v>0.75</v>
      </c>
      <c r="I79" s="5">
        <f>'PG facts'!D70</f>
        <v>2</v>
      </c>
      <c r="J79" s="8">
        <f>COUNT('Training pairs'!F1224:F1233)</f>
        <v>10</v>
      </c>
      <c r="K79" s="5">
        <f>(SUM('Training pairs'!I1224:I1233)-SUM('Training pairs'!F1224:F1233)*SUM('Training pairs'!G1224:G1233)/COUNT('Training pairs'!F1224:F1233))/(SUM('Training pairs'!H1224:H1233)-SUM('Training pairs'!F1224:F1233)^2/COUNT('Training pairs'!F1224:F1233))</f>
        <v>1.2449396617494082</v>
      </c>
      <c r="L79" s="5">
        <f>AVERAGE('Training pairs'!G1224:G1233)-K79*AVERAGE('Training pairs'!F1224:F1233)</f>
        <v>-1.8552138076251399</v>
      </c>
      <c r="M79" s="5">
        <f>(SUM('Target months'!H225:H227)/SUM('Target months'!F225:F227)-1)*100</f>
        <v>1.7457094853091437</v>
      </c>
      <c r="N79" s="5">
        <f t="shared" si="8"/>
        <v>0.31808916852835911</v>
      </c>
      <c r="O79" s="8">
        <f>COUNT('Training pairs'!F1234:F1242)</f>
        <v>9</v>
      </c>
      <c r="P79" s="5">
        <f>(SUM('Training pairs'!I1234:I1242)-SUM('Training pairs'!F1234:F1242)*SUM('Training pairs'!G1234:G1242)/COUNT('Training pairs'!F1234:F1242))/(SUM('Training pairs'!H1234:H1242)-SUM('Training pairs'!F1234:F1242)^2/COUNT('Training pairs'!F1234:F1242))</f>
        <v>0.72156373394156392</v>
      </c>
      <c r="Q79" s="5">
        <f>AVERAGE('Training pairs'!G1234:G1242)-P79*AVERAGE('Training pairs'!F1234:F1242)</f>
        <v>-1.4928678311159262</v>
      </c>
      <c r="R79" s="5">
        <v>1.7459000829477489</v>
      </c>
      <c r="S79" s="5">
        <f>Q79+P79*R79</f>
        <v>-0.23308964817526245</v>
      </c>
      <c r="T79" s="5">
        <f t="shared" si="9"/>
        <v>0.53404458426417956</v>
      </c>
      <c r="U79" s="4">
        <v>45499</v>
      </c>
      <c r="V79" s="4">
        <v>45503</v>
      </c>
      <c r="W79" s="1" t="s">
        <v>93</v>
      </c>
    </row>
    <row r="80" spans="1:23" ht="25" customHeight="1">
      <c r="A80" s="1"/>
      <c r="B80" s="1">
        <v>75</v>
      </c>
      <c r="C80" s="13" t="s">
        <v>18</v>
      </c>
      <c r="D80" s="1" t="s">
        <v>43</v>
      </c>
      <c r="E80" s="4">
        <v>45565</v>
      </c>
      <c r="F80" s="4">
        <v>45534</v>
      </c>
      <c r="G80" s="1">
        <v>1</v>
      </c>
      <c r="H80" s="5">
        <f>AVERAGE('PG facts'!D49,'PG facts'!D56,'PG facts'!D63,'PG facts'!D70)</f>
        <v>0.75</v>
      </c>
      <c r="I80" s="5">
        <f>'PG facts'!D70</f>
        <v>2</v>
      </c>
      <c r="J80" s="8">
        <f>COUNT('Training pairs'!F1243:F1252)</f>
        <v>10</v>
      </c>
      <c r="K80" s="5">
        <f>(SUM('Training pairs'!I1243:I1252)-SUM('Training pairs'!F1243:F1252)*SUM('Training pairs'!G1243:G1252)/COUNT('Training pairs'!F1243:F1252))/(SUM('Training pairs'!H1243:H1252)-SUM('Training pairs'!F1243:F1252)^2/COUNT('Training pairs'!F1243:F1252))</f>
        <v>1.2489305250479348</v>
      </c>
      <c r="L80" s="5">
        <f>AVERAGE('Training pairs'!G1243:G1252)-K80*AVERAGE('Training pairs'!F1243:F1252)</f>
        <v>-1.8780136457911389</v>
      </c>
      <c r="M80" s="5">
        <f>(SUM('Target months'!H228:H230)/SUM('Target months'!F228:F230)-1)*100</f>
        <v>1.8769844426293147</v>
      </c>
      <c r="N80" s="5">
        <f t="shared" si="8"/>
        <v>0.46620951964869617</v>
      </c>
      <c r="O80" s="8">
        <f>COUNT('Training pairs'!F1253:F1261)</f>
        <v>9</v>
      </c>
      <c r="P80" s="5">
        <f>(SUM('Training pairs'!I1253:I1261)-SUM('Training pairs'!F1253:F1261)*SUM('Training pairs'!G1253:G1261)/COUNT('Training pairs'!F1253:F1261))/(SUM('Training pairs'!H1253:H1261)-SUM('Training pairs'!F1253:F1261)^2/COUNT('Training pairs'!F1253:F1261))</f>
        <v>0.72156373394156392</v>
      </c>
      <c r="Q80" s="5">
        <f>AVERAGE('Training pairs'!G1253:G1261)-P80*AVERAGE('Training pairs'!F1253:F1261)</f>
        <v>-1.4928678311159262</v>
      </c>
      <c r="R80" s="5">
        <v>1.8988037536352254</v>
      </c>
      <c r="S80" s="5">
        <f>Q80+P80*R80</f>
        <v>-0.12275990462063557</v>
      </c>
      <c r="T80" s="5">
        <f t="shared" si="9"/>
        <v>0.60810475982434808</v>
      </c>
      <c r="U80" s="4">
        <v>45534</v>
      </c>
      <c r="V80" s="4">
        <v>45503</v>
      </c>
      <c r="W80" s="1" t="s">
        <v>106</v>
      </c>
    </row>
    <row r="81" spans="1:23" ht="25" customHeight="1">
      <c r="A81" s="1"/>
      <c r="B81" s="1">
        <v>76</v>
      </c>
      <c r="C81" s="13" t="s">
        <v>18</v>
      </c>
      <c r="D81" s="1" t="s">
        <v>43</v>
      </c>
      <c r="E81" s="4">
        <v>45565</v>
      </c>
      <c r="F81" s="4">
        <v>45562</v>
      </c>
      <c r="G81" s="1">
        <v>2</v>
      </c>
      <c r="H81" s="5">
        <f>AVERAGE('PG facts'!D49,'PG facts'!D56,'PG facts'!D63,'PG facts'!D70)</f>
        <v>0.75</v>
      </c>
      <c r="I81" s="5">
        <f>'PG facts'!D70</f>
        <v>2</v>
      </c>
      <c r="J81" s="8">
        <f>COUNT('Training pairs'!F1262:F1271)</f>
        <v>10</v>
      </c>
      <c r="K81" s="5">
        <f>(SUM('Training pairs'!I1262:I1271)-SUM('Training pairs'!F1262:F1271)*SUM('Training pairs'!G1262:G1271)/COUNT('Training pairs'!F1262:F1271))/(SUM('Training pairs'!H1262:H1271)-SUM('Training pairs'!F1262:F1271)^2/COUNT('Training pairs'!F1262:F1271))</f>
        <v>1.2043273666787346</v>
      </c>
      <c r="L81" s="5">
        <f>AVERAGE('Training pairs'!G1262:G1271)-K81*AVERAGE('Training pairs'!F1262:F1271)</f>
        <v>-1.5416593458596317</v>
      </c>
      <c r="M81" s="5">
        <f>(SUM('Target months'!H231:H233)/SUM('Target months'!F231:F233)-1)*100</f>
        <v>2.202595864225132</v>
      </c>
      <c r="N81" s="5">
        <f t="shared" si="8"/>
        <v>1.1109871311600932</v>
      </c>
      <c r="O81" s="8">
        <f>COUNT('Training pairs'!F1272:F1280)</f>
        <v>9</v>
      </c>
      <c r="P81" s="5">
        <f>(SUM('Training pairs'!I1272:I1280)-SUM('Training pairs'!F1272:F1280)*SUM('Training pairs'!G1272:G1280)/COUNT('Training pairs'!F1272:F1280))/(SUM('Training pairs'!H1272:H1280)-SUM('Training pairs'!F1272:F1280)^2/COUNT('Training pairs'!F1272:F1280))</f>
        <v>0.7613454921652949</v>
      </c>
      <c r="Q81" s="5">
        <f>AVERAGE('Training pairs'!G1272:G1280)-P81*AVERAGE('Training pairs'!F1272:F1280)</f>
        <v>-1.321555976315556</v>
      </c>
      <c r="R81" s="5">
        <v>1.8739916021125014</v>
      </c>
      <c r="S81" s="5">
        <f>Q81+P81*R81</f>
        <v>0.1051990823084159</v>
      </c>
      <c r="T81" s="5">
        <f t="shared" si="9"/>
        <v>0.93049356558004659</v>
      </c>
      <c r="U81" s="4">
        <v>45562</v>
      </c>
      <c r="V81" s="4">
        <v>45503</v>
      </c>
      <c r="W81" s="1" t="s">
        <v>107</v>
      </c>
    </row>
    <row r="82" spans="1:23" ht="25" customHeight="1">
      <c r="A82" s="1"/>
      <c r="B82" s="1">
        <v>77</v>
      </c>
      <c r="C82" s="13" t="s">
        <v>18</v>
      </c>
      <c r="D82" s="1" t="s">
        <v>43</v>
      </c>
      <c r="E82" s="4">
        <v>45565</v>
      </c>
      <c r="F82" s="4">
        <v>45582</v>
      </c>
      <c r="G82" s="1">
        <v>2</v>
      </c>
      <c r="H82" s="5">
        <f>AVERAGE('PG facts'!D49,'PG facts'!D56,'PG facts'!D63,'PG facts'!D70)</f>
        <v>0.75</v>
      </c>
      <c r="I82" s="5">
        <f>'PG facts'!D70</f>
        <v>2</v>
      </c>
      <c r="J82" s="8">
        <f>COUNT('Training pairs'!F1281:F1290)</f>
        <v>10</v>
      </c>
      <c r="K82" s="5">
        <f>(SUM('Training pairs'!I1281:I1290)-SUM('Training pairs'!F1281:F1290)*SUM('Training pairs'!G1281:G1290)/COUNT('Training pairs'!F1281:F1290))/(SUM('Training pairs'!H1281:H1290)-SUM('Training pairs'!F1281:F1290)^2/COUNT('Training pairs'!F1281:F1290))</f>
        <v>1.2043273666787346</v>
      </c>
      <c r="L82" s="5">
        <f>AVERAGE('Training pairs'!G1281:G1290)-K82*AVERAGE('Training pairs'!F1281:F1290)</f>
        <v>-1.5416593458596317</v>
      </c>
      <c r="M82" s="5">
        <f>(SUM('Target months'!H234:H236)/SUM('Target months'!F234:F236)-1)*100</f>
        <v>2.202595864225132</v>
      </c>
      <c r="N82" s="5">
        <f t="shared" si="8"/>
        <v>1.1109871311600932</v>
      </c>
      <c r="O82" s="8">
        <f>COUNT('Training pairs'!F1291:F1299)</f>
        <v>9</v>
      </c>
      <c r="P82" s="5">
        <f>(SUM('Training pairs'!I1291:I1299)-SUM('Training pairs'!F1291:F1299)*SUM('Training pairs'!G1291:G1299)/COUNT('Training pairs'!F1291:F1299))/(SUM('Training pairs'!H1291:H1299)-SUM('Training pairs'!F1291:F1299)^2/COUNT('Training pairs'!F1291:F1299))</f>
        <v>0.7613454921652949</v>
      </c>
      <c r="Q82" s="5">
        <f>AVERAGE('Training pairs'!G1291:G1299)-P82*AVERAGE('Training pairs'!F1291:F1299)</f>
        <v>-1.321555976315556</v>
      </c>
      <c r="R82" s="5">
        <v>1.8739916021125014</v>
      </c>
      <c r="S82" s="5">
        <f>Q82+P82*R82</f>
        <v>0.1051990823084159</v>
      </c>
      <c r="T82" s="5">
        <f t="shared" si="9"/>
        <v>0.93049356558004659</v>
      </c>
      <c r="U82" s="4">
        <v>45566</v>
      </c>
      <c r="V82" s="4">
        <v>45503</v>
      </c>
      <c r="W82" s="1" t="s">
        <v>108</v>
      </c>
    </row>
    <row r="83" spans="1:23" ht="25" customHeight="1">
      <c r="A83" s="1"/>
      <c r="B83" s="1">
        <v>78</v>
      </c>
      <c r="C83" s="13" t="s">
        <v>53</v>
      </c>
      <c r="D83" s="1" t="s">
        <v>43</v>
      </c>
      <c r="E83" s="4">
        <v>45565</v>
      </c>
      <c r="F83" s="4">
        <v>45474</v>
      </c>
      <c r="G83" s="1">
        <v>0</v>
      </c>
      <c r="H83" s="5">
        <f>AVERAGE('PG facts'!D43,'PG facts'!D50,'PG facts'!D57,'PG facts'!D64)</f>
        <v>-2.25</v>
      </c>
      <c r="I83" s="5">
        <f>'PG facts'!D64</f>
        <v>-4</v>
      </c>
      <c r="J83" s="8">
        <f>COUNT('Training pairs'!F1300:F1308)</f>
        <v>9</v>
      </c>
      <c r="K83" s="5">
        <f>(SUM('Training pairs'!I1300:I1308)-SUM('Training pairs'!F1300:F1308)*SUM('Training pairs'!G1300:G1308)/COUNT('Training pairs'!F1300:F1308))/(SUM('Training pairs'!H1300:H1308)-SUM('Training pairs'!F1300:F1308)^2/COUNT('Training pairs'!F1300:F1308))</f>
        <v>1.2487472003314792</v>
      </c>
      <c r="L83" s="5">
        <f>AVERAGE('Training pairs'!G1300:G1308)-K83*AVERAGE('Training pairs'!F1300:F1308)</f>
        <v>-1.3785868261124781</v>
      </c>
      <c r="M83" s="5">
        <f>(SUM('Target months'!H237:H239)/SUM('Target months'!F237:F239)-1)*100</f>
        <v>1.8076142102986026</v>
      </c>
      <c r="N83" s="5">
        <f t="shared" si="8"/>
        <v>0.87866635827729955</v>
      </c>
      <c r="O83" s="8">
        <f>COUNT('Training pairs'!F1309:F1316)</f>
        <v>8</v>
      </c>
      <c r="P83" s="5">
        <f>(SUM('Training pairs'!I1309:I1316)-SUM('Training pairs'!F1309:F1316)*SUM('Training pairs'!G1309:G1316)/COUNT('Training pairs'!F1309:F1316))/(SUM('Training pairs'!H1309:H1316)-SUM('Training pairs'!F1309:F1316)^2/COUNT('Training pairs'!F1309:F1316))</f>
        <v>-0.35458457516684144</v>
      </c>
      <c r="Q83" s="5">
        <f>AVERAGE('Training pairs'!G1309:G1316)-P83*AVERAGE('Training pairs'!F1309:F1316)</f>
        <v>-1.113419999898549</v>
      </c>
      <c r="R83" s="5" t="s">
        <v>88</v>
      </c>
      <c r="S83" s="5" t="str">
        <f>"n.a."</f>
        <v>n.a.</v>
      </c>
      <c r="T83" s="5">
        <f t="shared" si="9"/>
        <v>-0.68566682086135022</v>
      </c>
      <c r="U83" s="4">
        <v>45474</v>
      </c>
      <c r="V83" s="4">
        <v>45401</v>
      </c>
      <c r="W83" s="1" t="s">
        <v>105</v>
      </c>
    </row>
    <row r="84" spans="1:23" ht="25" customHeight="1">
      <c r="A84" s="1"/>
      <c r="B84" s="1">
        <v>79</v>
      </c>
      <c r="C84" s="13" t="s">
        <v>53</v>
      </c>
      <c r="D84" s="1" t="s">
        <v>43</v>
      </c>
      <c r="E84" s="4">
        <v>45565</v>
      </c>
      <c r="F84" s="4">
        <v>45499</v>
      </c>
      <c r="G84" s="1">
        <v>0</v>
      </c>
      <c r="H84" s="5">
        <f>AVERAGE('PG facts'!D43,'PG facts'!D50,'PG facts'!D57,'PG facts'!D64)</f>
        <v>-2.25</v>
      </c>
      <c r="I84" s="5">
        <f>'PG facts'!D64</f>
        <v>-4</v>
      </c>
      <c r="J84" s="8">
        <f>COUNT('Training pairs'!F1317:F1325)</f>
        <v>9</v>
      </c>
      <c r="K84" s="5">
        <f>(SUM('Training pairs'!I1317:I1325)-SUM('Training pairs'!F1317:F1325)*SUM('Training pairs'!G1317:G1325)/COUNT('Training pairs'!F1317:F1325))/(SUM('Training pairs'!H1317:H1325)-SUM('Training pairs'!F1317:F1325)^2/COUNT('Training pairs'!F1317:F1325))</f>
        <v>1.2487472003314792</v>
      </c>
      <c r="L84" s="5">
        <f>AVERAGE('Training pairs'!G1317:G1325)-K84*AVERAGE('Training pairs'!F1317:F1325)</f>
        <v>-1.3785868261124781</v>
      </c>
      <c r="M84" s="5">
        <f>(SUM('Target months'!H240:H242)/SUM('Target months'!F240:F242)-1)*100</f>
        <v>1.7457094853091437</v>
      </c>
      <c r="N84" s="5">
        <f t="shared" si="8"/>
        <v>0.80136300625942281</v>
      </c>
      <c r="O84" s="8">
        <f>COUNT('Training pairs'!F1326:F1333)</f>
        <v>8</v>
      </c>
      <c r="P84" s="5">
        <f>(SUM('Training pairs'!I1326:I1333)-SUM('Training pairs'!F1326:F1333)*SUM('Training pairs'!G1326:G1333)/COUNT('Training pairs'!F1326:F1333))/(SUM('Training pairs'!H1326:H1333)-SUM('Training pairs'!F1326:F1333)^2/COUNT('Training pairs'!F1326:F1333))</f>
        <v>-0.35458457516684144</v>
      </c>
      <c r="Q84" s="5">
        <f>AVERAGE('Training pairs'!G1326:G1333)-P84*AVERAGE('Training pairs'!F1326:F1333)</f>
        <v>-1.113419999898549</v>
      </c>
      <c r="R84" s="5">
        <v>1.7459000829477489</v>
      </c>
      <c r="S84" s="5">
        <f>Q84+P84*R84</f>
        <v>-1.7324892390943298</v>
      </c>
      <c r="T84" s="5">
        <f t="shared" si="9"/>
        <v>-0.7243184968702886</v>
      </c>
      <c r="U84" s="4">
        <v>45499</v>
      </c>
      <c r="V84" s="4">
        <v>45401</v>
      </c>
      <c r="W84" s="1" t="s">
        <v>93</v>
      </c>
    </row>
    <row r="85" spans="1:23" ht="25" customHeight="1">
      <c r="A85" s="1"/>
      <c r="B85" s="1">
        <v>80</v>
      </c>
      <c r="C85" s="13" t="s">
        <v>53</v>
      </c>
      <c r="D85" s="1" t="s">
        <v>43</v>
      </c>
      <c r="E85" s="4">
        <v>45565</v>
      </c>
      <c r="F85" s="4">
        <v>45503</v>
      </c>
      <c r="G85" s="1">
        <v>0</v>
      </c>
      <c r="H85" s="5">
        <f>AVERAGE('PG facts'!D50,'PG facts'!D57,'PG facts'!D64,'PG facts'!D71)</f>
        <v>-1.25</v>
      </c>
      <c r="I85" s="5">
        <f>'PG facts'!D71</f>
        <v>1</v>
      </c>
      <c r="J85" s="8">
        <f>COUNT('Training pairs'!F1334:F1343)</f>
        <v>10</v>
      </c>
      <c r="K85" s="5">
        <f>(SUM('Training pairs'!I1334:I1343)-SUM('Training pairs'!F1334:F1343)*SUM('Training pairs'!G1334:G1343)/COUNT('Training pairs'!F1334:F1343))/(SUM('Training pairs'!H1334:H1343)-SUM('Training pairs'!F1334:F1343)^2/COUNT('Training pairs'!F1334:F1343))</f>
        <v>1.2574815628226701</v>
      </c>
      <c r="L85" s="5">
        <f>AVERAGE('Training pairs'!G1334:G1343)-K85*AVERAGE('Training pairs'!F1334:F1343)</f>
        <v>-1.3668517831342026</v>
      </c>
      <c r="M85" s="5">
        <f>(SUM('Target months'!H243:H245)/SUM('Target months'!F243:F245)-1)*100</f>
        <v>1.7457094853091437</v>
      </c>
      <c r="N85" s="5">
        <f t="shared" si="8"/>
        <v>0.82834570868669855</v>
      </c>
      <c r="O85" s="8">
        <f>COUNT('Training pairs'!F1344:F1352)</f>
        <v>9</v>
      </c>
      <c r="P85" s="5">
        <f>(SUM('Training pairs'!I1344:I1352)-SUM('Training pairs'!F1344:F1352)*SUM('Training pairs'!G1344:G1352)/COUNT('Training pairs'!F1344:F1352))/(SUM('Training pairs'!H1344:H1352)-SUM('Training pairs'!F1344:F1352)^2/COUNT('Training pairs'!F1344:F1352))</f>
        <v>-0.23464924648422483</v>
      </c>
      <c r="Q85" s="5">
        <f>AVERAGE('Training pairs'!G1344:G1352)-P85*AVERAGE('Training pairs'!F1344:F1352)</f>
        <v>-0.9146999044229005</v>
      </c>
      <c r="R85" s="5">
        <v>1.7459000829477489</v>
      </c>
      <c r="S85" s="5">
        <f>Q85+P85*R85</f>
        <v>-1.3243740433233353</v>
      </c>
      <c r="T85" s="5">
        <f t="shared" si="9"/>
        <v>-0.21082714565665073</v>
      </c>
      <c r="U85" s="4">
        <v>45499</v>
      </c>
      <c r="V85" s="4">
        <v>45503</v>
      </c>
      <c r="W85" s="1" t="s">
        <v>93</v>
      </c>
    </row>
    <row r="86" spans="1:23" ht="25" customHeight="1">
      <c r="A86" s="1"/>
      <c r="B86" s="1">
        <v>81</v>
      </c>
      <c r="C86" s="13" t="s">
        <v>53</v>
      </c>
      <c r="D86" s="1" t="s">
        <v>43</v>
      </c>
      <c r="E86" s="4">
        <v>45565</v>
      </c>
      <c r="F86" s="4">
        <v>45534</v>
      </c>
      <c r="G86" s="1">
        <v>1</v>
      </c>
      <c r="H86" s="5">
        <f>AVERAGE('PG facts'!D50,'PG facts'!D57,'PG facts'!D64,'PG facts'!D71)</f>
        <v>-1.25</v>
      </c>
      <c r="I86" s="5">
        <f>'PG facts'!D71</f>
        <v>1</v>
      </c>
      <c r="J86" s="8">
        <f>COUNT('Training pairs'!F1353:F1362)</f>
        <v>10</v>
      </c>
      <c r="K86" s="5">
        <f>(SUM('Training pairs'!I1353:I1362)-SUM('Training pairs'!F1353:F1362)*SUM('Training pairs'!G1353:G1362)/COUNT('Training pairs'!F1353:F1362))/(SUM('Training pairs'!H1353:H1362)-SUM('Training pairs'!F1353:F1362)^2/COUNT('Training pairs'!F1353:F1362))</f>
        <v>1.2491254027144398</v>
      </c>
      <c r="L86" s="5">
        <f>AVERAGE('Training pairs'!G1353:G1362)-K86*AVERAGE('Training pairs'!F1353:F1362)</f>
        <v>-1.3781974578974161</v>
      </c>
      <c r="M86" s="5">
        <f>(SUM('Target months'!H246:H248)/SUM('Target months'!F246:F248)-1)*100</f>
        <v>1.8769844426293147</v>
      </c>
      <c r="N86" s="5">
        <f t="shared" si="8"/>
        <v>0.96639148989066515</v>
      </c>
      <c r="O86" s="8">
        <f>COUNT('Training pairs'!F1363:F1371)</f>
        <v>9</v>
      </c>
      <c r="P86" s="5">
        <f>(SUM('Training pairs'!I1363:I1371)-SUM('Training pairs'!F1363:F1371)*SUM('Training pairs'!G1363:G1371)/COUNT('Training pairs'!F1363:F1371))/(SUM('Training pairs'!H1363:H1371)-SUM('Training pairs'!F1363:F1371)^2/COUNT('Training pairs'!F1363:F1371))</f>
        <v>-0.23464924648422483</v>
      </c>
      <c r="Q86" s="5">
        <f>AVERAGE('Training pairs'!G1363:G1371)-P86*AVERAGE('Training pairs'!F1363:F1371)</f>
        <v>-0.9146999044229005</v>
      </c>
      <c r="R86" s="5">
        <v>1.8988037536352254</v>
      </c>
      <c r="S86" s="5">
        <f>Q86+P86*R86</f>
        <v>-1.3602527744348238</v>
      </c>
      <c r="T86" s="5">
        <f t="shared" si="9"/>
        <v>-0.14180425505466743</v>
      </c>
      <c r="U86" s="4">
        <v>45534</v>
      </c>
      <c r="V86" s="4">
        <v>45503</v>
      </c>
      <c r="W86" s="1" t="s">
        <v>106</v>
      </c>
    </row>
    <row r="87" spans="1:23" ht="25" customHeight="1">
      <c r="A87" s="1"/>
      <c r="B87" s="1">
        <v>82</v>
      </c>
      <c r="C87" s="13" t="s">
        <v>53</v>
      </c>
      <c r="D87" s="1" t="s">
        <v>43</v>
      </c>
      <c r="E87" s="4">
        <v>45565</v>
      </c>
      <c r="F87" s="4">
        <v>45562</v>
      </c>
      <c r="G87" s="1">
        <v>2</v>
      </c>
      <c r="H87" s="5">
        <f>AVERAGE('PG facts'!D50,'PG facts'!D57,'PG facts'!D64,'PG facts'!D71)</f>
        <v>-1.25</v>
      </c>
      <c r="I87" s="5">
        <f>'PG facts'!D71</f>
        <v>1</v>
      </c>
      <c r="J87" s="8">
        <f>COUNT('Training pairs'!F1372:F1381)</f>
        <v>10</v>
      </c>
      <c r="K87" s="5">
        <f>(SUM('Training pairs'!I1372:I1381)-SUM('Training pairs'!F1372:F1381)*SUM('Training pairs'!G1372:G1381)/COUNT('Training pairs'!F1372:F1381))/(SUM('Training pairs'!H1372:H1381)-SUM('Training pairs'!F1372:F1381)^2/COUNT('Training pairs'!F1372:F1381))</f>
        <v>1.0064221482765954</v>
      </c>
      <c r="L87" s="5">
        <f>AVERAGE('Training pairs'!G1372:G1381)-K87*AVERAGE('Training pairs'!F1372:F1381)</f>
        <v>-0.9033507918309116</v>
      </c>
      <c r="M87" s="5">
        <f>(SUM('Target months'!H249:H251)/SUM('Target months'!F249:F251)-1)*100</f>
        <v>2.202595864225132</v>
      </c>
      <c r="N87" s="5">
        <f t="shared" si="8"/>
        <v>1.3133904696276901</v>
      </c>
      <c r="O87" s="8">
        <f>COUNT('Training pairs'!F1382:F1390)</f>
        <v>9</v>
      </c>
      <c r="P87" s="5">
        <f>(SUM('Training pairs'!I1382:I1390)-SUM('Training pairs'!F1382:F1390)*SUM('Training pairs'!G1382:G1390)/COUNT('Training pairs'!F1382:F1390))/(SUM('Training pairs'!H1382:H1390)-SUM('Training pairs'!F1382:F1390)^2/COUNT('Training pairs'!F1382:F1390))</f>
        <v>-0.30848066835048932</v>
      </c>
      <c r="Q87" s="5">
        <f>AVERAGE('Training pairs'!G1382:G1390)-P87*AVERAGE('Training pairs'!F1382:F1390)</f>
        <v>-0.93580379836529604</v>
      </c>
      <c r="R87" s="5">
        <v>1.8739916021125014</v>
      </c>
      <c r="S87" s="5">
        <f>Q87+P87*R87</f>
        <v>-1.5138939802681648</v>
      </c>
      <c r="T87" s="5">
        <f t="shared" si="9"/>
        <v>3.1695234813845063E-2</v>
      </c>
      <c r="U87" s="4">
        <v>45562</v>
      </c>
      <c r="V87" s="4">
        <v>45503</v>
      </c>
      <c r="W87" s="1" t="s">
        <v>107</v>
      </c>
    </row>
    <row r="88" spans="1:23" ht="25" customHeight="1">
      <c r="A88" s="1"/>
      <c r="B88" s="1">
        <v>83</v>
      </c>
      <c r="C88" s="13" t="s">
        <v>53</v>
      </c>
      <c r="D88" s="1" t="s">
        <v>43</v>
      </c>
      <c r="E88" s="4">
        <v>45565</v>
      </c>
      <c r="F88" s="4">
        <v>45582</v>
      </c>
      <c r="G88" s="1">
        <v>2</v>
      </c>
      <c r="H88" s="5">
        <f>AVERAGE('PG facts'!D50,'PG facts'!D57,'PG facts'!D64,'PG facts'!D71)</f>
        <v>-1.25</v>
      </c>
      <c r="I88" s="5">
        <f>'PG facts'!D71</f>
        <v>1</v>
      </c>
      <c r="J88" s="8">
        <f>COUNT('Training pairs'!F1391:F1400)</f>
        <v>10</v>
      </c>
      <c r="K88" s="5">
        <f>(SUM('Training pairs'!I1391:I1400)-SUM('Training pairs'!F1391:F1400)*SUM('Training pairs'!G1391:G1400)/COUNT('Training pairs'!F1391:F1400))/(SUM('Training pairs'!H1391:H1400)-SUM('Training pairs'!F1391:F1400)^2/COUNT('Training pairs'!F1391:F1400))</f>
        <v>1.0064221482765954</v>
      </c>
      <c r="L88" s="5">
        <f>AVERAGE('Training pairs'!G1391:G1400)-K88*AVERAGE('Training pairs'!F1391:F1400)</f>
        <v>-0.9033507918309116</v>
      </c>
      <c r="M88" s="5">
        <f>(SUM('Target months'!H252:H254)/SUM('Target months'!F252:F254)-1)*100</f>
        <v>2.202595864225132</v>
      </c>
      <c r="N88" s="5">
        <f t="shared" si="8"/>
        <v>1.3133904696276901</v>
      </c>
      <c r="O88" s="8">
        <f>COUNT('Training pairs'!F1401:F1409)</f>
        <v>9</v>
      </c>
      <c r="P88" s="5">
        <f>(SUM('Training pairs'!I1401:I1409)-SUM('Training pairs'!F1401:F1409)*SUM('Training pairs'!G1401:G1409)/COUNT('Training pairs'!F1401:F1409))/(SUM('Training pairs'!H1401:H1409)-SUM('Training pairs'!F1401:F1409)^2/COUNT('Training pairs'!F1401:F1409))</f>
        <v>-0.30848066835048932</v>
      </c>
      <c r="Q88" s="5">
        <f>AVERAGE('Training pairs'!G1401:G1409)-P88*AVERAGE('Training pairs'!F1401:F1409)</f>
        <v>-0.93580379836529604</v>
      </c>
      <c r="R88" s="5">
        <v>1.8739916021125014</v>
      </c>
      <c r="S88" s="5">
        <f>Q88+P88*R88</f>
        <v>-1.5138939802681648</v>
      </c>
      <c r="T88" s="5">
        <f t="shared" si="9"/>
        <v>3.1695234813845063E-2</v>
      </c>
      <c r="U88" s="4">
        <v>45566</v>
      </c>
      <c r="V88" s="4">
        <v>45503</v>
      </c>
      <c r="W88" s="1" t="s">
        <v>108</v>
      </c>
    </row>
    <row r="89" spans="1:23" ht="25" customHeight="1">
      <c r="A89" s="1"/>
      <c r="B89" s="1">
        <v>84</v>
      </c>
      <c r="C89" s="13" t="s">
        <v>54</v>
      </c>
      <c r="D89" s="1" t="s">
        <v>43</v>
      </c>
      <c r="E89" s="4">
        <v>45565</v>
      </c>
      <c r="F89" s="4">
        <v>45474</v>
      </c>
      <c r="G89" s="1">
        <v>0</v>
      </c>
      <c r="H89" s="5">
        <f>AVERAGE('PG facts'!D44,'PG facts'!D51,'PG facts'!D58,'PG facts'!D65)</f>
        <v>0</v>
      </c>
      <c r="I89" s="5">
        <f>'PG facts'!D65</f>
        <v>1</v>
      </c>
      <c r="J89" s="8">
        <f>COUNT('Training pairs'!F1410:F1418)</f>
        <v>9</v>
      </c>
      <c r="K89" s="5">
        <f>(SUM('Training pairs'!I1410:I1418)-SUM('Training pairs'!F1410:F1418)*SUM('Training pairs'!G1410:G1418)/COUNT('Training pairs'!F1410:F1418))/(SUM('Training pairs'!H1410:H1418)-SUM('Training pairs'!F1410:F1418)^2/COUNT('Training pairs'!F1410:F1418))</f>
        <v>2.3316231264711171</v>
      </c>
      <c r="L89" s="5">
        <f>AVERAGE('Training pairs'!G1410:G1418)-K89*AVERAGE('Training pairs'!F1410:F1418)</f>
        <v>-3.2849991437885064</v>
      </c>
      <c r="M89" s="5">
        <f>(SUM('Target months'!H255:H257)/SUM('Target months'!F255:F257)-1)*100</f>
        <v>1.8076142102986026</v>
      </c>
      <c r="N89" s="5">
        <f t="shared" si="8"/>
        <v>0.92967595268154035</v>
      </c>
      <c r="O89" s="8">
        <f>COUNT('Training pairs'!F1419:F1426)</f>
        <v>8</v>
      </c>
      <c r="P89" s="5">
        <f>(SUM('Training pairs'!I1419:I1426)-SUM('Training pairs'!F1419:F1426)*SUM('Training pairs'!G1419:G1426)/COUNT('Training pairs'!F1419:F1426))/(SUM('Training pairs'!H1419:H1426)-SUM('Training pairs'!F1419:F1426)^2/COUNT('Training pairs'!F1419:F1426))</f>
        <v>1.1542055490449752</v>
      </c>
      <c r="Q89" s="5">
        <f>AVERAGE('Training pairs'!G1419:G1426)-P89*AVERAGE('Training pairs'!F1419:F1426)</f>
        <v>-2.976467065351672</v>
      </c>
      <c r="R89" s="5" t="s">
        <v>88</v>
      </c>
      <c r="S89" s="5" t="str">
        <f>"n.a."</f>
        <v>n.a.</v>
      </c>
      <c r="T89" s="5">
        <f t="shared" si="9"/>
        <v>0.46483797634077018</v>
      </c>
      <c r="U89" s="4">
        <v>45474</v>
      </c>
      <c r="V89" s="4">
        <v>45401</v>
      </c>
      <c r="W89" s="1" t="s">
        <v>105</v>
      </c>
    </row>
    <row r="90" spans="1:23" ht="25" customHeight="1">
      <c r="A90" s="1"/>
      <c r="B90" s="1">
        <v>85</v>
      </c>
      <c r="C90" s="13" t="s">
        <v>54</v>
      </c>
      <c r="D90" s="1" t="s">
        <v>43</v>
      </c>
      <c r="E90" s="4">
        <v>45565</v>
      </c>
      <c r="F90" s="4">
        <v>45499</v>
      </c>
      <c r="G90" s="1">
        <v>0</v>
      </c>
      <c r="H90" s="5">
        <f>AVERAGE('PG facts'!D44,'PG facts'!D51,'PG facts'!D58,'PG facts'!D65)</f>
        <v>0</v>
      </c>
      <c r="I90" s="5">
        <f>'PG facts'!D65</f>
        <v>1</v>
      </c>
      <c r="J90" s="8">
        <f>COUNT('Training pairs'!F1427:F1435)</f>
        <v>9</v>
      </c>
      <c r="K90" s="5">
        <f>(SUM('Training pairs'!I1427:I1435)-SUM('Training pairs'!F1427:F1435)*SUM('Training pairs'!G1427:G1435)/COUNT('Training pairs'!F1427:F1435))/(SUM('Training pairs'!H1427:H1435)-SUM('Training pairs'!F1427:F1435)^2/COUNT('Training pairs'!F1427:F1435))</f>
        <v>2.3316231264711171</v>
      </c>
      <c r="L90" s="5">
        <f>AVERAGE('Training pairs'!G1427:G1435)-K90*AVERAGE('Training pairs'!F1427:F1435)</f>
        <v>-3.2849991437885064</v>
      </c>
      <c r="M90" s="5">
        <f>(SUM('Target months'!H258:H260)/SUM('Target months'!F258:F260)-1)*100</f>
        <v>1.7457094853091437</v>
      </c>
      <c r="N90" s="5">
        <f t="shared" si="8"/>
        <v>0.78533746425828355</v>
      </c>
      <c r="O90" s="8">
        <f>COUNT('Training pairs'!F1436:F1443)</f>
        <v>8</v>
      </c>
      <c r="P90" s="5">
        <f>(SUM('Training pairs'!I1436:I1443)-SUM('Training pairs'!F1436:F1443)*SUM('Training pairs'!G1436:G1443)/COUNT('Training pairs'!F1436:F1443))/(SUM('Training pairs'!H1436:H1443)-SUM('Training pairs'!F1436:F1443)^2/COUNT('Training pairs'!F1436:F1443))</f>
        <v>1.1542055490449752</v>
      </c>
      <c r="Q90" s="5">
        <f>AVERAGE('Training pairs'!G1436:G1443)-P90*AVERAGE('Training pairs'!F1436:F1443)</f>
        <v>-2.976467065351672</v>
      </c>
      <c r="R90" s="5">
        <v>1.7459000829477489</v>
      </c>
      <c r="S90" s="5">
        <f>Q90+P90*R90</f>
        <v>-0.9613395015352979</v>
      </c>
      <c r="T90" s="5">
        <f t="shared" si="9"/>
        <v>0.39266873212914177</v>
      </c>
      <c r="U90" s="4">
        <v>45499</v>
      </c>
      <c r="V90" s="4">
        <v>45401</v>
      </c>
      <c r="W90" s="1" t="s">
        <v>93</v>
      </c>
    </row>
    <row r="91" spans="1:23" ht="25" customHeight="1">
      <c r="A91" s="1"/>
      <c r="B91" s="1">
        <v>86</v>
      </c>
      <c r="C91" s="13" t="s">
        <v>54</v>
      </c>
      <c r="D91" s="1" t="s">
        <v>43</v>
      </c>
      <c r="E91" s="4">
        <v>45565</v>
      </c>
      <c r="F91" s="4">
        <v>45503</v>
      </c>
      <c r="G91" s="1">
        <v>0</v>
      </c>
      <c r="H91" s="5">
        <f>AVERAGE('PG facts'!D51,'PG facts'!D58,'PG facts'!D65,'PG facts'!D72)</f>
        <v>1.25</v>
      </c>
      <c r="I91" s="5">
        <f>'PG facts'!D72</f>
        <v>3</v>
      </c>
      <c r="J91" s="8">
        <f>COUNT('Training pairs'!F1444:F1453)</f>
        <v>10</v>
      </c>
      <c r="K91" s="5">
        <f>(SUM('Training pairs'!I1444:I1453)-SUM('Training pairs'!F1444:F1453)*SUM('Training pairs'!G1444:G1453)/COUNT('Training pairs'!F1444:F1453))/(SUM('Training pairs'!H1444:H1453)-SUM('Training pairs'!F1444:F1453)^2/COUNT('Training pairs'!F1444:F1453))</f>
        <v>2.4291023740074302</v>
      </c>
      <c r="L91" s="5">
        <f>AVERAGE('Training pairs'!G1444:G1453)-K91*AVERAGE('Training pairs'!F1444:F1453)</f>
        <v>-3.1540310095391848</v>
      </c>
      <c r="M91" s="5">
        <f>(SUM('Target months'!H261:H263)/SUM('Target months'!F261:F263)-1)*100</f>
        <v>1.7457094853091437</v>
      </c>
      <c r="N91" s="5">
        <f t="shared" si="8"/>
        <v>1.0864760455525455</v>
      </c>
      <c r="O91" s="8">
        <f>COUNT('Training pairs'!F1454:F1462)</f>
        <v>9</v>
      </c>
      <c r="P91" s="5">
        <f>(SUM('Training pairs'!I1454:I1462)-SUM('Training pairs'!F1454:F1462)*SUM('Training pairs'!G1454:G1462)/COUNT('Training pairs'!F1454:F1462))/(SUM('Training pairs'!H1454:H1462)-SUM('Training pairs'!F1454:F1462)^2/COUNT('Training pairs'!F1454:F1462))</f>
        <v>1.3365652497129974</v>
      </c>
      <c r="Q91" s="5">
        <f>AVERAGE('Training pairs'!G1454:G1462)-P91*AVERAGE('Training pairs'!F1454:F1462)</f>
        <v>-2.674316418618067</v>
      </c>
      <c r="R91" s="5">
        <v>1.7459000829477489</v>
      </c>
      <c r="S91" s="5">
        <f>Q91+P91*R91</f>
        <v>-0.340807038279066</v>
      </c>
      <c r="T91" s="5">
        <f t="shared" si="9"/>
        <v>1.1682380227762728</v>
      </c>
      <c r="U91" s="4">
        <v>45499</v>
      </c>
      <c r="V91" s="4">
        <v>45503</v>
      </c>
      <c r="W91" s="1" t="s">
        <v>93</v>
      </c>
    </row>
    <row r="92" spans="1:23" ht="25" customHeight="1">
      <c r="A92" s="1"/>
      <c r="B92" s="1">
        <v>87</v>
      </c>
      <c r="C92" s="13" t="s">
        <v>54</v>
      </c>
      <c r="D92" s="1" t="s">
        <v>43</v>
      </c>
      <c r="E92" s="4">
        <v>45565</v>
      </c>
      <c r="F92" s="4">
        <v>45534</v>
      </c>
      <c r="G92" s="1">
        <v>1</v>
      </c>
      <c r="H92" s="5">
        <f>AVERAGE('PG facts'!D51,'PG facts'!D58,'PG facts'!D65,'PG facts'!D72)</f>
        <v>1.25</v>
      </c>
      <c r="I92" s="5">
        <f>'PG facts'!D72</f>
        <v>3</v>
      </c>
      <c r="J92" s="8">
        <f>COUNT('Training pairs'!F1463:F1472)</f>
        <v>10</v>
      </c>
      <c r="K92" s="5">
        <f>(SUM('Training pairs'!I1463:I1472)-SUM('Training pairs'!F1463:F1472)*SUM('Training pairs'!G1463:G1472)/COUNT('Training pairs'!F1463:F1472))/(SUM('Training pairs'!H1463:H1472)-SUM('Training pairs'!F1463:F1472)^2/COUNT('Training pairs'!F1463:F1472))</f>
        <v>2.4257918020864038</v>
      </c>
      <c r="L92" s="5">
        <f>AVERAGE('Training pairs'!G1463:G1472)-K92*AVERAGE('Training pairs'!F1463:F1472)</f>
        <v>-3.1880502857405815</v>
      </c>
      <c r="M92" s="5">
        <f>(SUM('Target months'!H264:H266)/SUM('Target months'!F264:F266)-1)*100</f>
        <v>1.8769844426293147</v>
      </c>
      <c r="N92" s="5">
        <f t="shared" si="8"/>
        <v>1.3651231878333285</v>
      </c>
      <c r="O92" s="8">
        <f>COUNT('Training pairs'!F1473:F1481)</f>
        <v>9</v>
      </c>
      <c r="P92" s="5">
        <f>(SUM('Training pairs'!I1473:I1481)-SUM('Training pairs'!F1473:F1481)*SUM('Training pairs'!G1473:G1481)/COUNT('Training pairs'!F1473:F1481))/(SUM('Training pairs'!H1473:H1481)-SUM('Training pairs'!F1473:F1481)^2/COUNT('Training pairs'!F1473:F1481))</f>
        <v>1.3365652497129974</v>
      </c>
      <c r="Q92" s="5">
        <f>AVERAGE('Training pairs'!G1473:G1481)-P92*AVERAGE('Training pairs'!F1473:F1481)</f>
        <v>-2.674316418618067</v>
      </c>
      <c r="R92" s="5">
        <v>1.8988037536352254</v>
      </c>
      <c r="S92" s="5">
        <f>Q92+P92*R92</f>
        <v>-0.13644130548462519</v>
      </c>
      <c r="T92" s="5">
        <f t="shared" si="9"/>
        <v>1.3075615939166643</v>
      </c>
      <c r="U92" s="4">
        <v>45534</v>
      </c>
      <c r="V92" s="4">
        <v>45503</v>
      </c>
      <c r="W92" s="1" t="s">
        <v>106</v>
      </c>
    </row>
    <row r="93" spans="1:23" ht="25" customHeight="1">
      <c r="A93" s="1"/>
      <c r="B93" s="1">
        <v>88</v>
      </c>
      <c r="C93" s="13" t="s">
        <v>54</v>
      </c>
      <c r="D93" s="1" t="s">
        <v>43</v>
      </c>
      <c r="E93" s="4">
        <v>45565</v>
      </c>
      <c r="F93" s="4">
        <v>45562</v>
      </c>
      <c r="G93" s="1">
        <v>2</v>
      </c>
      <c r="H93" s="5">
        <f>AVERAGE('PG facts'!D51,'PG facts'!D58,'PG facts'!D65,'PG facts'!D72)</f>
        <v>1.25</v>
      </c>
      <c r="I93" s="5">
        <f>'PG facts'!D72</f>
        <v>3</v>
      </c>
      <c r="J93" s="8">
        <f>COUNT('Training pairs'!F1482:F1491)</f>
        <v>10</v>
      </c>
      <c r="K93" s="5">
        <f>(SUM('Training pairs'!I1482:I1491)-SUM('Training pairs'!F1482:F1491)*SUM('Training pairs'!G1482:G1491)/COUNT('Training pairs'!F1482:F1491))/(SUM('Training pairs'!H1482:H1491)-SUM('Training pairs'!F1482:F1491)^2/COUNT('Training pairs'!F1482:F1491))</f>
        <v>2.2145812767692692</v>
      </c>
      <c r="L93" s="5">
        <f>AVERAGE('Training pairs'!G1482:G1491)-K93*AVERAGE('Training pairs'!F1482:F1491)</f>
        <v>-2.4476880126861964</v>
      </c>
      <c r="M93" s="5">
        <f>(SUM('Target months'!H267:H269)/SUM('Target months'!F267:F269)-1)*100</f>
        <v>2.202595864225132</v>
      </c>
      <c r="N93" s="5">
        <f t="shared" si="8"/>
        <v>2.4301395485162081</v>
      </c>
      <c r="O93" s="8">
        <f>COUNT('Training pairs'!F1492:F1500)</f>
        <v>9</v>
      </c>
      <c r="P93" s="5">
        <f>(SUM('Training pairs'!I1492:I1500)-SUM('Training pairs'!F1492:F1500)*SUM('Training pairs'!G1492:G1500)/COUNT('Training pairs'!F1492:F1500))/(SUM('Training pairs'!H1492:H1500)-SUM('Training pairs'!F1492:F1500)^2/COUNT('Training pairs'!F1492:F1500))</f>
        <v>1.3761046016632918</v>
      </c>
      <c r="Q93" s="5">
        <f>AVERAGE('Training pairs'!G1492:G1500)-P93*AVERAGE('Training pairs'!F1492:F1500)</f>
        <v>-2.3375857588247237</v>
      </c>
      <c r="R93" s="5">
        <v>1.8739916021125014</v>
      </c>
      <c r="S93" s="5">
        <f>Q93+P93*R93</f>
        <v>0.24122270832065418</v>
      </c>
      <c r="T93" s="5">
        <f t="shared" si="9"/>
        <v>1.840069774258104</v>
      </c>
      <c r="U93" s="4">
        <v>45562</v>
      </c>
      <c r="V93" s="4">
        <v>45503</v>
      </c>
      <c r="W93" s="1" t="s">
        <v>107</v>
      </c>
    </row>
    <row r="94" spans="1:23" ht="25" customHeight="1">
      <c r="A94" s="1"/>
      <c r="B94" s="1">
        <v>89</v>
      </c>
      <c r="C94" s="13" t="s">
        <v>54</v>
      </c>
      <c r="D94" s="1" t="s">
        <v>43</v>
      </c>
      <c r="E94" s="4">
        <v>45565</v>
      </c>
      <c r="F94" s="4">
        <v>45582</v>
      </c>
      <c r="G94" s="1">
        <v>2</v>
      </c>
      <c r="H94" s="5">
        <f>AVERAGE('PG facts'!D51,'PG facts'!D58,'PG facts'!D65,'PG facts'!D72)</f>
        <v>1.25</v>
      </c>
      <c r="I94" s="5">
        <f>'PG facts'!D72</f>
        <v>3</v>
      </c>
      <c r="J94" s="8">
        <f>COUNT('Training pairs'!F1501:F1510)</f>
        <v>10</v>
      </c>
      <c r="K94" s="5">
        <f>(SUM('Training pairs'!I1501:I1510)-SUM('Training pairs'!F1501:F1510)*SUM('Training pairs'!G1501:G1510)/COUNT('Training pairs'!F1501:F1510))/(SUM('Training pairs'!H1501:H1510)-SUM('Training pairs'!F1501:F1510)^2/COUNT('Training pairs'!F1501:F1510))</f>
        <v>2.2145812767692692</v>
      </c>
      <c r="L94" s="5">
        <f>AVERAGE('Training pairs'!G1501:G1510)-K94*AVERAGE('Training pairs'!F1501:F1510)</f>
        <v>-2.4476880126861964</v>
      </c>
      <c r="M94" s="5">
        <f>(SUM('Target months'!H270:H272)/SUM('Target months'!F270:F272)-1)*100</f>
        <v>2.202595864225132</v>
      </c>
      <c r="N94" s="5">
        <f t="shared" si="8"/>
        <v>2.4301395485162081</v>
      </c>
      <c r="O94" s="8">
        <f>COUNT('Training pairs'!F1511:F1519)</f>
        <v>9</v>
      </c>
      <c r="P94" s="5">
        <f>(SUM('Training pairs'!I1511:I1519)-SUM('Training pairs'!F1511:F1519)*SUM('Training pairs'!G1511:G1519)/COUNT('Training pairs'!F1511:F1519))/(SUM('Training pairs'!H1511:H1519)-SUM('Training pairs'!F1511:F1519)^2/COUNT('Training pairs'!F1511:F1519))</f>
        <v>1.3761046016632918</v>
      </c>
      <c r="Q94" s="5">
        <f>AVERAGE('Training pairs'!G1511:G1519)-P94*AVERAGE('Training pairs'!F1511:F1519)</f>
        <v>-2.3375857588247237</v>
      </c>
      <c r="R94" s="5">
        <v>1.8739916021125014</v>
      </c>
      <c r="S94" s="5">
        <f>Q94+P94*R94</f>
        <v>0.24122270832065418</v>
      </c>
      <c r="T94" s="5">
        <f t="shared" si="9"/>
        <v>1.840069774258104</v>
      </c>
      <c r="U94" s="4">
        <v>45566</v>
      </c>
      <c r="V94" s="4">
        <v>45503</v>
      </c>
      <c r="W94" s="1" t="s">
        <v>108</v>
      </c>
    </row>
    <row r="95" spans="1:23" ht="25" customHeight="1">
      <c r="A95" s="1"/>
      <c r="B95" s="1">
        <v>90</v>
      </c>
      <c r="C95" s="13" t="s">
        <v>55</v>
      </c>
      <c r="D95" s="1" t="s">
        <v>43</v>
      </c>
      <c r="E95" s="4">
        <v>45565</v>
      </c>
      <c r="F95" s="4">
        <v>45474</v>
      </c>
      <c r="G95" s="1">
        <v>0</v>
      </c>
      <c r="H95" s="5">
        <f>AVERAGE('PG facts'!D45,'PG facts'!D52,'PG facts'!D59,'PG facts'!D66)</f>
        <v>-2</v>
      </c>
      <c r="I95" s="5">
        <f>'PG facts'!D66</f>
        <v>-3</v>
      </c>
      <c r="J95" s="8">
        <f>COUNT('Training pairs'!F1520:F1528)</f>
        <v>9</v>
      </c>
      <c r="K95" s="5">
        <f>(SUM('Training pairs'!I1520:I1528)-SUM('Training pairs'!F1520:F1528)*SUM('Training pairs'!G1520:G1528)/COUNT('Training pairs'!F1520:F1528))/(SUM('Training pairs'!H1520:H1528)-SUM('Training pairs'!F1520:F1528)^2/COUNT('Training pairs'!F1520:F1528))</f>
        <v>1.0106998387884327</v>
      </c>
      <c r="L95" s="5">
        <f>AVERAGE('Training pairs'!G1520:G1528)-K95*AVERAGE('Training pairs'!F1520:F1528)</f>
        <v>-2.9571090331601031</v>
      </c>
      <c r="M95" s="5">
        <f>(SUM('Target months'!H273:H275)/SUM('Target months'!F273:F275)-1)*100</f>
        <v>1.8076142102986026</v>
      </c>
      <c r="N95" s="5">
        <f t="shared" si="8"/>
        <v>-1.1301536422196254</v>
      </c>
      <c r="O95" s="8">
        <f>COUNT('Training pairs'!F1529:F1536)</f>
        <v>8</v>
      </c>
      <c r="P95" s="5">
        <f>(SUM('Training pairs'!I1529:I1536)-SUM('Training pairs'!F1529:F1536)*SUM('Training pairs'!G1529:G1536)/COUNT('Training pairs'!F1529:F1536))/(SUM('Training pairs'!H1529:H1536)-SUM('Training pairs'!F1529:F1536)^2/COUNT('Training pairs'!F1529:F1536))</f>
        <v>0.71929974736570856</v>
      </c>
      <c r="Q95" s="5">
        <f>AVERAGE('Training pairs'!G1529:G1536)-P95*AVERAGE('Training pairs'!F1529:F1536)</f>
        <v>-3.1556334261730479</v>
      </c>
      <c r="R95" s="5" t="s">
        <v>88</v>
      </c>
      <c r="S95" s="5" t="str">
        <f>"n.a."</f>
        <v>n.a.</v>
      </c>
      <c r="T95" s="5">
        <f t="shared" si="9"/>
        <v>-1.5650768211098127</v>
      </c>
      <c r="U95" s="4">
        <v>45474</v>
      </c>
      <c r="V95" s="4">
        <v>45401</v>
      </c>
      <c r="W95" s="1" t="s">
        <v>105</v>
      </c>
    </row>
    <row r="96" spans="1:23" ht="25" customHeight="1">
      <c r="A96" s="1"/>
      <c r="B96" s="1">
        <v>91</v>
      </c>
      <c r="C96" s="13" t="s">
        <v>55</v>
      </c>
      <c r="D96" s="1" t="s">
        <v>43</v>
      </c>
      <c r="E96" s="4">
        <v>45565</v>
      </c>
      <c r="F96" s="4">
        <v>45499</v>
      </c>
      <c r="G96" s="1">
        <v>0</v>
      </c>
      <c r="H96" s="5">
        <f>AVERAGE('PG facts'!D45,'PG facts'!D52,'PG facts'!D59,'PG facts'!D66)</f>
        <v>-2</v>
      </c>
      <c r="I96" s="5">
        <f>'PG facts'!D66</f>
        <v>-3</v>
      </c>
      <c r="J96" s="8">
        <f>COUNT('Training pairs'!F1537:F1545)</f>
        <v>9</v>
      </c>
      <c r="K96" s="5">
        <f>(SUM('Training pairs'!I1537:I1545)-SUM('Training pairs'!F1537:F1545)*SUM('Training pairs'!G1537:G1545)/COUNT('Training pairs'!F1537:F1545))/(SUM('Training pairs'!H1537:H1545)-SUM('Training pairs'!F1537:F1545)^2/COUNT('Training pairs'!F1537:F1545))</f>
        <v>1.0106998387884327</v>
      </c>
      <c r="L96" s="5">
        <f>AVERAGE('Training pairs'!G1537:G1545)-K96*AVERAGE('Training pairs'!F1537:F1545)</f>
        <v>-2.9571090331601031</v>
      </c>
      <c r="M96" s="5">
        <f>(SUM('Target months'!H276:H278)/SUM('Target months'!F276:F278)-1)*100</f>
        <v>1.7457094853091437</v>
      </c>
      <c r="N96" s="5">
        <f t="shared" si="8"/>
        <v>-1.1927207377867137</v>
      </c>
      <c r="O96" s="8">
        <f>COUNT('Training pairs'!F1546:F1553)</f>
        <v>8</v>
      </c>
      <c r="P96" s="5">
        <f>(SUM('Training pairs'!I1546:I1553)-SUM('Training pairs'!F1546:F1553)*SUM('Training pairs'!G1546:G1553)/COUNT('Training pairs'!F1546:F1553))/(SUM('Training pairs'!H1546:H1553)-SUM('Training pairs'!F1546:F1553)^2/COUNT('Training pairs'!F1546:F1553))</f>
        <v>0.71929974736570856</v>
      </c>
      <c r="Q96" s="5">
        <f>AVERAGE('Training pairs'!G1546:G1553)-P96*AVERAGE('Training pairs'!F1546:F1553)</f>
        <v>-3.1556334261730479</v>
      </c>
      <c r="R96" s="5">
        <v>1.7459000829477489</v>
      </c>
      <c r="S96" s="5">
        <f>Q96+P96*R96</f>
        <v>-1.8998079375829624</v>
      </c>
      <c r="T96" s="5">
        <f t="shared" si="9"/>
        <v>-1.596360368893357</v>
      </c>
      <c r="U96" s="4">
        <v>45499</v>
      </c>
      <c r="V96" s="4">
        <v>45401</v>
      </c>
      <c r="W96" s="1" t="s">
        <v>93</v>
      </c>
    </row>
    <row r="97" spans="1:23" ht="25" customHeight="1">
      <c r="A97" s="1"/>
      <c r="B97" s="1">
        <v>92</v>
      </c>
      <c r="C97" s="13" t="s">
        <v>55</v>
      </c>
      <c r="D97" s="1" t="s">
        <v>43</v>
      </c>
      <c r="E97" s="4">
        <v>45565</v>
      </c>
      <c r="F97" s="4">
        <v>45503</v>
      </c>
      <c r="G97" s="1">
        <v>0</v>
      </c>
      <c r="H97" s="5">
        <f>AVERAGE('PG facts'!D52,'PG facts'!D59,'PG facts'!D66,'PG facts'!D73)</f>
        <v>-2.25</v>
      </c>
      <c r="I97" s="5">
        <f>'PG facts'!D73</f>
        <v>-1</v>
      </c>
      <c r="J97" s="8">
        <f>COUNT('Training pairs'!F1554:F1563)</f>
        <v>10</v>
      </c>
      <c r="K97" s="5">
        <f>(SUM('Training pairs'!I1554:I1563)-SUM('Training pairs'!F1554:F1563)*SUM('Training pairs'!G1554:G1563)/COUNT('Training pairs'!F1554:F1563))/(SUM('Training pairs'!H1554:H1563)-SUM('Training pairs'!F1554:F1563)^2/COUNT('Training pairs'!F1554:F1563))</f>
        <v>1.0191757401040569</v>
      </c>
      <c r="L97" s="5">
        <f>AVERAGE('Training pairs'!G1554:G1563)-K97*AVERAGE('Training pairs'!F1554:F1563)</f>
        <v>-2.9457212454058417</v>
      </c>
      <c r="M97" s="5">
        <f>(SUM('Target months'!H279:H281)/SUM('Target months'!F279:F281)-1)*100</f>
        <v>1.7457094853091437</v>
      </c>
      <c r="N97" s="5">
        <f t="shared" si="8"/>
        <v>-1.1665364887092229</v>
      </c>
      <c r="O97" s="8">
        <f>COUNT('Training pairs'!F1564:F1572)</f>
        <v>9</v>
      </c>
      <c r="P97" s="5">
        <f>(SUM('Training pairs'!I1564:I1572)-SUM('Training pairs'!F1564:F1572)*SUM('Training pairs'!G1564:G1572)/COUNT('Training pairs'!F1564:F1572))/(SUM('Training pairs'!H1564:H1572)-SUM('Training pairs'!F1564:F1572)^2/COUNT('Training pairs'!F1564:F1572))</f>
        <v>0.76304790877204764</v>
      </c>
      <c r="Q97" s="5">
        <f>AVERAGE('Training pairs'!G1564:G1572)-P97*AVERAGE('Training pairs'!F1564:F1572)</f>
        <v>-3.0831473713379651</v>
      </c>
      <c r="R97" s="5">
        <v>1.7459000829477489</v>
      </c>
      <c r="S97" s="5">
        <f>Q97+P97*R97</f>
        <v>-1.7509419641197408</v>
      </c>
      <c r="T97" s="5">
        <f t="shared" si="9"/>
        <v>-1.7082682443546116</v>
      </c>
      <c r="U97" s="4">
        <v>45499</v>
      </c>
      <c r="V97" s="4">
        <v>45503</v>
      </c>
      <c r="W97" s="1" t="s">
        <v>93</v>
      </c>
    </row>
    <row r="98" spans="1:23" ht="25" customHeight="1">
      <c r="A98" s="1"/>
      <c r="B98" s="1">
        <v>93</v>
      </c>
      <c r="C98" s="13" t="s">
        <v>55</v>
      </c>
      <c r="D98" s="1" t="s">
        <v>43</v>
      </c>
      <c r="E98" s="4">
        <v>45565</v>
      </c>
      <c r="F98" s="4">
        <v>45534</v>
      </c>
      <c r="G98" s="1">
        <v>1</v>
      </c>
      <c r="H98" s="5">
        <f>AVERAGE('PG facts'!D52,'PG facts'!D59,'PG facts'!D66,'PG facts'!D73)</f>
        <v>-2.25</v>
      </c>
      <c r="I98" s="5">
        <f>'PG facts'!D73</f>
        <v>-1</v>
      </c>
      <c r="J98" s="8">
        <f>COUNT('Training pairs'!F1573:F1582)</f>
        <v>10</v>
      </c>
      <c r="K98" s="5">
        <f>(SUM('Training pairs'!I1573:I1582)-SUM('Training pairs'!F1573:F1582)*SUM('Training pairs'!G1573:G1582)/COUNT('Training pairs'!F1573:F1582))/(SUM('Training pairs'!H1573:H1582)-SUM('Training pairs'!F1573:F1582)^2/COUNT('Training pairs'!F1573:F1582))</f>
        <v>1.0126255035766829</v>
      </c>
      <c r="L98" s="5">
        <f>AVERAGE('Training pairs'!G1573:G1582)-K98*AVERAGE('Training pairs'!F1573:F1582)</f>
        <v>-2.9551265161396167</v>
      </c>
      <c r="M98" s="5">
        <f>(SUM('Target months'!H282:H284)/SUM('Target months'!F282:F284)-1)*100</f>
        <v>1.8769844426293147</v>
      </c>
      <c r="N98" s="5">
        <f t="shared" si="8"/>
        <v>-1.0544441997165075</v>
      </c>
      <c r="O98" s="8">
        <f>COUNT('Training pairs'!F1583:F1591)</f>
        <v>9</v>
      </c>
      <c r="P98" s="5">
        <f>(SUM('Training pairs'!I1583:I1591)-SUM('Training pairs'!F1583:F1591)*SUM('Training pairs'!G1583:G1591)/COUNT('Training pairs'!F1583:F1591))/(SUM('Training pairs'!H1583:H1591)-SUM('Training pairs'!F1583:F1591)^2/COUNT('Training pairs'!F1583:F1591))</f>
        <v>0.76304790877204764</v>
      </c>
      <c r="Q98" s="5">
        <f>AVERAGE('Training pairs'!G1583:G1591)-P98*AVERAGE('Training pairs'!F1583:F1591)</f>
        <v>-3.0831473713379651</v>
      </c>
      <c r="R98" s="5">
        <v>1.8988037536352254</v>
      </c>
      <c r="S98" s="5">
        <f>Q98+P98*R98</f>
        <v>-1.634269137958092</v>
      </c>
      <c r="T98" s="5">
        <f t="shared" si="9"/>
        <v>-1.6522220998582537</v>
      </c>
      <c r="U98" s="4">
        <v>45534</v>
      </c>
      <c r="V98" s="4">
        <v>45503</v>
      </c>
      <c r="W98" s="1" t="s">
        <v>106</v>
      </c>
    </row>
    <row r="99" spans="1:23" ht="25" customHeight="1">
      <c r="A99" s="1"/>
      <c r="B99" s="1">
        <v>94</v>
      </c>
      <c r="C99" s="13" t="s">
        <v>55</v>
      </c>
      <c r="D99" s="1" t="s">
        <v>43</v>
      </c>
      <c r="E99" s="4">
        <v>45565</v>
      </c>
      <c r="F99" s="4">
        <v>45562</v>
      </c>
      <c r="G99" s="1">
        <v>2</v>
      </c>
      <c r="H99" s="5">
        <f>AVERAGE('PG facts'!D52,'PG facts'!D59,'PG facts'!D66,'PG facts'!D73)</f>
        <v>-2.25</v>
      </c>
      <c r="I99" s="5">
        <f>'PG facts'!D73</f>
        <v>-1</v>
      </c>
      <c r="J99" s="8">
        <f>COUNT('Training pairs'!F1592:F1601)</f>
        <v>10</v>
      </c>
      <c r="K99" s="5">
        <f>(SUM('Training pairs'!I1592:I1601)-SUM('Training pairs'!F1592:F1601)*SUM('Training pairs'!G1592:G1601)/COUNT('Training pairs'!F1592:F1601))/(SUM('Training pairs'!H1592:H1601)-SUM('Training pairs'!F1592:F1601)^2/COUNT('Training pairs'!F1592:F1601))</f>
        <v>0.89677050157553329</v>
      </c>
      <c r="L99" s="5">
        <f>AVERAGE('Training pairs'!G1592:G1601)-K99*AVERAGE('Training pairs'!F1592:F1601)</f>
        <v>-2.6267193577305967</v>
      </c>
      <c r="M99" s="5">
        <f>(SUM('Target months'!H285:H287)/SUM('Target months'!F285:F287)-1)*100</f>
        <v>2.202595864225132</v>
      </c>
      <c r="N99" s="5">
        <f t="shared" si="8"/>
        <v>-0.65149635980123</v>
      </c>
      <c r="O99" s="8">
        <f>COUNT('Training pairs'!F1602:F1610)</f>
        <v>9</v>
      </c>
      <c r="P99" s="5">
        <f>(SUM('Training pairs'!I1602:I1610)-SUM('Training pairs'!F1602:F1610)*SUM('Training pairs'!G1602:G1610)/COUNT('Training pairs'!F1602:F1610))/(SUM('Training pairs'!H1602:H1610)-SUM('Training pairs'!F1602:F1610)^2/COUNT('Training pairs'!F1602:F1610))</f>
        <v>0.72826165030802525</v>
      </c>
      <c r="Q99" s="5">
        <f>AVERAGE('Training pairs'!G1602:G1610)-P99*AVERAGE('Training pairs'!F1602:F1610)</f>
        <v>-2.8583102259665361</v>
      </c>
      <c r="R99" s="5">
        <v>1.8739916021125014</v>
      </c>
      <c r="S99" s="5">
        <f>Q99+P99*R99</f>
        <v>-1.4935540091487056</v>
      </c>
      <c r="T99" s="5">
        <f t="shared" si="9"/>
        <v>-1.450748179900615</v>
      </c>
      <c r="U99" s="4">
        <v>45562</v>
      </c>
      <c r="V99" s="4">
        <v>45503</v>
      </c>
      <c r="W99" s="1" t="s">
        <v>107</v>
      </c>
    </row>
    <row r="100" spans="1:23" ht="25" customHeight="1">
      <c r="A100" s="1"/>
      <c r="B100" s="1">
        <v>95</v>
      </c>
      <c r="C100" s="13" t="s">
        <v>55</v>
      </c>
      <c r="D100" s="1" t="s">
        <v>43</v>
      </c>
      <c r="E100" s="4">
        <v>45565</v>
      </c>
      <c r="F100" s="4">
        <v>45582</v>
      </c>
      <c r="G100" s="1">
        <v>2</v>
      </c>
      <c r="H100" s="5">
        <f>AVERAGE('PG facts'!D52,'PG facts'!D59,'PG facts'!D66,'PG facts'!D73)</f>
        <v>-2.25</v>
      </c>
      <c r="I100" s="5">
        <f>'PG facts'!D73</f>
        <v>-1</v>
      </c>
      <c r="J100" s="8">
        <f>COUNT('Training pairs'!F1611:F1620)</f>
        <v>10</v>
      </c>
      <c r="K100" s="5">
        <f>(SUM('Training pairs'!I1611:I1620)-SUM('Training pairs'!F1611:F1620)*SUM('Training pairs'!G1611:G1620)/COUNT('Training pairs'!F1611:F1620))/(SUM('Training pairs'!H1611:H1620)-SUM('Training pairs'!F1611:F1620)^2/COUNT('Training pairs'!F1611:F1620))</f>
        <v>0.89677050157553329</v>
      </c>
      <c r="L100" s="5">
        <f>AVERAGE('Training pairs'!G1611:G1620)-K100*AVERAGE('Training pairs'!F1611:F1620)</f>
        <v>-2.6267193577305967</v>
      </c>
      <c r="M100" s="5">
        <f>(SUM('Target months'!H288:H290)/SUM('Target months'!F288:F290)-1)*100</f>
        <v>2.202595864225132</v>
      </c>
      <c r="N100" s="5">
        <f t="shared" si="8"/>
        <v>-0.65149635980123</v>
      </c>
      <c r="O100" s="8">
        <f>COUNT('Training pairs'!F1621:F1629)</f>
        <v>9</v>
      </c>
      <c r="P100" s="5">
        <f>(SUM('Training pairs'!I1621:I1629)-SUM('Training pairs'!F1621:F1629)*SUM('Training pairs'!G1621:G1629)/COUNT('Training pairs'!F1621:F1629))/(SUM('Training pairs'!H1621:H1629)-SUM('Training pairs'!F1621:F1629)^2/COUNT('Training pairs'!F1621:F1629))</f>
        <v>0.72826165030802525</v>
      </c>
      <c r="Q100" s="5">
        <f>AVERAGE('Training pairs'!G1621:G1629)-P100*AVERAGE('Training pairs'!F1621:F1629)</f>
        <v>-2.8583102259665361</v>
      </c>
      <c r="R100" s="5">
        <v>1.8739916021125014</v>
      </c>
      <c r="S100" s="5">
        <f>Q100+P100*R100</f>
        <v>-1.4935540091487056</v>
      </c>
      <c r="T100" s="5">
        <f t="shared" si="9"/>
        <v>-1.450748179900615</v>
      </c>
      <c r="U100" s="4">
        <v>45566</v>
      </c>
      <c r="V100" s="4">
        <v>45503</v>
      </c>
      <c r="W100" s="1" t="s">
        <v>108</v>
      </c>
    </row>
    <row r="101" spans="1:23" ht="25" customHeight="1">
      <c r="A101" s="1"/>
      <c r="B101" s="1">
        <v>96</v>
      </c>
      <c r="C101" s="13" t="s">
        <v>17</v>
      </c>
      <c r="D101" s="1" t="s">
        <v>56</v>
      </c>
      <c r="E101" s="4">
        <v>45565</v>
      </c>
      <c r="F101" s="4">
        <v>45474</v>
      </c>
      <c r="G101" s="1">
        <v>0</v>
      </c>
      <c r="H101" s="5">
        <f>AVERAGE('PG facts'!E41,'PG facts'!E48,'PG facts'!E55,'PG facts'!E62)</f>
        <v>5.75</v>
      </c>
      <c r="I101" s="5">
        <f>'PG facts'!E62</f>
        <v>4</v>
      </c>
      <c r="J101" s="8">
        <f>COUNT('Training pairs'!F1630:F1638)</f>
        <v>9</v>
      </c>
      <c r="K101" s="5">
        <f>(SUM('Training pairs'!I1630:I1638)-SUM('Training pairs'!F1630:F1638)*SUM('Training pairs'!G1630:G1638)/COUNT('Training pairs'!F1630:F1638))/(SUM('Training pairs'!H1630:H1638)-SUM('Training pairs'!F1630:F1638)^2/COUNT('Training pairs'!F1630:F1638))</f>
        <v>0.78595698182074647</v>
      </c>
      <c r="L101" s="5">
        <f>AVERAGE('Training pairs'!G1630:G1638)-K101*AVERAGE('Training pairs'!F1630:F1638)</f>
        <v>2.4716800606855327</v>
      </c>
      <c r="M101" s="5">
        <f>(SUM('Target months'!H291:H293)/SUM('Target months'!F291:F293)-1)*100</f>
        <v>2.4448012966521659</v>
      </c>
      <c r="N101" s="5">
        <f t="shared" si="8"/>
        <v>4.3931887089537165</v>
      </c>
      <c r="O101" s="8">
        <f>COUNT('Training pairs'!F1639:F1646)</f>
        <v>8</v>
      </c>
      <c r="P101" s="5">
        <f>(SUM('Training pairs'!I1639:I1646)-SUM('Training pairs'!F1639:F1646)*SUM('Training pairs'!G1639:G1646)/COUNT('Training pairs'!F1639:F1646))/(SUM('Training pairs'!H1639:H1646)-SUM('Training pairs'!F1639:F1646)^2/COUNT('Training pairs'!F1639:F1646))</f>
        <v>0.31633920633358986</v>
      </c>
      <c r="Q101" s="5">
        <f>AVERAGE('Training pairs'!G1639:G1646)-P101*AVERAGE('Training pairs'!F1639:F1646)</f>
        <v>5.0202501783553295</v>
      </c>
      <c r="R101" s="5" t="s">
        <v>88</v>
      </c>
      <c r="S101" s="5" t="str">
        <f>"n.a."</f>
        <v>n.a.</v>
      </c>
      <c r="T101" s="5">
        <f t="shared" si="9"/>
        <v>5.0715943544768578</v>
      </c>
      <c r="U101" s="4">
        <v>45474</v>
      </c>
      <c r="V101" s="4">
        <v>45401</v>
      </c>
      <c r="W101" s="1" t="s">
        <v>109</v>
      </c>
    </row>
    <row r="102" spans="1:23" ht="25" customHeight="1">
      <c r="A102" s="1"/>
      <c r="B102" s="1">
        <v>97</v>
      </c>
      <c r="C102" s="13" t="s">
        <v>17</v>
      </c>
      <c r="D102" s="1" t="s">
        <v>56</v>
      </c>
      <c r="E102" s="4">
        <v>45565</v>
      </c>
      <c r="F102" s="4">
        <v>45484</v>
      </c>
      <c r="G102" s="1">
        <v>0</v>
      </c>
      <c r="H102" s="5">
        <f>AVERAGE('PG facts'!E41,'PG facts'!E48,'PG facts'!E55,'PG facts'!E62)</f>
        <v>5.75</v>
      </c>
      <c r="I102" s="5">
        <f>'PG facts'!E62</f>
        <v>4</v>
      </c>
      <c r="J102" s="8">
        <f>COUNT('Training pairs'!F1647:F1655)</f>
        <v>9</v>
      </c>
      <c r="K102" s="5">
        <f>(SUM('Training pairs'!I1647:I1655)-SUM('Training pairs'!F1647:F1655)*SUM('Training pairs'!G1647:G1655)/COUNT('Training pairs'!F1647:F1655))/(SUM('Training pairs'!H1647:H1655)-SUM('Training pairs'!F1647:F1655)^2/COUNT('Training pairs'!F1647:F1655))</f>
        <v>0.78595698182074647</v>
      </c>
      <c r="L102" s="5">
        <f>AVERAGE('Training pairs'!G1647:G1655)-K102*AVERAGE('Training pairs'!F1647:F1655)</f>
        <v>2.4716800606855327</v>
      </c>
      <c r="M102" s="5">
        <f>(SUM('Target months'!H294:H296)/SUM('Target months'!F294:F296)-1)*100</f>
        <v>1.6583438100702175</v>
      </c>
      <c r="N102" s="5">
        <f t="shared" si="8"/>
        <v>3.7750669564694381</v>
      </c>
      <c r="O102" s="8">
        <f>COUNT('Training pairs'!F1656:F1663)</f>
        <v>8</v>
      </c>
      <c r="P102" s="5">
        <f>(SUM('Training pairs'!I1656:I1663)-SUM('Training pairs'!F1656:F1663)*SUM('Training pairs'!G1656:G1663)/COUNT('Training pairs'!F1656:F1663))/(SUM('Training pairs'!H1656:H1663)-SUM('Training pairs'!F1656:F1663)^2/COUNT('Training pairs'!F1656:F1663))</f>
        <v>0.31633920633358986</v>
      </c>
      <c r="Q102" s="5">
        <f>AVERAGE('Training pairs'!G1656:G1663)-P102*AVERAGE('Training pairs'!F1656:F1663)</f>
        <v>5.0202501783553295</v>
      </c>
      <c r="R102" s="5">
        <v>1.6547550061168037</v>
      </c>
      <c r="S102" s="5">
        <f t="shared" ref="S102:S107" si="10">Q102+P102*R102</f>
        <v>5.5437140636668536</v>
      </c>
      <c r="T102" s="5">
        <f t="shared" si="9"/>
        <v>4.7625334782347188</v>
      </c>
      <c r="U102" s="4">
        <v>45484</v>
      </c>
      <c r="V102" s="4">
        <v>45401</v>
      </c>
      <c r="W102" s="1" t="s">
        <v>98</v>
      </c>
    </row>
    <row r="103" spans="1:23" ht="25" customHeight="1">
      <c r="A103" s="1"/>
      <c r="B103" s="1">
        <v>98</v>
      </c>
      <c r="C103" s="13" t="s">
        <v>17</v>
      </c>
      <c r="D103" s="1" t="s">
        <v>56</v>
      </c>
      <c r="E103" s="4">
        <v>45565</v>
      </c>
      <c r="F103" s="4">
        <v>45503</v>
      </c>
      <c r="G103" s="1">
        <v>0</v>
      </c>
      <c r="H103" s="5">
        <f>AVERAGE('PG facts'!E48,'PG facts'!E55,'PG facts'!E62,'PG facts'!E69)</f>
        <v>4.5</v>
      </c>
      <c r="I103" s="5">
        <f>'PG facts'!E69</f>
        <v>3</v>
      </c>
      <c r="J103" s="8">
        <f>COUNT('Training pairs'!F1664:F1673)</f>
        <v>10</v>
      </c>
      <c r="K103" s="5">
        <f>(SUM('Training pairs'!I1664:I1673)-SUM('Training pairs'!F1664:F1673)*SUM('Training pairs'!G1664:G1673)/COUNT('Training pairs'!F1664:F1673))/(SUM('Training pairs'!H1664:H1673)-SUM('Training pairs'!F1664:F1673)^2/COUNT('Training pairs'!F1664:F1673))</f>
        <v>0.83569167660580934</v>
      </c>
      <c r="L103" s="5">
        <f>AVERAGE('Training pairs'!G1664:G1673)-K103*AVERAGE('Training pairs'!F1664:F1673)</f>
        <v>2.1662996107726942</v>
      </c>
      <c r="M103" s="5">
        <f>(SUM('Target months'!H297:H299)/SUM('Target months'!F297:F299)-1)*100</f>
        <v>1.6583438100702175</v>
      </c>
      <c r="N103" s="5">
        <f t="shared" si="8"/>
        <v>3.55216372979914</v>
      </c>
      <c r="O103" s="8">
        <f>COUNT('Training pairs'!F1674:F1682)</f>
        <v>9</v>
      </c>
      <c r="P103" s="5">
        <f>(SUM('Training pairs'!I1674:I1682)-SUM('Training pairs'!F1674:F1682)*SUM('Training pairs'!G1674:G1682)/COUNT('Training pairs'!F1674:F1682))/(SUM('Training pairs'!H1674:H1682)-SUM('Training pairs'!F1674:F1682)^2/COUNT('Training pairs'!F1674:F1682))</f>
        <v>0.42882842330806248</v>
      </c>
      <c r="Q103" s="5">
        <f>AVERAGE('Training pairs'!G1674:G1682)-P103*AVERAGE('Training pairs'!F1674:F1682)</f>
        <v>4.1152536188824822</v>
      </c>
      <c r="R103" s="5">
        <v>1.6547550061168037</v>
      </c>
      <c r="S103" s="5">
        <f t="shared" si="10"/>
        <v>4.8248595991166745</v>
      </c>
      <c r="T103" s="5">
        <f t="shared" si="9"/>
        <v>4.0260818648995702</v>
      </c>
      <c r="U103" s="4">
        <v>45484</v>
      </c>
      <c r="V103" s="4">
        <v>45503</v>
      </c>
      <c r="W103" s="1" t="s">
        <v>98</v>
      </c>
    </row>
    <row r="104" spans="1:23" ht="25" customHeight="1">
      <c r="A104" s="1"/>
      <c r="B104" s="1">
        <v>99</v>
      </c>
      <c r="C104" s="13" t="s">
        <v>17</v>
      </c>
      <c r="D104" s="1" t="s">
        <v>56</v>
      </c>
      <c r="E104" s="4">
        <v>45565</v>
      </c>
      <c r="F104" s="4">
        <v>45518</v>
      </c>
      <c r="G104" s="1">
        <v>1</v>
      </c>
      <c r="H104" s="5">
        <f>AVERAGE('PG facts'!E48,'PG facts'!E55,'PG facts'!E62,'PG facts'!E69)</f>
        <v>4.5</v>
      </c>
      <c r="I104" s="5">
        <f>'PG facts'!E69</f>
        <v>3</v>
      </c>
      <c r="J104" s="8">
        <f>COUNT('Training pairs'!F1683:F1692)</f>
        <v>10</v>
      </c>
      <c r="K104" s="5">
        <f>(SUM('Training pairs'!I1683:I1692)-SUM('Training pairs'!F1683:F1692)*SUM('Training pairs'!G1683:G1692)/COUNT('Training pairs'!F1683:F1692))/(SUM('Training pairs'!H1683:H1692)-SUM('Training pairs'!F1683:F1692)^2/COUNT('Training pairs'!F1683:F1692))</f>
        <v>0.83569167660580934</v>
      </c>
      <c r="L104" s="5">
        <f>AVERAGE('Training pairs'!G1683:G1692)-K104*AVERAGE('Training pairs'!F1683:F1692)</f>
        <v>2.1662996107726942</v>
      </c>
      <c r="M104" s="5">
        <f>(SUM('Target months'!H300:H302)/SUM('Target months'!F300:F302)-1)*100</f>
        <v>0.97295154905392423</v>
      </c>
      <c r="N104" s="5">
        <f t="shared" si="8"/>
        <v>2.9793871220577874</v>
      </c>
      <c r="O104" s="8">
        <f>COUNT('Training pairs'!F1693:F1701)</f>
        <v>9</v>
      </c>
      <c r="P104" s="5">
        <f>(SUM('Training pairs'!I1693:I1701)-SUM('Training pairs'!F1693:F1701)*SUM('Training pairs'!G1693:G1701)/COUNT('Training pairs'!F1693:F1701))/(SUM('Training pairs'!H1693:H1701)-SUM('Training pairs'!F1693:F1701)^2/COUNT('Training pairs'!F1693:F1701))</f>
        <v>0.42882842330806248</v>
      </c>
      <c r="Q104" s="5">
        <f>AVERAGE('Training pairs'!G1693:G1701)-P104*AVERAGE('Training pairs'!F1693:F1701)</f>
        <v>4.1152536188824822</v>
      </c>
      <c r="R104" s="5">
        <v>1.6547550061168037</v>
      </c>
      <c r="S104" s="5">
        <f t="shared" si="10"/>
        <v>4.8248595991166745</v>
      </c>
      <c r="T104" s="5">
        <f t="shared" si="9"/>
        <v>3.7396935610288935</v>
      </c>
      <c r="U104" s="4">
        <v>45518</v>
      </c>
      <c r="V104" s="4">
        <v>45503</v>
      </c>
      <c r="W104" s="1" t="s">
        <v>110</v>
      </c>
    </row>
    <row r="105" spans="1:23" ht="25" customHeight="1">
      <c r="A105" s="1"/>
      <c r="B105" s="1">
        <v>100</v>
      </c>
      <c r="C105" s="13" t="s">
        <v>17</v>
      </c>
      <c r="D105" s="1" t="s">
        <v>56</v>
      </c>
      <c r="E105" s="4">
        <v>45565</v>
      </c>
      <c r="F105" s="4">
        <v>45546</v>
      </c>
      <c r="G105" s="1">
        <v>2</v>
      </c>
      <c r="H105" s="5">
        <f>AVERAGE('PG facts'!E48,'PG facts'!E55,'PG facts'!E62,'PG facts'!E69)</f>
        <v>4.5</v>
      </c>
      <c r="I105" s="5">
        <f>'PG facts'!E69</f>
        <v>3</v>
      </c>
      <c r="J105" s="8">
        <f>COUNT('Training pairs'!F1702:F1711)</f>
        <v>10</v>
      </c>
      <c r="K105" s="5">
        <f>(SUM('Training pairs'!I1702:I1711)-SUM('Training pairs'!F1702:F1711)*SUM('Training pairs'!G1702:G1711)/COUNT('Training pairs'!F1702:F1711))/(SUM('Training pairs'!H1702:H1711)-SUM('Training pairs'!F1702:F1711)^2/COUNT('Training pairs'!F1702:F1711))</f>
        <v>0.83569167660580934</v>
      </c>
      <c r="L105" s="5">
        <f>AVERAGE('Training pairs'!G1702:G1711)-K105*AVERAGE('Training pairs'!F1702:F1711)</f>
        <v>2.1662996107726942</v>
      </c>
      <c r="M105" s="5">
        <f>(SUM('Target months'!H303:H305)/SUM('Target months'!F303:F305)-1)*100</f>
        <v>0.5503919068613472</v>
      </c>
      <c r="N105" s="5">
        <f t="shared" si="8"/>
        <v>2.6262575462079218</v>
      </c>
      <c r="O105" s="8">
        <f>COUNT('Training pairs'!F1712:F1720)</f>
        <v>9</v>
      </c>
      <c r="P105" s="5">
        <f>(SUM('Training pairs'!I1712:I1720)-SUM('Training pairs'!F1712:F1720)*SUM('Training pairs'!G1712:G1720)/COUNT('Training pairs'!F1712:F1720))/(SUM('Training pairs'!H1712:H1720)-SUM('Training pairs'!F1712:F1720)^2/COUNT('Training pairs'!F1712:F1720))</f>
        <v>0.42882842330806248</v>
      </c>
      <c r="Q105" s="5">
        <f>AVERAGE('Training pairs'!G1712:G1720)-P105*AVERAGE('Training pairs'!F1712:F1720)</f>
        <v>4.1152536188824822</v>
      </c>
      <c r="R105" s="5">
        <v>1.6547550061168037</v>
      </c>
      <c r="S105" s="5">
        <f t="shared" si="10"/>
        <v>4.8248595991166745</v>
      </c>
      <c r="T105" s="5">
        <f t="shared" si="9"/>
        <v>3.5631287731039611</v>
      </c>
      <c r="U105" s="4">
        <v>45546</v>
      </c>
      <c r="V105" s="4">
        <v>45503</v>
      </c>
      <c r="W105" s="1" t="s">
        <v>111</v>
      </c>
    </row>
    <row r="106" spans="1:23" ht="25" customHeight="1">
      <c r="A106" s="1"/>
      <c r="B106" s="1">
        <v>101</v>
      </c>
      <c r="C106" s="13" t="s">
        <v>17</v>
      </c>
      <c r="D106" s="1" t="s">
        <v>56</v>
      </c>
      <c r="E106" s="4">
        <v>45565</v>
      </c>
      <c r="F106" s="4">
        <v>45575</v>
      </c>
      <c r="G106" s="1">
        <v>3</v>
      </c>
      <c r="H106" s="5">
        <f>AVERAGE('PG facts'!E48,'PG facts'!E55,'PG facts'!E62,'PG facts'!E69)</f>
        <v>4.5</v>
      </c>
      <c r="I106" s="5">
        <f>'PG facts'!E69</f>
        <v>3</v>
      </c>
      <c r="J106" s="8">
        <f>COUNT('Training pairs'!F1721:F1730)</f>
        <v>10</v>
      </c>
      <c r="K106" s="5">
        <f>(SUM('Training pairs'!I1721:I1730)-SUM('Training pairs'!F1721:F1730)*SUM('Training pairs'!G1721:G1730)/COUNT('Training pairs'!F1721:F1730))/(SUM('Training pairs'!H1721:H1730)-SUM('Training pairs'!F1721:F1730)^2/COUNT('Training pairs'!F1721:F1730))</f>
        <v>0.83569167660580934</v>
      </c>
      <c r="L106" s="5">
        <f>AVERAGE('Training pairs'!G1721:G1730)-K106*AVERAGE('Training pairs'!F1721:F1730)</f>
        <v>2.1662996107726942</v>
      </c>
      <c r="M106" s="5">
        <f>(SUM('Target months'!H306:H308)/SUM('Target months'!F306:F308)-1)*100</f>
        <v>0.37330111522773102</v>
      </c>
      <c r="N106" s="5">
        <f t="shared" si="8"/>
        <v>2.4782642456361752</v>
      </c>
      <c r="O106" s="8">
        <f>COUNT('Training pairs'!F1731:F1739)</f>
        <v>9</v>
      </c>
      <c r="P106" s="5">
        <f>(SUM('Training pairs'!I1731:I1739)-SUM('Training pairs'!F1731:F1739)*SUM('Training pairs'!G1731:G1739)/COUNT('Training pairs'!F1731:F1739))/(SUM('Training pairs'!H1731:H1739)-SUM('Training pairs'!F1731:F1739)^2/COUNT('Training pairs'!F1731:F1739))</f>
        <v>0.42882842330806248</v>
      </c>
      <c r="Q106" s="5">
        <f>AVERAGE('Training pairs'!G1731:G1739)-P106*AVERAGE('Training pairs'!F1731:F1739)</f>
        <v>4.1152536188824822</v>
      </c>
      <c r="R106" s="5">
        <v>1.6547550061168037</v>
      </c>
      <c r="S106" s="5">
        <f t="shared" si="10"/>
        <v>4.8248595991166745</v>
      </c>
      <c r="T106" s="5">
        <f t="shared" si="9"/>
        <v>3.4891321228180878</v>
      </c>
      <c r="U106" s="4">
        <v>45575</v>
      </c>
      <c r="V106" s="4">
        <v>45503</v>
      </c>
      <c r="W106" s="1" t="s">
        <v>112</v>
      </c>
    </row>
    <row r="107" spans="1:23" ht="25" customHeight="1">
      <c r="A107" s="1"/>
      <c r="B107" s="1">
        <v>102</v>
      </c>
      <c r="C107" s="13" t="s">
        <v>17</v>
      </c>
      <c r="D107" s="1" t="s">
        <v>56</v>
      </c>
      <c r="E107" s="4">
        <v>45565</v>
      </c>
      <c r="F107" s="4">
        <v>45582</v>
      </c>
      <c r="G107" s="1">
        <v>3</v>
      </c>
      <c r="H107" s="5">
        <f>AVERAGE('PG facts'!E48,'PG facts'!E55,'PG facts'!E62,'PG facts'!E69)</f>
        <v>4.5</v>
      </c>
      <c r="I107" s="5">
        <f>'PG facts'!E69</f>
        <v>3</v>
      </c>
      <c r="J107" s="8">
        <f>COUNT('Training pairs'!F1740:F1749)</f>
        <v>10</v>
      </c>
      <c r="K107" s="5">
        <f>(SUM('Training pairs'!I1740:I1749)-SUM('Training pairs'!F1740:F1749)*SUM('Training pairs'!G1740:G1749)/COUNT('Training pairs'!F1740:F1749))/(SUM('Training pairs'!H1740:H1749)-SUM('Training pairs'!F1740:F1749)^2/COUNT('Training pairs'!F1740:F1749))</f>
        <v>0.83569167660580934</v>
      </c>
      <c r="L107" s="5">
        <f>AVERAGE('Training pairs'!G1740:G1749)-K107*AVERAGE('Training pairs'!F1740:F1749)</f>
        <v>2.1662996107726942</v>
      </c>
      <c r="M107" s="5">
        <f>(SUM('Target months'!H309:H311)/SUM('Target months'!F309:F311)-1)*100</f>
        <v>0.37330111522773102</v>
      </c>
      <c r="N107" s="5">
        <f t="shared" si="8"/>
        <v>2.4782642456361752</v>
      </c>
      <c r="O107" s="8">
        <f>COUNT('Training pairs'!F1750:F1758)</f>
        <v>9</v>
      </c>
      <c r="P107" s="5">
        <f>(SUM('Training pairs'!I1750:I1758)-SUM('Training pairs'!F1750:F1758)*SUM('Training pairs'!G1750:G1758)/COUNT('Training pairs'!F1750:F1758))/(SUM('Training pairs'!H1750:H1758)-SUM('Training pairs'!F1750:F1758)^2/COUNT('Training pairs'!F1750:F1758))</f>
        <v>0.42882842330806248</v>
      </c>
      <c r="Q107" s="5">
        <f>AVERAGE('Training pairs'!G1750:G1758)-P107*AVERAGE('Training pairs'!F1750:F1758)</f>
        <v>4.1152536188824822</v>
      </c>
      <c r="R107" s="5">
        <v>1.6547550061168037</v>
      </c>
      <c r="S107" s="5">
        <f t="shared" si="10"/>
        <v>4.8248595991166745</v>
      </c>
      <c r="T107" s="5">
        <f t="shared" si="9"/>
        <v>3.4891321228180878</v>
      </c>
      <c r="U107" s="4">
        <v>45575</v>
      </c>
      <c r="V107" s="4">
        <v>45503</v>
      </c>
      <c r="W107" s="1" t="s">
        <v>112</v>
      </c>
    </row>
    <row r="108" spans="1:23" ht="25" customHeight="1">
      <c r="A108" s="1"/>
      <c r="B108" s="1">
        <v>103</v>
      </c>
      <c r="C108" s="13" t="s">
        <v>18</v>
      </c>
      <c r="D108" s="1" t="s">
        <v>56</v>
      </c>
      <c r="E108" s="4">
        <v>45565</v>
      </c>
      <c r="F108" s="4">
        <v>45474</v>
      </c>
      <c r="G108" s="1">
        <v>0</v>
      </c>
      <c r="H108" s="5">
        <f>AVERAGE('PG facts'!E42,'PG facts'!E49,'PG facts'!E56,'PG facts'!E63)</f>
        <v>8.75</v>
      </c>
      <c r="I108" s="5">
        <f>'PG facts'!E63</f>
        <v>10</v>
      </c>
      <c r="J108" s="8">
        <f>COUNT('Training pairs'!F1759:F1767)</f>
        <v>9</v>
      </c>
      <c r="K108" s="5">
        <f>(SUM('Training pairs'!I1759:I1767)-SUM('Training pairs'!F1759:F1767)*SUM('Training pairs'!G1759:G1767)/COUNT('Training pairs'!F1759:F1767))/(SUM('Training pairs'!H1759:H1767)-SUM('Training pairs'!F1759:F1767)^2/COUNT('Training pairs'!F1759:F1767))</f>
        <v>0.65013638497824999</v>
      </c>
      <c r="L108" s="5">
        <f>AVERAGE('Training pairs'!G1759:G1767)-K108*AVERAGE('Training pairs'!F1759:F1767)</f>
        <v>5.2501203824549254</v>
      </c>
      <c r="M108" s="5">
        <f>(SUM('Target months'!H312:H314)/SUM('Target months'!F312:F314)-1)*100</f>
        <v>2.4448012966521659</v>
      </c>
      <c r="N108" s="5">
        <f t="shared" si="8"/>
        <v>6.8395746594505029</v>
      </c>
      <c r="O108" s="8">
        <f>COUNT('Training pairs'!F1768:F1775)</f>
        <v>8</v>
      </c>
      <c r="P108" s="5">
        <f>(SUM('Training pairs'!I1768:I1775)-SUM('Training pairs'!F1768:F1775)*SUM('Training pairs'!G1768:G1775)/COUNT('Training pairs'!F1768:F1775))/(SUM('Training pairs'!H1768:H1775)-SUM('Training pairs'!F1768:F1775)^2/COUNT('Training pairs'!F1768:F1775))</f>
        <v>0.47825205284038635</v>
      </c>
      <c r="Q108" s="5">
        <f>AVERAGE('Training pairs'!G1768:G1775)-P108*AVERAGE('Training pairs'!F1768:F1775)</f>
        <v>6.3238862552260411</v>
      </c>
      <c r="R108" s="5" t="s">
        <v>88</v>
      </c>
      <c r="S108" s="5" t="str">
        <f>"n.a."</f>
        <v>n.a.</v>
      </c>
      <c r="T108" s="5">
        <f t="shared" si="9"/>
        <v>7.794787329725251</v>
      </c>
      <c r="U108" s="4">
        <v>45474</v>
      </c>
      <c r="V108" s="4">
        <v>45401</v>
      </c>
      <c r="W108" s="1" t="s">
        <v>109</v>
      </c>
    </row>
    <row r="109" spans="1:23" ht="25" customHeight="1">
      <c r="A109" s="1"/>
      <c r="B109" s="1">
        <v>104</v>
      </c>
      <c r="C109" s="13" t="s">
        <v>18</v>
      </c>
      <c r="D109" s="1" t="s">
        <v>56</v>
      </c>
      <c r="E109" s="4">
        <v>45565</v>
      </c>
      <c r="F109" s="4">
        <v>45484</v>
      </c>
      <c r="G109" s="1">
        <v>0</v>
      </c>
      <c r="H109" s="5">
        <f>AVERAGE('PG facts'!E42,'PG facts'!E49,'PG facts'!E56,'PG facts'!E63)</f>
        <v>8.75</v>
      </c>
      <c r="I109" s="5">
        <f>'PG facts'!E63</f>
        <v>10</v>
      </c>
      <c r="J109" s="8">
        <f>COUNT('Training pairs'!F1776:F1784)</f>
        <v>9</v>
      </c>
      <c r="K109" s="5">
        <f>(SUM('Training pairs'!I1776:I1784)-SUM('Training pairs'!F1776:F1784)*SUM('Training pairs'!G1776:G1784)/COUNT('Training pairs'!F1776:F1784))/(SUM('Training pairs'!H1776:H1784)-SUM('Training pairs'!F1776:F1784)^2/COUNT('Training pairs'!F1776:F1784))</f>
        <v>0.65013638497824999</v>
      </c>
      <c r="L109" s="5">
        <f>AVERAGE('Training pairs'!G1776:G1784)-K109*AVERAGE('Training pairs'!F1776:F1784)</f>
        <v>5.2501203824549254</v>
      </c>
      <c r="M109" s="5">
        <f>(SUM('Target months'!H315:H317)/SUM('Target months'!F315:F317)-1)*100</f>
        <v>1.6583438100702175</v>
      </c>
      <c r="N109" s="5">
        <f t="shared" si="8"/>
        <v>6.328270032185034</v>
      </c>
      <c r="O109" s="8">
        <f>COUNT('Training pairs'!F1785:F1792)</f>
        <v>8</v>
      </c>
      <c r="P109" s="5">
        <f>(SUM('Training pairs'!I1785:I1792)-SUM('Training pairs'!F1785:F1792)*SUM('Training pairs'!G1785:G1792)/COUNT('Training pairs'!F1785:F1792))/(SUM('Training pairs'!H1785:H1792)-SUM('Training pairs'!F1785:F1792)^2/COUNT('Training pairs'!F1785:F1792))</f>
        <v>0.47825205284038635</v>
      </c>
      <c r="Q109" s="5">
        <f>AVERAGE('Training pairs'!G1785:G1792)-P109*AVERAGE('Training pairs'!F1785:F1792)</f>
        <v>6.3238862552260411</v>
      </c>
      <c r="R109" s="5">
        <v>1.6547550061168037</v>
      </c>
      <c r="S109" s="5">
        <f t="shared" ref="S109:S114" si="11">Q109+P109*R109</f>
        <v>7.1152762338493085</v>
      </c>
      <c r="T109" s="5">
        <f t="shared" si="9"/>
        <v>7.5391350160925175</v>
      </c>
      <c r="U109" s="4">
        <v>45484</v>
      </c>
      <c r="V109" s="4">
        <v>45401</v>
      </c>
      <c r="W109" s="1" t="s">
        <v>98</v>
      </c>
    </row>
    <row r="110" spans="1:23" ht="25" customHeight="1">
      <c r="A110" s="1"/>
      <c r="B110" s="1">
        <v>105</v>
      </c>
      <c r="C110" s="13" t="s">
        <v>18</v>
      </c>
      <c r="D110" s="1" t="s">
        <v>56</v>
      </c>
      <c r="E110" s="4">
        <v>45565</v>
      </c>
      <c r="F110" s="4">
        <v>45503</v>
      </c>
      <c r="G110" s="1">
        <v>0</v>
      </c>
      <c r="H110" s="5">
        <f>AVERAGE('PG facts'!E49,'PG facts'!E56,'PG facts'!E63,'PG facts'!E70)</f>
        <v>7.75</v>
      </c>
      <c r="I110" s="5">
        <f>'PG facts'!E70</f>
        <v>5</v>
      </c>
      <c r="J110" s="8">
        <f>COUNT('Training pairs'!F1793:F1802)</f>
        <v>10</v>
      </c>
      <c r="K110" s="5">
        <f>(SUM('Training pairs'!I1793:I1802)-SUM('Training pairs'!F1793:F1802)*SUM('Training pairs'!G1793:G1802)/COUNT('Training pairs'!F1793:F1802))/(SUM('Training pairs'!H1793:H1802)-SUM('Training pairs'!F1793:F1802)^2/COUNT('Training pairs'!F1793:F1802))</f>
        <v>0.73553020573212491</v>
      </c>
      <c r="L110" s="5">
        <f>AVERAGE('Training pairs'!G1793:G1802)-K110*AVERAGE('Training pairs'!F1793:F1802)</f>
        <v>4.7257861422571388</v>
      </c>
      <c r="M110" s="5">
        <f>(SUM('Target months'!H318:H320)/SUM('Target months'!F318:F320)-1)*100</f>
        <v>1.6583438100702175</v>
      </c>
      <c r="N110" s="5">
        <f t="shared" si="8"/>
        <v>5.9455481060526818</v>
      </c>
      <c r="O110" s="8">
        <f>COUNT('Training pairs'!F1803:F1811)</f>
        <v>9</v>
      </c>
      <c r="P110" s="5">
        <f>(SUM('Training pairs'!I1803:I1811)-SUM('Training pairs'!F1803:F1811)*SUM('Training pairs'!G1803:G1811)/COUNT('Training pairs'!F1803:F1811))/(SUM('Training pairs'!H1803:H1811)-SUM('Training pairs'!F1803:F1811)^2/COUNT('Training pairs'!F1803:F1811))</f>
        <v>0.58692680463596492</v>
      </c>
      <c r="Q110" s="5">
        <f>AVERAGE('Training pairs'!G1803:G1811)-P110*AVERAGE('Training pairs'!F1803:F1811)</f>
        <v>5.4495777737394713</v>
      </c>
      <c r="R110" s="5">
        <v>1.6547550061168037</v>
      </c>
      <c r="S110" s="5">
        <f t="shared" si="11"/>
        <v>6.4207978419349736</v>
      </c>
      <c r="T110" s="5">
        <f t="shared" si="9"/>
        <v>6.8477740530263409</v>
      </c>
      <c r="U110" s="4">
        <v>45484</v>
      </c>
      <c r="V110" s="4">
        <v>45503</v>
      </c>
      <c r="W110" s="1" t="s">
        <v>98</v>
      </c>
    </row>
    <row r="111" spans="1:23" ht="25" customHeight="1">
      <c r="A111" s="1"/>
      <c r="B111" s="1">
        <v>106</v>
      </c>
      <c r="C111" s="13" t="s">
        <v>18</v>
      </c>
      <c r="D111" s="1" t="s">
        <v>56</v>
      </c>
      <c r="E111" s="4">
        <v>45565</v>
      </c>
      <c r="F111" s="4">
        <v>45518</v>
      </c>
      <c r="G111" s="1">
        <v>1</v>
      </c>
      <c r="H111" s="5">
        <f>AVERAGE('PG facts'!E49,'PG facts'!E56,'PG facts'!E63,'PG facts'!E70)</f>
        <v>7.75</v>
      </c>
      <c r="I111" s="5">
        <f>'PG facts'!E70</f>
        <v>5</v>
      </c>
      <c r="J111" s="8">
        <f>COUNT('Training pairs'!F1812:F1821)</f>
        <v>10</v>
      </c>
      <c r="K111" s="5">
        <f>(SUM('Training pairs'!I1812:I1821)-SUM('Training pairs'!F1812:F1821)*SUM('Training pairs'!G1812:G1821)/COUNT('Training pairs'!F1812:F1821))/(SUM('Training pairs'!H1812:H1821)-SUM('Training pairs'!F1812:F1821)^2/COUNT('Training pairs'!F1812:F1821))</f>
        <v>0.73553020573212491</v>
      </c>
      <c r="L111" s="5">
        <f>AVERAGE('Training pairs'!G1812:G1821)-K111*AVERAGE('Training pairs'!F1812:F1821)</f>
        <v>4.7257861422571388</v>
      </c>
      <c r="M111" s="5">
        <f>(SUM('Target months'!H321:H323)/SUM('Target months'!F321:F323)-1)*100</f>
        <v>0.97295154905392423</v>
      </c>
      <c r="N111" s="5">
        <f t="shared" si="8"/>
        <v>5.4414213953001616</v>
      </c>
      <c r="O111" s="8">
        <f>COUNT('Training pairs'!F1822:F1830)</f>
        <v>9</v>
      </c>
      <c r="P111" s="5">
        <f>(SUM('Training pairs'!I1822:I1830)-SUM('Training pairs'!F1822:F1830)*SUM('Training pairs'!G1822:G1830)/COUNT('Training pairs'!F1822:F1830))/(SUM('Training pairs'!H1822:H1830)-SUM('Training pairs'!F1822:F1830)^2/COUNT('Training pairs'!F1822:F1830))</f>
        <v>0.58692680463596492</v>
      </c>
      <c r="Q111" s="5">
        <f>AVERAGE('Training pairs'!G1822:G1830)-P111*AVERAGE('Training pairs'!F1822:F1830)</f>
        <v>5.4495777737394713</v>
      </c>
      <c r="R111" s="5">
        <v>1.6547550061168037</v>
      </c>
      <c r="S111" s="5">
        <f t="shared" si="11"/>
        <v>6.4207978419349736</v>
      </c>
      <c r="T111" s="5">
        <f t="shared" si="9"/>
        <v>6.5957106976500803</v>
      </c>
      <c r="U111" s="4">
        <v>45518</v>
      </c>
      <c r="V111" s="4">
        <v>45503</v>
      </c>
      <c r="W111" s="1" t="s">
        <v>110</v>
      </c>
    </row>
    <row r="112" spans="1:23" ht="25" customHeight="1">
      <c r="A112" s="1"/>
      <c r="B112" s="1">
        <v>107</v>
      </c>
      <c r="C112" s="13" t="s">
        <v>18</v>
      </c>
      <c r="D112" s="1" t="s">
        <v>56</v>
      </c>
      <c r="E112" s="4">
        <v>45565</v>
      </c>
      <c r="F112" s="4">
        <v>45546</v>
      </c>
      <c r="G112" s="1">
        <v>2</v>
      </c>
      <c r="H112" s="5">
        <f>AVERAGE('PG facts'!E49,'PG facts'!E56,'PG facts'!E63,'PG facts'!E70)</f>
        <v>7.75</v>
      </c>
      <c r="I112" s="5">
        <f>'PG facts'!E70</f>
        <v>5</v>
      </c>
      <c r="J112" s="8">
        <f>COUNT('Training pairs'!F1831:F1840)</f>
        <v>10</v>
      </c>
      <c r="K112" s="5">
        <f>(SUM('Training pairs'!I1831:I1840)-SUM('Training pairs'!F1831:F1840)*SUM('Training pairs'!G1831:G1840)/COUNT('Training pairs'!F1831:F1840))/(SUM('Training pairs'!H1831:H1840)-SUM('Training pairs'!F1831:F1840)^2/COUNT('Training pairs'!F1831:F1840))</f>
        <v>0.73553020573212491</v>
      </c>
      <c r="L112" s="5">
        <f>AVERAGE('Training pairs'!G1831:G1840)-K112*AVERAGE('Training pairs'!F1831:F1840)</f>
        <v>4.7257861422571388</v>
      </c>
      <c r="M112" s="5">
        <f>(SUM('Target months'!H324:H326)/SUM('Target months'!F324:F326)-1)*100</f>
        <v>0.5503919068613472</v>
      </c>
      <c r="N112" s="5">
        <f t="shared" si="8"/>
        <v>5.1306160147441622</v>
      </c>
      <c r="O112" s="8">
        <f>COUNT('Training pairs'!F1841:F1849)</f>
        <v>9</v>
      </c>
      <c r="P112" s="5">
        <f>(SUM('Training pairs'!I1841:I1849)-SUM('Training pairs'!F1841:F1849)*SUM('Training pairs'!G1841:G1849)/COUNT('Training pairs'!F1841:F1849))/(SUM('Training pairs'!H1841:H1849)-SUM('Training pairs'!F1841:F1849)^2/COUNT('Training pairs'!F1841:F1849))</f>
        <v>0.58692680463596492</v>
      </c>
      <c r="Q112" s="5">
        <f>AVERAGE('Training pairs'!G1841:G1849)-P112*AVERAGE('Training pairs'!F1841:F1849)</f>
        <v>5.4495777737394713</v>
      </c>
      <c r="R112" s="5">
        <v>1.6547550061168037</v>
      </c>
      <c r="S112" s="5">
        <f t="shared" si="11"/>
        <v>6.4207978419349736</v>
      </c>
      <c r="T112" s="5">
        <f t="shared" si="9"/>
        <v>6.4403080073720815</v>
      </c>
      <c r="U112" s="4">
        <v>45546</v>
      </c>
      <c r="V112" s="4">
        <v>45503</v>
      </c>
      <c r="W112" s="1" t="s">
        <v>111</v>
      </c>
    </row>
    <row r="113" spans="1:23" ht="25" customHeight="1">
      <c r="A113" s="1"/>
      <c r="B113" s="1">
        <v>108</v>
      </c>
      <c r="C113" s="13" t="s">
        <v>18</v>
      </c>
      <c r="D113" s="1" t="s">
        <v>56</v>
      </c>
      <c r="E113" s="4">
        <v>45565</v>
      </c>
      <c r="F113" s="4">
        <v>45575</v>
      </c>
      <c r="G113" s="1">
        <v>3</v>
      </c>
      <c r="H113" s="5">
        <f>AVERAGE('PG facts'!E49,'PG facts'!E56,'PG facts'!E63,'PG facts'!E70)</f>
        <v>7.75</v>
      </c>
      <c r="I113" s="5">
        <f>'PG facts'!E70</f>
        <v>5</v>
      </c>
      <c r="J113" s="8">
        <f>COUNT('Training pairs'!F1850:F1859)</f>
        <v>10</v>
      </c>
      <c r="K113" s="5">
        <f>(SUM('Training pairs'!I1850:I1859)-SUM('Training pairs'!F1850:F1859)*SUM('Training pairs'!G1850:G1859)/COUNT('Training pairs'!F1850:F1859))/(SUM('Training pairs'!H1850:H1859)-SUM('Training pairs'!F1850:F1859)^2/COUNT('Training pairs'!F1850:F1859))</f>
        <v>0.73553020573212491</v>
      </c>
      <c r="L113" s="5">
        <f>AVERAGE('Training pairs'!G1850:G1859)-K113*AVERAGE('Training pairs'!F1850:F1859)</f>
        <v>4.7257861422571388</v>
      </c>
      <c r="M113" s="5">
        <f>(SUM('Target months'!H327:H329)/SUM('Target months'!F327:F329)-1)*100</f>
        <v>0.37330111522773102</v>
      </c>
      <c r="N113" s="5">
        <f t="shared" si="8"/>
        <v>5.0003603883406234</v>
      </c>
      <c r="O113" s="8">
        <f>COUNT('Training pairs'!F1860:F1868)</f>
        <v>9</v>
      </c>
      <c r="P113" s="5">
        <f>(SUM('Training pairs'!I1860:I1868)-SUM('Training pairs'!F1860:F1868)*SUM('Training pairs'!G1860:G1868)/COUNT('Training pairs'!F1860:F1868))/(SUM('Training pairs'!H1860:H1868)-SUM('Training pairs'!F1860:F1868)^2/COUNT('Training pairs'!F1860:F1868))</f>
        <v>0.58692680463596492</v>
      </c>
      <c r="Q113" s="5">
        <f>AVERAGE('Training pairs'!G1860:G1868)-P113*AVERAGE('Training pairs'!F1860:F1868)</f>
        <v>5.4495777737394713</v>
      </c>
      <c r="R113" s="5">
        <v>1.6547550061168037</v>
      </c>
      <c r="S113" s="5">
        <f t="shared" si="11"/>
        <v>6.4207978419349736</v>
      </c>
      <c r="T113" s="5">
        <f t="shared" si="9"/>
        <v>6.3751801941703121</v>
      </c>
      <c r="U113" s="4">
        <v>45575</v>
      </c>
      <c r="V113" s="4">
        <v>45503</v>
      </c>
      <c r="W113" s="1" t="s">
        <v>112</v>
      </c>
    </row>
    <row r="114" spans="1:23" ht="25" customHeight="1">
      <c r="A114" s="1"/>
      <c r="B114" s="1">
        <v>109</v>
      </c>
      <c r="C114" s="13" t="s">
        <v>18</v>
      </c>
      <c r="D114" s="1" t="s">
        <v>56</v>
      </c>
      <c r="E114" s="4">
        <v>45565</v>
      </c>
      <c r="F114" s="4">
        <v>45582</v>
      </c>
      <c r="G114" s="1">
        <v>3</v>
      </c>
      <c r="H114" s="5">
        <f>AVERAGE('PG facts'!E49,'PG facts'!E56,'PG facts'!E63,'PG facts'!E70)</f>
        <v>7.75</v>
      </c>
      <c r="I114" s="5">
        <f>'PG facts'!E70</f>
        <v>5</v>
      </c>
      <c r="J114" s="8">
        <f>COUNT('Training pairs'!F1869:F1878)</f>
        <v>10</v>
      </c>
      <c r="K114" s="5">
        <f>(SUM('Training pairs'!I1869:I1878)-SUM('Training pairs'!F1869:F1878)*SUM('Training pairs'!G1869:G1878)/COUNT('Training pairs'!F1869:F1878))/(SUM('Training pairs'!H1869:H1878)-SUM('Training pairs'!F1869:F1878)^2/COUNT('Training pairs'!F1869:F1878))</f>
        <v>0.73553020573212491</v>
      </c>
      <c r="L114" s="5">
        <f>AVERAGE('Training pairs'!G1869:G1878)-K114*AVERAGE('Training pairs'!F1869:F1878)</f>
        <v>4.7257861422571388</v>
      </c>
      <c r="M114" s="5">
        <f>(SUM('Target months'!H330:H332)/SUM('Target months'!F330:F332)-1)*100</f>
        <v>0.37330111522773102</v>
      </c>
      <c r="N114" s="5">
        <f t="shared" si="8"/>
        <v>5.0003603883406234</v>
      </c>
      <c r="O114" s="8">
        <f>COUNT('Training pairs'!F1879:F1887)</f>
        <v>9</v>
      </c>
      <c r="P114" s="5">
        <f>(SUM('Training pairs'!I1879:I1887)-SUM('Training pairs'!F1879:F1887)*SUM('Training pairs'!G1879:G1887)/COUNT('Training pairs'!F1879:F1887))/(SUM('Training pairs'!H1879:H1887)-SUM('Training pairs'!F1879:F1887)^2/COUNT('Training pairs'!F1879:F1887))</f>
        <v>0.58692680463596492</v>
      </c>
      <c r="Q114" s="5">
        <f>AVERAGE('Training pairs'!G1879:G1887)-P114*AVERAGE('Training pairs'!F1879:F1887)</f>
        <v>5.4495777737394713</v>
      </c>
      <c r="R114" s="5">
        <v>1.6547550061168037</v>
      </c>
      <c r="S114" s="5">
        <f t="shared" si="11"/>
        <v>6.4207978419349736</v>
      </c>
      <c r="T114" s="5">
        <f t="shared" si="9"/>
        <v>6.3751801941703121</v>
      </c>
      <c r="U114" s="4">
        <v>45575</v>
      </c>
      <c r="V114" s="4">
        <v>45503</v>
      </c>
      <c r="W114" s="1" t="s">
        <v>112</v>
      </c>
    </row>
    <row r="115" spans="1:23" ht="25" customHeight="1">
      <c r="A115" s="1"/>
      <c r="B115" s="1">
        <v>110</v>
      </c>
      <c r="C115" s="13" t="s">
        <v>17</v>
      </c>
      <c r="D115" s="1" t="s">
        <v>57</v>
      </c>
      <c r="E115" s="4">
        <v>45565</v>
      </c>
      <c r="F115" s="4">
        <v>45474</v>
      </c>
      <c r="G115" s="1">
        <v>0</v>
      </c>
      <c r="H115" s="5">
        <f>AVERAGE('PG facts'!F41,'PG facts'!F48,'PG facts'!F55,'PG facts'!F62)</f>
        <v>5</v>
      </c>
      <c r="I115" s="5">
        <f>'PG facts'!F62</f>
        <v>3</v>
      </c>
      <c r="J115" s="8">
        <f>COUNT('Training pairs'!F1888:F1896)</f>
        <v>9</v>
      </c>
      <c r="K115" s="5">
        <f>(SUM('Training pairs'!I1888:I1896)-SUM('Training pairs'!F1888:F1896)*SUM('Training pairs'!G1888:G1896)/COUNT('Training pairs'!F1888:F1896))/(SUM('Training pairs'!H1888:H1896)-SUM('Training pairs'!F1888:F1896)^2/COUNT('Training pairs'!F1888:F1896))</f>
        <v>0.51664399088106561</v>
      </c>
      <c r="L115" s="5">
        <f>AVERAGE('Training pairs'!G1888:G1896)-K115*AVERAGE('Training pairs'!F1888:F1896)</f>
        <v>1.0941685007616648</v>
      </c>
      <c r="M115" s="5">
        <f>(SUM('Target months'!H333:H335)/SUM('Target months'!F333:F335)-1)*100</f>
        <v>0.28431670266138021</v>
      </c>
      <c r="N115" s="5">
        <f t="shared" si="8"/>
        <v>1.2410590166987856</v>
      </c>
      <c r="O115" s="8">
        <f>COUNT('Training pairs'!F1897:F1904)</f>
        <v>8</v>
      </c>
      <c r="P115" s="5">
        <f>(SUM('Training pairs'!I1897:I1904)-SUM('Training pairs'!F1897:F1904)*SUM('Training pairs'!G1897:G1904)/COUNT('Training pairs'!F1897:F1904))/(SUM('Training pairs'!H1897:H1904)-SUM('Training pairs'!F1897:F1904)^2/COUNT('Training pairs'!F1897:F1904))</f>
        <v>-6.3527926467773652E-2</v>
      </c>
      <c r="Q115" s="5">
        <f>AVERAGE('Training pairs'!G1897:G1904)-P115*AVERAGE('Training pairs'!F1897:F1904)</f>
        <v>4.6502226794050081</v>
      </c>
      <c r="R115" s="5" t="s">
        <v>88</v>
      </c>
      <c r="S115" s="5" t="str">
        <f>"n.a."</f>
        <v>n.a.</v>
      </c>
      <c r="T115" s="5">
        <f t="shared" si="9"/>
        <v>3.1205295083493927</v>
      </c>
      <c r="U115" s="4">
        <v>45474</v>
      </c>
      <c r="V115" s="4">
        <v>45401</v>
      </c>
      <c r="W115" s="1" t="s">
        <v>113</v>
      </c>
    </row>
    <row r="116" spans="1:23" ht="25" customHeight="1">
      <c r="A116" s="1"/>
      <c r="B116" s="1">
        <v>111</v>
      </c>
      <c r="C116" s="13" t="s">
        <v>17</v>
      </c>
      <c r="D116" s="1" t="s">
        <v>57</v>
      </c>
      <c r="E116" s="4">
        <v>45565</v>
      </c>
      <c r="F116" s="4">
        <v>45489</v>
      </c>
      <c r="G116" s="1">
        <v>0</v>
      </c>
      <c r="H116" s="5">
        <f>AVERAGE('PG facts'!F41,'PG facts'!F48,'PG facts'!F55,'PG facts'!F62)</f>
        <v>5</v>
      </c>
      <c r="I116" s="5">
        <f>'PG facts'!F62</f>
        <v>3</v>
      </c>
      <c r="J116" s="8">
        <f>COUNT('Training pairs'!F1905:F1913)</f>
        <v>9</v>
      </c>
      <c r="K116" s="5">
        <f>(SUM('Training pairs'!I1905:I1913)-SUM('Training pairs'!F1905:F1913)*SUM('Training pairs'!G1905:G1913)/COUNT('Training pairs'!F1905:F1913))/(SUM('Training pairs'!H1905:H1913)-SUM('Training pairs'!F1905:F1913)^2/COUNT('Training pairs'!F1905:F1913))</f>
        <v>0.51931252610941359</v>
      </c>
      <c r="L116" s="5">
        <f>AVERAGE('Training pairs'!G1905:G1913)-K116*AVERAGE('Training pairs'!F1905:F1913)</f>
        <v>1.0765128369314092</v>
      </c>
      <c r="M116" s="5">
        <f>(SUM('Target months'!H336:H338)/SUM('Target months'!F336:F338)-1)*100</f>
        <v>8.9848138600401306E-2</v>
      </c>
      <c r="N116" s="5">
        <f t="shared" si="8"/>
        <v>1.1231721007542124</v>
      </c>
      <c r="O116" s="8">
        <f>COUNT('Training pairs'!F1914:F1921)</f>
        <v>8</v>
      </c>
      <c r="P116" s="5">
        <f>(SUM('Training pairs'!I1914:I1921)-SUM('Training pairs'!F1914:F1921)*SUM('Training pairs'!G1914:G1921)/COUNT('Training pairs'!F1914:F1921))/(SUM('Training pairs'!H1914:H1921)-SUM('Training pairs'!F1914:F1921)^2/COUNT('Training pairs'!F1914:F1921))</f>
        <v>-6.2598287513696033E-2</v>
      </c>
      <c r="Q116" s="5">
        <f>AVERAGE('Training pairs'!G1914:G1921)-P116*AVERAGE('Training pairs'!F1914:F1921)</f>
        <v>4.6446470840059115</v>
      </c>
      <c r="R116" s="5">
        <v>8.9162606857251525E-2</v>
      </c>
      <c r="S116" s="5">
        <f>Q116+P116*R116</f>
        <v>4.6390656575063902</v>
      </c>
      <c r="T116" s="5">
        <f t="shared" si="9"/>
        <v>3.0615860503771062</v>
      </c>
      <c r="U116" s="4">
        <v>45489</v>
      </c>
      <c r="V116" s="4">
        <v>45401</v>
      </c>
      <c r="W116" s="1" t="s">
        <v>104</v>
      </c>
    </row>
    <row r="117" spans="1:23" ht="25" customHeight="1">
      <c r="A117" s="1"/>
      <c r="B117" s="1">
        <v>112</v>
      </c>
      <c r="C117" s="13" t="s">
        <v>17</v>
      </c>
      <c r="D117" s="1" t="s">
        <v>57</v>
      </c>
      <c r="E117" s="4">
        <v>45565</v>
      </c>
      <c r="F117" s="4">
        <v>45503</v>
      </c>
      <c r="G117" s="1">
        <v>0</v>
      </c>
      <c r="H117" s="5">
        <f>AVERAGE('PG facts'!F48,'PG facts'!F55,'PG facts'!F62,'PG facts'!F69)</f>
        <v>3</v>
      </c>
      <c r="I117" s="5">
        <f>'PG facts'!F69</f>
        <v>3</v>
      </c>
      <c r="J117" s="8">
        <f>COUNT('Training pairs'!F1922:F1931)</f>
        <v>10</v>
      </c>
      <c r="K117" s="5">
        <f>(SUM('Training pairs'!I1922:I1931)-SUM('Training pairs'!F1922:F1931)*SUM('Training pairs'!G1922:G1931)/COUNT('Training pairs'!F1922:F1931))/(SUM('Training pairs'!H1922:H1931)-SUM('Training pairs'!F1922:F1931)^2/COUNT('Training pairs'!F1922:F1931))</f>
        <v>0.4050050921398099</v>
      </c>
      <c r="L117" s="5">
        <f>AVERAGE('Training pairs'!G1922:G1931)-K117*AVERAGE('Training pairs'!F1922:F1931)</f>
        <v>1.86640947768031</v>
      </c>
      <c r="M117" s="5">
        <f>(SUM('Target months'!H339:H341)/SUM('Target months'!F339:F341)-1)*100</f>
        <v>8.9848138600401306E-2</v>
      </c>
      <c r="N117" s="5">
        <f t="shared" si="8"/>
        <v>1.9027984313327559</v>
      </c>
      <c r="O117" s="8">
        <f>COUNT('Training pairs'!F1932:F1940)</f>
        <v>9</v>
      </c>
      <c r="P117" s="5">
        <f>(SUM('Training pairs'!I1932:I1940)-SUM('Training pairs'!F1932:F1940)*SUM('Training pairs'!G1932:G1940)/COUNT('Training pairs'!F1932:F1940))/(SUM('Training pairs'!H1932:H1940)-SUM('Training pairs'!F1932:F1940)^2/COUNT('Training pairs'!F1932:F1940))</f>
        <v>3.8167485126265562E-2</v>
      </c>
      <c r="Q117" s="5">
        <f>AVERAGE('Training pairs'!G1932:G1940)-P117*AVERAGE('Training pairs'!F1932:F1940)</f>
        <v>3.8880797404610172</v>
      </c>
      <c r="R117" s="5">
        <v>8.9162606857251525E-2</v>
      </c>
      <c r="S117" s="5">
        <f>Q117+P117*R117</f>
        <v>3.8914828529320604</v>
      </c>
      <c r="T117" s="5">
        <f t="shared" si="9"/>
        <v>2.451399215666378</v>
      </c>
      <c r="U117" s="4">
        <v>45489</v>
      </c>
      <c r="V117" s="4">
        <v>45503</v>
      </c>
      <c r="W117" s="1" t="s">
        <v>104</v>
      </c>
    </row>
    <row r="118" spans="1:23" ht="25" customHeight="1">
      <c r="A118" s="1"/>
      <c r="B118" s="1">
        <v>113</v>
      </c>
      <c r="C118" s="13" t="s">
        <v>17</v>
      </c>
      <c r="D118" s="1" t="s">
        <v>57</v>
      </c>
      <c r="E118" s="4">
        <v>45565</v>
      </c>
      <c r="F118" s="4">
        <v>45519</v>
      </c>
      <c r="G118" s="1">
        <v>1</v>
      </c>
      <c r="H118" s="5">
        <f>AVERAGE('PG facts'!F48,'PG facts'!F55,'PG facts'!F62,'PG facts'!F69)</f>
        <v>3</v>
      </c>
      <c r="I118" s="5">
        <f>'PG facts'!F69</f>
        <v>3</v>
      </c>
      <c r="J118" s="8">
        <f>COUNT('Training pairs'!F1941:F1950)</f>
        <v>10</v>
      </c>
      <c r="K118" s="5">
        <f>(SUM('Training pairs'!I1941:I1950)-SUM('Training pairs'!F1941:F1950)*SUM('Training pairs'!G1941:G1950)/COUNT('Training pairs'!F1941:F1950))/(SUM('Training pairs'!H1941:H1950)-SUM('Training pairs'!F1941:F1950)^2/COUNT('Training pairs'!F1941:F1950))</f>
        <v>0.43126404256580064</v>
      </c>
      <c r="L118" s="5">
        <f>AVERAGE('Training pairs'!G1941:G1950)-K118*AVERAGE('Training pairs'!F1941:F1950)</f>
        <v>1.7043114305123543</v>
      </c>
      <c r="M118" s="5">
        <f>(SUM('Target months'!H342:H344)/SUM('Target months'!F342:F344)-1)*100</f>
        <v>2.3472851910034898</v>
      </c>
      <c r="N118" s="5">
        <f t="shared" si="8"/>
        <v>2.7166111310393566</v>
      </c>
      <c r="O118" s="8">
        <f>COUNT('Training pairs'!F1951:F1959)</f>
        <v>9</v>
      </c>
      <c r="P118" s="5">
        <f>(SUM('Training pairs'!I1951:I1959)-SUM('Training pairs'!F1951:F1959)*SUM('Training pairs'!G1951:G1959)/COUNT('Training pairs'!F1951:F1959))/(SUM('Training pairs'!H1951:H1959)-SUM('Training pairs'!F1951:F1959)^2/COUNT('Training pairs'!F1951:F1959))</f>
        <v>4.5019674701249915E-2</v>
      </c>
      <c r="Q118" s="5">
        <f>AVERAGE('Training pairs'!G1951:G1959)-P118*AVERAGE('Training pairs'!F1951:F1959)</f>
        <v>3.8484034692353797</v>
      </c>
      <c r="R118" s="5">
        <v>0.71305834030157556</v>
      </c>
      <c r="S118" s="5">
        <f>Q118+P118*R118</f>
        <v>3.8805051237587698</v>
      </c>
      <c r="T118" s="5">
        <f t="shared" si="9"/>
        <v>2.8583055655196783</v>
      </c>
      <c r="U118" s="4">
        <v>45519</v>
      </c>
      <c r="V118" s="4">
        <v>45503</v>
      </c>
      <c r="W118" s="1" t="s">
        <v>114</v>
      </c>
    </row>
    <row r="119" spans="1:23" ht="25" customHeight="1">
      <c r="A119" s="1"/>
      <c r="B119" s="1">
        <v>114</v>
      </c>
      <c r="C119" s="13" t="s">
        <v>17</v>
      </c>
      <c r="D119" s="1" t="s">
        <v>57</v>
      </c>
      <c r="E119" s="4">
        <v>45565</v>
      </c>
      <c r="F119" s="4">
        <v>45552</v>
      </c>
      <c r="G119" s="1">
        <v>2</v>
      </c>
      <c r="H119" s="5">
        <f>AVERAGE('PG facts'!F48,'PG facts'!F55,'PG facts'!F62,'PG facts'!F69)</f>
        <v>3</v>
      </c>
      <c r="I119" s="5">
        <f>'PG facts'!F69</f>
        <v>3</v>
      </c>
      <c r="J119" s="8">
        <f>COUNT('Training pairs'!F1960:F1969)</f>
        <v>10</v>
      </c>
      <c r="K119" s="5">
        <f>(SUM('Training pairs'!I1960:I1969)-SUM('Training pairs'!F1960:F1969)*SUM('Training pairs'!G1960:G1969)/COUNT('Training pairs'!F1960:F1969))/(SUM('Training pairs'!H1960:H1969)-SUM('Training pairs'!F1960:F1969)^2/COUNT('Training pairs'!F1960:F1969))</f>
        <v>0.43566342221311638</v>
      </c>
      <c r="L119" s="5">
        <f>AVERAGE('Training pairs'!G1960:G1969)-K119*AVERAGE('Training pairs'!F1960:F1969)</f>
        <v>1.6849013691038435</v>
      </c>
      <c r="M119" s="5">
        <f>(SUM('Target months'!H345:H347)/SUM('Target months'!F345:F347)-1)*100</f>
        <v>3.8275614167176508</v>
      </c>
      <c r="N119" s="5">
        <f t="shared" si="8"/>
        <v>3.3524298746419392</v>
      </c>
      <c r="O119" s="8">
        <f>COUNT('Training pairs'!F1970:F1978)</f>
        <v>9</v>
      </c>
      <c r="P119" s="5">
        <f>(SUM('Training pairs'!I1970:I1978)-SUM('Training pairs'!F1970:F1978)*SUM('Training pairs'!G1970:G1978)/COUNT('Training pairs'!F1970:F1978))/(SUM('Training pairs'!H1970:H1978)-SUM('Training pairs'!F1970:F1978)^2/COUNT('Training pairs'!F1970:F1978))</f>
        <v>5.5519002364676134E-2</v>
      </c>
      <c r="Q119" s="5">
        <f>AVERAGE('Training pairs'!G1970:G1978)-P119*AVERAGE('Training pairs'!F1970:F1978)</f>
        <v>3.7882361547723811</v>
      </c>
      <c r="R119" s="5">
        <v>0.79943396399790867</v>
      </c>
      <c r="S119" s="5">
        <f>Q119+P119*R119</f>
        <v>3.8326199309099835</v>
      </c>
      <c r="T119" s="5">
        <f t="shared" si="9"/>
        <v>3.1762149373209696</v>
      </c>
      <c r="U119" s="4">
        <v>45552</v>
      </c>
      <c r="V119" s="4">
        <v>45503</v>
      </c>
      <c r="W119" s="1" t="s">
        <v>115</v>
      </c>
    </row>
    <row r="120" spans="1:23" ht="25" customHeight="1">
      <c r="A120" s="1"/>
      <c r="B120" s="1">
        <v>115</v>
      </c>
      <c r="C120" s="13" t="s">
        <v>17</v>
      </c>
      <c r="D120" s="1" t="s">
        <v>57</v>
      </c>
      <c r="E120" s="4">
        <v>45565</v>
      </c>
      <c r="F120" s="4">
        <v>45582</v>
      </c>
      <c r="G120" s="1">
        <v>3</v>
      </c>
      <c r="H120" s="5">
        <f>AVERAGE('PG facts'!F48,'PG facts'!F55,'PG facts'!F62,'PG facts'!F69)</f>
        <v>3</v>
      </c>
      <c r="I120" s="5">
        <f>'PG facts'!F69</f>
        <v>3</v>
      </c>
      <c r="J120" s="8">
        <f>COUNT('Training pairs'!F1979:F1988)</f>
        <v>10</v>
      </c>
      <c r="K120" s="5">
        <f>(SUM('Training pairs'!I1979:I1988)-SUM('Training pairs'!F1979:F1988)*SUM('Training pairs'!G1979:G1988)/COUNT('Training pairs'!F1979:F1988))/(SUM('Training pairs'!H1979:H1988)-SUM('Training pairs'!F1979:F1988)^2/COUNT('Training pairs'!F1979:F1988))</f>
        <v>0.43622556740649809</v>
      </c>
      <c r="L120" s="5">
        <f>AVERAGE('Training pairs'!G1979:G1988)-K120*AVERAGE('Training pairs'!F1979:F1988)</f>
        <v>1.6868311273064056</v>
      </c>
      <c r="M120" s="5">
        <f>(SUM('Target months'!H348:H350)/SUM('Target months'!F348:F350)-1)*100</f>
        <v>4.273198477134077</v>
      </c>
      <c r="N120" s="5">
        <f t="shared" si="8"/>
        <v>3.5509095576348022</v>
      </c>
      <c r="O120" s="8">
        <f>COUNT('Training pairs'!F1989:F1997)</f>
        <v>9</v>
      </c>
      <c r="P120" s="5">
        <f>(SUM('Training pairs'!I1989:I1997)-SUM('Training pairs'!F1989:F1997)*SUM('Training pairs'!G1989:G1997)/COUNT('Training pairs'!F1989:F1997))/(SUM('Training pairs'!H1989:H1997)-SUM('Training pairs'!F1989:F1997)^2/COUNT('Training pairs'!F1989:F1997))</f>
        <v>6.2206193634625359E-2</v>
      </c>
      <c r="Q120" s="5">
        <f>AVERAGE('Training pairs'!G1989:G1997)-P120*AVERAGE('Training pairs'!F1989:F1997)</f>
        <v>3.7501253611895811</v>
      </c>
      <c r="R120" s="5">
        <v>0.79943396399790867</v>
      </c>
      <c r="S120" s="5">
        <f>Q120+P120*R120</f>
        <v>3.799855105152131</v>
      </c>
      <c r="T120" s="5">
        <f t="shared" si="9"/>
        <v>3.2754547788174011</v>
      </c>
      <c r="U120" s="4">
        <v>45582</v>
      </c>
      <c r="V120" s="4">
        <v>45503</v>
      </c>
      <c r="W120" s="1" t="s">
        <v>116</v>
      </c>
    </row>
    <row r="121" spans="1:23" ht="25" customHeight="1">
      <c r="A121" s="1"/>
      <c r="B121" s="1">
        <v>116</v>
      </c>
      <c r="C121" s="13" t="s">
        <v>53</v>
      </c>
      <c r="D121" s="1" t="s">
        <v>57</v>
      </c>
      <c r="E121" s="4">
        <v>45565</v>
      </c>
      <c r="F121" s="4">
        <v>45474</v>
      </c>
      <c r="G121" s="1">
        <v>0</v>
      </c>
      <c r="H121" s="5">
        <f>AVERAGE('PG facts'!F43,'PG facts'!F50,'PG facts'!F57,'PG facts'!F64)</f>
        <v>4.75</v>
      </c>
      <c r="I121" s="5">
        <f>'PG facts'!F64</f>
        <v>2</v>
      </c>
      <c r="J121" s="8">
        <f>COUNT('Training pairs'!F1998:F2006)</f>
        <v>9</v>
      </c>
      <c r="K121" s="5">
        <f>(SUM('Training pairs'!I1998:I2006)-SUM('Training pairs'!F1998:F2006)*SUM('Training pairs'!G1998:G2006)/COUNT('Training pairs'!F1998:F2006))/(SUM('Training pairs'!H1998:H2006)-SUM('Training pairs'!F1998:F2006)^2/COUNT('Training pairs'!F1998:F2006))</f>
        <v>-2.0556852262619009E-3</v>
      </c>
      <c r="L121" s="5">
        <f>AVERAGE('Training pairs'!G1998:G2006)-K121*AVERAGE('Training pairs'!F1998:F2006)</f>
        <v>7.6786708406472819</v>
      </c>
      <c r="M121" s="5">
        <f>(SUM('Target months'!H351:H353)/SUM('Target months'!F351:F353)-1)*100</f>
        <v>0.28431670266138021</v>
      </c>
      <c r="N121" s="5">
        <f t="shared" si="8"/>
        <v>7.6780863750020414</v>
      </c>
      <c r="O121" s="8">
        <f>COUNT('Training pairs'!F2007:F2014)</f>
        <v>8</v>
      </c>
      <c r="P121" s="5">
        <f>(SUM('Training pairs'!I2007:I2014)-SUM('Training pairs'!F2007:F2014)*SUM('Training pairs'!G2007:G2014)/COUNT('Training pairs'!F2007:F2014))/(SUM('Training pairs'!H2007:H2014)-SUM('Training pairs'!F2007:F2014)^2/COUNT('Training pairs'!F2007:F2014))</f>
        <v>-0.66900531878632941</v>
      </c>
      <c r="Q121" s="5">
        <f>AVERAGE('Training pairs'!G2007:G2014)-P121*AVERAGE('Training pairs'!F2007:F2014)</f>
        <v>10.839699205658643</v>
      </c>
      <c r="R121" s="5" t="s">
        <v>88</v>
      </c>
      <c r="S121" s="5" t="str">
        <f>"n.a."</f>
        <v>n.a.</v>
      </c>
      <c r="T121" s="5">
        <f t="shared" si="9"/>
        <v>6.2140431875010211</v>
      </c>
      <c r="U121" s="4">
        <v>45474</v>
      </c>
      <c r="V121" s="4">
        <v>45401</v>
      </c>
      <c r="W121" s="1" t="s">
        <v>113</v>
      </c>
    </row>
    <row r="122" spans="1:23" ht="25" customHeight="1">
      <c r="A122" s="1"/>
      <c r="B122" s="1">
        <v>117</v>
      </c>
      <c r="C122" s="13" t="s">
        <v>53</v>
      </c>
      <c r="D122" s="1" t="s">
        <v>57</v>
      </c>
      <c r="E122" s="4">
        <v>45565</v>
      </c>
      <c r="F122" s="4">
        <v>45489</v>
      </c>
      <c r="G122" s="1">
        <v>0</v>
      </c>
      <c r="H122" s="5">
        <f>AVERAGE('PG facts'!F43,'PG facts'!F50,'PG facts'!F57,'PG facts'!F64)</f>
        <v>4.75</v>
      </c>
      <c r="I122" s="5">
        <f>'PG facts'!F64</f>
        <v>2</v>
      </c>
      <c r="J122" s="8">
        <f>COUNT('Training pairs'!F2015:F2023)</f>
        <v>9</v>
      </c>
      <c r="K122" s="5">
        <f>(SUM('Training pairs'!I2015:I2023)-SUM('Training pairs'!F2015:F2023)*SUM('Training pairs'!G2015:G2023)/COUNT('Training pairs'!F2015:F2023))/(SUM('Training pairs'!H2015:H2023)-SUM('Training pairs'!F2015:F2023)^2/COUNT('Training pairs'!F2015:F2023))</f>
        <v>-3.7823382459937016E-3</v>
      </c>
      <c r="L122" s="5">
        <f>AVERAGE('Training pairs'!G2015:G2023)-K122*AVERAGE('Training pairs'!F2015:F2023)</f>
        <v>7.6887687276349368</v>
      </c>
      <c r="M122" s="5">
        <f>(SUM('Target months'!H354:H356)/SUM('Target months'!F354:F356)-1)*100</f>
        <v>8.9848138600401306E-2</v>
      </c>
      <c r="N122" s="5">
        <f t="shared" si="8"/>
        <v>7.6884288915839774</v>
      </c>
      <c r="O122" s="8">
        <f>COUNT('Training pairs'!F2024:F2031)</f>
        <v>8</v>
      </c>
      <c r="P122" s="5">
        <f>(SUM('Training pairs'!I2024:I2031)-SUM('Training pairs'!F2024:F2031)*SUM('Training pairs'!G2024:G2031)/COUNT('Training pairs'!F2024:F2031))/(SUM('Training pairs'!H2024:H2031)-SUM('Training pairs'!F2024:F2031)^2/COUNT('Training pairs'!F2024:F2031))</f>
        <v>-0.66328251858515219</v>
      </c>
      <c r="Q122" s="5">
        <f>AVERAGE('Training pairs'!G2024:G2031)-P122*AVERAGE('Training pairs'!F2024:F2031)</f>
        <v>10.806624166227476</v>
      </c>
      <c r="R122" s="5">
        <v>8.9162606857251525E-2</v>
      </c>
      <c r="S122" s="5">
        <f>Q122+P122*R122</f>
        <v>10.747484167787579</v>
      </c>
      <c r="T122" s="5">
        <f t="shared" si="9"/>
        <v>6.2192144457919891</v>
      </c>
      <c r="U122" s="4">
        <v>45489</v>
      </c>
      <c r="V122" s="4">
        <v>45401</v>
      </c>
      <c r="W122" s="1" t="s">
        <v>104</v>
      </c>
    </row>
    <row r="123" spans="1:23" ht="25" customHeight="1">
      <c r="A123" s="1"/>
      <c r="B123" s="1">
        <v>118</v>
      </c>
      <c r="C123" s="13" t="s">
        <v>53</v>
      </c>
      <c r="D123" s="1" t="s">
        <v>57</v>
      </c>
      <c r="E123" s="4">
        <v>45565</v>
      </c>
      <c r="F123" s="4">
        <v>45503</v>
      </c>
      <c r="G123" s="1">
        <v>0</v>
      </c>
      <c r="H123" s="5">
        <f>AVERAGE('PG facts'!F50,'PG facts'!F57,'PG facts'!F64,'PG facts'!F71)</f>
        <v>4.5</v>
      </c>
      <c r="I123" s="5">
        <f>'PG facts'!F71</f>
        <v>4</v>
      </c>
      <c r="J123" s="8">
        <f>COUNT('Training pairs'!F2032:F2041)</f>
        <v>10</v>
      </c>
      <c r="K123" s="5">
        <f>(SUM('Training pairs'!I2032:I2041)-SUM('Training pairs'!F2032:F2041)*SUM('Training pairs'!G2032:G2041)/COUNT('Training pairs'!F2032:F2041))/(SUM('Training pairs'!H2032:H2041)-SUM('Training pairs'!F2032:F2041)^2/COUNT('Training pairs'!F2032:F2041))</f>
        <v>0.22081746647331929</v>
      </c>
      <c r="L123" s="5">
        <f>AVERAGE('Training pairs'!G2032:G2041)-K123*AVERAGE('Training pairs'!F2032:F2041)</f>
        <v>6.1367206665453926</v>
      </c>
      <c r="M123" s="5">
        <f>(SUM('Target months'!H357:H359)/SUM('Target months'!F357:F359)-1)*100</f>
        <v>8.9848138600401306E-2</v>
      </c>
      <c r="N123" s="5">
        <f t="shared" si="8"/>
        <v>6.1565607048784772</v>
      </c>
      <c r="O123" s="8">
        <f>COUNT('Training pairs'!F2042:F2050)</f>
        <v>9</v>
      </c>
      <c r="P123" s="5">
        <f>(SUM('Training pairs'!I2042:I2050)-SUM('Training pairs'!F2042:F2050)*SUM('Training pairs'!G2042:G2050)/COUNT('Training pairs'!F2042:F2050))/(SUM('Training pairs'!H2042:H2050)-SUM('Training pairs'!F2042:F2050)^2/COUNT('Training pairs'!F2042:F2050))</f>
        <v>-0.30441305194446727</v>
      </c>
      <c r="Q123" s="5">
        <f>AVERAGE('Training pairs'!G2042:G2050)-P123*AVERAGE('Training pairs'!F2042:F2050)</f>
        <v>8.112168380870445</v>
      </c>
      <c r="R123" s="5">
        <v>8.9162606857251525E-2</v>
      </c>
      <c r="S123" s="5">
        <f>Q123+P123*R123</f>
        <v>8.0850261195977051</v>
      </c>
      <c r="T123" s="5">
        <f t="shared" si="9"/>
        <v>5.3282803524392381</v>
      </c>
      <c r="U123" s="4">
        <v>45489</v>
      </c>
      <c r="V123" s="4">
        <v>45503</v>
      </c>
      <c r="W123" s="1" t="s">
        <v>104</v>
      </c>
    </row>
    <row r="124" spans="1:23" ht="25" customHeight="1">
      <c r="A124" s="1"/>
      <c r="B124" s="1">
        <v>119</v>
      </c>
      <c r="C124" s="13" t="s">
        <v>53</v>
      </c>
      <c r="D124" s="1" t="s">
        <v>57</v>
      </c>
      <c r="E124" s="4">
        <v>45565</v>
      </c>
      <c r="F124" s="4">
        <v>45519</v>
      </c>
      <c r="G124" s="1">
        <v>1</v>
      </c>
      <c r="H124" s="5">
        <f>AVERAGE('PG facts'!F50,'PG facts'!F57,'PG facts'!F64,'PG facts'!F71)</f>
        <v>4.5</v>
      </c>
      <c r="I124" s="5">
        <f>'PG facts'!F71</f>
        <v>4</v>
      </c>
      <c r="J124" s="8">
        <f>COUNT('Training pairs'!F2051:F2060)</f>
        <v>10</v>
      </c>
      <c r="K124" s="5">
        <f>(SUM('Training pairs'!I2051:I2060)-SUM('Training pairs'!F2051:F2060)*SUM('Training pairs'!G2051:G2060)/COUNT('Training pairs'!F2051:F2060))/(SUM('Training pairs'!H2051:H2060)-SUM('Training pairs'!F2051:F2060)^2/COUNT('Training pairs'!F2051:F2060))</f>
        <v>0.20744495770214033</v>
      </c>
      <c r="L124" s="5">
        <f>AVERAGE('Training pairs'!G2051:G2060)-K124*AVERAGE('Training pairs'!F2051:F2060)</f>
        <v>6.1957367849141036</v>
      </c>
      <c r="M124" s="5">
        <f>(SUM('Target months'!H360:H362)/SUM('Target months'!F360:F362)-1)*100</f>
        <v>2.3472851910034898</v>
      </c>
      <c r="N124" s="5">
        <f t="shared" si="8"/>
        <v>6.6826692620766828</v>
      </c>
      <c r="O124" s="8">
        <f>COUNT('Training pairs'!F2061:F2069)</f>
        <v>9</v>
      </c>
      <c r="P124" s="5">
        <f>(SUM('Training pairs'!I2061:I2069)-SUM('Training pairs'!F2061:F2069)*SUM('Training pairs'!G2061:G2069)/COUNT('Training pairs'!F2061:F2069))/(SUM('Training pairs'!H2061:H2069)-SUM('Training pairs'!F2061:F2069)^2/COUNT('Training pairs'!F2061:F2069))</f>
        <v>-0.29385196428696858</v>
      </c>
      <c r="Q124" s="5">
        <f>AVERAGE('Training pairs'!G2061:G2069)-P124*AVERAGE('Training pairs'!F2061:F2069)</f>
        <v>8.0480759899753593</v>
      </c>
      <c r="R124" s="5">
        <v>0.71305834030157556</v>
      </c>
      <c r="S124" s="5">
        <f>Q124+P124*R124</f>
        <v>7.8385423960265355</v>
      </c>
      <c r="T124" s="5">
        <f t="shared" si="9"/>
        <v>5.5913346310383414</v>
      </c>
      <c r="U124" s="4">
        <v>45519</v>
      </c>
      <c r="V124" s="4">
        <v>45503</v>
      </c>
      <c r="W124" s="1" t="s">
        <v>114</v>
      </c>
    </row>
    <row r="125" spans="1:23" ht="25" customHeight="1">
      <c r="A125" s="1"/>
      <c r="B125" s="1">
        <v>120</v>
      </c>
      <c r="C125" s="13" t="s">
        <v>53</v>
      </c>
      <c r="D125" s="1" t="s">
        <v>57</v>
      </c>
      <c r="E125" s="4">
        <v>45565</v>
      </c>
      <c r="F125" s="4">
        <v>45552</v>
      </c>
      <c r="G125" s="1">
        <v>2</v>
      </c>
      <c r="H125" s="5">
        <f>AVERAGE('PG facts'!F50,'PG facts'!F57,'PG facts'!F64,'PG facts'!F71)</f>
        <v>4.5</v>
      </c>
      <c r="I125" s="5">
        <f>'PG facts'!F71</f>
        <v>4</v>
      </c>
      <c r="J125" s="8">
        <f>COUNT('Training pairs'!F2070:F2079)</f>
        <v>10</v>
      </c>
      <c r="K125" s="5">
        <f>(SUM('Training pairs'!I2070:I2079)-SUM('Training pairs'!F2070:F2079)*SUM('Training pairs'!G2070:G2079)/COUNT('Training pairs'!F2070:F2079))/(SUM('Training pairs'!H2070:H2079)-SUM('Training pairs'!F2070:F2079)^2/COUNT('Training pairs'!F2070:F2079))</f>
        <v>0.20129740665566806</v>
      </c>
      <c r="L125" s="5">
        <f>AVERAGE('Training pairs'!G2070:G2079)-K125*AVERAGE('Training pairs'!F2070:F2079)</f>
        <v>6.2303133410095732</v>
      </c>
      <c r="M125" s="5">
        <f>(SUM('Target months'!H363:H365)/SUM('Target months'!F363:F365)-1)*100</f>
        <v>3.8275614167176508</v>
      </c>
      <c r="N125" s="5">
        <f t="shared" si="8"/>
        <v>7.0007915280101312</v>
      </c>
      <c r="O125" s="8">
        <f>COUNT('Training pairs'!F2080:F2088)</f>
        <v>9</v>
      </c>
      <c r="P125" s="5">
        <f>(SUM('Training pairs'!I2080:I2088)-SUM('Training pairs'!F2080:F2088)*SUM('Training pairs'!G2080:G2088)/COUNT('Training pairs'!F2080:F2088))/(SUM('Training pairs'!H2080:H2088)-SUM('Training pairs'!F2080:F2088)^2/COUNT('Training pairs'!F2080:F2088))</f>
        <v>-0.28205673209970272</v>
      </c>
      <c r="Q125" s="5">
        <f>AVERAGE('Training pairs'!G2080:G2088)-P125*AVERAGE('Training pairs'!F2080:F2088)</f>
        <v>7.9736555866683245</v>
      </c>
      <c r="R125" s="5">
        <v>0.79943396399790867</v>
      </c>
      <c r="S125" s="5">
        <f>Q125+P125*R125</f>
        <v>7.7481698552535629</v>
      </c>
      <c r="T125" s="5">
        <f t="shared" si="9"/>
        <v>5.7503957640050656</v>
      </c>
      <c r="U125" s="4">
        <v>45552</v>
      </c>
      <c r="V125" s="4">
        <v>45503</v>
      </c>
      <c r="W125" s="1" t="s">
        <v>115</v>
      </c>
    </row>
    <row r="126" spans="1:23" ht="25" customHeight="1">
      <c r="A126" s="1"/>
      <c r="B126" s="1">
        <v>121</v>
      </c>
      <c r="C126" s="13" t="s">
        <v>53</v>
      </c>
      <c r="D126" s="1" t="s">
        <v>57</v>
      </c>
      <c r="E126" s="4">
        <v>45565</v>
      </c>
      <c r="F126" s="4">
        <v>45582</v>
      </c>
      <c r="G126" s="1">
        <v>3</v>
      </c>
      <c r="H126" s="5">
        <f>AVERAGE('PG facts'!F50,'PG facts'!F57,'PG facts'!F64,'PG facts'!F71)</f>
        <v>4.5</v>
      </c>
      <c r="I126" s="5">
        <f>'PG facts'!F71</f>
        <v>4</v>
      </c>
      <c r="J126" s="8">
        <f>COUNT('Training pairs'!F2089:F2098)</f>
        <v>10</v>
      </c>
      <c r="K126" s="5">
        <f>(SUM('Training pairs'!I2089:I2098)-SUM('Training pairs'!F2089:F2098)*SUM('Training pairs'!G2089:G2098)/COUNT('Training pairs'!F2089:F2098))/(SUM('Training pairs'!H2089:H2098)-SUM('Training pairs'!F2089:F2098)^2/COUNT('Training pairs'!F2089:F2098))</f>
        <v>0.19828143550455257</v>
      </c>
      <c r="L126" s="5">
        <f>AVERAGE('Training pairs'!G2089:G2098)-K126*AVERAGE('Training pairs'!F2089:F2098)</f>
        <v>6.2485750517352612</v>
      </c>
      <c r="M126" s="5">
        <f>(SUM('Target months'!H366:H368)/SUM('Target months'!F366:F368)-1)*100</f>
        <v>4.273198477134077</v>
      </c>
      <c r="N126" s="5">
        <f t="shared" si="8"/>
        <v>7.0958709799772741</v>
      </c>
      <c r="O126" s="8">
        <f>COUNT('Training pairs'!F2099:F2107)</f>
        <v>9</v>
      </c>
      <c r="P126" s="5">
        <f>(SUM('Training pairs'!I2099:I2107)-SUM('Training pairs'!F2099:F2107)*SUM('Training pairs'!G2099:G2107)/COUNT('Training pairs'!F2099:F2107))/(SUM('Training pairs'!H2099:H2107)-SUM('Training pairs'!F2099:F2107)^2/COUNT('Training pairs'!F2099:F2107))</f>
        <v>-0.2743597489153643</v>
      </c>
      <c r="Q126" s="5">
        <f>AVERAGE('Training pairs'!G2099:G2107)-P126*AVERAGE('Training pairs'!F2099:F2107)</f>
        <v>7.9254571062845756</v>
      </c>
      <c r="R126" s="5">
        <v>0.79943396399790867</v>
      </c>
      <c r="S126" s="5">
        <f>Q126+P126*R126</f>
        <v>7.7061246046476946</v>
      </c>
      <c r="T126" s="5">
        <f t="shared" si="9"/>
        <v>5.7979354899886371</v>
      </c>
      <c r="U126" s="4">
        <v>45582</v>
      </c>
      <c r="V126" s="4">
        <v>45503</v>
      </c>
      <c r="W126" s="1" t="s">
        <v>116</v>
      </c>
    </row>
    <row r="127" spans="1:23" ht="25" customHeight="1">
      <c r="A127" s="1"/>
      <c r="B127" s="1">
        <v>122</v>
      </c>
      <c r="C127" s="13" t="s">
        <v>17</v>
      </c>
      <c r="D127" s="1" t="s">
        <v>43</v>
      </c>
      <c r="E127" s="4">
        <v>45657</v>
      </c>
      <c r="F127" s="4">
        <v>45566</v>
      </c>
      <c r="G127" s="1">
        <v>0</v>
      </c>
      <c r="H127" s="5">
        <f>AVERAGE('PG facts'!D48,'PG facts'!D55,'PG facts'!D62,'PG facts'!D69)</f>
        <v>0.25</v>
      </c>
      <c r="I127" s="5">
        <f>'PG facts'!D69</f>
        <v>1</v>
      </c>
      <c r="J127" s="8">
        <f>COUNT('Training pairs'!F2108:F2117)</f>
        <v>10</v>
      </c>
      <c r="K127" s="5">
        <f>(SUM('Training pairs'!I2108:I2117)-SUM('Training pairs'!F2108:F2117)*SUM('Training pairs'!G2108:G2117)/COUNT('Training pairs'!F2108:F2117))/(SUM('Training pairs'!H2108:H2117)-SUM('Training pairs'!F2108:F2117)^2/COUNT('Training pairs'!F2108:F2117))</f>
        <v>0.49776241538422977</v>
      </c>
      <c r="L127" s="5">
        <f>AVERAGE('Training pairs'!G2108:G2117)-K127*AVERAGE('Training pairs'!F2108:F2117)</f>
        <v>-1.1478675321321989</v>
      </c>
      <c r="M127" s="5">
        <f>(SUM('Target months'!H369:H371)/SUM('Target months'!F369:F371)-1)*100</f>
        <v>2.1970378321914508</v>
      </c>
      <c r="N127" s="5">
        <f t="shared" si="8"/>
        <v>-5.4264674090050313E-2</v>
      </c>
      <c r="O127" s="8">
        <f>COUNT('Training pairs'!F2118:F2126)</f>
        <v>9</v>
      </c>
      <c r="P127" s="5">
        <f>(SUM('Training pairs'!I2118:I2126)-SUM('Training pairs'!F2118:F2126)*SUM('Training pairs'!G2118:G2126)/COUNT('Training pairs'!F2118:F2126))/(SUM('Training pairs'!H2118:H2126)-SUM('Training pairs'!F2118:F2126)^2/COUNT('Training pairs'!F2118:F2126))</f>
        <v>0.1879079806352266</v>
      </c>
      <c r="Q127" s="5">
        <f>AVERAGE('Training pairs'!G2118:G2126)-P127*AVERAGE('Training pairs'!F2118:F2126)</f>
        <v>-0.88456451195078156</v>
      </c>
      <c r="R127" s="5" t="s">
        <v>88</v>
      </c>
      <c r="S127" s="5" t="str">
        <f>"n.a."</f>
        <v>n.a.</v>
      </c>
      <c r="T127" s="5">
        <f t="shared" si="9"/>
        <v>9.7867662954974843E-2</v>
      </c>
      <c r="U127" s="4">
        <v>45566</v>
      </c>
      <c r="V127" s="4">
        <v>45503</v>
      </c>
      <c r="W127" s="1" t="s">
        <v>108</v>
      </c>
    </row>
    <row r="128" spans="1:23" ht="25" customHeight="1">
      <c r="A128" s="1"/>
      <c r="B128" s="1">
        <v>123</v>
      </c>
      <c r="C128" s="13" t="s">
        <v>17</v>
      </c>
      <c r="D128" s="1" t="s">
        <v>43</v>
      </c>
      <c r="E128" s="4">
        <v>45657</v>
      </c>
      <c r="F128" s="4">
        <v>45583</v>
      </c>
      <c r="G128" s="1">
        <v>0</v>
      </c>
      <c r="H128" s="5">
        <f>AVERAGE('PG facts'!D55,'PG facts'!D62,'PG facts'!D69,'PG facts'!D76)</f>
        <v>0.25</v>
      </c>
      <c r="I128" s="5">
        <f>'PG facts'!D76</f>
        <v>0</v>
      </c>
      <c r="J128" s="8">
        <f>COUNT('Training pairs'!F2127:F2136)</f>
        <v>10</v>
      </c>
      <c r="K128" s="5">
        <f>(SUM('Training pairs'!I2127:I2136)-SUM('Training pairs'!F2127:F2136)*SUM('Training pairs'!G2127:G2136)/COUNT('Training pairs'!F2127:F2136))/(SUM('Training pairs'!H2127:H2136)-SUM('Training pairs'!F2127:F2136)^2/COUNT('Training pairs'!F2127:F2136))</f>
        <v>0.49776241538422977</v>
      </c>
      <c r="L128" s="5">
        <f>AVERAGE('Training pairs'!G2127:G2136)-K128*AVERAGE('Training pairs'!F2127:F2136)</f>
        <v>-1.1478675321321989</v>
      </c>
      <c r="M128" s="5">
        <f>(SUM('Target months'!H372:H374)/SUM('Target months'!F372:F374)-1)*100</f>
        <v>2.1970378321914508</v>
      </c>
      <c r="N128" s="5">
        <f t="shared" si="8"/>
        <v>-5.4264674090050313E-2</v>
      </c>
      <c r="O128" s="8">
        <f>COUNT('Training pairs'!F2137:F2146)</f>
        <v>10</v>
      </c>
      <c r="P128" s="5">
        <f>(SUM('Training pairs'!I2137:I2146)-SUM('Training pairs'!F2137:F2146)*SUM('Training pairs'!G2137:G2146)/COUNT('Training pairs'!F2137:F2146))/(SUM('Training pairs'!H2137:H2146)-SUM('Training pairs'!F2137:F2146)^2/COUNT('Training pairs'!F2137:F2146))</f>
        <v>0.2160808764797435</v>
      </c>
      <c r="Q128" s="5">
        <f>AVERAGE('Training pairs'!G2137:G2146)-P128*AVERAGE('Training pairs'!F2137:F2146)</f>
        <v>-0.85101084155570073</v>
      </c>
      <c r="R128" s="5" t="s">
        <v>88</v>
      </c>
      <c r="S128" s="5" t="str">
        <f>"n.a."</f>
        <v>n.a.</v>
      </c>
      <c r="T128" s="5">
        <f t="shared" si="9"/>
        <v>9.7867662954974843E-2</v>
      </c>
      <c r="U128" s="4">
        <v>45566</v>
      </c>
      <c r="V128" s="4">
        <v>45583</v>
      </c>
      <c r="W128" s="1" t="s">
        <v>108</v>
      </c>
    </row>
    <row r="129" spans="1:23" ht="25" customHeight="1">
      <c r="A129" s="1"/>
      <c r="B129" s="1">
        <v>124</v>
      </c>
      <c r="C129" s="13" t="s">
        <v>17</v>
      </c>
      <c r="D129" s="1" t="s">
        <v>43</v>
      </c>
      <c r="E129" s="4">
        <v>45657</v>
      </c>
      <c r="F129" s="4">
        <v>45596</v>
      </c>
      <c r="G129" s="1">
        <v>0</v>
      </c>
      <c r="H129" s="5">
        <f>AVERAGE('PG facts'!D55,'PG facts'!D62,'PG facts'!D69,'PG facts'!D76)</f>
        <v>0.25</v>
      </c>
      <c r="I129" s="5">
        <f>'PG facts'!D76</f>
        <v>0</v>
      </c>
      <c r="J129" s="8">
        <f>COUNT('Training pairs'!F2147:F2157)</f>
        <v>11</v>
      </c>
      <c r="K129" s="5">
        <f>(SUM('Training pairs'!I2147:I2157)-SUM('Training pairs'!F2147:F2157)*SUM('Training pairs'!G2147:G2157)/COUNT('Training pairs'!F2147:F2157))/(SUM('Training pairs'!H2147:H2157)-SUM('Training pairs'!F2147:F2157)^2/COUNT('Training pairs'!F2147:F2157))</f>
        <v>0.49751669484935895</v>
      </c>
      <c r="L129" s="5">
        <f>AVERAGE('Training pairs'!G2147:G2157)-K129*AVERAGE('Training pairs'!F2147:F2157)</f>
        <v>-1.1480336077904609</v>
      </c>
      <c r="M129" s="5">
        <f>(SUM('Target months'!H375:H377)/SUM('Target months'!F375:F377)-1)*100</f>
        <v>2.3140133769310012</v>
      </c>
      <c r="N129" s="5">
        <f t="shared" si="8"/>
        <v>3.2266793374546854E-3</v>
      </c>
      <c r="O129" s="8">
        <f>COUNT('Training pairs'!F2158:F2167)</f>
        <v>10</v>
      </c>
      <c r="P129" s="5">
        <f>(SUM('Training pairs'!I2158:I2167)-SUM('Training pairs'!F2158:F2167)*SUM('Training pairs'!G2158:G2167)/COUNT('Training pairs'!F2158:F2167))/(SUM('Training pairs'!H2158:H2167)-SUM('Training pairs'!F2158:F2167)^2/COUNT('Training pairs'!F2158:F2167))</f>
        <v>0.2160808764797435</v>
      </c>
      <c r="Q129" s="5">
        <f>AVERAGE('Training pairs'!G2158:G2167)-P129*AVERAGE('Training pairs'!F2158:F2167)</f>
        <v>-0.85101084155570073</v>
      </c>
      <c r="R129" s="5">
        <v>2.3143175398814497</v>
      </c>
      <c r="S129" s="5">
        <f>Q129+P129*R129</f>
        <v>-0.35093107908567334</v>
      </c>
      <c r="T129" s="5">
        <f t="shared" si="9"/>
        <v>0.12661333966872734</v>
      </c>
      <c r="U129" s="4">
        <v>45596</v>
      </c>
      <c r="V129" s="4">
        <v>45583</v>
      </c>
      <c r="W129" s="1" t="s">
        <v>117</v>
      </c>
    </row>
    <row r="130" spans="1:23" ht="25" customHeight="1">
      <c r="A130" s="1"/>
      <c r="B130" s="1">
        <v>125</v>
      </c>
      <c r="C130" s="13" t="s">
        <v>17</v>
      </c>
      <c r="D130" s="1" t="s">
        <v>43</v>
      </c>
      <c r="E130" s="4">
        <v>45657</v>
      </c>
      <c r="F130" s="4">
        <v>45623</v>
      </c>
      <c r="G130" s="1">
        <v>1</v>
      </c>
      <c r="H130" s="5">
        <f>AVERAGE('PG facts'!D55,'PG facts'!D62,'PG facts'!D69,'PG facts'!D76)</f>
        <v>0.25</v>
      </c>
      <c r="I130" s="5">
        <f>'PG facts'!D76</f>
        <v>0</v>
      </c>
      <c r="J130" s="8">
        <f>COUNT('Training pairs'!F2168:F2178)</f>
        <v>11</v>
      </c>
      <c r="K130" s="5">
        <f>(SUM('Training pairs'!I2168:I2178)-SUM('Training pairs'!F2168:F2178)*SUM('Training pairs'!G2168:G2178)/COUNT('Training pairs'!F2168:F2178))/(SUM('Training pairs'!H2168:H2178)-SUM('Training pairs'!F2168:F2178)^2/COUNT('Training pairs'!F2168:F2178))</f>
        <v>0.49979730481337958</v>
      </c>
      <c r="L130" s="5">
        <f>AVERAGE('Training pairs'!G2168:G2178)-K130*AVERAGE('Training pairs'!F2168:F2178)</f>
        <v>-1.1463472912570327</v>
      </c>
      <c r="M130" s="5">
        <f>(SUM('Target months'!H378:H380)/SUM('Target months'!F378:F380)-1)*100</f>
        <v>2.2281213186692739</v>
      </c>
      <c r="N130" s="5">
        <f t="shared" si="8"/>
        <v>-3.2738261388896461E-2</v>
      </c>
      <c r="O130" s="8">
        <f>COUNT('Training pairs'!F2179:F2188)</f>
        <v>10</v>
      </c>
      <c r="P130" s="5">
        <f>(SUM('Training pairs'!I2179:I2188)-SUM('Training pairs'!F2179:F2188)*SUM('Training pairs'!G2179:G2188)/COUNT('Training pairs'!F2179:F2188))/(SUM('Training pairs'!H2179:H2188)-SUM('Training pairs'!F2179:F2188)^2/COUNT('Training pairs'!F2179:F2188))</f>
        <v>0.2160808764797435</v>
      </c>
      <c r="Q130" s="5">
        <f>AVERAGE('Training pairs'!G2179:G2188)-P130*AVERAGE('Training pairs'!F2179:F2188)</f>
        <v>-0.85101084155570073</v>
      </c>
      <c r="R130" s="5">
        <v>2.2347535505430338</v>
      </c>
      <c r="S130" s="5">
        <f>Q130+P130*R130</f>
        <v>-0.3681233356381432</v>
      </c>
      <c r="T130" s="5">
        <f t="shared" si="9"/>
        <v>0.10863086930555177</v>
      </c>
      <c r="U130" s="4">
        <v>45623</v>
      </c>
      <c r="V130" s="4">
        <v>45583</v>
      </c>
      <c r="W130" s="1" t="s">
        <v>118</v>
      </c>
    </row>
    <row r="131" spans="1:23" ht="25" customHeight="1">
      <c r="A131" s="1"/>
      <c r="B131" s="1">
        <v>126</v>
      </c>
      <c r="C131" s="13" t="s">
        <v>17</v>
      </c>
      <c r="D131" s="1" t="s">
        <v>43</v>
      </c>
      <c r="E131" s="4">
        <v>45657</v>
      </c>
      <c r="F131" s="4">
        <v>45646</v>
      </c>
      <c r="G131" s="1">
        <v>2</v>
      </c>
      <c r="H131" s="5">
        <f>AVERAGE('PG facts'!D55,'PG facts'!D62,'PG facts'!D69,'PG facts'!D76)</f>
        <v>0.25</v>
      </c>
      <c r="I131" s="5">
        <f>'PG facts'!D76</f>
        <v>0</v>
      </c>
      <c r="J131" s="8">
        <f>COUNT('Training pairs'!F2189:F2199)</f>
        <v>11</v>
      </c>
      <c r="K131" s="5">
        <f>(SUM('Training pairs'!I2189:I2199)-SUM('Training pairs'!F2189:F2199)*SUM('Training pairs'!G2189:G2199)/COUNT('Training pairs'!F2189:F2199))/(SUM('Training pairs'!H2189:H2199)-SUM('Training pairs'!F2189:F2199)^2/COUNT('Training pairs'!F2189:F2199))</f>
        <v>0.49943984314623818</v>
      </c>
      <c r="L131" s="5">
        <f>AVERAGE('Training pairs'!G2189:G2199)-K131*AVERAGE('Training pairs'!F2189:F2199)</f>
        <v>-1.1466345937277818</v>
      </c>
      <c r="M131" s="5">
        <f>(SUM('Target months'!H381:H383)/SUM('Target months'!F381:F383)-1)*100</f>
        <v>2.2104342232004415</v>
      </c>
      <c r="N131" s="5">
        <f t="shared" si="8"/>
        <v>-4.2655672007476442E-2</v>
      </c>
      <c r="O131" s="8">
        <f>COUNT('Training pairs'!F2200:F2209)</f>
        <v>10</v>
      </c>
      <c r="P131" s="5">
        <f>(SUM('Training pairs'!I2200:I2209)-SUM('Training pairs'!F2200:F2209)*SUM('Training pairs'!G2200:G2209)/COUNT('Training pairs'!F2200:F2209))/(SUM('Training pairs'!H2200:H2209)-SUM('Training pairs'!F2200:F2209)^2/COUNT('Training pairs'!F2200:F2209))</f>
        <v>0.2160808764797435</v>
      </c>
      <c r="Q131" s="5">
        <f>AVERAGE('Training pairs'!G2200:G2209)-P131*AVERAGE('Training pairs'!F2200:F2209)</f>
        <v>-0.85101084155570073</v>
      </c>
      <c r="R131" s="5">
        <v>2.247682698810527</v>
      </c>
      <c r="S131" s="5">
        <f>Q131+P131*R131</f>
        <v>-0.36532959394836673</v>
      </c>
      <c r="T131" s="5">
        <f t="shared" si="9"/>
        <v>0.10367216399626178</v>
      </c>
      <c r="U131" s="4">
        <v>45646</v>
      </c>
      <c r="V131" s="4">
        <v>45583</v>
      </c>
      <c r="W131" s="1" t="s">
        <v>119</v>
      </c>
    </row>
    <row r="132" spans="1:23" ht="25" customHeight="1">
      <c r="A132" s="1"/>
      <c r="B132" s="1">
        <v>127</v>
      </c>
      <c r="C132" s="13" t="s">
        <v>17</v>
      </c>
      <c r="D132" s="1" t="s">
        <v>43</v>
      </c>
      <c r="E132" s="4">
        <v>45657</v>
      </c>
      <c r="F132" s="4">
        <v>45678</v>
      </c>
      <c r="G132" s="1">
        <v>2</v>
      </c>
      <c r="H132" s="5">
        <f>AVERAGE('PG facts'!D55,'PG facts'!D62,'PG facts'!D69,'PG facts'!D76)</f>
        <v>0.25</v>
      </c>
      <c r="I132" s="5">
        <f>'PG facts'!D76</f>
        <v>0</v>
      </c>
      <c r="J132" s="8">
        <f>COUNT('Training pairs'!F2210:F2220)</f>
        <v>11</v>
      </c>
      <c r="K132" s="5">
        <f>(SUM('Training pairs'!I2210:I2220)-SUM('Training pairs'!F2210:F2220)*SUM('Training pairs'!G2210:G2220)/COUNT('Training pairs'!F2210:F2220))/(SUM('Training pairs'!H2210:H2220)-SUM('Training pairs'!F2210:F2220)^2/COUNT('Training pairs'!F2210:F2220))</f>
        <v>0.49943984314623818</v>
      </c>
      <c r="L132" s="5">
        <f>AVERAGE('Training pairs'!G2210:G2220)-K132*AVERAGE('Training pairs'!F2210:F2220)</f>
        <v>-1.1466345937277818</v>
      </c>
      <c r="M132" s="5">
        <f>(SUM('Target months'!H384:H386)/SUM('Target months'!F384:F386)-1)*100</f>
        <v>2.2104342232004415</v>
      </c>
      <c r="N132" s="5">
        <f t="shared" si="8"/>
        <v>-4.2655672007476442E-2</v>
      </c>
      <c r="O132" s="8">
        <f>COUNT('Training pairs'!F2221:F2230)</f>
        <v>10</v>
      </c>
      <c r="P132" s="5">
        <f>(SUM('Training pairs'!I2221:I2230)-SUM('Training pairs'!F2221:F2230)*SUM('Training pairs'!G2221:G2230)/COUNT('Training pairs'!F2221:F2230))/(SUM('Training pairs'!H2221:H2230)-SUM('Training pairs'!F2221:F2230)^2/COUNT('Training pairs'!F2221:F2230))</f>
        <v>0.2160808764797435</v>
      </c>
      <c r="Q132" s="5">
        <f>AVERAGE('Training pairs'!G2221:G2230)-P132*AVERAGE('Training pairs'!F2221:F2230)</f>
        <v>-0.85101084155570073</v>
      </c>
      <c r="R132" s="5">
        <v>2.247682698810527</v>
      </c>
      <c r="S132" s="5">
        <f>Q132+P132*R132</f>
        <v>-0.36532959394836673</v>
      </c>
      <c r="T132" s="5">
        <f t="shared" si="9"/>
        <v>0.10367216399626178</v>
      </c>
      <c r="U132" s="4">
        <v>45658</v>
      </c>
      <c r="V132" s="4">
        <v>45583</v>
      </c>
      <c r="W132" s="1" t="s">
        <v>120</v>
      </c>
    </row>
    <row r="133" spans="1:23" ht="25" customHeight="1">
      <c r="A133" s="1"/>
      <c r="B133" s="1">
        <v>128</v>
      </c>
      <c r="C133" s="13" t="s">
        <v>18</v>
      </c>
      <c r="D133" s="1" t="s">
        <v>43</v>
      </c>
      <c r="E133" s="4">
        <v>45657</v>
      </c>
      <c r="F133" s="4">
        <v>45566</v>
      </c>
      <c r="G133" s="1">
        <v>0</v>
      </c>
      <c r="H133" s="5">
        <f>AVERAGE('PG facts'!D49,'PG facts'!D56,'PG facts'!D63,'PG facts'!D70)</f>
        <v>0.75</v>
      </c>
      <c r="I133" s="5">
        <f>'PG facts'!D70</f>
        <v>2</v>
      </c>
      <c r="J133" s="8">
        <f>COUNT('Training pairs'!F2231:F2240)</f>
        <v>10</v>
      </c>
      <c r="K133" s="5">
        <f>(SUM('Training pairs'!I2231:I2240)-SUM('Training pairs'!F2231:F2240)*SUM('Training pairs'!G2231:G2240)/COUNT('Training pairs'!F2231:F2240))/(SUM('Training pairs'!H2231:H2240)-SUM('Training pairs'!F2231:F2240)^2/COUNT('Training pairs'!F2231:F2240))</f>
        <v>1.2043273666787346</v>
      </c>
      <c r="L133" s="5">
        <f>AVERAGE('Training pairs'!G2231:G2240)-K133*AVERAGE('Training pairs'!F2231:F2240)</f>
        <v>-1.5416593458596317</v>
      </c>
      <c r="M133" s="5">
        <f>(SUM('Target months'!H387:H389)/SUM('Target months'!F387:F389)-1)*100</f>
        <v>2.1970378321914508</v>
      </c>
      <c r="N133" s="5">
        <f t="shared" si="8"/>
        <v>1.1042934410770537</v>
      </c>
      <c r="O133" s="8">
        <f>COUNT('Training pairs'!F2241:F2249)</f>
        <v>9</v>
      </c>
      <c r="P133" s="5">
        <f>(SUM('Training pairs'!I2241:I2249)-SUM('Training pairs'!F2241:F2249)*SUM('Training pairs'!G2241:G2249)/COUNT('Training pairs'!F2241:F2249))/(SUM('Training pairs'!H2241:H2249)-SUM('Training pairs'!F2241:F2249)^2/COUNT('Training pairs'!F2241:F2249))</f>
        <v>0.7613454921652949</v>
      </c>
      <c r="Q133" s="5">
        <f>AVERAGE('Training pairs'!G2241:G2249)-P133*AVERAGE('Training pairs'!F2241:F2249)</f>
        <v>-1.321555976315556</v>
      </c>
      <c r="R133" s="5" t="s">
        <v>88</v>
      </c>
      <c r="S133" s="5" t="str">
        <f>"n.a."</f>
        <v>n.a.</v>
      </c>
      <c r="T133" s="5">
        <f t="shared" si="9"/>
        <v>0.92714672053852687</v>
      </c>
      <c r="U133" s="4">
        <v>45566</v>
      </c>
      <c r="V133" s="4">
        <v>45503</v>
      </c>
      <c r="W133" s="1" t="s">
        <v>108</v>
      </c>
    </row>
    <row r="134" spans="1:23" ht="25" customHeight="1">
      <c r="A134" s="1"/>
      <c r="B134" s="1">
        <v>129</v>
      </c>
      <c r="C134" s="13" t="s">
        <v>18</v>
      </c>
      <c r="D134" s="1" t="s">
        <v>43</v>
      </c>
      <c r="E134" s="4">
        <v>45657</v>
      </c>
      <c r="F134" s="4">
        <v>45583</v>
      </c>
      <c r="G134" s="1">
        <v>0</v>
      </c>
      <c r="H134" s="5">
        <f>AVERAGE('PG facts'!D56,'PG facts'!D63,'PG facts'!D70,'PG facts'!D77)</f>
        <v>2.5</v>
      </c>
      <c r="I134" s="5">
        <f>'PG facts'!D77</f>
        <v>5</v>
      </c>
      <c r="J134" s="8">
        <f>COUNT('Training pairs'!F2250:F2259)</f>
        <v>10</v>
      </c>
      <c r="K134" s="5">
        <f>(SUM('Training pairs'!I2250:I2259)-SUM('Training pairs'!F2250:F2259)*SUM('Training pairs'!G2250:G2259)/COUNT('Training pairs'!F2250:F2259))/(SUM('Training pairs'!H2250:H2259)-SUM('Training pairs'!F2250:F2259)^2/COUNT('Training pairs'!F2250:F2259))</f>
        <v>1.2043273666787346</v>
      </c>
      <c r="L134" s="5">
        <f>AVERAGE('Training pairs'!G2250:G2259)-K134*AVERAGE('Training pairs'!F2250:F2259)</f>
        <v>-1.5416593458596317</v>
      </c>
      <c r="M134" s="5">
        <f>(SUM('Target months'!H390:H392)/SUM('Target months'!F390:F392)-1)*100</f>
        <v>2.1970378321914508</v>
      </c>
      <c r="N134" s="5">
        <f t="shared" ref="N134:N197" si="12">L134+K134*M134</f>
        <v>1.1042934410770537</v>
      </c>
      <c r="O134" s="8">
        <f>COUNT('Training pairs'!F2260:F2269)</f>
        <v>10</v>
      </c>
      <c r="P134" s="5">
        <f>(SUM('Training pairs'!I2260:I2269)-SUM('Training pairs'!F2260:F2269)*SUM('Training pairs'!G2260:G2269)/COUNT('Training pairs'!F2260:F2269))/(SUM('Training pairs'!H2260:H2269)-SUM('Training pairs'!F2260:F2269)^2/COUNT('Training pairs'!F2260:F2269))</f>
        <v>1.0203497069396916</v>
      </c>
      <c r="Q134" s="5">
        <f>AVERAGE('Training pairs'!G2260:G2269)-P134*AVERAGE('Training pairs'!F2260:F2269)</f>
        <v>-1.0130842415872934</v>
      </c>
      <c r="R134" s="5" t="s">
        <v>88</v>
      </c>
      <c r="S134" s="5" t="str">
        <f>"n.a."</f>
        <v>n.a.</v>
      </c>
      <c r="T134" s="5">
        <f t="shared" ref="T134:T197" si="13">(H134+N134)/2</f>
        <v>1.8021467205385269</v>
      </c>
      <c r="U134" s="4">
        <v>45566</v>
      </c>
      <c r="V134" s="4">
        <v>45583</v>
      </c>
      <c r="W134" s="1" t="s">
        <v>108</v>
      </c>
    </row>
    <row r="135" spans="1:23" ht="25" customHeight="1">
      <c r="A135" s="1"/>
      <c r="B135" s="1">
        <v>130</v>
      </c>
      <c r="C135" s="13" t="s">
        <v>18</v>
      </c>
      <c r="D135" s="1" t="s">
        <v>43</v>
      </c>
      <c r="E135" s="4">
        <v>45657</v>
      </c>
      <c r="F135" s="4">
        <v>45596</v>
      </c>
      <c r="G135" s="1">
        <v>0</v>
      </c>
      <c r="H135" s="5">
        <f>AVERAGE('PG facts'!D56,'PG facts'!D63,'PG facts'!D70,'PG facts'!D77)</f>
        <v>2.5</v>
      </c>
      <c r="I135" s="5">
        <f>'PG facts'!D77</f>
        <v>5</v>
      </c>
      <c r="J135" s="8">
        <f>COUNT('Training pairs'!F2270:F2280)</f>
        <v>11</v>
      </c>
      <c r="K135" s="5">
        <f>(SUM('Training pairs'!I2270:I2280)-SUM('Training pairs'!F2270:F2280)*SUM('Training pairs'!G2270:G2280)/COUNT('Training pairs'!F2270:F2280))/(SUM('Training pairs'!H2270:H2280)-SUM('Training pairs'!F2270:F2280)^2/COUNT('Training pairs'!F2270:F2280))</f>
        <v>1.4286413413724957</v>
      </c>
      <c r="L135" s="5">
        <f>AVERAGE('Training pairs'!G2270:G2280)-K135*AVERAGE('Training pairs'!F2270:F2280)</f>
        <v>-1.3900517847567462</v>
      </c>
      <c r="M135" s="5">
        <f>(SUM('Target months'!H393:H395)/SUM('Target months'!F393:F395)-1)*100</f>
        <v>2.3140133769310012</v>
      </c>
      <c r="N135" s="5">
        <f t="shared" si="12"/>
        <v>1.9158433900158578</v>
      </c>
      <c r="O135" s="8">
        <f>COUNT('Training pairs'!F2281:F2290)</f>
        <v>10</v>
      </c>
      <c r="P135" s="5">
        <f>(SUM('Training pairs'!I2281:I2290)-SUM('Training pairs'!F2281:F2290)*SUM('Training pairs'!G2281:G2290)/COUNT('Training pairs'!F2281:F2290))/(SUM('Training pairs'!H2281:H2290)-SUM('Training pairs'!F2281:F2290)^2/COUNT('Training pairs'!F2281:F2290))</f>
        <v>1.0203497069396916</v>
      </c>
      <c r="Q135" s="5">
        <f>AVERAGE('Training pairs'!G2281:G2290)-P135*AVERAGE('Training pairs'!F2281:F2290)</f>
        <v>-1.0130842415872934</v>
      </c>
      <c r="R135" s="5">
        <v>2.3143175398814497</v>
      </c>
      <c r="S135" s="5">
        <f>Q135+P135*R135</f>
        <v>1.3483289819961319</v>
      </c>
      <c r="T135" s="5">
        <f t="shared" si="13"/>
        <v>2.2079216950079288</v>
      </c>
      <c r="U135" s="4">
        <v>45596</v>
      </c>
      <c r="V135" s="4">
        <v>45583</v>
      </c>
      <c r="W135" s="1" t="s">
        <v>117</v>
      </c>
    </row>
    <row r="136" spans="1:23" ht="25" customHeight="1">
      <c r="A136" s="1"/>
      <c r="B136" s="1">
        <v>131</v>
      </c>
      <c r="C136" s="13" t="s">
        <v>18</v>
      </c>
      <c r="D136" s="1" t="s">
        <v>43</v>
      </c>
      <c r="E136" s="4">
        <v>45657</v>
      </c>
      <c r="F136" s="4">
        <v>45623</v>
      </c>
      <c r="G136" s="1">
        <v>1</v>
      </c>
      <c r="H136" s="5">
        <f>AVERAGE('PG facts'!D56,'PG facts'!D63,'PG facts'!D70,'PG facts'!D77)</f>
        <v>2.5</v>
      </c>
      <c r="I136" s="5">
        <f>'PG facts'!D77</f>
        <v>5</v>
      </c>
      <c r="J136" s="8">
        <f>COUNT('Training pairs'!F2291:F2301)</f>
        <v>11</v>
      </c>
      <c r="K136" s="5">
        <f>(SUM('Training pairs'!I2291:I2301)-SUM('Training pairs'!F2291:F2301)*SUM('Training pairs'!G2291:G2301)/COUNT('Training pairs'!F2291:F2301))/(SUM('Training pairs'!H2291:H2301)-SUM('Training pairs'!F2291:F2301)^2/COUNT('Training pairs'!F2291:F2301))</f>
        <v>1.4250835443011942</v>
      </c>
      <c r="L136" s="5">
        <f>AVERAGE('Training pairs'!G2291:G2301)-K136*AVERAGE('Training pairs'!F2291:F2301)</f>
        <v>-1.3767351195800361</v>
      </c>
      <c r="M136" s="5">
        <f>(SUM('Target months'!H396:H398)/SUM('Target months'!F396:F398)-1)*100</f>
        <v>2.2281213186692739</v>
      </c>
      <c r="N136" s="5">
        <f t="shared" si="12"/>
        <v>1.7985239063622234</v>
      </c>
      <c r="O136" s="8">
        <f>COUNT('Training pairs'!F2302:F2311)</f>
        <v>10</v>
      </c>
      <c r="P136" s="5">
        <f>(SUM('Training pairs'!I2302:I2311)-SUM('Training pairs'!F2302:F2311)*SUM('Training pairs'!G2302:G2311)/COUNT('Training pairs'!F2302:F2311))/(SUM('Training pairs'!H2302:H2311)-SUM('Training pairs'!F2302:F2311)^2/COUNT('Training pairs'!F2302:F2311))</f>
        <v>1.0203497069396916</v>
      </c>
      <c r="Q136" s="5">
        <f>AVERAGE('Training pairs'!G2302:G2311)-P136*AVERAGE('Training pairs'!F2302:F2311)</f>
        <v>-1.0130842415872934</v>
      </c>
      <c r="R136" s="5">
        <v>2.2347535505430338</v>
      </c>
      <c r="S136" s="5">
        <f>Q136+P136*R136</f>
        <v>1.2671458887917266</v>
      </c>
      <c r="T136" s="5">
        <f t="shared" si="13"/>
        <v>2.1492619531811119</v>
      </c>
      <c r="U136" s="4">
        <v>45623</v>
      </c>
      <c r="V136" s="4">
        <v>45583</v>
      </c>
      <c r="W136" s="1" t="s">
        <v>118</v>
      </c>
    </row>
    <row r="137" spans="1:23" ht="25" customHeight="1">
      <c r="A137" s="1"/>
      <c r="B137" s="1">
        <v>132</v>
      </c>
      <c r="C137" s="13" t="s">
        <v>18</v>
      </c>
      <c r="D137" s="1" t="s">
        <v>43</v>
      </c>
      <c r="E137" s="4">
        <v>45657</v>
      </c>
      <c r="F137" s="4">
        <v>45646</v>
      </c>
      <c r="G137" s="1">
        <v>2</v>
      </c>
      <c r="H137" s="5">
        <f>AVERAGE('PG facts'!D56,'PG facts'!D63,'PG facts'!D70,'PG facts'!D77)</f>
        <v>2.5</v>
      </c>
      <c r="I137" s="5">
        <f>'PG facts'!D77</f>
        <v>5</v>
      </c>
      <c r="J137" s="8">
        <f>COUNT('Training pairs'!F2312:F2322)</f>
        <v>11</v>
      </c>
      <c r="K137" s="5">
        <f>(SUM('Training pairs'!I2312:I2322)-SUM('Training pairs'!F2312:F2322)*SUM('Training pairs'!G2312:G2322)/COUNT('Training pairs'!F2312:F2322))/(SUM('Training pairs'!H2312:H2322)-SUM('Training pairs'!F2312:F2322)^2/COUNT('Training pairs'!F2312:F2322))</f>
        <v>1.4257119942969767</v>
      </c>
      <c r="L137" s="5">
        <f>AVERAGE('Training pairs'!G2312:G2322)-K137*AVERAGE('Training pairs'!F2312:F2322)</f>
        <v>-1.3789378172667968</v>
      </c>
      <c r="M137" s="5">
        <f>(SUM('Target months'!H399:H401)/SUM('Target months'!F399:F401)-1)*100</f>
        <v>2.2104342232004415</v>
      </c>
      <c r="N137" s="5">
        <f t="shared" si="12"/>
        <v>1.7725047673545931</v>
      </c>
      <c r="O137" s="8">
        <f>COUNT('Training pairs'!F2323:F2332)</f>
        <v>10</v>
      </c>
      <c r="P137" s="5">
        <f>(SUM('Training pairs'!I2323:I2332)-SUM('Training pairs'!F2323:F2332)*SUM('Training pairs'!G2323:G2332)/COUNT('Training pairs'!F2323:F2332))/(SUM('Training pairs'!H2323:H2332)-SUM('Training pairs'!F2323:F2332)^2/COUNT('Training pairs'!F2323:F2332))</f>
        <v>1.0203497069396916</v>
      </c>
      <c r="Q137" s="5">
        <f>AVERAGE('Training pairs'!G2323:G2332)-P137*AVERAGE('Training pairs'!F2323:F2332)</f>
        <v>-1.0130842415872934</v>
      </c>
      <c r="R137" s="5">
        <v>2.247682698810527</v>
      </c>
      <c r="S137" s="5">
        <f>Q137+P137*R137</f>
        <v>1.2803381414374431</v>
      </c>
      <c r="T137" s="5">
        <f t="shared" si="13"/>
        <v>2.1362523836772964</v>
      </c>
      <c r="U137" s="4">
        <v>45646</v>
      </c>
      <c r="V137" s="4">
        <v>45583</v>
      </c>
      <c r="W137" s="1" t="s">
        <v>119</v>
      </c>
    </row>
    <row r="138" spans="1:23" ht="25" customHeight="1">
      <c r="A138" s="1"/>
      <c r="B138" s="1">
        <v>133</v>
      </c>
      <c r="C138" s="13" t="s">
        <v>18</v>
      </c>
      <c r="D138" s="1" t="s">
        <v>43</v>
      </c>
      <c r="E138" s="4">
        <v>45657</v>
      </c>
      <c r="F138" s="4">
        <v>45678</v>
      </c>
      <c r="G138" s="1">
        <v>2</v>
      </c>
      <c r="H138" s="5">
        <f>AVERAGE('PG facts'!D56,'PG facts'!D63,'PG facts'!D70,'PG facts'!D77)</f>
        <v>2.5</v>
      </c>
      <c r="I138" s="5">
        <f>'PG facts'!D77</f>
        <v>5</v>
      </c>
      <c r="J138" s="8">
        <f>COUNT('Training pairs'!F2333:F2343)</f>
        <v>11</v>
      </c>
      <c r="K138" s="5">
        <f>(SUM('Training pairs'!I2333:I2343)-SUM('Training pairs'!F2333:F2343)*SUM('Training pairs'!G2333:G2343)/COUNT('Training pairs'!F2333:F2343))/(SUM('Training pairs'!H2333:H2343)-SUM('Training pairs'!F2333:F2343)^2/COUNT('Training pairs'!F2333:F2343))</f>
        <v>1.4257119942969767</v>
      </c>
      <c r="L138" s="5">
        <f>AVERAGE('Training pairs'!G2333:G2343)-K138*AVERAGE('Training pairs'!F2333:F2343)</f>
        <v>-1.3789378172667968</v>
      </c>
      <c r="M138" s="5">
        <f>(SUM('Target months'!H402:H404)/SUM('Target months'!F402:F404)-1)*100</f>
        <v>2.2104342232004415</v>
      </c>
      <c r="N138" s="5">
        <f t="shared" si="12"/>
        <v>1.7725047673545931</v>
      </c>
      <c r="O138" s="8">
        <f>COUNT('Training pairs'!F2344:F2353)</f>
        <v>10</v>
      </c>
      <c r="P138" s="5">
        <f>(SUM('Training pairs'!I2344:I2353)-SUM('Training pairs'!F2344:F2353)*SUM('Training pairs'!G2344:G2353)/COUNT('Training pairs'!F2344:F2353))/(SUM('Training pairs'!H2344:H2353)-SUM('Training pairs'!F2344:F2353)^2/COUNT('Training pairs'!F2344:F2353))</f>
        <v>1.0203497069396916</v>
      </c>
      <c r="Q138" s="5">
        <f>AVERAGE('Training pairs'!G2344:G2353)-P138*AVERAGE('Training pairs'!F2344:F2353)</f>
        <v>-1.0130842415872934</v>
      </c>
      <c r="R138" s="5">
        <v>2.247682698810527</v>
      </c>
      <c r="S138" s="5">
        <f>Q138+P138*R138</f>
        <v>1.2803381414374431</v>
      </c>
      <c r="T138" s="5">
        <f t="shared" si="13"/>
        <v>2.1362523836772964</v>
      </c>
      <c r="U138" s="4">
        <v>45658</v>
      </c>
      <c r="V138" s="4">
        <v>45583</v>
      </c>
      <c r="W138" s="1" t="s">
        <v>120</v>
      </c>
    </row>
    <row r="139" spans="1:23" ht="25" customHeight="1">
      <c r="A139" s="1"/>
      <c r="B139" s="1">
        <v>134</v>
      </c>
      <c r="C139" s="13" t="s">
        <v>53</v>
      </c>
      <c r="D139" s="1" t="s">
        <v>43</v>
      </c>
      <c r="E139" s="4">
        <v>45657</v>
      </c>
      <c r="F139" s="4">
        <v>45566</v>
      </c>
      <c r="G139" s="1">
        <v>0</v>
      </c>
      <c r="H139" s="5">
        <f>AVERAGE('PG facts'!D50,'PG facts'!D57,'PG facts'!D64,'PG facts'!D71)</f>
        <v>-1.25</v>
      </c>
      <c r="I139" s="5">
        <f>'PG facts'!D71</f>
        <v>1</v>
      </c>
      <c r="J139" s="8">
        <f>COUNT('Training pairs'!F2354:F2363)</f>
        <v>10</v>
      </c>
      <c r="K139" s="5">
        <f>(SUM('Training pairs'!I2354:I2363)-SUM('Training pairs'!F2354:F2363)*SUM('Training pairs'!G2354:G2363)/COUNT('Training pairs'!F2354:F2363))/(SUM('Training pairs'!H2354:H2363)-SUM('Training pairs'!F2354:F2363)^2/COUNT('Training pairs'!F2354:F2363))</f>
        <v>1.0064221482765954</v>
      </c>
      <c r="L139" s="5">
        <f>AVERAGE('Training pairs'!G2354:G2363)-K139*AVERAGE('Training pairs'!F2354:F2363)</f>
        <v>-0.9033507918309116</v>
      </c>
      <c r="M139" s="5">
        <f>(SUM('Target months'!H405:H407)/SUM('Target months'!F405:F407)-1)*100</f>
        <v>2.1970378321914508</v>
      </c>
      <c r="N139" s="5">
        <f t="shared" si="12"/>
        <v>1.3077967430881623</v>
      </c>
      <c r="O139" s="8">
        <f>COUNT('Training pairs'!F2364:F2372)</f>
        <v>9</v>
      </c>
      <c r="P139" s="5">
        <f>(SUM('Training pairs'!I2364:I2372)-SUM('Training pairs'!F2364:F2372)*SUM('Training pairs'!G2364:G2372)/COUNT('Training pairs'!F2364:F2372))/(SUM('Training pairs'!H2364:H2372)-SUM('Training pairs'!F2364:F2372)^2/COUNT('Training pairs'!F2364:F2372))</f>
        <v>-0.30848066835048932</v>
      </c>
      <c r="Q139" s="5">
        <f>AVERAGE('Training pairs'!G2364:G2372)-P139*AVERAGE('Training pairs'!F2364:F2372)</f>
        <v>-0.93580379836529604</v>
      </c>
      <c r="R139" s="5" t="s">
        <v>88</v>
      </c>
      <c r="S139" s="5" t="str">
        <f>"n.a."</f>
        <v>n.a.</v>
      </c>
      <c r="T139" s="5">
        <f t="shared" si="13"/>
        <v>2.8898371544081147E-2</v>
      </c>
      <c r="U139" s="4">
        <v>45566</v>
      </c>
      <c r="V139" s="4">
        <v>45503</v>
      </c>
      <c r="W139" s="1" t="s">
        <v>108</v>
      </c>
    </row>
    <row r="140" spans="1:23" ht="25" customHeight="1">
      <c r="A140" s="1"/>
      <c r="B140" s="1">
        <v>135</v>
      </c>
      <c r="C140" s="13" t="s">
        <v>53</v>
      </c>
      <c r="D140" s="1" t="s">
        <v>43</v>
      </c>
      <c r="E140" s="4">
        <v>45657</v>
      </c>
      <c r="F140" s="4">
        <v>45583</v>
      </c>
      <c r="G140" s="1">
        <v>0</v>
      </c>
      <c r="H140" s="5">
        <f>AVERAGE('PG facts'!D57,'PG facts'!D64,'PG facts'!D71,'PG facts'!D78)</f>
        <v>-2</v>
      </c>
      <c r="I140" s="5">
        <f>'PG facts'!D78</f>
        <v>-1</v>
      </c>
      <c r="J140" s="8">
        <f>COUNT('Training pairs'!F2373:F2382)</f>
        <v>10</v>
      </c>
      <c r="K140" s="5">
        <f>(SUM('Training pairs'!I2373:I2382)-SUM('Training pairs'!F2373:F2382)*SUM('Training pairs'!G2373:G2382)/COUNT('Training pairs'!F2373:F2382))/(SUM('Training pairs'!H2373:H2382)-SUM('Training pairs'!F2373:F2382)^2/COUNT('Training pairs'!F2373:F2382))</f>
        <v>1.0064221482765954</v>
      </c>
      <c r="L140" s="5">
        <f>AVERAGE('Training pairs'!G2373:G2382)-K140*AVERAGE('Training pairs'!F2373:F2382)</f>
        <v>-0.9033507918309116</v>
      </c>
      <c r="M140" s="5">
        <f>(SUM('Target months'!H408:H410)/SUM('Target months'!F408:F410)-1)*100</f>
        <v>2.1970378321914508</v>
      </c>
      <c r="N140" s="5">
        <f t="shared" si="12"/>
        <v>1.3077967430881623</v>
      </c>
      <c r="O140" s="8">
        <f>COUNT('Training pairs'!F2383:F2392)</f>
        <v>10</v>
      </c>
      <c r="P140" s="5">
        <f>(SUM('Training pairs'!I2383:I2392)-SUM('Training pairs'!F2383:F2392)*SUM('Training pairs'!G2383:G2392)/COUNT('Training pairs'!F2383:F2392))/(SUM('Training pairs'!H2383:H2392)-SUM('Training pairs'!F2383:F2392)^2/COUNT('Training pairs'!F2383:F2392))</f>
        <v>-0.28128840679076555</v>
      </c>
      <c r="Q140" s="5">
        <f>AVERAGE('Training pairs'!G2383:G2392)-P140*AVERAGE('Training pairs'!F2383:F2392)</f>
        <v>-0.90341805475174541</v>
      </c>
      <c r="R140" s="5" t="s">
        <v>88</v>
      </c>
      <c r="S140" s="5" t="str">
        <f>"n.a."</f>
        <v>n.a.</v>
      </c>
      <c r="T140" s="5">
        <f t="shared" si="13"/>
        <v>-0.34610162845591885</v>
      </c>
      <c r="U140" s="4">
        <v>45566</v>
      </c>
      <c r="V140" s="4">
        <v>45583</v>
      </c>
      <c r="W140" s="1" t="s">
        <v>108</v>
      </c>
    </row>
    <row r="141" spans="1:23" ht="25" customHeight="1">
      <c r="A141" s="1"/>
      <c r="B141" s="1">
        <v>136</v>
      </c>
      <c r="C141" s="13" t="s">
        <v>53</v>
      </c>
      <c r="D141" s="1" t="s">
        <v>43</v>
      </c>
      <c r="E141" s="4">
        <v>45657</v>
      </c>
      <c r="F141" s="4">
        <v>45596</v>
      </c>
      <c r="G141" s="1">
        <v>0</v>
      </c>
      <c r="H141" s="5">
        <f>AVERAGE('PG facts'!D57,'PG facts'!D64,'PG facts'!D71,'PG facts'!D78)</f>
        <v>-2</v>
      </c>
      <c r="I141" s="5">
        <f>'PG facts'!D78</f>
        <v>-1</v>
      </c>
      <c r="J141" s="8">
        <f>COUNT('Training pairs'!F2393:F2403)</f>
        <v>11</v>
      </c>
      <c r="K141" s="5">
        <f>(SUM('Training pairs'!I2393:I2403)-SUM('Training pairs'!F2393:F2403)*SUM('Training pairs'!G2393:G2403)/COUNT('Training pairs'!F2393:F2403))/(SUM('Training pairs'!H2393:H2403)-SUM('Training pairs'!F2393:F2403)^2/COUNT('Training pairs'!F2393:F2403))</f>
        <v>0.86148865697974053</v>
      </c>
      <c r="L141" s="5">
        <f>AVERAGE('Training pairs'!G2393:G2403)-K141*AVERAGE('Training pairs'!F2393:F2403)</f>
        <v>-1.0013072975173742</v>
      </c>
      <c r="M141" s="5">
        <f>(SUM('Target months'!H411:H413)/SUM('Target months'!F411:F413)-1)*100</f>
        <v>2.3140133769310012</v>
      </c>
      <c r="N141" s="5">
        <f t="shared" si="12"/>
        <v>0.992188978808068</v>
      </c>
      <c r="O141" s="8">
        <f>COUNT('Training pairs'!F2404:F2413)</f>
        <v>10</v>
      </c>
      <c r="P141" s="5">
        <f>(SUM('Training pairs'!I2404:I2413)-SUM('Training pairs'!F2404:F2413)*SUM('Training pairs'!G2404:G2413)/COUNT('Training pairs'!F2404:F2413))/(SUM('Training pairs'!H2404:H2413)-SUM('Training pairs'!F2404:F2413)^2/COUNT('Training pairs'!F2404:F2413))</f>
        <v>-0.28128840679076555</v>
      </c>
      <c r="Q141" s="5">
        <f>AVERAGE('Training pairs'!G2404:G2413)-P141*AVERAGE('Training pairs'!F2404:F2413)</f>
        <v>-0.90341805475174541</v>
      </c>
      <c r="R141" s="5">
        <v>2.3143175398814497</v>
      </c>
      <c r="S141" s="5">
        <f>Q141+P141*R141</f>
        <v>-1.5544087483529223</v>
      </c>
      <c r="T141" s="5">
        <f t="shared" si="13"/>
        <v>-0.503905510595966</v>
      </c>
      <c r="U141" s="4">
        <v>45596</v>
      </c>
      <c r="V141" s="4">
        <v>45583</v>
      </c>
      <c r="W141" s="1" t="s">
        <v>117</v>
      </c>
    </row>
    <row r="142" spans="1:23" ht="25" customHeight="1">
      <c r="A142" s="1"/>
      <c r="B142" s="1">
        <v>137</v>
      </c>
      <c r="C142" s="13" t="s">
        <v>53</v>
      </c>
      <c r="D142" s="1" t="s">
        <v>43</v>
      </c>
      <c r="E142" s="4">
        <v>45657</v>
      </c>
      <c r="F142" s="4">
        <v>45623</v>
      </c>
      <c r="G142" s="1">
        <v>1</v>
      </c>
      <c r="H142" s="5">
        <f>AVERAGE('PG facts'!D57,'PG facts'!D64,'PG facts'!D71,'PG facts'!D78)</f>
        <v>-2</v>
      </c>
      <c r="I142" s="5">
        <f>'PG facts'!D78</f>
        <v>-1</v>
      </c>
      <c r="J142" s="8">
        <f>COUNT('Training pairs'!F2414:F2424)</f>
        <v>11</v>
      </c>
      <c r="K142" s="5">
        <f>(SUM('Training pairs'!I2414:I2424)-SUM('Training pairs'!F2414:F2424)*SUM('Training pairs'!G2414:G2424)/COUNT('Training pairs'!F2414:F2424))/(SUM('Training pairs'!H2414:H2424)-SUM('Training pairs'!F2414:F2424)^2/COUNT('Training pairs'!F2414:F2424))</f>
        <v>0.87192823284137599</v>
      </c>
      <c r="L142" s="5">
        <f>AVERAGE('Training pairs'!G2414:G2424)-K142*AVERAGE('Training pairs'!F2414:F2424)</f>
        <v>-1.0038295425565273</v>
      </c>
      <c r="M142" s="5">
        <f>(SUM('Target months'!H414:H416)/SUM('Target months'!F414:F416)-1)*100</f>
        <v>2.2281213186692739</v>
      </c>
      <c r="N142" s="5">
        <f t="shared" si="12"/>
        <v>0.93893234138696902</v>
      </c>
      <c r="O142" s="8">
        <f>COUNT('Training pairs'!F2425:F2434)</f>
        <v>10</v>
      </c>
      <c r="P142" s="5">
        <f>(SUM('Training pairs'!I2425:I2434)-SUM('Training pairs'!F2425:F2434)*SUM('Training pairs'!G2425:G2434)/COUNT('Training pairs'!F2425:F2434))/(SUM('Training pairs'!H2425:H2434)-SUM('Training pairs'!F2425:F2434)^2/COUNT('Training pairs'!F2425:F2434))</f>
        <v>-0.28128840679076555</v>
      </c>
      <c r="Q142" s="5">
        <f>AVERAGE('Training pairs'!G2425:G2434)-P142*AVERAGE('Training pairs'!F2425:F2434)</f>
        <v>-0.90341805475174541</v>
      </c>
      <c r="R142" s="5">
        <v>2.2347535505430338</v>
      </c>
      <c r="S142" s="5">
        <f>Q142+P142*R142</f>
        <v>-1.532028320554002</v>
      </c>
      <c r="T142" s="5">
        <f t="shared" si="13"/>
        <v>-0.53053382930651549</v>
      </c>
      <c r="U142" s="4">
        <v>45623</v>
      </c>
      <c r="V142" s="4">
        <v>45583</v>
      </c>
      <c r="W142" s="1" t="s">
        <v>118</v>
      </c>
    </row>
    <row r="143" spans="1:23" ht="25" customHeight="1">
      <c r="A143" s="1"/>
      <c r="B143" s="1">
        <v>138</v>
      </c>
      <c r="C143" s="13" t="s">
        <v>53</v>
      </c>
      <c r="D143" s="1" t="s">
        <v>43</v>
      </c>
      <c r="E143" s="4">
        <v>45657</v>
      </c>
      <c r="F143" s="4">
        <v>45646</v>
      </c>
      <c r="G143" s="1">
        <v>2</v>
      </c>
      <c r="H143" s="5">
        <f>AVERAGE('PG facts'!D57,'PG facts'!D64,'PG facts'!D71,'PG facts'!D78)</f>
        <v>-2</v>
      </c>
      <c r="I143" s="5">
        <f>'PG facts'!D78</f>
        <v>-1</v>
      </c>
      <c r="J143" s="8">
        <f>COUNT('Training pairs'!F2435:F2445)</f>
        <v>11</v>
      </c>
      <c r="K143" s="5">
        <f>(SUM('Training pairs'!I2435:I2445)-SUM('Training pairs'!F2435:F2445)*SUM('Training pairs'!G2435:G2445)/COUNT('Training pairs'!F2435:F2445))/(SUM('Training pairs'!H2435:H2445)-SUM('Training pairs'!F2435:F2445)^2/COUNT('Training pairs'!F2435:F2445))</f>
        <v>0.870246469327425</v>
      </c>
      <c r="L143" s="5">
        <f>AVERAGE('Training pairs'!G2435:G2445)-K143*AVERAGE('Training pairs'!F2435:F2445)</f>
        <v>-1.0034422700612193</v>
      </c>
      <c r="M143" s="5">
        <f>(SUM('Target months'!H417:H419)/SUM('Target months'!F417:F419)-1)*100</f>
        <v>2.2104342232004415</v>
      </c>
      <c r="N143" s="5">
        <f t="shared" si="12"/>
        <v>0.92018030835947418</v>
      </c>
      <c r="O143" s="8">
        <f>COUNT('Training pairs'!F2446:F2455)</f>
        <v>10</v>
      </c>
      <c r="P143" s="5">
        <f>(SUM('Training pairs'!I2446:I2455)-SUM('Training pairs'!F2446:F2455)*SUM('Training pairs'!G2446:G2455)/COUNT('Training pairs'!F2446:F2455))/(SUM('Training pairs'!H2446:H2455)-SUM('Training pairs'!F2446:F2455)^2/COUNT('Training pairs'!F2446:F2455))</f>
        <v>-0.28128840679076555</v>
      </c>
      <c r="Q143" s="5">
        <f>AVERAGE('Training pairs'!G2446:G2455)-P143*AVERAGE('Training pairs'!F2446:F2455)</f>
        <v>-0.90341805475174541</v>
      </c>
      <c r="R143" s="5">
        <v>2.247682698810527</v>
      </c>
      <c r="S143" s="5">
        <f>Q143+P143*R143</f>
        <v>-1.5356651400713268</v>
      </c>
      <c r="T143" s="5">
        <f t="shared" si="13"/>
        <v>-0.53990984582026291</v>
      </c>
      <c r="U143" s="4">
        <v>45646</v>
      </c>
      <c r="V143" s="4">
        <v>45583</v>
      </c>
      <c r="W143" s="1" t="s">
        <v>119</v>
      </c>
    </row>
    <row r="144" spans="1:23" ht="25" customHeight="1">
      <c r="A144" s="1"/>
      <c r="B144" s="1">
        <v>139</v>
      </c>
      <c r="C144" s="13" t="s">
        <v>53</v>
      </c>
      <c r="D144" s="1" t="s">
        <v>43</v>
      </c>
      <c r="E144" s="4">
        <v>45657</v>
      </c>
      <c r="F144" s="4">
        <v>45678</v>
      </c>
      <c r="G144" s="1">
        <v>2</v>
      </c>
      <c r="H144" s="5">
        <f>AVERAGE('PG facts'!D57,'PG facts'!D64,'PG facts'!D71,'PG facts'!D78)</f>
        <v>-2</v>
      </c>
      <c r="I144" s="5">
        <f>'PG facts'!D78</f>
        <v>-1</v>
      </c>
      <c r="J144" s="8">
        <f>COUNT('Training pairs'!F2456:F2466)</f>
        <v>11</v>
      </c>
      <c r="K144" s="5">
        <f>(SUM('Training pairs'!I2456:I2466)-SUM('Training pairs'!F2456:F2466)*SUM('Training pairs'!G2456:G2466)/COUNT('Training pairs'!F2456:F2466))/(SUM('Training pairs'!H2456:H2466)-SUM('Training pairs'!F2456:F2466)^2/COUNT('Training pairs'!F2456:F2466))</f>
        <v>0.870246469327425</v>
      </c>
      <c r="L144" s="5">
        <f>AVERAGE('Training pairs'!G2456:G2466)-K144*AVERAGE('Training pairs'!F2456:F2466)</f>
        <v>-1.0034422700612193</v>
      </c>
      <c r="M144" s="5">
        <f>(SUM('Target months'!H420:H422)/SUM('Target months'!F420:F422)-1)*100</f>
        <v>2.2104342232004415</v>
      </c>
      <c r="N144" s="5">
        <f t="shared" si="12"/>
        <v>0.92018030835947418</v>
      </c>
      <c r="O144" s="8">
        <f>COUNT('Training pairs'!F2467:F2476)</f>
        <v>10</v>
      </c>
      <c r="P144" s="5">
        <f>(SUM('Training pairs'!I2467:I2476)-SUM('Training pairs'!F2467:F2476)*SUM('Training pairs'!G2467:G2476)/COUNT('Training pairs'!F2467:F2476))/(SUM('Training pairs'!H2467:H2476)-SUM('Training pairs'!F2467:F2476)^2/COUNT('Training pairs'!F2467:F2476))</f>
        <v>-0.28128840679076555</v>
      </c>
      <c r="Q144" s="5">
        <f>AVERAGE('Training pairs'!G2467:G2476)-P144*AVERAGE('Training pairs'!F2467:F2476)</f>
        <v>-0.90341805475174541</v>
      </c>
      <c r="R144" s="5">
        <v>2.247682698810527</v>
      </c>
      <c r="S144" s="5">
        <f>Q144+P144*R144</f>
        <v>-1.5356651400713268</v>
      </c>
      <c r="T144" s="5">
        <f t="shared" si="13"/>
        <v>-0.53990984582026291</v>
      </c>
      <c r="U144" s="4">
        <v>45658</v>
      </c>
      <c r="V144" s="4">
        <v>45583</v>
      </c>
      <c r="W144" s="1" t="s">
        <v>120</v>
      </c>
    </row>
    <row r="145" spans="1:23" ht="25" customHeight="1">
      <c r="A145" s="1"/>
      <c r="B145" s="1">
        <v>140</v>
      </c>
      <c r="C145" s="13" t="s">
        <v>54</v>
      </c>
      <c r="D145" s="1" t="s">
        <v>43</v>
      </c>
      <c r="E145" s="4">
        <v>45657</v>
      </c>
      <c r="F145" s="4">
        <v>45566</v>
      </c>
      <c r="G145" s="1">
        <v>0</v>
      </c>
      <c r="H145" s="5">
        <f>AVERAGE('PG facts'!D51,'PG facts'!D58,'PG facts'!D65,'PG facts'!D72)</f>
        <v>1.25</v>
      </c>
      <c r="I145" s="5">
        <f>'PG facts'!D72</f>
        <v>3</v>
      </c>
      <c r="J145" s="8">
        <f>COUNT('Training pairs'!F2477:F2486)</f>
        <v>10</v>
      </c>
      <c r="K145" s="5">
        <f>(SUM('Training pairs'!I2477:I2486)-SUM('Training pairs'!F2477:F2486)*SUM('Training pairs'!G2477:G2486)/COUNT('Training pairs'!F2477:F2486))/(SUM('Training pairs'!H2477:H2486)-SUM('Training pairs'!F2477:F2486)^2/COUNT('Training pairs'!F2477:F2486))</f>
        <v>2.2145812767692692</v>
      </c>
      <c r="L145" s="5">
        <f>AVERAGE('Training pairs'!G2477:G2486)-K145*AVERAGE('Training pairs'!F2477:F2486)</f>
        <v>-2.4476880126861964</v>
      </c>
      <c r="M145" s="5">
        <f>(SUM('Target months'!H423:H425)/SUM('Target months'!F423:F425)-1)*100</f>
        <v>2.1970378321914508</v>
      </c>
      <c r="N145" s="5">
        <f t="shared" si="12"/>
        <v>2.4178308348387336</v>
      </c>
      <c r="O145" s="8">
        <f>COUNT('Training pairs'!F2487:F2495)</f>
        <v>9</v>
      </c>
      <c r="P145" s="5">
        <f>(SUM('Training pairs'!I2487:I2495)-SUM('Training pairs'!F2487:F2495)*SUM('Training pairs'!G2487:G2495)/COUNT('Training pairs'!F2487:F2495))/(SUM('Training pairs'!H2487:H2495)-SUM('Training pairs'!F2487:F2495)^2/COUNT('Training pairs'!F2487:F2495))</f>
        <v>1.3761046016632918</v>
      </c>
      <c r="Q145" s="5">
        <f>AVERAGE('Training pairs'!G2487:G2495)-P145*AVERAGE('Training pairs'!F2487:F2495)</f>
        <v>-2.3375857588247237</v>
      </c>
      <c r="R145" s="5" t="s">
        <v>88</v>
      </c>
      <c r="S145" s="5" t="str">
        <f>"n.a."</f>
        <v>n.a.</v>
      </c>
      <c r="T145" s="5">
        <f t="shared" si="13"/>
        <v>1.8339154174193668</v>
      </c>
      <c r="U145" s="4">
        <v>45566</v>
      </c>
      <c r="V145" s="4">
        <v>45503</v>
      </c>
      <c r="W145" s="1" t="s">
        <v>108</v>
      </c>
    </row>
    <row r="146" spans="1:23" ht="25" customHeight="1">
      <c r="A146" s="1"/>
      <c r="B146" s="1">
        <v>141</v>
      </c>
      <c r="C146" s="13" t="s">
        <v>54</v>
      </c>
      <c r="D146" s="1" t="s">
        <v>43</v>
      </c>
      <c r="E146" s="4">
        <v>45657</v>
      </c>
      <c r="F146" s="4">
        <v>45583</v>
      </c>
      <c r="G146" s="1">
        <v>0</v>
      </c>
      <c r="H146" s="5">
        <f>AVERAGE('PG facts'!D58,'PG facts'!D65,'PG facts'!D72,'PG facts'!D79)</f>
        <v>1.5</v>
      </c>
      <c r="I146" s="5">
        <f>'PG facts'!D79</f>
        <v>1</v>
      </c>
      <c r="J146" s="8">
        <f>COUNT('Training pairs'!F2496:F2505)</f>
        <v>10</v>
      </c>
      <c r="K146" s="5">
        <f>(SUM('Training pairs'!I2496:I2505)-SUM('Training pairs'!F2496:F2505)*SUM('Training pairs'!G2496:G2505)/COUNT('Training pairs'!F2496:F2505))/(SUM('Training pairs'!H2496:H2505)-SUM('Training pairs'!F2496:F2505)^2/COUNT('Training pairs'!F2496:F2505))</f>
        <v>2.2145812767692692</v>
      </c>
      <c r="L146" s="5">
        <f>AVERAGE('Training pairs'!G2496:G2505)-K146*AVERAGE('Training pairs'!F2496:F2505)</f>
        <v>-2.4476880126861964</v>
      </c>
      <c r="M146" s="5">
        <f>(SUM('Target months'!H426:H428)/SUM('Target months'!F426:F428)-1)*100</f>
        <v>2.1970378321914508</v>
      </c>
      <c r="N146" s="5">
        <f t="shared" si="12"/>
        <v>2.4178308348387336</v>
      </c>
      <c r="O146" s="8">
        <f>COUNT('Training pairs'!F2506:F2515)</f>
        <v>10</v>
      </c>
      <c r="P146" s="5">
        <f>(SUM('Training pairs'!I2506:I2515)-SUM('Training pairs'!F2506:F2515)*SUM('Training pairs'!G2506:G2515)/COUNT('Training pairs'!F2506:F2515))/(SUM('Training pairs'!H2506:H2515)-SUM('Training pairs'!F2506:F2515)^2/COUNT('Training pairs'!F2506:F2515))</f>
        <v>1.4162546547348545</v>
      </c>
      <c r="Q146" s="5">
        <f>AVERAGE('Training pairs'!G2506:G2515)-P146*AVERAGE('Training pairs'!F2506:F2515)</f>
        <v>-2.2897673998408559</v>
      </c>
      <c r="R146" s="5" t="s">
        <v>88</v>
      </c>
      <c r="S146" s="5" t="str">
        <f>"n.a."</f>
        <v>n.a.</v>
      </c>
      <c r="T146" s="5">
        <f t="shared" si="13"/>
        <v>1.9589154174193668</v>
      </c>
      <c r="U146" s="4">
        <v>45566</v>
      </c>
      <c r="V146" s="4">
        <v>45583</v>
      </c>
      <c r="W146" s="1" t="s">
        <v>108</v>
      </c>
    </row>
    <row r="147" spans="1:23" ht="25" customHeight="1">
      <c r="A147" s="1"/>
      <c r="B147" s="1">
        <v>142</v>
      </c>
      <c r="C147" s="13" t="s">
        <v>54</v>
      </c>
      <c r="D147" s="1" t="s">
        <v>43</v>
      </c>
      <c r="E147" s="4">
        <v>45657</v>
      </c>
      <c r="F147" s="4">
        <v>45596</v>
      </c>
      <c r="G147" s="1">
        <v>0</v>
      </c>
      <c r="H147" s="5">
        <f>AVERAGE('PG facts'!D58,'PG facts'!D65,'PG facts'!D72,'PG facts'!D79)</f>
        <v>1.5</v>
      </c>
      <c r="I147" s="5">
        <f>'PG facts'!D79</f>
        <v>1</v>
      </c>
      <c r="J147" s="8">
        <f>COUNT('Training pairs'!F2516:F2526)</f>
        <v>11</v>
      </c>
      <c r="K147" s="5">
        <f>(SUM('Training pairs'!I2516:I2526)-SUM('Training pairs'!F2516:F2526)*SUM('Training pairs'!G2516:G2526)/COUNT('Training pairs'!F2516:F2526))/(SUM('Training pairs'!H2516:H2526)-SUM('Training pairs'!F2516:F2526)^2/COUNT('Training pairs'!F2516:F2526))</f>
        <v>2.1143540866152279</v>
      </c>
      <c r="L147" s="5">
        <f>AVERAGE('Training pairs'!G2516:G2526)-K147*AVERAGE('Training pairs'!F2516:F2526)</f>
        <v>-2.5154287759453475</v>
      </c>
      <c r="M147" s="5">
        <f>(SUM('Target months'!H429:H431)/SUM('Target months'!F429:F431)-1)*100</f>
        <v>2.3140133769310012</v>
      </c>
      <c r="N147" s="5">
        <f t="shared" si="12"/>
        <v>2.3772148640510182</v>
      </c>
      <c r="O147" s="8">
        <f>COUNT('Training pairs'!F2527:F2536)</f>
        <v>10</v>
      </c>
      <c r="P147" s="5">
        <f>(SUM('Training pairs'!I2527:I2536)-SUM('Training pairs'!F2527:F2536)*SUM('Training pairs'!G2527:G2536)/COUNT('Training pairs'!F2527:F2536))/(SUM('Training pairs'!H2527:H2536)-SUM('Training pairs'!F2527:F2536)^2/COUNT('Training pairs'!F2527:F2536))</f>
        <v>1.4162546547348545</v>
      </c>
      <c r="Q147" s="5">
        <f>AVERAGE('Training pairs'!G2527:G2536)-P147*AVERAGE('Training pairs'!F2527:F2536)</f>
        <v>-2.2897673998408559</v>
      </c>
      <c r="R147" s="5">
        <v>2.3143175398814497</v>
      </c>
      <c r="S147" s="5">
        <f>Q147+P147*R147</f>
        <v>0.98789558855076454</v>
      </c>
      <c r="T147" s="5">
        <f t="shared" si="13"/>
        <v>1.9386074320255091</v>
      </c>
      <c r="U147" s="4">
        <v>45596</v>
      </c>
      <c r="V147" s="4">
        <v>45583</v>
      </c>
      <c r="W147" s="1" t="s">
        <v>117</v>
      </c>
    </row>
    <row r="148" spans="1:23" ht="25" customHeight="1">
      <c r="A148" s="1"/>
      <c r="B148" s="1">
        <v>143</v>
      </c>
      <c r="C148" s="13" t="s">
        <v>54</v>
      </c>
      <c r="D148" s="1" t="s">
        <v>43</v>
      </c>
      <c r="E148" s="4">
        <v>45657</v>
      </c>
      <c r="F148" s="4">
        <v>45623</v>
      </c>
      <c r="G148" s="1">
        <v>1</v>
      </c>
      <c r="H148" s="5">
        <f>AVERAGE('PG facts'!D58,'PG facts'!D65,'PG facts'!D72,'PG facts'!D79)</f>
        <v>1.5</v>
      </c>
      <c r="I148" s="5">
        <f>'PG facts'!D79</f>
        <v>1</v>
      </c>
      <c r="J148" s="8">
        <f>COUNT('Training pairs'!F2537:F2547)</f>
        <v>11</v>
      </c>
      <c r="K148" s="5">
        <f>(SUM('Training pairs'!I2537:I2547)-SUM('Training pairs'!F2537:F2547)*SUM('Training pairs'!G2537:G2547)/COUNT('Training pairs'!F2537:F2547))/(SUM('Training pairs'!H2537:H2547)-SUM('Training pairs'!F2537:F2547)^2/COUNT('Training pairs'!F2537:F2547))</f>
        <v>2.1285010218401266</v>
      </c>
      <c r="L148" s="5">
        <f>AVERAGE('Training pairs'!G2537:G2547)-K148*AVERAGE('Training pairs'!F2537:F2547)</f>
        <v>-2.5119975128552863</v>
      </c>
      <c r="M148" s="5">
        <f>(SUM('Target months'!H432:H434)/SUM('Target months'!F432:F434)-1)*100</f>
        <v>2.2281213186692739</v>
      </c>
      <c r="N148" s="5">
        <f t="shared" si="12"/>
        <v>2.2305609907160333</v>
      </c>
      <c r="O148" s="8">
        <f>COUNT('Training pairs'!F2548:F2557)</f>
        <v>10</v>
      </c>
      <c r="P148" s="5">
        <f>(SUM('Training pairs'!I2548:I2557)-SUM('Training pairs'!F2548:F2557)*SUM('Training pairs'!G2548:G2557)/COUNT('Training pairs'!F2548:F2557))/(SUM('Training pairs'!H2548:H2557)-SUM('Training pairs'!F2548:F2557)^2/COUNT('Training pairs'!F2548:F2557))</f>
        <v>1.4162546547348545</v>
      </c>
      <c r="Q148" s="5">
        <f>AVERAGE('Training pairs'!G2548:G2557)-P148*AVERAGE('Training pairs'!F2548:F2557)</f>
        <v>-2.2897673998408559</v>
      </c>
      <c r="R148" s="5">
        <v>2.2347535505430338</v>
      </c>
      <c r="S148" s="5">
        <f>Q148+P148*R148</f>
        <v>0.87521271830095859</v>
      </c>
      <c r="T148" s="5">
        <f t="shared" si="13"/>
        <v>1.8652804953580167</v>
      </c>
      <c r="U148" s="4">
        <v>45623</v>
      </c>
      <c r="V148" s="4">
        <v>45583</v>
      </c>
      <c r="W148" s="1" t="s">
        <v>118</v>
      </c>
    </row>
    <row r="149" spans="1:23" ht="25" customHeight="1">
      <c r="A149" s="1"/>
      <c r="B149" s="1">
        <v>144</v>
      </c>
      <c r="C149" s="13" t="s">
        <v>54</v>
      </c>
      <c r="D149" s="1" t="s">
        <v>43</v>
      </c>
      <c r="E149" s="4">
        <v>45657</v>
      </c>
      <c r="F149" s="4">
        <v>45646</v>
      </c>
      <c r="G149" s="1">
        <v>2</v>
      </c>
      <c r="H149" s="5">
        <f>AVERAGE('PG facts'!D58,'PG facts'!D65,'PG facts'!D72,'PG facts'!D79)</f>
        <v>1.5</v>
      </c>
      <c r="I149" s="5">
        <f>'PG facts'!D79</f>
        <v>1</v>
      </c>
      <c r="J149" s="8">
        <f>COUNT('Training pairs'!F2558:F2568)</f>
        <v>11</v>
      </c>
      <c r="K149" s="5">
        <f>(SUM('Training pairs'!I2558:I2568)-SUM('Training pairs'!F2558:F2568)*SUM('Training pairs'!G2558:G2568)/COUNT('Training pairs'!F2558:F2568))/(SUM('Training pairs'!H2558:H2568)-SUM('Training pairs'!F2558:F2568)^2/COUNT('Training pairs'!F2558:F2568))</f>
        <v>2.1262524302586745</v>
      </c>
      <c r="L149" s="5">
        <f>AVERAGE('Training pairs'!G2558:G2568)-K149*AVERAGE('Training pairs'!F2558:F2568)</f>
        <v>-2.5126112418989797</v>
      </c>
      <c r="M149" s="5">
        <f>(SUM('Target months'!H435:H437)/SUM('Target months'!F435:F437)-1)*100</f>
        <v>2.2104342232004415</v>
      </c>
      <c r="N149" s="5">
        <f t="shared" si="12"/>
        <v>2.1873298971079045</v>
      </c>
      <c r="O149" s="8">
        <f>COUNT('Training pairs'!F2569:F2578)</f>
        <v>10</v>
      </c>
      <c r="P149" s="5">
        <f>(SUM('Training pairs'!I2569:I2578)-SUM('Training pairs'!F2569:F2578)*SUM('Training pairs'!G2569:G2578)/COUNT('Training pairs'!F2569:F2578))/(SUM('Training pairs'!H2569:H2578)-SUM('Training pairs'!F2569:F2578)^2/COUNT('Training pairs'!F2569:F2578))</f>
        <v>1.4162546547348545</v>
      </c>
      <c r="Q149" s="5">
        <f>AVERAGE('Training pairs'!G2569:G2578)-P149*AVERAGE('Training pairs'!F2569:F2578)</f>
        <v>-2.2897673998408559</v>
      </c>
      <c r="R149" s="5">
        <v>2.247682698810527</v>
      </c>
      <c r="S149" s="5">
        <f>Q149+P149*R149</f>
        <v>0.89352368471655286</v>
      </c>
      <c r="T149" s="5">
        <f t="shared" si="13"/>
        <v>1.8436649485539522</v>
      </c>
      <c r="U149" s="4">
        <v>45646</v>
      </c>
      <c r="V149" s="4">
        <v>45583</v>
      </c>
      <c r="W149" s="1" t="s">
        <v>119</v>
      </c>
    </row>
    <row r="150" spans="1:23" ht="25" customHeight="1">
      <c r="A150" s="1"/>
      <c r="B150" s="1">
        <v>145</v>
      </c>
      <c r="C150" s="13" t="s">
        <v>54</v>
      </c>
      <c r="D150" s="1" t="s">
        <v>43</v>
      </c>
      <c r="E150" s="4">
        <v>45657</v>
      </c>
      <c r="F150" s="4">
        <v>45678</v>
      </c>
      <c r="G150" s="1">
        <v>2</v>
      </c>
      <c r="H150" s="5">
        <f>AVERAGE('PG facts'!D58,'PG facts'!D65,'PG facts'!D72,'PG facts'!D79)</f>
        <v>1.5</v>
      </c>
      <c r="I150" s="5">
        <f>'PG facts'!D79</f>
        <v>1</v>
      </c>
      <c r="J150" s="8">
        <f>COUNT('Training pairs'!F2579:F2589)</f>
        <v>11</v>
      </c>
      <c r="K150" s="5">
        <f>(SUM('Training pairs'!I2579:I2589)-SUM('Training pairs'!F2579:F2589)*SUM('Training pairs'!G2579:G2589)/COUNT('Training pairs'!F2579:F2589))/(SUM('Training pairs'!H2579:H2589)-SUM('Training pairs'!F2579:F2589)^2/COUNT('Training pairs'!F2579:F2589))</f>
        <v>2.1262524302586745</v>
      </c>
      <c r="L150" s="5">
        <f>AVERAGE('Training pairs'!G2579:G2589)-K150*AVERAGE('Training pairs'!F2579:F2589)</f>
        <v>-2.5126112418989797</v>
      </c>
      <c r="M150" s="5">
        <f>(SUM('Target months'!H438:H440)/SUM('Target months'!F438:F440)-1)*100</f>
        <v>2.2104342232004415</v>
      </c>
      <c r="N150" s="5">
        <f t="shared" si="12"/>
        <v>2.1873298971079045</v>
      </c>
      <c r="O150" s="8">
        <f>COUNT('Training pairs'!F2590:F2599)</f>
        <v>10</v>
      </c>
      <c r="P150" s="5">
        <f>(SUM('Training pairs'!I2590:I2599)-SUM('Training pairs'!F2590:F2599)*SUM('Training pairs'!G2590:G2599)/COUNT('Training pairs'!F2590:F2599))/(SUM('Training pairs'!H2590:H2599)-SUM('Training pairs'!F2590:F2599)^2/COUNT('Training pairs'!F2590:F2599))</f>
        <v>1.4162546547348545</v>
      </c>
      <c r="Q150" s="5">
        <f>AVERAGE('Training pairs'!G2590:G2599)-P150*AVERAGE('Training pairs'!F2590:F2599)</f>
        <v>-2.2897673998408559</v>
      </c>
      <c r="R150" s="5">
        <v>2.247682698810527</v>
      </c>
      <c r="S150" s="5">
        <f>Q150+P150*R150</f>
        <v>0.89352368471655286</v>
      </c>
      <c r="T150" s="5">
        <f t="shared" si="13"/>
        <v>1.8436649485539522</v>
      </c>
      <c r="U150" s="4">
        <v>45658</v>
      </c>
      <c r="V150" s="4">
        <v>45583</v>
      </c>
      <c r="W150" s="1" t="s">
        <v>120</v>
      </c>
    </row>
    <row r="151" spans="1:23" ht="25" customHeight="1">
      <c r="A151" s="1"/>
      <c r="B151" s="1">
        <v>146</v>
      </c>
      <c r="C151" s="13" t="s">
        <v>55</v>
      </c>
      <c r="D151" s="1" t="s">
        <v>43</v>
      </c>
      <c r="E151" s="4">
        <v>45657</v>
      </c>
      <c r="F151" s="4">
        <v>45566</v>
      </c>
      <c r="G151" s="1">
        <v>0</v>
      </c>
      <c r="H151" s="5">
        <f>AVERAGE('PG facts'!D52,'PG facts'!D59,'PG facts'!D66,'PG facts'!D73)</f>
        <v>-2.25</v>
      </c>
      <c r="I151" s="5">
        <f>'PG facts'!D73</f>
        <v>-1</v>
      </c>
      <c r="J151" s="8">
        <f>COUNT('Training pairs'!F2600:F2609)</f>
        <v>10</v>
      </c>
      <c r="K151" s="5">
        <f>(SUM('Training pairs'!I2600:I2609)-SUM('Training pairs'!F2600:F2609)*SUM('Training pairs'!G2600:G2609)/COUNT('Training pairs'!F2600:F2609))/(SUM('Training pairs'!H2600:H2609)-SUM('Training pairs'!F2600:F2609)^2/COUNT('Training pairs'!F2600:F2609))</f>
        <v>0.89677050157553329</v>
      </c>
      <c r="L151" s="5">
        <f>AVERAGE('Training pairs'!G2600:G2609)-K151*AVERAGE('Training pairs'!F2600:F2609)</f>
        <v>-2.6267193577305967</v>
      </c>
      <c r="M151" s="5">
        <f>(SUM('Target months'!H441:H443)/SUM('Target months'!F441:F443)-1)*100</f>
        <v>2.1970378321914508</v>
      </c>
      <c r="N151" s="5">
        <f t="shared" si="12"/>
        <v>-0.65648063897584708</v>
      </c>
      <c r="O151" s="8">
        <f>COUNT('Training pairs'!F2610:F2618)</f>
        <v>9</v>
      </c>
      <c r="P151" s="5">
        <f>(SUM('Training pairs'!I2610:I2618)-SUM('Training pairs'!F2610:F2618)*SUM('Training pairs'!G2610:G2618)/COUNT('Training pairs'!F2610:F2618))/(SUM('Training pairs'!H2610:H2618)-SUM('Training pairs'!F2610:F2618)^2/COUNT('Training pairs'!F2610:F2618))</f>
        <v>0.72826165030802525</v>
      </c>
      <c r="Q151" s="5">
        <f>AVERAGE('Training pairs'!G2610:G2618)-P151*AVERAGE('Training pairs'!F2610:F2618)</f>
        <v>-2.8583102259665361</v>
      </c>
      <c r="R151" s="5" t="s">
        <v>88</v>
      </c>
      <c r="S151" s="5" t="str">
        <f>"n.a."</f>
        <v>n.a.</v>
      </c>
      <c r="T151" s="5">
        <f t="shared" si="13"/>
        <v>-1.4532403194879235</v>
      </c>
      <c r="U151" s="4">
        <v>45566</v>
      </c>
      <c r="V151" s="4">
        <v>45503</v>
      </c>
      <c r="W151" s="1" t="s">
        <v>108</v>
      </c>
    </row>
    <row r="152" spans="1:23" ht="25" customHeight="1">
      <c r="A152" s="1"/>
      <c r="B152" s="1">
        <v>147</v>
      </c>
      <c r="C152" s="13" t="s">
        <v>55</v>
      </c>
      <c r="D152" s="1" t="s">
        <v>43</v>
      </c>
      <c r="E152" s="4">
        <v>45657</v>
      </c>
      <c r="F152" s="4">
        <v>45583</v>
      </c>
      <c r="G152" s="1">
        <v>0</v>
      </c>
      <c r="H152" s="5">
        <f>AVERAGE('PG facts'!D59,'PG facts'!D66,'PG facts'!D73,'PG facts'!D80)</f>
        <v>-1.75</v>
      </c>
      <c r="I152" s="5">
        <f>'PG facts'!D80</f>
        <v>-1</v>
      </c>
      <c r="J152" s="8">
        <f>COUNT('Training pairs'!F2619:F2628)</f>
        <v>10</v>
      </c>
      <c r="K152" s="5">
        <f>(SUM('Training pairs'!I2619:I2628)-SUM('Training pairs'!F2619:F2628)*SUM('Training pairs'!G2619:G2628)/COUNT('Training pairs'!F2619:F2628))/(SUM('Training pairs'!H2619:H2628)-SUM('Training pairs'!F2619:F2628)^2/COUNT('Training pairs'!F2619:F2628))</f>
        <v>0.89677050157553329</v>
      </c>
      <c r="L152" s="5">
        <f>AVERAGE('Training pairs'!G2619:G2628)-K152*AVERAGE('Training pairs'!F2619:F2628)</f>
        <v>-2.6267193577305967</v>
      </c>
      <c r="M152" s="5">
        <f>(SUM('Target months'!H444:H446)/SUM('Target months'!F444:F446)-1)*100</f>
        <v>2.1970378321914508</v>
      </c>
      <c r="N152" s="5">
        <f t="shared" si="12"/>
        <v>-0.65648063897584708</v>
      </c>
      <c r="O152" s="8">
        <f>COUNT('Training pairs'!F2629:F2638)</f>
        <v>10</v>
      </c>
      <c r="P152" s="5">
        <f>(SUM('Training pairs'!I2629:I2638)-SUM('Training pairs'!F2629:F2638)*SUM('Training pairs'!G2629:G2638)/COUNT('Training pairs'!F2629:F2638))/(SUM('Training pairs'!H2629:H2638)-SUM('Training pairs'!F2629:F2638)^2/COUNT('Training pairs'!F2629:F2638))</f>
        <v>0.7543776396481191</v>
      </c>
      <c r="Q152" s="5">
        <f>AVERAGE('Training pairs'!G2629:G2638)-P152*AVERAGE('Training pairs'!F2629:F2638)</f>
        <v>-2.8272063130711382</v>
      </c>
      <c r="R152" s="5" t="s">
        <v>88</v>
      </c>
      <c r="S152" s="5" t="str">
        <f>"n.a."</f>
        <v>n.a.</v>
      </c>
      <c r="T152" s="5">
        <f t="shared" si="13"/>
        <v>-1.2032403194879235</v>
      </c>
      <c r="U152" s="4">
        <v>45566</v>
      </c>
      <c r="V152" s="4">
        <v>45583</v>
      </c>
      <c r="W152" s="1" t="s">
        <v>108</v>
      </c>
    </row>
    <row r="153" spans="1:23" ht="25" customHeight="1">
      <c r="A153" s="1"/>
      <c r="B153" s="1">
        <v>148</v>
      </c>
      <c r="C153" s="13" t="s">
        <v>55</v>
      </c>
      <c r="D153" s="1" t="s">
        <v>43</v>
      </c>
      <c r="E153" s="4">
        <v>45657</v>
      </c>
      <c r="F153" s="4">
        <v>45596</v>
      </c>
      <c r="G153" s="1">
        <v>0</v>
      </c>
      <c r="H153" s="5">
        <f>AVERAGE('PG facts'!D59,'PG facts'!D66,'PG facts'!D73,'PG facts'!D80)</f>
        <v>-1.75</v>
      </c>
      <c r="I153" s="5">
        <f>'PG facts'!D80</f>
        <v>-1</v>
      </c>
      <c r="J153" s="8">
        <f>COUNT('Training pairs'!F2639:F2649)</f>
        <v>11</v>
      </c>
      <c r="K153" s="5">
        <f>(SUM('Training pairs'!I2639:I2649)-SUM('Training pairs'!F2639:F2649)*SUM('Training pairs'!G2639:G2649)/COUNT('Training pairs'!F2639:F2649))/(SUM('Training pairs'!H2639:H2649)-SUM('Training pairs'!F2639:F2649)^2/COUNT('Training pairs'!F2639:F2649))</f>
        <v>0.86996295218958897</v>
      </c>
      <c r="L153" s="5">
        <f>AVERAGE('Training pairs'!G2639:G2649)-K153*AVERAGE('Training pairs'!F2639:F2649)</f>
        <v>-2.6448378329040527</v>
      </c>
      <c r="M153" s="5">
        <f>(SUM('Target months'!H447:H449)/SUM('Target months'!F447:F449)-1)*100</f>
        <v>2.3140133769310012</v>
      </c>
      <c r="N153" s="5">
        <f t="shared" si="12"/>
        <v>-0.63173192410295886</v>
      </c>
      <c r="O153" s="8">
        <f>COUNT('Training pairs'!F2650:F2659)</f>
        <v>10</v>
      </c>
      <c r="P153" s="5">
        <f>(SUM('Training pairs'!I2650:I2659)-SUM('Training pairs'!F2650:F2659)*SUM('Training pairs'!G2650:G2659)/COUNT('Training pairs'!F2650:F2659))/(SUM('Training pairs'!H2650:H2659)-SUM('Training pairs'!F2650:F2659)^2/COUNT('Training pairs'!F2650:F2659))</f>
        <v>0.7543776396481191</v>
      </c>
      <c r="Q153" s="5">
        <f>AVERAGE('Training pairs'!G2650:G2659)-P153*AVERAGE('Training pairs'!F2650:F2659)</f>
        <v>-2.8272063130711382</v>
      </c>
      <c r="R153" s="5">
        <v>2.3143175398814497</v>
      </c>
      <c r="S153" s="5">
        <f>Q153+P153*R153</f>
        <v>-1.0813369099391283</v>
      </c>
      <c r="T153" s="5">
        <f t="shared" si="13"/>
        <v>-1.1908659620514794</v>
      </c>
      <c r="U153" s="4">
        <v>45596</v>
      </c>
      <c r="V153" s="4">
        <v>45583</v>
      </c>
      <c r="W153" s="1" t="s">
        <v>117</v>
      </c>
    </row>
    <row r="154" spans="1:23" ht="25" customHeight="1">
      <c r="A154" s="1"/>
      <c r="B154" s="1">
        <v>149</v>
      </c>
      <c r="C154" s="13" t="s">
        <v>55</v>
      </c>
      <c r="D154" s="1" t="s">
        <v>43</v>
      </c>
      <c r="E154" s="4">
        <v>45657</v>
      </c>
      <c r="F154" s="4">
        <v>45623</v>
      </c>
      <c r="G154" s="1">
        <v>1</v>
      </c>
      <c r="H154" s="5">
        <f>AVERAGE('PG facts'!D59,'PG facts'!D66,'PG facts'!D73,'PG facts'!D80)</f>
        <v>-1.75</v>
      </c>
      <c r="I154" s="5">
        <f>'PG facts'!D80</f>
        <v>-1</v>
      </c>
      <c r="J154" s="8">
        <f>COUNT('Training pairs'!F2660:F2670)</f>
        <v>11</v>
      </c>
      <c r="K154" s="5">
        <f>(SUM('Training pairs'!I2660:I2670)-SUM('Training pairs'!F2660:F2670)*SUM('Training pairs'!G2660:G2670)/COUNT('Training pairs'!F2660:F2670))/(SUM('Training pairs'!H2660:H2670)-SUM('Training pairs'!F2660:F2670)^2/COUNT('Training pairs'!F2660:F2670))</f>
        <v>0.87513560351483011</v>
      </c>
      <c r="L154" s="5">
        <f>AVERAGE('Training pairs'!G2660:G2670)-K154*AVERAGE('Training pairs'!F2660:F2670)</f>
        <v>-2.6428825240878329</v>
      </c>
      <c r="M154" s="5">
        <f>(SUM('Target months'!H450:H452)/SUM('Target months'!F450:F452)-1)*100</f>
        <v>2.2281213186692739</v>
      </c>
      <c r="N154" s="5">
        <f t="shared" si="12"/>
        <v>-0.69297422916993878</v>
      </c>
      <c r="O154" s="8">
        <f>COUNT('Training pairs'!F2671:F2680)</f>
        <v>10</v>
      </c>
      <c r="P154" s="5">
        <f>(SUM('Training pairs'!I2671:I2680)-SUM('Training pairs'!F2671:F2680)*SUM('Training pairs'!G2671:G2680)/COUNT('Training pairs'!F2671:F2680))/(SUM('Training pairs'!H2671:H2680)-SUM('Training pairs'!F2671:F2680)^2/COUNT('Training pairs'!F2671:F2680))</f>
        <v>0.7543776396481191</v>
      </c>
      <c r="Q154" s="5">
        <f>AVERAGE('Training pairs'!G2671:G2680)-P154*AVERAGE('Training pairs'!F2671:F2680)</f>
        <v>-2.8272063130711382</v>
      </c>
      <c r="R154" s="5">
        <v>2.2347535505430338</v>
      </c>
      <c r="S154" s="5">
        <f>Q154+P154*R154</f>
        <v>-1.1413582044172308</v>
      </c>
      <c r="T154" s="5">
        <f t="shared" si="13"/>
        <v>-1.2214871145849693</v>
      </c>
      <c r="U154" s="4">
        <v>45623</v>
      </c>
      <c r="V154" s="4">
        <v>45583</v>
      </c>
      <c r="W154" s="1" t="s">
        <v>118</v>
      </c>
    </row>
    <row r="155" spans="1:23" ht="25" customHeight="1">
      <c r="A155" s="1"/>
      <c r="B155" s="1">
        <v>150</v>
      </c>
      <c r="C155" s="13" t="s">
        <v>55</v>
      </c>
      <c r="D155" s="1" t="s">
        <v>43</v>
      </c>
      <c r="E155" s="4">
        <v>45657</v>
      </c>
      <c r="F155" s="4">
        <v>45646</v>
      </c>
      <c r="G155" s="1">
        <v>2</v>
      </c>
      <c r="H155" s="5">
        <f>AVERAGE('PG facts'!D59,'PG facts'!D66,'PG facts'!D73,'PG facts'!D80)</f>
        <v>-1.75</v>
      </c>
      <c r="I155" s="5">
        <f>'PG facts'!D80</f>
        <v>-1</v>
      </c>
      <c r="J155" s="8">
        <f>COUNT('Training pairs'!F2681:F2691)</f>
        <v>11</v>
      </c>
      <c r="K155" s="5">
        <f>(SUM('Training pairs'!I2681:I2691)-SUM('Training pairs'!F2681:F2691)*SUM('Training pairs'!G2681:G2691)/COUNT('Training pairs'!F2681:F2691))/(SUM('Training pairs'!H2681:H2691)-SUM('Training pairs'!F2681:F2691)^2/COUNT('Training pairs'!F2681:F2691))</f>
        <v>0.87431654489932542</v>
      </c>
      <c r="L155" s="5">
        <f>AVERAGE('Training pairs'!G2681:G2691)-K155*AVERAGE('Training pairs'!F2681:F2691)</f>
        <v>-2.6432234040712053</v>
      </c>
      <c r="M155" s="5">
        <f>(SUM('Target months'!H453:H455)/SUM('Target months'!F453:F455)-1)*100</f>
        <v>2.2104342232004415</v>
      </c>
      <c r="N155" s="5">
        <f t="shared" si="12"/>
        <v>-0.71060419131537089</v>
      </c>
      <c r="O155" s="8">
        <f>COUNT('Training pairs'!F2692:F2701)</f>
        <v>10</v>
      </c>
      <c r="P155" s="5">
        <f>(SUM('Training pairs'!I2692:I2701)-SUM('Training pairs'!F2692:F2701)*SUM('Training pairs'!G2692:G2701)/COUNT('Training pairs'!F2692:F2701))/(SUM('Training pairs'!H2692:H2701)-SUM('Training pairs'!F2692:F2701)^2/COUNT('Training pairs'!F2692:F2701))</f>
        <v>0.7543776396481191</v>
      </c>
      <c r="Q155" s="5">
        <f>AVERAGE('Training pairs'!G2692:G2701)-P155*AVERAGE('Training pairs'!F2692:F2701)</f>
        <v>-2.8272063130711382</v>
      </c>
      <c r="R155" s="5">
        <v>2.247682698810527</v>
      </c>
      <c r="S155" s="5">
        <f>Q155+P155*R155</f>
        <v>-1.1316047440645387</v>
      </c>
      <c r="T155" s="5">
        <f t="shared" si="13"/>
        <v>-1.2303020956576853</v>
      </c>
      <c r="U155" s="4">
        <v>45646</v>
      </c>
      <c r="V155" s="4">
        <v>45583</v>
      </c>
      <c r="W155" s="1" t="s">
        <v>119</v>
      </c>
    </row>
    <row r="156" spans="1:23" ht="25" customHeight="1">
      <c r="A156" s="1"/>
      <c r="B156" s="1">
        <v>151</v>
      </c>
      <c r="C156" s="13" t="s">
        <v>55</v>
      </c>
      <c r="D156" s="1" t="s">
        <v>43</v>
      </c>
      <c r="E156" s="4">
        <v>45657</v>
      </c>
      <c r="F156" s="4">
        <v>45678</v>
      </c>
      <c r="G156" s="1">
        <v>2</v>
      </c>
      <c r="H156" s="5">
        <f>AVERAGE('PG facts'!D59,'PG facts'!D66,'PG facts'!D73,'PG facts'!D80)</f>
        <v>-1.75</v>
      </c>
      <c r="I156" s="5">
        <f>'PG facts'!D80</f>
        <v>-1</v>
      </c>
      <c r="J156" s="8">
        <f>COUNT('Training pairs'!F2702:F2712)</f>
        <v>11</v>
      </c>
      <c r="K156" s="5">
        <f>(SUM('Training pairs'!I2702:I2712)-SUM('Training pairs'!F2702:F2712)*SUM('Training pairs'!G2702:G2712)/COUNT('Training pairs'!F2702:F2712))/(SUM('Training pairs'!H2702:H2712)-SUM('Training pairs'!F2702:F2712)^2/COUNT('Training pairs'!F2702:F2712))</f>
        <v>0.87431654489932542</v>
      </c>
      <c r="L156" s="5">
        <f>AVERAGE('Training pairs'!G2702:G2712)-K156*AVERAGE('Training pairs'!F2702:F2712)</f>
        <v>-2.6432234040712053</v>
      </c>
      <c r="M156" s="5">
        <f>(SUM('Target months'!H456:H458)/SUM('Target months'!F456:F458)-1)*100</f>
        <v>2.2104342232004415</v>
      </c>
      <c r="N156" s="5">
        <f t="shared" si="12"/>
        <v>-0.71060419131537089</v>
      </c>
      <c r="O156" s="8">
        <f>COUNT('Training pairs'!F2713:F2722)</f>
        <v>10</v>
      </c>
      <c r="P156" s="5">
        <f>(SUM('Training pairs'!I2713:I2722)-SUM('Training pairs'!F2713:F2722)*SUM('Training pairs'!G2713:G2722)/COUNT('Training pairs'!F2713:F2722))/(SUM('Training pairs'!H2713:H2722)-SUM('Training pairs'!F2713:F2722)^2/COUNT('Training pairs'!F2713:F2722))</f>
        <v>0.7543776396481191</v>
      </c>
      <c r="Q156" s="5">
        <f>AVERAGE('Training pairs'!G2713:G2722)-P156*AVERAGE('Training pairs'!F2713:F2722)</f>
        <v>-2.8272063130711382</v>
      </c>
      <c r="R156" s="5">
        <v>2.247682698810527</v>
      </c>
      <c r="S156" s="5">
        <f>Q156+P156*R156</f>
        <v>-1.1316047440645387</v>
      </c>
      <c r="T156" s="5">
        <f t="shared" si="13"/>
        <v>-1.2303020956576853</v>
      </c>
      <c r="U156" s="4">
        <v>45658</v>
      </c>
      <c r="V156" s="4">
        <v>45583</v>
      </c>
      <c r="W156" s="1" t="s">
        <v>120</v>
      </c>
    </row>
    <row r="157" spans="1:23" ht="25" customHeight="1">
      <c r="A157" s="1"/>
      <c r="B157" s="1">
        <v>152</v>
      </c>
      <c r="C157" s="13" t="s">
        <v>17</v>
      </c>
      <c r="D157" s="1" t="s">
        <v>56</v>
      </c>
      <c r="E157" s="4">
        <v>45657</v>
      </c>
      <c r="F157" s="4">
        <v>45566</v>
      </c>
      <c r="G157" s="1">
        <v>0</v>
      </c>
      <c r="H157" s="5">
        <f>AVERAGE('PG facts'!E48,'PG facts'!E55,'PG facts'!E62,'PG facts'!E69)</f>
        <v>4.5</v>
      </c>
      <c r="I157" s="5">
        <f>'PG facts'!E69</f>
        <v>3</v>
      </c>
      <c r="J157" s="8">
        <f>COUNT('Training pairs'!F2723:F2732)</f>
        <v>10</v>
      </c>
      <c r="K157" s="5">
        <f>(SUM('Training pairs'!I2723:I2732)-SUM('Training pairs'!F2723:F2732)*SUM('Training pairs'!G2723:G2732)/COUNT('Training pairs'!F2723:F2732))/(SUM('Training pairs'!H2723:H2732)-SUM('Training pairs'!F2723:F2732)^2/COUNT('Training pairs'!F2723:F2732))</f>
        <v>0.83569167660580934</v>
      </c>
      <c r="L157" s="5">
        <f>AVERAGE('Training pairs'!G2723:G2732)-K157*AVERAGE('Training pairs'!F2723:F2732)</f>
        <v>2.1662996107726942</v>
      </c>
      <c r="M157" s="5">
        <f>(SUM('Target months'!H459:H461)/SUM('Target months'!F459:F461)-1)*100</f>
        <v>0.672385931020969</v>
      </c>
      <c r="N157" s="5">
        <f t="shared" si="12"/>
        <v>2.7282069367937658</v>
      </c>
      <c r="O157" s="8">
        <f>COUNT('Training pairs'!F2733:F2741)</f>
        <v>9</v>
      </c>
      <c r="P157" s="5">
        <f>(SUM('Training pairs'!I2733:I2741)-SUM('Training pairs'!F2733:F2741)*SUM('Training pairs'!G2733:G2741)/COUNT('Training pairs'!F2733:F2741))/(SUM('Training pairs'!H2733:H2741)-SUM('Training pairs'!F2733:F2741)^2/COUNT('Training pairs'!F2733:F2741))</f>
        <v>0.42882842330806248</v>
      </c>
      <c r="Q157" s="5">
        <f>AVERAGE('Training pairs'!G2733:G2741)-P157*AVERAGE('Training pairs'!F2733:F2741)</f>
        <v>4.1152536188824822</v>
      </c>
      <c r="R157" s="5" t="s">
        <v>88</v>
      </c>
      <c r="S157" s="5" t="str">
        <f>"n.a."</f>
        <v>n.a.</v>
      </c>
      <c r="T157" s="5">
        <f t="shared" si="13"/>
        <v>3.6141034683968831</v>
      </c>
      <c r="U157" s="4">
        <v>45566</v>
      </c>
      <c r="V157" s="4">
        <v>45503</v>
      </c>
      <c r="W157" s="1" t="s">
        <v>121</v>
      </c>
    </row>
    <row r="158" spans="1:23" ht="25" customHeight="1">
      <c r="A158" s="1"/>
      <c r="B158" s="1">
        <v>153</v>
      </c>
      <c r="C158" s="13" t="s">
        <v>17</v>
      </c>
      <c r="D158" s="1" t="s">
        <v>56</v>
      </c>
      <c r="E158" s="4">
        <v>45657</v>
      </c>
      <c r="F158" s="4">
        <v>45575</v>
      </c>
      <c r="G158" s="1">
        <v>0</v>
      </c>
      <c r="H158" s="5">
        <f>AVERAGE('PG facts'!E48,'PG facts'!E55,'PG facts'!E62,'PG facts'!E69)</f>
        <v>4.5</v>
      </c>
      <c r="I158" s="5">
        <f>'PG facts'!E69</f>
        <v>3</v>
      </c>
      <c r="J158" s="8">
        <f>COUNT('Training pairs'!F2742:F2751)</f>
        <v>10</v>
      </c>
      <c r="K158" s="5">
        <f>(SUM('Training pairs'!I2742:I2751)-SUM('Training pairs'!F2742:F2751)*SUM('Training pairs'!G2742:G2751)/COUNT('Training pairs'!F2742:F2751))/(SUM('Training pairs'!H2742:H2751)-SUM('Training pairs'!F2742:F2751)^2/COUNT('Training pairs'!F2742:F2751))</f>
        <v>0.83569167660580934</v>
      </c>
      <c r="L158" s="5">
        <f>AVERAGE('Training pairs'!G2742:G2751)-K158*AVERAGE('Training pairs'!F2742:F2751)</f>
        <v>2.1662996107726942</v>
      </c>
      <c r="M158" s="5">
        <f>(SUM('Target months'!H462:H464)/SUM('Target months'!F462:F464)-1)*100</f>
        <v>0.374021558034765</v>
      </c>
      <c r="N158" s="5">
        <f t="shared" si="12"/>
        <v>2.4788663136934841</v>
      </c>
      <c r="O158" s="8">
        <f>COUNT('Training pairs'!F2752:F2760)</f>
        <v>9</v>
      </c>
      <c r="P158" s="5">
        <f>(SUM('Training pairs'!I2752:I2760)-SUM('Training pairs'!F2752:F2760)*SUM('Training pairs'!G2752:G2760)/COUNT('Training pairs'!F2752:F2760))/(SUM('Training pairs'!H2752:H2760)-SUM('Training pairs'!F2752:F2760)^2/COUNT('Training pairs'!F2752:F2760))</f>
        <v>0.42882842330806248</v>
      </c>
      <c r="Q158" s="5">
        <f>AVERAGE('Training pairs'!G2752:G2760)-P158*AVERAGE('Training pairs'!F2752:F2760)</f>
        <v>4.1152536188824822</v>
      </c>
      <c r="R158" s="5">
        <v>0.37330111522773102</v>
      </c>
      <c r="S158" s="5">
        <f t="shared" ref="S158:S163" si="14">Q158+P158*R158</f>
        <v>4.2753357475447311</v>
      </c>
      <c r="T158" s="5">
        <f t="shared" si="13"/>
        <v>3.4894331568467418</v>
      </c>
      <c r="U158" s="4">
        <v>45575</v>
      </c>
      <c r="V158" s="4">
        <v>45503</v>
      </c>
      <c r="W158" s="1" t="s">
        <v>112</v>
      </c>
    </row>
    <row r="159" spans="1:23" ht="25" customHeight="1">
      <c r="A159" s="1"/>
      <c r="B159" s="1">
        <v>154</v>
      </c>
      <c r="C159" s="13" t="s">
        <v>17</v>
      </c>
      <c r="D159" s="1" t="s">
        <v>56</v>
      </c>
      <c r="E159" s="4">
        <v>45657</v>
      </c>
      <c r="F159" s="4">
        <v>45583</v>
      </c>
      <c r="G159" s="1">
        <v>0</v>
      </c>
      <c r="H159" s="5">
        <f>AVERAGE('PG facts'!E55,'PG facts'!E62,'PG facts'!E69,'PG facts'!E76)</f>
        <v>3</v>
      </c>
      <c r="I159" s="5">
        <f>'PG facts'!E76</f>
        <v>1</v>
      </c>
      <c r="J159" s="8">
        <f>COUNT('Training pairs'!F2761:F2771)</f>
        <v>11</v>
      </c>
      <c r="K159" s="5">
        <f>(SUM('Training pairs'!I2761:I2771)-SUM('Training pairs'!F2761:F2771)*SUM('Training pairs'!G2761:G2771)/COUNT('Training pairs'!F2761:F2771))/(SUM('Training pairs'!H2761:H2771)-SUM('Training pairs'!F2761:F2771)^2/COUNT('Training pairs'!F2761:F2771))</f>
        <v>0.92750676377955965</v>
      </c>
      <c r="L159" s="5">
        <f>AVERAGE('Training pairs'!G2761:G2771)-K159*AVERAGE('Training pairs'!F2761:F2771)</f>
        <v>1.6458889384118507</v>
      </c>
      <c r="M159" s="5">
        <f>(SUM('Target months'!H465:H467)/SUM('Target months'!F465:F467)-1)*100</f>
        <v>0.374021558034765</v>
      </c>
      <c r="N159" s="5">
        <f t="shared" si="12"/>
        <v>1.9927964632884643</v>
      </c>
      <c r="O159" s="8">
        <f>COUNT('Training pairs'!F2772:F2781)</f>
        <v>10</v>
      </c>
      <c r="P159" s="5">
        <f>(SUM('Training pairs'!I2772:I2781)-SUM('Training pairs'!F2772:F2781)*SUM('Training pairs'!G2772:G2781)/COUNT('Training pairs'!F2772:F2781))/(SUM('Training pairs'!H2772:H2781)-SUM('Training pairs'!F2772:F2781)^2/COUNT('Training pairs'!F2772:F2781))</f>
        <v>0.67515944756998081</v>
      </c>
      <c r="Q159" s="5">
        <f>AVERAGE('Training pairs'!G2772:G2781)-P159*AVERAGE('Training pairs'!F2772:F2781)</f>
        <v>2.6027344541084365</v>
      </c>
      <c r="R159" s="5">
        <v>0.37330111522773102</v>
      </c>
      <c r="S159" s="5">
        <f t="shared" si="14"/>
        <v>2.8547722288428492</v>
      </c>
      <c r="T159" s="5">
        <f t="shared" si="13"/>
        <v>2.4963982316442319</v>
      </c>
      <c r="U159" s="4">
        <v>45575</v>
      </c>
      <c r="V159" s="4">
        <v>45583</v>
      </c>
      <c r="W159" s="1" t="s">
        <v>112</v>
      </c>
    </row>
    <row r="160" spans="1:23" ht="25" customHeight="1">
      <c r="A160" s="1"/>
      <c r="B160" s="1">
        <v>155</v>
      </c>
      <c r="C160" s="13" t="s">
        <v>17</v>
      </c>
      <c r="D160" s="1" t="s">
        <v>56</v>
      </c>
      <c r="E160" s="4">
        <v>45657</v>
      </c>
      <c r="F160" s="4">
        <v>45609</v>
      </c>
      <c r="G160" s="1">
        <v>1</v>
      </c>
      <c r="H160" s="5">
        <f>AVERAGE('PG facts'!E55,'PG facts'!E62,'PG facts'!E69,'PG facts'!E76)</f>
        <v>3</v>
      </c>
      <c r="I160" s="5">
        <f>'PG facts'!E76</f>
        <v>1</v>
      </c>
      <c r="J160" s="8">
        <f>COUNT('Training pairs'!F2782:F2792)</f>
        <v>11</v>
      </c>
      <c r="K160" s="5">
        <f>(SUM('Training pairs'!I2782:I2792)-SUM('Training pairs'!F2782:F2792)*SUM('Training pairs'!G2782:G2792)/COUNT('Training pairs'!F2782:F2792))/(SUM('Training pairs'!H2782:H2792)-SUM('Training pairs'!F2782:F2792)^2/COUNT('Training pairs'!F2782:F2792))</f>
        <v>0.92750676377955965</v>
      </c>
      <c r="L160" s="5">
        <f>AVERAGE('Training pairs'!G2782:G2792)-K160*AVERAGE('Training pairs'!F2782:F2792)</f>
        <v>1.6458889384118507</v>
      </c>
      <c r="M160" s="5">
        <f>(SUM('Target months'!H468:H470)/SUM('Target months'!F468:F470)-1)*100</f>
        <v>7.5725882446331383E-2</v>
      </c>
      <c r="N160" s="5">
        <f t="shared" si="12"/>
        <v>1.7161252065739989</v>
      </c>
      <c r="O160" s="8">
        <f>COUNT('Training pairs'!F2793:F2802)</f>
        <v>10</v>
      </c>
      <c r="P160" s="5">
        <f>(SUM('Training pairs'!I2793:I2802)-SUM('Training pairs'!F2793:F2802)*SUM('Training pairs'!G2793:G2802)/COUNT('Training pairs'!F2793:F2802))/(SUM('Training pairs'!H2793:H2802)-SUM('Training pairs'!F2793:F2802)^2/COUNT('Training pairs'!F2793:F2802))</f>
        <v>0.67515944756998081</v>
      </c>
      <c r="Q160" s="5">
        <f>AVERAGE('Training pairs'!G2793:G2802)-P160*AVERAGE('Training pairs'!F2793:F2802)</f>
        <v>2.6027344541084365</v>
      </c>
      <c r="R160" s="5">
        <v>0.37330111522773102</v>
      </c>
      <c r="S160" s="5">
        <f t="shared" si="14"/>
        <v>2.8547722288428492</v>
      </c>
      <c r="T160" s="5">
        <f t="shared" si="13"/>
        <v>2.3580626032869993</v>
      </c>
      <c r="U160" s="4">
        <v>45609</v>
      </c>
      <c r="V160" s="4">
        <v>45583</v>
      </c>
      <c r="W160" s="1" t="s">
        <v>122</v>
      </c>
    </row>
    <row r="161" spans="1:23" ht="25" customHeight="1">
      <c r="A161" s="1"/>
      <c r="B161" s="1">
        <v>156</v>
      </c>
      <c r="C161" s="13" t="s">
        <v>17</v>
      </c>
      <c r="D161" s="1" t="s">
        <v>56</v>
      </c>
      <c r="E161" s="4">
        <v>45657</v>
      </c>
      <c r="F161" s="4">
        <v>45637</v>
      </c>
      <c r="G161" s="1">
        <v>2</v>
      </c>
      <c r="H161" s="5">
        <f>AVERAGE('PG facts'!E55,'PG facts'!E62,'PG facts'!E69,'PG facts'!E76)</f>
        <v>3</v>
      </c>
      <c r="I161" s="5">
        <f>'PG facts'!E76</f>
        <v>1</v>
      </c>
      <c r="J161" s="8">
        <f>COUNT('Training pairs'!F2803:F2813)</f>
        <v>11</v>
      </c>
      <c r="K161" s="5">
        <f>(SUM('Training pairs'!I2803:I2813)-SUM('Training pairs'!F2803:F2813)*SUM('Training pairs'!G2803:G2813)/COUNT('Training pairs'!F2803:F2813))/(SUM('Training pairs'!H2803:H2813)-SUM('Training pairs'!F2803:F2813)^2/COUNT('Training pairs'!F2803:F2813))</f>
        <v>0.92750676377955965</v>
      </c>
      <c r="L161" s="5">
        <f>AVERAGE('Training pairs'!G2803:G2813)-K161*AVERAGE('Training pairs'!F2803:F2813)</f>
        <v>1.6458889384118507</v>
      </c>
      <c r="M161" s="5">
        <f>(SUM('Target months'!H471:H473)/SUM('Target months'!F471:F473)-1)*100</f>
        <v>0.24151602653232906</v>
      </c>
      <c r="N161" s="5">
        <f t="shared" si="12"/>
        <v>1.8698966865817495</v>
      </c>
      <c r="O161" s="8">
        <f>COUNT('Training pairs'!F2814:F2823)</f>
        <v>10</v>
      </c>
      <c r="P161" s="5">
        <f>(SUM('Training pairs'!I2814:I2823)-SUM('Training pairs'!F2814:F2823)*SUM('Training pairs'!G2814:G2823)/COUNT('Training pairs'!F2814:F2823))/(SUM('Training pairs'!H2814:H2823)-SUM('Training pairs'!F2814:F2823)^2/COUNT('Training pairs'!F2814:F2823))</f>
        <v>0.67515944756998081</v>
      </c>
      <c r="Q161" s="5">
        <f>AVERAGE('Training pairs'!G2814:G2823)-P161*AVERAGE('Training pairs'!F2814:F2823)</f>
        <v>2.6027344541084365</v>
      </c>
      <c r="R161" s="5">
        <v>0.37330111522773102</v>
      </c>
      <c r="S161" s="5">
        <f t="shared" si="14"/>
        <v>2.8547722288428492</v>
      </c>
      <c r="T161" s="5">
        <f t="shared" si="13"/>
        <v>2.4349483432908747</v>
      </c>
      <c r="U161" s="4">
        <v>45637</v>
      </c>
      <c r="V161" s="4">
        <v>45583</v>
      </c>
      <c r="W161" s="1" t="s">
        <v>123</v>
      </c>
    </row>
    <row r="162" spans="1:23" ht="25" customHeight="1">
      <c r="A162" s="1"/>
      <c r="B162" s="1">
        <v>157</v>
      </c>
      <c r="C162" s="13" t="s">
        <v>17</v>
      </c>
      <c r="D162" s="1" t="s">
        <v>56</v>
      </c>
      <c r="E162" s="4">
        <v>45657</v>
      </c>
      <c r="F162" s="4">
        <v>45672</v>
      </c>
      <c r="G162" s="1">
        <v>3</v>
      </c>
      <c r="H162" s="5">
        <f>AVERAGE('PG facts'!E55,'PG facts'!E62,'PG facts'!E69,'PG facts'!E76)</f>
        <v>3</v>
      </c>
      <c r="I162" s="5">
        <f>'PG facts'!E76</f>
        <v>1</v>
      </c>
      <c r="J162" s="8">
        <f>COUNT('Training pairs'!F2824:F2834)</f>
        <v>11</v>
      </c>
      <c r="K162" s="5">
        <f>(SUM('Training pairs'!I2824:I2834)-SUM('Training pairs'!F2824:F2834)*SUM('Training pairs'!G2824:G2834)/COUNT('Training pairs'!F2824:F2834))/(SUM('Training pairs'!H2824:H2834)-SUM('Training pairs'!F2824:F2834)^2/COUNT('Training pairs'!F2824:F2834))</f>
        <v>0.92750676377955965</v>
      </c>
      <c r="L162" s="5">
        <f>AVERAGE('Training pairs'!G2824:G2834)-K162*AVERAGE('Training pairs'!F2824:F2834)</f>
        <v>1.6458889384118507</v>
      </c>
      <c r="M162" s="5">
        <f>(SUM('Target months'!H474:H476)/SUM('Target months'!F474:F476)-1)*100</f>
        <v>0.34106845677743802</v>
      </c>
      <c r="N162" s="5">
        <f t="shared" si="12"/>
        <v>1.9622322389847808</v>
      </c>
      <c r="O162" s="8">
        <f>COUNT('Training pairs'!F2835:F2844)</f>
        <v>10</v>
      </c>
      <c r="P162" s="5">
        <f>(SUM('Training pairs'!I2835:I2844)-SUM('Training pairs'!F2835:F2844)*SUM('Training pairs'!G2835:G2844)/COUNT('Training pairs'!F2835:F2844))/(SUM('Training pairs'!H2835:H2844)-SUM('Training pairs'!F2835:F2844)^2/COUNT('Training pairs'!F2835:F2844))</f>
        <v>0.67515944756998081</v>
      </c>
      <c r="Q162" s="5">
        <f>AVERAGE('Training pairs'!G2835:G2844)-P162*AVERAGE('Training pairs'!F2835:F2844)</f>
        <v>2.6027344541084365</v>
      </c>
      <c r="R162" s="5">
        <v>0.37330111522773102</v>
      </c>
      <c r="S162" s="5">
        <f t="shared" si="14"/>
        <v>2.8547722288428492</v>
      </c>
      <c r="T162" s="5">
        <f t="shared" si="13"/>
        <v>2.4811161194923903</v>
      </c>
      <c r="U162" s="4">
        <v>45672</v>
      </c>
      <c r="V162" s="4">
        <v>45583</v>
      </c>
      <c r="W162" s="1" t="s">
        <v>124</v>
      </c>
    </row>
    <row r="163" spans="1:23" ht="25" customHeight="1">
      <c r="A163" s="1"/>
      <c r="B163" s="1">
        <v>158</v>
      </c>
      <c r="C163" s="13" t="s">
        <v>17</v>
      </c>
      <c r="D163" s="1" t="s">
        <v>56</v>
      </c>
      <c r="E163" s="4">
        <v>45657</v>
      </c>
      <c r="F163" s="4">
        <v>45678</v>
      </c>
      <c r="G163" s="1">
        <v>3</v>
      </c>
      <c r="H163" s="5">
        <f>AVERAGE('PG facts'!E55,'PG facts'!E62,'PG facts'!E69,'PG facts'!E76)</f>
        <v>3</v>
      </c>
      <c r="I163" s="5">
        <f>'PG facts'!E76</f>
        <v>1</v>
      </c>
      <c r="J163" s="8">
        <f>COUNT('Training pairs'!F2845:F2855)</f>
        <v>11</v>
      </c>
      <c r="K163" s="5">
        <f>(SUM('Training pairs'!I2845:I2855)-SUM('Training pairs'!F2845:F2855)*SUM('Training pairs'!G2845:G2855)/COUNT('Training pairs'!F2845:F2855))/(SUM('Training pairs'!H2845:H2855)-SUM('Training pairs'!F2845:F2855)^2/COUNT('Training pairs'!F2845:F2855))</f>
        <v>0.92750676377955965</v>
      </c>
      <c r="L163" s="5">
        <f>AVERAGE('Training pairs'!G2845:G2855)-K163*AVERAGE('Training pairs'!F2845:F2855)</f>
        <v>1.6458889384118507</v>
      </c>
      <c r="M163" s="5">
        <f>(SUM('Target months'!H477:H479)/SUM('Target months'!F477:F479)-1)*100</f>
        <v>0.34106845677743802</v>
      </c>
      <c r="N163" s="5">
        <f t="shared" si="12"/>
        <v>1.9622322389847808</v>
      </c>
      <c r="O163" s="8">
        <f>COUNT('Training pairs'!F2856:F2865)</f>
        <v>10</v>
      </c>
      <c r="P163" s="5">
        <f>(SUM('Training pairs'!I2856:I2865)-SUM('Training pairs'!F2856:F2865)*SUM('Training pairs'!G2856:G2865)/COUNT('Training pairs'!F2856:F2865))/(SUM('Training pairs'!H2856:H2865)-SUM('Training pairs'!F2856:F2865)^2/COUNT('Training pairs'!F2856:F2865))</f>
        <v>0.67515944756998081</v>
      </c>
      <c r="Q163" s="5">
        <f>AVERAGE('Training pairs'!G2856:G2865)-P163*AVERAGE('Training pairs'!F2856:F2865)</f>
        <v>2.6027344541084365</v>
      </c>
      <c r="R163" s="5">
        <v>0.37330111522773102</v>
      </c>
      <c r="S163" s="5">
        <f t="shared" si="14"/>
        <v>2.8547722288428492</v>
      </c>
      <c r="T163" s="5">
        <f t="shared" si="13"/>
        <v>2.4811161194923903</v>
      </c>
      <c r="U163" s="4">
        <v>45672</v>
      </c>
      <c r="V163" s="4">
        <v>45583</v>
      </c>
      <c r="W163" s="1" t="s">
        <v>124</v>
      </c>
    </row>
    <row r="164" spans="1:23" ht="25" customHeight="1">
      <c r="A164" s="1"/>
      <c r="B164" s="1">
        <v>159</v>
      </c>
      <c r="C164" s="13" t="s">
        <v>18</v>
      </c>
      <c r="D164" s="1" t="s">
        <v>56</v>
      </c>
      <c r="E164" s="4">
        <v>45657</v>
      </c>
      <c r="F164" s="4">
        <v>45566</v>
      </c>
      <c r="G164" s="1">
        <v>0</v>
      </c>
      <c r="H164" s="5">
        <f>AVERAGE('PG facts'!E49,'PG facts'!E56,'PG facts'!E63,'PG facts'!E70)</f>
        <v>7.75</v>
      </c>
      <c r="I164" s="5">
        <f>'PG facts'!E70</f>
        <v>5</v>
      </c>
      <c r="J164" s="8">
        <f>COUNT('Training pairs'!F2866:F2875)</f>
        <v>10</v>
      </c>
      <c r="K164" s="5">
        <f>(SUM('Training pairs'!I2866:I2875)-SUM('Training pairs'!F2866:F2875)*SUM('Training pairs'!G2866:G2875)/COUNT('Training pairs'!F2866:F2875))/(SUM('Training pairs'!H2866:H2875)-SUM('Training pairs'!F2866:F2875)^2/COUNT('Training pairs'!F2866:F2875))</f>
        <v>0.73553020573212491</v>
      </c>
      <c r="L164" s="5">
        <f>AVERAGE('Training pairs'!G2866:G2875)-K164*AVERAGE('Training pairs'!F2866:F2875)</f>
        <v>4.7257861422571388</v>
      </c>
      <c r="M164" s="5">
        <f>(SUM('Target months'!H480:H482)/SUM('Target months'!F480:F482)-1)*100</f>
        <v>0.672385931020969</v>
      </c>
      <c r="N164" s="5">
        <f t="shared" si="12"/>
        <v>5.2203463044323781</v>
      </c>
      <c r="O164" s="8">
        <f>COUNT('Training pairs'!F2876:F2884)</f>
        <v>9</v>
      </c>
      <c r="P164" s="5">
        <f>(SUM('Training pairs'!I2876:I2884)-SUM('Training pairs'!F2876:F2884)*SUM('Training pairs'!G2876:G2884)/COUNT('Training pairs'!F2876:F2884))/(SUM('Training pairs'!H2876:H2884)-SUM('Training pairs'!F2876:F2884)^2/COUNT('Training pairs'!F2876:F2884))</f>
        <v>0.58692680463596492</v>
      </c>
      <c r="Q164" s="5">
        <f>AVERAGE('Training pairs'!G2876:G2884)-P164*AVERAGE('Training pairs'!F2876:F2884)</f>
        <v>5.4495777737394713</v>
      </c>
      <c r="R164" s="5" t="s">
        <v>88</v>
      </c>
      <c r="S164" s="5" t="str">
        <f>"n.a."</f>
        <v>n.a.</v>
      </c>
      <c r="T164" s="5">
        <f t="shared" si="13"/>
        <v>6.4851731522161895</v>
      </c>
      <c r="U164" s="4">
        <v>45566</v>
      </c>
      <c r="V164" s="4">
        <v>45503</v>
      </c>
      <c r="W164" s="1" t="s">
        <v>121</v>
      </c>
    </row>
    <row r="165" spans="1:23" ht="25" customHeight="1">
      <c r="A165" s="1"/>
      <c r="B165" s="1">
        <v>160</v>
      </c>
      <c r="C165" s="13" t="s">
        <v>18</v>
      </c>
      <c r="D165" s="1" t="s">
        <v>56</v>
      </c>
      <c r="E165" s="4">
        <v>45657</v>
      </c>
      <c r="F165" s="4">
        <v>45575</v>
      </c>
      <c r="G165" s="1">
        <v>0</v>
      </c>
      <c r="H165" s="5">
        <f>AVERAGE('PG facts'!E49,'PG facts'!E56,'PG facts'!E63,'PG facts'!E70)</f>
        <v>7.75</v>
      </c>
      <c r="I165" s="5">
        <f>'PG facts'!E70</f>
        <v>5</v>
      </c>
      <c r="J165" s="8">
        <f>COUNT('Training pairs'!F2885:F2894)</f>
        <v>10</v>
      </c>
      <c r="K165" s="5">
        <f>(SUM('Training pairs'!I2885:I2894)-SUM('Training pairs'!F2885:F2894)*SUM('Training pairs'!G2885:G2894)/COUNT('Training pairs'!F2885:F2894))/(SUM('Training pairs'!H2885:H2894)-SUM('Training pairs'!F2885:F2894)^2/COUNT('Training pairs'!F2885:F2894))</f>
        <v>0.73553020573212491</v>
      </c>
      <c r="L165" s="5">
        <f>AVERAGE('Training pairs'!G2885:G2894)-K165*AVERAGE('Training pairs'!F2885:F2894)</f>
        <v>4.7257861422571388</v>
      </c>
      <c r="M165" s="5">
        <f>(SUM('Target months'!H483:H485)/SUM('Target months'!F483:F485)-1)*100</f>
        <v>0.374021558034765</v>
      </c>
      <c r="N165" s="5">
        <f t="shared" si="12"/>
        <v>5.0008902957866992</v>
      </c>
      <c r="O165" s="8">
        <f>COUNT('Training pairs'!F2895:F2903)</f>
        <v>9</v>
      </c>
      <c r="P165" s="5">
        <f>(SUM('Training pairs'!I2895:I2903)-SUM('Training pairs'!F2895:F2903)*SUM('Training pairs'!G2895:G2903)/COUNT('Training pairs'!F2895:F2903))/(SUM('Training pairs'!H2895:H2903)-SUM('Training pairs'!F2895:F2903)^2/COUNT('Training pairs'!F2895:F2903))</f>
        <v>0.58692680463596492</v>
      </c>
      <c r="Q165" s="5">
        <f>AVERAGE('Training pairs'!G2895:G2903)-P165*AVERAGE('Training pairs'!F2895:F2903)</f>
        <v>5.4495777737394713</v>
      </c>
      <c r="R165" s="5">
        <v>0.37330111522773102</v>
      </c>
      <c r="S165" s="5">
        <f t="shared" ref="S165:S170" si="15">Q165+P165*R165</f>
        <v>5.6686782044671258</v>
      </c>
      <c r="T165" s="5">
        <f t="shared" si="13"/>
        <v>6.37544514789335</v>
      </c>
      <c r="U165" s="4">
        <v>45575</v>
      </c>
      <c r="V165" s="4">
        <v>45503</v>
      </c>
      <c r="W165" s="1" t="s">
        <v>112</v>
      </c>
    </row>
    <row r="166" spans="1:23" ht="25" customHeight="1">
      <c r="A166" s="1"/>
      <c r="B166" s="1">
        <v>161</v>
      </c>
      <c r="C166" s="13" t="s">
        <v>18</v>
      </c>
      <c r="D166" s="1" t="s">
        <v>56</v>
      </c>
      <c r="E166" s="4">
        <v>45657</v>
      </c>
      <c r="F166" s="4">
        <v>45583</v>
      </c>
      <c r="G166" s="1">
        <v>0</v>
      </c>
      <c r="H166" s="5">
        <f>AVERAGE('PG facts'!E56,'PG facts'!E63,'PG facts'!E70,'PG facts'!E77)</f>
        <v>5.75</v>
      </c>
      <c r="I166" s="5">
        <f>'PG facts'!E77</f>
        <v>1</v>
      </c>
      <c r="J166" s="8">
        <f>COUNT('Training pairs'!F2904:F2914)</f>
        <v>11</v>
      </c>
      <c r="K166" s="5">
        <f>(SUM('Training pairs'!I2904:I2914)-SUM('Training pairs'!F2904:F2914)*SUM('Training pairs'!G2904:G2914)/COUNT('Training pairs'!F2904:F2914))/(SUM('Training pairs'!H2904:H2914)-SUM('Training pairs'!F2904:F2914)^2/COUNT('Training pairs'!F2904:F2914))</f>
        <v>0.98399284620128435</v>
      </c>
      <c r="L166" s="5">
        <f>AVERAGE('Training pairs'!G2904:G2914)-K166*AVERAGE('Training pairs'!F2904:F2914)</f>
        <v>3.3174924318954178</v>
      </c>
      <c r="M166" s="5">
        <f>(SUM('Target months'!H486:H488)/SUM('Target months'!F486:F488)-1)*100</f>
        <v>0.374021558034765</v>
      </c>
      <c r="N166" s="5">
        <f t="shared" si="12"/>
        <v>3.685526969326685</v>
      </c>
      <c r="O166" s="8">
        <f>COUNT('Training pairs'!F2915:F2924)</f>
        <v>10</v>
      </c>
      <c r="P166" s="5">
        <f>(SUM('Training pairs'!I2915:I2924)-SUM('Training pairs'!F2915:F2924)*SUM('Training pairs'!G2915:G2924)/COUNT('Training pairs'!F2915:F2924))/(SUM('Training pairs'!H2915:H2924)-SUM('Training pairs'!F2915:F2924)^2/COUNT('Training pairs'!F2915:F2924))</f>
        <v>0.93604045184775242</v>
      </c>
      <c r="Q166" s="5">
        <f>AVERAGE('Training pairs'!G2915:G2924)-P166*AVERAGE('Training pairs'!F2915:F2924)</f>
        <v>3.3059538283831627</v>
      </c>
      <c r="R166" s="5">
        <v>0.37330111522773102</v>
      </c>
      <c r="S166" s="5">
        <f t="shared" si="15"/>
        <v>3.655378772956198</v>
      </c>
      <c r="T166" s="5">
        <f t="shared" si="13"/>
        <v>4.7177634846633421</v>
      </c>
      <c r="U166" s="4">
        <v>45575</v>
      </c>
      <c r="V166" s="4">
        <v>45583</v>
      </c>
      <c r="W166" s="1" t="s">
        <v>112</v>
      </c>
    </row>
    <row r="167" spans="1:23" ht="25" customHeight="1">
      <c r="A167" s="1"/>
      <c r="B167" s="1">
        <v>162</v>
      </c>
      <c r="C167" s="13" t="s">
        <v>18</v>
      </c>
      <c r="D167" s="1" t="s">
        <v>56</v>
      </c>
      <c r="E167" s="4">
        <v>45657</v>
      </c>
      <c r="F167" s="4">
        <v>45609</v>
      </c>
      <c r="G167" s="1">
        <v>1</v>
      </c>
      <c r="H167" s="5">
        <f>AVERAGE('PG facts'!E56,'PG facts'!E63,'PG facts'!E70,'PG facts'!E77)</f>
        <v>5.75</v>
      </c>
      <c r="I167" s="5">
        <f>'PG facts'!E77</f>
        <v>1</v>
      </c>
      <c r="J167" s="8">
        <f>COUNT('Training pairs'!F2925:F2935)</f>
        <v>11</v>
      </c>
      <c r="K167" s="5">
        <f>(SUM('Training pairs'!I2925:I2935)-SUM('Training pairs'!F2925:F2935)*SUM('Training pairs'!G2925:G2935)/COUNT('Training pairs'!F2925:F2935))/(SUM('Training pairs'!H2925:H2935)-SUM('Training pairs'!F2925:F2935)^2/COUNT('Training pairs'!F2925:F2935))</f>
        <v>0.98399284620128435</v>
      </c>
      <c r="L167" s="5">
        <f>AVERAGE('Training pairs'!G2925:G2935)-K167*AVERAGE('Training pairs'!F2925:F2935)</f>
        <v>3.3174924318954178</v>
      </c>
      <c r="M167" s="5">
        <f>(SUM('Target months'!H489:H491)/SUM('Target months'!F489:F491)-1)*100</f>
        <v>7.5725882446331383E-2</v>
      </c>
      <c r="N167" s="5">
        <f t="shared" si="12"/>
        <v>3.3920061584948873</v>
      </c>
      <c r="O167" s="8">
        <f>COUNT('Training pairs'!F2936:F2945)</f>
        <v>10</v>
      </c>
      <c r="P167" s="5">
        <f>(SUM('Training pairs'!I2936:I2945)-SUM('Training pairs'!F2936:F2945)*SUM('Training pairs'!G2936:G2945)/COUNT('Training pairs'!F2936:F2945))/(SUM('Training pairs'!H2936:H2945)-SUM('Training pairs'!F2936:F2945)^2/COUNT('Training pairs'!F2936:F2945))</f>
        <v>0.93604045184775242</v>
      </c>
      <c r="Q167" s="5">
        <f>AVERAGE('Training pairs'!G2936:G2945)-P167*AVERAGE('Training pairs'!F2936:F2945)</f>
        <v>3.3059538283831627</v>
      </c>
      <c r="R167" s="5">
        <v>0.37330111522773102</v>
      </c>
      <c r="S167" s="5">
        <f t="shared" si="15"/>
        <v>3.655378772956198</v>
      </c>
      <c r="T167" s="5">
        <f t="shared" si="13"/>
        <v>4.5710030792474434</v>
      </c>
      <c r="U167" s="4">
        <v>45609</v>
      </c>
      <c r="V167" s="4">
        <v>45583</v>
      </c>
      <c r="W167" s="1" t="s">
        <v>122</v>
      </c>
    </row>
    <row r="168" spans="1:23" ht="25" customHeight="1">
      <c r="A168" s="1"/>
      <c r="B168" s="1">
        <v>163</v>
      </c>
      <c r="C168" s="13" t="s">
        <v>18</v>
      </c>
      <c r="D168" s="1" t="s">
        <v>56</v>
      </c>
      <c r="E168" s="4">
        <v>45657</v>
      </c>
      <c r="F168" s="4">
        <v>45637</v>
      </c>
      <c r="G168" s="1">
        <v>2</v>
      </c>
      <c r="H168" s="5">
        <f>AVERAGE('PG facts'!E56,'PG facts'!E63,'PG facts'!E70,'PG facts'!E77)</f>
        <v>5.75</v>
      </c>
      <c r="I168" s="5">
        <f>'PG facts'!E77</f>
        <v>1</v>
      </c>
      <c r="J168" s="8">
        <f>COUNT('Training pairs'!F2946:F2956)</f>
        <v>11</v>
      </c>
      <c r="K168" s="5">
        <f>(SUM('Training pairs'!I2946:I2956)-SUM('Training pairs'!F2946:F2956)*SUM('Training pairs'!G2946:G2956)/COUNT('Training pairs'!F2946:F2956))/(SUM('Training pairs'!H2946:H2956)-SUM('Training pairs'!F2946:F2956)^2/COUNT('Training pairs'!F2946:F2956))</f>
        <v>0.98399284620128435</v>
      </c>
      <c r="L168" s="5">
        <f>AVERAGE('Training pairs'!G2946:G2956)-K168*AVERAGE('Training pairs'!F2946:F2956)</f>
        <v>3.3174924318954178</v>
      </c>
      <c r="M168" s="5">
        <f>(SUM('Target months'!H492:H494)/SUM('Target months'!F492:F494)-1)*100</f>
        <v>0.24151602653232906</v>
      </c>
      <c r="N168" s="5">
        <f t="shared" si="12"/>
        <v>3.555142474246189</v>
      </c>
      <c r="O168" s="8">
        <f>COUNT('Training pairs'!F2957:F2966)</f>
        <v>10</v>
      </c>
      <c r="P168" s="5">
        <f>(SUM('Training pairs'!I2957:I2966)-SUM('Training pairs'!F2957:F2966)*SUM('Training pairs'!G2957:G2966)/COUNT('Training pairs'!F2957:F2966))/(SUM('Training pairs'!H2957:H2966)-SUM('Training pairs'!F2957:F2966)^2/COUNT('Training pairs'!F2957:F2966))</f>
        <v>0.93604045184775242</v>
      </c>
      <c r="Q168" s="5">
        <f>AVERAGE('Training pairs'!G2957:G2966)-P168*AVERAGE('Training pairs'!F2957:F2966)</f>
        <v>3.3059538283831627</v>
      </c>
      <c r="R168" s="5">
        <v>0.37330111522773102</v>
      </c>
      <c r="S168" s="5">
        <f t="shared" si="15"/>
        <v>3.655378772956198</v>
      </c>
      <c r="T168" s="5">
        <f t="shared" si="13"/>
        <v>4.6525712371230945</v>
      </c>
      <c r="U168" s="4">
        <v>45637</v>
      </c>
      <c r="V168" s="4">
        <v>45583</v>
      </c>
      <c r="W168" s="1" t="s">
        <v>123</v>
      </c>
    </row>
    <row r="169" spans="1:23" ht="25" customHeight="1">
      <c r="A169" s="1"/>
      <c r="B169" s="1">
        <v>164</v>
      </c>
      <c r="C169" s="13" t="s">
        <v>18</v>
      </c>
      <c r="D169" s="1" t="s">
        <v>56</v>
      </c>
      <c r="E169" s="4">
        <v>45657</v>
      </c>
      <c r="F169" s="4">
        <v>45672</v>
      </c>
      <c r="G169" s="1">
        <v>3</v>
      </c>
      <c r="H169" s="5">
        <f>AVERAGE('PG facts'!E56,'PG facts'!E63,'PG facts'!E70,'PG facts'!E77)</f>
        <v>5.75</v>
      </c>
      <c r="I169" s="5">
        <f>'PG facts'!E77</f>
        <v>1</v>
      </c>
      <c r="J169" s="8">
        <f>COUNT('Training pairs'!F2967:F2977)</f>
        <v>11</v>
      </c>
      <c r="K169" s="5">
        <f>(SUM('Training pairs'!I2967:I2977)-SUM('Training pairs'!F2967:F2977)*SUM('Training pairs'!G2967:G2977)/COUNT('Training pairs'!F2967:F2977))/(SUM('Training pairs'!H2967:H2977)-SUM('Training pairs'!F2967:F2977)^2/COUNT('Training pairs'!F2967:F2977))</f>
        <v>0.98399284620128435</v>
      </c>
      <c r="L169" s="5">
        <f>AVERAGE('Training pairs'!G2967:G2977)-K169*AVERAGE('Training pairs'!F2967:F2977)</f>
        <v>3.3174924318954178</v>
      </c>
      <c r="M169" s="5">
        <f>(SUM('Target months'!H495:H497)/SUM('Target months'!F495:F497)-1)*100</f>
        <v>0.34106845677743802</v>
      </c>
      <c r="N169" s="5">
        <f t="shared" si="12"/>
        <v>3.6531013534293288</v>
      </c>
      <c r="O169" s="8">
        <f>COUNT('Training pairs'!F2978:F2987)</f>
        <v>10</v>
      </c>
      <c r="P169" s="5">
        <f>(SUM('Training pairs'!I2978:I2987)-SUM('Training pairs'!F2978:F2987)*SUM('Training pairs'!G2978:G2987)/COUNT('Training pairs'!F2978:F2987))/(SUM('Training pairs'!H2978:H2987)-SUM('Training pairs'!F2978:F2987)^2/COUNT('Training pairs'!F2978:F2987))</f>
        <v>0.93604045184775242</v>
      </c>
      <c r="Q169" s="5">
        <f>AVERAGE('Training pairs'!G2978:G2987)-P169*AVERAGE('Training pairs'!F2978:F2987)</f>
        <v>3.3059538283831627</v>
      </c>
      <c r="R169" s="5">
        <v>0.37330111522773102</v>
      </c>
      <c r="S169" s="5">
        <f t="shared" si="15"/>
        <v>3.655378772956198</v>
      </c>
      <c r="T169" s="5">
        <f t="shared" si="13"/>
        <v>4.701550676714664</v>
      </c>
      <c r="U169" s="4">
        <v>45672</v>
      </c>
      <c r="V169" s="4">
        <v>45583</v>
      </c>
      <c r="W169" s="1" t="s">
        <v>124</v>
      </c>
    </row>
    <row r="170" spans="1:23" ht="25" customHeight="1">
      <c r="A170" s="1"/>
      <c r="B170" s="1">
        <v>165</v>
      </c>
      <c r="C170" s="13" t="s">
        <v>18</v>
      </c>
      <c r="D170" s="1" t="s">
        <v>56</v>
      </c>
      <c r="E170" s="4">
        <v>45657</v>
      </c>
      <c r="F170" s="4">
        <v>45678</v>
      </c>
      <c r="G170" s="1">
        <v>3</v>
      </c>
      <c r="H170" s="5">
        <f>AVERAGE('PG facts'!E56,'PG facts'!E63,'PG facts'!E70,'PG facts'!E77)</f>
        <v>5.75</v>
      </c>
      <c r="I170" s="5">
        <f>'PG facts'!E77</f>
        <v>1</v>
      </c>
      <c r="J170" s="8">
        <f>COUNT('Training pairs'!F2988:F2998)</f>
        <v>11</v>
      </c>
      <c r="K170" s="5">
        <f>(SUM('Training pairs'!I2988:I2998)-SUM('Training pairs'!F2988:F2998)*SUM('Training pairs'!G2988:G2998)/COUNT('Training pairs'!F2988:F2998))/(SUM('Training pairs'!H2988:H2998)-SUM('Training pairs'!F2988:F2998)^2/COUNT('Training pairs'!F2988:F2998))</f>
        <v>0.98399284620128435</v>
      </c>
      <c r="L170" s="5">
        <f>AVERAGE('Training pairs'!G2988:G2998)-K170*AVERAGE('Training pairs'!F2988:F2998)</f>
        <v>3.3174924318954178</v>
      </c>
      <c r="M170" s="5">
        <f>(SUM('Target months'!H498:H500)/SUM('Target months'!F498:F500)-1)*100</f>
        <v>0.34106845677743802</v>
      </c>
      <c r="N170" s="5">
        <f t="shared" si="12"/>
        <v>3.6531013534293288</v>
      </c>
      <c r="O170" s="8">
        <f>COUNT('Training pairs'!F2999:F3008)</f>
        <v>10</v>
      </c>
      <c r="P170" s="5">
        <f>(SUM('Training pairs'!I2999:I3008)-SUM('Training pairs'!F2999:F3008)*SUM('Training pairs'!G2999:G3008)/COUNT('Training pairs'!F2999:F3008))/(SUM('Training pairs'!H2999:H3008)-SUM('Training pairs'!F2999:F3008)^2/COUNT('Training pairs'!F2999:F3008))</f>
        <v>0.93604045184775242</v>
      </c>
      <c r="Q170" s="5">
        <f>AVERAGE('Training pairs'!G2999:G3008)-P170*AVERAGE('Training pairs'!F2999:F3008)</f>
        <v>3.3059538283831627</v>
      </c>
      <c r="R170" s="5">
        <v>0.37330111522773102</v>
      </c>
      <c r="S170" s="5">
        <f t="shared" si="15"/>
        <v>3.655378772956198</v>
      </c>
      <c r="T170" s="5">
        <f t="shared" si="13"/>
        <v>4.701550676714664</v>
      </c>
      <c r="U170" s="4">
        <v>45672</v>
      </c>
      <c r="V170" s="4">
        <v>45583</v>
      </c>
      <c r="W170" s="1" t="s">
        <v>124</v>
      </c>
    </row>
    <row r="171" spans="1:23" ht="25" customHeight="1">
      <c r="A171" s="1"/>
      <c r="B171" s="1">
        <v>166</v>
      </c>
      <c r="C171" s="13" t="s">
        <v>17</v>
      </c>
      <c r="D171" s="1" t="s">
        <v>57</v>
      </c>
      <c r="E171" s="4">
        <v>45657</v>
      </c>
      <c r="F171" s="4">
        <v>45566</v>
      </c>
      <c r="G171" s="1">
        <v>0</v>
      </c>
      <c r="H171" s="5">
        <f>AVERAGE('PG facts'!F48,'PG facts'!F55,'PG facts'!F62,'PG facts'!F69)</f>
        <v>3</v>
      </c>
      <c r="I171" s="5">
        <f>'PG facts'!F69</f>
        <v>3</v>
      </c>
      <c r="J171" s="8">
        <f>COUNT('Training pairs'!F3009:F3018)</f>
        <v>10</v>
      </c>
      <c r="K171" s="5">
        <f>(SUM('Training pairs'!I3009:I3018)-SUM('Training pairs'!F3009:F3018)*SUM('Training pairs'!G3009:G3018)/COUNT('Training pairs'!F3009:F3018))/(SUM('Training pairs'!H3009:H3018)-SUM('Training pairs'!F3009:F3018)^2/COUNT('Training pairs'!F3009:F3018))</f>
        <v>0.43566342221311638</v>
      </c>
      <c r="L171" s="5">
        <f>AVERAGE('Training pairs'!G3009:G3018)-K171*AVERAGE('Training pairs'!F3009:F3018)</f>
        <v>1.6849013691038435</v>
      </c>
      <c r="M171" s="5">
        <f>(SUM('Target months'!H501:H503)/SUM('Target months'!F501:F503)-1)*100</f>
        <v>3.269310346680121</v>
      </c>
      <c r="N171" s="5">
        <f t="shared" si="12"/>
        <v>3.1092203030152552</v>
      </c>
      <c r="O171" s="8">
        <f>COUNT('Training pairs'!F3019:F3027)</f>
        <v>9</v>
      </c>
      <c r="P171" s="5">
        <f>(SUM('Training pairs'!I3019:I3027)-SUM('Training pairs'!F3019:F3027)*SUM('Training pairs'!G3019:G3027)/COUNT('Training pairs'!F3019:F3027))/(SUM('Training pairs'!H3019:H3027)-SUM('Training pairs'!F3019:F3027)^2/COUNT('Training pairs'!F3019:F3027))</f>
        <v>5.5519002364676134E-2</v>
      </c>
      <c r="Q171" s="5">
        <f>AVERAGE('Training pairs'!G3019:G3027)-P171*AVERAGE('Training pairs'!F3019:F3027)</f>
        <v>3.7882361547723811</v>
      </c>
      <c r="R171" s="5" t="s">
        <v>88</v>
      </c>
      <c r="S171" s="5" t="str">
        <f>"n.a."</f>
        <v>n.a.</v>
      </c>
      <c r="T171" s="5">
        <f t="shared" si="13"/>
        <v>3.0546101515076276</v>
      </c>
      <c r="U171" s="4">
        <v>45566</v>
      </c>
      <c r="V171" s="4">
        <v>45503</v>
      </c>
      <c r="W171" s="1" t="s">
        <v>125</v>
      </c>
    </row>
    <row r="172" spans="1:23" ht="25" customHeight="1">
      <c r="A172" s="1"/>
      <c r="B172" s="1">
        <v>167</v>
      </c>
      <c r="C172" s="13" t="s">
        <v>17</v>
      </c>
      <c r="D172" s="1" t="s">
        <v>57</v>
      </c>
      <c r="E172" s="4">
        <v>45657</v>
      </c>
      <c r="F172" s="4">
        <v>45582</v>
      </c>
      <c r="G172" s="1">
        <v>0</v>
      </c>
      <c r="H172" s="5">
        <f>AVERAGE('PG facts'!F48,'PG facts'!F55,'PG facts'!F62,'PG facts'!F69)</f>
        <v>3</v>
      </c>
      <c r="I172" s="5">
        <f>'PG facts'!F69</f>
        <v>3</v>
      </c>
      <c r="J172" s="8">
        <f>COUNT('Training pairs'!F3028:F3037)</f>
        <v>10</v>
      </c>
      <c r="K172" s="5">
        <f>(SUM('Training pairs'!I3028:I3037)-SUM('Training pairs'!F3028:F3037)*SUM('Training pairs'!G3028:G3037)/COUNT('Training pairs'!F3028:F3037))/(SUM('Training pairs'!H3028:H3037)-SUM('Training pairs'!F3028:F3037)^2/COUNT('Training pairs'!F3028:F3037))</f>
        <v>0.43622556740649809</v>
      </c>
      <c r="L172" s="5">
        <f>AVERAGE('Training pairs'!G3028:G3037)-K172*AVERAGE('Training pairs'!F3028:F3037)</f>
        <v>1.6868311273064056</v>
      </c>
      <c r="M172" s="5">
        <f>(SUM('Target months'!H504:H506)/SUM('Target months'!F504:F506)-1)*100</f>
        <v>4.2776302845816572</v>
      </c>
      <c r="N172" s="5">
        <f t="shared" si="12"/>
        <v>3.5528428253532587</v>
      </c>
      <c r="O172" s="8">
        <f>COUNT('Training pairs'!F3038:F3046)</f>
        <v>9</v>
      </c>
      <c r="P172" s="5">
        <f>(SUM('Training pairs'!I3038:I3046)-SUM('Training pairs'!F3038:F3046)*SUM('Training pairs'!G3038:G3046)/COUNT('Training pairs'!F3038:F3046))/(SUM('Training pairs'!H3038:H3046)-SUM('Training pairs'!F3038:F3046)^2/COUNT('Training pairs'!F3038:F3046))</f>
        <v>6.2206193634625359E-2</v>
      </c>
      <c r="Q172" s="5">
        <f>AVERAGE('Training pairs'!G3038:G3046)-P172*AVERAGE('Training pairs'!F3038:F3046)</f>
        <v>3.7501253611895811</v>
      </c>
      <c r="R172" s="5">
        <v>4.273198477134077</v>
      </c>
      <c r="S172" s="5">
        <f t="shared" ref="S172:S177" si="16">Q172+P172*R172</f>
        <v>4.0159447730973694</v>
      </c>
      <c r="T172" s="5">
        <f t="shared" si="13"/>
        <v>3.2764214126766293</v>
      </c>
      <c r="U172" s="4">
        <v>45582</v>
      </c>
      <c r="V172" s="4">
        <v>45503</v>
      </c>
      <c r="W172" s="1" t="s">
        <v>116</v>
      </c>
    </row>
    <row r="173" spans="1:23" ht="25" customHeight="1">
      <c r="A173" s="1"/>
      <c r="B173" s="1">
        <v>168</v>
      </c>
      <c r="C173" s="13" t="s">
        <v>17</v>
      </c>
      <c r="D173" s="1" t="s">
        <v>57</v>
      </c>
      <c r="E173" s="4">
        <v>45657</v>
      </c>
      <c r="F173" s="4">
        <v>45583</v>
      </c>
      <c r="G173" s="1">
        <v>0</v>
      </c>
      <c r="H173" s="5">
        <f>AVERAGE('PG facts'!F55,'PG facts'!F62,'PG facts'!F69,'PG facts'!F76)</f>
        <v>1.25</v>
      </c>
      <c r="I173" s="5">
        <f>'PG facts'!F76</f>
        <v>-2</v>
      </c>
      <c r="J173" s="8">
        <f>COUNT('Training pairs'!F3047:F3057)</f>
        <v>11</v>
      </c>
      <c r="K173" s="5">
        <f>(SUM('Training pairs'!I3047:I3057)-SUM('Training pairs'!F3047:F3057)*SUM('Training pairs'!G3047:G3057)/COUNT('Training pairs'!F3047:F3057))/(SUM('Training pairs'!H3047:H3057)-SUM('Training pairs'!F3047:F3057)^2/COUNT('Training pairs'!F3047:F3057))</f>
        <v>0.50285431555133653</v>
      </c>
      <c r="L173" s="5">
        <f>AVERAGE('Training pairs'!G3047:G3057)-K173*AVERAGE('Training pairs'!F3047:F3057)</f>
        <v>0.83512719426018212</v>
      </c>
      <c r="M173" s="5">
        <f>(SUM('Target months'!H507:H509)/SUM('Target months'!F507:F509)-1)*100</f>
        <v>4.2776302845816572</v>
      </c>
      <c r="N173" s="5">
        <f t="shared" si="12"/>
        <v>2.98615204319516</v>
      </c>
      <c r="O173" s="8">
        <f>COUNT('Training pairs'!F3058:F3067)</f>
        <v>10</v>
      </c>
      <c r="P173" s="5">
        <f>(SUM('Training pairs'!I3058:I3067)-SUM('Training pairs'!F3058:F3067)*SUM('Training pairs'!G3058:G3067)/COUNT('Training pairs'!F3058:F3067))/(SUM('Training pairs'!H3058:H3067)-SUM('Training pairs'!F3058:F3067)^2/COUNT('Training pairs'!F3058:F3067))</f>
        <v>0.40137144935240032</v>
      </c>
      <c r="Q173" s="5">
        <f>AVERAGE('Training pairs'!G3058:G3067)-P173*AVERAGE('Training pairs'!F3058:F3067)</f>
        <v>1.3716517040719065</v>
      </c>
      <c r="R173" s="5">
        <v>4.273198477134077</v>
      </c>
      <c r="S173" s="5">
        <f t="shared" si="16"/>
        <v>3.0867915702096811</v>
      </c>
      <c r="T173" s="5">
        <f t="shared" si="13"/>
        <v>2.11807602159758</v>
      </c>
      <c r="U173" s="4">
        <v>45582</v>
      </c>
      <c r="V173" s="4">
        <v>45583</v>
      </c>
      <c r="W173" s="1" t="s">
        <v>116</v>
      </c>
    </row>
    <row r="174" spans="1:23" ht="25" customHeight="1">
      <c r="A174" s="1"/>
      <c r="B174" s="1">
        <v>169</v>
      </c>
      <c r="C174" s="13" t="s">
        <v>17</v>
      </c>
      <c r="D174" s="1" t="s">
        <v>57</v>
      </c>
      <c r="E174" s="4">
        <v>45657</v>
      </c>
      <c r="F174" s="4">
        <v>45611</v>
      </c>
      <c r="G174" s="1">
        <v>1</v>
      </c>
      <c r="H174" s="5">
        <f>AVERAGE('PG facts'!F55,'PG facts'!F62,'PG facts'!F69,'PG facts'!F76)</f>
        <v>1.25</v>
      </c>
      <c r="I174" s="5">
        <f>'PG facts'!F76</f>
        <v>-2</v>
      </c>
      <c r="J174" s="8">
        <f>COUNT('Training pairs'!F3068:F3078)</f>
        <v>11</v>
      </c>
      <c r="K174" s="5">
        <f>(SUM('Training pairs'!I3068:I3078)-SUM('Training pairs'!F3068:F3078)*SUM('Training pairs'!G3068:G3078)/COUNT('Training pairs'!F3068:F3078))/(SUM('Training pairs'!H3068:H3078)-SUM('Training pairs'!F3068:F3078)^2/COUNT('Training pairs'!F3068:F3078))</f>
        <v>0.49056444885143835</v>
      </c>
      <c r="L174" s="5">
        <f>AVERAGE('Training pairs'!G3068:G3078)-K174*AVERAGE('Training pairs'!F3068:F3078)</f>
        <v>0.88922626683177519</v>
      </c>
      <c r="M174" s="5">
        <f>(SUM('Target months'!H510:H512)/SUM('Target months'!F510:F512)-1)*100</f>
        <v>2.827132020564882</v>
      </c>
      <c r="N174" s="5">
        <f t="shared" si="12"/>
        <v>2.2761167283304395</v>
      </c>
      <c r="O174" s="8">
        <f>COUNT('Training pairs'!F3079:F3088)</f>
        <v>10</v>
      </c>
      <c r="P174" s="5">
        <f>(SUM('Training pairs'!I3079:I3088)-SUM('Training pairs'!F3079:F3088)*SUM('Training pairs'!G3079:G3088)/COUNT('Training pairs'!F3079:F3088))/(SUM('Training pairs'!H3079:H3088)-SUM('Training pairs'!F3079:F3088)^2/COUNT('Training pairs'!F3079:F3088))</f>
        <v>0.40324707865115011</v>
      </c>
      <c r="Q174" s="5">
        <f>AVERAGE('Training pairs'!G3079:G3088)-P174*AVERAGE('Training pairs'!F3079:F3088)</f>
        <v>1.3631681812747432</v>
      </c>
      <c r="R174" s="5">
        <v>4.5319022063208036</v>
      </c>
      <c r="S174" s="5">
        <f t="shared" si="16"/>
        <v>3.1906445067063087</v>
      </c>
      <c r="T174" s="5">
        <f t="shared" si="13"/>
        <v>1.7630583641652198</v>
      </c>
      <c r="U174" s="4">
        <v>45611</v>
      </c>
      <c r="V174" s="4">
        <v>45583</v>
      </c>
      <c r="W174" s="1" t="s">
        <v>126</v>
      </c>
    </row>
    <row r="175" spans="1:23" ht="25" customHeight="1">
      <c r="A175" s="1"/>
      <c r="B175" s="1">
        <v>170</v>
      </c>
      <c r="C175" s="13" t="s">
        <v>17</v>
      </c>
      <c r="D175" s="1" t="s">
        <v>57</v>
      </c>
      <c r="E175" s="4">
        <v>45657</v>
      </c>
      <c r="F175" s="4">
        <v>45643</v>
      </c>
      <c r="G175" s="1">
        <v>2</v>
      </c>
      <c r="H175" s="5">
        <f>AVERAGE('PG facts'!F55,'PG facts'!F62,'PG facts'!F69,'PG facts'!F76)</f>
        <v>1.25</v>
      </c>
      <c r="I175" s="5">
        <f>'PG facts'!F76</f>
        <v>-2</v>
      </c>
      <c r="J175" s="8">
        <f>COUNT('Training pairs'!F3089:F3099)</f>
        <v>11</v>
      </c>
      <c r="K175" s="5">
        <f>(SUM('Training pairs'!I3089:I3099)-SUM('Training pairs'!F3089:F3099)*SUM('Training pairs'!G3089:G3099)/COUNT('Training pairs'!F3089:F3099))/(SUM('Training pairs'!H3089:H3099)-SUM('Training pairs'!F3089:F3099)^2/COUNT('Training pairs'!F3089:F3099))</f>
        <v>0.50024153458293474</v>
      </c>
      <c r="L175" s="5">
        <f>AVERAGE('Training pairs'!G3089:G3099)-K175*AVERAGE('Training pairs'!F3089:F3099)</f>
        <v>0.84434263782073682</v>
      </c>
      <c r="M175" s="5">
        <f>(SUM('Target months'!H513:H515)/SUM('Target months'!F513:F515)-1)*100</f>
        <v>2.0556170957832132</v>
      </c>
      <c r="N175" s="5">
        <f t="shared" si="12"/>
        <v>1.872647688330247</v>
      </c>
      <c r="O175" s="8">
        <f>COUNT('Training pairs'!F3100:F3109)</f>
        <v>10</v>
      </c>
      <c r="P175" s="5">
        <f>(SUM('Training pairs'!I3100:I3109)-SUM('Training pairs'!F3100:F3109)*SUM('Training pairs'!G3100:G3109)/COUNT('Training pairs'!F3100:F3109))/(SUM('Training pairs'!H3100:H3109)-SUM('Training pairs'!F3100:F3109)^2/COUNT('Training pairs'!F3100:F3109))</f>
        <v>0.40705755607216682</v>
      </c>
      <c r="Q175" s="5">
        <f>AVERAGE('Training pairs'!G3100:G3109)-P175*AVERAGE('Training pairs'!F3100:F3109)</f>
        <v>1.3459684688599047</v>
      </c>
      <c r="R175" s="5">
        <v>4.4796110270171052</v>
      </c>
      <c r="S175" s="5">
        <f t="shared" si="16"/>
        <v>3.1694279856714171</v>
      </c>
      <c r="T175" s="5">
        <f t="shared" si="13"/>
        <v>1.5613238441651234</v>
      </c>
      <c r="U175" s="4">
        <v>45643</v>
      </c>
      <c r="V175" s="4">
        <v>45583</v>
      </c>
      <c r="W175" s="1" t="s">
        <v>127</v>
      </c>
    </row>
    <row r="176" spans="1:23" ht="25" customHeight="1">
      <c r="A176" s="1"/>
      <c r="B176" s="1">
        <v>171</v>
      </c>
      <c r="C176" s="13" t="s">
        <v>17</v>
      </c>
      <c r="D176" s="1" t="s">
        <v>57</v>
      </c>
      <c r="E176" s="4">
        <v>45657</v>
      </c>
      <c r="F176" s="4">
        <v>45673</v>
      </c>
      <c r="G176" s="1">
        <v>3</v>
      </c>
      <c r="H176" s="5">
        <f>AVERAGE('PG facts'!F55,'PG facts'!F62,'PG facts'!F69,'PG facts'!F76)</f>
        <v>1.25</v>
      </c>
      <c r="I176" s="5">
        <f>'PG facts'!F76</f>
        <v>-2</v>
      </c>
      <c r="J176" s="8">
        <f>COUNT('Training pairs'!F3110:F3120)</f>
        <v>11</v>
      </c>
      <c r="K176" s="5">
        <f>(SUM('Training pairs'!I3110:I3120)-SUM('Training pairs'!F3110:F3120)*SUM('Training pairs'!G3110:G3120)/COUNT('Training pairs'!F3110:F3120))/(SUM('Training pairs'!H3110:H3120)-SUM('Training pairs'!F3110:F3120)^2/COUNT('Training pairs'!F3110:F3120))</f>
        <v>0.50675075918219403</v>
      </c>
      <c r="L176" s="5">
        <f>AVERAGE('Training pairs'!G3110:G3120)-K176*AVERAGE('Training pairs'!F3110:F3120)</f>
        <v>0.81376469397424733</v>
      </c>
      <c r="M176" s="5">
        <f>(SUM('Target months'!H516:H518)/SUM('Target months'!F516:F518)-1)*100</f>
        <v>2.3264143847269825</v>
      </c>
      <c r="N176" s="5">
        <f t="shared" si="12"/>
        <v>1.9926769496070225</v>
      </c>
      <c r="O176" s="8">
        <f>COUNT('Training pairs'!F3121:F3130)</f>
        <v>10</v>
      </c>
      <c r="P176" s="5">
        <f>(SUM('Training pairs'!I3121:I3130)-SUM('Training pairs'!F3121:F3130)*SUM('Training pairs'!G3121:G3130)/COUNT('Training pairs'!F3121:F3130))/(SUM('Training pairs'!H3121:H3130)-SUM('Training pairs'!F3121:F3130)^2/COUNT('Training pairs'!F3121:F3130))</f>
        <v>0.4108784635484295</v>
      </c>
      <c r="Q176" s="5">
        <f>AVERAGE('Training pairs'!G3121:G3130)-P176*AVERAGE('Training pairs'!F3121:F3130)</f>
        <v>1.3287696613168949</v>
      </c>
      <c r="R176" s="5">
        <v>4.4796110270171052</v>
      </c>
      <c r="S176" s="5">
        <f t="shared" si="16"/>
        <v>3.1693453573922854</v>
      </c>
      <c r="T176" s="5">
        <f t="shared" si="13"/>
        <v>1.6213384748035113</v>
      </c>
      <c r="U176" s="4">
        <v>45673</v>
      </c>
      <c r="V176" s="4">
        <v>45583</v>
      </c>
      <c r="W176" s="1" t="s">
        <v>128</v>
      </c>
    </row>
    <row r="177" spans="1:23" ht="25" customHeight="1">
      <c r="A177" s="1"/>
      <c r="B177" s="1">
        <v>172</v>
      </c>
      <c r="C177" s="13" t="s">
        <v>17</v>
      </c>
      <c r="D177" s="1" t="s">
        <v>57</v>
      </c>
      <c r="E177" s="4">
        <v>45657</v>
      </c>
      <c r="F177" s="4">
        <v>45678</v>
      </c>
      <c r="G177" s="1">
        <v>3</v>
      </c>
      <c r="H177" s="5">
        <f>AVERAGE('PG facts'!F55,'PG facts'!F62,'PG facts'!F69,'PG facts'!F76)</f>
        <v>1.25</v>
      </c>
      <c r="I177" s="5">
        <f>'PG facts'!F76</f>
        <v>-2</v>
      </c>
      <c r="J177" s="8">
        <f>COUNT('Training pairs'!F3131:F3141)</f>
        <v>11</v>
      </c>
      <c r="K177" s="5">
        <f>(SUM('Training pairs'!I3131:I3141)-SUM('Training pairs'!F3131:F3141)*SUM('Training pairs'!G3131:G3141)/COUNT('Training pairs'!F3131:F3141))/(SUM('Training pairs'!H3131:H3141)-SUM('Training pairs'!F3131:F3141)^2/COUNT('Training pairs'!F3131:F3141))</f>
        <v>0.50675075918219403</v>
      </c>
      <c r="L177" s="5">
        <f>AVERAGE('Training pairs'!G3131:G3141)-K177*AVERAGE('Training pairs'!F3131:F3141)</f>
        <v>0.81376469397424733</v>
      </c>
      <c r="M177" s="5">
        <f>(SUM('Target months'!H519:H521)/SUM('Target months'!F519:F521)-1)*100</f>
        <v>2.3264143847269825</v>
      </c>
      <c r="N177" s="5">
        <f t="shared" si="12"/>
        <v>1.9926769496070225</v>
      </c>
      <c r="O177" s="8">
        <f>COUNT('Training pairs'!F3142:F3151)</f>
        <v>10</v>
      </c>
      <c r="P177" s="5">
        <f>(SUM('Training pairs'!I3142:I3151)-SUM('Training pairs'!F3142:F3151)*SUM('Training pairs'!G3142:G3151)/COUNT('Training pairs'!F3142:F3151))/(SUM('Training pairs'!H3142:H3151)-SUM('Training pairs'!F3142:F3151)^2/COUNT('Training pairs'!F3142:F3151))</f>
        <v>0.4108784635484295</v>
      </c>
      <c r="Q177" s="5">
        <f>AVERAGE('Training pairs'!G3142:G3151)-P177*AVERAGE('Training pairs'!F3142:F3151)</f>
        <v>1.3287696613168949</v>
      </c>
      <c r="R177" s="5">
        <v>4.4796110270171052</v>
      </c>
      <c r="S177" s="5">
        <f t="shared" si="16"/>
        <v>3.1693453573922854</v>
      </c>
      <c r="T177" s="5">
        <f t="shared" si="13"/>
        <v>1.6213384748035113</v>
      </c>
      <c r="U177" s="4">
        <v>45673</v>
      </c>
      <c r="V177" s="4">
        <v>45583</v>
      </c>
      <c r="W177" s="1" t="s">
        <v>128</v>
      </c>
    </row>
    <row r="178" spans="1:23" ht="25" customHeight="1">
      <c r="A178" s="1"/>
      <c r="B178" s="1">
        <v>173</v>
      </c>
      <c r="C178" s="13" t="s">
        <v>53</v>
      </c>
      <c r="D178" s="1" t="s">
        <v>57</v>
      </c>
      <c r="E178" s="4">
        <v>45657</v>
      </c>
      <c r="F178" s="4">
        <v>45566</v>
      </c>
      <c r="G178" s="1">
        <v>0</v>
      </c>
      <c r="H178" s="5">
        <f>AVERAGE('PG facts'!F50,'PG facts'!F57,'PG facts'!F64,'PG facts'!F71)</f>
        <v>4.5</v>
      </c>
      <c r="I178" s="5">
        <f>'PG facts'!F71</f>
        <v>4</v>
      </c>
      <c r="J178" s="8">
        <f>COUNT('Training pairs'!F3152:F3161)</f>
        <v>10</v>
      </c>
      <c r="K178" s="5">
        <f>(SUM('Training pairs'!I3152:I3161)-SUM('Training pairs'!F3152:F3161)*SUM('Training pairs'!G3152:G3161)/COUNT('Training pairs'!F3152:F3161))/(SUM('Training pairs'!H3152:H3161)-SUM('Training pairs'!F3152:F3161)^2/COUNT('Training pairs'!F3152:F3161))</f>
        <v>0.20129740665566806</v>
      </c>
      <c r="L178" s="5">
        <f>AVERAGE('Training pairs'!G3152:G3161)-K178*AVERAGE('Training pairs'!F3152:F3161)</f>
        <v>6.2303133410095732</v>
      </c>
      <c r="M178" s="5">
        <f>(SUM('Target months'!H522:H524)/SUM('Target months'!F522:F524)-1)*100</f>
        <v>3.269310346680121</v>
      </c>
      <c r="N178" s="5">
        <f t="shared" si="12"/>
        <v>6.8884170353488248</v>
      </c>
      <c r="O178" s="8">
        <f>COUNT('Training pairs'!F3162:F3170)</f>
        <v>9</v>
      </c>
      <c r="P178" s="5">
        <f>(SUM('Training pairs'!I3162:I3170)-SUM('Training pairs'!F3162:F3170)*SUM('Training pairs'!G3162:G3170)/COUNT('Training pairs'!F3162:F3170))/(SUM('Training pairs'!H3162:H3170)-SUM('Training pairs'!F3162:F3170)^2/COUNT('Training pairs'!F3162:F3170))</f>
        <v>-0.28205673209970272</v>
      </c>
      <c r="Q178" s="5">
        <f>AVERAGE('Training pairs'!G3162:G3170)-P178*AVERAGE('Training pairs'!F3162:F3170)</f>
        <v>7.9736555866683245</v>
      </c>
      <c r="R178" s="5" t="s">
        <v>88</v>
      </c>
      <c r="S178" s="5" t="str">
        <f>"n.a."</f>
        <v>n.a.</v>
      </c>
      <c r="T178" s="5">
        <f t="shared" si="13"/>
        <v>5.6942085176744124</v>
      </c>
      <c r="U178" s="4">
        <v>45566</v>
      </c>
      <c r="V178" s="4">
        <v>45503</v>
      </c>
      <c r="W178" s="1" t="s">
        <v>125</v>
      </c>
    </row>
    <row r="179" spans="1:23" ht="25" customHeight="1">
      <c r="A179" s="1"/>
      <c r="B179" s="1">
        <v>174</v>
      </c>
      <c r="C179" s="13" t="s">
        <v>53</v>
      </c>
      <c r="D179" s="1" t="s">
        <v>57</v>
      </c>
      <c r="E179" s="4">
        <v>45657</v>
      </c>
      <c r="F179" s="4">
        <v>45582</v>
      </c>
      <c r="G179" s="1">
        <v>0</v>
      </c>
      <c r="H179" s="5">
        <f>AVERAGE('PG facts'!F50,'PG facts'!F57,'PG facts'!F64,'PG facts'!F71)</f>
        <v>4.5</v>
      </c>
      <c r="I179" s="5">
        <f>'PG facts'!F71</f>
        <v>4</v>
      </c>
      <c r="J179" s="8">
        <f>COUNT('Training pairs'!F3171:F3180)</f>
        <v>10</v>
      </c>
      <c r="K179" s="5">
        <f>(SUM('Training pairs'!I3171:I3180)-SUM('Training pairs'!F3171:F3180)*SUM('Training pairs'!G3171:G3180)/COUNT('Training pairs'!F3171:F3180))/(SUM('Training pairs'!H3171:H3180)-SUM('Training pairs'!F3171:F3180)^2/COUNT('Training pairs'!F3171:F3180))</f>
        <v>0.19828143550455257</v>
      </c>
      <c r="L179" s="5">
        <f>AVERAGE('Training pairs'!G3171:G3180)-K179*AVERAGE('Training pairs'!F3171:F3180)</f>
        <v>6.2485750517352612</v>
      </c>
      <c r="M179" s="5">
        <f>(SUM('Target months'!H525:H527)/SUM('Target months'!F525:F527)-1)*100</f>
        <v>4.2776302845816572</v>
      </c>
      <c r="N179" s="5">
        <f t="shared" si="12"/>
        <v>7.0967497251198601</v>
      </c>
      <c r="O179" s="8">
        <f>COUNT('Training pairs'!F3181:F3189)</f>
        <v>9</v>
      </c>
      <c r="P179" s="5">
        <f>(SUM('Training pairs'!I3181:I3189)-SUM('Training pairs'!F3181:F3189)*SUM('Training pairs'!G3181:G3189)/COUNT('Training pairs'!F3181:F3189))/(SUM('Training pairs'!H3181:H3189)-SUM('Training pairs'!F3181:F3189)^2/COUNT('Training pairs'!F3181:F3189))</f>
        <v>-0.2743597489153643</v>
      </c>
      <c r="Q179" s="5">
        <f>AVERAGE('Training pairs'!G3181:G3189)-P179*AVERAGE('Training pairs'!F3181:F3189)</f>
        <v>7.9254571062845756</v>
      </c>
      <c r="R179" s="5">
        <v>4.273198477134077</v>
      </c>
      <c r="S179" s="5">
        <f t="shared" ref="S179:S184" si="17">Q179+P179*R179</f>
        <v>6.7530634450325531</v>
      </c>
      <c r="T179" s="5">
        <f t="shared" si="13"/>
        <v>5.7983748625599301</v>
      </c>
      <c r="U179" s="4">
        <v>45582</v>
      </c>
      <c r="V179" s="4">
        <v>45503</v>
      </c>
      <c r="W179" s="1" t="s">
        <v>116</v>
      </c>
    </row>
    <row r="180" spans="1:23" ht="25" customHeight="1">
      <c r="A180" s="1"/>
      <c r="B180" s="1">
        <v>175</v>
      </c>
      <c r="C180" s="13" t="s">
        <v>53</v>
      </c>
      <c r="D180" s="1" t="s">
        <v>57</v>
      </c>
      <c r="E180" s="4">
        <v>45657</v>
      </c>
      <c r="F180" s="4">
        <v>45583</v>
      </c>
      <c r="G180" s="1">
        <v>0</v>
      </c>
      <c r="H180" s="5">
        <f>AVERAGE('PG facts'!F57,'PG facts'!F64,'PG facts'!F71,'PG facts'!F78)</f>
        <v>3</v>
      </c>
      <c r="I180" s="5">
        <f>'PG facts'!F78</f>
        <v>4</v>
      </c>
      <c r="J180" s="8">
        <f>COUNT('Training pairs'!F3190:F3200)</f>
        <v>11</v>
      </c>
      <c r="K180" s="5">
        <f>(SUM('Training pairs'!I3190:I3200)-SUM('Training pairs'!F3190:F3200)*SUM('Training pairs'!G3190:G3200)/COUNT('Training pairs'!F3190:F3200))/(SUM('Training pairs'!H3190:H3200)-SUM('Training pairs'!F3190:F3200)^2/COUNT('Training pairs'!F3190:F3200))</f>
        <v>0.23544183339468042</v>
      </c>
      <c r="L180" s="5">
        <f>AVERAGE('Training pairs'!G3190:G3200)-K180*AVERAGE('Training pairs'!F3190:F3200)</f>
        <v>5.7735600181677125</v>
      </c>
      <c r="M180" s="5">
        <f>(SUM('Target months'!H528:H530)/SUM('Target months'!F528:F530)-1)*100</f>
        <v>4.2776302845816572</v>
      </c>
      <c r="N180" s="5">
        <f t="shared" si="12"/>
        <v>6.7806931349542268</v>
      </c>
      <c r="O180" s="8">
        <f>COUNT('Training pairs'!F3201:F3210)</f>
        <v>10</v>
      </c>
      <c r="P180" s="5">
        <f>(SUM('Training pairs'!I3201:I3210)-SUM('Training pairs'!F3201:F3210)*SUM('Training pairs'!G3201:G3210)/COUNT('Training pairs'!F3201:F3210))/(SUM('Training pairs'!H3201:H3210)-SUM('Training pairs'!F3201:F3210)^2/COUNT('Training pairs'!F3201:F3210))</f>
        <v>-5.7632145127354539E-2</v>
      </c>
      <c r="Q180" s="5">
        <f>AVERAGE('Training pairs'!G3201:G3210)-P180*AVERAGE('Training pairs'!F3201:F3210)</f>
        <v>6.4056053888994731</v>
      </c>
      <c r="R180" s="5">
        <v>4.273198477134077</v>
      </c>
      <c r="S180" s="5">
        <f t="shared" si="17"/>
        <v>6.1593317941072918</v>
      </c>
      <c r="T180" s="5">
        <f t="shared" si="13"/>
        <v>4.8903465674771134</v>
      </c>
      <c r="U180" s="4">
        <v>45582</v>
      </c>
      <c r="V180" s="4">
        <v>45583</v>
      </c>
      <c r="W180" s="1" t="s">
        <v>116</v>
      </c>
    </row>
    <row r="181" spans="1:23" ht="25" customHeight="1">
      <c r="A181" s="1"/>
      <c r="B181" s="1">
        <v>176</v>
      </c>
      <c r="C181" s="13" t="s">
        <v>53</v>
      </c>
      <c r="D181" s="1" t="s">
        <v>57</v>
      </c>
      <c r="E181" s="4">
        <v>45657</v>
      </c>
      <c r="F181" s="4">
        <v>45611</v>
      </c>
      <c r="G181" s="1">
        <v>1</v>
      </c>
      <c r="H181" s="5">
        <f>AVERAGE('PG facts'!F57,'PG facts'!F64,'PG facts'!F71,'PG facts'!F78)</f>
        <v>3</v>
      </c>
      <c r="I181" s="5">
        <f>'PG facts'!F78</f>
        <v>4</v>
      </c>
      <c r="J181" s="8">
        <f>COUNT('Training pairs'!F3211:F3221)</f>
        <v>11</v>
      </c>
      <c r="K181" s="5">
        <f>(SUM('Training pairs'!I3211:I3221)-SUM('Training pairs'!F3211:F3221)*SUM('Training pairs'!G3211:G3221)/COUNT('Training pairs'!F3211:F3221))/(SUM('Training pairs'!H3211:H3221)-SUM('Training pairs'!F3211:F3221)^2/COUNT('Training pairs'!F3211:F3221))</f>
        <v>0.23000135596092403</v>
      </c>
      <c r="L181" s="5">
        <f>AVERAGE('Training pairs'!G3211:G3221)-K181*AVERAGE('Training pairs'!F3211:F3221)</f>
        <v>5.7972489791542046</v>
      </c>
      <c r="M181" s="5">
        <f>(SUM('Target months'!H531:H533)/SUM('Target months'!F531:F533)-1)*100</f>
        <v>2.827132020564882</v>
      </c>
      <c r="N181" s="5">
        <f t="shared" si="12"/>
        <v>6.4474931773646746</v>
      </c>
      <c r="O181" s="8">
        <f>COUNT('Training pairs'!F3222:F3231)</f>
        <v>10</v>
      </c>
      <c r="P181" s="5">
        <f>(SUM('Training pairs'!I3222:I3231)-SUM('Training pairs'!F3222:F3231)*SUM('Training pairs'!G3222:G3231)/COUNT('Training pairs'!F3222:F3231))/(SUM('Training pairs'!H3222:H3231)-SUM('Training pairs'!F3222:F3231)^2/COUNT('Training pairs'!F3222:F3231))</f>
        <v>-5.5928845724366648E-2</v>
      </c>
      <c r="Q181" s="5">
        <f>AVERAGE('Training pairs'!G3222:G3231)-P181*AVERAGE('Training pairs'!F3222:F3231)</f>
        <v>6.3963704970366102</v>
      </c>
      <c r="R181" s="5">
        <v>4.5319022063208036</v>
      </c>
      <c r="S181" s="5">
        <f t="shared" si="17"/>
        <v>6.1429064377013773</v>
      </c>
      <c r="T181" s="5">
        <f t="shared" si="13"/>
        <v>4.7237465886823369</v>
      </c>
      <c r="U181" s="4">
        <v>45611</v>
      </c>
      <c r="V181" s="4">
        <v>45583</v>
      </c>
      <c r="W181" s="1" t="s">
        <v>126</v>
      </c>
    </row>
    <row r="182" spans="1:23" ht="25" customHeight="1">
      <c r="A182" s="1"/>
      <c r="B182" s="1">
        <v>177</v>
      </c>
      <c r="C182" s="13" t="s">
        <v>53</v>
      </c>
      <c r="D182" s="1" t="s">
        <v>57</v>
      </c>
      <c r="E182" s="4">
        <v>45657</v>
      </c>
      <c r="F182" s="4">
        <v>45643</v>
      </c>
      <c r="G182" s="1">
        <v>2</v>
      </c>
      <c r="H182" s="5">
        <f>AVERAGE('PG facts'!F57,'PG facts'!F64,'PG facts'!F71,'PG facts'!F78)</f>
        <v>3</v>
      </c>
      <c r="I182" s="5">
        <f>'PG facts'!F78</f>
        <v>4</v>
      </c>
      <c r="J182" s="8">
        <f>COUNT('Training pairs'!F3232:F3242)</f>
        <v>11</v>
      </c>
      <c r="K182" s="5">
        <f>(SUM('Training pairs'!I3232:I3242)-SUM('Training pairs'!F3232:F3242)*SUM('Training pairs'!G3232:G3242)/COUNT('Training pairs'!F3232:F3242))/(SUM('Training pairs'!H3232:H3242)-SUM('Training pairs'!F3232:F3242)^2/COUNT('Training pairs'!F3232:F3242))</f>
        <v>0.2385310554914121</v>
      </c>
      <c r="L182" s="5">
        <f>AVERAGE('Training pairs'!G3232:G3242)-K182*AVERAGE('Training pairs'!F3232:F3242)</f>
        <v>5.7553723753884318</v>
      </c>
      <c r="M182" s="5">
        <f>(SUM('Target months'!H534:H536)/SUM('Target months'!F534:F536)-1)*100</f>
        <v>2.0556170957832132</v>
      </c>
      <c r="N182" s="5">
        <f t="shared" si="12"/>
        <v>6.2457008909317926</v>
      </c>
      <c r="O182" s="8">
        <f>COUNT('Training pairs'!F3243:F3252)</f>
        <v>10</v>
      </c>
      <c r="P182" s="5">
        <f>(SUM('Training pairs'!I3243:I3252)-SUM('Training pairs'!F3243:F3252)*SUM('Training pairs'!G3243:G3252)/COUNT('Training pairs'!F3243:F3252))/(SUM('Training pairs'!H3243:H3252)-SUM('Training pairs'!F3243:F3252)^2/COUNT('Training pairs'!F3243:F3252))</f>
        <v>-5.2428166547710972E-2</v>
      </c>
      <c r="Q182" s="5">
        <f>AVERAGE('Training pairs'!G3243:G3252)-P182*AVERAGE('Training pairs'!F3243:F3252)</f>
        <v>6.377434780853477</v>
      </c>
      <c r="R182" s="5">
        <v>4.4796110270171052</v>
      </c>
      <c r="S182" s="5">
        <f t="shared" si="17"/>
        <v>6.1425769878600613</v>
      </c>
      <c r="T182" s="5">
        <f t="shared" si="13"/>
        <v>4.6228504454658967</v>
      </c>
      <c r="U182" s="4">
        <v>45643</v>
      </c>
      <c r="V182" s="4">
        <v>45583</v>
      </c>
      <c r="W182" s="1" t="s">
        <v>127</v>
      </c>
    </row>
    <row r="183" spans="1:23" ht="25" customHeight="1">
      <c r="A183" s="1"/>
      <c r="B183" s="1">
        <v>178</v>
      </c>
      <c r="C183" s="13" t="s">
        <v>53</v>
      </c>
      <c r="D183" s="1" t="s">
        <v>57</v>
      </c>
      <c r="E183" s="4">
        <v>45657</v>
      </c>
      <c r="F183" s="4">
        <v>45673</v>
      </c>
      <c r="G183" s="1">
        <v>3</v>
      </c>
      <c r="H183" s="5">
        <f>AVERAGE('PG facts'!F57,'PG facts'!F64,'PG facts'!F71,'PG facts'!F78)</f>
        <v>3</v>
      </c>
      <c r="I183" s="5">
        <f>'PG facts'!F78</f>
        <v>4</v>
      </c>
      <c r="J183" s="8">
        <f>COUNT('Training pairs'!F3253:F3263)</f>
        <v>11</v>
      </c>
      <c r="K183" s="5">
        <f>(SUM('Training pairs'!I3253:I3263)-SUM('Training pairs'!F3253:F3263)*SUM('Training pairs'!G3253:G3263)/COUNT('Training pairs'!F3253:F3263))/(SUM('Training pairs'!H3253:H3263)-SUM('Training pairs'!F3253:F3263)^2/COUNT('Training pairs'!F3253:F3263))</f>
        <v>0.24533712707887664</v>
      </c>
      <c r="L183" s="5">
        <f>AVERAGE('Training pairs'!G3253:G3263)-K183*AVERAGE('Training pairs'!F3253:F3263)</f>
        <v>5.7214985803094267</v>
      </c>
      <c r="M183" s="5">
        <f>(SUM('Target months'!H537:H539)/SUM('Target months'!F537:F539)-1)*100</f>
        <v>2.3264143847269825</v>
      </c>
      <c r="N183" s="5">
        <f t="shared" si="12"/>
        <v>6.2922544018533166</v>
      </c>
      <c r="O183" s="8">
        <f>COUNT('Training pairs'!F3264:F3273)</f>
        <v>10</v>
      </c>
      <c r="P183" s="5">
        <f>(SUM('Training pairs'!I3264:I3273)-SUM('Training pairs'!F3264:F3273)*SUM('Training pairs'!G3264:G3273)/COUNT('Training pairs'!F3264:F3273))/(SUM('Training pairs'!H3264:H3273)-SUM('Training pairs'!F3264:F3273)^2/COUNT('Training pairs'!F3264:F3273))</f>
        <v>-4.8862936868146439E-2</v>
      </c>
      <c r="Q183" s="5">
        <f>AVERAGE('Training pairs'!G3264:G3273)-P183*AVERAGE('Training pairs'!F3264:F3273)</f>
        <v>6.3582094229253068</v>
      </c>
      <c r="R183" s="5">
        <v>4.4796110270171052</v>
      </c>
      <c r="S183" s="5">
        <f t="shared" si="17"/>
        <v>6.1393224721183177</v>
      </c>
      <c r="T183" s="5">
        <f t="shared" si="13"/>
        <v>4.6461272009266583</v>
      </c>
      <c r="U183" s="4">
        <v>45673</v>
      </c>
      <c r="V183" s="4">
        <v>45583</v>
      </c>
      <c r="W183" s="1" t="s">
        <v>128</v>
      </c>
    </row>
    <row r="184" spans="1:23" ht="25" customHeight="1">
      <c r="A184" s="1"/>
      <c r="B184" s="1">
        <v>179</v>
      </c>
      <c r="C184" s="13" t="s">
        <v>53</v>
      </c>
      <c r="D184" s="1" t="s">
        <v>57</v>
      </c>
      <c r="E184" s="4">
        <v>45657</v>
      </c>
      <c r="F184" s="4">
        <v>45678</v>
      </c>
      <c r="G184" s="1">
        <v>3</v>
      </c>
      <c r="H184" s="5">
        <f>AVERAGE('PG facts'!F57,'PG facts'!F64,'PG facts'!F71,'PG facts'!F78)</f>
        <v>3</v>
      </c>
      <c r="I184" s="5">
        <f>'PG facts'!F78</f>
        <v>4</v>
      </c>
      <c r="J184" s="8">
        <f>COUNT('Training pairs'!F3274:F3284)</f>
        <v>11</v>
      </c>
      <c r="K184" s="5">
        <f>(SUM('Training pairs'!I3274:I3284)-SUM('Training pairs'!F3274:F3284)*SUM('Training pairs'!G3274:G3284)/COUNT('Training pairs'!F3274:F3284))/(SUM('Training pairs'!H3274:H3284)-SUM('Training pairs'!F3274:F3284)^2/COUNT('Training pairs'!F3274:F3284))</f>
        <v>0.24533712707887664</v>
      </c>
      <c r="L184" s="5">
        <f>AVERAGE('Training pairs'!G3274:G3284)-K184*AVERAGE('Training pairs'!F3274:F3284)</f>
        <v>5.7214985803094267</v>
      </c>
      <c r="M184" s="5">
        <f>(SUM('Target months'!H540:H542)/SUM('Target months'!F540:F542)-1)*100</f>
        <v>2.3264143847269825</v>
      </c>
      <c r="N184" s="5">
        <f t="shared" si="12"/>
        <v>6.2922544018533166</v>
      </c>
      <c r="O184" s="8">
        <f>COUNT('Training pairs'!F3285:F3294)</f>
        <v>10</v>
      </c>
      <c r="P184" s="5">
        <f>(SUM('Training pairs'!I3285:I3294)-SUM('Training pairs'!F3285:F3294)*SUM('Training pairs'!G3285:G3294)/COUNT('Training pairs'!F3285:F3294))/(SUM('Training pairs'!H3285:H3294)-SUM('Training pairs'!F3285:F3294)^2/COUNT('Training pairs'!F3285:F3294))</f>
        <v>-4.8862936868146439E-2</v>
      </c>
      <c r="Q184" s="5">
        <f>AVERAGE('Training pairs'!G3285:G3294)-P184*AVERAGE('Training pairs'!F3285:F3294)</f>
        <v>6.3582094229253068</v>
      </c>
      <c r="R184" s="5">
        <v>4.4796110270171052</v>
      </c>
      <c r="S184" s="5">
        <f t="shared" si="17"/>
        <v>6.1393224721183177</v>
      </c>
      <c r="T184" s="5">
        <f t="shared" si="13"/>
        <v>4.6461272009266583</v>
      </c>
      <c r="U184" s="4">
        <v>45673</v>
      </c>
      <c r="V184" s="4">
        <v>45583</v>
      </c>
      <c r="W184" s="1" t="s">
        <v>128</v>
      </c>
    </row>
    <row r="185" spans="1:23" ht="25" customHeight="1">
      <c r="A185" s="1"/>
      <c r="B185" s="1">
        <v>180</v>
      </c>
      <c r="C185" s="13" t="s">
        <v>17</v>
      </c>
      <c r="D185" s="1" t="s">
        <v>43</v>
      </c>
      <c r="E185" s="4">
        <v>45747</v>
      </c>
      <c r="F185" s="4">
        <v>45658</v>
      </c>
      <c r="G185" s="1">
        <v>0</v>
      </c>
      <c r="H185" s="5">
        <f>AVERAGE('PG facts'!D55,'PG facts'!D62,'PG facts'!D69,'PG facts'!D76)</f>
        <v>0.25</v>
      </c>
      <c r="I185" s="5">
        <f>'PG facts'!D76</f>
        <v>0</v>
      </c>
      <c r="J185" s="8">
        <f>COUNT('Training pairs'!F3295:F3305)</f>
        <v>11</v>
      </c>
      <c r="K185" s="5">
        <f>(SUM('Training pairs'!I3295:I3305)-SUM('Training pairs'!F3295:F3305)*SUM('Training pairs'!G3295:G3305)/COUNT('Training pairs'!F3295:F3305))/(SUM('Training pairs'!H3295:H3305)-SUM('Training pairs'!F3295:F3305)^2/COUNT('Training pairs'!F3295:F3305))</f>
        <v>0.49943984314623818</v>
      </c>
      <c r="L185" s="5">
        <f>AVERAGE('Training pairs'!G3295:G3305)-K185*AVERAGE('Training pairs'!F3295:F3305)</f>
        <v>-1.1466345937277818</v>
      </c>
      <c r="M185" s="5">
        <f>(SUM('Target months'!H543:H545)/SUM('Target months'!F543:F545)-1)*100</f>
        <v>2.3134618459836886</v>
      </c>
      <c r="N185" s="5">
        <f t="shared" si="12"/>
        <v>8.8004277551183563E-3</v>
      </c>
      <c r="O185" s="8">
        <f>COUNT('Training pairs'!F3306:F3315)</f>
        <v>10</v>
      </c>
      <c r="P185" s="5">
        <f>(SUM('Training pairs'!I3306:I3315)-SUM('Training pairs'!F3306:F3315)*SUM('Training pairs'!G3306:G3315)/COUNT('Training pairs'!F3306:F3315))/(SUM('Training pairs'!H3306:H3315)-SUM('Training pairs'!F3306:F3315)^2/COUNT('Training pairs'!F3306:F3315))</f>
        <v>0.2160808764797435</v>
      </c>
      <c r="Q185" s="5">
        <f>AVERAGE('Training pairs'!G3306:G3315)-P185*AVERAGE('Training pairs'!F3306:F3315)</f>
        <v>-0.85101084155570073</v>
      </c>
      <c r="R185" s="5" t="s">
        <v>88</v>
      </c>
      <c r="S185" s="5" t="str">
        <f>"n.a."</f>
        <v>n.a.</v>
      </c>
      <c r="T185" s="5">
        <f t="shared" si="13"/>
        <v>0.12940021387755918</v>
      </c>
      <c r="U185" s="4">
        <v>45658</v>
      </c>
      <c r="V185" s="4">
        <v>45583</v>
      </c>
      <c r="W185" s="1" t="s">
        <v>120</v>
      </c>
    </row>
    <row r="186" spans="1:23" ht="25" customHeight="1">
      <c r="A186" s="1"/>
      <c r="B186" s="1">
        <v>181</v>
      </c>
      <c r="C186" s="13" t="s">
        <v>17</v>
      </c>
      <c r="D186" s="1" t="s">
        <v>43</v>
      </c>
      <c r="E186" s="4">
        <v>45747</v>
      </c>
      <c r="F186" s="4">
        <v>45679</v>
      </c>
      <c r="G186" s="1">
        <v>0</v>
      </c>
      <c r="H186" s="5">
        <f>AVERAGE('PG facts'!D62,'PG facts'!D69,'PG facts'!D76,'PG facts'!D83)</f>
        <v>0.5</v>
      </c>
      <c r="I186" s="5">
        <f>'PG facts'!D83</f>
        <v>0</v>
      </c>
      <c r="J186" s="8">
        <f>COUNT('Training pairs'!F3316:F3326)</f>
        <v>11</v>
      </c>
      <c r="K186" s="5">
        <f>(SUM('Training pairs'!I3316:I3326)-SUM('Training pairs'!F3316:F3326)*SUM('Training pairs'!G3316:G3326)/COUNT('Training pairs'!F3316:F3326))/(SUM('Training pairs'!H3316:H3326)-SUM('Training pairs'!F3316:F3326)^2/COUNT('Training pairs'!F3316:F3326))</f>
        <v>0.49943984314623818</v>
      </c>
      <c r="L186" s="5">
        <f>AVERAGE('Training pairs'!G3316:G3326)-K186*AVERAGE('Training pairs'!F3316:F3326)</f>
        <v>-1.1466345937277818</v>
      </c>
      <c r="M186" s="5">
        <f>(SUM('Target months'!H546:H548)/SUM('Target months'!F546:F548)-1)*100</f>
        <v>2.3134618459836886</v>
      </c>
      <c r="N186" s="5">
        <f t="shared" si="12"/>
        <v>8.8004277551183563E-3</v>
      </c>
      <c r="O186" s="8">
        <f>COUNT('Training pairs'!F3327:F3337)</f>
        <v>11</v>
      </c>
      <c r="P186" s="5">
        <f>(SUM('Training pairs'!I3327:I3337)-SUM('Training pairs'!F3327:F3337)*SUM('Training pairs'!G3327:G3337)/COUNT('Training pairs'!F3327:F3337))/(SUM('Training pairs'!H3327:H3337)-SUM('Training pairs'!F3327:F3337)^2/COUNT('Training pairs'!F3327:F3337))</f>
        <v>0.23717198402850873</v>
      </c>
      <c r="Q186" s="5">
        <f>AVERAGE('Training pairs'!G3327:G3337)-P186*AVERAGE('Training pairs'!F3327:F3337)</f>
        <v>-0.83550851288467354</v>
      </c>
      <c r="R186" s="5" t="s">
        <v>88</v>
      </c>
      <c r="S186" s="5" t="str">
        <f>"n.a."</f>
        <v>n.a.</v>
      </c>
      <c r="T186" s="5">
        <f t="shared" si="13"/>
        <v>0.25440021387755918</v>
      </c>
      <c r="U186" s="4">
        <v>45658</v>
      </c>
      <c r="V186" s="4">
        <v>45679</v>
      </c>
      <c r="W186" s="1" t="s">
        <v>120</v>
      </c>
    </row>
    <row r="187" spans="1:23" ht="25" customHeight="1">
      <c r="A187" s="1"/>
      <c r="B187" s="1">
        <v>182</v>
      </c>
      <c r="C187" s="13" t="s">
        <v>17</v>
      </c>
      <c r="D187" s="1" t="s">
        <v>43</v>
      </c>
      <c r="E187" s="4">
        <v>45747</v>
      </c>
      <c r="F187" s="4">
        <v>45688</v>
      </c>
      <c r="G187" s="1">
        <v>0</v>
      </c>
      <c r="H187" s="5">
        <f>AVERAGE('PG facts'!D62,'PG facts'!D69,'PG facts'!D76,'PG facts'!D83)</f>
        <v>0.5</v>
      </c>
      <c r="I187" s="5">
        <f>'PG facts'!D83</f>
        <v>0</v>
      </c>
      <c r="J187" s="8">
        <f>COUNT('Training pairs'!F3338:F3349)</f>
        <v>12</v>
      </c>
      <c r="K187" s="5">
        <f>(SUM('Training pairs'!I3338:I3349)-SUM('Training pairs'!F3338:F3349)*SUM('Training pairs'!G3338:G3349)/COUNT('Training pairs'!F3338:F3349))/(SUM('Training pairs'!H3338:H3349)-SUM('Training pairs'!F3338:F3349)^2/COUNT('Training pairs'!F3338:F3349))</f>
        <v>0.49993691560629899</v>
      </c>
      <c r="L187" s="5">
        <f>AVERAGE('Training pairs'!G3338:G3349)-K187*AVERAGE('Training pairs'!F3338:F3349)</f>
        <v>-1.1462846553483288</v>
      </c>
      <c r="M187" s="5">
        <f>(SUM('Target months'!H549:H551)/SUM('Target months'!F549:F551)-1)*100</f>
        <v>2.2762717594742243</v>
      </c>
      <c r="N187" s="5">
        <f t="shared" si="12"/>
        <v>-8.2923728350616788E-3</v>
      </c>
      <c r="O187" s="8">
        <f>COUNT('Training pairs'!F3350:F3360)</f>
        <v>11</v>
      </c>
      <c r="P187" s="5">
        <f>(SUM('Training pairs'!I3350:I3360)-SUM('Training pairs'!F3350:F3360)*SUM('Training pairs'!G3350:G3360)/COUNT('Training pairs'!F3350:F3360))/(SUM('Training pairs'!H3350:H3360)-SUM('Training pairs'!F3350:F3360)^2/COUNT('Training pairs'!F3350:F3360))</f>
        <v>0.23717198402850873</v>
      </c>
      <c r="Q187" s="5">
        <f>AVERAGE('Training pairs'!G3350:G3360)-P187*AVERAGE('Training pairs'!F3350:F3360)</f>
        <v>-0.83550851288467354</v>
      </c>
      <c r="R187" s="5">
        <v>2.2759755941291759</v>
      </c>
      <c r="S187" s="5">
        <f>Q187+P187*R187</f>
        <v>-0.29571086562459292</v>
      </c>
      <c r="T187" s="5">
        <f t="shared" si="13"/>
        <v>0.24585381358246916</v>
      </c>
      <c r="U187" s="4">
        <v>45688</v>
      </c>
      <c r="V187" s="4">
        <v>45679</v>
      </c>
      <c r="W187" s="1" t="s">
        <v>129</v>
      </c>
    </row>
    <row r="188" spans="1:23" ht="25" customHeight="1">
      <c r="A188" s="1"/>
      <c r="B188" s="1">
        <v>183</v>
      </c>
      <c r="C188" s="13" t="s">
        <v>17</v>
      </c>
      <c r="D188" s="1" t="s">
        <v>43</v>
      </c>
      <c r="E188" s="4">
        <v>45747</v>
      </c>
      <c r="F188" s="4">
        <v>45716</v>
      </c>
      <c r="G188" s="1">
        <v>1</v>
      </c>
      <c r="H188" s="5">
        <f>AVERAGE('PG facts'!D62,'PG facts'!D69,'PG facts'!D76,'PG facts'!D83)</f>
        <v>0.5</v>
      </c>
      <c r="I188" s="5">
        <f>'PG facts'!D83</f>
        <v>0</v>
      </c>
      <c r="J188" s="8">
        <f>COUNT('Training pairs'!F3361:F3372)</f>
        <v>12</v>
      </c>
      <c r="K188" s="5">
        <f>(SUM('Training pairs'!I3361:I3372)-SUM('Training pairs'!F3361:F3372)*SUM('Training pairs'!G3361:G3372)/COUNT('Training pairs'!F3361:F3372))/(SUM('Training pairs'!H3361:H3372)-SUM('Training pairs'!F3361:F3372)^2/COUNT('Training pairs'!F3361:F3372))</f>
        <v>0.50408337076656151</v>
      </c>
      <c r="L188" s="5">
        <f>AVERAGE('Training pairs'!G3361:G3372)-K188*AVERAGE('Training pairs'!F3361:F3372)</f>
        <v>-1.142271200336447</v>
      </c>
      <c r="M188" s="5">
        <f>(SUM('Target months'!H552:H554)/SUM('Target months'!F552:F554)-1)*100</f>
        <v>2.0145185015042921</v>
      </c>
      <c r="N188" s="5">
        <f t="shared" si="12"/>
        <v>-0.12678592362656094</v>
      </c>
      <c r="O188" s="8">
        <f>COUNT('Training pairs'!F3373:F3383)</f>
        <v>11</v>
      </c>
      <c r="P188" s="5">
        <f>(SUM('Training pairs'!I3373:I3383)-SUM('Training pairs'!F3373:F3383)*SUM('Training pairs'!G3373:G3383)/COUNT('Training pairs'!F3373:F3383))/(SUM('Training pairs'!H3373:H3383)-SUM('Training pairs'!F3373:F3383)^2/COUNT('Training pairs'!F3373:F3383))</f>
        <v>0.23717198402850873</v>
      </c>
      <c r="Q188" s="5">
        <f>AVERAGE('Training pairs'!G3373:G3383)-P188*AVERAGE('Training pairs'!F3373:F3383)</f>
        <v>-0.83550851288467354</v>
      </c>
      <c r="R188" s="5">
        <v>2.085735971059921</v>
      </c>
      <c r="S188" s="5">
        <f>Q188+P188*R188</f>
        <v>-0.3408303744687638</v>
      </c>
      <c r="T188" s="5">
        <f t="shared" si="13"/>
        <v>0.18660703818671953</v>
      </c>
      <c r="U188" s="4">
        <v>45716</v>
      </c>
      <c r="V188" s="4">
        <v>45679</v>
      </c>
      <c r="W188" s="1" t="s">
        <v>130</v>
      </c>
    </row>
    <row r="189" spans="1:23" ht="25" customHeight="1">
      <c r="A189" s="1"/>
      <c r="B189" s="1">
        <v>184</v>
      </c>
      <c r="C189" s="13" t="s">
        <v>17</v>
      </c>
      <c r="D189" s="1" t="s">
        <v>43</v>
      </c>
      <c r="E189" s="4">
        <v>45747</v>
      </c>
      <c r="F189" s="4">
        <v>45744</v>
      </c>
      <c r="G189" s="1">
        <v>2</v>
      </c>
      <c r="H189" s="5">
        <f>AVERAGE('PG facts'!D62,'PG facts'!D69,'PG facts'!D76,'PG facts'!D83)</f>
        <v>0.5</v>
      </c>
      <c r="I189" s="5">
        <f>'PG facts'!D83</f>
        <v>0</v>
      </c>
      <c r="J189" s="8">
        <f>COUNT('Training pairs'!F3384:F3395)</f>
        <v>12</v>
      </c>
      <c r="K189" s="5">
        <f>(SUM('Training pairs'!I3384:I3395)-SUM('Training pairs'!F3384:F3395)*SUM('Training pairs'!G3384:G3395)/COUNT('Training pairs'!F3384:F3395))/(SUM('Training pairs'!H3384:H3395)-SUM('Training pairs'!F3384:F3395)^2/COUNT('Training pairs'!F3384:F3395))</f>
        <v>0.50361062357905728</v>
      </c>
      <c r="L189" s="5">
        <f>AVERAGE('Training pairs'!G3384:G3395)-K189*AVERAGE('Training pairs'!F3384:F3395)</f>
        <v>-1.1428593444147404</v>
      </c>
      <c r="M189" s="5">
        <f>(SUM('Target months'!H555:H557)/SUM('Target months'!F555:F557)-1)*100</f>
        <v>2.5268187156605615</v>
      </c>
      <c r="N189" s="5">
        <f t="shared" si="12"/>
        <v>0.12967340465030763</v>
      </c>
      <c r="O189" s="8">
        <f>COUNT('Training pairs'!F3396:F3406)</f>
        <v>11</v>
      </c>
      <c r="P189" s="5">
        <f>(SUM('Training pairs'!I3396:I3406)-SUM('Training pairs'!F3396:F3406)*SUM('Training pairs'!G3396:G3406)/COUNT('Training pairs'!F3396:F3406))/(SUM('Training pairs'!H3396:H3406)-SUM('Training pairs'!F3396:F3406)^2/COUNT('Training pairs'!F3396:F3406))</f>
        <v>0.23717198402850873</v>
      </c>
      <c r="Q189" s="5">
        <f>AVERAGE('Training pairs'!G3396:G3406)-P189*AVERAGE('Training pairs'!F3396:F3406)</f>
        <v>-0.83550851288467354</v>
      </c>
      <c r="R189" s="5">
        <v>2.1103784092813216</v>
      </c>
      <c r="S189" s="5">
        <f>Q189+P189*R189</f>
        <v>-0.33498587850449424</v>
      </c>
      <c r="T189" s="5">
        <f t="shared" si="13"/>
        <v>0.31483670232515382</v>
      </c>
      <c r="U189" s="4">
        <v>45744</v>
      </c>
      <c r="V189" s="4">
        <v>45679</v>
      </c>
      <c r="W189" s="1" t="s">
        <v>131</v>
      </c>
    </row>
    <row r="190" spans="1:23" ht="25" customHeight="1">
      <c r="A190" s="1"/>
      <c r="B190" s="1">
        <v>185</v>
      </c>
      <c r="C190" s="13" t="s">
        <v>17</v>
      </c>
      <c r="D190" s="1" t="s">
        <v>43</v>
      </c>
      <c r="E190" s="4">
        <v>45747</v>
      </c>
      <c r="F190" s="4">
        <v>45770</v>
      </c>
      <c r="G190" s="1">
        <v>2</v>
      </c>
      <c r="H190" s="5">
        <f>AVERAGE('PG facts'!D62,'PG facts'!D69,'PG facts'!D76,'PG facts'!D83)</f>
        <v>0.5</v>
      </c>
      <c r="I190" s="5">
        <f>'PG facts'!D83</f>
        <v>0</v>
      </c>
      <c r="J190" s="8">
        <f>COUNT('Training pairs'!F3407:F3418)</f>
        <v>12</v>
      </c>
      <c r="K190" s="5">
        <f>(SUM('Training pairs'!I3407:I3418)-SUM('Training pairs'!F3407:F3418)*SUM('Training pairs'!G3407:G3418)/COUNT('Training pairs'!F3407:F3418))/(SUM('Training pairs'!H3407:H3418)-SUM('Training pairs'!F3407:F3418)^2/COUNT('Training pairs'!F3407:F3418))</f>
        <v>0.50361062357905728</v>
      </c>
      <c r="L190" s="5">
        <f>AVERAGE('Training pairs'!G3407:G3418)-K190*AVERAGE('Training pairs'!F3407:F3418)</f>
        <v>-1.1428593444147404</v>
      </c>
      <c r="M190" s="5">
        <f>(SUM('Target months'!H558:H560)/SUM('Target months'!F558:F560)-1)*100</f>
        <v>2.5268187156605615</v>
      </c>
      <c r="N190" s="5">
        <f t="shared" si="12"/>
        <v>0.12967340465030763</v>
      </c>
      <c r="O190" s="8">
        <f>COUNT('Training pairs'!F3419:F3429)</f>
        <v>11</v>
      </c>
      <c r="P190" s="5">
        <f>(SUM('Training pairs'!I3419:I3429)-SUM('Training pairs'!F3419:F3429)*SUM('Training pairs'!G3419:G3429)/COUNT('Training pairs'!F3419:F3429))/(SUM('Training pairs'!H3419:H3429)-SUM('Training pairs'!F3419:F3429)^2/COUNT('Training pairs'!F3419:F3429))</f>
        <v>0.23717198402850873</v>
      </c>
      <c r="Q190" s="5">
        <f>AVERAGE('Training pairs'!G3419:G3429)-P190*AVERAGE('Training pairs'!F3419:F3429)</f>
        <v>-0.83550851288467354</v>
      </c>
      <c r="R190" s="5">
        <v>2.1103784092813216</v>
      </c>
      <c r="S190" s="5">
        <f>Q190+P190*R190</f>
        <v>-0.33498587850449424</v>
      </c>
      <c r="T190" s="5">
        <f t="shared" si="13"/>
        <v>0.31483670232515382</v>
      </c>
      <c r="U190" s="4">
        <v>45748</v>
      </c>
      <c r="V190" s="4">
        <v>45679</v>
      </c>
      <c r="W190" s="1" t="s">
        <v>132</v>
      </c>
    </row>
    <row r="191" spans="1:23" ht="25" customHeight="1">
      <c r="A191" s="1"/>
      <c r="B191" s="1">
        <v>186</v>
      </c>
      <c r="C191" s="13" t="s">
        <v>18</v>
      </c>
      <c r="D191" s="1" t="s">
        <v>43</v>
      </c>
      <c r="E191" s="4">
        <v>45747</v>
      </c>
      <c r="F191" s="4">
        <v>45658</v>
      </c>
      <c r="G191" s="1">
        <v>0</v>
      </c>
      <c r="H191" s="5">
        <f>AVERAGE('PG facts'!D56,'PG facts'!D63,'PG facts'!D70,'PG facts'!D77)</f>
        <v>2.5</v>
      </c>
      <c r="I191" s="5">
        <f>'PG facts'!D77</f>
        <v>5</v>
      </c>
      <c r="J191" s="8">
        <f>COUNT('Training pairs'!F3430:F3440)</f>
        <v>11</v>
      </c>
      <c r="K191" s="5">
        <f>(SUM('Training pairs'!I3430:I3440)-SUM('Training pairs'!F3430:F3440)*SUM('Training pairs'!G3430:G3440)/COUNT('Training pairs'!F3430:F3440))/(SUM('Training pairs'!H3430:H3440)-SUM('Training pairs'!F3430:F3440)^2/COUNT('Training pairs'!F3430:F3440))</f>
        <v>1.4257119942969767</v>
      </c>
      <c r="L191" s="5">
        <f>AVERAGE('Training pairs'!G3430:G3440)-K191*AVERAGE('Training pairs'!F3430:F3440)</f>
        <v>-1.3789378172667968</v>
      </c>
      <c r="M191" s="5">
        <f>(SUM('Target months'!H561:H563)/SUM('Target months'!F561:F563)-1)*100</f>
        <v>2.3134618459836886</v>
      </c>
      <c r="N191" s="5">
        <f t="shared" si="12"/>
        <v>1.919392484900573</v>
      </c>
      <c r="O191" s="8">
        <f>COUNT('Training pairs'!F3441:F3450)</f>
        <v>10</v>
      </c>
      <c r="P191" s="5">
        <f>(SUM('Training pairs'!I3441:I3450)-SUM('Training pairs'!F3441:F3450)*SUM('Training pairs'!G3441:G3450)/COUNT('Training pairs'!F3441:F3450))/(SUM('Training pairs'!H3441:H3450)-SUM('Training pairs'!F3441:F3450)^2/COUNT('Training pairs'!F3441:F3450))</f>
        <v>1.0203497069396916</v>
      </c>
      <c r="Q191" s="5">
        <f>AVERAGE('Training pairs'!G3441:G3450)-P191*AVERAGE('Training pairs'!F3441:F3450)</f>
        <v>-1.0130842415872934</v>
      </c>
      <c r="R191" s="5" t="s">
        <v>88</v>
      </c>
      <c r="S191" s="5" t="str">
        <f>"n.a."</f>
        <v>n.a.</v>
      </c>
      <c r="T191" s="5">
        <f t="shared" si="13"/>
        <v>2.2096962424502866</v>
      </c>
      <c r="U191" s="4">
        <v>45658</v>
      </c>
      <c r="V191" s="4">
        <v>45583</v>
      </c>
      <c r="W191" s="1" t="s">
        <v>120</v>
      </c>
    </row>
    <row r="192" spans="1:23" ht="25" customHeight="1">
      <c r="A192" s="1"/>
      <c r="B192" s="1">
        <v>187</v>
      </c>
      <c r="C192" s="13" t="s">
        <v>18</v>
      </c>
      <c r="D192" s="1" t="s">
        <v>43</v>
      </c>
      <c r="E192" s="4">
        <v>45747</v>
      </c>
      <c r="F192" s="4">
        <v>45679</v>
      </c>
      <c r="G192" s="1">
        <v>0</v>
      </c>
      <c r="H192" s="5">
        <f>AVERAGE('PG facts'!D63,'PG facts'!D70,'PG facts'!D77,'PG facts'!D84)</f>
        <v>2.75</v>
      </c>
      <c r="I192" s="5">
        <f>'PG facts'!D84</f>
        <v>2</v>
      </c>
      <c r="J192" s="8">
        <f>COUNT('Training pairs'!F3451:F3461)</f>
        <v>11</v>
      </c>
      <c r="K192" s="5">
        <f>(SUM('Training pairs'!I3451:I3461)-SUM('Training pairs'!F3451:F3461)*SUM('Training pairs'!G3451:G3461)/COUNT('Training pairs'!F3451:F3461))/(SUM('Training pairs'!H3451:H3461)-SUM('Training pairs'!F3451:F3461)^2/COUNT('Training pairs'!F3451:F3461))</f>
        <v>1.4257119942969767</v>
      </c>
      <c r="L192" s="5">
        <f>AVERAGE('Training pairs'!G3451:G3461)-K192*AVERAGE('Training pairs'!F3451:F3461)</f>
        <v>-1.3789378172667968</v>
      </c>
      <c r="M192" s="5">
        <f>(SUM('Target months'!H564:H566)/SUM('Target months'!F564:F566)-1)*100</f>
        <v>2.3134618459836886</v>
      </c>
      <c r="N192" s="5">
        <f t="shared" si="12"/>
        <v>1.919392484900573</v>
      </c>
      <c r="O192" s="8">
        <f>COUNT('Training pairs'!F3462:F3472)</f>
        <v>11</v>
      </c>
      <c r="P192" s="5">
        <f>(SUM('Training pairs'!I3462:I3472)-SUM('Training pairs'!F3462:F3472)*SUM('Training pairs'!G3462:G3472)/COUNT('Training pairs'!F3462:F3472))/(SUM('Training pairs'!H3462:H3472)-SUM('Training pairs'!F3462:F3472)^2/COUNT('Training pairs'!F3462:F3472))</f>
        <v>1.0618970272474804</v>
      </c>
      <c r="Q192" s="5">
        <f>AVERAGE('Training pairs'!G3462:G3472)-P192*AVERAGE('Training pairs'!F3462:F3472)</f>
        <v>-0.98254624289174874</v>
      </c>
      <c r="R192" s="5" t="s">
        <v>88</v>
      </c>
      <c r="S192" s="5" t="str">
        <f>"n.a."</f>
        <v>n.a.</v>
      </c>
      <c r="T192" s="5">
        <f t="shared" si="13"/>
        <v>2.3346962424502866</v>
      </c>
      <c r="U192" s="4">
        <v>45658</v>
      </c>
      <c r="V192" s="4">
        <v>45679</v>
      </c>
      <c r="W192" s="1" t="s">
        <v>120</v>
      </c>
    </row>
    <row r="193" spans="1:23" ht="25" customHeight="1">
      <c r="A193" s="1"/>
      <c r="B193" s="1">
        <v>188</v>
      </c>
      <c r="C193" s="13" t="s">
        <v>18</v>
      </c>
      <c r="D193" s="1" t="s">
        <v>43</v>
      </c>
      <c r="E193" s="4">
        <v>45747</v>
      </c>
      <c r="F193" s="4">
        <v>45688</v>
      </c>
      <c r="G193" s="1">
        <v>0</v>
      </c>
      <c r="H193" s="5">
        <f>AVERAGE('PG facts'!D63,'PG facts'!D70,'PG facts'!D77,'PG facts'!D84)</f>
        <v>2.75</v>
      </c>
      <c r="I193" s="5">
        <f>'PG facts'!D84</f>
        <v>2</v>
      </c>
      <c r="J193" s="8">
        <f>COUNT('Training pairs'!F3473:F3484)</f>
        <v>12</v>
      </c>
      <c r="K193" s="5">
        <f>(SUM('Training pairs'!I3473:I3484)-SUM('Training pairs'!F3473:F3484)*SUM('Training pairs'!G3473:G3484)/COUNT('Training pairs'!F3473:F3484))/(SUM('Training pairs'!H3473:H3484)-SUM('Training pairs'!F3473:F3484)^2/COUNT('Training pairs'!F3473:F3484))</f>
        <v>1.4324279415777872</v>
      </c>
      <c r="L193" s="5">
        <f>AVERAGE('Training pairs'!G3473:G3484)-K193*AVERAGE('Training pairs'!F3473:F3484)</f>
        <v>-1.3742097989258701</v>
      </c>
      <c r="M193" s="5">
        <f>(SUM('Target months'!H567:H569)/SUM('Target months'!F567:F569)-1)*100</f>
        <v>2.2762717594742243</v>
      </c>
      <c r="N193" s="5">
        <f t="shared" si="12"/>
        <v>1.8863854719694408</v>
      </c>
      <c r="O193" s="8">
        <f>COUNT('Training pairs'!F3485:F3495)</f>
        <v>11</v>
      </c>
      <c r="P193" s="5">
        <f>(SUM('Training pairs'!I3485:I3495)-SUM('Training pairs'!F3485:F3495)*SUM('Training pairs'!G3485:G3495)/COUNT('Training pairs'!F3485:F3495))/(SUM('Training pairs'!H3485:H3495)-SUM('Training pairs'!F3485:F3495)^2/COUNT('Training pairs'!F3485:F3495))</f>
        <v>1.0618970272474804</v>
      </c>
      <c r="Q193" s="5">
        <f>AVERAGE('Training pairs'!G3485:G3495)-P193*AVERAGE('Training pairs'!F3485:F3495)</f>
        <v>-0.98254624289174874</v>
      </c>
      <c r="R193" s="5">
        <v>2.2759755941291759</v>
      </c>
      <c r="S193" s="5">
        <f>Q193+P193*R193</f>
        <v>1.4343054746018411</v>
      </c>
      <c r="T193" s="5">
        <f t="shared" si="13"/>
        <v>2.3181927359847205</v>
      </c>
      <c r="U193" s="4">
        <v>45688</v>
      </c>
      <c r="V193" s="4">
        <v>45679</v>
      </c>
      <c r="W193" s="1" t="s">
        <v>129</v>
      </c>
    </row>
    <row r="194" spans="1:23" ht="25" customHeight="1">
      <c r="A194" s="1"/>
      <c r="B194" s="1">
        <v>189</v>
      </c>
      <c r="C194" s="13" t="s">
        <v>18</v>
      </c>
      <c r="D194" s="1" t="s">
        <v>43</v>
      </c>
      <c r="E194" s="4">
        <v>45747</v>
      </c>
      <c r="F194" s="4">
        <v>45716</v>
      </c>
      <c r="G194" s="1">
        <v>1</v>
      </c>
      <c r="H194" s="5">
        <f>AVERAGE('PG facts'!D63,'PG facts'!D70,'PG facts'!D77,'PG facts'!D84)</f>
        <v>2.75</v>
      </c>
      <c r="I194" s="5">
        <f>'PG facts'!D84</f>
        <v>2</v>
      </c>
      <c r="J194" s="8">
        <f>COUNT('Training pairs'!F3496:F3507)</f>
        <v>12</v>
      </c>
      <c r="K194" s="5">
        <f>(SUM('Training pairs'!I3496:I3507)-SUM('Training pairs'!F3496:F3507)*SUM('Training pairs'!G3496:G3507)/COUNT('Training pairs'!F3496:F3507))/(SUM('Training pairs'!H3496:H3507)-SUM('Training pairs'!F3496:F3507)^2/COUNT('Training pairs'!F3496:F3507))</f>
        <v>1.443646194464475</v>
      </c>
      <c r="L194" s="5">
        <f>AVERAGE('Training pairs'!G3496:G3507)-K194*AVERAGE('Training pairs'!F3496:F3507)</f>
        <v>-1.3620855495754745</v>
      </c>
      <c r="M194" s="5">
        <f>(SUM('Target months'!H570:H572)/SUM('Target months'!F570:F572)-1)*100</f>
        <v>2.0145185015042921</v>
      </c>
      <c r="N194" s="5">
        <f t="shared" si="12"/>
        <v>1.5461664187994737</v>
      </c>
      <c r="O194" s="8">
        <f>COUNT('Training pairs'!F3508:F3518)</f>
        <v>11</v>
      </c>
      <c r="P194" s="5">
        <f>(SUM('Training pairs'!I3508:I3518)-SUM('Training pairs'!F3508:F3518)*SUM('Training pairs'!G3508:G3518)/COUNT('Training pairs'!F3508:F3518))/(SUM('Training pairs'!H3508:H3518)-SUM('Training pairs'!F3508:F3518)^2/COUNT('Training pairs'!F3508:F3518))</f>
        <v>1.0618970272474804</v>
      </c>
      <c r="Q194" s="5">
        <f>AVERAGE('Training pairs'!G3508:G3518)-P194*AVERAGE('Training pairs'!F3508:F3518)</f>
        <v>-0.98254624289174874</v>
      </c>
      <c r="R194" s="5">
        <v>2.085735971059921</v>
      </c>
      <c r="S194" s="5">
        <f>Q194+P194*R194</f>
        <v>1.2322905843999181</v>
      </c>
      <c r="T194" s="5">
        <f t="shared" si="13"/>
        <v>2.1480832093997368</v>
      </c>
      <c r="U194" s="4">
        <v>45716</v>
      </c>
      <c r="V194" s="4">
        <v>45679</v>
      </c>
      <c r="W194" s="1" t="s">
        <v>130</v>
      </c>
    </row>
    <row r="195" spans="1:23" ht="25" customHeight="1">
      <c r="A195" s="1"/>
      <c r="B195" s="1">
        <v>190</v>
      </c>
      <c r="C195" s="13" t="s">
        <v>18</v>
      </c>
      <c r="D195" s="1" t="s">
        <v>43</v>
      </c>
      <c r="E195" s="4">
        <v>45747</v>
      </c>
      <c r="F195" s="4">
        <v>45744</v>
      </c>
      <c r="G195" s="1">
        <v>2</v>
      </c>
      <c r="H195" s="5">
        <f>AVERAGE('PG facts'!D63,'PG facts'!D70,'PG facts'!D77,'PG facts'!D84)</f>
        <v>2.75</v>
      </c>
      <c r="I195" s="5">
        <f>'PG facts'!D84</f>
        <v>2</v>
      </c>
      <c r="J195" s="8">
        <f>COUNT('Training pairs'!F3519:F3530)</f>
        <v>12</v>
      </c>
      <c r="K195" s="5">
        <f>(SUM('Training pairs'!I3519:I3530)-SUM('Training pairs'!F3519:F3530)*SUM('Training pairs'!G3519:G3530)/COUNT('Training pairs'!F3519:F3530))/(SUM('Training pairs'!H3519:H3530)-SUM('Training pairs'!F3519:F3530)^2/COUNT('Training pairs'!F3519:F3530))</f>
        <v>1.4423787205737038</v>
      </c>
      <c r="L195" s="5">
        <f>AVERAGE('Training pairs'!G3519:G3530)-K195*AVERAGE('Training pairs'!F3519:F3530)</f>
        <v>-1.3638516606252851</v>
      </c>
      <c r="M195" s="5">
        <f>(SUM('Target months'!H573:H575)/SUM('Target months'!F573:F575)-1)*100</f>
        <v>2.5268187156605615</v>
      </c>
      <c r="N195" s="5">
        <f t="shared" si="12"/>
        <v>2.2807778855908851</v>
      </c>
      <c r="O195" s="8">
        <f>COUNT('Training pairs'!F3531:F3541)</f>
        <v>11</v>
      </c>
      <c r="P195" s="5">
        <f>(SUM('Training pairs'!I3531:I3541)-SUM('Training pairs'!F3531:F3541)*SUM('Training pairs'!G3531:G3541)/COUNT('Training pairs'!F3531:F3541))/(SUM('Training pairs'!H3531:H3541)-SUM('Training pairs'!F3531:F3541)^2/COUNT('Training pairs'!F3531:F3541))</f>
        <v>1.0618970272474804</v>
      </c>
      <c r="Q195" s="5">
        <f>AVERAGE('Training pairs'!G3531:G3541)-P195*AVERAGE('Training pairs'!F3531:F3541)</f>
        <v>-0.98254624289174874</v>
      </c>
      <c r="R195" s="5">
        <v>2.1103784092813216</v>
      </c>
      <c r="S195" s="5">
        <f>Q195+P195*R195</f>
        <v>1.2584583162913532</v>
      </c>
      <c r="T195" s="5">
        <f t="shared" si="13"/>
        <v>2.5153889427954423</v>
      </c>
      <c r="U195" s="4">
        <v>45744</v>
      </c>
      <c r="V195" s="4">
        <v>45679</v>
      </c>
      <c r="W195" s="1" t="s">
        <v>131</v>
      </c>
    </row>
    <row r="196" spans="1:23" ht="25" customHeight="1">
      <c r="A196" s="1"/>
      <c r="B196" s="1">
        <v>191</v>
      </c>
      <c r="C196" s="13" t="s">
        <v>18</v>
      </c>
      <c r="D196" s="1" t="s">
        <v>43</v>
      </c>
      <c r="E196" s="4">
        <v>45747</v>
      </c>
      <c r="F196" s="4">
        <v>45770</v>
      </c>
      <c r="G196" s="1">
        <v>2</v>
      </c>
      <c r="H196" s="5">
        <f>AVERAGE('PG facts'!D63,'PG facts'!D70,'PG facts'!D77,'PG facts'!D84)</f>
        <v>2.75</v>
      </c>
      <c r="I196" s="5">
        <f>'PG facts'!D84</f>
        <v>2</v>
      </c>
      <c r="J196" s="8">
        <f>COUNT('Training pairs'!F3542:F3553)</f>
        <v>12</v>
      </c>
      <c r="K196" s="5">
        <f>(SUM('Training pairs'!I3542:I3553)-SUM('Training pairs'!F3542:F3553)*SUM('Training pairs'!G3542:G3553)/COUNT('Training pairs'!F3542:F3553))/(SUM('Training pairs'!H3542:H3553)-SUM('Training pairs'!F3542:F3553)^2/COUNT('Training pairs'!F3542:F3553))</f>
        <v>1.4423787205737038</v>
      </c>
      <c r="L196" s="5">
        <f>AVERAGE('Training pairs'!G3542:G3553)-K196*AVERAGE('Training pairs'!F3542:F3553)</f>
        <v>-1.3638516606252851</v>
      </c>
      <c r="M196" s="5">
        <f>(SUM('Target months'!H576:H578)/SUM('Target months'!F576:F578)-1)*100</f>
        <v>2.5268187156605615</v>
      </c>
      <c r="N196" s="5">
        <f t="shared" si="12"/>
        <v>2.2807778855908851</v>
      </c>
      <c r="O196" s="8">
        <f>COUNT('Training pairs'!F3554:F3564)</f>
        <v>11</v>
      </c>
      <c r="P196" s="5">
        <f>(SUM('Training pairs'!I3554:I3564)-SUM('Training pairs'!F3554:F3564)*SUM('Training pairs'!G3554:G3564)/COUNT('Training pairs'!F3554:F3564))/(SUM('Training pairs'!H3554:H3564)-SUM('Training pairs'!F3554:F3564)^2/COUNT('Training pairs'!F3554:F3564))</f>
        <v>1.0618970272474804</v>
      </c>
      <c r="Q196" s="5">
        <f>AVERAGE('Training pairs'!G3554:G3564)-P196*AVERAGE('Training pairs'!F3554:F3564)</f>
        <v>-0.98254624289174874</v>
      </c>
      <c r="R196" s="5">
        <v>2.1103784092813216</v>
      </c>
      <c r="S196" s="5">
        <f>Q196+P196*R196</f>
        <v>1.2584583162913532</v>
      </c>
      <c r="T196" s="5">
        <f t="shared" si="13"/>
        <v>2.5153889427954423</v>
      </c>
      <c r="U196" s="4">
        <v>45748</v>
      </c>
      <c r="V196" s="4">
        <v>45679</v>
      </c>
      <c r="W196" s="1" t="s">
        <v>132</v>
      </c>
    </row>
    <row r="197" spans="1:23" ht="25" customHeight="1">
      <c r="A197" s="1"/>
      <c r="B197" s="1">
        <v>192</v>
      </c>
      <c r="C197" s="13" t="s">
        <v>53</v>
      </c>
      <c r="D197" s="1" t="s">
        <v>43</v>
      </c>
      <c r="E197" s="4">
        <v>45747</v>
      </c>
      <c r="F197" s="4">
        <v>45658</v>
      </c>
      <c r="G197" s="1">
        <v>0</v>
      </c>
      <c r="H197" s="5">
        <f>AVERAGE('PG facts'!D57,'PG facts'!D64,'PG facts'!D71,'PG facts'!D78)</f>
        <v>-2</v>
      </c>
      <c r="I197" s="5">
        <f>'PG facts'!D78</f>
        <v>-1</v>
      </c>
      <c r="J197" s="8">
        <f>COUNT('Training pairs'!F3565:F3575)</f>
        <v>11</v>
      </c>
      <c r="K197" s="5">
        <f>(SUM('Training pairs'!I3565:I3575)-SUM('Training pairs'!F3565:F3575)*SUM('Training pairs'!G3565:G3575)/COUNT('Training pairs'!F3565:F3575))/(SUM('Training pairs'!H3565:H3575)-SUM('Training pairs'!F3565:F3575)^2/COUNT('Training pairs'!F3565:F3575))</f>
        <v>0.870246469327425</v>
      </c>
      <c r="L197" s="5">
        <f>AVERAGE('Training pairs'!G3565:G3575)-K197*AVERAGE('Training pairs'!F3565:F3575)</f>
        <v>-1.0034422700612193</v>
      </c>
      <c r="M197" s="5">
        <f>(SUM('Target months'!H579:H581)/SUM('Target months'!F579:F581)-1)*100</f>
        <v>2.3134618459836886</v>
      </c>
      <c r="N197" s="5">
        <f t="shared" si="12"/>
        <v>1.0098397333297928</v>
      </c>
      <c r="O197" s="8">
        <f>COUNT('Training pairs'!F3576:F3585)</f>
        <v>10</v>
      </c>
      <c r="P197" s="5">
        <f>(SUM('Training pairs'!I3576:I3585)-SUM('Training pairs'!F3576:F3585)*SUM('Training pairs'!G3576:G3585)/COUNT('Training pairs'!F3576:F3585))/(SUM('Training pairs'!H3576:H3585)-SUM('Training pairs'!F3576:F3585)^2/COUNT('Training pairs'!F3576:F3585))</f>
        <v>-0.28128840679076555</v>
      </c>
      <c r="Q197" s="5">
        <f>AVERAGE('Training pairs'!G3576:G3585)-P197*AVERAGE('Training pairs'!F3576:F3585)</f>
        <v>-0.90341805475174541</v>
      </c>
      <c r="R197" s="5" t="s">
        <v>88</v>
      </c>
      <c r="S197" s="5" t="str">
        <f>"n.a."</f>
        <v>n.a.</v>
      </c>
      <c r="T197" s="5">
        <f t="shared" si="13"/>
        <v>-0.49508013333510359</v>
      </c>
      <c r="U197" s="4">
        <v>45658</v>
      </c>
      <c r="V197" s="4">
        <v>45583</v>
      </c>
      <c r="W197" s="1" t="s">
        <v>120</v>
      </c>
    </row>
    <row r="198" spans="1:23" ht="25" customHeight="1">
      <c r="A198" s="1"/>
      <c r="B198" s="1">
        <v>193</v>
      </c>
      <c r="C198" s="13" t="s">
        <v>53</v>
      </c>
      <c r="D198" s="1" t="s">
        <v>43</v>
      </c>
      <c r="E198" s="4">
        <v>45747</v>
      </c>
      <c r="F198" s="4">
        <v>45679</v>
      </c>
      <c r="G198" s="1">
        <v>0</v>
      </c>
      <c r="H198" s="5">
        <f>AVERAGE('PG facts'!D64,'PG facts'!D71,'PG facts'!D78,'PG facts'!D85)</f>
        <v>-1</v>
      </c>
      <c r="I198" s="5">
        <f>'PG facts'!D85</f>
        <v>0</v>
      </c>
      <c r="J198" s="8">
        <f>COUNT('Training pairs'!F3586:F3596)</f>
        <v>11</v>
      </c>
      <c r="K198" s="5">
        <f>(SUM('Training pairs'!I3586:I3596)-SUM('Training pairs'!F3586:F3596)*SUM('Training pairs'!G3586:G3596)/COUNT('Training pairs'!F3586:F3596))/(SUM('Training pairs'!H3586:H3596)-SUM('Training pairs'!F3586:F3596)^2/COUNT('Training pairs'!F3586:F3596))</f>
        <v>0.870246469327425</v>
      </c>
      <c r="L198" s="5">
        <f>AVERAGE('Training pairs'!G3586:G3596)-K198*AVERAGE('Training pairs'!F3586:F3596)</f>
        <v>-1.0034422700612193</v>
      </c>
      <c r="M198" s="5">
        <f>(SUM('Target months'!H582:H584)/SUM('Target months'!F582:F584)-1)*100</f>
        <v>2.3134618459836886</v>
      </c>
      <c r="N198" s="5">
        <f t="shared" ref="N198:N261" si="18">L198+K198*M198</f>
        <v>1.0098397333297928</v>
      </c>
      <c r="O198" s="8">
        <f>COUNT('Training pairs'!F3597:F3607)</f>
        <v>11</v>
      </c>
      <c r="P198" s="5">
        <f>(SUM('Training pairs'!I3597:I3607)-SUM('Training pairs'!F3597:F3607)*SUM('Training pairs'!G3597:G3607)/COUNT('Training pairs'!F3597:F3607))/(SUM('Training pairs'!H3597:H3607)-SUM('Training pairs'!F3597:F3607)^2/COUNT('Training pairs'!F3597:F3607))</f>
        <v>-0.19263180966682278</v>
      </c>
      <c r="Q198" s="5">
        <f>AVERAGE('Training pairs'!G3597:G3607)-P198*AVERAGE('Training pairs'!F3597:F3607)</f>
        <v>-0.8382539231720042</v>
      </c>
      <c r="R198" s="5" t="s">
        <v>88</v>
      </c>
      <c r="S198" s="5" t="str">
        <f>"n.a."</f>
        <v>n.a.</v>
      </c>
      <c r="T198" s="5">
        <f t="shared" ref="T198:T261" si="19">(H198+N198)/2</f>
        <v>4.9198666648964107E-3</v>
      </c>
      <c r="U198" s="4">
        <v>45658</v>
      </c>
      <c r="V198" s="4">
        <v>45679</v>
      </c>
      <c r="W198" s="1" t="s">
        <v>120</v>
      </c>
    </row>
    <row r="199" spans="1:23" ht="25" customHeight="1">
      <c r="A199" s="1"/>
      <c r="B199" s="1">
        <v>194</v>
      </c>
      <c r="C199" s="13" t="s">
        <v>53</v>
      </c>
      <c r="D199" s="1" t="s">
        <v>43</v>
      </c>
      <c r="E199" s="4">
        <v>45747</v>
      </c>
      <c r="F199" s="4">
        <v>45688</v>
      </c>
      <c r="G199" s="1">
        <v>0</v>
      </c>
      <c r="H199" s="5">
        <f>AVERAGE('PG facts'!D64,'PG facts'!D71,'PG facts'!D78,'PG facts'!D85)</f>
        <v>-1</v>
      </c>
      <c r="I199" s="5">
        <f>'PG facts'!D85</f>
        <v>0</v>
      </c>
      <c r="J199" s="8">
        <f>COUNT('Training pairs'!F3608:F3619)</f>
        <v>12</v>
      </c>
      <c r="K199" s="5">
        <f>(SUM('Training pairs'!I3608:I3619)-SUM('Training pairs'!F3608:F3619)*SUM('Training pairs'!G3608:G3619)/COUNT('Training pairs'!F3608:F3619))/(SUM('Training pairs'!H3608:H3619)-SUM('Training pairs'!F3608:F3619)^2/COUNT('Training pairs'!F3608:F3619))</f>
        <v>0.82128833868422646</v>
      </c>
      <c r="L199" s="5">
        <f>AVERAGE('Training pairs'!G3608:G3619)-K199*AVERAGE('Training pairs'!F3608:F3619)</f>
        <v>-1.0379087317441327</v>
      </c>
      <c r="M199" s="5">
        <f>(SUM('Target months'!H585:H587)/SUM('Target months'!F585:F587)-1)*100</f>
        <v>2.2762717594742243</v>
      </c>
      <c r="N199" s="5">
        <f t="shared" si="18"/>
        <v>0.83156671998827414</v>
      </c>
      <c r="O199" s="8">
        <f>COUNT('Training pairs'!F3620:F3630)</f>
        <v>11</v>
      </c>
      <c r="P199" s="5">
        <f>(SUM('Training pairs'!I3620:I3630)-SUM('Training pairs'!F3620:F3630)*SUM('Training pairs'!G3620:G3630)/COUNT('Training pairs'!F3620:F3630))/(SUM('Training pairs'!H3620:H3630)-SUM('Training pairs'!F3620:F3630)^2/COUNT('Training pairs'!F3620:F3630))</f>
        <v>-0.19263180966682278</v>
      </c>
      <c r="Q199" s="5">
        <f>AVERAGE('Training pairs'!G3620:G3630)-P199*AVERAGE('Training pairs'!F3620:F3630)</f>
        <v>-0.8382539231720042</v>
      </c>
      <c r="R199" s="5">
        <v>2.2759755941291759</v>
      </c>
      <c r="S199" s="5">
        <f>Q199+P199*R199</f>
        <v>-1.2766792206266295</v>
      </c>
      <c r="T199" s="5">
        <f t="shared" si="19"/>
        <v>-8.4216640005862931E-2</v>
      </c>
      <c r="U199" s="4">
        <v>45688</v>
      </c>
      <c r="V199" s="4">
        <v>45679</v>
      </c>
      <c r="W199" s="1" t="s">
        <v>129</v>
      </c>
    </row>
    <row r="200" spans="1:23" ht="25" customHeight="1">
      <c r="A200" s="1"/>
      <c r="B200" s="1">
        <v>195</v>
      </c>
      <c r="C200" s="13" t="s">
        <v>53</v>
      </c>
      <c r="D200" s="1" t="s">
        <v>43</v>
      </c>
      <c r="E200" s="4">
        <v>45747</v>
      </c>
      <c r="F200" s="4">
        <v>45716</v>
      </c>
      <c r="G200" s="1">
        <v>1</v>
      </c>
      <c r="H200" s="5">
        <f>AVERAGE('PG facts'!D64,'PG facts'!D71,'PG facts'!D78,'PG facts'!D85)</f>
        <v>-1</v>
      </c>
      <c r="I200" s="5">
        <f>'PG facts'!D85</f>
        <v>0</v>
      </c>
      <c r="J200" s="8">
        <f>COUNT('Training pairs'!F3631:F3642)</f>
        <v>12</v>
      </c>
      <c r="K200" s="5">
        <f>(SUM('Training pairs'!I3631:I3642)-SUM('Training pairs'!F3631:F3642)*SUM('Training pairs'!G3631:G3642)/COUNT('Training pairs'!F3631:F3642))/(SUM('Training pairs'!H3631:H3642)-SUM('Training pairs'!F3631:F3642)^2/COUNT('Training pairs'!F3631:F3642))</f>
        <v>0.83432921349399736</v>
      </c>
      <c r="L200" s="5">
        <f>AVERAGE('Training pairs'!G3631:G3642)-K200*AVERAGE('Training pairs'!F3631:F3642)</f>
        <v>-1.0371927135931016</v>
      </c>
      <c r="M200" s="5">
        <f>(SUM('Target months'!H588:H590)/SUM('Target months'!F588:F590)-1)*100</f>
        <v>2.0145185015042921</v>
      </c>
      <c r="N200" s="5">
        <f t="shared" si="18"/>
        <v>0.64357892333608047</v>
      </c>
      <c r="O200" s="8">
        <f>COUNT('Training pairs'!F3643:F3653)</f>
        <v>11</v>
      </c>
      <c r="P200" s="5">
        <f>(SUM('Training pairs'!I3643:I3653)-SUM('Training pairs'!F3643:F3653)*SUM('Training pairs'!G3643:G3653)/COUNT('Training pairs'!F3643:F3653))/(SUM('Training pairs'!H3643:H3653)-SUM('Training pairs'!F3643:F3653)^2/COUNT('Training pairs'!F3643:F3653))</f>
        <v>-0.19263180966682278</v>
      </c>
      <c r="Q200" s="5">
        <f>AVERAGE('Training pairs'!G3643:G3653)-P200*AVERAGE('Training pairs'!F3643:F3653)</f>
        <v>-0.8382539231720042</v>
      </c>
      <c r="R200" s="5">
        <v>2.085735971059921</v>
      </c>
      <c r="S200" s="5">
        <f>Q200+P200*R200</f>
        <v>-1.2400330177644647</v>
      </c>
      <c r="T200" s="5">
        <f t="shared" si="19"/>
        <v>-0.17821053833195977</v>
      </c>
      <c r="U200" s="4">
        <v>45716</v>
      </c>
      <c r="V200" s="4">
        <v>45679</v>
      </c>
      <c r="W200" s="1" t="s">
        <v>130</v>
      </c>
    </row>
    <row r="201" spans="1:23" ht="25" customHeight="1">
      <c r="A201" s="1"/>
      <c r="B201" s="1">
        <v>196</v>
      </c>
      <c r="C201" s="13" t="s">
        <v>53</v>
      </c>
      <c r="D201" s="1" t="s">
        <v>43</v>
      </c>
      <c r="E201" s="4">
        <v>45747</v>
      </c>
      <c r="F201" s="4">
        <v>45744</v>
      </c>
      <c r="G201" s="1">
        <v>2</v>
      </c>
      <c r="H201" s="5">
        <f>AVERAGE('PG facts'!D64,'PG facts'!D71,'PG facts'!D78,'PG facts'!D85)</f>
        <v>-1</v>
      </c>
      <c r="I201" s="5">
        <f>'PG facts'!D85</f>
        <v>0</v>
      </c>
      <c r="J201" s="8">
        <f>COUNT('Training pairs'!F3654:F3665)</f>
        <v>12</v>
      </c>
      <c r="K201" s="5">
        <f>(SUM('Training pairs'!I3654:I3665)-SUM('Training pairs'!F3654:F3665)*SUM('Training pairs'!G3654:G3665)/COUNT('Training pairs'!F3654:F3665))/(SUM('Training pairs'!H3654:H3665)-SUM('Training pairs'!F3654:F3665)^2/COUNT('Training pairs'!F3654:F3665))</f>
        <v>0.83273379170430928</v>
      </c>
      <c r="L201" s="5">
        <f>AVERAGE('Training pairs'!G3654:G3665)-K201*AVERAGE('Training pairs'!F3654:F3665)</f>
        <v>-1.037397476456793</v>
      </c>
      <c r="M201" s="5">
        <f>(SUM('Target months'!H591:H593)/SUM('Target months'!F591:F593)-1)*100</f>
        <v>2.5268187156605615</v>
      </c>
      <c r="N201" s="5">
        <f t="shared" si="18"/>
        <v>1.0667698535846393</v>
      </c>
      <c r="O201" s="8">
        <f>COUNT('Training pairs'!F3666:F3676)</f>
        <v>11</v>
      </c>
      <c r="P201" s="5">
        <f>(SUM('Training pairs'!I3666:I3676)-SUM('Training pairs'!F3666:F3676)*SUM('Training pairs'!G3666:G3676)/COUNT('Training pairs'!F3666:F3676))/(SUM('Training pairs'!H3666:H3676)-SUM('Training pairs'!F3666:F3676)^2/COUNT('Training pairs'!F3666:F3676))</f>
        <v>-0.19263180966682278</v>
      </c>
      <c r="Q201" s="5">
        <f>AVERAGE('Training pairs'!G3666:G3676)-P201*AVERAGE('Training pairs'!F3666:F3676)</f>
        <v>-0.8382539231720042</v>
      </c>
      <c r="R201" s="5">
        <v>2.1103784092813216</v>
      </c>
      <c r="S201" s="5">
        <f>Q201+P201*R201</f>
        <v>-1.2447799352336559</v>
      </c>
      <c r="T201" s="5">
        <f t="shared" si="19"/>
        <v>3.3384926792319636E-2</v>
      </c>
      <c r="U201" s="4">
        <v>45744</v>
      </c>
      <c r="V201" s="4">
        <v>45679</v>
      </c>
      <c r="W201" s="1" t="s">
        <v>131</v>
      </c>
    </row>
    <row r="202" spans="1:23" ht="25" customHeight="1">
      <c r="A202" s="1"/>
      <c r="B202" s="1">
        <v>197</v>
      </c>
      <c r="C202" s="13" t="s">
        <v>53</v>
      </c>
      <c r="D202" s="1" t="s">
        <v>43</v>
      </c>
      <c r="E202" s="4">
        <v>45747</v>
      </c>
      <c r="F202" s="4">
        <v>45770</v>
      </c>
      <c r="G202" s="1">
        <v>2</v>
      </c>
      <c r="H202" s="5">
        <f>AVERAGE('PG facts'!D64,'PG facts'!D71,'PG facts'!D78,'PG facts'!D85)</f>
        <v>-1</v>
      </c>
      <c r="I202" s="5">
        <f>'PG facts'!D85</f>
        <v>0</v>
      </c>
      <c r="J202" s="8">
        <f>COUNT('Training pairs'!F3677:F3688)</f>
        <v>12</v>
      </c>
      <c r="K202" s="5">
        <f>(SUM('Training pairs'!I3677:I3688)-SUM('Training pairs'!F3677:F3688)*SUM('Training pairs'!G3677:G3688)/COUNT('Training pairs'!F3677:F3688))/(SUM('Training pairs'!H3677:H3688)-SUM('Training pairs'!F3677:F3688)^2/COUNT('Training pairs'!F3677:F3688))</f>
        <v>0.83273379170430928</v>
      </c>
      <c r="L202" s="5">
        <f>AVERAGE('Training pairs'!G3677:G3688)-K202*AVERAGE('Training pairs'!F3677:F3688)</f>
        <v>-1.037397476456793</v>
      </c>
      <c r="M202" s="5">
        <f>(SUM('Target months'!H594:H596)/SUM('Target months'!F594:F596)-1)*100</f>
        <v>2.5268187156605615</v>
      </c>
      <c r="N202" s="5">
        <f t="shared" si="18"/>
        <v>1.0667698535846393</v>
      </c>
      <c r="O202" s="8">
        <f>COUNT('Training pairs'!F3689:F3699)</f>
        <v>11</v>
      </c>
      <c r="P202" s="5">
        <f>(SUM('Training pairs'!I3689:I3699)-SUM('Training pairs'!F3689:F3699)*SUM('Training pairs'!G3689:G3699)/COUNT('Training pairs'!F3689:F3699))/(SUM('Training pairs'!H3689:H3699)-SUM('Training pairs'!F3689:F3699)^2/COUNT('Training pairs'!F3689:F3699))</f>
        <v>-0.19263180966682278</v>
      </c>
      <c r="Q202" s="5">
        <f>AVERAGE('Training pairs'!G3689:G3699)-P202*AVERAGE('Training pairs'!F3689:F3699)</f>
        <v>-0.8382539231720042</v>
      </c>
      <c r="R202" s="5">
        <v>2.1103784092813216</v>
      </c>
      <c r="S202" s="5">
        <f>Q202+P202*R202</f>
        <v>-1.2447799352336559</v>
      </c>
      <c r="T202" s="5">
        <f t="shared" si="19"/>
        <v>3.3384926792319636E-2</v>
      </c>
      <c r="U202" s="4">
        <v>45748</v>
      </c>
      <c r="V202" s="4">
        <v>45679</v>
      </c>
      <c r="W202" s="1" t="s">
        <v>132</v>
      </c>
    </row>
    <row r="203" spans="1:23" ht="25" customHeight="1">
      <c r="A203" s="1"/>
      <c r="B203" s="1">
        <v>198</v>
      </c>
      <c r="C203" s="13" t="s">
        <v>54</v>
      </c>
      <c r="D203" s="1" t="s">
        <v>43</v>
      </c>
      <c r="E203" s="4">
        <v>45747</v>
      </c>
      <c r="F203" s="4">
        <v>45658</v>
      </c>
      <c r="G203" s="1">
        <v>0</v>
      </c>
      <c r="H203" s="5">
        <f>AVERAGE('PG facts'!D58,'PG facts'!D65,'PG facts'!D72,'PG facts'!D79)</f>
        <v>1.5</v>
      </c>
      <c r="I203" s="5">
        <f>'PG facts'!D79</f>
        <v>1</v>
      </c>
      <c r="J203" s="8">
        <f>COUNT('Training pairs'!F3700:F3710)</f>
        <v>11</v>
      </c>
      <c r="K203" s="5">
        <f>(SUM('Training pairs'!I3700:I3710)-SUM('Training pairs'!F3700:F3710)*SUM('Training pairs'!G3700:G3710)/COUNT('Training pairs'!F3700:F3710))/(SUM('Training pairs'!H3700:H3710)-SUM('Training pairs'!F3700:F3710)^2/COUNT('Training pairs'!F3700:F3710))</f>
        <v>2.1262524302586745</v>
      </c>
      <c r="L203" s="5">
        <f>AVERAGE('Training pairs'!G3700:G3710)-K203*AVERAGE('Training pairs'!F3700:F3710)</f>
        <v>-2.5126112418989797</v>
      </c>
      <c r="M203" s="5">
        <f>(SUM('Target months'!H597:H599)/SUM('Target months'!F597:F599)-1)*100</f>
        <v>2.3134618459836886</v>
      </c>
      <c r="N203" s="5">
        <f t="shared" si="18"/>
        <v>2.4063926304345573</v>
      </c>
      <c r="O203" s="8">
        <f>COUNT('Training pairs'!F3711:F3720)</f>
        <v>10</v>
      </c>
      <c r="P203" s="5">
        <f>(SUM('Training pairs'!I3711:I3720)-SUM('Training pairs'!F3711:F3720)*SUM('Training pairs'!G3711:G3720)/COUNT('Training pairs'!F3711:F3720))/(SUM('Training pairs'!H3711:H3720)-SUM('Training pairs'!F3711:F3720)^2/COUNT('Training pairs'!F3711:F3720))</f>
        <v>1.4162546547348545</v>
      </c>
      <c r="Q203" s="5">
        <f>AVERAGE('Training pairs'!G3711:G3720)-P203*AVERAGE('Training pairs'!F3711:F3720)</f>
        <v>-2.2897673998408559</v>
      </c>
      <c r="R203" s="5" t="s">
        <v>88</v>
      </c>
      <c r="S203" s="5" t="str">
        <f>"n.a."</f>
        <v>n.a.</v>
      </c>
      <c r="T203" s="5">
        <f t="shared" si="19"/>
        <v>1.9531963152172787</v>
      </c>
      <c r="U203" s="4">
        <v>45658</v>
      </c>
      <c r="V203" s="4">
        <v>45583</v>
      </c>
      <c r="W203" s="1" t="s">
        <v>120</v>
      </c>
    </row>
    <row r="204" spans="1:23" ht="25" customHeight="1">
      <c r="A204" s="1"/>
      <c r="B204" s="1">
        <v>199</v>
      </c>
      <c r="C204" s="13" t="s">
        <v>54</v>
      </c>
      <c r="D204" s="1" t="s">
        <v>43</v>
      </c>
      <c r="E204" s="4">
        <v>45747</v>
      </c>
      <c r="F204" s="4">
        <v>45679</v>
      </c>
      <c r="G204" s="1">
        <v>0</v>
      </c>
      <c r="H204" s="5">
        <f>AVERAGE('PG facts'!D65,'PG facts'!D72,'PG facts'!D79,'PG facts'!D86)</f>
        <v>1.75</v>
      </c>
      <c r="I204" s="5">
        <f>'PG facts'!D86</f>
        <v>2</v>
      </c>
      <c r="J204" s="8">
        <f>COUNT('Training pairs'!F3721:F3731)</f>
        <v>11</v>
      </c>
      <c r="K204" s="5">
        <f>(SUM('Training pairs'!I3721:I3731)-SUM('Training pairs'!F3721:F3731)*SUM('Training pairs'!G3721:G3731)/COUNT('Training pairs'!F3721:F3731))/(SUM('Training pairs'!H3721:H3731)-SUM('Training pairs'!F3721:F3731)^2/COUNT('Training pairs'!F3721:F3731))</f>
        <v>2.1262524302586745</v>
      </c>
      <c r="L204" s="5">
        <f>AVERAGE('Training pairs'!G3721:G3731)-K204*AVERAGE('Training pairs'!F3721:F3731)</f>
        <v>-2.5126112418989797</v>
      </c>
      <c r="M204" s="5">
        <f>(SUM('Target months'!H600:H602)/SUM('Target months'!F600:F602)-1)*100</f>
        <v>2.3134618459836886</v>
      </c>
      <c r="N204" s="5">
        <f t="shared" si="18"/>
        <v>2.4063926304345573</v>
      </c>
      <c r="O204" s="8">
        <f>COUNT('Training pairs'!F3732:F3742)</f>
        <v>11</v>
      </c>
      <c r="P204" s="5">
        <f>(SUM('Training pairs'!I3732:I3742)-SUM('Training pairs'!F3732:F3742)*SUM('Training pairs'!G3732:G3742)/COUNT('Training pairs'!F3732:F3742))/(SUM('Training pairs'!H3732:H3742)-SUM('Training pairs'!F3732:F3742)^2/COUNT('Training pairs'!F3732:F3742))</f>
        <v>1.4801334407745723</v>
      </c>
      <c r="Q204" s="5">
        <f>AVERAGE('Training pairs'!G3732:G3742)-P204*AVERAGE('Training pairs'!F3732:F3742)</f>
        <v>-2.2428153877663686</v>
      </c>
      <c r="R204" s="5" t="s">
        <v>88</v>
      </c>
      <c r="S204" s="5" t="str">
        <f>"n.a."</f>
        <v>n.a.</v>
      </c>
      <c r="T204" s="5">
        <f t="shared" si="19"/>
        <v>2.0781963152172787</v>
      </c>
      <c r="U204" s="4">
        <v>45658</v>
      </c>
      <c r="V204" s="4">
        <v>45679</v>
      </c>
      <c r="W204" s="1" t="s">
        <v>120</v>
      </c>
    </row>
    <row r="205" spans="1:23" ht="25" customHeight="1">
      <c r="A205" s="1"/>
      <c r="B205" s="1">
        <v>200</v>
      </c>
      <c r="C205" s="13" t="s">
        <v>54</v>
      </c>
      <c r="D205" s="1" t="s">
        <v>43</v>
      </c>
      <c r="E205" s="4">
        <v>45747</v>
      </c>
      <c r="F205" s="4">
        <v>45688</v>
      </c>
      <c r="G205" s="1">
        <v>0</v>
      </c>
      <c r="H205" s="5">
        <f>AVERAGE('PG facts'!D65,'PG facts'!D72,'PG facts'!D79,'PG facts'!D86)</f>
        <v>1.75</v>
      </c>
      <c r="I205" s="5">
        <f>'PG facts'!D86</f>
        <v>2</v>
      </c>
      <c r="J205" s="8">
        <f>COUNT('Training pairs'!F3743:F3754)</f>
        <v>12</v>
      </c>
      <c r="K205" s="5">
        <f>(SUM('Training pairs'!I3743:I3754)-SUM('Training pairs'!F3743:F3754)*SUM('Training pairs'!G3743:G3754)/COUNT('Training pairs'!F3743:F3754))/(SUM('Training pairs'!H3743:H3754)-SUM('Training pairs'!F3743:F3754)^2/COUNT('Training pairs'!F3743:F3754))</f>
        <v>2.1098855467702804</v>
      </c>
      <c r="L205" s="5">
        <f>AVERAGE('Training pairs'!G3743:G3754)-K205*AVERAGE('Training pairs'!F3743:F3754)</f>
        <v>-2.5241335070510664</v>
      </c>
      <c r="M205" s="5">
        <f>(SUM('Target months'!H603:H605)/SUM('Target months'!F603:F605)-1)*100</f>
        <v>2.2762717594742243</v>
      </c>
      <c r="N205" s="5">
        <f t="shared" si="18"/>
        <v>2.2785393787849553</v>
      </c>
      <c r="O205" s="8">
        <f>COUNT('Training pairs'!F3755:F3765)</f>
        <v>11</v>
      </c>
      <c r="P205" s="5">
        <f>(SUM('Training pairs'!I3755:I3765)-SUM('Training pairs'!F3755:F3765)*SUM('Training pairs'!G3755:G3765)/COUNT('Training pairs'!F3755:F3765))/(SUM('Training pairs'!H3755:H3765)-SUM('Training pairs'!F3755:F3765)^2/COUNT('Training pairs'!F3755:F3765))</f>
        <v>1.4801334407745723</v>
      </c>
      <c r="Q205" s="5">
        <f>AVERAGE('Training pairs'!G3755:G3765)-P205*AVERAGE('Training pairs'!F3755:F3765)</f>
        <v>-2.2428153877663686</v>
      </c>
      <c r="R205" s="5">
        <v>2.2759755941291759</v>
      </c>
      <c r="S205" s="5">
        <f>Q205+P205*R205</f>
        <v>1.1259321994910003</v>
      </c>
      <c r="T205" s="5">
        <f t="shared" si="19"/>
        <v>2.0142696893924779</v>
      </c>
      <c r="U205" s="4">
        <v>45688</v>
      </c>
      <c r="V205" s="4">
        <v>45679</v>
      </c>
      <c r="W205" s="1" t="s">
        <v>129</v>
      </c>
    </row>
    <row r="206" spans="1:23" ht="25" customHeight="1">
      <c r="A206" s="1"/>
      <c r="B206" s="1">
        <v>201</v>
      </c>
      <c r="C206" s="13" t="s">
        <v>54</v>
      </c>
      <c r="D206" s="1" t="s">
        <v>43</v>
      </c>
      <c r="E206" s="4">
        <v>45747</v>
      </c>
      <c r="F206" s="4">
        <v>45716</v>
      </c>
      <c r="G206" s="1">
        <v>1</v>
      </c>
      <c r="H206" s="5">
        <f>AVERAGE('PG facts'!D65,'PG facts'!D72,'PG facts'!D79,'PG facts'!D86)</f>
        <v>1.75</v>
      </c>
      <c r="I206" s="5">
        <f>'PG facts'!D86</f>
        <v>2</v>
      </c>
      <c r="J206" s="8">
        <f>COUNT('Training pairs'!F3766:F3777)</f>
        <v>12</v>
      </c>
      <c r="K206" s="5">
        <f>(SUM('Training pairs'!I3766:I3777)-SUM('Training pairs'!F3766:F3777)*SUM('Training pairs'!G3766:G3777)/COUNT('Training pairs'!F3766:F3777))/(SUM('Training pairs'!H3766:H3777)-SUM('Training pairs'!F3766:F3777)^2/COUNT('Training pairs'!F3766:F3777))</f>
        <v>2.1296956414339561</v>
      </c>
      <c r="L206" s="5">
        <f>AVERAGE('Training pairs'!G3766:G3777)-K206*AVERAGE('Training pairs'!F3766:F3777)</f>
        <v>-2.509375752392804</v>
      </c>
      <c r="M206" s="5">
        <f>(SUM('Target months'!H606:H608)/SUM('Target months'!F606:F608)-1)*100</f>
        <v>2.0145185015042921</v>
      </c>
      <c r="N206" s="5">
        <f t="shared" si="18"/>
        <v>1.7809355198489514</v>
      </c>
      <c r="O206" s="8">
        <f>COUNT('Training pairs'!F3778:F3788)</f>
        <v>11</v>
      </c>
      <c r="P206" s="5">
        <f>(SUM('Training pairs'!I3778:I3788)-SUM('Training pairs'!F3778:F3788)*SUM('Training pairs'!G3778:G3788)/COUNT('Training pairs'!F3778:F3788))/(SUM('Training pairs'!H3778:H3788)-SUM('Training pairs'!F3778:F3788)^2/COUNT('Training pairs'!F3778:F3788))</f>
        <v>1.4801334407745723</v>
      </c>
      <c r="Q206" s="5">
        <f>AVERAGE('Training pairs'!G3778:G3788)-P206*AVERAGE('Training pairs'!F3778:F3788)</f>
        <v>-2.2428153877663686</v>
      </c>
      <c r="R206" s="5">
        <v>2.085735971059921</v>
      </c>
      <c r="S206" s="5">
        <f>Q206+P206*R206</f>
        <v>0.84435217162584619</v>
      </c>
      <c r="T206" s="5">
        <f t="shared" si="19"/>
        <v>1.7654677599244757</v>
      </c>
      <c r="U206" s="4">
        <v>45716</v>
      </c>
      <c r="V206" s="4">
        <v>45679</v>
      </c>
      <c r="W206" s="1" t="s">
        <v>130</v>
      </c>
    </row>
    <row r="207" spans="1:23" ht="25" customHeight="1">
      <c r="A207" s="1"/>
      <c r="B207" s="1">
        <v>202</v>
      </c>
      <c r="C207" s="13" t="s">
        <v>54</v>
      </c>
      <c r="D207" s="1" t="s">
        <v>43</v>
      </c>
      <c r="E207" s="4">
        <v>45747</v>
      </c>
      <c r="F207" s="4">
        <v>45744</v>
      </c>
      <c r="G207" s="1">
        <v>2</v>
      </c>
      <c r="H207" s="5">
        <f>AVERAGE('PG facts'!D65,'PG facts'!D72,'PG facts'!D79,'PG facts'!D86)</f>
        <v>1.75</v>
      </c>
      <c r="I207" s="5">
        <f>'PG facts'!D86</f>
        <v>2</v>
      </c>
      <c r="J207" s="8">
        <f>COUNT('Training pairs'!F3789:F3800)</f>
        <v>12</v>
      </c>
      <c r="K207" s="5">
        <f>(SUM('Training pairs'!I3789:I3800)-SUM('Training pairs'!F3789:F3800)*SUM('Training pairs'!G3789:G3800)/COUNT('Training pairs'!F3789:F3800))/(SUM('Training pairs'!H3789:H3800)-SUM('Training pairs'!F3789:F3800)^2/COUNT('Training pairs'!F3789:F3800))</f>
        <v>2.127396758480443</v>
      </c>
      <c r="L207" s="5">
        <f>AVERAGE('Training pairs'!G3789:G3800)-K207*AVERAGE('Training pairs'!F3789:F3800)</f>
        <v>-2.5115754347154762</v>
      </c>
      <c r="M207" s="5">
        <f>(SUM('Target months'!H609:H611)/SUM('Target months'!F609:F611)-1)*100</f>
        <v>2.5268187156605615</v>
      </c>
      <c r="N207" s="5">
        <f t="shared" si="18"/>
        <v>2.8639705102485187</v>
      </c>
      <c r="O207" s="8">
        <f>COUNT('Training pairs'!F3801:F3811)</f>
        <v>11</v>
      </c>
      <c r="P207" s="5">
        <f>(SUM('Training pairs'!I3801:I3811)-SUM('Training pairs'!F3801:F3811)*SUM('Training pairs'!G3801:G3811)/COUNT('Training pairs'!F3801:F3811))/(SUM('Training pairs'!H3801:H3811)-SUM('Training pairs'!F3801:F3811)^2/COUNT('Training pairs'!F3801:F3811))</f>
        <v>1.4801334407745723</v>
      </c>
      <c r="Q207" s="5">
        <f>AVERAGE('Training pairs'!G3801:G3811)-P207*AVERAGE('Training pairs'!F3801:F3811)</f>
        <v>-2.2428153877663686</v>
      </c>
      <c r="R207" s="5">
        <v>2.1103784092813216</v>
      </c>
      <c r="S207" s="5">
        <f>Q207+P207*R207</f>
        <v>0.88082626849956247</v>
      </c>
      <c r="T207" s="5">
        <f t="shared" si="19"/>
        <v>2.3069852551242596</v>
      </c>
      <c r="U207" s="4">
        <v>45744</v>
      </c>
      <c r="V207" s="4">
        <v>45679</v>
      </c>
      <c r="W207" s="1" t="s">
        <v>131</v>
      </c>
    </row>
    <row r="208" spans="1:23" ht="25" customHeight="1">
      <c r="A208" s="1"/>
      <c r="B208" s="1">
        <v>203</v>
      </c>
      <c r="C208" s="13" t="s">
        <v>54</v>
      </c>
      <c r="D208" s="1" t="s">
        <v>43</v>
      </c>
      <c r="E208" s="4">
        <v>45747</v>
      </c>
      <c r="F208" s="4">
        <v>45770</v>
      </c>
      <c r="G208" s="1">
        <v>2</v>
      </c>
      <c r="H208" s="5">
        <f>AVERAGE('PG facts'!D65,'PG facts'!D72,'PG facts'!D79,'PG facts'!D86)</f>
        <v>1.75</v>
      </c>
      <c r="I208" s="5">
        <f>'PG facts'!D86</f>
        <v>2</v>
      </c>
      <c r="J208" s="8">
        <f>COUNT('Training pairs'!F3812:F3823)</f>
        <v>12</v>
      </c>
      <c r="K208" s="5">
        <f>(SUM('Training pairs'!I3812:I3823)-SUM('Training pairs'!F3812:F3823)*SUM('Training pairs'!G3812:G3823)/COUNT('Training pairs'!F3812:F3823))/(SUM('Training pairs'!H3812:H3823)-SUM('Training pairs'!F3812:F3823)^2/COUNT('Training pairs'!F3812:F3823))</f>
        <v>2.127396758480443</v>
      </c>
      <c r="L208" s="5">
        <f>AVERAGE('Training pairs'!G3812:G3823)-K208*AVERAGE('Training pairs'!F3812:F3823)</f>
        <v>-2.5115754347154762</v>
      </c>
      <c r="M208" s="5">
        <f>(SUM('Target months'!H612:H614)/SUM('Target months'!F612:F614)-1)*100</f>
        <v>2.5268187156605615</v>
      </c>
      <c r="N208" s="5">
        <f t="shared" si="18"/>
        <v>2.8639705102485187</v>
      </c>
      <c r="O208" s="8">
        <f>COUNT('Training pairs'!F3824:F3834)</f>
        <v>11</v>
      </c>
      <c r="P208" s="5">
        <f>(SUM('Training pairs'!I3824:I3834)-SUM('Training pairs'!F3824:F3834)*SUM('Training pairs'!G3824:G3834)/COUNT('Training pairs'!F3824:F3834))/(SUM('Training pairs'!H3824:H3834)-SUM('Training pairs'!F3824:F3834)^2/COUNT('Training pairs'!F3824:F3834))</f>
        <v>1.4801334407745723</v>
      </c>
      <c r="Q208" s="5">
        <f>AVERAGE('Training pairs'!G3824:G3834)-P208*AVERAGE('Training pairs'!F3824:F3834)</f>
        <v>-2.2428153877663686</v>
      </c>
      <c r="R208" s="5">
        <v>2.1103784092813216</v>
      </c>
      <c r="S208" s="5">
        <f>Q208+P208*R208</f>
        <v>0.88082626849956247</v>
      </c>
      <c r="T208" s="5">
        <f t="shared" si="19"/>
        <v>2.3069852551242596</v>
      </c>
      <c r="U208" s="4">
        <v>45748</v>
      </c>
      <c r="V208" s="4">
        <v>45679</v>
      </c>
      <c r="W208" s="1" t="s">
        <v>132</v>
      </c>
    </row>
    <row r="209" spans="1:23" ht="25" customHeight="1">
      <c r="A209" s="1"/>
      <c r="B209" s="1">
        <v>204</v>
      </c>
      <c r="C209" s="13" t="s">
        <v>55</v>
      </c>
      <c r="D209" s="1" t="s">
        <v>43</v>
      </c>
      <c r="E209" s="4">
        <v>45747</v>
      </c>
      <c r="F209" s="4">
        <v>45658</v>
      </c>
      <c r="G209" s="1">
        <v>0</v>
      </c>
      <c r="H209" s="5">
        <f>AVERAGE('PG facts'!D59,'PG facts'!D66,'PG facts'!D73,'PG facts'!D80)</f>
        <v>-1.75</v>
      </c>
      <c r="I209" s="5">
        <f>'PG facts'!D80</f>
        <v>-1</v>
      </c>
      <c r="J209" s="8">
        <f>COUNT('Training pairs'!F3835:F3845)</f>
        <v>11</v>
      </c>
      <c r="K209" s="5">
        <f>(SUM('Training pairs'!I3835:I3845)-SUM('Training pairs'!F3835:F3845)*SUM('Training pairs'!G3835:G3845)/COUNT('Training pairs'!F3835:F3845))/(SUM('Training pairs'!H3835:H3845)-SUM('Training pairs'!F3835:F3845)^2/COUNT('Training pairs'!F3835:F3845))</f>
        <v>0.87431654489932542</v>
      </c>
      <c r="L209" s="5">
        <f>AVERAGE('Training pairs'!G3835:G3845)-K209*AVERAGE('Training pairs'!F3835:F3845)</f>
        <v>-2.6432234040712053</v>
      </c>
      <c r="M209" s="5">
        <f>(SUM('Target months'!H615:H617)/SUM('Target months'!F615:F617)-1)*100</f>
        <v>2.3134618459836886</v>
      </c>
      <c r="N209" s="5">
        <f t="shared" si="18"/>
        <v>-0.62052543613433109</v>
      </c>
      <c r="O209" s="8">
        <f>COUNT('Training pairs'!F3846:F3855)</f>
        <v>10</v>
      </c>
      <c r="P209" s="5">
        <f>(SUM('Training pairs'!I3846:I3855)-SUM('Training pairs'!F3846:F3855)*SUM('Training pairs'!G3846:G3855)/COUNT('Training pairs'!F3846:F3855))/(SUM('Training pairs'!H3846:H3855)-SUM('Training pairs'!F3846:F3855)^2/COUNT('Training pairs'!F3846:F3855))</f>
        <v>0.7543776396481191</v>
      </c>
      <c r="Q209" s="5">
        <f>AVERAGE('Training pairs'!G3846:G3855)-P209*AVERAGE('Training pairs'!F3846:F3855)</f>
        <v>-2.8272063130711382</v>
      </c>
      <c r="R209" s="5" t="s">
        <v>88</v>
      </c>
      <c r="S209" s="5" t="str">
        <f>"n.a."</f>
        <v>n.a.</v>
      </c>
      <c r="T209" s="5">
        <f t="shared" si="19"/>
        <v>-1.1852627180671655</v>
      </c>
      <c r="U209" s="4">
        <v>45658</v>
      </c>
      <c r="V209" s="4">
        <v>45583</v>
      </c>
      <c r="W209" s="1" t="s">
        <v>120</v>
      </c>
    </row>
    <row r="210" spans="1:23" ht="25" customHeight="1">
      <c r="A210" s="1"/>
      <c r="B210" s="1">
        <v>205</v>
      </c>
      <c r="C210" s="13" t="s">
        <v>55</v>
      </c>
      <c r="D210" s="1" t="s">
        <v>43</v>
      </c>
      <c r="E210" s="4">
        <v>45747</v>
      </c>
      <c r="F210" s="4">
        <v>45679</v>
      </c>
      <c r="G210" s="1">
        <v>0</v>
      </c>
      <c r="H210" s="5">
        <f>AVERAGE('PG facts'!D66,'PG facts'!D73,'PG facts'!D80,'PG facts'!D87)</f>
        <v>-0.25</v>
      </c>
      <c r="I210" s="5">
        <f>'PG facts'!D87</f>
        <v>4</v>
      </c>
      <c r="J210" s="8">
        <f>COUNT('Training pairs'!F3856:F3866)</f>
        <v>11</v>
      </c>
      <c r="K210" s="5">
        <f>(SUM('Training pairs'!I3856:I3866)-SUM('Training pairs'!F3856:F3866)*SUM('Training pairs'!G3856:G3866)/COUNT('Training pairs'!F3856:F3866))/(SUM('Training pairs'!H3856:H3866)-SUM('Training pairs'!F3856:F3866)^2/COUNT('Training pairs'!F3856:F3866))</f>
        <v>0.87431654489932542</v>
      </c>
      <c r="L210" s="5">
        <f>AVERAGE('Training pairs'!G3856:G3866)-K210*AVERAGE('Training pairs'!F3856:F3866)</f>
        <v>-2.6432234040712053</v>
      </c>
      <c r="M210" s="5">
        <f>(SUM('Target months'!H618:H620)/SUM('Target months'!F618:F620)-1)*100</f>
        <v>2.3134618459836886</v>
      </c>
      <c r="N210" s="5">
        <f t="shared" si="18"/>
        <v>-0.62052543613433109</v>
      </c>
      <c r="O210" s="8">
        <f>COUNT('Training pairs'!F3867:F3877)</f>
        <v>11</v>
      </c>
      <c r="P210" s="5">
        <f>(SUM('Training pairs'!I3867:I3877)-SUM('Training pairs'!F3867:F3877)*SUM('Training pairs'!G3867:G3877)/COUNT('Training pairs'!F3867:F3877))/(SUM('Training pairs'!H3867:H3877)-SUM('Training pairs'!F3867:F3877)^2/COUNT('Training pairs'!F3867:F3877))</f>
        <v>1.0506340320884087</v>
      </c>
      <c r="Q210" s="5">
        <f>AVERAGE('Training pairs'!G3867:G3877)-P210*AVERAGE('Training pairs'!F3867:F3877)</f>
        <v>-2.6094527429523859</v>
      </c>
      <c r="R210" s="5" t="s">
        <v>88</v>
      </c>
      <c r="S210" s="5" t="str">
        <f>"n.a."</f>
        <v>n.a.</v>
      </c>
      <c r="T210" s="5">
        <f t="shared" si="19"/>
        <v>-0.43526271806716554</v>
      </c>
      <c r="U210" s="4">
        <v>45658</v>
      </c>
      <c r="V210" s="4">
        <v>45679</v>
      </c>
      <c r="W210" s="1" t="s">
        <v>120</v>
      </c>
    </row>
    <row r="211" spans="1:23" ht="25" customHeight="1">
      <c r="A211" s="1"/>
      <c r="B211" s="1">
        <v>206</v>
      </c>
      <c r="C211" s="13" t="s">
        <v>55</v>
      </c>
      <c r="D211" s="1" t="s">
        <v>43</v>
      </c>
      <c r="E211" s="4">
        <v>45747</v>
      </c>
      <c r="F211" s="4">
        <v>45688</v>
      </c>
      <c r="G211" s="1">
        <v>0</v>
      </c>
      <c r="H211" s="5">
        <f>AVERAGE('PG facts'!D66,'PG facts'!D73,'PG facts'!D80,'PG facts'!D87)</f>
        <v>-0.25</v>
      </c>
      <c r="I211" s="5">
        <f>'PG facts'!D87</f>
        <v>4</v>
      </c>
      <c r="J211" s="8">
        <f>COUNT('Training pairs'!F3878:F3889)</f>
        <v>12</v>
      </c>
      <c r="K211" s="5">
        <f>(SUM('Training pairs'!I3878:I3889)-SUM('Training pairs'!F3878:F3889)*SUM('Training pairs'!G3878:G3889)/COUNT('Training pairs'!F3878:F3889))/(SUM('Training pairs'!H3878:H3889)-SUM('Training pairs'!F3878:F3889)^2/COUNT('Training pairs'!F3878:F3889))</f>
        <v>1.1074446804782534</v>
      </c>
      <c r="L211" s="5">
        <f>AVERAGE('Training pairs'!G3878:G3889)-K211*AVERAGE('Training pairs'!F3878:F3889)</f>
        <v>-2.4791014932348006</v>
      </c>
      <c r="M211" s="5">
        <f>(SUM('Target months'!H621:H623)/SUM('Target months'!F621:F623)-1)*100</f>
        <v>2.2762717594742243</v>
      </c>
      <c r="N211" s="5">
        <f t="shared" si="18"/>
        <v>4.1743558117803392E-2</v>
      </c>
      <c r="O211" s="8">
        <f>COUNT('Training pairs'!F3890:F3900)</f>
        <v>11</v>
      </c>
      <c r="P211" s="5">
        <f>(SUM('Training pairs'!I3890:I3900)-SUM('Training pairs'!F3890:F3900)*SUM('Training pairs'!G3890:G3900)/COUNT('Training pairs'!F3890:F3900))/(SUM('Training pairs'!H3890:H3900)-SUM('Training pairs'!F3890:F3900)^2/COUNT('Training pairs'!F3890:F3900))</f>
        <v>1.0506340320884087</v>
      </c>
      <c r="Q211" s="5">
        <f>AVERAGE('Training pairs'!G3890:G3900)-P211*AVERAGE('Training pairs'!F3890:F3900)</f>
        <v>-2.6094527429523859</v>
      </c>
      <c r="R211" s="5">
        <v>2.2759755941291759</v>
      </c>
      <c r="S211" s="5">
        <f>Q211+P211*R211</f>
        <v>-0.2182353275576383</v>
      </c>
      <c r="T211" s="5">
        <f t="shared" si="19"/>
        <v>-0.1041282209410983</v>
      </c>
      <c r="U211" s="4">
        <v>45688</v>
      </c>
      <c r="V211" s="4">
        <v>45679</v>
      </c>
      <c r="W211" s="1" t="s">
        <v>129</v>
      </c>
    </row>
    <row r="212" spans="1:23" ht="25" customHeight="1">
      <c r="A212" s="1"/>
      <c r="B212" s="1">
        <v>207</v>
      </c>
      <c r="C212" s="13" t="s">
        <v>55</v>
      </c>
      <c r="D212" s="1" t="s">
        <v>43</v>
      </c>
      <c r="E212" s="4">
        <v>45747</v>
      </c>
      <c r="F212" s="4">
        <v>45716</v>
      </c>
      <c r="G212" s="1">
        <v>1</v>
      </c>
      <c r="H212" s="5">
        <f>AVERAGE('PG facts'!D66,'PG facts'!D73,'PG facts'!D80,'PG facts'!D87)</f>
        <v>-0.25</v>
      </c>
      <c r="I212" s="5">
        <f>'PG facts'!D87</f>
        <v>4</v>
      </c>
      <c r="J212" s="8">
        <f>COUNT('Training pairs'!F3901:F3912)</f>
        <v>12</v>
      </c>
      <c r="K212" s="5">
        <f>(SUM('Training pairs'!I3901:I3912)-SUM('Training pairs'!F3901:F3912)*SUM('Training pairs'!G3901:G3912)/COUNT('Training pairs'!F3901:F3912))/(SUM('Training pairs'!H3901:H3912)-SUM('Training pairs'!F3901:F3912)^2/COUNT('Training pairs'!F3901:F3912))</f>
        <v>1.0875923435027448</v>
      </c>
      <c r="L212" s="5">
        <f>AVERAGE('Training pairs'!G3901:G3912)-K212*AVERAGE('Training pairs'!F3901:F3912)</f>
        <v>-2.4428140846381052</v>
      </c>
      <c r="M212" s="5">
        <f>(SUM('Target months'!H624:H626)/SUM('Target months'!F624:F626)-1)*100</f>
        <v>2.0145185015042921</v>
      </c>
      <c r="N212" s="5">
        <f t="shared" si="18"/>
        <v>-0.25183918655741433</v>
      </c>
      <c r="O212" s="8">
        <f>COUNT('Training pairs'!F3913:F3923)</f>
        <v>11</v>
      </c>
      <c r="P212" s="5">
        <f>(SUM('Training pairs'!I3913:I3923)-SUM('Training pairs'!F3913:F3923)*SUM('Training pairs'!G3913:G3923)/COUNT('Training pairs'!F3913:F3923))/(SUM('Training pairs'!H3913:H3923)-SUM('Training pairs'!F3913:F3923)^2/COUNT('Training pairs'!F3913:F3923))</f>
        <v>1.0506340320884087</v>
      </c>
      <c r="Q212" s="5">
        <f>AVERAGE('Training pairs'!G3913:G3923)-P212*AVERAGE('Training pairs'!F3913:F3923)</f>
        <v>-2.6094527429523859</v>
      </c>
      <c r="R212" s="5">
        <v>2.085735971059921</v>
      </c>
      <c r="S212" s="5">
        <f>Q212+P212*R212</f>
        <v>-0.41810754980586884</v>
      </c>
      <c r="T212" s="5">
        <f t="shared" si="19"/>
        <v>-0.25091959327870716</v>
      </c>
      <c r="U212" s="4">
        <v>45716</v>
      </c>
      <c r="V212" s="4">
        <v>45679</v>
      </c>
      <c r="W212" s="1" t="s">
        <v>130</v>
      </c>
    </row>
    <row r="213" spans="1:23" ht="25" customHeight="1">
      <c r="A213" s="1"/>
      <c r="B213" s="1">
        <v>208</v>
      </c>
      <c r="C213" s="13" t="s">
        <v>55</v>
      </c>
      <c r="D213" s="1" t="s">
        <v>43</v>
      </c>
      <c r="E213" s="4">
        <v>45747</v>
      </c>
      <c r="F213" s="4">
        <v>45744</v>
      </c>
      <c r="G213" s="1">
        <v>2</v>
      </c>
      <c r="H213" s="5">
        <f>AVERAGE('PG facts'!D66,'PG facts'!D73,'PG facts'!D80,'PG facts'!D87)</f>
        <v>-0.25</v>
      </c>
      <c r="I213" s="5">
        <f>'PG facts'!D87</f>
        <v>4</v>
      </c>
      <c r="J213" s="8">
        <f>COUNT('Training pairs'!F3924:F3935)</f>
        <v>12</v>
      </c>
      <c r="K213" s="5">
        <f>(SUM('Training pairs'!I3924:I3935)-SUM('Training pairs'!F3924:F3935)*SUM('Training pairs'!G3924:G3935)/COUNT('Training pairs'!F3924:F3935))/(SUM('Training pairs'!H3924:H3935)-SUM('Training pairs'!F3924:F3935)^2/COUNT('Training pairs'!F3924:F3935))</f>
        <v>1.0903620026149119</v>
      </c>
      <c r="L213" s="5">
        <f>AVERAGE('Training pairs'!G3924:G3935)-K213*AVERAGE('Training pairs'!F3924:F3935)</f>
        <v>-2.4476663664941647</v>
      </c>
      <c r="M213" s="5">
        <f>(SUM('Target months'!H627:H629)/SUM('Target months'!F627:F629)-1)*100</f>
        <v>2.5268187156605615</v>
      </c>
      <c r="N213" s="5">
        <f t="shared" si="18"/>
        <v>0.30748074855832463</v>
      </c>
      <c r="O213" s="8">
        <f>COUNT('Training pairs'!F3936:F3946)</f>
        <v>11</v>
      </c>
      <c r="P213" s="5">
        <f>(SUM('Training pairs'!I3936:I3946)-SUM('Training pairs'!F3936:F3946)*SUM('Training pairs'!G3936:G3946)/COUNT('Training pairs'!F3936:F3946))/(SUM('Training pairs'!H3936:H3946)-SUM('Training pairs'!F3936:F3946)^2/COUNT('Training pairs'!F3936:F3946))</f>
        <v>1.0506340320884087</v>
      </c>
      <c r="Q213" s="5">
        <f>AVERAGE('Training pairs'!G3936:G3946)-P213*AVERAGE('Training pairs'!F3936:F3946)</f>
        <v>-2.6094527429523859</v>
      </c>
      <c r="R213" s="5">
        <v>2.1103784092813216</v>
      </c>
      <c r="S213" s="5">
        <f>Q213+P213*R213</f>
        <v>-0.39221736557682929</v>
      </c>
      <c r="T213" s="5">
        <f t="shared" si="19"/>
        <v>2.8740374279162317E-2</v>
      </c>
      <c r="U213" s="4">
        <v>45744</v>
      </c>
      <c r="V213" s="4">
        <v>45679</v>
      </c>
      <c r="W213" s="1" t="s">
        <v>131</v>
      </c>
    </row>
    <row r="214" spans="1:23" ht="25" customHeight="1">
      <c r="A214" s="1"/>
      <c r="B214" s="1">
        <v>209</v>
      </c>
      <c r="C214" s="13" t="s">
        <v>55</v>
      </c>
      <c r="D214" s="1" t="s">
        <v>43</v>
      </c>
      <c r="E214" s="4">
        <v>45747</v>
      </c>
      <c r="F214" s="4">
        <v>45770</v>
      </c>
      <c r="G214" s="1">
        <v>2</v>
      </c>
      <c r="H214" s="5">
        <f>AVERAGE('PG facts'!D66,'PG facts'!D73,'PG facts'!D80,'PG facts'!D87)</f>
        <v>-0.25</v>
      </c>
      <c r="I214" s="5">
        <f>'PG facts'!D87</f>
        <v>4</v>
      </c>
      <c r="J214" s="8">
        <f>COUNT('Training pairs'!F3947:F3958)</f>
        <v>12</v>
      </c>
      <c r="K214" s="5">
        <f>(SUM('Training pairs'!I3947:I3958)-SUM('Training pairs'!F3947:F3958)*SUM('Training pairs'!G3947:G3958)/COUNT('Training pairs'!F3947:F3958))/(SUM('Training pairs'!H3947:H3958)-SUM('Training pairs'!F3947:F3958)^2/COUNT('Training pairs'!F3947:F3958))</f>
        <v>1.0903620026149119</v>
      </c>
      <c r="L214" s="5">
        <f>AVERAGE('Training pairs'!G3947:G3958)-K214*AVERAGE('Training pairs'!F3947:F3958)</f>
        <v>-2.4476663664941647</v>
      </c>
      <c r="M214" s="5">
        <f>(SUM('Target months'!H630:H632)/SUM('Target months'!F630:F632)-1)*100</f>
        <v>2.5268187156605615</v>
      </c>
      <c r="N214" s="5">
        <f t="shared" si="18"/>
        <v>0.30748074855832463</v>
      </c>
      <c r="O214" s="8">
        <f>COUNT('Training pairs'!F3959:F3969)</f>
        <v>11</v>
      </c>
      <c r="P214" s="5">
        <f>(SUM('Training pairs'!I3959:I3969)-SUM('Training pairs'!F3959:F3969)*SUM('Training pairs'!G3959:G3969)/COUNT('Training pairs'!F3959:F3969))/(SUM('Training pairs'!H3959:H3969)-SUM('Training pairs'!F3959:F3969)^2/COUNT('Training pairs'!F3959:F3969))</f>
        <v>1.0506340320884087</v>
      </c>
      <c r="Q214" s="5">
        <f>AVERAGE('Training pairs'!G3959:G3969)-P214*AVERAGE('Training pairs'!F3959:F3969)</f>
        <v>-2.6094527429523859</v>
      </c>
      <c r="R214" s="5">
        <v>2.1103784092813216</v>
      </c>
      <c r="S214" s="5">
        <f>Q214+P214*R214</f>
        <v>-0.39221736557682929</v>
      </c>
      <c r="T214" s="5">
        <f t="shared" si="19"/>
        <v>2.8740374279162317E-2</v>
      </c>
      <c r="U214" s="4">
        <v>45748</v>
      </c>
      <c r="V214" s="4">
        <v>45679</v>
      </c>
      <c r="W214" s="1" t="s">
        <v>132</v>
      </c>
    </row>
    <row r="215" spans="1:23" ht="25" customHeight="1">
      <c r="A215" s="1"/>
      <c r="B215" s="1">
        <v>210</v>
      </c>
      <c r="C215" s="13" t="s">
        <v>17</v>
      </c>
      <c r="D215" s="1" t="s">
        <v>56</v>
      </c>
      <c r="E215" s="4">
        <v>45747</v>
      </c>
      <c r="F215" s="4">
        <v>45658</v>
      </c>
      <c r="G215" s="1">
        <v>0</v>
      </c>
      <c r="H215" s="5">
        <f>AVERAGE('PG facts'!E55,'PG facts'!E62,'PG facts'!E69,'PG facts'!E76)</f>
        <v>3</v>
      </c>
      <c r="I215" s="5">
        <f>'PG facts'!E76</f>
        <v>1</v>
      </c>
      <c r="J215" s="8">
        <f>COUNT('Training pairs'!F3970:F3980)</f>
        <v>11</v>
      </c>
      <c r="K215" s="5">
        <f>(SUM('Training pairs'!I3970:I3980)-SUM('Training pairs'!F3970:F3980)*SUM('Training pairs'!G3970:G3980)/COUNT('Training pairs'!F3970:F3980))/(SUM('Training pairs'!H3970:H3980)-SUM('Training pairs'!F3970:F3980)^2/COUNT('Training pairs'!F3970:F3980))</f>
        <v>0.92750676377955965</v>
      </c>
      <c r="L215" s="5">
        <f>AVERAGE('Training pairs'!G3970:G3980)-K215*AVERAGE('Training pairs'!F3970:F3980)</f>
        <v>1.6458889384118507</v>
      </c>
      <c r="M215" s="5">
        <f>(SUM('Target months'!H633:H635)/SUM('Target months'!F633:F635)-1)*100</f>
        <v>0.21719146092866737</v>
      </c>
      <c r="N215" s="5">
        <f t="shared" si="18"/>
        <v>1.8473354874583536</v>
      </c>
      <c r="O215" s="8">
        <f>COUNT('Training pairs'!F3981:F3990)</f>
        <v>10</v>
      </c>
      <c r="P215" s="5">
        <f>(SUM('Training pairs'!I3981:I3990)-SUM('Training pairs'!F3981:F3990)*SUM('Training pairs'!G3981:G3990)/COUNT('Training pairs'!F3981:F3990))/(SUM('Training pairs'!H3981:H3990)-SUM('Training pairs'!F3981:F3990)^2/COUNT('Training pairs'!F3981:F3990))</f>
        <v>0.67515944756998081</v>
      </c>
      <c r="Q215" s="5">
        <f>AVERAGE('Training pairs'!G3981:G3990)-P215*AVERAGE('Training pairs'!F3981:F3990)</f>
        <v>2.6027344541084365</v>
      </c>
      <c r="R215" s="5" t="s">
        <v>88</v>
      </c>
      <c r="S215" s="5" t="str">
        <f>"n.a."</f>
        <v>n.a.</v>
      </c>
      <c r="T215" s="5">
        <f t="shared" si="19"/>
        <v>2.4236677437291769</v>
      </c>
      <c r="U215" s="4">
        <v>45658</v>
      </c>
      <c r="V215" s="4">
        <v>45583</v>
      </c>
      <c r="W215" s="1" t="s">
        <v>133</v>
      </c>
    </row>
    <row r="216" spans="1:23" ht="25" customHeight="1">
      <c r="A216" s="1"/>
      <c r="B216" s="1">
        <v>211</v>
      </c>
      <c r="C216" s="13" t="s">
        <v>17</v>
      </c>
      <c r="D216" s="1" t="s">
        <v>56</v>
      </c>
      <c r="E216" s="4">
        <v>45747</v>
      </c>
      <c r="F216" s="4">
        <v>45672</v>
      </c>
      <c r="G216" s="1">
        <v>0</v>
      </c>
      <c r="H216" s="5">
        <f>AVERAGE('PG facts'!E55,'PG facts'!E62,'PG facts'!E69,'PG facts'!E76)</f>
        <v>3</v>
      </c>
      <c r="I216" s="5">
        <f>'PG facts'!E76</f>
        <v>1</v>
      </c>
      <c r="J216" s="8">
        <f>COUNT('Training pairs'!F3991:F4001)</f>
        <v>11</v>
      </c>
      <c r="K216" s="5">
        <f>(SUM('Training pairs'!I3991:I4001)-SUM('Training pairs'!F3991:F4001)*SUM('Training pairs'!G3991:G4001)/COUNT('Training pairs'!F3991:F4001))/(SUM('Training pairs'!H3991:H4001)-SUM('Training pairs'!F3991:F4001)^2/COUNT('Training pairs'!F3991:F4001))</f>
        <v>0.92750676377955965</v>
      </c>
      <c r="L216" s="5">
        <f>AVERAGE('Training pairs'!G3991:G4001)-K216*AVERAGE('Training pairs'!F3991:F4001)</f>
        <v>1.6458889384118507</v>
      </c>
      <c r="M216" s="5">
        <f>(SUM('Target months'!H636:H638)/SUM('Target months'!F636:F638)-1)*100</f>
        <v>0.34236788098593873</v>
      </c>
      <c r="N216" s="5">
        <f t="shared" si="18"/>
        <v>1.9634374637271841</v>
      </c>
      <c r="O216" s="8">
        <f>COUNT('Training pairs'!F4002:F4011)</f>
        <v>10</v>
      </c>
      <c r="P216" s="5">
        <f>(SUM('Training pairs'!I4002:I4011)-SUM('Training pairs'!F4002:F4011)*SUM('Training pairs'!G4002:G4011)/COUNT('Training pairs'!F4002:F4011))/(SUM('Training pairs'!H4002:H4011)-SUM('Training pairs'!F4002:F4011)^2/COUNT('Training pairs'!F4002:F4011))</f>
        <v>0.67515944756998081</v>
      </c>
      <c r="Q216" s="5">
        <f>AVERAGE('Training pairs'!G4002:G4011)-P216*AVERAGE('Training pairs'!F4002:F4011)</f>
        <v>2.6027344541084365</v>
      </c>
      <c r="R216" s="5">
        <v>0.34106845677743802</v>
      </c>
      <c r="S216" s="5">
        <f t="shared" ref="S216:S221" si="20">Q216+P216*R216</f>
        <v>2.8330100449698374</v>
      </c>
      <c r="T216" s="5">
        <f t="shared" si="19"/>
        <v>2.4817187318635918</v>
      </c>
      <c r="U216" s="4">
        <v>45672</v>
      </c>
      <c r="V216" s="4">
        <v>45583</v>
      </c>
      <c r="W216" s="1" t="s">
        <v>124</v>
      </c>
    </row>
    <row r="217" spans="1:23" ht="25" customHeight="1">
      <c r="A217" s="1"/>
      <c r="B217" s="1">
        <v>212</v>
      </c>
      <c r="C217" s="13" t="s">
        <v>17</v>
      </c>
      <c r="D217" s="1" t="s">
        <v>56</v>
      </c>
      <c r="E217" s="4">
        <v>45747</v>
      </c>
      <c r="F217" s="4">
        <v>45679</v>
      </c>
      <c r="G217" s="1">
        <v>0</v>
      </c>
      <c r="H217" s="5">
        <f>AVERAGE('PG facts'!E62,'PG facts'!E69,'PG facts'!E76,'PG facts'!E83)</f>
        <v>2.5</v>
      </c>
      <c r="I217" s="5">
        <f>'PG facts'!E83</f>
        <v>2</v>
      </c>
      <c r="J217" s="8">
        <f>COUNT('Training pairs'!F4012:F4023)</f>
        <v>12</v>
      </c>
      <c r="K217" s="5">
        <f>(SUM('Training pairs'!I4012:I4023)-SUM('Training pairs'!F4012:F4023)*SUM('Training pairs'!G4012:G4023)/COUNT('Training pairs'!F4012:F4023))/(SUM('Training pairs'!H4012:H4023)-SUM('Training pairs'!F4012:F4023)^2/COUNT('Training pairs'!F4012:F4023))</f>
        <v>0.92573203541488669</v>
      </c>
      <c r="L217" s="5">
        <f>AVERAGE('Training pairs'!G4012:G4023)-K217*AVERAGE('Training pairs'!F4012:F4023)</f>
        <v>1.6559264792152923</v>
      </c>
      <c r="M217" s="5">
        <f>(SUM('Target months'!H639:H641)/SUM('Target months'!F639:F641)-1)*100</f>
        <v>0.34236788098593873</v>
      </c>
      <c r="N217" s="5">
        <f t="shared" si="18"/>
        <v>1.9728673945410871</v>
      </c>
      <c r="O217" s="8">
        <f>COUNT('Training pairs'!F4024:F4034)</f>
        <v>11</v>
      </c>
      <c r="P217" s="5">
        <f>(SUM('Training pairs'!I4024:I4034)-SUM('Training pairs'!F4024:F4034)*SUM('Training pairs'!G4024:G4034)/COUNT('Training pairs'!F4024:F4034))/(SUM('Training pairs'!H4024:H4034)-SUM('Training pairs'!F4024:F4034)^2/COUNT('Training pairs'!F4024:F4034))</f>
        <v>0.72824940556401474</v>
      </c>
      <c r="Q217" s="5">
        <f>AVERAGE('Training pairs'!G4024:G4034)-P217*AVERAGE('Training pairs'!F4024:F4034)</f>
        <v>2.3018189772979634</v>
      </c>
      <c r="R217" s="5">
        <v>0.34106845677743802</v>
      </c>
      <c r="S217" s="5">
        <f t="shared" si="20"/>
        <v>2.5502018782027687</v>
      </c>
      <c r="T217" s="5">
        <f t="shared" si="19"/>
        <v>2.2364336972705434</v>
      </c>
      <c r="U217" s="4">
        <v>45672</v>
      </c>
      <c r="V217" s="4">
        <v>45679</v>
      </c>
      <c r="W217" s="1" t="s">
        <v>124</v>
      </c>
    </row>
    <row r="218" spans="1:23" ht="25" customHeight="1">
      <c r="A218" s="1"/>
      <c r="B218" s="1">
        <v>213</v>
      </c>
      <c r="C218" s="13" t="s">
        <v>17</v>
      </c>
      <c r="D218" s="1" t="s">
        <v>56</v>
      </c>
      <c r="E218" s="4">
        <v>45747</v>
      </c>
      <c r="F218" s="4">
        <v>45700</v>
      </c>
      <c r="G218" s="1">
        <v>1</v>
      </c>
      <c r="H218" s="5">
        <f>AVERAGE('PG facts'!E62,'PG facts'!E69,'PG facts'!E76,'PG facts'!E83)</f>
        <v>2.5</v>
      </c>
      <c r="I218" s="5">
        <f>'PG facts'!E83</f>
        <v>2</v>
      </c>
      <c r="J218" s="8">
        <f>COUNT('Training pairs'!F4035:F4046)</f>
        <v>12</v>
      </c>
      <c r="K218" s="5">
        <f>(SUM('Training pairs'!I4035:I4046)-SUM('Training pairs'!F4035:F4046)*SUM('Training pairs'!G4035:G4046)/COUNT('Training pairs'!F4035:F4046))/(SUM('Training pairs'!H4035:H4046)-SUM('Training pairs'!F4035:F4046)^2/COUNT('Training pairs'!F4035:F4046))</f>
        <v>0.92573203541488669</v>
      </c>
      <c r="L218" s="5">
        <f>AVERAGE('Training pairs'!G4035:G4046)-K218*AVERAGE('Training pairs'!F4035:F4046)</f>
        <v>1.6559264792152923</v>
      </c>
      <c r="M218" s="5">
        <f>(SUM('Target months'!H642:H644)/SUM('Target months'!F642:F644)-1)*100</f>
        <v>0.44941970014988897</v>
      </c>
      <c r="N218" s="5">
        <f t="shared" si="18"/>
        <v>2.0719686929905969</v>
      </c>
      <c r="O218" s="8">
        <f>COUNT('Training pairs'!F4047:F4057)</f>
        <v>11</v>
      </c>
      <c r="P218" s="5">
        <f>(SUM('Training pairs'!I4047:I4057)-SUM('Training pairs'!F4047:F4057)*SUM('Training pairs'!G4047:G4057)/COUNT('Training pairs'!F4047:F4057))/(SUM('Training pairs'!H4047:H4057)-SUM('Training pairs'!F4047:F4057)^2/COUNT('Training pairs'!F4047:F4057))</f>
        <v>0.72824940556401474</v>
      </c>
      <c r="Q218" s="5">
        <f>AVERAGE('Training pairs'!G4047:G4057)-P218*AVERAGE('Training pairs'!F4047:F4057)</f>
        <v>2.3018189772979634</v>
      </c>
      <c r="R218" s="5">
        <v>0.34106845677743802</v>
      </c>
      <c r="S218" s="5">
        <f t="shared" si="20"/>
        <v>2.5502018782027687</v>
      </c>
      <c r="T218" s="5">
        <f t="shared" si="19"/>
        <v>2.2859843464952982</v>
      </c>
      <c r="U218" s="4">
        <v>45700</v>
      </c>
      <c r="V218" s="4">
        <v>45679</v>
      </c>
      <c r="W218" s="1" t="s">
        <v>134</v>
      </c>
    </row>
    <row r="219" spans="1:23" ht="25" customHeight="1">
      <c r="A219" s="1"/>
      <c r="B219" s="1">
        <v>214</v>
      </c>
      <c r="C219" s="13" t="s">
        <v>17</v>
      </c>
      <c r="D219" s="1" t="s">
        <v>56</v>
      </c>
      <c r="E219" s="4">
        <v>45747</v>
      </c>
      <c r="F219" s="4">
        <v>45728</v>
      </c>
      <c r="G219" s="1">
        <v>2</v>
      </c>
      <c r="H219" s="5">
        <f>AVERAGE('PG facts'!E62,'PG facts'!E69,'PG facts'!E76,'PG facts'!E83)</f>
        <v>2.5</v>
      </c>
      <c r="I219" s="5">
        <f>'PG facts'!E83</f>
        <v>2</v>
      </c>
      <c r="J219" s="8">
        <f>COUNT('Training pairs'!F4058:F4069)</f>
        <v>12</v>
      </c>
      <c r="K219" s="5">
        <f>(SUM('Training pairs'!I4058:I4069)-SUM('Training pairs'!F4058:F4069)*SUM('Training pairs'!G4058:G4069)/COUNT('Training pairs'!F4058:F4069))/(SUM('Training pairs'!H4058:H4069)-SUM('Training pairs'!F4058:F4069)^2/COUNT('Training pairs'!F4058:F4069))</f>
        <v>0.92573203541488669</v>
      </c>
      <c r="L219" s="5">
        <f>AVERAGE('Training pairs'!G4058:G4069)-K219*AVERAGE('Training pairs'!F4058:F4069)</f>
        <v>1.6559264792152923</v>
      </c>
      <c r="M219" s="5">
        <f>(SUM('Target months'!H645:H647)/SUM('Target months'!F645:F647)-1)*100</f>
        <v>0.36316388950330403</v>
      </c>
      <c r="N219" s="5">
        <f t="shared" si="18"/>
        <v>1.992118925834373</v>
      </c>
      <c r="O219" s="8">
        <f>COUNT('Training pairs'!F4070:F4080)</f>
        <v>11</v>
      </c>
      <c r="P219" s="5">
        <f>(SUM('Training pairs'!I4070:I4080)-SUM('Training pairs'!F4070:F4080)*SUM('Training pairs'!G4070:G4080)/COUNT('Training pairs'!F4070:F4080))/(SUM('Training pairs'!H4070:H4080)-SUM('Training pairs'!F4070:F4080)^2/COUNT('Training pairs'!F4070:F4080))</f>
        <v>0.72824940556401474</v>
      </c>
      <c r="Q219" s="5">
        <f>AVERAGE('Training pairs'!G4070:G4080)-P219*AVERAGE('Training pairs'!F4070:F4080)</f>
        <v>2.3018189772979634</v>
      </c>
      <c r="R219" s="5">
        <v>0.34106845677743802</v>
      </c>
      <c r="S219" s="5">
        <f t="shared" si="20"/>
        <v>2.5502018782027687</v>
      </c>
      <c r="T219" s="5">
        <f t="shared" si="19"/>
        <v>2.2460594629171866</v>
      </c>
      <c r="U219" s="4">
        <v>45728</v>
      </c>
      <c r="V219" s="4">
        <v>45679</v>
      </c>
      <c r="W219" s="1" t="s">
        <v>135</v>
      </c>
    </row>
    <row r="220" spans="1:23" ht="25" customHeight="1">
      <c r="A220" s="1"/>
      <c r="B220" s="1">
        <v>215</v>
      </c>
      <c r="C220" s="13" t="s">
        <v>17</v>
      </c>
      <c r="D220" s="1" t="s">
        <v>56</v>
      </c>
      <c r="E220" s="4">
        <v>45747</v>
      </c>
      <c r="F220" s="4">
        <v>45757</v>
      </c>
      <c r="G220" s="1">
        <v>3</v>
      </c>
      <c r="H220" s="5">
        <f>AVERAGE('PG facts'!E62,'PG facts'!E69,'PG facts'!E76,'PG facts'!E83)</f>
        <v>2.5</v>
      </c>
      <c r="I220" s="5">
        <f>'PG facts'!E83</f>
        <v>2</v>
      </c>
      <c r="J220" s="8">
        <f>COUNT('Training pairs'!F4081:F4092)</f>
        <v>12</v>
      </c>
      <c r="K220" s="5">
        <f>(SUM('Training pairs'!I4081:I4092)-SUM('Training pairs'!F4081:F4092)*SUM('Training pairs'!G4081:G4092)/COUNT('Training pairs'!F4081:F4092))/(SUM('Training pairs'!H4081:H4092)-SUM('Training pairs'!F4081:F4092)^2/COUNT('Training pairs'!F4081:F4092))</f>
        <v>0.92573203541488669</v>
      </c>
      <c r="L220" s="5">
        <f>AVERAGE('Training pairs'!G4081:G4092)-K220*AVERAGE('Training pairs'!F4081:F4092)</f>
        <v>1.6559264792152923</v>
      </c>
      <c r="M220" s="5">
        <f>(SUM('Target months'!H648:H650)/SUM('Target months'!F648:F650)-1)*100</f>
        <v>0.23594619830289432</v>
      </c>
      <c r="N220" s="5">
        <f t="shared" si="18"/>
        <v>1.8743494336186353</v>
      </c>
      <c r="O220" s="8">
        <f>COUNT('Training pairs'!F4093:F4103)</f>
        <v>11</v>
      </c>
      <c r="P220" s="5">
        <f>(SUM('Training pairs'!I4093:I4103)-SUM('Training pairs'!F4093:F4103)*SUM('Training pairs'!G4093:G4103)/COUNT('Training pairs'!F4093:F4103))/(SUM('Training pairs'!H4093:H4103)-SUM('Training pairs'!F4093:F4103)^2/COUNT('Training pairs'!F4093:F4103))</f>
        <v>0.72824940556401474</v>
      </c>
      <c r="Q220" s="5">
        <f>AVERAGE('Training pairs'!G4093:G4103)-P220*AVERAGE('Training pairs'!F4093:F4103)</f>
        <v>2.3018189772979634</v>
      </c>
      <c r="R220" s="5">
        <v>0.34106845677743802</v>
      </c>
      <c r="S220" s="5">
        <f t="shared" si="20"/>
        <v>2.5502018782027687</v>
      </c>
      <c r="T220" s="5">
        <f t="shared" si="19"/>
        <v>2.1871747168093174</v>
      </c>
      <c r="U220" s="4">
        <v>45757</v>
      </c>
      <c r="V220" s="4">
        <v>45679</v>
      </c>
      <c r="W220" s="1" t="s">
        <v>136</v>
      </c>
    </row>
    <row r="221" spans="1:23" ht="25" customHeight="1">
      <c r="A221" s="1"/>
      <c r="B221" s="1">
        <v>216</v>
      </c>
      <c r="C221" s="13" t="s">
        <v>17</v>
      </c>
      <c r="D221" s="1" t="s">
        <v>56</v>
      </c>
      <c r="E221" s="4">
        <v>45747</v>
      </c>
      <c r="F221" s="4">
        <v>45770</v>
      </c>
      <c r="G221" s="1">
        <v>3</v>
      </c>
      <c r="H221" s="5">
        <f>AVERAGE('PG facts'!E62,'PG facts'!E69,'PG facts'!E76,'PG facts'!E83)</f>
        <v>2.5</v>
      </c>
      <c r="I221" s="5">
        <f>'PG facts'!E83</f>
        <v>2</v>
      </c>
      <c r="J221" s="8">
        <f>COUNT('Training pairs'!F4104:F4115)</f>
        <v>12</v>
      </c>
      <c r="K221" s="5">
        <f>(SUM('Training pairs'!I4104:I4115)-SUM('Training pairs'!F4104:F4115)*SUM('Training pairs'!G4104:G4115)/COUNT('Training pairs'!F4104:F4115))/(SUM('Training pairs'!H4104:H4115)-SUM('Training pairs'!F4104:F4115)^2/COUNT('Training pairs'!F4104:F4115))</f>
        <v>0.92573203541488669</v>
      </c>
      <c r="L221" s="5">
        <f>AVERAGE('Training pairs'!G4104:G4115)-K221*AVERAGE('Training pairs'!F4104:F4115)</f>
        <v>1.6559264792152923</v>
      </c>
      <c r="M221" s="5">
        <f>(SUM('Target months'!H651:H653)/SUM('Target months'!F651:F653)-1)*100</f>
        <v>0.23594619830289432</v>
      </c>
      <c r="N221" s="5">
        <f t="shared" si="18"/>
        <v>1.8743494336186353</v>
      </c>
      <c r="O221" s="8">
        <f>COUNT('Training pairs'!F4116:F4126)</f>
        <v>11</v>
      </c>
      <c r="P221" s="5">
        <f>(SUM('Training pairs'!I4116:I4126)-SUM('Training pairs'!F4116:F4126)*SUM('Training pairs'!G4116:G4126)/COUNT('Training pairs'!F4116:F4126))/(SUM('Training pairs'!H4116:H4126)-SUM('Training pairs'!F4116:F4126)^2/COUNT('Training pairs'!F4116:F4126))</f>
        <v>0.72824940556401474</v>
      </c>
      <c r="Q221" s="5">
        <f>AVERAGE('Training pairs'!G4116:G4126)-P221*AVERAGE('Training pairs'!F4116:F4126)</f>
        <v>2.3018189772979634</v>
      </c>
      <c r="R221" s="5">
        <v>0.34106845677743802</v>
      </c>
      <c r="S221" s="5">
        <f t="shared" si="20"/>
        <v>2.5502018782027687</v>
      </c>
      <c r="T221" s="5">
        <f t="shared" si="19"/>
        <v>2.1871747168093174</v>
      </c>
      <c r="U221" s="4">
        <v>45757</v>
      </c>
      <c r="V221" s="4">
        <v>45679</v>
      </c>
      <c r="W221" s="1" t="s">
        <v>136</v>
      </c>
    </row>
    <row r="222" spans="1:23" ht="25" customHeight="1">
      <c r="A222" s="1"/>
      <c r="B222" s="1">
        <v>217</v>
      </c>
      <c r="C222" s="13" t="s">
        <v>18</v>
      </c>
      <c r="D222" s="1" t="s">
        <v>56</v>
      </c>
      <c r="E222" s="4">
        <v>45747</v>
      </c>
      <c r="F222" s="4">
        <v>45658</v>
      </c>
      <c r="G222" s="1">
        <v>0</v>
      </c>
      <c r="H222" s="5">
        <f>AVERAGE('PG facts'!E56,'PG facts'!E63,'PG facts'!E70,'PG facts'!E77)</f>
        <v>5.75</v>
      </c>
      <c r="I222" s="5">
        <f>'PG facts'!E77</f>
        <v>1</v>
      </c>
      <c r="J222" s="8">
        <f>COUNT('Training pairs'!F4127:F4137)</f>
        <v>11</v>
      </c>
      <c r="K222" s="5">
        <f>(SUM('Training pairs'!I4127:I4137)-SUM('Training pairs'!F4127:F4137)*SUM('Training pairs'!G4127:G4137)/COUNT('Training pairs'!F4127:F4137))/(SUM('Training pairs'!H4127:H4137)-SUM('Training pairs'!F4127:F4137)^2/COUNT('Training pairs'!F4127:F4137))</f>
        <v>0.98399284620128435</v>
      </c>
      <c r="L222" s="5">
        <f>AVERAGE('Training pairs'!G4127:G4137)-K222*AVERAGE('Training pairs'!F4127:F4137)</f>
        <v>3.3174924318954178</v>
      </c>
      <c r="M222" s="5">
        <f>(SUM('Target months'!H654:H656)/SUM('Target months'!F654:F656)-1)*100</f>
        <v>0.21719146092866737</v>
      </c>
      <c r="N222" s="5">
        <f t="shared" si="18"/>
        <v>3.5312072757052322</v>
      </c>
      <c r="O222" s="8">
        <f>COUNT('Training pairs'!F4138:F4147)</f>
        <v>10</v>
      </c>
      <c r="P222" s="5">
        <f>(SUM('Training pairs'!I4138:I4147)-SUM('Training pairs'!F4138:F4147)*SUM('Training pairs'!G4138:G4147)/COUNT('Training pairs'!F4138:F4147))/(SUM('Training pairs'!H4138:H4147)-SUM('Training pairs'!F4138:F4147)^2/COUNT('Training pairs'!F4138:F4147))</f>
        <v>0.93604045184775242</v>
      </c>
      <c r="Q222" s="5">
        <f>AVERAGE('Training pairs'!G4138:G4147)-P222*AVERAGE('Training pairs'!F4138:F4147)</f>
        <v>3.3059538283831627</v>
      </c>
      <c r="R222" s="5" t="s">
        <v>88</v>
      </c>
      <c r="S222" s="5" t="str">
        <f>"n.a."</f>
        <v>n.a.</v>
      </c>
      <c r="T222" s="5">
        <f t="shared" si="19"/>
        <v>4.6406036378526156</v>
      </c>
      <c r="U222" s="4">
        <v>45658</v>
      </c>
      <c r="V222" s="4">
        <v>45583</v>
      </c>
      <c r="W222" s="1" t="s">
        <v>133</v>
      </c>
    </row>
    <row r="223" spans="1:23" ht="25" customHeight="1">
      <c r="A223" s="1"/>
      <c r="B223" s="1">
        <v>218</v>
      </c>
      <c r="C223" s="13" t="s">
        <v>18</v>
      </c>
      <c r="D223" s="1" t="s">
        <v>56</v>
      </c>
      <c r="E223" s="4">
        <v>45747</v>
      </c>
      <c r="F223" s="4">
        <v>45672</v>
      </c>
      <c r="G223" s="1">
        <v>0</v>
      </c>
      <c r="H223" s="5">
        <f>AVERAGE('PG facts'!E56,'PG facts'!E63,'PG facts'!E70,'PG facts'!E77)</f>
        <v>5.75</v>
      </c>
      <c r="I223" s="5">
        <f>'PG facts'!E77</f>
        <v>1</v>
      </c>
      <c r="J223" s="8">
        <f>COUNT('Training pairs'!F4148:F4158)</f>
        <v>11</v>
      </c>
      <c r="K223" s="5">
        <f>(SUM('Training pairs'!I4148:I4158)-SUM('Training pairs'!F4148:F4158)*SUM('Training pairs'!G4148:G4158)/COUNT('Training pairs'!F4148:F4158))/(SUM('Training pairs'!H4148:H4158)-SUM('Training pairs'!F4148:F4158)^2/COUNT('Training pairs'!F4148:F4158))</f>
        <v>0.98399284620128435</v>
      </c>
      <c r="L223" s="5">
        <f>AVERAGE('Training pairs'!G4148:G4158)-K223*AVERAGE('Training pairs'!F4148:F4158)</f>
        <v>3.3174924318954178</v>
      </c>
      <c r="M223" s="5">
        <f>(SUM('Target months'!H657:H659)/SUM('Target months'!F657:F659)-1)*100</f>
        <v>0.34236788098593873</v>
      </c>
      <c r="N223" s="5">
        <f t="shared" si="18"/>
        <v>3.6543799775546741</v>
      </c>
      <c r="O223" s="8">
        <f>COUNT('Training pairs'!F4159:F4168)</f>
        <v>10</v>
      </c>
      <c r="P223" s="5">
        <f>(SUM('Training pairs'!I4159:I4168)-SUM('Training pairs'!F4159:F4168)*SUM('Training pairs'!G4159:G4168)/COUNT('Training pairs'!F4159:F4168))/(SUM('Training pairs'!H4159:H4168)-SUM('Training pairs'!F4159:F4168)^2/COUNT('Training pairs'!F4159:F4168))</f>
        <v>0.93604045184775242</v>
      </c>
      <c r="Q223" s="5">
        <f>AVERAGE('Training pairs'!G4159:G4168)-P223*AVERAGE('Training pairs'!F4159:F4168)</f>
        <v>3.3059538283831627</v>
      </c>
      <c r="R223" s="5">
        <v>0.34106845677743802</v>
      </c>
      <c r="S223" s="5">
        <f t="shared" ref="S223:S228" si="21">Q223+P223*R223</f>
        <v>3.6252077007761314</v>
      </c>
      <c r="T223" s="5">
        <f t="shared" si="19"/>
        <v>4.7021899887773371</v>
      </c>
      <c r="U223" s="4">
        <v>45672</v>
      </c>
      <c r="V223" s="4">
        <v>45583</v>
      </c>
      <c r="W223" s="1" t="s">
        <v>124</v>
      </c>
    </row>
    <row r="224" spans="1:23" ht="25" customHeight="1">
      <c r="A224" s="1"/>
      <c r="B224" s="1">
        <v>219</v>
      </c>
      <c r="C224" s="13" t="s">
        <v>18</v>
      </c>
      <c r="D224" s="1" t="s">
        <v>56</v>
      </c>
      <c r="E224" s="4">
        <v>45747</v>
      </c>
      <c r="F224" s="4">
        <v>45679</v>
      </c>
      <c r="G224" s="1">
        <v>0</v>
      </c>
      <c r="H224" s="5">
        <f>AVERAGE('PG facts'!E63,'PG facts'!E70,'PG facts'!E77,'PG facts'!E84)</f>
        <v>4.25</v>
      </c>
      <c r="I224" s="5">
        <f>'PG facts'!E84</f>
        <v>1</v>
      </c>
      <c r="J224" s="8">
        <f>COUNT('Training pairs'!F4169:F4180)</f>
        <v>12</v>
      </c>
      <c r="K224" s="5">
        <f>(SUM('Training pairs'!I4169:I4180)-SUM('Training pairs'!F4169:F4180)*SUM('Training pairs'!G4169:G4180)/COUNT('Training pairs'!F4169:F4180))/(SUM('Training pairs'!H4169:H4180)-SUM('Training pairs'!F4169:F4180)^2/COUNT('Training pairs'!F4169:F4180))</f>
        <v>1.1086635732900845</v>
      </c>
      <c r="L224" s="5">
        <f>AVERAGE('Training pairs'!G4169:G4180)-K224*AVERAGE('Training pairs'!F4169:F4180)</f>
        <v>2.6123774773715631</v>
      </c>
      <c r="M224" s="5">
        <f>(SUM('Target months'!H660:H662)/SUM('Target months'!F660:F662)-1)*100</f>
        <v>0.34236788098593873</v>
      </c>
      <c r="N224" s="5">
        <f t="shared" si="18"/>
        <v>2.9919482756851883</v>
      </c>
      <c r="O224" s="8">
        <f>COUNT('Training pairs'!F4181:F4191)</f>
        <v>11</v>
      </c>
      <c r="P224" s="5">
        <f>(SUM('Training pairs'!I4181:I4191)-SUM('Training pairs'!F4181:F4191)*SUM('Training pairs'!G4181:G4191)/COUNT('Training pairs'!F4181:F4191))/(SUM('Training pairs'!H4181:H4191)-SUM('Training pairs'!F4181:F4191)^2/COUNT('Training pairs'!F4181:F4191))</f>
        <v>1.100966197862383</v>
      </c>
      <c r="Q224" s="5">
        <f>AVERAGE('Training pairs'!G4181:G4191)-P224*AVERAGE('Training pairs'!F4181:F4191)</f>
        <v>2.3711497453606745</v>
      </c>
      <c r="R224" s="5">
        <v>0.34106845677743802</v>
      </c>
      <c r="S224" s="5">
        <f t="shared" si="21"/>
        <v>2.7466545874297208</v>
      </c>
      <c r="T224" s="5">
        <f t="shared" si="19"/>
        <v>3.6209741378425941</v>
      </c>
      <c r="U224" s="4">
        <v>45672</v>
      </c>
      <c r="V224" s="4">
        <v>45679</v>
      </c>
      <c r="W224" s="1" t="s">
        <v>124</v>
      </c>
    </row>
    <row r="225" spans="1:23" ht="25" customHeight="1">
      <c r="A225" s="1"/>
      <c r="B225" s="1">
        <v>220</v>
      </c>
      <c r="C225" s="13" t="s">
        <v>18</v>
      </c>
      <c r="D225" s="1" t="s">
        <v>56</v>
      </c>
      <c r="E225" s="4">
        <v>45747</v>
      </c>
      <c r="F225" s="4">
        <v>45700</v>
      </c>
      <c r="G225" s="1">
        <v>1</v>
      </c>
      <c r="H225" s="5">
        <f>AVERAGE('PG facts'!E63,'PG facts'!E70,'PG facts'!E77,'PG facts'!E84)</f>
        <v>4.25</v>
      </c>
      <c r="I225" s="5">
        <f>'PG facts'!E84</f>
        <v>1</v>
      </c>
      <c r="J225" s="8">
        <f>COUNT('Training pairs'!F4192:F4203)</f>
        <v>12</v>
      </c>
      <c r="K225" s="5">
        <f>(SUM('Training pairs'!I4192:I4203)-SUM('Training pairs'!F4192:F4203)*SUM('Training pairs'!G4192:G4203)/COUNT('Training pairs'!F4192:F4203))/(SUM('Training pairs'!H4192:H4203)-SUM('Training pairs'!F4192:F4203)^2/COUNT('Training pairs'!F4192:F4203))</f>
        <v>1.1086635732900845</v>
      </c>
      <c r="L225" s="5">
        <f>AVERAGE('Training pairs'!G4192:G4203)-K225*AVERAGE('Training pairs'!F4192:F4203)</f>
        <v>2.6123774773715631</v>
      </c>
      <c r="M225" s="5">
        <f>(SUM('Target months'!H663:H665)/SUM('Target months'!F663:F665)-1)*100</f>
        <v>0.44941970014988897</v>
      </c>
      <c r="N225" s="5">
        <f t="shared" si="18"/>
        <v>3.1106327280466974</v>
      </c>
      <c r="O225" s="8">
        <f>COUNT('Training pairs'!F4204:F4214)</f>
        <v>11</v>
      </c>
      <c r="P225" s="5">
        <f>(SUM('Training pairs'!I4204:I4214)-SUM('Training pairs'!F4204:F4214)*SUM('Training pairs'!G4204:G4214)/COUNT('Training pairs'!F4204:F4214))/(SUM('Training pairs'!H4204:H4214)-SUM('Training pairs'!F4204:F4214)^2/COUNT('Training pairs'!F4204:F4214))</f>
        <v>1.100966197862383</v>
      </c>
      <c r="Q225" s="5">
        <f>AVERAGE('Training pairs'!G4204:G4214)-P225*AVERAGE('Training pairs'!F4204:F4214)</f>
        <v>2.3711497453606745</v>
      </c>
      <c r="R225" s="5">
        <v>0.34106845677743802</v>
      </c>
      <c r="S225" s="5">
        <f t="shared" si="21"/>
        <v>2.7466545874297208</v>
      </c>
      <c r="T225" s="5">
        <f t="shared" si="19"/>
        <v>3.6803163640233487</v>
      </c>
      <c r="U225" s="4">
        <v>45700</v>
      </c>
      <c r="V225" s="4">
        <v>45679</v>
      </c>
      <c r="W225" s="1" t="s">
        <v>134</v>
      </c>
    </row>
    <row r="226" spans="1:23" ht="25" customHeight="1">
      <c r="A226" s="1"/>
      <c r="B226" s="1">
        <v>221</v>
      </c>
      <c r="C226" s="13" t="s">
        <v>18</v>
      </c>
      <c r="D226" s="1" t="s">
        <v>56</v>
      </c>
      <c r="E226" s="4">
        <v>45747</v>
      </c>
      <c r="F226" s="4">
        <v>45728</v>
      </c>
      <c r="G226" s="1">
        <v>2</v>
      </c>
      <c r="H226" s="5">
        <f>AVERAGE('PG facts'!E63,'PG facts'!E70,'PG facts'!E77,'PG facts'!E84)</f>
        <v>4.25</v>
      </c>
      <c r="I226" s="5">
        <f>'PG facts'!E84</f>
        <v>1</v>
      </c>
      <c r="J226" s="8">
        <f>COUNT('Training pairs'!F4215:F4226)</f>
        <v>12</v>
      </c>
      <c r="K226" s="5">
        <f>(SUM('Training pairs'!I4215:I4226)-SUM('Training pairs'!F4215:F4226)*SUM('Training pairs'!G4215:G4226)/COUNT('Training pairs'!F4215:F4226))/(SUM('Training pairs'!H4215:H4226)-SUM('Training pairs'!F4215:F4226)^2/COUNT('Training pairs'!F4215:F4226))</f>
        <v>1.1086635732900845</v>
      </c>
      <c r="L226" s="5">
        <f>AVERAGE('Training pairs'!G4215:G4226)-K226*AVERAGE('Training pairs'!F4215:F4226)</f>
        <v>2.6123774773715631</v>
      </c>
      <c r="M226" s="5">
        <f>(SUM('Target months'!H666:H668)/SUM('Target months'!F666:F668)-1)*100</f>
        <v>0.36316388950330403</v>
      </c>
      <c r="N226" s="5">
        <f t="shared" si="18"/>
        <v>3.0150040527982216</v>
      </c>
      <c r="O226" s="8">
        <f>COUNT('Training pairs'!F4227:F4237)</f>
        <v>11</v>
      </c>
      <c r="P226" s="5">
        <f>(SUM('Training pairs'!I4227:I4237)-SUM('Training pairs'!F4227:F4237)*SUM('Training pairs'!G4227:G4237)/COUNT('Training pairs'!F4227:F4237))/(SUM('Training pairs'!H4227:H4237)-SUM('Training pairs'!F4227:F4237)^2/COUNT('Training pairs'!F4227:F4237))</f>
        <v>1.100966197862383</v>
      </c>
      <c r="Q226" s="5">
        <f>AVERAGE('Training pairs'!G4227:G4237)-P226*AVERAGE('Training pairs'!F4227:F4237)</f>
        <v>2.3711497453606745</v>
      </c>
      <c r="R226" s="5">
        <v>0.34106845677743802</v>
      </c>
      <c r="S226" s="5">
        <f t="shared" si="21"/>
        <v>2.7466545874297208</v>
      </c>
      <c r="T226" s="5">
        <f t="shared" si="19"/>
        <v>3.632502026399111</v>
      </c>
      <c r="U226" s="4">
        <v>45728</v>
      </c>
      <c r="V226" s="4">
        <v>45679</v>
      </c>
      <c r="W226" s="1" t="s">
        <v>135</v>
      </c>
    </row>
    <row r="227" spans="1:23" ht="25" customHeight="1">
      <c r="A227" s="1"/>
      <c r="B227" s="1">
        <v>222</v>
      </c>
      <c r="C227" s="13" t="s">
        <v>18</v>
      </c>
      <c r="D227" s="1" t="s">
        <v>56</v>
      </c>
      <c r="E227" s="4">
        <v>45747</v>
      </c>
      <c r="F227" s="4">
        <v>45757</v>
      </c>
      <c r="G227" s="1">
        <v>3</v>
      </c>
      <c r="H227" s="5">
        <f>AVERAGE('PG facts'!E63,'PG facts'!E70,'PG facts'!E77,'PG facts'!E84)</f>
        <v>4.25</v>
      </c>
      <c r="I227" s="5">
        <f>'PG facts'!E84</f>
        <v>1</v>
      </c>
      <c r="J227" s="8">
        <f>COUNT('Training pairs'!F4238:F4249)</f>
        <v>12</v>
      </c>
      <c r="K227" s="5">
        <f>(SUM('Training pairs'!I4238:I4249)-SUM('Training pairs'!F4238:F4249)*SUM('Training pairs'!G4238:G4249)/COUNT('Training pairs'!F4238:F4249))/(SUM('Training pairs'!H4238:H4249)-SUM('Training pairs'!F4238:F4249)^2/COUNT('Training pairs'!F4238:F4249))</f>
        <v>1.1086635732900845</v>
      </c>
      <c r="L227" s="5">
        <f>AVERAGE('Training pairs'!G4238:G4249)-K227*AVERAGE('Training pairs'!F4238:F4249)</f>
        <v>2.6123774773715631</v>
      </c>
      <c r="M227" s="5">
        <f>(SUM('Target months'!H669:H671)/SUM('Target months'!F669:F671)-1)*100</f>
        <v>0.23594619830289432</v>
      </c>
      <c r="N227" s="5">
        <f t="shared" si="18"/>
        <v>2.8739624326862607</v>
      </c>
      <c r="O227" s="8">
        <f>COUNT('Training pairs'!F4250:F4260)</f>
        <v>11</v>
      </c>
      <c r="P227" s="5">
        <f>(SUM('Training pairs'!I4250:I4260)-SUM('Training pairs'!F4250:F4260)*SUM('Training pairs'!G4250:G4260)/COUNT('Training pairs'!F4250:F4260))/(SUM('Training pairs'!H4250:H4260)-SUM('Training pairs'!F4250:F4260)^2/COUNT('Training pairs'!F4250:F4260))</f>
        <v>1.100966197862383</v>
      </c>
      <c r="Q227" s="5">
        <f>AVERAGE('Training pairs'!G4250:G4260)-P227*AVERAGE('Training pairs'!F4250:F4260)</f>
        <v>2.3711497453606745</v>
      </c>
      <c r="R227" s="5">
        <v>0.34106845677743802</v>
      </c>
      <c r="S227" s="5">
        <f t="shared" si="21"/>
        <v>2.7466545874297208</v>
      </c>
      <c r="T227" s="5">
        <f t="shared" si="19"/>
        <v>3.5619812163431304</v>
      </c>
      <c r="U227" s="4">
        <v>45757</v>
      </c>
      <c r="V227" s="4">
        <v>45679</v>
      </c>
      <c r="W227" s="1" t="s">
        <v>136</v>
      </c>
    </row>
    <row r="228" spans="1:23" ht="25" customHeight="1">
      <c r="A228" s="1"/>
      <c r="B228" s="1">
        <v>223</v>
      </c>
      <c r="C228" s="13" t="s">
        <v>18</v>
      </c>
      <c r="D228" s="1" t="s">
        <v>56</v>
      </c>
      <c r="E228" s="4">
        <v>45747</v>
      </c>
      <c r="F228" s="4">
        <v>45770</v>
      </c>
      <c r="G228" s="1">
        <v>3</v>
      </c>
      <c r="H228" s="5">
        <f>AVERAGE('PG facts'!E63,'PG facts'!E70,'PG facts'!E77,'PG facts'!E84)</f>
        <v>4.25</v>
      </c>
      <c r="I228" s="5">
        <f>'PG facts'!E84</f>
        <v>1</v>
      </c>
      <c r="J228" s="8">
        <f>COUNT('Training pairs'!F4261:F4272)</f>
        <v>12</v>
      </c>
      <c r="K228" s="5">
        <f>(SUM('Training pairs'!I4261:I4272)-SUM('Training pairs'!F4261:F4272)*SUM('Training pairs'!G4261:G4272)/COUNT('Training pairs'!F4261:F4272))/(SUM('Training pairs'!H4261:H4272)-SUM('Training pairs'!F4261:F4272)^2/COUNT('Training pairs'!F4261:F4272))</f>
        <v>1.1086635732900845</v>
      </c>
      <c r="L228" s="5">
        <f>AVERAGE('Training pairs'!G4261:G4272)-K228*AVERAGE('Training pairs'!F4261:F4272)</f>
        <v>2.6123774773715631</v>
      </c>
      <c r="M228" s="5">
        <f>(SUM('Target months'!H672:H674)/SUM('Target months'!F672:F674)-1)*100</f>
        <v>0.23594619830289432</v>
      </c>
      <c r="N228" s="5">
        <f t="shared" si="18"/>
        <v>2.8739624326862607</v>
      </c>
      <c r="O228" s="8">
        <f>COUNT('Training pairs'!F4273:F4283)</f>
        <v>11</v>
      </c>
      <c r="P228" s="5">
        <f>(SUM('Training pairs'!I4273:I4283)-SUM('Training pairs'!F4273:F4283)*SUM('Training pairs'!G4273:G4283)/COUNT('Training pairs'!F4273:F4283))/(SUM('Training pairs'!H4273:H4283)-SUM('Training pairs'!F4273:F4283)^2/COUNT('Training pairs'!F4273:F4283))</f>
        <v>1.100966197862383</v>
      </c>
      <c r="Q228" s="5">
        <f>AVERAGE('Training pairs'!G4273:G4283)-P228*AVERAGE('Training pairs'!F4273:F4283)</f>
        <v>2.3711497453606745</v>
      </c>
      <c r="R228" s="5">
        <v>0.34106845677743802</v>
      </c>
      <c r="S228" s="5">
        <f t="shared" si="21"/>
        <v>2.7466545874297208</v>
      </c>
      <c r="T228" s="5">
        <f t="shared" si="19"/>
        <v>3.5619812163431304</v>
      </c>
      <c r="U228" s="4">
        <v>45757</v>
      </c>
      <c r="V228" s="4">
        <v>45679</v>
      </c>
      <c r="W228" s="1" t="s">
        <v>136</v>
      </c>
    </row>
    <row r="229" spans="1:23" ht="25" customHeight="1">
      <c r="A229" s="1"/>
      <c r="B229" s="1">
        <v>224</v>
      </c>
      <c r="C229" s="13" t="s">
        <v>17</v>
      </c>
      <c r="D229" s="1" t="s">
        <v>57</v>
      </c>
      <c r="E229" s="4">
        <v>45747</v>
      </c>
      <c r="F229" s="4">
        <v>45658</v>
      </c>
      <c r="G229" s="1">
        <v>0</v>
      </c>
      <c r="H229" s="5">
        <f>AVERAGE('PG facts'!F55,'PG facts'!F62,'PG facts'!F69,'PG facts'!F76)</f>
        <v>1.25</v>
      </c>
      <c r="I229" s="5">
        <f>'PG facts'!F76</f>
        <v>-2</v>
      </c>
      <c r="J229" s="8">
        <f>COUNT('Training pairs'!F4284:F4294)</f>
        <v>11</v>
      </c>
      <c r="K229" s="5">
        <f>(SUM('Training pairs'!I4284:I4294)-SUM('Training pairs'!F4284:F4294)*SUM('Training pairs'!G4284:G4294)/COUNT('Training pairs'!F4284:F4294))/(SUM('Training pairs'!H4284:H4294)-SUM('Training pairs'!F4284:F4294)^2/COUNT('Training pairs'!F4284:F4294))</f>
        <v>0.50024153458293474</v>
      </c>
      <c r="L229" s="5">
        <f>AVERAGE('Training pairs'!G4284:G4294)-K229*AVERAGE('Training pairs'!F4284:F4294)</f>
        <v>0.84434263782073682</v>
      </c>
      <c r="M229" s="5">
        <f>(SUM('Target months'!H675:H677)/SUM('Target months'!F675:F677)-1)*100</f>
        <v>2.8944578612646321</v>
      </c>
      <c r="N229" s="5">
        <f t="shared" si="18"/>
        <v>2.2922706801253954</v>
      </c>
      <c r="O229" s="8">
        <f>COUNT('Training pairs'!F4295:F4304)</f>
        <v>10</v>
      </c>
      <c r="P229" s="5">
        <f>(SUM('Training pairs'!I4295:I4304)-SUM('Training pairs'!F4295:F4304)*SUM('Training pairs'!G4295:G4304)/COUNT('Training pairs'!F4295:F4304))/(SUM('Training pairs'!H4295:H4304)-SUM('Training pairs'!F4295:F4304)^2/COUNT('Training pairs'!F4295:F4304))</f>
        <v>0.40705755607216682</v>
      </c>
      <c r="Q229" s="5">
        <f>AVERAGE('Training pairs'!G4295:G4304)-P229*AVERAGE('Training pairs'!F4295:F4304)</f>
        <v>1.3459684688599047</v>
      </c>
      <c r="R229" s="5" t="s">
        <v>88</v>
      </c>
      <c r="S229" s="5" t="str">
        <f>"n.a."</f>
        <v>n.a.</v>
      </c>
      <c r="T229" s="5">
        <f t="shared" si="19"/>
        <v>1.7711353400626977</v>
      </c>
      <c r="U229" s="4">
        <v>45658</v>
      </c>
      <c r="V229" s="4">
        <v>45583</v>
      </c>
      <c r="W229" s="1" t="s">
        <v>137</v>
      </c>
    </row>
    <row r="230" spans="1:23" ht="25" customHeight="1">
      <c r="A230" s="1"/>
      <c r="B230" s="1">
        <v>225</v>
      </c>
      <c r="C230" s="13" t="s">
        <v>17</v>
      </c>
      <c r="D230" s="1" t="s">
        <v>57</v>
      </c>
      <c r="E230" s="4">
        <v>45747</v>
      </c>
      <c r="F230" s="4">
        <v>45673</v>
      </c>
      <c r="G230" s="1">
        <v>0</v>
      </c>
      <c r="H230" s="5">
        <f>AVERAGE('PG facts'!F55,'PG facts'!F62,'PG facts'!F69,'PG facts'!F76)</f>
        <v>1.25</v>
      </c>
      <c r="I230" s="5">
        <f>'PG facts'!F76</f>
        <v>-2</v>
      </c>
      <c r="J230" s="8">
        <f>COUNT('Training pairs'!F4305:F4315)</f>
        <v>11</v>
      </c>
      <c r="K230" s="5">
        <f>(SUM('Training pairs'!I4305:I4315)-SUM('Training pairs'!F4305:F4315)*SUM('Training pairs'!G4305:G4315)/COUNT('Training pairs'!F4305:F4315))/(SUM('Training pairs'!H4305:H4315)-SUM('Training pairs'!F4305:F4315)^2/COUNT('Training pairs'!F4305:F4315))</f>
        <v>0.50675075918219403</v>
      </c>
      <c r="L230" s="5">
        <f>AVERAGE('Training pairs'!G4305:G4315)-K230*AVERAGE('Training pairs'!F4305:F4315)</f>
        <v>0.81376469397424733</v>
      </c>
      <c r="M230" s="5">
        <f>(SUM('Target months'!H678:H680)/SUM('Target months'!F678:F680)-1)*100</f>
        <v>2.3333601668064308</v>
      </c>
      <c r="N230" s="5">
        <f t="shared" si="18"/>
        <v>1.996196729948897</v>
      </c>
      <c r="O230" s="8">
        <f>COUNT('Training pairs'!F4316:F4325)</f>
        <v>10</v>
      </c>
      <c r="P230" s="5">
        <f>(SUM('Training pairs'!I4316:I4325)-SUM('Training pairs'!F4316:F4325)*SUM('Training pairs'!G4316:G4325)/COUNT('Training pairs'!F4316:F4325))/(SUM('Training pairs'!H4316:H4325)-SUM('Training pairs'!F4316:F4325)^2/COUNT('Training pairs'!F4316:F4325))</f>
        <v>0.4108784635484295</v>
      </c>
      <c r="Q230" s="5">
        <f>AVERAGE('Training pairs'!G4316:G4325)-P230*AVERAGE('Training pairs'!F4316:F4325)</f>
        <v>1.3287696613168949</v>
      </c>
      <c r="R230" s="5">
        <v>2.3264143847269825</v>
      </c>
      <c r="S230" s="5">
        <f t="shared" ref="S230:S235" si="22">Q230+P230*R230</f>
        <v>2.2846432292904826</v>
      </c>
      <c r="T230" s="5">
        <f t="shared" si="19"/>
        <v>1.6230983649744486</v>
      </c>
      <c r="U230" s="4">
        <v>45673</v>
      </c>
      <c r="V230" s="4">
        <v>45583</v>
      </c>
      <c r="W230" s="1" t="s">
        <v>128</v>
      </c>
    </row>
    <row r="231" spans="1:23" ht="25" customHeight="1">
      <c r="A231" s="1"/>
      <c r="B231" s="1">
        <v>226</v>
      </c>
      <c r="C231" s="13" t="s">
        <v>17</v>
      </c>
      <c r="D231" s="1" t="s">
        <v>57</v>
      </c>
      <c r="E231" s="4">
        <v>45747</v>
      </c>
      <c r="F231" s="4">
        <v>45679</v>
      </c>
      <c r="G231" s="1">
        <v>0</v>
      </c>
      <c r="H231" s="5">
        <f>AVERAGE('PG facts'!F62,'PG facts'!F69,'PG facts'!F76,'PG facts'!F83)</f>
        <v>1.5</v>
      </c>
      <c r="I231" s="5">
        <f>'PG facts'!F83</f>
        <v>2</v>
      </c>
      <c r="J231" s="8">
        <f>COUNT('Training pairs'!F4326:F4337)</f>
        <v>12</v>
      </c>
      <c r="K231" s="5">
        <f>(SUM('Training pairs'!I4326:I4337)-SUM('Training pairs'!F4326:F4337)*SUM('Training pairs'!G4326:G4337)/COUNT('Training pairs'!F4326:F4337))/(SUM('Training pairs'!H4326:H4337)-SUM('Training pairs'!F4326:F4337)^2/COUNT('Training pairs'!F4326:F4337))</f>
        <v>0.50651930284555335</v>
      </c>
      <c r="L231" s="5">
        <f>AVERAGE('Training pairs'!G4326:G4337)-K231*AVERAGE('Training pairs'!F4326:F4337)</f>
        <v>0.81552547211351811</v>
      </c>
      <c r="M231" s="5">
        <f>(SUM('Target months'!H681:H683)/SUM('Target months'!F681:F683)-1)*100</f>
        <v>2.3333601668064308</v>
      </c>
      <c r="N231" s="5">
        <f t="shared" si="18"/>
        <v>1.9974174370918956</v>
      </c>
      <c r="O231" s="8">
        <f>COUNT('Training pairs'!F4338:F4348)</f>
        <v>11</v>
      </c>
      <c r="P231" s="5">
        <f>(SUM('Training pairs'!I4338:I4348)-SUM('Training pairs'!F4338:F4348)*SUM('Training pairs'!G4338:G4348)/COUNT('Training pairs'!F4338:F4348))/(SUM('Training pairs'!H4338:H4348)-SUM('Training pairs'!F4338:F4348)^2/COUNT('Training pairs'!F4338:F4348))</f>
        <v>0.42212928744738898</v>
      </c>
      <c r="Q231" s="5">
        <f>AVERAGE('Training pairs'!G4338:G4348)-P231*AVERAGE('Training pairs'!F4338:F4348)</f>
        <v>1.1638352176771387</v>
      </c>
      <c r="R231" s="5">
        <v>2.3264143847269825</v>
      </c>
      <c r="S231" s="5">
        <f t="shared" si="22"/>
        <v>2.1458828642092955</v>
      </c>
      <c r="T231" s="5">
        <f t="shared" si="19"/>
        <v>1.7487087185459478</v>
      </c>
      <c r="U231" s="4">
        <v>45673</v>
      </c>
      <c r="V231" s="4">
        <v>45679</v>
      </c>
      <c r="W231" s="1" t="s">
        <v>128</v>
      </c>
    </row>
    <row r="232" spans="1:23" ht="25" customHeight="1">
      <c r="A232" s="1"/>
      <c r="B232" s="1">
        <v>227</v>
      </c>
      <c r="C232" s="13" t="s">
        <v>17</v>
      </c>
      <c r="D232" s="1" t="s">
        <v>57</v>
      </c>
      <c r="E232" s="4">
        <v>45747</v>
      </c>
      <c r="F232" s="4">
        <v>45702</v>
      </c>
      <c r="G232" s="1">
        <v>1</v>
      </c>
      <c r="H232" s="5">
        <f>AVERAGE('PG facts'!F62,'PG facts'!F69,'PG facts'!F76,'PG facts'!F83)</f>
        <v>1.5</v>
      </c>
      <c r="I232" s="5">
        <f>'PG facts'!F83</f>
        <v>2</v>
      </c>
      <c r="J232" s="8">
        <f>COUNT('Training pairs'!F4349:F4360)</f>
        <v>12</v>
      </c>
      <c r="K232" s="5">
        <f>(SUM('Training pairs'!I4349:I4360)-SUM('Training pairs'!F4349:F4360)*SUM('Training pairs'!G4349:G4360)/COUNT('Training pairs'!F4349:F4360))/(SUM('Training pairs'!H4349:H4360)-SUM('Training pairs'!F4349:F4360)^2/COUNT('Training pairs'!F4349:F4360))</f>
        <v>0.52611618587396347</v>
      </c>
      <c r="L232" s="5">
        <f>AVERAGE('Training pairs'!G4349:G4360)-K232*AVERAGE('Training pairs'!F4349:F4360)</f>
        <v>0.70510700478024813</v>
      </c>
      <c r="M232" s="5">
        <f>(SUM('Target months'!H684:H686)/SUM('Target months'!F684:F686)-1)*100</f>
        <v>4.1390962985257795</v>
      </c>
      <c r="N232" s="5">
        <f t="shared" si="18"/>
        <v>2.8827525623256713</v>
      </c>
      <c r="O232" s="8">
        <f>COUNT('Training pairs'!F4361:F4371)</f>
        <v>11</v>
      </c>
      <c r="P232" s="5">
        <f>(SUM('Training pairs'!I4361:I4371)-SUM('Training pairs'!F4361:F4371)*SUM('Training pairs'!G4361:G4371)/COUNT('Training pairs'!F4361:F4371))/(SUM('Training pairs'!H4361:H4371)-SUM('Training pairs'!F4361:F4371)^2/COUNT('Training pairs'!F4361:F4371))</f>
        <v>0.43294348145201217</v>
      </c>
      <c r="Q232" s="5">
        <f>AVERAGE('Training pairs'!G4361:G4371)-P232*AVERAGE('Training pairs'!F4361:F4371)</f>
        <v>1.1072404265696658</v>
      </c>
      <c r="R232" s="5">
        <v>2.6169749240189777</v>
      </c>
      <c r="S232" s="5">
        <f t="shared" si="22"/>
        <v>2.2402426610470569</v>
      </c>
      <c r="T232" s="5">
        <f t="shared" si="19"/>
        <v>2.1913762811628357</v>
      </c>
      <c r="U232" s="4">
        <v>45702</v>
      </c>
      <c r="V232" s="4">
        <v>45679</v>
      </c>
      <c r="W232" s="1" t="s">
        <v>138</v>
      </c>
    </row>
    <row r="233" spans="1:23" ht="25" customHeight="1">
      <c r="A233" s="1"/>
      <c r="B233" s="1">
        <v>228</v>
      </c>
      <c r="C233" s="13" t="s">
        <v>17</v>
      </c>
      <c r="D233" s="1" t="s">
        <v>57</v>
      </c>
      <c r="E233" s="4">
        <v>45747</v>
      </c>
      <c r="F233" s="4">
        <v>45733</v>
      </c>
      <c r="G233" s="1">
        <v>2</v>
      </c>
      <c r="H233" s="5">
        <f>AVERAGE('PG facts'!F62,'PG facts'!F69,'PG facts'!F76,'PG facts'!F83)</f>
        <v>1.5</v>
      </c>
      <c r="I233" s="5">
        <f>'PG facts'!F83</f>
        <v>2</v>
      </c>
      <c r="J233" s="8">
        <f>COUNT('Training pairs'!F4372:F4383)</f>
        <v>12</v>
      </c>
      <c r="K233" s="5">
        <f>(SUM('Training pairs'!I4372:I4383)-SUM('Training pairs'!F4372:F4383)*SUM('Training pairs'!G4372:G4383)/COUNT('Training pairs'!F4372:F4383))/(SUM('Training pairs'!H4372:H4383)-SUM('Training pairs'!F4372:F4383)^2/COUNT('Training pairs'!F4372:F4383))</f>
        <v>0.53047266224598422</v>
      </c>
      <c r="L233" s="5">
        <f>AVERAGE('Training pairs'!G4372:G4383)-K233*AVERAGE('Training pairs'!F4372:F4383)</f>
        <v>0.67344510381912093</v>
      </c>
      <c r="M233" s="5">
        <f>(SUM('Target months'!H687:H689)/SUM('Target months'!F687:F689)-1)*100</f>
        <v>5.4432170461136575</v>
      </c>
      <c r="N233" s="5">
        <f t="shared" si="18"/>
        <v>3.5609229414537551</v>
      </c>
      <c r="O233" s="8">
        <f>COUNT('Training pairs'!F4384:F4394)</f>
        <v>11</v>
      </c>
      <c r="P233" s="5">
        <f>(SUM('Training pairs'!I4384:I4394)-SUM('Training pairs'!F4384:F4394)*SUM('Training pairs'!G4384:G4394)/COUNT('Training pairs'!F4384:F4394))/(SUM('Training pairs'!H4384:H4394)-SUM('Training pairs'!F4384:F4394)^2/COUNT('Training pairs'!F4384:F4394))</f>
        <v>0.43501577668321506</v>
      </c>
      <c r="Q233" s="5">
        <f>AVERAGE('Training pairs'!G4384:G4394)-P233*AVERAGE('Training pairs'!F4384:F4394)</f>
        <v>1.0936117889694081</v>
      </c>
      <c r="R233" s="5">
        <v>2.7693852484736547</v>
      </c>
      <c r="S233" s="5">
        <f t="shared" si="22"/>
        <v>2.2983380637692137</v>
      </c>
      <c r="T233" s="5">
        <f t="shared" si="19"/>
        <v>2.5304614707268778</v>
      </c>
      <c r="U233" s="4">
        <v>45733</v>
      </c>
      <c r="V233" s="4">
        <v>45679</v>
      </c>
      <c r="W233" s="1" t="s">
        <v>139</v>
      </c>
    </row>
    <row r="234" spans="1:23" ht="25" customHeight="1">
      <c r="A234" s="1"/>
      <c r="B234" s="1">
        <v>229</v>
      </c>
      <c r="C234" s="13" t="s">
        <v>17</v>
      </c>
      <c r="D234" s="1" t="s">
        <v>57</v>
      </c>
      <c r="E234" s="4">
        <v>45747</v>
      </c>
      <c r="F234" s="4">
        <v>45763</v>
      </c>
      <c r="G234" s="1">
        <v>3</v>
      </c>
      <c r="H234" s="5">
        <f>AVERAGE('PG facts'!F62,'PG facts'!F69,'PG facts'!F76,'PG facts'!F83)</f>
        <v>1.5</v>
      </c>
      <c r="I234" s="5">
        <f>'PG facts'!F83</f>
        <v>2</v>
      </c>
      <c r="J234" s="8">
        <f>COUNT('Training pairs'!F4395:F4406)</f>
        <v>12</v>
      </c>
      <c r="K234" s="5">
        <f>(SUM('Training pairs'!I4395:I4406)-SUM('Training pairs'!F4395:F4406)*SUM('Training pairs'!G4395:G4406)/COUNT('Training pairs'!F4395:F4406))/(SUM('Training pairs'!H4395:H4406)-SUM('Training pairs'!F4395:F4406)^2/COUNT('Training pairs'!F4395:F4406))</f>
        <v>0.53472162989038685</v>
      </c>
      <c r="L234" s="5">
        <f>AVERAGE('Training pairs'!G4395:G4406)-K234*AVERAGE('Training pairs'!F4395:F4406)</f>
        <v>0.64597589507098974</v>
      </c>
      <c r="M234" s="5">
        <f>(SUM('Target months'!H690:H692)/SUM('Target months'!F690:F692)-1)*100</f>
        <v>6.0197383520771197</v>
      </c>
      <c r="N234" s="5">
        <f t="shared" si="18"/>
        <v>3.8648601982073387</v>
      </c>
      <c r="O234" s="8">
        <f>COUNT('Training pairs'!F4407:F4417)</f>
        <v>11</v>
      </c>
      <c r="P234" s="5">
        <f>(SUM('Training pairs'!I4407:I4417)-SUM('Training pairs'!F4407:F4417)*SUM('Training pairs'!G4407:G4417)/COUNT('Training pairs'!F4407:F4417))/(SUM('Training pairs'!H4407:H4417)-SUM('Training pairs'!F4407:F4417)^2/COUNT('Training pairs'!F4407:F4417))</f>
        <v>0.43893178288908985</v>
      </c>
      <c r="Q234" s="5">
        <f>AVERAGE('Training pairs'!G4407:G4417)-P234*AVERAGE('Training pairs'!F4407:F4417)</f>
        <v>1.0676572072178443</v>
      </c>
      <c r="R234" s="5">
        <v>2.7693852484736547</v>
      </c>
      <c r="S234" s="5">
        <f t="shared" si="22"/>
        <v>2.2832284118371309</v>
      </c>
      <c r="T234" s="5">
        <f t="shared" si="19"/>
        <v>2.6824300991036694</v>
      </c>
      <c r="U234" s="4">
        <v>45763</v>
      </c>
      <c r="V234" s="4">
        <v>45679</v>
      </c>
      <c r="W234" s="1" t="s">
        <v>140</v>
      </c>
    </row>
    <row r="235" spans="1:23" ht="25" customHeight="1">
      <c r="A235" s="1"/>
      <c r="B235" s="1">
        <v>230</v>
      </c>
      <c r="C235" s="13" t="s">
        <v>17</v>
      </c>
      <c r="D235" s="1" t="s">
        <v>57</v>
      </c>
      <c r="E235" s="4">
        <v>45747</v>
      </c>
      <c r="F235" s="4">
        <v>45770</v>
      </c>
      <c r="G235" s="1">
        <v>3</v>
      </c>
      <c r="H235" s="5">
        <f>AVERAGE('PG facts'!F62,'PG facts'!F69,'PG facts'!F76,'PG facts'!F83)</f>
        <v>1.5</v>
      </c>
      <c r="I235" s="5">
        <f>'PG facts'!F83</f>
        <v>2</v>
      </c>
      <c r="J235" s="8">
        <f>COUNT('Training pairs'!F4418:F4429)</f>
        <v>12</v>
      </c>
      <c r="K235" s="5">
        <f>(SUM('Training pairs'!I4418:I4429)-SUM('Training pairs'!F4418:F4429)*SUM('Training pairs'!G4418:G4429)/COUNT('Training pairs'!F4418:F4429))/(SUM('Training pairs'!H4418:H4429)-SUM('Training pairs'!F4418:F4429)^2/COUNT('Training pairs'!F4418:F4429))</f>
        <v>0.53472162989038685</v>
      </c>
      <c r="L235" s="5">
        <f>AVERAGE('Training pairs'!G4418:G4429)-K235*AVERAGE('Training pairs'!F4418:F4429)</f>
        <v>0.64597589507098974</v>
      </c>
      <c r="M235" s="5">
        <f>(SUM('Target months'!H693:H695)/SUM('Target months'!F693:F695)-1)*100</f>
        <v>6.0197383520771197</v>
      </c>
      <c r="N235" s="5">
        <f t="shared" si="18"/>
        <v>3.8648601982073387</v>
      </c>
      <c r="O235" s="8">
        <f>COUNT('Training pairs'!F4430:F4440)</f>
        <v>11</v>
      </c>
      <c r="P235" s="5">
        <f>(SUM('Training pairs'!I4430:I4440)-SUM('Training pairs'!F4430:F4440)*SUM('Training pairs'!G4430:G4440)/COUNT('Training pairs'!F4430:F4440))/(SUM('Training pairs'!H4430:H4440)-SUM('Training pairs'!F4430:F4440)^2/COUNT('Training pairs'!F4430:F4440))</f>
        <v>0.43893178288908985</v>
      </c>
      <c r="Q235" s="5">
        <f>AVERAGE('Training pairs'!G4430:G4440)-P235*AVERAGE('Training pairs'!F4430:F4440)</f>
        <v>1.0676572072178443</v>
      </c>
      <c r="R235" s="5">
        <v>2.7693852484736547</v>
      </c>
      <c r="S235" s="5">
        <f t="shared" si="22"/>
        <v>2.2832284118371309</v>
      </c>
      <c r="T235" s="5">
        <f t="shared" si="19"/>
        <v>2.6824300991036694</v>
      </c>
      <c r="U235" s="4">
        <v>45763</v>
      </c>
      <c r="V235" s="4">
        <v>45679</v>
      </c>
      <c r="W235" s="1" t="s">
        <v>140</v>
      </c>
    </row>
    <row r="236" spans="1:23" ht="25" customHeight="1">
      <c r="A236" s="1"/>
      <c r="B236" s="1">
        <v>231</v>
      </c>
      <c r="C236" s="13" t="s">
        <v>53</v>
      </c>
      <c r="D236" s="1" t="s">
        <v>57</v>
      </c>
      <c r="E236" s="4">
        <v>45747</v>
      </c>
      <c r="F236" s="4">
        <v>45658</v>
      </c>
      <c r="G236" s="1">
        <v>0</v>
      </c>
      <c r="H236" s="5">
        <f>AVERAGE('PG facts'!F57,'PG facts'!F64,'PG facts'!F71,'PG facts'!F78)</f>
        <v>3</v>
      </c>
      <c r="I236" s="5">
        <f>'PG facts'!F78</f>
        <v>4</v>
      </c>
      <c r="J236" s="8">
        <f>COUNT('Training pairs'!F4441:F4451)</f>
        <v>11</v>
      </c>
      <c r="K236" s="5">
        <f>(SUM('Training pairs'!I4441:I4451)-SUM('Training pairs'!F4441:F4451)*SUM('Training pairs'!G4441:G4451)/COUNT('Training pairs'!F4441:F4451))/(SUM('Training pairs'!H4441:H4451)-SUM('Training pairs'!F4441:F4451)^2/COUNT('Training pairs'!F4441:F4451))</f>
        <v>0.2385310554914121</v>
      </c>
      <c r="L236" s="5">
        <f>AVERAGE('Training pairs'!G4441:G4451)-K236*AVERAGE('Training pairs'!F4441:F4451)</f>
        <v>5.7553723753884318</v>
      </c>
      <c r="M236" s="5">
        <f>(SUM('Target months'!H696:H698)/SUM('Target months'!F696:F698)-1)*100</f>
        <v>2.8944578612646321</v>
      </c>
      <c r="N236" s="5">
        <f t="shared" si="18"/>
        <v>6.4457904641112993</v>
      </c>
      <c r="O236" s="8">
        <f>COUNT('Training pairs'!F4452:F4461)</f>
        <v>10</v>
      </c>
      <c r="P236" s="5">
        <f>(SUM('Training pairs'!I4452:I4461)-SUM('Training pairs'!F4452:F4461)*SUM('Training pairs'!G4452:G4461)/COUNT('Training pairs'!F4452:F4461))/(SUM('Training pairs'!H4452:H4461)-SUM('Training pairs'!F4452:F4461)^2/COUNT('Training pairs'!F4452:F4461))</f>
        <v>-5.2428166547710972E-2</v>
      </c>
      <c r="Q236" s="5">
        <f>AVERAGE('Training pairs'!G4452:G4461)-P236*AVERAGE('Training pairs'!F4452:F4461)</f>
        <v>6.377434780853477</v>
      </c>
      <c r="R236" s="5" t="s">
        <v>88</v>
      </c>
      <c r="S236" s="5" t="str">
        <f>"n.a."</f>
        <v>n.a.</v>
      </c>
      <c r="T236" s="5">
        <f t="shared" si="19"/>
        <v>4.7228952320556497</v>
      </c>
      <c r="U236" s="4">
        <v>45658</v>
      </c>
      <c r="V236" s="4">
        <v>45583</v>
      </c>
      <c r="W236" s="1" t="s">
        <v>137</v>
      </c>
    </row>
    <row r="237" spans="1:23" ht="25" customHeight="1">
      <c r="A237" s="1"/>
      <c r="B237" s="1">
        <v>232</v>
      </c>
      <c r="C237" s="13" t="s">
        <v>53</v>
      </c>
      <c r="D237" s="1" t="s">
        <v>57</v>
      </c>
      <c r="E237" s="4">
        <v>45747</v>
      </c>
      <c r="F237" s="4">
        <v>45673</v>
      </c>
      <c r="G237" s="1">
        <v>0</v>
      </c>
      <c r="H237" s="5">
        <f>AVERAGE('PG facts'!F57,'PG facts'!F64,'PG facts'!F71,'PG facts'!F78)</f>
        <v>3</v>
      </c>
      <c r="I237" s="5">
        <f>'PG facts'!F78</f>
        <v>4</v>
      </c>
      <c r="J237" s="8">
        <f>COUNT('Training pairs'!F4462:F4472)</f>
        <v>11</v>
      </c>
      <c r="K237" s="5">
        <f>(SUM('Training pairs'!I4462:I4472)-SUM('Training pairs'!F4462:F4472)*SUM('Training pairs'!G4462:G4472)/COUNT('Training pairs'!F4462:F4472))/(SUM('Training pairs'!H4462:H4472)-SUM('Training pairs'!F4462:F4472)^2/COUNT('Training pairs'!F4462:F4472))</f>
        <v>0.24533712707887664</v>
      </c>
      <c r="L237" s="5">
        <f>AVERAGE('Training pairs'!G4462:G4472)-K237*AVERAGE('Training pairs'!F4462:F4472)</f>
        <v>5.7214985803094267</v>
      </c>
      <c r="M237" s="5">
        <f>(SUM('Target months'!H699:H701)/SUM('Target months'!F699:F701)-1)*100</f>
        <v>2.3333601668064308</v>
      </c>
      <c r="N237" s="5">
        <f t="shared" si="18"/>
        <v>6.2939584600740046</v>
      </c>
      <c r="O237" s="8">
        <f>COUNT('Training pairs'!F4473:F4482)</f>
        <v>10</v>
      </c>
      <c r="P237" s="5">
        <f>(SUM('Training pairs'!I4473:I4482)-SUM('Training pairs'!F4473:F4482)*SUM('Training pairs'!G4473:G4482)/COUNT('Training pairs'!F4473:F4482))/(SUM('Training pairs'!H4473:H4482)-SUM('Training pairs'!F4473:F4482)^2/COUNT('Training pairs'!F4473:F4482))</f>
        <v>-4.8862936868146439E-2</v>
      </c>
      <c r="Q237" s="5">
        <f>AVERAGE('Training pairs'!G4473:G4482)-P237*AVERAGE('Training pairs'!F4473:F4482)</f>
        <v>6.3582094229253068</v>
      </c>
      <c r="R237" s="5">
        <v>2.3264143847269825</v>
      </c>
      <c r="S237" s="5">
        <f t="shared" ref="S237:S242" si="23">Q237+P237*R237</f>
        <v>6.2445339837152449</v>
      </c>
      <c r="T237" s="5">
        <f t="shared" si="19"/>
        <v>4.6469792300370028</v>
      </c>
      <c r="U237" s="4">
        <v>45673</v>
      </c>
      <c r="V237" s="4">
        <v>45583</v>
      </c>
      <c r="W237" s="1" t="s">
        <v>128</v>
      </c>
    </row>
    <row r="238" spans="1:23" ht="25" customHeight="1">
      <c r="A238" s="1"/>
      <c r="B238" s="1">
        <v>233</v>
      </c>
      <c r="C238" s="13" t="s">
        <v>53</v>
      </c>
      <c r="D238" s="1" t="s">
        <v>57</v>
      </c>
      <c r="E238" s="4">
        <v>45747</v>
      </c>
      <c r="F238" s="4">
        <v>45679</v>
      </c>
      <c r="G238" s="1">
        <v>0</v>
      </c>
      <c r="H238" s="5">
        <f>AVERAGE('PG facts'!F64,'PG facts'!F71,'PG facts'!F78,'PG facts'!F85)</f>
        <v>3.25</v>
      </c>
      <c r="I238" s="5">
        <f>'PG facts'!F85</f>
        <v>3</v>
      </c>
      <c r="J238" s="8">
        <f>COUNT('Training pairs'!F4483:F4494)</f>
        <v>12</v>
      </c>
      <c r="K238" s="5">
        <f>(SUM('Training pairs'!I4483:I4494)-SUM('Training pairs'!F4483:F4494)*SUM('Training pairs'!G4483:G4494)/COUNT('Training pairs'!F4483:F4494))/(SUM('Training pairs'!H4483:H4494)-SUM('Training pairs'!F4483:F4494)^2/COUNT('Training pairs'!F4483:F4494))</f>
        <v>0.34939392066218039</v>
      </c>
      <c r="L238" s="5">
        <f>AVERAGE('Training pairs'!G4483:G4494)-K238*AVERAGE('Training pairs'!F4483:F4494)</f>
        <v>4.9298981858534328</v>
      </c>
      <c r="M238" s="5">
        <f>(SUM('Target months'!H702:H704)/SUM('Target months'!F702:F704)-1)*100</f>
        <v>2.3333601668064308</v>
      </c>
      <c r="N238" s="5">
        <f t="shared" si="18"/>
        <v>5.7451600428508911</v>
      </c>
      <c r="O238" s="8">
        <f>COUNT('Training pairs'!F4495:F4505)</f>
        <v>11</v>
      </c>
      <c r="P238" s="5">
        <f>(SUM('Training pairs'!I4495:I4505)-SUM('Training pairs'!F4495:F4505)*SUM('Training pairs'!G4495:G4505)/COUNT('Training pairs'!F4495:F4505))/(SUM('Training pairs'!H4495:H4505)-SUM('Training pairs'!F4495:F4505)^2/COUNT('Training pairs'!F4495:F4505))</f>
        <v>-1.8658032839950853E-2</v>
      </c>
      <c r="Q238" s="5">
        <f>AVERAGE('Training pairs'!G4495:G4505)-P238*AVERAGE('Training pairs'!F4495:F4505)</f>
        <v>5.9154126032592078</v>
      </c>
      <c r="R238" s="5">
        <v>2.3264143847269825</v>
      </c>
      <c r="S238" s="5">
        <f t="shared" si="23"/>
        <v>5.8720062872696381</v>
      </c>
      <c r="T238" s="5">
        <f t="shared" si="19"/>
        <v>4.4975800214254456</v>
      </c>
      <c r="U238" s="4">
        <v>45673</v>
      </c>
      <c r="V238" s="4">
        <v>45679</v>
      </c>
      <c r="W238" s="1" t="s">
        <v>128</v>
      </c>
    </row>
    <row r="239" spans="1:23" ht="25" customHeight="1">
      <c r="A239" s="1"/>
      <c r="B239" s="1">
        <v>234</v>
      </c>
      <c r="C239" s="13" t="s">
        <v>53</v>
      </c>
      <c r="D239" s="1" t="s">
        <v>57</v>
      </c>
      <c r="E239" s="4">
        <v>45747</v>
      </c>
      <c r="F239" s="4">
        <v>45702</v>
      </c>
      <c r="G239" s="1">
        <v>1</v>
      </c>
      <c r="H239" s="5">
        <f>AVERAGE('PG facts'!F64,'PG facts'!F71,'PG facts'!F78,'PG facts'!F85)</f>
        <v>3.25</v>
      </c>
      <c r="I239" s="5">
        <f>'PG facts'!F85</f>
        <v>3</v>
      </c>
      <c r="J239" s="8">
        <f>COUNT('Training pairs'!F4506:F4517)</f>
        <v>12</v>
      </c>
      <c r="K239" s="5">
        <f>(SUM('Training pairs'!I4506:I4517)-SUM('Training pairs'!F4506:F4517)*SUM('Training pairs'!G4506:G4517)/COUNT('Training pairs'!F4506:F4517))/(SUM('Training pairs'!H4506:H4517)-SUM('Training pairs'!F4506:F4517)^2/COUNT('Training pairs'!F4506:F4517))</f>
        <v>0.35039657393969059</v>
      </c>
      <c r="L239" s="5">
        <f>AVERAGE('Training pairs'!G4506:G4517)-K239*AVERAGE('Training pairs'!F4506:F4517)</f>
        <v>4.9162519754073699</v>
      </c>
      <c r="M239" s="5">
        <f>(SUM('Target months'!H705:H707)/SUM('Target months'!F705:F707)-1)*100</f>
        <v>4.1390962985257795</v>
      </c>
      <c r="N239" s="5">
        <f t="shared" si="18"/>
        <v>6.3665771376172575</v>
      </c>
      <c r="O239" s="8">
        <f>COUNT('Training pairs'!F4518:F4528)</f>
        <v>11</v>
      </c>
      <c r="P239" s="5">
        <f>(SUM('Training pairs'!I4518:I4528)-SUM('Training pairs'!F4518:F4528)*SUM('Training pairs'!G4518:G4528)/COUNT('Training pairs'!F4518:F4528))/(SUM('Training pairs'!H4518:H4528)-SUM('Training pairs'!F4518:F4528)^2/COUNT('Training pairs'!F4518:F4528))</f>
        <v>-1.5769965879140185E-2</v>
      </c>
      <c r="Q239" s="5">
        <f>AVERAGE('Training pairs'!G4518:G4528)-P239*AVERAGE('Training pairs'!F4518:F4528)</f>
        <v>5.9003710379340886</v>
      </c>
      <c r="R239" s="5">
        <v>2.6169749240189777</v>
      </c>
      <c r="S239" s="5">
        <f t="shared" si="23"/>
        <v>5.859101432675744</v>
      </c>
      <c r="T239" s="5">
        <f t="shared" si="19"/>
        <v>4.8082885688086288</v>
      </c>
      <c r="U239" s="4">
        <v>45702</v>
      </c>
      <c r="V239" s="4">
        <v>45679</v>
      </c>
      <c r="W239" s="1" t="s">
        <v>138</v>
      </c>
    </row>
    <row r="240" spans="1:23" ht="25" customHeight="1">
      <c r="A240" s="1"/>
      <c r="B240" s="1">
        <v>235</v>
      </c>
      <c r="C240" s="13" t="s">
        <v>53</v>
      </c>
      <c r="D240" s="1" t="s">
        <v>57</v>
      </c>
      <c r="E240" s="4">
        <v>45747</v>
      </c>
      <c r="F240" s="4">
        <v>45733</v>
      </c>
      <c r="G240" s="1">
        <v>2</v>
      </c>
      <c r="H240" s="5">
        <f>AVERAGE('PG facts'!F64,'PG facts'!F71,'PG facts'!F78,'PG facts'!F85)</f>
        <v>3.25</v>
      </c>
      <c r="I240" s="5">
        <f>'PG facts'!F85</f>
        <v>3</v>
      </c>
      <c r="J240" s="8">
        <f>COUNT('Training pairs'!F4529:F4540)</f>
        <v>12</v>
      </c>
      <c r="K240" s="5">
        <f>(SUM('Training pairs'!I4529:I4540)-SUM('Training pairs'!F4529:F4540)*SUM('Training pairs'!G4529:G4540)/COUNT('Training pairs'!F4529:F4540))/(SUM('Training pairs'!H4529:H4540)-SUM('Training pairs'!F4529:F4540)^2/COUNT('Training pairs'!F4529:F4540))</f>
        <v>0.3439392870156523</v>
      </c>
      <c r="L240" s="5">
        <f>AVERAGE('Training pairs'!G4529:G4540)-K240*AVERAGE('Training pairs'!F4529:F4540)</f>
        <v>4.9420913467490015</v>
      </c>
      <c r="M240" s="5">
        <f>(SUM('Target months'!H708:H710)/SUM('Target months'!F708:F710)-1)*100</f>
        <v>5.4432170461136575</v>
      </c>
      <c r="N240" s="5">
        <f t="shared" si="18"/>
        <v>6.8142275366607779</v>
      </c>
      <c r="O240" s="8">
        <f>COUNT('Training pairs'!F4541:F4551)</f>
        <v>11</v>
      </c>
      <c r="P240" s="5">
        <f>(SUM('Training pairs'!I4541:I4551)-SUM('Training pairs'!F4541:F4551)*SUM('Training pairs'!G4541:G4551)/COUNT('Training pairs'!F4541:F4551))/(SUM('Training pairs'!H4541:H4551)-SUM('Training pairs'!F4541:F4551)^2/COUNT('Training pairs'!F4541:F4551))</f>
        <v>-1.7622187519831141E-2</v>
      </c>
      <c r="Q240" s="5">
        <f>AVERAGE('Training pairs'!G4541:G4551)-P240*AVERAGE('Training pairs'!F4541:F4551)</f>
        <v>5.9101389399083173</v>
      </c>
      <c r="R240" s="5">
        <v>2.7693852484736547</v>
      </c>
      <c r="S240" s="5">
        <f t="shared" si="23"/>
        <v>5.8613363137450607</v>
      </c>
      <c r="T240" s="5">
        <f t="shared" si="19"/>
        <v>5.0321137683303885</v>
      </c>
      <c r="U240" s="4">
        <v>45733</v>
      </c>
      <c r="V240" s="4">
        <v>45679</v>
      </c>
      <c r="W240" s="1" t="s">
        <v>139</v>
      </c>
    </row>
    <row r="241" spans="1:23" ht="25" customHeight="1">
      <c r="A241" s="1"/>
      <c r="B241" s="1">
        <v>236</v>
      </c>
      <c r="C241" s="13" t="s">
        <v>53</v>
      </c>
      <c r="D241" s="1" t="s">
        <v>57</v>
      </c>
      <c r="E241" s="4">
        <v>45747</v>
      </c>
      <c r="F241" s="4">
        <v>45763</v>
      </c>
      <c r="G241" s="1">
        <v>3</v>
      </c>
      <c r="H241" s="5">
        <f>AVERAGE('PG facts'!F64,'PG facts'!F71,'PG facts'!F78,'PG facts'!F85)</f>
        <v>3.25</v>
      </c>
      <c r="I241" s="5">
        <f>'PG facts'!F85</f>
        <v>3</v>
      </c>
      <c r="J241" s="8">
        <f>COUNT('Training pairs'!F4552:F4563)</f>
        <v>12</v>
      </c>
      <c r="K241" s="5">
        <f>(SUM('Training pairs'!I4552:I4563)-SUM('Training pairs'!F4552:F4563)*SUM('Training pairs'!G4552:G4563)/COUNT('Training pairs'!F4552:F4563))/(SUM('Training pairs'!H4552:H4563)-SUM('Training pairs'!F4552:F4563)^2/COUNT('Training pairs'!F4552:F4563))</f>
        <v>0.33885160128625202</v>
      </c>
      <c r="L241" s="5">
        <f>AVERAGE('Training pairs'!G4552:G4563)-K241*AVERAGE('Training pairs'!F4552:F4563)</f>
        <v>4.9636957743719545</v>
      </c>
      <c r="M241" s="5">
        <f>(SUM('Target months'!H711:H713)/SUM('Target months'!F711:F713)-1)*100</f>
        <v>6.0197383520771197</v>
      </c>
      <c r="N241" s="5">
        <f t="shared" si="18"/>
        <v>7.0034937542975504</v>
      </c>
      <c r="O241" s="8">
        <f>COUNT('Training pairs'!F4564:F4574)</f>
        <v>11</v>
      </c>
      <c r="P241" s="5">
        <f>(SUM('Training pairs'!I4564:I4574)-SUM('Training pairs'!F4564:F4574)*SUM('Training pairs'!G4564:G4574)/COUNT('Training pairs'!F4564:F4574))/(SUM('Training pairs'!H4564:H4574)-SUM('Training pairs'!F4564:F4574)^2/COUNT('Training pairs'!F4564:F4574))</f>
        <v>-2.1256608179977203E-2</v>
      </c>
      <c r="Q241" s="5">
        <f>AVERAGE('Training pairs'!G4564:G4574)-P241*AVERAGE('Training pairs'!F4564:F4574)</f>
        <v>5.9293716003300734</v>
      </c>
      <c r="R241" s="5">
        <v>2.7693852484736547</v>
      </c>
      <c r="S241" s="5">
        <f t="shared" si="23"/>
        <v>5.8705038632038598</v>
      </c>
      <c r="T241" s="5">
        <f t="shared" si="19"/>
        <v>5.1267468771487756</v>
      </c>
      <c r="U241" s="4">
        <v>45763</v>
      </c>
      <c r="V241" s="4">
        <v>45679</v>
      </c>
      <c r="W241" s="1" t="s">
        <v>140</v>
      </c>
    </row>
    <row r="242" spans="1:23" ht="25" customHeight="1">
      <c r="A242" s="1"/>
      <c r="B242" s="1">
        <v>237</v>
      </c>
      <c r="C242" s="13" t="s">
        <v>53</v>
      </c>
      <c r="D242" s="1" t="s">
        <v>57</v>
      </c>
      <c r="E242" s="4">
        <v>45747</v>
      </c>
      <c r="F242" s="4">
        <v>45770</v>
      </c>
      <c r="G242" s="1">
        <v>3</v>
      </c>
      <c r="H242" s="5">
        <f>AVERAGE('PG facts'!F64,'PG facts'!F71,'PG facts'!F78,'PG facts'!F85)</f>
        <v>3.25</v>
      </c>
      <c r="I242" s="5">
        <f>'PG facts'!F85</f>
        <v>3</v>
      </c>
      <c r="J242" s="8">
        <f>COUNT('Training pairs'!F4575:F4586)</f>
        <v>12</v>
      </c>
      <c r="K242" s="5">
        <f>(SUM('Training pairs'!I4575:I4586)-SUM('Training pairs'!F4575:F4586)*SUM('Training pairs'!G4575:G4586)/COUNT('Training pairs'!F4575:F4586))/(SUM('Training pairs'!H4575:H4586)-SUM('Training pairs'!F4575:F4586)^2/COUNT('Training pairs'!F4575:F4586))</f>
        <v>0.33885160128625202</v>
      </c>
      <c r="L242" s="5">
        <f>AVERAGE('Training pairs'!G4575:G4586)-K242*AVERAGE('Training pairs'!F4575:F4586)</f>
        <v>4.9636957743719545</v>
      </c>
      <c r="M242" s="5">
        <f>(SUM('Target months'!H714:H716)/SUM('Target months'!F714:F716)-1)*100</f>
        <v>6.0197383520771197</v>
      </c>
      <c r="N242" s="5">
        <f t="shared" si="18"/>
        <v>7.0034937542975504</v>
      </c>
      <c r="O242" s="8">
        <f>COUNT('Training pairs'!F4587:F4597)</f>
        <v>11</v>
      </c>
      <c r="P242" s="5">
        <f>(SUM('Training pairs'!I4587:I4597)-SUM('Training pairs'!F4587:F4597)*SUM('Training pairs'!G4587:G4597)/COUNT('Training pairs'!F4587:F4597))/(SUM('Training pairs'!H4587:H4597)-SUM('Training pairs'!F4587:F4597)^2/COUNT('Training pairs'!F4587:F4597))</f>
        <v>-2.1256608179977203E-2</v>
      </c>
      <c r="Q242" s="5">
        <f>AVERAGE('Training pairs'!G4587:G4597)-P242*AVERAGE('Training pairs'!F4587:F4597)</f>
        <v>5.9293716003300734</v>
      </c>
      <c r="R242" s="5">
        <v>2.7693852484736547</v>
      </c>
      <c r="S242" s="5">
        <f t="shared" si="23"/>
        <v>5.8705038632038598</v>
      </c>
      <c r="T242" s="5">
        <f t="shared" si="19"/>
        <v>5.1267468771487756</v>
      </c>
      <c r="U242" s="4">
        <v>45763</v>
      </c>
      <c r="V242" s="4">
        <v>45679</v>
      </c>
      <c r="W242" s="1" t="s">
        <v>140</v>
      </c>
    </row>
    <row r="243" spans="1:23" ht="25" customHeight="1">
      <c r="A243" s="1"/>
      <c r="B243" s="1">
        <v>238</v>
      </c>
      <c r="C243" s="13" t="s">
        <v>17</v>
      </c>
      <c r="D243" s="1" t="s">
        <v>43</v>
      </c>
      <c r="E243" s="4">
        <v>45838</v>
      </c>
      <c r="F243" s="4">
        <v>45748</v>
      </c>
      <c r="G243" s="1">
        <v>0</v>
      </c>
      <c r="H243" s="5">
        <f>AVERAGE('PG facts'!D62,'PG facts'!D69,'PG facts'!D76,'PG facts'!D83)</f>
        <v>0.5</v>
      </c>
      <c r="I243" s="5">
        <f>'PG facts'!D83</f>
        <v>0</v>
      </c>
      <c r="J243" s="8">
        <f>COUNT('Training pairs'!F4598:F4609)</f>
        <v>12</v>
      </c>
      <c r="K243" s="5">
        <f>(SUM('Training pairs'!I4598:I4609)-SUM('Training pairs'!F4598:F4609)*SUM('Training pairs'!G4598:G4609)/COUNT('Training pairs'!F4598:F4609))/(SUM('Training pairs'!H4598:H4609)-SUM('Training pairs'!F4598:F4609)^2/COUNT('Training pairs'!F4598:F4609))</f>
        <v>0.50361062357905728</v>
      </c>
      <c r="L243" s="5">
        <f>AVERAGE('Training pairs'!G4598:G4609)-K243*AVERAGE('Training pairs'!F4598:F4609)</f>
        <v>-1.1428593444147404</v>
      </c>
      <c r="M243" s="5">
        <f>(SUM('Target months'!H717:H719)/SUM('Target months'!F717:F719)-1)*100</f>
        <v>2.4263020900480381</v>
      </c>
      <c r="N243" s="5">
        <f t="shared" si="18"/>
        <v>7.9052164145522186E-2</v>
      </c>
      <c r="O243" s="8">
        <f>COUNT('Training pairs'!F4610:F4620)</f>
        <v>11</v>
      </c>
      <c r="P243" s="5">
        <f>(SUM('Training pairs'!I4610:I4620)-SUM('Training pairs'!F4610:F4620)*SUM('Training pairs'!G4610:G4620)/COUNT('Training pairs'!F4610:F4620))/(SUM('Training pairs'!H4610:H4620)-SUM('Training pairs'!F4610:F4620)^2/COUNT('Training pairs'!F4610:F4620))</f>
        <v>0.23717198402850873</v>
      </c>
      <c r="Q243" s="5">
        <f>AVERAGE('Training pairs'!G4610:G4620)-P243*AVERAGE('Training pairs'!F4610:F4620)</f>
        <v>-0.83550851288467354</v>
      </c>
      <c r="R243" s="5" t="s">
        <v>88</v>
      </c>
      <c r="S243" s="5" t="str">
        <f>"n.a."</f>
        <v>n.a.</v>
      </c>
      <c r="T243" s="5">
        <f t="shared" si="19"/>
        <v>0.28952608207276109</v>
      </c>
      <c r="U243" s="4">
        <v>45748</v>
      </c>
      <c r="V243" s="4">
        <v>45679</v>
      </c>
      <c r="W243" s="1" t="s">
        <v>132</v>
      </c>
    </row>
    <row r="244" spans="1:23" ht="25" customHeight="1">
      <c r="A244" s="1"/>
      <c r="B244" s="1">
        <v>239</v>
      </c>
      <c r="C244" s="13" t="s">
        <v>17</v>
      </c>
      <c r="D244" s="1" t="s">
        <v>43</v>
      </c>
      <c r="E244" s="4">
        <v>45838</v>
      </c>
      <c r="F244" s="4">
        <v>45771</v>
      </c>
      <c r="G244" s="1">
        <v>0</v>
      </c>
      <c r="H244" s="5">
        <f>AVERAGE('PG facts'!D69,'PG facts'!D76,'PG facts'!D83,'PG facts'!D90)</f>
        <v>0.5</v>
      </c>
      <c r="I244" s="5">
        <f>'PG facts'!D90</f>
        <v>1</v>
      </c>
      <c r="J244" s="8">
        <f>COUNT('Training pairs'!F4621:F4632)</f>
        <v>12</v>
      </c>
      <c r="K244" s="5">
        <f>(SUM('Training pairs'!I4621:I4632)-SUM('Training pairs'!F4621:F4632)*SUM('Training pairs'!G4621:G4632)/COUNT('Training pairs'!F4621:F4632))/(SUM('Training pairs'!H4621:H4632)-SUM('Training pairs'!F4621:F4632)^2/COUNT('Training pairs'!F4621:F4632))</f>
        <v>0.50361062357905728</v>
      </c>
      <c r="L244" s="5">
        <f>AVERAGE('Training pairs'!G4621:G4632)-K244*AVERAGE('Training pairs'!F4621:F4632)</f>
        <v>-1.1428593444147404</v>
      </c>
      <c r="M244" s="5">
        <f>(SUM('Target months'!H720:H722)/SUM('Target months'!F720:F722)-1)*100</f>
        <v>2.4263020900480381</v>
      </c>
      <c r="N244" s="5">
        <f t="shared" si="18"/>
        <v>7.9052164145522186E-2</v>
      </c>
      <c r="O244" s="8">
        <f>COUNT('Training pairs'!F4633:F4644)</f>
        <v>12</v>
      </c>
      <c r="P244" s="5">
        <f>(SUM('Training pairs'!I4633:I4644)-SUM('Training pairs'!F4633:F4644)*SUM('Training pairs'!G4633:G4644)/COUNT('Training pairs'!F4633:F4644))/(SUM('Training pairs'!H4633:H4644)-SUM('Training pairs'!F4633:F4644)^2/COUNT('Training pairs'!F4633:F4644))</f>
        <v>0.29728297758416161</v>
      </c>
      <c r="Q244" s="5">
        <f>AVERAGE('Training pairs'!G4633:G4644)-P244*AVERAGE('Training pairs'!F4633:F4644)</f>
        <v>-0.78109807560979627</v>
      </c>
      <c r="R244" s="5" t="s">
        <v>88</v>
      </c>
      <c r="S244" s="5" t="str">
        <f>"n.a."</f>
        <v>n.a.</v>
      </c>
      <c r="T244" s="5">
        <f t="shared" si="19"/>
        <v>0.28952608207276109</v>
      </c>
      <c r="U244" s="4">
        <v>45748</v>
      </c>
      <c r="V244" s="4">
        <v>45771</v>
      </c>
      <c r="W244" s="1" t="s">
        <v>132</v>
      </c>
    </row>
    <row r="245" spans="1:23" ht="25" customHeight="1">
      <c r="A245" s="1"/>
      <c r="B245" s="1">
        <v>240</v>
      </c>
      <c r="C245" s="13" t="s">
        <v>17</v>
      </c>
      <c r="D245" s="1" t="s">
        <v>43</v>
      </c>
      <c r="E245" s="4">
        <v>45838</v>
      </c>
      <c r="F245" s="4">
        <v>45777</v>
      </c>
      <c r="G245" s="1">
        <v>0</v>
      </c>
      <c r="H245" s="5">
        <f>AVERAGE('PG facts'!D69,'PG facts'!D76,'PG facts'!D83,'PG facts'!D90)</f>
        <v>0.5</v>
      </c>
      <c r="I245" s="5">
        <f>'PG facts'!D90</f>
        <v>1</v>
      </c>
      <c r="J245" s="8">
        <f>COUNT('Training pairs'!F4645:F4657)</f>
        <v>13</v>
      </c>
      <c r="K245" s="5">
        <f>(SUM('Training pairs'!I4645:I4657)-SUM('Training pairs'!F4645:F4657)*SUM('Training pairs'!G4645:G4657)/COUNT('Training pairs'!F4645:F4657))/(SUM('Training pairs'!H4645:H4657)-SUM('Training pairs'!F4645:F4657)^2/COUNT('Training pairs'!F4645:F4657))</f>
        <v>0.54365131954250334</v>
      </c>
      <c r="L245" s="5">
        <f>AVERAGE('Training pairs'!G4645:G4657)-K245*AVERAGE('Training pairs'!F4645:F4657)</f>
        <v>-1.138964119693004</v>
      </c>
      <c r="M245" s="5">
        <f>(SUM('Target months'!H723:H725)/SUM('Target months'!F723:F725)-1)*100</f>
        <v>3.0141422774431881</v>
      </c>
      <c r="N245" s="5">
        <f t="shared" si="18"/>
        <v>0.49967830672783142</v>
      </c>
      <c r="O245" s="8">
        <f>COUNT('Training pairs'!F4658:F4669)</f>
        <v>12</v>
      </c>
      <c r="P245" s="5">
        <f>(SUM('Training pairs'!I4658:I4669)-SUM('Training pairs'!F4658:F4669)*SUM('Training pairs'!G4658:G4669)/COUNT('Training pairs'!F4658:F4669))/(SUM('Training pairs'!H4658:H4669)-SUM('Training pairs'!F4658:F4669)^2/COUNT('Training pairs'!F4658:F4669))</f>
        <v>0.29728297758416161</v>
      </c>
      <c r="Q245" s="5">
        <f>AVERAGE('Training pairs'!G4658:G4669)-P245*AVERAGE('Training pairs'!F4658:F4669)</f>
        <v>-0.78109807560979627</v>
      </c>
      <c r="R245" s="5">
        <v>3.0127622584851244</v>
      </c>
      <c r="S245" s="5">
        <f>Q245+P245*R245</f>
        <v>0.11454485934584502</v>
      </c>
      <c r="T245" s="5">
        <f t="shared" si="19"/>
        <v>0.49983915336391571</v>
      </c>
      <c r="U245" s="4">
        <v>45777</v>
      </c>
      <c r="V245" s="4">
        <v>45771</v>
      </c>
      <c r="W245" s="1" t="s">
        <v>141</v>
      </c>
    </row>
    <row r="246" spans="1:23" ht="25" customHeight="1">
      <c r="A246" s="1"/>
      <c r="B246" s="1">
        <v>241</v>
      </c>
      <c r="C246" s="13" t="s">
        <v>17</v>
      </c>
      <c r="D246" s="1" t="s">
        <v>43</v>
      </c>
      <c r="E246" s="4">
        <v>45838</v>
      </c>
      <c r="F246" s="4">
        <v>45807</v>
      </c>
      <c r="G246" s="1">
        <v>1</v>
      </c>
      <c r="H246" s="5">
        <f>AVERAGE('PG facts'!D69,'PG facts'!D76,'PG facts'!D83,'PG facts'!D90)</f>
        <v>0.5</v>
      </c>
      <c r="I246" s="5">
        <f>'PG facts'!D90</f>
        <v>1</v>
      </c>
      <c r="J246" s="8">
        <f>COUNT('Training pairs'!F4670:F4682)</f>
        <v>13</v>
      </c>
      <c r="K246" s="5">
        <f>(SUM('Training pairs'!I4670:I4682)-SUM('Training pairs'!F4670:F4682)*SUM('Training pairs'!G4670:G4682)/COUNT('Training pairs'!F4670:F4682))/(SUM('Training pairs'!H4670:H4682)-SUM('Training pairs'!F4670:F4682)^2/COUNT('Training pairs'!F4670:F4682))</f>
        <v>0.54568866977406016</v>
      </c>
      <c r="L246" s="5">
        <f>AVERAGE('Training pairs'!G4670:G4682)-K246*AVERAGE('Training pairs'!F4670:F4682)</f>
        <v>-1.1359071858735406</v>
      </c>
      <c r="M246" s="5">
        <f>(SUM('Target months'!H726:H728)/SUM('Target months'!F726:F728)-1)*100</f>
        <v>3.1641692928127796</v>
      </c>
      <c r="N246" s="5">
        <f t="shared" si="18"/>
        <v>0.59074414646139384</v>
      </c>
      <c r="O246" s="8">
        <f>COUNT('Training pairs'!F4683:F4694)</f>
        <v>12</v>
      </c>
      <c r="P246" s="5">
        <f>(SUM('Training pairs'!I4683:I4694)-SUM('Training pairs'!F4683:F4694)*SUM('Training pairs'!G4683:G4694)/COUNT('Training pairs'!F4683:F4694))/(SUM('Training pairs'!H4683:H4694)-SUM('Training pairs'!F4683:F4694)^2/COUNT('Training pairs'!F4683:F4694))</f>
        <v>0.29728297758416161</v>
      </c>
      <c r="Q246" s="5">
        <f>AVERAGE('Training pairs'!G4683:G4694)-P246*AVERAGE('Training pairs'!F4683:F4694)</f>
        <v>-0.78109807560979627</v>
      </c>
      <c r="R246" s="5">
        <v>2.8863250227191939</v>
      </c>
      <c r="S246" s="5">
        <f>Q246+P246*R246</f>
        <v>7.6957221419838628E-2</v>
      </c>
      <c r="T246" s="5">
        <f t="shared" si="19"/>
        <v>0.54537207323069692</v>
      </c>
      <c r="U246" s="4">
        <v>45807</v>
      </c>
      <c r="V246" s="4">
        <v>45771</v>
      </c>
      <c r="W246" s="1" t="s">
        <v>142</v>
      </c>
    </row>
    <row r="247" spans="1:23" ht="25" customHeight="1">
      <c r="A247" s="1"/>
      <c r="B247" s="1">
        <v>242</v>
      </c>
      <c r="C247" s="13" t="s">
        <v>17</v>
      </c>
      <c r="D247" s="1" t="s">
        <v>43</v>
      </c>
      <c r="E247" s="4">
        <v>45838</v>
      </c>
      <c r="F247" s="4">
        <v>45835</v>
      </c>
      <c r="G247" s="1">
        <v>2</v>
      </c>
      <c r="H247" s="5">
        <f>AVERAGE('PG facts'!D69,'PG facts'!D76,'PG facts'!D83,'PG facts'!D90)</f>
        <v>0.5</v>
      </c>
      <c r="I247" s="5">
        <f>'PG facts'!D90</f>
        <v>1</v>
      </c>
      <c r="J247" s="8">
        <f>COUNT('Training pairs'!F4695:F4707)</f>
        <v>13</v>
      </c>
      <c r="K247" s="5">
        <f>(SUM('Training pairs'!I4695:I4707)-SUM('Training pairs'!F4695:F4707)*SUM('Training pairs'!G4695:G4707)/COUNT('Training pairs'!F4695:F4707))/(SUM('Training pairs'!H4695:H4707)-SUM('Training pairs'!F4695:F4707)^2/COUNT('Training pairs'!F4695:F4707))</f>
        <v>0.54592276242583904</v>
      </c>
      <c r="L247" s="5">
        <f>AVERAGE('Training pairs'!G4695:G4707)-K247*AVERAGE('Training pairs'!F4695:F4707)</f>
        <v>-1.1354582985941692</v>
      </c>
      <c r="M247" s="5">
        <f>(SUM('Target months'!H729:H731)/SUM('Target months'!F729:F731)-1)*100</f>
        <v>2.8539910458909246</v>
      </c>
      <c r="N247" s="5">
        <f t="shared" si="18"/>
        <v>0.42260037711721377</v>
      </c>
      <c r="O247" s="8">
        <f>COUNT('Training pairs'!F4708:F4719)</f>
        <v>12</v>
      </c>
      <c r="P247" s="5">
        <f>(SUM('Training pairs'!I4708:I4719)-SUM('Training pairs'!F4708:F4719)*SUM('Training pairs'!G4708:G4719)/COUNT('Training pairs'!F4708:F4719))/(SUM('Training pairs'!H4708:H4719)-SUM('Training pairs'!F4708:F4719)^2/COUNT('Training pairs'!F4708:F4719))</f>
        <v>0.29728297758416161</v>
      </c>
      <c r="Q247" s="5">
        <f>AVERAGE('Training pairs'!G4708:G4719)-P247*AVERAGE('Training pairs'!F4708:F4719)</f>
        <v>-0.78109807560979627</v>
      </c>
      <c r="R247" s="5">
        <v>2.8695325773440361</v>
      </c>
      <c r="S247" s="5">
        <f>Q247+P247*R247</f>
        <v>7.1965113257792312E-2</v>
      </c>
      <c r="T247" s="5">
        <f t="shared" si="19"/>
        <v>0.46130018855860688</v>
      </c>
      <c r="U247" s="4">
        <v>45835</v>
      </c>
      <c r="V247" s="4">
        <v>45771</v>
      </c>
      <c r="W247" s="1" t="s">
        <v>143</v>
      </c>
    </row>
    <row r="248" spans="1:23" ht="25" customHeight="1">
      <c r="A248" s="1"/>
      <c r="B248" s="1">
        <v>243</v>
      </c>
      <c r="C248" s="13" t="s">
        <v>17</v>
      </c>
      <c r="D248" s="1" t="s">
        <v>43</v>
      </c>
      <c r="E248" s="4">
        <v>45838</v>
      </c>
      <c r="F248" s="4">
        <v>45866</v>
      </c>
      <c r="G248" s="1">
        <v>2</v>
      </c>
      <c r="H248" s="5">
        <f>AVERAGE('PG facts'!D69,'PG facts'!D76,'PG facts'!D83,'PG facts'!D90)</f>
        <v>0.5</v>
      </c>
      <c r="I248" s="5">
        <f>'PG facts'!D90</f>
        <v>1</v>
      </c>
      <c r="J248" s="8">
        <f>COUNT('Training pairs'!F4720:F4732)</f>
        <v>13</v>
      </c>
      <c r="K248" s="5">
        <f>(SUM('Training pairs'!I4720:I4732)-SUM('Training pairs'!F4720:F4732)*SUM('Training pairs'!G4720:G4732)/COUNT('Training pairs'!F4720:F4732))/(SUM('Training pairs'!H4720:H4732)-SUM('Training pairs'!F4720:F4732)^2/COUNT('Training pairs'!F4720:F4732))</f>
        <v>0.54592276242583904</v>
      </c>
      <c r="L248" s="5">
        <f>AVERAGE('Training pairs'!G4720:G4732)-K248*AVERAGE('Training pairs'!F4720:F4732)</f>
        <v>-1.1354582985941692</v>
      </c>
      <c r="M248" s="5">
        <f>(SUM('Target months'!H732:H734)/SUM('Target months'!F732:F734)-1)*100</f>
        <v>2.8539910458909246</v>
      </c>
      <c r="N248" s="5">
        <f t="shared" si="18"/>
        <v>0.42260037711721377</v>
      </c>
      <c r="O248" s="8">
        <f>COUNT('Training pairs'!F4733:F4744)</f>
        <v>12</v>
      </c>
      <c r="P248" s="5">
        <f>(SUM('Training pairs'!I4733:I4744)-SUM('Training pairs'!F4733:F4744)*SUM('Training pairs'!G4733:G4744)/COUNT('Training pairs'!F4733:F4744))/(SUM('Training pairs'!H4733:H4744)-SUM('Training pairs'!F4733:F4744)^2/COUNT('Training pairs'!F4733:F4744))</f>
        <v>0.29728297758416161</v>
      </c>
      <c r="Q248" s="5">
        <f>AVERAGE('Training pairs'!G4733:G4744)-P248*AVERAGE('Training pairs'!F4733:F4744)</f>
        <v>-0.78109807560979627</v>
      </c>
      <c r="R248" s="5">
        <v>2.8695325773440361</v>
      </c>
      <c r="S248" s="5">
        <f>Q248+P248*R248</f>
        <v>7.1965113257792312E-2</v>
      </c>
      <c r="T248" s="5">
        <f t="shared" si="19"/>
        <v>0.46130018855860688</v>
      </c>
      <c r="U248" s="4">
        <v>45839</v>
      </c>
      <c r="V248" s="4">
        <v>45771</v>
      </c>
      <c r="W248" s="1" t="s">
        <v>144</v>
      </c>
    </row>
    <row r="249" spans="1:23" ht="25" customHeight="1">
      <c r="A249" s="1"/>
      <c r="B249" s="1">
        <v>244</v>
      </c>
      <c r="C249" s="13" t="s">
        <v>18</v>
      </c>
      <c r="D249" s="1" t="s">
        <v>43</v>
      </c>
      <c r="E249" s="4">
        <v>45838</v>
      </c>
      <c r="F249" s="4">
        <v>45748</v>
      </c>
      <c r="G249" s="1">
        <v>0</v>
      </c>
      <c r="H249" s="5">
        <f>AVERAGE('PG facts'!D63,'PG facts'!D70,'PG facts'!D77,'PG facts'!D84)</f>
        <v>2.75</v>
      </c>
      <c r="I249" s="5">
        <f>'PG facts'!D84</f>
        <v>2</v>
      </c>
      <c r="J249" s="8">
        <f>COUNT('Training pairs'!F4745:F4756)</f>
        <v>12</v>
      </c>
      <c r="K249" s="5">
        <f>(SUM('Training pairs'!I4745:I4756)-SUM('Training pairs'!F4745:F4756)*SUM('Training pairs'!G4745:G4756)/COUNT('Training pairs'!F4745:F4756))/(SUM('Training pairs'!H4745:H4756)-SUM('Training pairs'!F4745:F4756)^2/COUNT('Training pairs'!F4745:F4756))</f>
        <v>1.4423787205737038</v>
      </c>
      <c r="L249" s="5">
        <f>AVERAGE('Training pairs'!G4745:G4756)-K249*AVERAGE('Training pairs'!F4745:F4756)</f>
        <v>-1.3638516606252851</v>
      </c>
      <c r="M249" s="5">
        <f>(SUM('Target months'!H735:H737)/SUM('Target months'!F735:F737)-1)*100</f>
        <v>2.4263020900480381</v>
      </c>
      <c r="N249" s="5">
        <f t="shared" si="18"/>
        <v>2.1357948437435077</v>
      </c>
      <c r="O249" s="8">
        <f>COUNT('Training pairs'!F4757:F4767)</f>
        <v>11</v>
      </c>
      <c r="P249" s="5">
        <f>(SUM('Training pairs'!I4757:I4767)-SUM('Training pairs'!F4757:F4767)*SUM('Training pairs'!G4757:G4767)/COUNT('Training pairs'!F4757:F4767))/(SUM('Training pairs'!H4757:H4767)-SUM('Training pairs'!F4757:F4767)^2/COUNT('Training pairs'!F4757:F4767))</f>
        <v>1.0618970272474804</v>
      </c>
      <c r="Q249" s="5">
        <f>AVERAGE('Training pairs'!G4757:G4767)-P249*AVERAGE('Training pairs'!F4757:F4767)</f>
        <v>-0.98254624289174874</v>
      </c>
      <c r="R249" s="5" t="s">
        <v>88</v>
      </c>
      <c r="S249" s="5" t="str">
        <f>"n.a."</f>
        <v>n.a.</v>
      </c>
      <c r="T249" s="5">
        <f t="shared" si="19"/>
        <v>2.4428974218717538</v>
      </c>
      <c r="U249" s="4">
        <v>45748</v>
      </c>
      <c r="V249" s="4">
        <v>45679</v>
      </c>
      <c r="W249" s="1" t="s">
        <v>132</v>
      </c>
    </row>
    <row r="250" spans="1:23" ht="25" customHeight="1">
      <c r="A250" s="1"/>
      <c r="B250" s="1">
        <v>245</v>
      </c>
      <c r="C250" s="13" t="s">
        <v>18</v>
      </c>
      <c r="D250" s="1" t="s">
        <v>43</v>
      </c>
      <c r="E250" s="4">
        <v>45838</v>
      </c>
      <c r="F250" s="4">
        <v>45771</v>
      </c>
      <c r="G250" s="1">
        <v>0</v>
      </c>
      <c r="H250" s="5">
        <f>AVERAGE('PG facts'!D70,'PG facts'!D77,'PG facts'!D84,'PG facts'!D91)</f>
        <v>2.5</v>
      </c>
      <c r="I250" s="5">
        <f>'PG facts'!D91</f>
        <v>1</v>
      </c>
      <c r="J250" s="8">
        <f>COUNT('Training pairs'!F4768:F4779)</f>
        <v>12</v>
      </c>
      <c r="K250" s="5">
        <f>(SUM('Training pairs'!I4768:I4779)-SUM('Training pairs'!F4768:F4779)*SUM('Training pairs'!G4768:G4779)/COUNT('Training pairs'!F4768:F4779))/(SUM('Training pairs'!H4768:H4779)-SUM('Training pairs'!F4768:F4779)^2/COUNT('Training pairs'!F4768:F4779))</f>
        <v>1.4423787205737038</v>
      </c>
      <c r="L250" s="5">
        <f>AVERAGE('Training pairs'!G4768:G4779)-K250*AVERAGE('Training pairs'!F4768:F4779)</f>
        <v>-1.3638516606252851</v>
      </c>
      <c r="M250" s="5">
        <f>(SUM('Target months'!H738:H740)/SUM('Target months'!F738:F740)-1)*100</f>
        <v>2.4263020900480381</v>
      </c>
      <c r="N250" s="5">
        <f t="shared" si="18"/>
        <v>2.1357948437435077</v>
      </c>
      <c r="O250" s="8">
        <f>COUNT('Training pairs'!F4780:F4791)</f>
        <v>12</v>
      </c>
      <c r="P250" s="5">
        <f>(SUM('Training pairs'!I4780:I4791)-SUM('Training pairs'!F4780:F4791)*SUM('Training pairs'!G4780:G4791)/COUNT('Training pairs'!F4780:F4791))/(SUM('Training pairs'!H4780:H4791)-SUM('Training pairs'!F4780:F4791)^2/COUNT('Training pairs'!F4780:F4791))</f>
        <v>1.0502593114969592</v>
      </c>
      <c r="Q250" s="5">
        <f>AVERAGE('Training pairs'!G4780:G4791)-P250*AVERAGE('Training pairs'!F4780:F4791)</f>
        <v>-0.99308030938127145</v>
      </c>
      <c r="R250" s="5" t="s">
        <v>88</v>
      </c>
      <c r="S250" s="5" t="str">
        <f>"n.a."</f>
        <v>n.a.</v>
      </c>
      <c r="T250" s="5">
        <f t="shared" si="19"/>
        <v>2.3178974218717538</v>
      </c>
      <c r="U250" s="4">
        <v>45748</v>
      </c>
      <c r="V250" s="4">
        <v>45771</v>
      </c>
      <c r="W250" s="1" t="s">
        <v>132</v>
      </c>
    </row>
    <row r="251" spans="1:23" ht="25" customHeight="1">
      <c r="A251" s="1"/>
      <c r="B251" s="1">
        <v>246</v>
      </c>
      <c r="C251" s="13" t="s">
        <v>18</v>
      </c>
      <c r="D251" s="1" t="s">
        <v>43</v>
      </c>
      <c r="E251" s="4">
        <v>45838</v>
      </c>
      <c r="F251" s="4">
        <v>45777</v>
      </c>
      <c r="G251" s="1">
        <v>0</v>
      </c>
      <c r="H251" s="5">
        <f>AVERAGE('PG facts'!D70,'PG facts'!D77,'PG facts'!D84,'PG facts'!D91)</f>
        <v>2.5</v>
      </c>
      <c r="I251" s="5">
        <f>'PG facts'!D91</f>
        <v>1</v>
      </c>
      <c r="J251" s="8">
        <f>COUNT('Training pairs'!F4792:F4804)</f>
        <v>13</v>
      </c>
      <c r="K251" s="5">
        <f>(SUM('Training pairs'!I4792:I4804)-SUM('Training pairs'!F4792:F4804)*SUM('Training pairs'!G4792:G4804)/COUNT('Training pairs'!F4792:F4804))/(SUM('Training pairs'!H4792:H4804)-SUM('Training pairs'!F4792:F4804)^2/COUNT('Training pairs'!F4792:F4804))</f>
        <v>1.3155431806822655</v>
      </c>
      <c r="L251" s="5">
        <f>AVERAGE('Training pairs'!G4792:G4804)-K251*AVERAGE('Training pairs'!F4792:F4804)</f>
        <v>-1.3761904304366537</v>
      </c>
      <c r="M251" s="5">
        <f>(SUM('Target months'!H741:H743)/SUM('Target months'!F741:F743)-1)*100</f>
        <v>3.0141422774431881</v>
      </c>
      <c r="N251" s="5">
        <f t="shared" si="18"/>
        <v>2.5890438882598454</v>
      </c>
      <c r="O251" s="8">
        <f>COUNT('Training pairs'!F4805:F4816)</f>
        <v>12</v>
      </c>
      <c r="P251" s="5">
        <f>(SUM('Training pairs'!I4805:I4816)-SUM('Training pairs'!F4805:F4816)*SUM('Training pairs'!G4805:G4816)/COUNT('Training pairs'!F4805:F4816))/(SUM('Training pairs'!H4805:H4816)-SUM('Training pairs'!F4805:F4816)^2/COUNT('Training pairs'!F4805:F4816))</f>
        <v>1.0502593114969592</v>
      </c>
      <c r="Q251" s="5">
        <f>AVERAGE('Training pairs'!G4805:G4816)-P251*AVERAGE('Training pairs'!F4805:F4816)</f>
        <v>-0.99308030938127145</v>
      </c>
      <c r="R251" s="5">
        <v>3.0127622584851244</v>
      </c>
      <c r="S251" s="5">
        <f>Q251+P251*R251</f>
        <v>2.1711013059193389</v>
      </c>
      <c r="T251" s="5">
        <f t="shared" si="19"/>
        <v>2.5445219441299227</v>
      </c>
      <c r="U251" s="4">
        <v>45777</v>
      </c>
      <c r="V251" s="4">
        <v>45771</v>
      </c>
      <c r="W251" s="1" t="s">
        <v>141</v>
      </c>
    </row>
    <row r="252" spans="1:23" ht="25" customHeight="1">
      <c r="A252" s="1"/>
      <c r="B252" s="1">
        <v>247</v>
      </c>
      <c r="C252" s="13" t="s">
        <v>18</v>
      </c>
      <c r="D252" s="1" t="s">
        <v>43</v>
      </c>
      <c r="E252" s="4">
        <v>45838</v>
      </c>
      <c r="F252" s="4">
        <v>45807</v>
      </c>
      <c r="G252" s="1">
        <v>1</v>
      </c>
      <c r="H252" s="5">
        <f>AVERAGE('PG facts'!D70,'PG facts'!D77,'PG facts'!D84,'PG facts'!D91)</f>
        <v>2.5</v>
      </c>
      <c r="I252" s="5">
        <f>'PG facts'!D91</f>
        <v>1</v>
      </c>
      <c r="J252" s="8">
        <f>COUNT('Training pairs'!F4817:F4829)</f>
        <v>13</v>
      </c>
      <c r="K252" s="5">
        <f>(SUM('Training pairs'!I4817:I4829)-SUM('Training pairs'!F4817:F4829)*SUM('Training pairs'!G4817:G4829)/COUNT('Training pairs'!F4817:F4829))/(SUM('Training pairs'!H4817:H4829)-SUM('Training pairs'!F4817:F4829)^2/COUNT('Training pairs'!F4817:F4829))</f>
        <v>1.3325358916580512</v>
      </c>
      <c r="L252" s="5">
        <f>AVERAGE('Training pairs'!G4817:G4829)-K252*AVERAGE('Training pairs'!F4817:F4829)</f>
        <v>-1.3819999548140538</v>
      </c>
      <c r="M252" s="5">
        <f>(SUM('Target months'!H744:H746)/SUM('Target months'!F744:F746)-1)*100</f>
        <v>3.1641692928127796</v>
      </c>
      <c r="N252" s="5">
        <f t="shared" si="18"/>
        <v>2.8343691951412486</v>
      </c>
      <c r="O252" s="8">
        <f>COUNT('Training pairs'!F4830:F4841)</f>
        <v>12</v>
      </c>
      <c r="P252" s="5">
        <f>(SUM('Training pairs'!I4830:I4841)-SUM('Training pairs'!F4830:F4841)*SUM('Training pairs'!G4830:G4841)/COUNT('Training pairs'!F4830:F4841))/(SUM('Training pairs'!H4830:H4841)-SUM('Training pairs'!F4830:F4841)^2/COUNT('Training pairs'!F4830:F4841))</f>
        <v>1.0502593114969592</v>
      </c>
      <c r="Q252" s="5">
        <f>AVERAGE('Training pairs'!G4830:G4841)-P252*AVERAGE('Training pairs'!F4830:F4841)</f>
        <v>-0.99308030938127145</v>
      </c>
      <c r="R252" s="5">
        <v>2.8863250227191939</v>
      </c>
      <c r="S252" s="5">
        <f>Q252+P252*R252</f>
        <v>2.0383094217362343</v>
      </c>
      <c r="T252" s="5">
        <f t="shared" si="19"/>
        <v>2.6671845975706243</v>
      </c>
      <c r="U252" s="4">
        <v>45807</v>
      </c>
      <c r="V252" s="4">
        <v>45771</v>
      </c>
      <c r="W252" s="1" t="s">
        <v>142</v>
      </c>
    </row>
    <row r="253" spans="1:23" ht="25" customHeight="1">
      <c r="A253" s="1"/>
      <c r="B253" s="1">
        <v>248</v>
      </c>
      <c r="C253" s="13" t="s">
        <v>18</v>
      </c>
      <c r="D253" s="1" t="s">
        <v>43</v>
      </c>
      <c r="E253" s="4">
        <v>45838</v>
      </c>
      <c r="F253" s="4">
        <v>45835</v>
      </c>
      <c r="G253" s="1">
        <v>2</v>
      </c>
      <c r="H253" s="5">
        <f>AVERAGE('PG facts'!D70,'PG facts'!D77,'PG facts'!D84,'PG facts'!D91)</f>
        <v>2.5</v>
      </c>
      <c r="I253" s="5">
        <f>'PG facts'!D91</f>
        <v>1</v>
      </c>
      <c r="J253" s="8">
        <f>COUNT('Training pairs'!F4842:F4854)</f>
        <v>13</v>
      </c>
      <c r="K253" s="5">
        <f>(SUM('Training pairs'!I4842:I4854)-SUM('Training pairs'!F4842:F4854)*SUM('Training pairs'!G4842:G4854)/COUNT('Training pairs'!F4842:F4854))/(SUM('Training pairs'!H4842:H4854)-SUM('Training pairs'!F4842:F4854)^2/COUNT('Training pairs'!F4842:F4854))</f>
        <v>1.3347323814423024</v>
      </c>
      <c r="L253" s="5">
        <f>AVERAGE('Training pairs'!G4842:G4854)-K253*AVERAGE('Training pairs'!F4842:F4854)</f>
        <v>-1.3826806659661213</v>
      </c>
      <c r="M253" s="5">
        <f>(SUM('Target months'!H747:H749)/SUM('Target months'!F747:F749)-1)*100</f>
        <v>2.8539910458909246</v>
      </c>
      <c r="N253" s="5">
        <f t="shared" si="18"/>
        <v>2.4266335993308799</v>
      </c>
      <c r="O253" s="8">
        <f>COUNT('Training pairs'!F4855:F4866)</f>
        <v>12</v>
      </c>
      <c r="P253" s="5">
        <f>(SUM('Training pairs'!I4855:I4866)-SUM('Training pairs'!F4855:F4866)*SUM('Training pairs'!G4855:G4866)/COUNT('Training pairs'!F4855:F4866))/(SUM('Training pairs'!H4855:H4866)-SUM('Training pairs'!F4855:F4866)^2/COUNT('Training pairs'!F4855:F4866))</f>
        <v>1.0502593114969592</v>
      </c>
      <c r="Q253" s="5">
        <f>AVERAGE('Training pairs'!G4855:G4866)-P253*AVERAGE('Training pairs'!F4855:F4866)</f>
        <v>-0.99308030938127145</v>
      </c>
      <c r="R253" s="5">
        <v>2.8695325773440361</v>
      </c>
      <c r="S253" s="5">
        <f>Q253+P253*R253</f>
        <v>2.0206729996181707</v>
      </c>
      <c r="T253" s="5">
        <f t="shared" si="19"/>
        <v>2.4633167996654399</v>
      </c>
      <c r="U253" s="4">
        <v>45835</v>
      </c>
      <c r="V253" s="4">
        <v>45771</v>
      </c>
      <c r="W253" s="1" t="s">
        <v>143</v>
      </c>
    </row>
    <row r="254" spans="1:23" ht="25" customHeight="1">
      <c r="A254" s="1"/>
      <c r="B254" s="1">
        <v>249</v>
      </c>
      <c r="C254" s="13" t="s">
        <v>18</v>
      </c>
      <c r="D254" s="1" t="s">
        <v>43</v>
      </c>
      <c r="E254" s="4">
        <v>45838</v>
      </c>
      <c r="F254" s="4">
        <v>45866</v>
      </c>
      <c r="G254" s="1">
        <v>2</v>
      </c>
      <c r="H254" s="5">
        <f>AVERAGE('PG facts'!D70,'PG facts'!D77,'PG facts'!D84,'PG facts'!D91)</f>
        <v>2.5</v>
      </c>
      <c r="I254" s="5">
        <f>'PG facts'!D91</f>
        <v>1</v>
      </c>
      <c r="J254" s="8">
        <f>COUNT('Training pairs'!F4867:F4879)</f>
        <v>13</v>
      </c>
      <c r="K254" s="5">
        <f>(SUM('Training pairs'!I4867:I4879)-SUM('Training pairs'!F4867:F4879)*SUM('Training pairs'!G4867:G4879)/COUNT('Training pairs'!F4867:F4879))/(SUM('Training pairs'!H4867:H4879)-SUM('Training pairs'!F4867:F4879)^2/COUNT('Training pairs'!F4867:F4879))</f>
        <v>1.3347323814423024</v>
      </c>
      <c r="L254" s="5">
        <f>AVERAGE('Training pairs'!G4867:G4879)-K254*AVERAGE('Training pairs'!F4867:F4879)</f>
        <v>-1.3826806659661213</v>
      </c>
      <c r="M254" s="5">
        <f>(SUM('Target months'!H750:H752)/SUM('Target months'!F750:F752)-1)*100</f>
        <v>2.8539910458909246</v>
      </c>
      <c r="N254" s="5">
        <f t="shared" si="18"/>
        <v>2.4266335993308799</v>
      </c>
      <c r="O254" s="8">
        <f>COUNT('Training pairs'!F4880:F4891)</f>
        <v>12</v>
      </c>
      <c r="P254" s="5">
        <f>(SUM('Training pairs'!I4880:I4891)-SUM('Training pairs'!F4880:F4891)*SUM('Training pairs'!G4880:G4891)/COUNT('Training pairs'!F4880:F4891))/(SUM('Training pairs'!H4880:H4891)-SUM('Training pairs'!F4880:F4891)^2/COUNT('Training pairs'!F4880:F4891))</f>
        <v>1.0502593114969592</v>
      </c>
      <c r="Q254" s="5">
        <f>AVERAGE('Training pairs'!G4880:G4891)-P254*AVERAGE('Training pairs'!F4880:F4891)</f>
        <v>-0.99308030938127145</v>
      </c>
      <c r="R254" s="5">
        <v>2.8695325773440361</v>
      </c>
      <c r="S254" s="5">
        <f>Q254+P254*R254</f>
        <v>2.0206729996181707</v>
      </c>
      <c r="T254" s="5">
        <f t="shared" si="19"/>
        <v>2.4633167996654399</v>
      </c>
      <c r="U254" s="4">
        <v>45839</v>
      </c>
      <c r="V254" s="4">
        <v>45771</v>
      </c>
      <c r="W254" s="1" t="s">
        <v>144</v>
      </c>
    </row>
    <row r="255" spans="1:23" ht="25" customHeight="1">
      <c r="A255" s="1"/>
      <c r="B255" s="1">
        <v>250</v>
      </c>
      <c r="C255" s="13" t="s">
        <v>53</v>
      </c>
      <c r="D255" s="1" t="s">
        <v>43</v>
      </c>
      <c r="E255" s="4">
        <v>45838</v>
      </c>
      <c r="F255" s="4">
        <v>45748</v>
      </c>
      <c r="G255" s="1">
        <v>0</v>
      </c>
      <c r="H255" s="5">
        <f>AVERAGE('PG facts'!D64,'PG facts'!D71,'PG facts'!D78,'PG facts'!D85)</f>
        <v>-1</v>
      </c>
      <c r="I255" s="5">
        <f>'PG facts'!D85</f>
        <v>0</v>
      </c>
      <c r="J255" s="8">
        <f>COUNT('Training pairs'!F4892:F4903)</f>
        <v>12</v>
      </c>
      <c r="K255" s="5">
        <f>(SUM('Training pairs'!I4892:I4903)-SUM('Training pairs'!F4892:F4903)*SUM('Training pairs'!G4892:G4903)/COUNT('Training pairs'!F4892:F4903))/(SUM('Training pairs'!H4892:H4903)-SUM('Training pairs'!F4892:F4903)^2/COUNT('Training pairs'!F4892:F4903))</f>
        <v>0.83273379170430928</v>
      </c>
      <c r="L255" s="5">
        <f>AVERAGE('Training pairs'!G4892:G4903)-K255*AVERAGE('Training pairs'!F4892:F4903)</f>
        <v>-1.037397476456793</v>
      </c>
      <c r="M255" s="5">
        <f>(SUM('Target months'!H753:H755)/SUM('Target months'!F753:F755)-1)*100</f>
        <v>2.4263020900480381</v>
      </c>
      <c r="N255" s="5">
        <f t="shared" si="18"/>
        <v>0.98306626280900034</v>
      </c>
      <c r="O255" s="8">
        <f>COUNT('Training pairs'!F4904:F4914)</f>
        <v>11</v>
      </c>
      <c r="P255" s="5">
        <f>(SUM('Training pairs'!I4904:I4914)-SUM('Training pairs'!F4904:F4914)*SUM('Training pairs'!G4904:G4914)/COUNT('Training pairs'!F4904:F4914))/(SUM('Training pairs'!H4904:H4914)-SUM('Training pairs'!F4904:F4914)^2/COUNT('Training pairs'!F4904:F4914))</f>
        <v>-0.19263180966682278</v>
      </c>
      <c r="Q255" s="5">
        <f>AVERAGE('Training pairs'!G4904:G4914)-P255*AVERAGE('Training pairs'!F4904:F4914)</f>
        <v>-0.8382539231720042</v>
      </c>
      <c r="R255" s="5" t="s">
        <v>88</v>
      </c>
      <c r="S255" s="5" t="str">
        <f>"n.a."</f>
        <v>n.a.</v>
      </c>
      <c r="T255" s="5">
        <f t="shared" si="19"/>
        <v>-8.4668685954998324E-3</v>
      </c>
      <c r="U255" s="4">
        <v>45748</v>
      </c>
      <c r="V255" s="4">
        <v>45679</v>
      </c>
      <c r="W255" s="1" t="s">
        <v>132</v>
      </c>
    </row>
    <row r="256" spans="1:23" ht="25" customHeight="1">
      <c r="A256" s="1"/>
      <c r="B256" s="1">
        <v>251</v>
      </c>
      <c r="C256" s="13" t="s">
        <v>53</v>
      </c>
      <c r="D256" s="1" t="s">
        <v>43</v>
      </c>
      <c r="E256" s="4">
        <v>45838</v>
      </c>
      <c r="F256" s="4">
        <v>45771</v>
      </c>
      <c r="G256" s="1">
        <v>0</v>
      </c>
      <c r="H256" s="5">
        <f>AVERAGE('PG facts'!D71,'PG facts'!D78,'PG facts'!D85,'PG facts'!D92)</f>
        <v>-0.25</v>
      </c>
      <c r="I256" s="5">
        <f>'PG facts'!D92</f>
        <v>-1</v>
      </c>
      <c r="J256" s="8">
        <f>COUNT('Training pairs'!F4915:F4926)</f>
        <v>12</v>
      </c>
      <c r="K256" s="5">
        <f>(SUM('Training pairs'!I4915:I4926)-SUM('Training pairs'!F4915:F4926)*SUM('Training pairs'!G4915:G4926)/COUNT('Training pairs'!F4915:F4926))/(SUM('Training pairs'!H4915:H4926)-SUM('Training pairs'!F4915:F4926)^2/COUNT('Training pairs'!F4915:F4926))</f>
        <v>0.83273379170430928</v>
      </c>
      <c r="L256" s="5">
        <f>AVERAGE('Training pairs'!G4915:G4926)-K256*AVERAGE('Training pairs'!F4915:F4926)</f>
        <v>-1.037397476456793</v>
      </c>
      <c r="M256" s="5">
        <f>(SUM('Target months'!H756:H758)/SUM('Target months'!F756:F758)-1)*100</f>
        <v>2.4263020900480381</v>
      </c>
      <c r="N256" s="5">
        <f t="shared" si="18"/>
        <v>0.98306626280900034</v>
      </c>
      <c r="O256" s="8">
        <f>COUNT('Training pairs'!F4927:F4938)</f>
        <v>12</v>
      </c>
      <c r="P256" s="5">
        <f>(SUM('Training pairs'!I4927:I4938)-SUM('Training pairs'!F4927:F4938)*SUM('Training pairs'!G4927:G4938)/COUNT('Training pairs'!F4927:F4938))/(SUM('Training pairs'!H4927:H4938)-SUM('Training pairs'!F4927:F4938)^2/COUNT('Training pairs'!F4927:F4938))</f>
        <v>-0.18160999636804337</v>
      </c>
      <c r="Q256" s="5">
        <f>AVERAGE('Training pairs'!G4927:G4938)-P256*AVERAGE('Training pairs'!F4927:F4938)</f>
        <v>-0.82827735074031739</v>
      </c>
      <c r="R256" s="5" t="s">
        <v>88</v>
      </c>
      <c r="S256" s="5" t="str">
        <f>"n.a."</f>
        <v>n.a.</v>
      </c>
      <c r="T256" s="5">
        <f t="shared" si="19"/>
        <v>0.36653313140450017</v>
      </c>
      <c r="U256" s="4">
        <v>45748</v>
      </c>
      <c r="V256" s="4">
        <v>45771</v>
      </c>
      <c r="W256" s="1" t="s">
        <v>132</v>
      </c>
    </row>
    <row r="257" spans="1:23" ht="25" customHeight="1">
      <c r="A257" s="1"/>
      <c r="B257" s="1">
        <v>252</v>
      </c>
      <c r="C257" s="13" t="s">
        <v>53</v>
      </c>
      <c r="D257" s="1" t="s">
        <v>43</v>
      </c>
      <c r="E257" s="4">
        <v>45838</v>
      </c>
      <c r="F257" s="4">
        <v>45777</v>
      </c>
      <c r="G257" s="1">
        <v>0</v>
      </c>
      <c r="H257" s="5">
        <f>AVERAGE('PG facts'!D71,'PG facts'!D78,'PG facts'!D85,'PG facts'!D92)</f>
        <v>-0.25</v>
      </c>
      <c r="I257" s="5">
        <f>'PG facts'!D92</f>
        <v>-1</v>
      </c>
      <c r="J257" s="8">
        <f>COUNT('Training pairs'!F4939:F4951)</f>
        <v>13</v>
      </c>
      <c r="K257" s="5">
        <f>(SUM('Training pairs'!I4939:I4951)-SUM('Training pairs'!F4939:F4951)*SUM('Training pairs'!G4939:G4951)/COUNT('Training pairs'!F4939:F4951))/(SUM('Training pairs'!H4939:H4951)-SUM('Training pairs'!F4939:F4951)^2/COUNT('Training pairs'!F4939:F4951))</f>
        <v>0.67455317483646471</v>
      </c>
      <c r="L257" s="5">
        <f>AVERAGE('Training pairs'!G4939:G4951)-K257*AVERAGE('Training pairs'!F4939:F4951)</f>
        <v>-1.0527855468810856</v>
      </c>
      <c r="M257" s="5">
        <f>(SUM('Target months'!H759:H761)/SUM('Target months'!F759:F761)-1)*100</f>
        <v>3.0141422774431881</v>
      </c>
      <c r="N257" s="5">
        <f t="shared" si="18"/>
        <v>0.98041369577702908</v>
      </c>
      <c r="O257" s="8">
        <f>COUNT('Training pairs'!F4952:F4963)</f>
        <v>12</v>
      </c>
      <c r="P257" s="5">
        <f>(SUM('Training pairs'!I4952:I4963)-SUM('Training pairs'!F4952:F4963)*SUM('Training pairs'!G4952:G4963)/COUNT('Training pairs'!F4952:F4963))/(SUM('Training pairs'!H4952:H4963)-SUM('Training pairs'!F4952:F4963)^2/COUNT('Training pairs'!F4952:F4963))</f>
        <v>-0.18160999636804337</v>
      </c>
      <c r="Q257" s="5">
        <f>AVERAGE('Training pairs'!G4952:G4963)-P257*AVERAGE('Training pairs'!F4952:F4963)</f>
        <v>-0.82827735074031739</v>
      </c>
      <c r="R257" s="5">
        <v>3.0127622584851244</v>
      </c>
      <c r="S257" s="5">
        <f>Q257+P257*R257</f>
        <v>-1.3754250935615788</v>
      </c>
      <c r="T257" s="5">
        <f t="shared" si="19"/>
        <v>0.36520684788851454</v>
      </c>
      <c r="U257" s="4">
        <v>45777</v>
      </c>
      <c r="V257" s="4">
        <v>45771</v>
      </c>
      <c r="W257" s="1" t="s">
        <v>141</v>
      </c>
    </row>
    <row r="258" spans="1:23" ht="25" customHeight="1">
      <c r="A258" s="1"/>
      <c r="B258" s="1">
        <v>253</v>
      </c>
      <c r="C258" s="13" t="s">
        <v>53</v>
      </c>
      <c r="D258" s="1" t="s">
        <v>43</v>
      </c>
      <c r="E258" s="4">
        <v>45838</v>
      </c>
      <c r="F258" s="4">
        <v>45807</v>
      </c>
      <c r="G258" s="1">
        <v>1</v>
      </c>
      <c r="H258" s="5">
        <f>AVERAGE('PG facts'!D71,'PG facts'!D78,'PG facts'!D85,'PG facts'!D92)</f>
        <v>-0.25</v>
      </c>
      <c r="I258" s="5">
        <f>'PG facts'!D92</f>
        <v>-1</v>
      </c>
      <c r="J258" s="8">
        <f>COUNT('Training pairs'!F4964:F4976)</f>
        <v>13</v>
      </c>
      <c r="K258" s="5">
        <f>(SUM('Training pairs'!I4964:I4976)-SUM('Training pairs'!F4964:F4976)*SUM('Training pairs'!G4964:G4976)/COUNT('Training pairs'!F4964:F4976))/(SUM('Training pairs'!H4964:H4976)-SUM('Training pairs'!F4964:F4976)^2/COUNT('Training pairs'!F4964:F4976))</f>
        <v>0.68828837782648866</v>
      </c>
      <c r="L258" s="5">
        <f>AVERAGE('Training pairs'!G4964:G4976)-K258*AVERAGE('Training pairs'!F4964:F4976)</f>
        <v>-1.0612628292627204</v>
      </c>
      <c r="M258" s="5">
        <f>(SUM('Target months'!H762:H764)/SUM('Target months'!F762:F764)-1)*100</f>
        <v>3.1641692928127796</v>
      </c>
      <c r="N258" s="5">
        <f t="shared" si="18"/>
        <v>1.1165981204557753</v>
      </c>
      <c r="O258" s="8">
        <f>COUNT('Training pairs'!F4977:F4988)</f>
        <v>12</v>
      </c>
      <c r="P258" s="5">
        <f>(SUM('Training pairs'!I4977:I4988)-SUM('Training pairs'!F4977:F4988)*SUM('Training pairs'!G4977:G4988)/COUNT('Training pairs'!F4977:F4988))/(SUM('Training pairs'!H4977:H4988)-SUM('Training pairs'!F4977:F4988)^2/COUNT('Training pairs'!F4977:F4988))</f>
        <v>-0.18160999636804337</v>
      </c>
      <c r="Q258" s="5">
        <f>AVERAGE('Training pairs'!G4977:G4988)-P258*AVERAGE('Training pairs'!F4977:F4988)</f>
        <v>-0.82827735074031739</v>
      </c>
      <c r="R258" s="5">
        <v>2.8863250227191939</v>
      </c>
      <c r="S258" s="5">
        <f>Q258+P258*R258</f>
        <v>-1.3524628276333428</v>
      </c>
      <c r="T258" s="5">
        <f t="shared" si="19"/>
        <v>0.43329906022788767</v>
      </c>
      <c r="U258" s="4">
        <v>45807</v>
      </c>
      <c r="V258" s="4">
        <v>45771</v>
      </c>
      <c r="W258" s="1" t="s">
        <v>142</v>
      </c>
    </row>
    <row r="259" spans="1:23" ht="25" customHeight="1">
      <c r="A259" s="1"/>
      <c r="B259" s="1">
        <v>254</v>
      </c>
      <c r="C259" s="13" t="s">
        <v>53</v>
      </c>
      <c r="D259" s="1" t="s">
        <v>43</v>
      </c>
      <c r="E259" s="4">
        <v>45838</v>
      </c>
      <c r="F259" s="4">
        <v>45835</v>
      </c>
      <c r="G259" s="1">
        <v>2</v>
      </c>
      <c r="H259" s="5">
        <f>AVERAGE('PG facts'!D71,'PG facts'!D78,'PG facts'!D85,'PG facts'!D92)</f>
        <v>-0.25</v>
      </c>
      <c r="I259" s="5">
        <f>'PG facts'!D92</f>
        <v>-1</v>
      </c>
      <c r="J259" s="8">
        <f>COUNT('Training pairs'!F4989:F5001)</f>
        <v>13</v>
      </c>
      <c r="K259" s="5">
        <f>(SUM('Training pairs'!I4989:I5001)-SUM('Training pairs'!F4989:F5001)*SUM('Training pairs'!G4989:G5001)/COUNT('Training pairs'!F4989:F5001))/(SUM('Training pairs'!H4989:H5001)-SUM('Training pairs'!F4989:F5001)^2/COUNT('Training pairs'!F4989:F5001))</f>
        <v>0.69009327456758873</v>
      </c>
      <c r="L259" s="5">
        <f>AVERAGE('Training pairs'!G4989:G5001)-K259*AVERAGE('Training pairs'!F4989:F5001)</f>
        <v>-1.0623475033751117</v>
      </c>
      <c r="M259" s="5">
        <f>(SUM('Target months'!H765:H767)/SUM('Target months'!F765:F767)-1)*100</f>
        <v>2.8539910458909246</v>
      </c>
      <c r="N259" s="5">
        <f t="shared" si="18"/>
        <v>0.9071725230703338</v>
      </c>
      <c r="O259" s="8">
        <f>COUNT('Training pairs'!F5002:F5013)</f>
        <v>12</v>
      </c>
      <c r="P259" s="5">
        <f>(SUM('Training pairs'!I5002:I5013)-SUM('Training pairs'!F5002:F5013)*SUM('Training pairs'!G5002:G5013)/COUNT('Training pairs'!F5002:F5013))/(SUM('Training pairs'!H5002:H5013)-SUM('Training pairs'!F5002:F5013)^2/COUNT('Training pairs'!F5002:F5013))</f>
        <v>-0.18160999636804337</v>
      </c>
      <c r="Q259" s="5">
        <f>AVERAGE('Training pairs'!G5002:G5013)-P259*AVERAGE('Training pairs'!F5002:F5013)</f>
        <v>-0.82827735074031739</v>
      </c>
      <c r="R259" s="5">
        <v>2.8695325773440361</v>
      </c>
      <c r="S259" s="5">
        <f>Q259+P259*R259</f>
        <v>-1.3494131516897498</v>
      </c>
      <c r="T259" s="5">
        <f t="shared" si="19"/>
        <v>0.3285862615351669</v>
      </c>
      <c r="U259" s="4">
        <v>45835</v>
      </c>
      <c r="V259" s="4">
        <v>45771</v>
      </c>
      <c r="W259" s="1" t="s">
        <v>143</v>
      </c>
    </row>
    <row r="260" spans="1:23" ht="25" customHeight="1">
      <c r="A260" s="1"/>
      <c r="B260" s="1">
        <v>255</v>
      </c>
      <c r="C260" s="13" t="s">
        <v>53</v>
      </c>
      <c r="D260" s="1" t="s">
        <v>43</v>
      </c>
      <c r="E260" s="4">
        <v>45838</v>
      </c>
      <c r="F260" s="4">
        <v>45866</v>
      </c>
      <c r="G260" s="1">
        <v>2</v>
      </c>
      <c r="H260" s="5">
        <f>AVERAGE('PG facts'!D71,'PG facts'!D78,'PG facts'!D85,'PG facts'!D92)</f>
        <v>-0.25</v>
      </c>
      <c r="I260" s="5">
        <f>'PG facts'!D92</f>
        <v>-1</v>
      </c>
      <c r="J260" s="8">
        <f>COUNT('Training pairs'!F5014:F5026)</f>
        <v>13</v>
      </c>
      <c r="K260" s="5">
        <f>(SUM('Training pairs'!I5014:I5026)-SUM('Training pairs'!F5014:F5026)*SUM('Training pairs'!G5014:G5026)/COUNT('Training pairs'!F5014:F5026))/(SUM('Training pairs'!H5014:H5026)-SUM('Training pairs'!F5014:F5026)^2/COUNT('Training pairs'!F5014:F5026))</f>
        <v>0.69009327456758873</v>
      </c>
      <c r="L260" s="5">
        <f>AVERAGE('Training pairs'!G5014:G5026)-K260*AVERAGE('Training pairs'!F5014:F5026)</f>
        <v>-1.0623475033751117</v>
      </c>
      <c r="M260" s="5">
        <f>(SUM('Target months'!H768:H770)/SUM('Target months'!F768:F770)-1)*100</f>
        <v>2.8539910458909246</v>
      </c>
      <c r="N260" s="5">
        <f t="shared" si="18"/>
        <v>0.9071725230703338</v>
      </c>
      <c r="O260" s="8">
        <f>COUNT('Training pairs'!F5027:F5038)</f>
        <v>12</v>
      </c>
      <c r="P260" s="5">
        <f>(SUM('Training pairs'!I5027:I5038)-SUM('Training pairs'!F5027:F5038)*SUM('Training pairs'!G5027:G5038)/COUNT('Training pairs'!F5027:F5038))/(SUM('Training pairs'!H5027:H5038)-SUM('Training pairs'!F5027:F5038)^2/COUNT('Training pairs'!F5027:F5038))</f>
        <v>-0.18160999636804337</v>
      </c>
      <c r="Q260" s="5">
        <f>AVERAGE('Training pairs'!G5027:G5038)-P260*AVERAGE('Training pairs'!F5027:F5038)</f>
        <v>-0.82827735074031739</v>
      </c>
      <c r="R260" s="5">
        <v>2.8695325773440361</v>
      </c>
      <c r="S260" s="5">
        <f>Q260+P260*R260</f>
        <v>-1.3494131516897498</v>
      </c>
      <c r="T260" s="5">
        <f t="shared" si="19"/>
        <v>0.3285862615351669</v>
      </c>
      <c r="U260" s="4">
        <v>45839</v>
      </c>
      <c r="V260" s="4">
        <v>45771</v>
      </c>
      <c r="W260" s="1" t="s">
        <v>144</v>
      </c>
    </row>
    <row r="261" spans="1:23" ht="25" customHeight="1">
      <c r="A261" s="1"/>
      <c r="B261" s="1">
        <v>256</v>
      </c>
      <c r="C261" s="13" t="s">
        <v>54</v>
      </c>
      <c r="D261" s="1" t="s">
        <v>43</v>
      </c>
      <c r="E261" s="4">
        <v>45838</v>
      </c>
      <c r="F261" s="4">
        <v>45748</v>
      </c>
      <c r="G261" s="1">
        <v>0</v>
      </c>
      <c r="H261" s="5">
        <f>AVERAGE('PG facts'!D65,'PG facts'!D72,'PG facts'!D79,'PG facts'!D86)</f>
        <v>1.75</v>
      </c>
      <c r="I261" s="5">
        <f>'PG facts'!D86</f>
        <v>2</v>
      </c>
      <c r="J261" s="8">
        <f>COUNT('Training pairs'!F5039:F5050)</f>
        <v>12</v>
      </c>
      <c r="K261" s="5">
        <f>(SUM('Training pairs'!I5039:I5050)-SUM('Training pairs'!F5039:F5050)*SUM('Training pairs'!G5039:G5050)/COUNT('Training pairs'!F5039:F5050))/(SUM('Training pairs'!H5039:H5050)-SUM('Training pairs'!F5039:F5050)^2/COUNT('Training pairs'!F5039:F5050))</f>
        <v>2.127396758480443</v>
      </c>
      <c r="L261" s="5">
        <f>AVERAGE('Training pairs'!G5039:G5050)-K261*AVERAGE('Training pairs'!F5039:F5050)</f>
        <v>-2.5115754347154762</v>
      </c>
      <c r="M261" s="5">
        <f>(SUM('Target months'!H771:H773)/SUM('Target months'!F771:F773)-1)*100</f>
        <v>2.4263020900480381</v>
      </c>
      <c r="N261" s="5">
        <f t="shared" si="18"/>
        <v>2.6501317667470441</v>
      </c>
      <c r="O261" s="8">
        <f>COUNT('Training pairs'!F5051:F5061)</f>
        <v>11</v>
      </c>
      <c r="P261" s="5">
        <f>(SUM('Training pairs'!I5051:I5061)-SUM('Training pairs'!F5051:F5061)*SUM('Training pairs'!G5051:G5061)/COUNT('Training pairs'!F5051:F5061))/(SUM('Training pairs'!H5051:H5061)-SUM('Training pairs'!F5051:F5061)^2/COUNT('Training pairs'!F5051:F5061))</f>
        <v>1.4801334407745723</v>
      </c>
      <c r="Q261" s="5">
        <f>AVERAGE('Training pairs'!G5051:G5061)-P261*AVERAGE('Training pairs'!F5051:F5061)</f>
        <v>-2.2428153877663686</v>
      </c>
      <c r="R261" s="5" t="s">
        <v>88</v>
      </c>
      <c r="S261" s="5" t="str">
        <f>"n.a."</f>
        <v>n.a.</v>
      </c>
      <c r="T261" s="5">
        <f t="shared" si="19"/>
        <v>2.2000658833735223</v>
      </c>
      <c r="U261" s="4">
        <v>45748</v>
      </c>
      <c r="V261" s="4">
        <v>45679</v>
      </c>
      <c r="W261" s="1" t="s">
        <v>132</v>
      </c>
    </row>
    <row r="262" spans="1:23" ht="25" customHeight="1">
      <c r="A262" s="1"/>
      <c r="B262" s="1">
        <v>257</v>
      </c>
      <c r="C262" s="13" t="s">
        <v>54</v>
      </c>
      <c r="D262" s="1" t="s">
        <v>43</v>
      </c>
      <c r="E262" s="4">
        <v>45838</v>
      </c>
      <c r="F262" s="4">
        <v>45771</v>
      </c>
      <c r="G262" s="1">
        <v>0</v>
      </c>
      <c r="H262" s="5">
        <f>AVERAGE('PG facts'!D72,'PG facts'!D79,'PG facts'!D86,'PG facts'!D93)</f>
        <v>1.5</v>
      </c>
      <c r="I262" s="5">
        <f>'PG facts'!D93</f>
        <v>0</v>
      </c>
      <c r="J262" s="8">
        <f>COUNT('Training pairs'!F5062:F5073)</f>
        <v>12</v>
      </c>
      <c r="K262" s="5">
        <f>(SUM('Training pairs'!I5062:I5073)-SUM('Training pairs'!F5062:F5073)*SUM('Training pairs'!G5062:G5073)/COUNT('Training pairs'!F5062:F5073))/(SUM('Training pairs'!H5062:H5073)-SUM('Training pairs'!F5062:F5073)^2/COUNT('Training pairs'!F5062:F5073))</f>
        <v>2.127396758480443</v>
      </c>
      <c r="L262" s="5">
        <f>AVERAGE('Training pairs'!G5062:G5073)-K262*AVERAGE('Training pairs'!F5062:F5073)</f>
        <v>-2.5115754347154762</v>
      </c>
      <c r="M262" s="5">
        <f>(SUM('Target months'!H774:H776)/SUM('Target months'!F774:F776)-1)*100</f>
        <v>2.4263020900480381</v>
      </c>
      <c r="N262" s="5">
        <f t="shared" ref="N262:N325" si="24">L262+K262*M262</f>
        <v>2.6501317667470441</v>
      </c>
      <c r="O262" s="8">
        <f>COUNT('Training pairs'!F5074:F5085)</f>
        <v>12</v>
      </c>
      <c r="P262" s="5">
        <f>(SUM('Training pairs'!I5074:I5085)-SUM('Training pairs'!F5074:F5085)*SUM('Training pairs'!G5074:G5085)/COUNT('Training pairs'!F5074:F5085))/(SUM('Training pairs'!H5074:H5085)-SUM('Training pairs'!F5074:F5085)^2/COUNT('Training pairs'!F5074:F5085))</f>
        <v>1.4404720907917983</v>
      </c>
      <c r="Q262" s="5">
        <f>AVERAGE('Training pairs'!G5074:G5085)-P262*AVERAGE('Training pairs'!F5074:F5085)</f>
        <v>-2.2787154996731309</v>
      </c>
      <c r="R262" s="5" t="s">
        <v>88</v>
      </c>
      <c r="S262" s="5" t="str">
        <f>"n.a."</f>
        <v>n.a.</v>
      </c>
      <c r="T262" s="5">
        <f t="shared" ref="T262:T325" si="25">(H262+N262)/2</f>
        <v>2.0750658833735223</v>
      </c>
      <c r="U262" s="4">
        <v>45748</v>
      </c>
      <c r="V262" s="4">
        <v>45771</v>
      </c>
      <c r="W262" s="1" t="s">
        <v>132</v>
      </c>
    </row>
    <row r="263" spans="1:23" ht="25" customHeight="1">
      <c r="A263" s="1"/>
      <c r="B263" s="1">
        <v>258</v>
      </c>
      <c r="C263" s="13" t="s">
        <v>54</v>
      </c>
      <c r="D263" s="1" t="s">
        <v>43</v>
      </c>
      <c r="E263" s="4">
        <v>45838</v>
      </c>
      <c r="F263" s="4">
        <v>45777</v>
      </c>
      <c r="G263" s="1">
        <v>0</v>
      </c>
      <c r="H263" s="5">
        <f>AVERAGE('PG facts'!D72,'PG facts'!D79,'PG facts'!D86,'PG facts'!D93)</f>
        <v>1.5</v>
      </c>
      <c r="I263" s="5">
        <f>'PG facts'!D93</f>
        <v>0</v>
      </c>
      <c r="J263" s="8">
        <f>COUNT('Training pairs'!F5086:F5098)</f>
        <v>13</v>
      </c>
      <c r="K263" s="5">
        <f>(SUM('Training pairs'!I5086:I5098)-SUM('Training pairs'!F5086:F5098)*SUM('Training pairs'!G5086:G5098)/COUNT('Training pairs'!F5086:F5098))/(SUM('Training pairs'!H5086:H5098)-SUM('Training pairs'!F5086:F5098)^2/COUNT('Training pairs'!F5086:F5098))</f>
        <v>1.8779255845791409</v>
      </c>
      <c r="L263" s="5">
        <f>AVERAGE('Training pairs'!G5086:G5098)-K263*AVERAGE('Training pairs'!F5086:F5098)</f>
        <v>-2.5358444005902991</v>
      </c>
      <c r="M263" s="5">
        <f>(SUM('Target months'!H777:H779)/SUM('Target months'!F777:F779)-1)*100</f>
        <v>3.0141422774431881</v>
      </c>
      <c r="N263" s="5">
        <f t="shared" si="24"/>
        <v>3.124490497781903</v>
      </c>
      <c r="O263" s="8">
        <f>COUNT('Training pairs'!F5099:F5110)</f>
        <v>12</v>
      </c>
      <c r="P263" s="5">
        <f>(SUM('Training pairs'!I5099:I5110)-SUM('Training pairs'!F5099:F5110)*SUM('Training pairs'!G5099:G5110)/COUNT('Training pairs'!F5099:F5110))/(SUM('Training pairs'!H5099:H5110)-SUM('Training pairs'!F5099:F5110)^2/COUNT('Training pairs'!F5099:F5110))</f>
        <v>1.4404720907917983</v>
      </c>
      <c r="Q263" s="5">
        <f>AVERAGE('Training pairs'!G5099:G5110)-P263*AVERAGE('Training pairs'!F5099:F5110)</f>
        <v>-2.2787154996731309</v>
      </c>
      <c r="R263" s="5">
        <v>3.0127622584851244</v>
      </c>
      <c r="S263" s="5">
        <f>Q263+P263*R263</f>
        <v>2.0610844498655561</v>
      </c>
      <c r="T263" s="5">
        <f t="shared" si="25"/>
        <v>2.3122452488909513</v>
      </c>
      <c r="U263" s="4">
        <v>45777</v>
      </c>
      <c r="V263" s="4">
        <v>45771</v>
      </c>
      <c r="W263" s="1" t="s">
        <v>141</v>
      </c>
    </row>
    <row r="264" spans="1:23" ht="25" customHeight="1">
      <c r="A264" s="1"/>
      <c r="B264" s="1">
        <v>259</v>
      </c>
      <c r="C264" s="13" t="s">
        <v>54</v>
      </c>
      <c r="D264" s="1" t="s">
        <v>43</v>
      </c>
      <c r="E264" s="4">
        <v>45838</v>
      </c>
      <c r="F264" s="4">
        <v>45807</v>
      </c>
      <c r="G264" s="1">
        <v>1</v>
      </c>
      <c r="H264" s="5">
        <f>AVERAGE('PG facts'!D72,'PG facts'!D79,'PG facts'!D86,'PG facts'!D93)</f>
        <v>1.5</v>
      </c>
      <c r="I264" s="5">
        <f>'PG facts'!D93</f>
        <v>0</v>
      </c>
      <c r="J264" s="8">
        <f>COUNT('Training pairs'!F5111:F5123)</f>
        <v>13</v>
      </c>
      <c r="K264" s="5">
        <f>(SUM('Training pairs'!I5111:I5123)-SUM('Training pairs'!F5111:F5123)*SUM('Training pairs'!G5111:G5123)/COUNT('Training pairs'!F5111:F5123))/(SUM('Training pairs'!H5111:H5123)-SUM('Training pairs'!F5111:F5123)^2/COUNT('Training pairs'!F5111:F5123))</f>
        <v>1.9058712240342053</v>
      </c>
      <c r="L264" s="5">
        <f>AVERAGE('Training pairs'!G5111:G5123)-K264*AVERAGE('Training pairs'!F5111:F5123)</f>
        <v>-2.5481760085457599</v>
      </c>
      <c r="M264" s="5">
        <f>(SUM('Target months'!H780:H782)/SUM('Target months'!F780:F782)-1)*100</f>
        <v>3.1641692928127796</v>
      </c>
      <c r="N264" s="5">
        <f t="shared" si="24"/>
        <v>3.4823231945987785</v>
      </c>
      <c r="O264" s="8">
        <f>COUNT('Training pairs'!F5124:F5135)</f>
        <v>12</v>
      </c>
      <c r="P264" s="5">
        <f>(SUM('Training pairs'!I5124:I5135)-SUM('Training pairs'!F5124:F5135)*SUM('Training pairs'!G5124:G5135)/COUNT('Training pairs'!F5124:F5135))/(SUM('Training pairs'!H5124:H5135)-SUM('Training pairs'!F5124:F5135)^2/COUNT('Training pairs'!F5124:F5135))</f>
        <v>1.4404720907917983</v>
      </c>
      <c r="Q264" s="5">
        <f>AVERAGE('Training pairs'!G5124:G5135)-P264*AVERAGE('Training pairs'!F5124:F5135)</f>
        <v>-2.2787154996731309</v>
      </c>
      <c r="R264" s="5">
        <v>2.8863250227191939</v>
      </c>
      <c r="S264" s="5">
        <f>Q264+P264*R264</f>
        <v>1.878955140507871</v>
      </c>
      <c r="T264" s="5">
        <f t="shared" si="25"/>
        <v>2.4911615972993895</v>
      </c>
      <c r="U264" s="4">
        <v>45807</v>
      </c>
      <c r="V264" s="4">
        <v>45771</v>
      </c>
      <c r="W264" s="1" t="s">
        <v>142</v>
      </c>
    </row>
    <row r="265" spans="1:23" ht="25" customHeight="1">
      <c r="A265" s="1"/>
      <c r="B265" s="1">
        <v>260</v>
      </c>
      <c r="C265" s="13" t="s">
        <v>54</v>
      </c>
      <c r="D265" s="1" t="s">
        <v>43</v>
      </c>
      <c r="E265" s="4">
        <v>45838</v>
      </c>
      <c r="F265" s="4">
        <v>45835</v>
      </c>
      <c r="G265" s="1">
        <v>2</v>
      </c>
      <c r="H265" s="5">
        <f>AVERAGE('PG facts'!D72,'PG facts'!D79,'PG facts'!D86,'PG facts'!D93)</f>
        <v>1.5</v>
      </c>
      <c r="I265" s="5">
        <f>'PG facts'!D93</f>
        <v>0</v>
      </c>
      <c r="J265" s="8">
        <f>COUNT('Training pairs'!F5136:F5148)</f>
        <v>13</v>
      </c>
      <c r="K265" s="5">
        <f>(SUM('Training pairs'!I5136:I5148)-SUM('Training pairs'!F5136:F5148)*SUM('Training pairs'!G5136:G5148)/COUNT('Training pairs'!F5136:F5148))/(SUM('Training pairs'!H5136:H5148)-SUM('Training pairs'!F5136:F5148)^2/COUNT('Training pairs'!F5136:F5148))</f>
        <v>1.9095051461643957</v>
      </c>
      <c r="L265" s="5">
        <f>AVERAGE('Training pairs'!G5136:G5148)-K265*AVERAGE('Training pairs'!F5136:F5148)</f>
        <v>-2.5496880390560119</v>
      </c>
      <c r="M265" s="5">
        <f>(SUM('Target months'!H783:H785)/SUM('Target months'!F783:F785)-1)*100</f>
        <v>2.8539910458909246</v>
      </c>
      <c r="N265" s="5">
        <f t="shared" si="24"/>
        <v>2.9000225501798149</v>
      </c>
      <c r="O265" s="8">
        <f>COUNT('Training pairs'!F5149:F5160)</f>
        <v>12</v>
      </c>
      <c r="P265" s="5">
        <f>(SUM('Training pairs'!I5149:I5160)-SUM('Training pairs'!F5149:F5160)*SUM('Training pairs'!G5149:G5160)/COUNT('Training pairs'!F5149:F5160))/(SUM('Training pairs'!H5149:H5160)-SUM('Training pairs'!F5149:F5160)^2/COUNT('Training pairs'!F5149:F5160))</f>
        <v>1.4404720907917983</v>
      </c>
      <c r="Q265" s="5">
        <f>AVERAGE('Training pairs'!G5149:G5160)-P265*AVERAGE('Training pairs'!F5149:F5160)</f>
        <v>-2.2787154996731309</v>
      </c>
      <c r="R265" s="5">
        <v>2.8695325773440361</v>
      </c>
      <c r="S265" s="5">
        <f>Q265+P265*R265</f>
        <v>1.8547660916088105</v>
      </c>
      <c r="T265" s="5">
        <f t="shared" si="25"/>
        <v>2.2000112750899072</v>
      </c>
      <c r="U265" s="4">
        <v>45835</v>
      </c>
      <c r="V265" s="4">
        <v>45771</v>
      </c>
      <c r="W265" s="1" t="s">
        <v>143</v>
      </c>
    </row>
    <row r="266" spans="1:23" ht="25" customHeight="1">
      <c r="A266" s="1"/>
      <c r="B266" s="1">
        <v>261</v>
      </c>
      <c r="C266" s="13" t="s">
        <v>54</v>
      </c>
      <c r="D266" s="1" t="s">
        <v>43</v>
      </c>
      <c r="E266" s="4">
        <v>45838</v>
      </c>
      <c r="F266" s="4">
        <v>45866</v>
      </c>
      <c r="G266" s="1">
        <v>2</v>
      </c>
      <c r="H266" s="5">
        <f>AVERAGE('PG facts'!D72,'PG facts'!D79,'PG facts'!D86,'PG facts'!D93)</f>
        <v>1.5</v>
      </c>
      <c r="I266" s="5">
        <f>'PG facts'!D93</f>
        <v>0</v>
      </c>
      <c r="J266" s="8">
        <f>COUNT('Training pairs'!F5161:F5173)</f>
        <v>13</v>
      </c>
      <c r="K266" s="5">
        <f>(SUM('Training pairs'!I5161:I5173)-SUM('Training pairs'!F5161:F5173)*SUM('Training pairs'!G5161:G5173)/COUNT('Training pairs'!F5161:F5173))/(SUM('Training pairs'!H5161:H5173)-SUM('Training pairs'!F5161:F5173)^2/COUNT('Training pairs'!F5161:F5173))</f>
        <v>1.9095051461643957</v>
      </c>
      <c r="L266" s="5">
        <f>AVERAGE('Training pairs'!G5161:G5173)-K266*AVERAGE('Training pairs'!F5161:F5173)</f>
        <v>-2.5496880390560119</v>
      </c>
      <c r="M266" s="5">
        <f>(SUM('Target months'!H786:H788)/SUM('Target months'!F786:F788)-1)*100</f>
        <v>2.8539910458909246</v>
      </c>
      <c r="N266" s="5">
        <f t="shared" si="24"/>
        <v>2.9000225501798149</v>
      </c>
      <c r="O266" s="8">
        <f>COUNT('Training pairs'!F5174:F5185)</f>
        <v>12</v>
      </c>
      <c r="P266" s="5">
        <f>(SUM('Training pairs'!I5174:I5185)-SUM('Training pairs'!F5174:F5185)*SUM('Training pairs'!G5174:G5185)/COUNT('Training pairs'!F5174:F5185))/(SUM('Training pairs'!H5174:H5185)-SUM('Training pairs'!F5174:F5185)^2/COUNT('Training pairs'!F5174:F5185))</f>
        <v>1.4404720907917983</v>
      </c>
      <c r="Q266" s="5">
        <f>AVERAGE('Training pairs'!G5174:G5185)-P266*AVERAGE('Training pairs'!F5174:F5185)</f>
        <v>-2.2787154996731309</v>
      </c>
      <c r="R266" s="5">
        <v>2.8695325773440361</v>
      </c>
      <c r="S266" s="5">
        <f>Q266+P266*R266</f>
        <v>1.8547660916088105</v>
      </c>
      <c r="T266" s="5">
        <f t="shared" si="25"/>
        <v>2.2000112750899072</v>
      </c>
      <c r="U266" s="4">
        <v>45839</v>
      </c>
      <c r="V266" s="4">
        <v>45771</v>
      </c>
      <c r="W266" s="1" t="s">
        <v>144</v>
      </c>
    </row>
    <row r="267" spans="1:23" ht="25" customHeight="1">
      <c r="A267" s="1"/>
      <c r="B267" s="1">
        <v>262</v>
      </c>
      <c r="C267" s="13" t="s">
        <v>55</v>
      </c>
      <c r="D267" s="1" t="s">
        <v>43</v>
      </c>
      <c r="E267" s="4">
        <v>45838</v>
      </c>
      <c r="F267" s="4">
        <v>45748</v>
      </c>
      <c r="G267" s="1">
        <v>0</v>
      </c>
      <c r="H267" s="5">
        <f>AVERAGE('PG facts'!D66,'PG facts'!D73,'PG facts'!D80,'PG facts'!D87)</f>
        <v>-0.25</v>
      </c>
      <c r="I267" s="5">
        <f>'PG facts'!D87</f>
        <v>4</v>
      </c>
      <c r="J267" s="8">
        <f>COUNT('Training pairs'!F5186:F5197)</f>
        <v>12</v>
      </c>
      <c r="K267" s="5">
        <f>(SUM('Training pairs'!I5186:I5197)-SUM('Training pairs'!F5186:F5197)*SUM('Training pairs'!G5186:G5197)/COUNT('Training pairs'!F5186:F5197))/(SUM('Training pairs'!H5186:H5197)-SUM('Training pairs'!F5186:F5197)^2/COUNT('Training pairs'!F5186:F5197))</f>
        <v>1.0903620026149119</v>
      </c>
      <c r="L267" s="5">
        <f>AVERAGE('Training pairs'!G5186:G5197)-K267*AVERAGE('Training pairs'!F5186:F5197)</f>
        <v>-2.4476663664941647</v>
      </c>
      <c r="M267" s="5">
        <f>(SUM('Target months'!H789:H791)/SUM('Target months'!F789:F791)-1)*100</f>
        <v>2.4263020900480381</v>
      </c>
      <c r="N267" s="5">
        <f t="shared" si="24"/>
        <v>0.19788123935936053</v>
      </c>
      <c r="O267" s="8">
        <f>COUNT('Training pairs'!F5198:F5208)</f>
        <v>11</v>
      </c>
      <c r="P267" s="5">
        <f>(SUM('Training pairs'!I5198:I5208)-SUM('Training pairs'!F5198:F5208)*SUM('Training pairs'!G5198:G5208)/COUNT('Training pairs'!F5198:F5208))/(SUM('Training pairs'!H5198:H5208)-SUM('Training pairs'!F5198:F5208)^2/COUNT('Training pairs'!F5198:F5208))</f>
        <v>1.0506340320884087</v>
      </c>
      <c r="Q267" s="5">
        <f>AVERAGE('Training pairs'!G5198:G5208)-P267*AVERAGE('Training pairs'!F5198:F5208)</f>
        <v>-2.6094527429523859</v>
      </c>
      <c r="R267" s="5" t="s">
        <v>88</v>
      </c>
      <c r="S267" s="5" t="str">
        <f>"n.a."</f>
        <v>n.a.</v>
      </c>
      <c r="T267" s="5">
        <f t="shared" si="25"/>
        <v>-2.6059380320319736E-2</v>
      </c>
      <c r="U267" s="4">
        <v>45748</v>
      </c>
      <c r="V267" s="4">
        <v>45679</v>
      </c>
      <c r="W267" s="1" t="s">
        <v>132</v>
      </c>
    </row>
    <row r="268" spans="1:23" ht="25" customHeight="1">
      <c r="A268" s="1"/>
      <c r="B268" s="1">
        <v>263</v>
      </c>
      <c r="C268" s="13" t="s">
        <v>55</v>
      </c>
      <c r="D268" s="1" t="s">
        <v>43</v>
      </c>
      <c r="E268" s="4">
        <v>45838</v>
      </c>
      <c r="F268" s="4">
        <v>45771</v>
      </c>
      <c r="G268" s="1">
        <v>0</v>
      </c>
      <c r="H268" s="5">
        <f>AVERAGE('PG facts'!D73,'PG facts'!D80,'PG facts'!D87,'PG facts'!D94)</f>
        <v>0</v>
      </c>
      <c r="I268" s="5">
        <f>'PG facts'!D94</f>
        <v>-2</v>
      </c>
      <c r="J268" s="8">
        <f>COUNT('Training pairs'!F5209:F5220)</f>
        <v>12</v>
      </c>
      <c r="K268" s="5">
        <f>(SUM('Training pairs'!I5209:I5220)-SUM('Training pairs'!F5209:F5220)*SUM('Training pairs'!G5209:G5220)/COUNT('Training pairs'!F5209:F5220))/(SUM('Training pairs'!H5209:H5220)-SUM('Training pairs'!F5209:F5220)^2/COUNT('Training pairs'!F5209:F5220))</f>
        <v>1.0903620026149119</v>
      </c>
      <c r="L268" s="5">
        <f>AVERAGE('Training pairs'!G5209:G5220)-K268*AVERAGE('Training pairs'!F5209:F5220)</f>
        <v>-2.4476663664941647</v>
      </c>
      <c r="M268" s="5">
        <f>(SUM('Target months'!H792:H794)/SUM('Target months'!F792:F794)-1)*100</f>
        <v>2.4263020900480381</v>
      </c>
      <c r="N268" s="5">
        <f t="shared" si="24"/>
        <v>0.19788123935936053</v>
      </c>
      <c r="O268" s="8">
        <f>COUNT('Training pairs'!F5221:F5232)</f>
        <v>12</v>
      </c>
      <c r="P268" s="5">
        <f>(SUM('Training pairs'!I5221:I5232)-SUM('Training pairs'!F5221:F5232)*SUM('Training pairs'!G5221:G5232)/COUNT('Training pairs'!F5221:F5232))/(SUM('Training pairs'!H5221:H5232)-SUM('Training pairs'!F5221:F5232)^2/COUNT('Training pairs'!F5221:F5232))</f>
        <v>0.97823969958433121</v>
      </c>
      <c r="Q268" s="5">
        <f>AVERAGE('Training pairs'!G5221:G5232)-P268*AVERAGE('Training pairs'!F5221:F5232)</f>
        <v>-2.67498164298833</v>
      </c>
      <c r="R268" s="5" t="s">
        <v>88</v>
      </c>
      <c r="S268" s="5" t="str">
        <f>"n.a."</f>
        <v>n.a.</v>
      </c>
      <c r="T268" s="5">
        <f t="shared" si="25"/>
        <v>9.8940619679680264E-2</v>
      </c>
      <c r="U268" s="4">
        <v>45748</v>
      </c>
      <c r="V268" s="4">
        <v>45771</v>
      </c>
      <c r="W268" s="1" t="s">
        <v>132</v>
      </c>
    </row>
    <row r="269" spans="1:23" ht="25" customHeight="1">
      <c r="A269" s="1"/>
      <c r="B269" s="1">
        <v>264</v>
      </c>
      <c r="C269" s="13" t="s">
        <v>55</v>
      </c>
      <c r="D269" s="1" t="s">
        <v>43</v>
      </c>
      <c r="E269" s="4">
        <v>45838</v>
      </c>
      <c r="F269" s="4">
        <v>45777</v>
      </c>
      <c r="G269" s="1">
        <v>0</v>
      </c>
      <c r="H269" s="5">
        <f>AVERAGE('PG facts'!D73,'PG facts'!D80,'PG facts'!D87,'PG facts'!D94)</f>
        <v>0</v>
      </c>
      <c r="I269" s="5">
        <f>'PG facts'!D94</f>
        <v>-2</v>
      </c>
      <c r="J269" s="8">
        <f>COUNT('Training pairs'!F5233:F5245)</f>
        <v>13</v>
      </c>
      <c r="K269" s="5">
        <f>(SUM('Training pairs'!I5233:I5245)-SUM('Training pairs'!F5233:F5245)*SUM('Training pairs'!G5233:G5245)/COUNT('Training pairs'!F5233:F5245))/(SUM('Training pairs'!H5233:H5245)-SUM('Training pairs'!F5233:F5245)^2/COUNT('Training pairs'!F5233:F5245))</f>
        <v>0.90876221851082639</v>
      </c>
      <c r="L269" s="5">
        <f>AVERAGE('Training pairs'!G5233:G5245)-K269*AVERAGE('Training pairs'!F5233:F5245)</f>
        <v>-2.4653326920033427</v>
      </c>
      <c r="M269" s="5">
        <f>(SUM('Target months'!H795:H797)/SUM('Target months'!F795:F797)-1)*100</f>
        <v>3.0141422774431881</v>
      </c>
      <c r="N269" s="5">
        <f t="shared" si="24"/>
        <v>0.27380593095320371</v>
      </c>
      <c r="O269" s="8">
        <f>COUNT('Training pairs'!F5246:F5257)</f>
        <v>12</v>
      </c>
      <c r="P269" s="5">
        <f>(SUM('Training pairs'!I5246:I5257)-SUM('Training pairs'!F5246:F5257)*SUM('Training pairs'!G5246:G5257)/COUNT('Training pairs'!F5246:F5257))/(SUM('Training pairs'!H5246:H5257)-SUM('Training pairs'!F5246:F5257)^2/COUNT('Training pairs'!F5246:F5257))</f>
        <v>0.97823969958433121</v>
      </c>
      <c r="Q269" s="5">
        <f>AVERAGE('Training pairs'!G5246:G5257)-P269*AVERAGE('Training pairs'!F5246:F5257)</f>
        <v>-2.67498164298833</v>
      </c>
      <c r="R269" s="5">
        <v>3.0127622584851244</v>
      </c>
      <c r="S269" s="5">
        <f>Q269+P269*R269</f>
        <v>0.27222200367116933</v>
      </c>
      <c r="T269" s="5">
        <f t="shared" si="25"/>
        <v>0.13690296547660186</v>
      </c>
      <c r="U269" s="4">
        <v>45777</v>
      </c>
      <c r="V269" s="4">
        <v>45771</v>
      </c>
      <c r="W269" s="1" t="s">
        <v>141</v>
      </c>
    </row>
    <row r="270" spans="1:23" ht="25" customHeight="1">
      <c r="A270" s="1"/>
      <c r="B270" s="1">
        <v>265</v>
      </c>
      <c r="C270" s="13" t="s">
        <v>55</v>
      </c>
      <c r="D270" s="1" t="s">
        <v>43</v>
      </c>
      <c r="E270" s="4">
        <v>45838</v>
      </c>
      <c r="F270" s="4">
        <v>45807</v>
      </c>
      <c r="G270" s="1">
        <v>1</v>
      </c>
      <c r="H270" s="5">
        <f>AVERAGE('PG facts'!D73,'PG facts'!D80,'PG facts'!D87,'PG facts'!D94)</f>
        <v>0</v>
      </c>
      <c r="I270" s="5">
        <f>'PG facts'!D94</f>
        <v>-2</v>
      </c>
      <c r="J270" s="8">
        <f>COUNT('Training pairs'!F5258:F5270)</f>
        <v>13</v>
      </c>
      <c r="K270" s="5">
        <f>(SUM('Training pairs'!I5258:I5270)-SUM('Training pairs'!F5258:F5270)*SUM('Training pairs'!G5258:G5270)/COUNT('Training pairs'!F5258:F5270))/(SUM('Training pairs'!H5258:H5270)-SUM('Training pairs'!F5258:F5270)^2/COUNT('Training pairs'!F5258:F5270))</f>
        <v>0.92556787279533692</v>
      </c>
      <c r="L270" s="5">
        <f>AVERAGE('Training pairs'!G5258:G5270)-K270*AVERAGE('Training pairs'!F5258:F5270)</f>
        <v>-2.4748937456328095</v>
      </c>
      <c r="M270" s="5">
        <f>(SUM('Target months'!H798:H800)/SUM('Target months'!F798:F800)-1)*100</f>
        <v>3.1641692928127796</v>
      </c>
      <c r="N270" s="5">
        <f t="shared" si="24"/>
        <v>0.45375969588024034</v>
      </c>
      <c r="O270" s="8">
        <f>COUNT('Training pairs'!F5271:F5282)</f>
        <v>12</v>
      </c>
      <c r="P270" s="5">
        <f>(SUM('Training pairs'!I5271:I5282)-SUM('Training pairs'!F5271:F5282)*SUM('Training pairs'!G5271:G5282)/COUNT('Training pairs'!F5271:F5282))/(SUM('Training pairs'!H5271:H5282)-SUM('Training pairs'!F5271:F5282)^2/COUNT('Training pairs'!F5271:F5282))</f>
        <v>0.97823969958433121</v>
      </c>
      <c r="Q270" s="5">
        <f>AVERAGE('Training pairs'!G5271:G5282)-P270*AVERAGE('Training pairs'!F5271:F5282)</f>
        <v>-2.67498164298833</v>
      </c>
      <c r="R270" s="5">
        <v>2.8863250227191939</v>
      </c>
      <c r="S270" s="5">
        <f>Q270+P270*R270</f>
        <v>0.14853608013923214</v>
      </c>
      <c r="T270" s="5">
        <f t="shared" si="25"/>
        <v>0.22687984794012017</v>
      </c>
      <c r="U270" s="4">
        <v>45807</v>
      </c>
      <c r="V270" s="4">
        <v>45771</v>
      </c>
      <c r="W270" s="1" t="s">
        <v>142</v>
      </c>
    </row>
    <row r="271" spans="1:23" ht="25" customHeight="1">
      <c r="A271" s="1"/>
      <c r="B271" s="1">
        <v>266</v>
      </c>
      <c r="C271" s="13" t="s">
        <v>55</v>
      </c>
      <c r="D271" s="1" t="s">
        <v>43</v>
      </c>
      <c r="E271" s="4">
        <v>45838</v>
      </c>
      <c r="F271" s="4">
        <v>45835</v>
      </c>
      <c r="G271" s="1">
        <v>2</v>
      </c>
      <c r="H271" s="5">
        <f>AVERAGE('PG facts'!D73,'PG facts'!D80,'PG facts'!D87,'PG facts'!D94)</f>
        <v>0</v>
      </c>
      <c r="I271" s="5">
        <f>'PG facts'!D94</f>
        <v>-2</v>
      </c>
      <c r="J271" s="8">
        <f>COUNT('Training pairs'!F5283:F5295)</f>
        <v>13</v>
      </c>
      <c r="K271" s="5">
        <f>(SUM('Training pairs'!I5283:I5295)-SUM('Training pairs'!F5283:F5295)*SUM('Training pairs'!G5283:G5295)/COUNT('Training pairs'!F5283:F5295))/(SUM('Training pairs'!H5283:H5295)-SUM('Training pairs'!F5283:F5295)^2/COUNT('Training pairs'!F5283:F5295))</f>
        <v>0.92776992352195897</v>
      </c>
      <c r="L271" s="5">
        <f>AVERAGE('Training pairs'!G5283:G5295)-K271*AVERAGE('Training pairs'!F5283:F5295)</f>
        <v>-2.4761062293851985</v>
      </c>
      <c r="M271" s="5">
        <f>(SUM('Target months'!H801:H803)/SUM('Target months'!F801:F803)-1)*100</f>
        <v>2.8539910458909246</v>
      </c>
      <c r="N271" s="5">
        <f t="shared" si="24"/>
        <v>0.17174082499338006</v>
      </c>
      <c r="O271" s="8">
        <f>COUNT('Training pairs'!F5296:F5307)</f>
        <v>12</v>
      </c>
      <c r="P271" s="5">
        <f>(SUM('Training pairs'!I5296:I5307)-SUM('Training pairs'!F5296:F5307)*SUM('Training pairs'!G5296:G5307)/COUNT('Training pairs'!F5296:F5307))/(SUM('Training pairs'!H5296:H5307)-SUM('Training pairs'!F5296:F5307)^2/COUNT('Training pairs'!F5296:F5307))</f>
        <v>0.97823969958433121</v>
      </c>
      <c r="Q271" s="5">
        <f>AVERAGE('Training pairs'!G5296:G5307)-P271*AVERAGE('Training pairs'!F5296:F5307)</f>
        <v>-2.67498164298833</v>
      </c>
      <c r="R271" s="5">
        <v>2.8695325773440361</v>
      </c>
      <c r="S271" s="5">
        <f>Q271+P271*R271</f>
        <v>0.13210904342015173</v>
      </c>
      <c r="T271" s="5">
        <f t="shared" si="25"/>
        <v>8.587041249669003E-2</v>
      </c>
      <c r="U271" s="4">
        <v>45835</v>
      </c>
      <c r="V271" s="4">
        <v>45771</v>
      </c>
      <c r="W271" s="1" t="s">
        <v>143</v>
      </c>
    </row>
    <row r="272" spans="1:23" ht="25" customHeight="1">
      <c r="A272" s="1"/>
      <c r="B272" s="1">
        <v>267</v>
      </c>
      <c r="C272" s="13" t="s">
        <v>55</v>
      </c>
      <c r="D272" s="1" t="s">
        <v>43</v>
      </c>
      <c r="E272" s="4">
        <v>45838</v>
      </c>
      <c r="F272" s="4">
        <v>45866</v>
      </c>
      <c r="G272" s="1">
        <v>2</v>
      </c>
      <c r="H272" s="5">
        <f>AVERAGE('PG facts'!D73,'PG facts'!D80,'PG facts'!D87,'PG facts'!D94)</f>
        <v>0</v>
      </c>
      <c r="I272" s="5">
        <f>'PG facts'!D94</f>
        <v>-2</v>
      </c>
      <c r="J272" s="8">
        <f>COUNT('Training pairs'!F5308:F5320)</f>
        <v>13</v>
      </c>
      <c r="K272" s="5">
        <f>(SUM('Training pairs'!I5308:I5320)-SUM('Training pairs'!F5308:F5320)*SUM('Training pairs'!G5308:G5320)/COUNT('Training pairs'!F5308:F5320))/(SUM('Training pairs'!H5308:H5320)-SUM('Training pairs'!F5308:F5320)^2/COUNT('Training pairs'!F5308:F5320))</f>
        <v>0.92776992352195897</v>
      </c>
      <c r="L272" s="5">
        <f>AVERAGE('Training pairs'!G5308:G5320)-K272*AVERAGE('Training pairs'!F5308:F5320)</f>
        <v>-2.4761062293851985</v>
      </c>
      <c r="M272" s="5">
        <f>(SUM('Target months'!H804:H806)/SUM('Target months'!F804:F806)-1)*100</f>
        <v>2.8539910458909246</v>
      </c>
      <c r="N272" s="5">
        <f t="shared" si="24"/>
        <v>0.17174082499338006</v>
      </c>
      <c r="O272" s="8">
        <f>COUNT('Training pairs'!F5321:F5332)</f>
        <v>12</v>
      </c>
      <c r="P272" s="5">
        <f>(SUM('Training pairs'!I5321:I5332)-SUM('Training pairs'!F5321:F5332)*SUM('Training pairs'!G5321:G5332)/COUNT('Training pairs'!F5321:F5332))/(SUM('Training pairs'!H5321:H5332)-SUM('Training pairs'!F5321:F5332)^2/COUNT('Training pairs'!F5321:F5332))</f>
        <v>0.97823969958433121</v>
      </c>
      <c r="Q272" s="5">
        <f>AVERAGE('Training pairs'!G5321:G5332)-P272*AVERAGE('Training pairs'!F5321:F5332)</f>
        <v>-2.67498164298833</v>
      </c>
      <c r="R272" s="5">
        <v>2.8695325773440361</v>
      </c>
      <c r="S272" s="5">
        <f>Q272+P272*R272</f>
        <v>0.13210904342015173</v>
      </c>
      <c r="T272" s="5">
        <f t="shared" si="25"/>
        <v>8.587041249669003E-2</v>
      </c>
      <c r="U272" s="4">
        <v>45839</v>
      </c>
      <c r="V272" s="4">
        <v>45771</v>
      </c>
      <c r="W272" s="1" t="s">
        <v>144</v>
      </c>
    </row>
    <row r="273" spans="1:23" ht="25" customHeight="1">
      <c r="A273" s="1"/>
      <c r="B273" s="1">
        <v>268</v>
      </c>
      <c r="C273" s="13" t="s">
        <v>17</v>
      </c>
      <c r="D273" s="1" t="s">
        <v>56</v>
      </c>
      <c r="E273" s="4">
        <v>45838</v>
      </c>
      <c r="F273" s="4">
        <v>45748</v>
      </c>
      <c r="G273" s="1">
        <v>0</v>
      </c>
      <c r="H273" s="5">
        <f>AVERAGE('PG facts'!E62,'PG facts'!E69,'PG facts'!E76,'PG facts'!E83)</f>
        <v>2.5</v>
      </c>
      <c r="I273" s="5">
        <f>'PG facts'!E83</f>
        <v>2</v>
      </c>
      <c r="J273" s="8">
        <f>COUNT('Training pairs'!F5333:F5344)</f>
        <v>12</v>
      </c>
      <c r="K273" s="5">
        <f>(SUM('Training pairs'!I5333:I5344)-SUM('Training pairs'!F5333:F5344)*SUM('Training pairs'!G5333:G5344)/COUNT('Training pairs'!F5333:F5344))/(SUM('Training pairs'!H5333:H5344)-SUM('Training pairs'!F5333:F5344)^2/COUNT('Training pairs'!F5333:F5344))</f>
        <v>0.92573203541488669</v>
      </c>
      <c r="L273" s="5">
        <f>AVERAGE('Training pairs'!G5333:G5344)-K273*AVERAGE('Training pairs'!F5333:F5344)</f>
        <v>1.6559264792152923</v>
      </c>
      <c r="M273" s="5">
        <f>(SUM('Target months'!H807:H809)/SUM('Target months'!F807:F809)-1)*100</f>
        <v>0.40210291277735788</v>
      </c>
      <c r="N273" s="5">
        <f t="shared" si="24"/>
        <v>2.0281660271069306</v>
      </c>
      <c r="O273" s="8">
        <f>COUNT('Training pairs'!F5345:F5355)</f>
        <v>11</v>
      </c>
      <c r="P273" s="5">
        <f>(SUM('Training pairs'!I5345:I5355)-SUM('Training pairs'!F5345:F5355)*SUM('Training pairs'!G5345:G5355)/COUNT('Training pairs'!F5345:F5355))/(SUM('Training pairs'!H5345:H5355)-SUM('Training pairs'!F5345:F5355)^2/COUNT('Training pairs'!F5345:F5355))</f>
        <v>0.72824940556401474</v>
      </c>
      <c r="Q273" s="5">
        <f>AVERAGE('Training pairs'!G5345:G5355)-P273*AVERAGE('Training pairs'!F5345:F5355)</f>
        <v>2.3018189772979634</v>
      </c>
      <c r="R273" s="5" t="s">
        <v>88</v>
      </c>
      <c r="S273" s="5" t="str">
        <f>"n.a."</f>
        <v>n.a.</v>
      </c>
      <c r="T273" s="5">
        <f t="shared" si="25"/>
        <v>2.2640830135534653</v>
      </c>
      <c r="U273" s="4">
        <v>45748</v>
      </c>
      <c r="V273" s="4">
        <v>45679</v>
      </c>
      <c r="W273" s="1" t="s">
        <v>145</v>
      </c>
    </row>
    <row r="274" spans="1:23" ht="25" customHeight="1">
      <c r="A274" s="1"/>
      <c r="B274" s="1">
        <v>269</v>
      </c>
      <c r="C274" s="13" t="s">
        <v>17</v>
      </c>
      <c r="D274" s="1" t="s">
        <v>56</v>
      </c>
      <c r="E274" s="4">
        <v>45838</v>
      </c>
      <c r="F274" s="4">
        <v>45757</v>
      </c>
      <c r="G274" s="1">
        <v>0</v>
      </c>
      <c r="H274" s="5">
        <f>AVERAGE('PG facts'!E62,'PG facts'!E69,'PG facts'!E76,'PG facts'!E83)</f>
        <v>2.5</v>
      </c>
      <c r="I274" s="5">
        <f>'PG facts'!E83</f>
        <v>2</v>
      </c>
      <c r="J274" s="8">
        <f>COUNT('Training pairs'!F5356:F5367)</f>
        <v>12</v>
      </c>
      <c r="K274" s="5">
        <f>(SUM('Training pairs'!I5356:I5367)-SUM('Training pairs'!F5356:F5367)*SUM('Training pairs'!G5356:G5367)/COUNT('Training pairs'!F5356:F5367))/(SUM('Training pairs'!H5356:H5367)-SUM('Training pairs'!F5356:F5367)^2/COUNT('Training pairs'!F5356:F5367))</f>
        <v>0.92573203541488669</v>
      </c>
      <c r="L274" s="5">
        <f>AVERAGE('Training pairs'!G5356:G5367)-K274*AVERAGE('Training pairs'!F5356:F5367)</f>
        <v>1.6559264792152923</v>
      </c>
      <c r="M274" s="5">
        <f>(SUM('Target months'!H810:H812)/SUM('Target months'!F810:F812)-1)*100</f>
        <v>0.23664658474467082</v>
      </c>
      <c r="N274" s="5">
        <f t="shared" si="24"/>
        <v>1.874997803784958</v>
      </c>
      <c r="O274" s="8">
        <f>COUNT('Training pairs'!F5368:F5378)</f>
        <v>11</v>
      </c>
      <c r="P274" s="5">
        <f>(SUM('Training pairs'!I5368:I5378)-SUM('Training pairs'!F5368:F5378)*SUM('Training pairs'!G5368:G5378)/COUNT('Training pairs'!F5368:F5378))/(SUM('Training pairs'!H5368:H5378)-SUM('Training pairs'!F5368:F5378)^2/COUNT('Training pairs'!F5368:F5378))</f>
        <v>0.72824940556401474</v>
      </c>
      <c r="Q274" s="5">
        <f>AVERAGE('Training pairs'!G5368:G5378)-P274*AVERAGE('Training pairs'!F5368:F5378)</f>
        <v>2.3018189772979634</v>
      </c>
      <c r="R274" s="5">
        <v>0.23594619830289432</v>
      </c>
      <c r="S274" s="5">
        <f t="shared" ref="S274:S279" si="26">Q274+P274*R274</f>
        <v>2.4736466559571353</v>
      </c>
      <c r="T274" s="5">
        <f t="shared" si="25"/>
        <v>2.1874989018924791</v>
      </c>
      <c r="U274" s="4">
        <v>45757</v>
      </c>
      <c r="V274" s="4">
        <v>45679</v>
      </c>
      <c r="W274" s="1" t="s">
        <v>136</v>
      </c>
    </row>
    <row r="275" spans="1:23" ht="25" customHeight="1">
      <c r="A275" s="1"/>
      <c r="B275" s="1">
        <v>270</v>
      </c>
      <c r="C275" s="13" t="s">
        <v>17</v>
      </c>
      <c r="D275" s="1" t="s">
        <v>56</v>
      </c>
      <c r="E275" s="4">
        <v>45838</v>
      </c>
      <c r="F275" s="4">
        <v>45771</v>
      </c>
      <c r="G275" s="1">
        <v>0</v>
      </c>
      <c r="H275" s="5">
        <f>AVERAGE('PG facts'!E69,'PG facts'!E76,'PG facts'!E83,'PG facts'!E90)</f>
        <v>2.25</v>
      </c>
      <c r="I275" s="5">
        <f>'PG facts'!E90</f>
        <v>3</v>
      </c>
      <c r="J275" s="8">
        <f>COUNT('Training pairs'!F5379:F5391)</f>
        <v>13</v>
      </c>
      <c r="K275" s="5">
        <f>(SUM('Training pairs'!I5379:I5391)-SUM('Training pairs'!F5379:F5391)*SUM('Training pairs'!G5379:G5391)/COUNT('Training pairs'!F5379:F5391))/(SUM('Training pairs'!H5379:H5391)-SUM('Training pairs'!F5379:F5391)^2/COUNT('Training pairs'!F5379:F5391))</f>
        <v>0.88249784447720203</v>
      </c>
      <c r="L275" s="5">
        <f>AVERAGE('Training pairs'!G5379:G5391)-K275*AVERAGE('Training pairs'!F5379:F5391)</f>
        <v>1.8982408646245768</v>
      </c>
      <c r="M275" s="5">
        <f>(SUM('Target months'!H813:H815)/SUM('Target months'!F813:F815)-1)*100</f>
        <v>0.23664658474467082</v>
      </c>
      <c r="N275" s="5">
        <f t="shared" si="24"/>
        <v>2.1070809655646401</v>
      </c>
      <c r="O275" s="8">
        <f>COUNT('Training pairs'!F5392:F5403)</f>
        <v>12</v>
      </c>
      <c r="P275" s="5">
        <f>(SUM('Training pairs'!I5392:I5403)-SUM('Training pairs'!F5392:F5403)*SUM('Training pairs'!G5392:G5403)/COUNT('Training pairs'!F5392:F5403))/(SUM('Training pairs'!H5392:H5403)-SUM('Training pairs'!F5392:F5403)^2/COUNT('Training pairs'!F5392:F5403))</f>
        <v>0.70711313844962298</v>
      </c>
      <c r="Q275" s="5">
        <f>AVERAGE('Training pairs'!G5392:G5403)-P275*AVERAGE('Training pairs'!F5392:F5403)</f>
        <v>2.4213618593616348</v>
      </c>
      <c r="R275" s="5">
        <v>0.23594619830289432</v>
      </c>
      <c r="S275" s="5">
        <f t="shared" si="26"/>
        <v>2.5882025161488516</v>
      </c>
      <c r="T275" s="5">
        <f t="shared" si="25"/>
        <v>2.1785404827823198</v>
      </c>
      <c r="U275" s="4">
        <v>45757</v>
      </c>
      <c r="V275" s="4">
        <v>45771</v>
      </c>
      <c r="W275" s="1" t="s">
        <v>136</v>
      </c>
    </row>
    <row r="276" spans="1:23" ht="25" customHeight="1">
      <c r="A276" s="1"/>
      <c r="B276" s="1">
        <v>271</v>
      </c>
      <c r="C276" s="13" t="s">
        <v>17</v>
      </c>
      <c r="D276" s="1" t="s">
        <v>56</v>
      </c>
      <c r="E276" s="4">
        <v>45838</v>
      </c>
      <c r="F276" s="4">
        <v>45790</v>
      </c>
      <c r="G276" s="1">
        <v>1</v>
      </c>
      <c r="H276" s="5">
        <f>AVERAGE('PG facts'!E69,'PG facts'!E76,'PG facts'!E83,'PG facts'!E90)</f>
        <v>2.25</v>
      </c>
      <c r="I276" s="5">
        <f>'PG facts'!E90</f>
        <v>3</v>
      </c>
      <c r="J276" s="8">
        <f>COUNT('Training pairs'!F5404:F5416)</f>
        <v>13</v>
      </c>
      <c r="K276" s="5">
        <f>(SUM('Training pairs'!I5404:I5416)-SUM('Training pairs'!F5404:F5416)*SUM('Training pairs'!G5404:G5416)/COUNT('Training pairs'!F5404:F5416))/(SUM('Training pairs'!H5404:H5416)-SUM('Training pairs'!F5404:F5416)^2/COUNT('Training pairs'!F5404:F5416))</f>
        <v>0.88249784447720203</v>
      </c>
      <c r="L276" s="5">
        <f>AVERAGE('Training pairs'!G5404:G5416)-K276*AVERAGE('Training pairs'!F5404:F5416)</f>
        <v>1.8982408646245768</v>
      </c>
      <c r="M276" s="5">
        <f>(SUM('Target months'!H816:H818)/SUM('Target months'!F816:F818)-1)*100</f>
        <v>0.29298556446166746</v>
      </c>
      <c r="N276" s="5">
        <f t="shared" si="24"/>
        <v>2.1567999937249347</v>
      </c>
      <c r="O276" s="8">
        <f>COUNT('Training pairs'!F5417:F5428)</f>
        <v>12</v>
      </c>
      <c r="P276" s="5">
        <f>(SUM('Training pairs'!I5417:I5428)-SUM('Training pairs'!F5417:F5428)*SUM('Training pairs'!G5417:G5428)/COUNT('Training pairs'!F5417:F5428))/(SUM('Training pairs'!H5417:H5428)-SUM('Training pairs'!F5417:F5428)^2/COUNT('Training pairs'!F5417:F5428))</f>
        <v>0.70711313844962298</v>
      </c>
      <c r="Q276" s="5">
        <f>AVERAGE('Training pairs'!G5417:G5428)-P276*AVERAGE('Training pairs'!F5417:F5428)</f>
        <v>2.4213618593616348</v>
      </c>
      <c r="R276" s="5">
        <v>0.23594619830289432</v>
      </c>
      <c r="S276" s="5">
        <f t="shared" si="26"/>
        <v>2.5882025161488516</v>
      </c>
      <c r="T276" s="5">
        <f t="shared" si="25"/>
        <v>2.2033999968624673</v>
      </c>
      <c r="U276" s="4">
        <v>45790</v>
      </c>
      <c r="V276" s="4">
        <v>45771</v>
      </c>
      <c r="W276" s="1" t="s">
        <v>146</v>
      </c>
    </row>
    <row r="277" spans="1:23" ht="25" customHeight="1">
      <c r="A277" s="1"/>
      <c r="B277" s="1">
        <v>272</v>
      </c>
      <c r="C277" s="13" t="s">
        <v>17</v>
      </c>
      <c r="D277" s="1" t="s">
        <v>56</v>
      </c>
      <c r="E277" s="4">
        <v>45838</v>
      </c>
      <c r="F277" s="4">
        <v>45819</v>
      </c>
      <c r="G277" s="1">
        <v>2</v>
      </c>
      <c r="H277" s="5">
        <f>AVERAGE('PG facts'!E69,'PG facts'!E76,'PG facts'!E83,'PG facts'!E90)</f>
        <v>2.25</v>
      </c>
      <c r="I277" s="5">
        <f>'PG facts'!E90</f>
        <v>3</v>
      </c>
      <c r="J277" s="8">
        <f>COUNT('Training pairs'!F5429:F5441)</f>
        <v>13</v>
      </c>
      <c r="K277" s="5">
        <f>(SUM('Training pairs'!I5429:I5441)-SUM('Training pairs'!F5429:F5441)*SUM('Training pairs'!G5429:G5441)/COUNT('Training pairs'!F5429:F5441))/(SUM('Training pairs'!H5429:H5441)-SUM('Training pairs'!F5429:F5441)^2/COUNT('Training pairs'!F5429:F5441))</f>
        <v>0.88249784447720203</v>
      </c>
      <c r="L277" s="5">
        <f>AVERAGE('Training pairs'!G5429:G5441)-K277*AVERAGE('Training pairs'!F5429:F5441)</f>
        <v>1.8982408646245768</v>
      </c>
      <c r="M277" s="5">
        <f>(SUM('Target months'!H819:H821)/SUM('Target months'!F819:F821)-1)*100</f>
        <v>0.39150232338920343</v>
      </c>
      <c r="N277" s="5">
        <f t="shared" si="24"/>
        <v>2.2437408211233651</v>
      </c>
      <c r="O277" s="8">
        <f>COUNT('Training pairs'!F5442:F5453)</f>
        <v>12</v>
      </c>
      <c r="P277" s="5">
        <f>(SUM('Training pairs'!I5442:I5453)-SUM('Training pairs'!F5442:F5453)*SUM('Training pairs'!G5442:G5453)/COUNT('Training pairs'!F5442:F5453))/(SUM('Training pairs'!H5442:H5453)-SUM('Training pairs'!F5442:F5453)^2/COUNT('Training pairs'!F5442:F5453))</f>
        <v>0.70711313844962298</v>
      </c>
      <c r="Q277" s="5">
        <f>AVERAGE('Training pairs'!G5442:G5453)-P277*AVERAGE('Training pairs'!F5442:F5453)</f>
        <v>2.4213618593616348</v>
      </c>
      <c r="R277" s="5">
        <v>0.23594619830289432</v>
      </c>
      <c r="S277" s="5">
        <f t="shared" si="26"/>
        <v>2.5882025161488516</v>
      </c>
      <c r="T277" s="5">
        <f t="shared" si="25"/>
        <v>2.2468704105616828</v>
      </c>
      <c r="U277" s="4">
        <v>45819</v>
      </c>
      <c r="V277" s="4">
        <v>45771</v>
      </c>
      <c r="W277" s="1" t="s">
        <v>147</v>
      </c>
    </row>
    <row r="278" spans="1:23" ht="25" customHeight="1">
      <c r="A278" s="1"/>
      <c r="B278" s="1">
        <v>273</v>
      </c>
      <c r="C278" s="13" t="s">
        <v>17</v>
      </c>
      <c r="D278" s="1" t="s">
        <v>56</v>
      </c>
      <c r="E278" s="4">
        <v>45838</v>
      </c>
      <c r="F278" s="4">
        <v>45853</v>
      </c>
      <c r="G278" s="1">
        <v>3</v>
      </c>
      <c r="H278" s="5">
        <f>AVERAGE('PG facts'!E69,'PG facts'!E76,'PG facts'!E83,'PG facts'!E90)</f>
        <v>2.25</v>
      </c>
      <c r="I278" s="5">
        <f>'PG facts'!E90</f>
        <v>3</v>
      </c>
      <c r="J278" s="8">
        <f>COUNT('Training pairs'!F5454:F5466)</f>
        <v>13</v>
      </c>
      <c r="K278" s="5">
        <f>(SUM('Training pairs'!I5454:I5466)-SUM('Training pairs'!F5454:F5466)*SUM('Training pairs'!G5454:G5466)/COUNT('Training pairs'!F5454:F5466))/(SUM('Training pairs'!H5454:H5466)-SUM('Training pairs'!F5454:F5466)^2/COUNT('Training pairs'!F5454:F5466))</f>
        <v>0.88249784447720203</v>
      </c>
      <c r="L278" s="5">
        <f>AVERAGE('Training pairs'!G5454:G5466)-K278*AVERAGE('Training pairs'!F5454:F5466)</f>
        <v>1.8982408646245768</v>
      </c>
      <c r="M278" s="5">
        <f>(SUM('Target months'!H822:H824)/SUM('Target months'!F822:F824)-1)*100</f>
        <v>0.50578250048436413</v>
      </c>
      <c r="N278" s="5">
        <f t="shared" si="24"/>
        <v>2.3445928310763176</v>
      </c>
      <c r="O278" s="8">
        <f>COUNT('Training pairs'!F5467:F5478)</f>
        <v>12</v>
      </c>
      <c r="P278" s="5">
        <f>(SUM('Training pairs'!I5467:I5478)-SUM('Training pairs'!F5467:F5478)*SUM('Training pairs'!G5467:G5478)/COUNT('Training pairs'!F5467:F5478))/(SUM('Training pairs'!H5467:H5478)-SUM('Training pairs'!F5467:F5478)^2/COUNT('Training pairs'!F5467:F5478))</f>
        <v>0.70711313844962298</v>
      </c>
      <c r="Q278" s="5">
        <f>AVERAGE('Training pairs'!G5467:G5478)-P278*AVERAGE('Training pairs'!F5467:F5478)</f>
        <v>2.4213618593616348</v>
      </c>
      <c r="R278" s="5">
        <v>0.23594619830289432</v>
      </c>
      <c r="S278" s="5">
        <f t="shared" si="26"/>
        <v>2.5882025161488516</v>
      </c>
      <c r="T278" s="5">
        <f t="shared" si="25"/>
        <v>2.2972964155381588</v>
      </c>
      <c r="U278" s="4">
        <v>45853</v>
      </c>
      <c r="V278" s="4">
        <v>45771</v>
      </c>
      <c r="W278" s="1" t="s">
        <v>148</v>
      </c>
    </row>
    <row r="279" spans="1:23" ht="25" customHeight="1">
      <c r="A279" s="1"/>
      <c r="B279" s="1">
        <v>274</v>
      </c>
      <c r="C279" s="13" t="s">
        <v>17</v>
      </c>
      <c r="D279" s="1" t="s">
        <v>56</v>
      </c>
      <c r="E279" s="4">
        <v>45838</v>
      </c>
      <c r="F279" s="4">
        <v>45866</v>
      </c>
      <c r="G279" s="1">
        <v>3</v>
      </c>
      <c r="H279" s="5">
        <f>AVERAGE('PG facts'!E69,'PG facts'!E76,'PG facts'!E83,'PG facts'!E90)</f>
        <v>2.25</v>
      </c>
      <c r="I279" s="5">
        <f>'PG facts'!E90</f>
        <v>3</v>
      </c>
      <c r="J279" s="8">
        <f>COUNT('Training pairs'!F5479:F5491)</f>
        <v>13</v>
      </c>
      <c r="K279" s="5">
        <f>(SUM('Training pairs'!I5479:I5491)-SUM('Training pairs'!F5479:F5491)*SUM('Training pairs'!G5479:G5491)/COUNT('Training pairs'!F5479:F5491))/(SUM('Training pairs'!H5479:H5491)-SUM('Training pairs'!F5479:F5491)^2/COUNT('Training pairs'!F5479:F5491))</f>
        <v>0.88249784447720203</v>
      </c>
      <c r="L279" s="5">
        <f>AVERAGE('Training pairs'!G5479:G5491)-K279*AVERAGE('Training pairs'!F5479:F5491)</f>
        <v>1.8982408646245768</v>
      </c>
      <c r="M279" s="5">
        <f>(SUM('Target months'!H825:H827)/SUM('Target months'!F825:F827)-1)*100</f>
        <v>0.50578250048436413</v>
      </c>
      <c r="N279" s="5">
        <f t="shared" si="24"/>
        <v>2.3445928310763176</v>
      </c>
      <c r="O279" s="8">
        <f>COUNT('Training pairs'!F5492:F5503)</f>
        <v>12</v>
      </c>
      <c r="P279" s="5">
        <f>(SUM('Training pairs'!I5492:I5503)-SUM('Training pairs'!F5492:F5503)*SUM('Training pairs'!G5492:G5503)/COUNT('Training pairs'!F5492:F5503))/(SUM('Training pairs'!H5492:H5503)-SUM('Training pairs'!F5492:F5503)^2/COUNT('Training pairs'!F5492:F5503))</f>
        <v>0.70711313844962298</v>
      </c>
      <c r="Q279" s="5">
        <f>AVERAGE('Training pairs'!G5492:G5503)-P279*AVERAGE('Training pairs'!F5492:F5503)</f>
        <v>2.4213618593616348</v>
      </c>
      <c r="R279" s="5">
        <v>0.23594619830289432</v>
      </c>
      <c r="S279" s="5">
        <f t="shared" si="26"/>
        <v>2.5882025161488516</v>
      </c>
      <c r="T279" s="5">
        <f t="shared" si="25"/>
        <v>2.2972964155381588</v>
      </c>
      <c r="U279" s="4">
        <v>45853</v>
      </c>
      <c r="V279" s="4">
        <v>45771</v>
      </c>
      <c r="W279" s="1" t="s">
        <v>148</v>
      </c>
    </row>
    <row r="280" spans="1:23" ht="25" customHeight="1">
      <c r="A280" s="1"/>
      <c r="B280" s="1">
        <v>275</v>
      </c>
      <c r="C280" s="13" t="s">
        <v>18</v>
      </c>
      <c r="D280" s="1" t="s">
        <v>56</v>
      </c>
      <c r="E280" s="4">
        <v>45838</v>
      </c>
      <c r="F280" s="4">
        <v>45748</v>
      </c>
      <c r="G280" s="1">
        <v>0</v>
      </c>
      <c r="H280" s="5">
        <f>AVERAGE('PG facts'!E63,'PG facts'!E70,'PG facts'!E77,'PG facts'!E84)</f>
        <v>4.25</v>
      </c>
      <c r="I280" s="5">
        <f>'PG facts'!E84</f>
        <v>1</v>
      </c>
      <c r="J280" s="8">
        <f>COUNT('Training pairs'!F5504:F5515)</f>
        <v>12</v>
      </c>
      <c r="K280" s="5">
        <f>(SUM('Training pairs'!I5504:I5515)-SUM('Training pairs'!F5504:F5515)*SUM('Training pairs'!G5504:G5515)/COUNT('Training pairs'!F5504:F5515))/(SUM('Training pairs'!H5504:H5515)-SUM('Training pairs'!F5504:F5515)^2/COUNT('Training pairs'!F5504:F5515))</f>
        <v>1.1086635732900845</v>
      </c>
      <c r="L280" s="5">
        <f>AVERAGE('Training pairs'!G5504:G5515)-K280*AVERAGE('Training pairs'!F5504:F5515)</f>
        <v>2.6123774773715631</v>
      </c>
      <c r="M280" s="5">
        <f>(SUM('Target months'!H828:H830)/SUM('Target months'!F828:F830)-1)*100</f>
        <v>0.40210291277735788</v>
      </c>
      <c r="N280" s="5">
        <f t="shared" si="24"/>
        <v>3.0581743294816599</v>
      </c>
      <c r="O280" s="8">
        <f>COUNT('Training pairs'!F5516:F5526)</f>
        <v>11</v>
      </c>
      <c r="P280" s="5">
        <f>(SUM('Training pairs'!I5516:I5526)-SUM('Training pairs'!F5516:F5526)*SUM('Training pairs'!G5516:G5526)/COUNT('Training pairs'!F5516:F5526))/(SUM('Training pairs'!H5516:H5526)-SUM('Training pairs'!F5516:F5526)^2/COUNT('Training pairs'!F5516:F5526))</f>
        <v>1.100966197862383</v>
      </c>
      <c r="Q280" s="5">
        <f>AVERAGE('Training pairs'!G5516:G5526)-P280*AVERAGE('Training pairs'!F5516:F5526)</f>
        <v>2.3711497453606745</v>
      </c>
      <c r="R280" s="5" t="s">
        <v>88</v>
      </c>
      <c r="S280" s="5" t="str">
        <f>"n.a."</f>
        <v>n.a.</v>
      </c>
      <c r="T280" s="5">
        <f t="shared" si="25"/>
        <v>3.65408716474083</v>
      </c>
      <c r="U280" s="4">
        <v>45748</v>
      </c>
      <c r="V280" s="4">
        <v>45679</v>
      </c>
      <c r="W280" s="1" t="s">
        <v>145</v>
      </c>
    </row>
    <row r="281" spans="1:23" ht="25" customHeight="1">
      <c r="A281" s="1"/>
      <c r="B281" s="1">
        <v>276</v>
      </c>
      <c r="C281" s="13" t="s">
        <v>18</v>
      </c>
      <c r="D281" s="1" t="s">
        <v>56</v>
      </c>
      <c r="E281" s="4">
        <v>45838</v>
      </c>
      <c r="F281" s="4">
        <v>45757</v>
      </c>
      <c r="G281" s="1">
        <v>0</v>
      </c>
      <c r="H281" s="5">
        <f>AVERAGE('PG facts'!E63,'PG facts'!E70,'PG facts'!E77,'PG facts'!E84)</f>
        <v>4.25</v>
      </c>
      <c r="I281" s="5">
        <f>'PG facts'!E84</f>
        <v>1</v>
      </c>
      <c r="J281" s="8">
        <f>COUNT('Training pairs'!F5527:F5538)</f>
        <v>12</v>
      </c>
      <c r="K281" s="5">
        <f>(SUM('Training pairs'!I5527:I5538)-SUM('Training pairs'!F5527:F5538)*SUM('Training pairs'!G5527:G5538)/COUNT('Training pairs'!F5527:F5538))/(SUM('Training pairs'!H5527:H5538)-SUM('Training pairs'!F5527:F5538)^2/COUNT('Training pairs'!F5527:F5538))</f>
        <v>1.1086635732900845</v>
      </c>
      <c r="L281" s="5">
        <f>AVERAGE('Training pairs'!G5527:G5538)-K281*AVERAGE('Training pairs'!F5527:F5538)</f>
        <v>2.6123774773715631</v>
      </c>
      <c r="M281" s="5">
        <f>(SUM('Target months'!H831:H833)/SUM('Target months'!F831:F833)-1)*100</f>
        <v>0.23664658474467082</v>
      </c>
      <c r="N281" s="5">
        <f t="shared" si="24"/>
        <v>2.8747389256214846</v>
      </c>
      <c r="O281" s="8">
        <f>COUNT('Training pairs'!F5539:F5549)</f>
        <v>11</v>
      </c>
      <c r="P281" s="5">
        <f>(SUM('Training pairs'!I5539:I5549)-SUM('Training pairs'!F5539:F5549)*SUM('Training pairs'!G5539:G5549)/COUNT('Training pairs'!F5539:F5549))/(SUM('Training pairs'!H5539:H5549)-SUM('Training pairs'!F5539:F5549)^2/COUNT('Training pairs'!F5539:F5549))</f>
        <v>1.100966197862383</v>
      </c>
      <c r="Q281" s="5">
        <f>AVERAGE('Training pairs'!G5539:G5549)-P281*AVERAGE('Training pairs'!F5539:F5549)</f>
        <v>2.3711497453606745</v>
      </c>
      <c r="R281" s="5">
        <v>0.23594619830289432</v>
      </c>
      <c r="S281" s="5">
        <f t="shared" ref="S281:S286" si="27">Q281+P281*R281</f>
        <v>2.630918534206296</v>
      </c>
      <c r="T281" s="5">
        <f t="shared" si="25"/>
        <v>3.5623694628107421</v>
      </c>
      <c r="U281" s="4">
        <v>45757</v>
      </c>
      <c r="V281" s="4">
        <v>45679</v>
      </c>
      <c r="W281" s="1" t="s">
        <v>136</v>
      </c>
    </row>
    <row r="282" spans="1:23" ht="25" customHeight="1">
      <c r="A282" s="1"/>
      <c r="B282" s="1">
        <v>277</v>
      </c>
      <c r="C282" s="13" t="s">
        <v>18</v>
      </c>
      <c r="D282" s="1" t="s">
        <v>56</v>
      </c>
      <c r="E282" s="4">
        <v>45838</v>
      </c>
      <c r="F282" s="4">
        <v>45771</v>
      </c>
      <c r="G282" s="1">
        <v>0</v>
      </c>
      <c r="H282" s="5">
        <f>AVERAGE('PG facts'!E70,'PG facts'!E77,'PG facts'!E84,'PG facts'!E91)</f>
        <v>2.25</v>
      </c>
      <c r="I282" s="5">
        <f>'PG facts'!E91</f>
        <v>2</v>
      </c>
      <c r="J282" s="8">
        <f>COUNT('Training pairs'!F5550:F5562)</f>
        <v>13</v>
      </c>
      <c r="K282" s="5">
        <f>(SUM('Training pairs'!I5550:I5562)-SUM('Training pairs'!F5550:F5562)*SUM('Training pairs'!G5550:G5562)/COUNT('Training pairs'!F5550:F5562))/(SUM('Training pairs'!H5550:H5562)-SUM('Training pairs'!F5550:F5562)^2/COUNT('Training pairs'!F5550:F5562))</f>
        <v>1.14223088077929</v>
      </c>
      <c r="L282" s="5">
        <f>AVERAGE('Training pairs'!G5550:G5562)-K282*AVERAGE('Training pairs'!F5550:F5562)</f>
        <v>2.4242430100048677</v>
      </c>
      <c r="M282" s="5">
        <f>(SUM('Target months'!H834:H836)/SUM('Target months'!F834:F836)-1)*100</f>
        <v>0.23664658474467082</v>
      </c>
      <c r="N282" s="5">
        <f t="shared" si="24"/>
        <v>2.694548046931184</v>
      </c>
      <c r="O282" s="8">
        <f>COUNT('Training pairs'!F5563:F5574)</f>
        <v>12</v>
      </c>
      <c r="P282" s="5">
        <f>(SUM('Training pairs'!I5563:I5574)-SUM('Training pairs'!F5563:F5574)*SUM('Training pairs'!G5563:G5574)/COUNT('Training pairs'!F5563:F5574))/(SUM('Training pairs'!H5563:H5574)-SUM('Training pairs'!F5563:F5574)^2/COUNT('Training pairs'!F5563:F5574))</f>
        <v>1.1360519175159987</v>
      </c>
      <c r="Q282" s="5">
        <f>AVERAGE('Training pairs'!G5563:G5574)-P282*AVERAGE('Training pairs'!F5563:F5574)</f>
        <v>2.1727112971724747</v>
      </c>
      <c r="R282" s="5">
        <v>0.23594619830289432</v>
      </c>
      <c r="S282" s="5">
        <f t="shared" si="27"/>
        <v>2.440758428185088</v>
      </c>
      <c r="T282" s="5">
        <f t="shared" si="25"/>
        <v>2.4722740234655918</v>
      </c>
      <c r="U282" s="4">
        <v>45757</v>
      </c>
      <c r="V282" s="4">
        <v>45771</v>
      </c>
      <c r="W282" s="1" t="s">
        <v>136</v>
      </c>
    </row>
    <row r="283" spans="1:23" ht="25" customHeight="1">
      <c r="A283" s="1"/>
      <c r="B283" s="1">
        <v>278</v>
      </c>
      <c r="C283" s="13" t="s">
        <v>18</v>
      </c>
      <c r="D283" s="1" t="s">
        <v>56</v>
      </c>
      <c r="E283" s="4">
        <v>45838</v>
      </c>
      <c r="F283" s="4">
        <v>45790</v>
      </c>
      <c r="G283" s="1">
        <v>1</v>
      </c>
      <c r="H283" s="5">
        <f>AVERAGE('PG facts'!E70,'PG facts'!E77,'PG facts'!E84,'PG facts'!E91)</f>
        <v>2.25</v>
      </c>
      <c r="I283" s="5">
        <f>'PG facts'!E91</f>
        <v>2</v>
      </c>
      <c r="J283" s="8">
        <f>COUNT('Training pairs'!F5575:F5587)</f>
        <v>13</v>
      </c>
      <c r="K283" s="5">
        <f>(SUM('Training pairs'!I5575:I5587)-SUM('Training pairs'!F5575:F5587)*SUM('Training pairs'!G5575:G5587)/COUNT('Training pairs'!F5575:F5587))/(SUM('Training pairs'!H5575:H5587)-SUM('Training pairs'!F5575:F5587)^2/COUNT('Training pairs'!F5575:F5587))</f>
        <v>1.14223088077929</v>
      </c>
      <c r="L283" s="5">
        <f>AVERAGE('Training pairs'!G5575:G5587)-K283*AVERAGE('Training pairs'!F5575:F5587)</f>
        <v>2.4242430100048677</v>
      </c>
      <c r="M283" s="5">
        <f>(SUM('Target months'!H837:H839)/SUM('Target months'!F837:F839)-1)*100</f>
        <v>0.29298556446166746</v>
      </c>
      <c r="N283" s="5">
        <f t="shared" si="24"/>
        <v>2.7589001693555355</v>
      </c>
      <c r="O283" s="8">
        <f>COUNT('Training pairs'!F5588:F5599)</f>
        <v>12</v>
      </c>
      <c r="P283" s="5">
        <f>(SUM('Training pairs'!I5588:I5599)-SUM('Training pairs'!F5588:F5599)*SUM('Training pairs'!G5588:G5599)/COUNT('Training pairs'!F5588:F5599))/(SUM('Training pairs'!H5588:H5599)-SUM('Training pairs'!F5588:F5599)^2/COUNT('Training pairs'!F5588:F5599))</f>
        <v>1.1360519175159987</v>
      </c>
      <c r="Q283" s="5">
        <f>AVERAGE('Training pairs'!G5588:G5599)-P283*AVERAGE('Training pairs'!F5588:F5599)</f>
        <v>2.1727112971724747</v>
      </c>
      <c r="R283" s="5">
        <v>0.23594619830289432</v>
      </c>
      <c r="S283" s="5">
        <f t="shared" si="27"/>
        <v>2.440758428185088</v>
      </c>
      <c r="T283" s="5">
        <f t="shared" si="25"/>
        <v>2.5044500846777678</v>
      </c>
      <c r="U283" s="4">
        <v>45790</v>
      </c>
      <c r="V283" s="4">
        <v>45771</v>
      </c>
      <c r="W283" s="1" t="s">
        <v>146</v>
      </c>
    </row>
    <row r="284" spans="1:23" ht="25" customHeight="1">
      <c r="A284" s="1"/>
      <c r="B284" s="1">
        <v>279</v>
      </c>
      <c r="C284" s="13" t="s">
        <v>18</v>
      </c>
      <c r="D284" s="1" t="s">
        <v>56</v>
      </c>
      <c r="E284" s="4">
        <v>45838</v>
      </c>
      <c r="F284" s="4">
        <v>45819</v>
      </c>
      <c r="G284" s="1">
        <v>2</v>
      </c>
      <c r="H284" s="5">
        <f>AVERAGE('PG facts'!E70,'PG facts'!E77,'PG facts'!E84,'PG facts'!E91)</f>
        <v>2.25</v>
      </c>
      <c r="I284" s="5">
        <f>'PG facts'!E91</f>
        <v>2</v>
      </c>
      <c r="J284" s="8">
        <f>COUNT('Training pairs'!F5600:F5612)</f>
        <v>13</v>
      </c>
      <c r="K284" s="5">
        <f>(SUM('Training pairs'!I5600:I5612)-SUM('Training pairs'!F5600:F5612)*SUM('Training pairs'!G5600:G5612)/COUNT('Training pairs'!F5600:F5612))/(SUM('Training pairs'!H5600:H5612)-SUM('Training pairs'!F5600:F5612)^2/COUNT('Training pairs'!F5600:F5612))</f>
        <v>1.14223088077929</v>
      </c>
      <c r="L284" s="5">
        <f>AVERAGE('Training pairs'!G5600:G5612)-K284*AVERAGE('Training pairs'!F5600:F5612)</f>
        <v>2.4242430100048677</v>
      </c>
      <c r="M284" s="5">
        <f>(SUM('Target months'!H840:H842)/SUM('Target months'!F840:F842)-1)*100</f>
        <v>0.39150232338920343</v>
      </c>
      <c r="N284" s="5">
        <f t="shared" si="24"/>
        <v>2.8714290536768559</v>
      </c>
      <c r="O284" s="8">
        <f>COUNT('Training pairs'!F5613:F5624)</f>
        <v>12</v>
      </c>
      <c r="P284" s="5">
        <f>(SUM('Training pairs'!I5613:I5624)-SUM('Training pairs'!F5613:F5624)*SUM('Training pairs'!G5613:G5624)/COUNT('Training pairs'!F5613:F5624))/(SUM('Training pairs'!H5613:H5624)-SUM('Training pairs'!F5613:F5624)^2/COUNT('Training pairs'!F5613:F5624))</f>
        <v>1.1360519175159987</v>
      </c>
      <c r="Q284" s="5">
        <f>AVERAGE('Training pairs'!G5613:G5624)-P284*AVERAGE('Training pairs'!F5613:F5624)</f>
        <v>2.1727112971724747</v>
      </c>
      <c r="R284" s="5">
        <v>0.23594619830289432</v>
      </c>
      <c r="S284" s="5">
        <f t="shared" si="27"/>
        <v>2.440758428185088</v>
      </c>
      <c r="T284" s="5">
        <f t="shared" si="25"/>
        <v>2.5607145268384279</v>
      </c>
      <c r="U284" s="4">
        <v>45819</v>
      </c>
      <c r="V284" s="4">
        <v>45771</v>
      </c>
      <c r="W284" s="1" t="s">
        <v>147</v>
      </c>
    </row>
    <row r="285" spans="1:23" ht="25" customHeight="1">
      <c r="A285" s="1"/>
      <c r="B285" s="1">
        <v>280</v>
      </c>
      <c r="C285" s="13" t="s">
        <v>18</v>
      </c>
      <c r="D285" s="1" t="s">
        <v>56</v>
      </c>
      <c r="E285" s="4">
        <v>45838</v>
      </c>
      <c r="F285" s="4">
        <v>45853</v>
      </c>
      <c r="G285" s="1">
        <v>3</v>
      </c>
      <c r="H285" s="5">
        <f>AVERAGE('PG facts'!E70,'PG facts'!E77,'PG facts'!E84,'PG facts'!E91)</f>
        <v>2.25</v>
      </c>
      <c r="I285" s="5">
        <f>'PG facts'!E91</f>
        <v>2</v>
      </c>
      <c r="J285" s="8">
        <f>COUNT('Training pairs'!F5625:F5637)</f>
        <v>13</v>
      </c>
      <c r="K285" s="5">
        <f>(SUM('Training pairs'!I5625:I5637)-SUM('Training pairs'!F5625:F5637)*SUM('Training pairs'!G5625:G5637)/COUNT('Training pairs'!F5625:F5637))/(SUM('Training pairs'!H5625:H5637)-SUM('Training pairs'!F5625:F5637)^2/COUNT('Training pairs'!F5625:F5637))</f>
        <v>1.14223088077929</v>
      </c>
      <c r="L285" s="5">
        <f>AVERAGE('Training pairs'!G5625:G5637)-K285*AVERAGE('Training pairs'!F5625:F5637)</f>
        <v>2.4242430100048677</v>
      </c>
      <c r="M285" s="5">
        <f>(SUM('Target months'!H843:H845)/SUM('Target months'!F843:F845)-1)*100</f>
        <v>0.50578250048436413</v>
      </c>
      <c r="N285" s="5">
        <f t="shared" si="24"/>
        <v>3.0019634010158747</v>
      </c>
      <c r="O285" s="8">
        <f>COUNT('Training pairs'!F5638:F5649)</f>
        <v>12</v>
      </c>
      <c r="P285" s="5">
        <f>(SUM('Training pairs'!I5638:I5649)-SUM('Training pairs'!F5638:F5649)*SUM('Training pairs'!G5638:G5649)/COUNT('Training pairs'!F5638:F5649))/(SUM('Training pairs'!H5638:H5649)-SUM('Training pairs'!F5638:F5649)^2/COUNT('Training pairs'!F5638:F5649))</f>
        <v>1.1360519175159987</v>
      </c>
      <c r="Q285" s="5">
        <f>AVERAGE('Training pairs'!G5638:G5649)-P285*AVERAGE('Training pairs'!F5638:F5649)</f>
        <v>2.1727112971724747</v>
      </c>
      <c r="R285" s="5">
        <v>0.23594619830289432</v>
      </c>
      <c r="S285" s="5">
        <f t="shared" si="27"/>
        <v>2.440758428185088</v>
      </c>
      <c r="T285" s="5">
        <f t="shared" si="25"/>
        <v>2.6259817005079373</v>
      </c>
      <c r="U285" s="4">
        <v>45853</v>
      </c>
      <c r="V285" s="4">
        <v>45771</v>
      </c>
      <c r="W285" s="1" t="s">
        <v>148</v>
      </c>
    </row>
    <row r="286" spans="1:23" ht="25" customHeight="1">
      <c r="A286" s="1"/>
      <c r="B286" s="1">
        <v>281</v>
      </c>
      <c r="C286" s="13" t="s">
        <v>18</v>
      </c>
      <c r="D286" s="1" t="s">
        <v>56</v>
      </c>
      <c r="E286" s="4">
        <v>45838</v>
      </c>
      <c r="F286" s="4">
        <v>45866</v>
      </c>
      <c r="G286" s="1">
        <v>3</v>
      </c>
      <c r="H286" s="5">
        <f>AVERAGE('PG facts'!E70,'PG facts'!E77,'PG facts'!E84,'PG facts'!E91)</f>
        <v>2.25</v>
      </c>
      <c r="I286" s="5">
        <f>'PG facts'!E91</f>
        <v>2</v>
      </c>
      <c r="J286" s="8">
        <f>COUNT('Training pairs'!F5650:F5662)</f>
        <v>13</v>
      </c>
      <c r="K286" s="5">
        <f>(SUM('Training pairs'!I5650:I5662)-SUM('Training pairs'!F5650:F5662)*SUM('Training pairs'!G5650:G5662)/COUNT('Training pairs'!F5650:F5662))/(SUM('Training pairs'!H5650:H5662)-SUM('Training pairs'!F5650:F5662)^2/COUNT('Training pairs'!F5650:F5662))</f>
        <v>1.14223088077929</v>
      </c>
      <c r="L286" s="5">
        <f>AVERAGE('Training pairs'!G5650:G5662)-K286*AVERAGE('Training pairs'!F5650:F5662)</f>
        <v>2.4242430100048677</v>
      </c>
      <c r="M286" s="5">
        <f>(SUM('Target months'!H846:H848)/SUM('Target months'!F846:F848)-1)*100</f>
        <v>0.50578250048436413</v>
      </c>
      <c r="N286" s="5">
        <f t="shared" si="24"/>
        <v>3.0019634010158747</v>
      </c>
      <c r="O286" s="8">
        <f>COUNT('Training pairs'!F5663:F5674)</f>
        <v>12</v>
      </c>
      <c r="P286" s="5">
        <f>(SUM('Training pairs'!I5663:I5674)-SUM('Training pairs'!F5663:F5674)*SUM('Training pairs'!G5663:G5674)/COUNT('Training pairs'!F5663:F5674))/(SUM('Training pairs'!H5663:H5674)-SUM('Training pairs'!F5663:F5674)^2/COUNT('Training pairs'!F5663:F5674))</f>
        <v>1.1360519175159987</v>
      </c>
      <c r="Q286" s="5">
        <f>AVERAGE('Training pairs'!G5663:G5674)-P286*AVERAGE('Training pairs'!F5663:F5674)</f>
        <v>2.1727112971724747</v>
      </c>
      <c r="R286" s="5">
        <v>0.23594619830289432</v>
      </c>
      <c r="S286" s="5">
        <f t="shared" si="27"/>
        <v>2.440758428185088</v>
      </c>
      <c r="T286" s="5">
        <f t="shared" si="25"/>
        <v>2.6259817005079373</v>
      </c>
      <c r="U286" s="4">
        <v>45853</v>
      </c>
      <c r="V286" s="4">
        <v>45771</v>
      </c>
      <c r="W286" s="1" t="s">
        <v>148</v>
      </c>
    </row>
    <row r="287" spans="1:23" ht="25" customHeight="1">
      <c r="A287" s="1"/>
      <c r="B287" s="1">
        <v>282</v>
      </c>
      <c r="C287" s="13" t="s">
        <v>17</v>
      </c>
      <c r="D287" s="1" t="s">
        <v>57</v>
      </c>
      <c r="E287" s="4">
        <v>45838</v>
      </c>
      <c r="F287" s="4">
        <v>45748</v>
      </c>
      <c r="G287" s="1">
        <v>0</v>
      </c>
      <c r="H287" s="5">
        <f>AVERAGE('PG facts'!F62,'PG facts'!F69,'PG facts'!F76,'PG facts'!F83)</f>
        <v>1.5</v>
      </c>
      <c r="I287" s="5">
        <f>'PG facts'!F83</f>
        <v>2</v>
      </c>
      <c r="J287" s="8">
        <f>COUNT('Training pairs'!F5675:F5686)</f>
        <v>12</v>
      </c>
      <c r="K287" s="5">
        <f>(SUM('Training pairs'!I5675:I5686)-SUM('Training pairs'!F5675:F5686)*SUM('Training pairs'!G5675:G5686)/COUNT('Training pairs'!F5675:F5686))/(SUM('Training pairs'!H5675:H5686)-SUM('Training pairs'!F5675:F5686)^2/COUNT('Training pairs'!F5675:F5686))</f>
        <v>0.53047266224598422</v>
      </c>
      <c r="L287" s="5">
        <f>AVERAGE('Training pairs'!G5675:G5686)-K287*AVERAGE('Training pairs'!F5675:F5686)</f>
        <v>0.67344510381912093</v>
      </c>
      <c r="M287" s="5">
        <f>(SUM('Target months'!H849:H851)/SUM('Target months'!F849:F851)-1)*100</f>
        <v>5.267727303523273</v>
      </c>
      <c r="N287" s="5">
        <f t="shared" si="24"/>
        <v>3.4678304305049714</v>
      </c>
      <c r="O287" s="8">
        <f>COUNT('Training pairs'!F5687:F5697)</f>
        <v>11</v>
      </c>
      <c r="P287" s="5">
        <f>(SUM('Training pairs'!I5687:I5697)-SUM('Training pairs'!F5687:F5697)*SUM('Training pairs'!G5687:G5697)/COUNT('Training pairs'!F5687:F5697))/(SUM('Training pairs'!H5687:H5697)-SUM('Training pairs'!F5687:F5697)^2/COUNT('Training pairs'!F5687:F5697))</f>
        <v>0.43501577668321506</v>
      </c>
      <c r="Q287" s="5">
        <f>AVERAGE('Training pairs'!G5687:G5697)-P287*AVERAGE('Training pairs'!F5687:F5697)</f>
        <v>1.0936117889694081</v>
      </c>
      <c r="R287" s="5" t="s">
        <v>88</v>
      </c>
      <c r="S287" s="5" t="str">
        <f>"n.a."</f>
        <v>n.a.</v>
      </c>
      <c r="T287" s="5">
        <f t="shared" si="25"/>
        <v>2.4839152152524857</v>
      </c>
      <c r="U287" s="4">
        <v>45748</v>
      </c>
      <c r="V287" s="4">
        <v>45679</v>
      </c>
      <c r="W287" s="1" t="s">
        <v>149</v>
      </c>
    </row>
    <row r="288" spans="1:23" ht="25" customHeight="1">
      <c r="A288" s="1"/>
      <c r="B288" s="1">
        <v>283</v>
      </c>
      <c r="C288" s="13" t="s">
        <v>17</v>
      </c>
      <c r="D288" s="1" t="s">
        <v>57</v>
      </c>
      <c r="E288" s="4">
        <v>45838</v>
      </c>
      <c r="F288" s="4">
        <v>45763</v>
      </c>
      <c r="G288" s="1">
        <v>0</v>
      </c>
      <c r="H288" s="5">
        <f>AVERAGE('PG facts'!F62,'PG facts'!F69,'PG facts'!F76,'PG facts'!F83)</f>
        <v>1.5</v>
      </c>
      <c r="I288" s="5">
        <f>'PG facts'!F83</f>
        <v>2</v>
      </c>
      <c r="J288" s="8">
        <f>COUNT('Training pairs'!F5698:F5709)</f>
        <v>12</v>
      </c>
      <c r="K288" s="5">
        <f>(SUM('Training pairs'!I5698:I5709)-SUM('Training pairs'!F5698:F5709)*SUM('Training pairs'!G5698:G5709)/COUNT('Training pairs'!F5698:F5709))/(SUM('Training pairs'!H5698:H5709)-SUM('Training pairs'!F5698:F5709)^2/COUNT('Training pairs'!F5698:F5709))</f>
        <v>0.53472162989038685</v>
      </c>
      <c r="L288" s="5">
        <f>AVERAGE('Training pairs'!G5698:G5709)-K288*AVERAGE('Training pairs'!F5698:F5709)</f>
        <v>0.64597589507098974</v>
      </c>
      <c r="M288" s="5">
        <f>(SUM('Target months'!H852:H854)/SUM('Target months'!F852:F854)-1)*100</f>
        <v>6.0208310391030695</v>
      </c>
      <c r="N288" s="5">
        <f t="shared" si="24"/>
        <v>3.8654444815948144</v>
      </c>
      <c r="O288" s="8">
        <f>COUNT('Training pairs'!F5710:F5720)</f>
        <v>11</v>
      </c>
      <c r="P288" s="5">
        <f>(SUM('Training pairs'!I5710:I5720)-SUM('Training pairs'!F5710:F5720)*SUM('Training pairs'!G5710:G5720)/COUNT('Training pairs'!F5710:F5720))/(SUM('Training pairs'!H5710:H5720)-SUM('Training pairs'!F5710:F5720)^2/COUNT('Training pairs'!F5710:F5720))</f>
        <v>0.43893178288908985</v>
      </c>
      <c r="Q288" s="5">
        <f>AVERAGE('Training pairs'!G5710:G5720)-P288*AVERAGE('Training pairs'!F5710:F5720)</f>
        <v>1.0676572072178443</v>
      </c>
      <c r="R288" s="5">
        <v>6.0197383520771197</v>
      </c>
      <c r="S288" s="5">
        <f t="shared" ref="S288:S294" si="28">Q288+P288*R288</f>
        <v>3.7099116946208861</v>
      </c>
      <c r="T288" s="5">
        <f t="shared" si="25"/>
        <v>2.682722240797407</v>
      </c>
      <c r="U288" s="4">
        <v>45763</v>
      </c>
      <c r="V288" s="4">
        <v>45679</v>
      </c>
      <c r="W288" s="1" t="s">
        <v>140</v>
      </c>
    </row>
    <row r="289" spans="1:23" ht="25" customHeight="1">
      <c r="A289" s="1"/>
      <c r="B289" s="1">
        <v>284</v>
      </c>
      <c r="C289" s="13" t="s">
        <v>17</v>
      </c>
      <c r="D289" s="1" t="s">
        <v>57</v>
      </c>
      <c r="E289" s="4">
        <v>45838</v>
      </c>
      <c r="F289" s="4">
        <v>45771</v>
      </c>
      <c r="G289" s="1">
        <v>0</v>
      </c>
      <c r="H289" s="5">
        <f>AVERAGE('PG facts'!F69,'PG facts'!F76,'PG facts'!F83,'PG facts'!F90)</f>
        <v>1.25</v>
      </c>
      <c r="I289" s="5">
        <f>'PG facts'!F90</f>
        <v>2</v>
      </c>
      <c r="J289" s="8">
        <f>COUNT('Training pairs'!F5721:F5733)</f>
        <v>13</v>
      </c>
      <c r="K289" s="5">
        <f>(SUM('Training pairs'!I5721:I5733)-SUM('Training pairs'!F5721:F5733)*SUM('Training pairs'!G5721:G5733)/COUNT('Training pairs'!F5721:F5733))/(SUM('Training pairs'!H5721:H5733)-SUM('Training pairs'!F5721:F5733)^2/COUNT('Training pairs'!F5721:F5733))</f>
        <v>0.51317464097793031</v>
      </c>
      <c r="L289" s="5">
        <f>AVERAGE('Training pairs'!G5721:G5733)-K289*AVERAGE('Training pairs'!F5721:F5733)</f>
        <v>0.61246165050858181</v>
      </c>
      <c r="M289" s="5">
        <f>(SUM('Target months'!H855:H857)/SUM('Target months'!F855:F857)-1)*100</f>
        <v>6.0208310391030695</v>
      </c>
      <c r="N289" s="5">
        <f t="shared" si="24"/>
        <v>3.7021994573890784</v>
      </c>
      <c r="O289" s="8">
        <f>COUNT('Training pairs'!F5734:F5745)</f>
        <v>12</v>
      </c>
      <c r="P289" s="5">
        <f>(SUM('Training pairs'!I5734:I5745)-SUM('Training pairs'!F5734:F5745)*SUM('Training pairs'!G5734:G5745)/COUNT('Training pairs'!F5734:F5745))/(SUM('Training pairs'!H5734:H5745)-SUM('Training pairs'!F5734:F5745)^2/COUNT('Training pairs'!F5734:F5745))</f>
        <v>0.44707246433542691</v>
      </c>
      <c r="Q289" s="5">
        <f>AVERAGE('Training pairs'!G5734:G5745)-P289*AVERAGE('Training pairs'!F5734:F5745)</f>
        <v>1.003142111119816</v>
      </c>
      <c r="R289" s="5">
        <v>6.0197383520771197</v>
      </c>
      <c r="S289" s="5">
        <f t="shared" si="28"/>
        <v>3.6944013708374155</v>
      </c>
      <c r="T289" s="5">
        <f t="shared" si="25"/>
        <v>2.476099728694539</v>
      </c>
      <c r="U289" s="4">
        <v>45763</v>
      </c>
      <c r="V289" s="4">
        <v>45771</v>
      </c>
      <c r="W289" s="1" t="s">
        <v>140</v>
      </c>
    </row>
    <row r="290" spans="1:23" ht="25" customHeight="1">
      <c r="A290" s="1"/>
      <c r="B290" s="1">
        <v>285</v>
      </c>
      <c r="C290" s="13" t="s">
        <v>17</v>
      </c>
      <c r="D290" s="1" t="s">
        <v>57</v>
      </c>
      <c r="E290" s="4">
        <v>45838</v>
      </c>
      <c r="F290" s="4">
        <v>45772</v>
      </c>
      <c r="G290" s="1">
        <v>0</v>
      </c>
      <c r="H290" s="5">
        <f>AVERAGE('PG facts'!F69,'PG facts'!F76,'PG facts'!F83,'PG facts'!F90)</f>
        <v>1.25</v>
      </c>
      <c r="I290" s="5">
        <f>'PG facts'!F90</f>
        <v>2</v>
      </c>
      <c r="J290" s="8">
        <f>COUNT('Training pairs'!F5746:F5758)</f>
        <v>13</v>
      </c>
      <c r="K290" s="5">
        <f>(SUM('Training pairs'!I5746:I5758)-SUM('Training pairs'!F5746:F5758)*SUM('Training pairs'!G5746:G5758)/COUNT('Training pairs'!F5746:F5758))/(SUM('Training pairs'!H5746:H5758)-SUM('Training pairs'!F5746:F5758)^2/COUNT('Training pairs'!F5746:F5758))</f>
        <v>0.35842007134713855</v>
      </c>
      <c r="L290" s="5">
        <f>AVERAGE('Training pairs'!G5746:G5758)-K290*AVERAGE('Training pairs'!F5746:F5758)</f>
        <v>1.3355454491122998</v>
      </c>
      <c r="M290" s="5">
        <f>(SUM('Target months'!H858:H860)/SUM('Target months'!F858:F860)-1)*100</f>
        <v>6.1449551317444895</v>
      </c>
      <c r="N290" s="5">
        <f t="shared" si="24"/>
        <v>3.5380207058571251</v>
      </c>
      <c r="O290" s="8">
        <f>COUNT('Training pairs'!F5759:F5770)</f>
        <v>12</v>
      </c>
      <c r="P290" s="5">
        <f>(SUM('Training pairs'!I5759:I5770)-SUM('Training pairs'!F5759:F5770)*SUM('Training pairs'!G5759:G5770)/COUNT('Training pairs'!F5759:F5770))/(SUM('Training pairs'!H5759:H5770)-SUM('Training pairs'!F5759:F5770)^2/COUNT('Training pairs'!F5759:F5770))</f>
        <v>0.3676190037286709</v>
      </c>
      <c r="Q290" s="5">
        <f>AVERAGE('Training pairs'!G5759:G5770)-P290*AVERAGE('Training pairs'!F5759:F5770)</f>
        <v>1.3323449181795397</v>
      </c>
      <c r="R290" s="5">
        <v>6.1432779061963982</v>
      </c>
      <c r="S290" s="5">
        <f t="shared" si="28"/>
        <v>3.5907306216838153</v>
      </c>
      <c r="T290" s="5">
        <f t="shared" si="25"/>
        <v>2.3940103529285626</v>
      </c>
      <c r="U290" s="4">
        <v>45772</v>
      </c>
      <c r="V290" s="4">
        <v>45771</v>
      </c>
      <c r="W290" s="1" t="s">
        <v>150</v>
      </c>
    </row>
    <row r="291" spans="1:23" ht="25" customHeight="1">
      <c r="A291" s="1"/>
      <c r="B291" s="1">
        <v>286</v>
      </c>
      <c r="C291" s="13" t="s">
        <v>17</v>
      </c>
      <c r="D291" s="1" t="s">
        <v>57</v>
      </c>
      <c r="E291" s="4">
        <v>45838</v>
      </c>
      <c r="F291" s="4">
        <v>45792</v>
      </c>
      <c r="G291" s="1">
        <v>1</v>
      </c>
      <c r="H291" s="5">
        <f>AVERAGE('PG facts'!F69,'PG facts'!F76,'PG facts'!F83,'PG facts'!F90)</f>
        <v>1.25</v>
      </c>
      <c r="I291" s="5">
        <f>'PG facts'!F90</f>
        <v>2</v>
      </c>
      <c r="J291" s="8">
        <f>COUNT('Training pairs'!F5771:F5783)</f>
        <v>13</v>
      </c>
      <c r="K291" s="5">
        <f>(SUM('Training pairs'!I5771:I5783)-SUM('Training pairs'!F5771:F5783)*SUM('Training pairs'!G5771:G5783)/COUNT('Training pairs'!F5771:F5783))/(SUM('Training pairs'!H5771:H5783)-SUM('Training pairs'!F5771:F5783)^2/COUNT('Training pairs'!F5771:F5783))</f>
        <v>0.32815014220197031</v>
      </c>
      <c r="L291" s="5">
        <f>AVERAGE('Training pairs'!G5771:G5783)-K291*AVERAGE('Training pairs'!F5771:F5783)</f>
        <v>1.4703954323021362</v>
      </c>
      <c r="M291" s="5">
        <f>(SUM('Target months'!H861:H863)/SUM('Target months'!F861:F863)-1)*100</f>
        <v>8.5590013727523626</v>
      </c>
      <c r="N291" s="5">
        <f t="shared" si="24"/>
        <v>4.2790329498776831</v>
      </c>
      <c r="O291" s="8">
        <f>COUNT('Training pairs'!F5784:F5795)</f>
        <v>12</v>
      </c>
      <c r="P291" s="5">
        <f>(SUM('Training pairs'!I5784:I5795)-SUM('Training pairs'!F5784:F5795)*SUM('Training pairs'!G5784:G5795)/COUNT('Training pairs'!F5784:F5795))/(SUM('Training pairs'!H5784:H5795)-SUM('Training pairs'!F5784:F5795)^2/COUNT('Training pairs'!F5784:F5795))</f>
        <v>0.36688243894901679</v>
      </c>
      <c r="Q291" s="5">
        <f>AVERAGE('Training pairs'!G5784:G5795)-P291*AVERAGE('Training pairs'!F5784:F5795)</f>
        <v>1.3393149307321801</v>
      </c>
      <c r="R291" s="5">
        <v>7.2442545888673271</v>
      </c>
      <c r="S291" s="5">
        <f t="shared" si="28"/>
        <v>3.997104722663432</v>
      </c>
      <c r="T291" s="5">
        <f t="shared" si="25"/>
        <v>2.7645164749388416</v>
      </c>
      <c r="U291" s="4">
        <v>45792</v>
      </c>
      <c r="V291" s="4">
        <v>45771</v>
      </c>
      <c r="W291" s="1" t="s">
        <v>151</v>
      </c>
    </row>
    <row r="292" spans="1:23" ht="25" customHeight="1">
      <c r="A292" s="1"/>
      <c r="B292" s="1">
        <v>287</v>
      </c>
      <c r="C292" s="13" t="s">
        <v>17</v>
      </c>
      <c r="D292" s="1" t="s">
        <v>57</v>
      </c>
      <c r="E292" s="4">
        <v>45838</v>
      </c>
      <c r="F292" s="4">
        <v>45825</v>
      </c>
      <c r="G292" s="1">
        <v>2</v>
      </c>
      <c r="H292" s="5">
        <f>AVERAGE('PG facts'!F69,'PG facts'!F76,'PG facts'!F83,'PG facts'!F90)</f>
        <v>1.25</v>
      </c>
      <c r="I292" s="5">
        <f>'PG facts'!F90</f>
        <v>2</v>
      </c>
      <c r="J292" s="8">
        <f>COUNT('Training pairs'!F5796:F5808)</f>
        <v>13</v>
      </c>
      <c r="K292" s="5">
        <f>(SUM('Training pairs'!I5796:I5808)-SUM('Training pairs'!F5796:F5808)*SUM('Training pairs'!G5796:G5808)/COUNT('Training pairs'!F5796:F5808))/(SUM('Training pairs'!H5796:H5808)-SUM('Training pairs'!F5796:F5808)^2/COUNT('Training pairs'!F5796:F5808))</f>
        <v>0.32710169819435431</v>
      </c>
      <c r="L292" s="5">
        <f>AVERAGE('Training pairs'!G5796:G5808)-K292*AVERAGE('Training pairs'!F5796:F5808)</f>
        <v>1.4751281114696666</v>
      </c>
      <c r="M292" s="5">
        <f>(SUM('Target months'!H864:H866)/SUM('Target months'!F864:F866)-1)*100</f>
        <v>8.2955305055249831</v>
      </c>
      <c r="N292" s="5">
        <f t="shared" si="24"/>
        <v>4.188610227249959</v>
      </c>
      <c r="O292" s="8">
        <f>COUNT('Training pairs'!F5809:F5820)</f>
        <v>12</v>
      </c>
      <c r="P292" s="5">
        <f>(SUM('Training pairs'!I5809:I5820)-SUM('Training pairs'!F5809:F5820)*SUM('Training pairs'!G5809:G5820)/COUNT('Training pairs'!F5809:F5820))/(SUM('Training pairs'!H5809:H5820)-SUM('Training pairs'!F5809:F5820)^2/COUNT('Training pairs'!F5809:F5820))</f>
        <v>0.36690533986182489</v>
      </c>
      <c r="Q292" s="5">
        <f>AVERAGE('Training pairs'!G5809:G5820)-P292*AVERAGE('Training pairs'!F5809:F5820)</f>
        <v>1.3392242478540488</v>
      </c>
      <c r="R292" s="5">
        <v>7.2806297567527212</v>
      </c>
      <c r="S292" s="5">
        <f t="shared" si="28"/>
        <v>4.0105261831635213</v>
      </c>
      <c r="T292" s="5">
        <f t="shared" si="25"/>
        <v>2.7193051136249795</v>
      </c>
      <c r="U292" s="4">
        <v>45825</v>
      </c>
      <c r="V292" s="4">
        <v>45771</v>
      </c>
      <c r="W292" s="1" t="s">
        <v>152</v>
      </c>
    </row>
    <row r="293" spans="1:23" ht="25" customHeight="1">
      <c r="A293" s="1"/>
      <c r="B293" s="1">
        <v>288</v>
      </c>
      <c r="C293" s="13" t="s">
        <v>17</v>
      </c>
      <c r="D293" s="1" t="s">
        <v>57</v>
      </c>
      <c r="E293" s="4">
        <v>45838</v>
      </c>
      <c r="F293" s="4">
        <v>45855</v>
      </c>
      <c r="G293" s="1">
        <v>3</v>
      </c>
      <c r="H293" s="5">
        <f>AVERAGE('PG facts'!F69,'PG facts'!F76,'PG facts'!F83,'PG facts'!F90)</f>
        <v>1.25</v>
      </c>
      <c r="I293" s="5">
        <f>'PG facts'!F90</f>
        <v>2</v>
      </c>
      <c r="J293" s="8">
        <f>COUNT('Training pairs'!F5821:F5833)</f>
        <v>13</v>
      </c>
      <c r="K293" s="5">
        <f>(SUM('Training pairs'!I5821:I5833)-SUM('Training pairs'!F5821:F5833)*SUM('Training pairs'!G5821:G5833)/COUNT('Training pairs'!F5821:F5833))/(SUM('Training pairs'!H5821:H5833)-SUM('Training pairs'!F5821:F5833)^2/COUNT('Training pairs'!F5821:F5833))</f>
        <v>0.32603901844377436</v>
      </c>
      <c r="L293" s="5">
        <f>AVERAGE('Training pairs'!G5821:G5833)-K293*AVERAGE('Training pairs'!F5821:F5833)</f>
        <v>1.4816992708056387</v>
      </c>
      <c r="M293" s="5">
        <f>(SUM('Target months'!H867:H869)/SUM('Target months'!F867:F869)-1)*100</f>
        <v>8.2474226804123631</v>
      </c>
      <c r="N293" s="5">
        <f t="shared" si="24"/>
        <v>4.1706808662182082</v>
      </c>
      <c r="O293" s="8">
        <f>COUNT('Training pairs'!F5834:F5845)</f>
        <v>12</v>
      </c>
      <c r="P293" s="5">
        <f>(SUM('Training pairs'!I5834:I5845)-SUM('Training pairs'!F5834:F5845)*SUM('Training pairs'!G5834:G5845)/COUNT('Training pairs'!F5834:F5845))/(SUM('Training pairs'!H5834:H5845)-SUM('Training pairs'!F5834:F5845)^2/COUNT('Training pairs'!F5834:F5845))</f>
        <v>0.36774469444116026</v>
      </c>
      <c r="Q293" s="5">
        <f>AVERAGE('Training pairs'!G5834:G5845)-P293*AVERAGE('Training pairs'!F5834:F5845)</f>
        <v>1.3359130208888137</v>
      </c>
      <c r="R293" s="5">
        <v>7.2806297567527212</v>
      </c>
      <c r="S293" s="5">
        <f t="shared" si="28"/>
        <v>4.0133259861250616</v>
      </c>
      <c r="T293" s="5">
        <f t="shared" si="25"/>
        <v>2.7103404331091041</v>
      </c>
      <c r="U293" s="4">
        <v>45855</v>
      </c>
      <c r="V293" s="4">
        <v>45771</v>
      </c>
      <c r="W293" s="1" t="s">
        <v>153</v>
      </c>
    </row>
    <row r="294" spans="1:23" ht="25" customHeight="1">
      <c r="A294" s="1"/>
      <c r="B294" s="1">
        <v>289</v>
      </c>
      <c r="C294" s="13" t="s">
        <v>17</v>
      </c>
      <c r="D294" s="1" t="s">
        <v>57</v>
      </c>
      <c r="E294" s="4">
        <v>45838</v>
      </c>
      <c r="F294" s="4">
        <v>45866</v>
      </c>
      <c r="G294" s="1">
        <v>3</v>
      </c>
      <c r="H294" s="5">
        <f>AVERAGE('PG facts'!F69,'PG facts'!F76,'PG facts'!F83,'PG facts'!F90)</f>
        <v>1.25</v>
      </c>
      <c r="I294" s="5">
        <f>'PG facts'!F90</f>
        <v>2</v>
      </c>
      <c r="J294" s="8">
        <f>COUNT('Training pairs'!F5846:F5858)</f>
        <v>13</v>
      </c>
      <c r="K294" s="5">
        <f>(SUM('Training pairs'!I5846:I5858)-SUM('Training pairs'!F5846:F5858)*SUM('Training pairs'!G5846:G5858)/COUNT('Training pairs'!F5846:F5858))/(SUM('Training pairs'!H5846:H5858)-SUM('Training pairs'!F5846:F5858)^2/COUNT('Training pairs'!F5846:F5858))</f>
        <v>0.32603901844377436</v>
      </c>
      <c r="L294" s="5">
        <f>AVERAGE('Training pairs'!G5846:G5858)-K294*AVERAGE('Training pairs'!F5846:F5858)</f>
        <v>1.4816992708056387</v>
      </c>
      <c r="M294" s="5">
        <f>(SUM('Target months'!H870:H872)/SUM('Target months'!F870:F872)-1)*100</f>
        <v>8.2474226804123631</v>
      </c>
      <c r="N294" s="5">
        <f t="shared" si="24"/>
        <v>4.1706808662182082</v>
      </c>
      <c r="O294" s="8">
        <f>COUNT('Training pairs'!F5859:F5870)</f>
        <v>12</v>
      </c>
      <c r="P294" s="5">
        <f>(SUM('Training pairs'!I5859:I5870)-SUM('Training pairs'!F5859:F5870)*SUM('Training pairs'!G5859:G5870)/COUNT('Training pairs'!F5859:F5870))/(SUM('Training pairs'!H5859:H5870)-SUM('Training pairs'!F5859:F5870)^2/COUNT('Training pairs'!F5859:F5870))</f>
        <v>0.36774469444116026</v>
      </c>
      <c r="Q294" s="5">
        <f>AVERAGE('Training pairs'!G5859:G5870)-P294*AVERAGE('Training pairs'!F5859:F5870)</f>
        <v>1.3359130208888137</v>
      </c>
      <c r="R294" s="5">
        <v>7.2806297567527212</v>
      </c>
      <c r="S294" s="5">
        <f t="shared" si="28"/>
        <v>4.0133259861250616</v>
      </c>
      <c r="T294" s="5">
        <f t="shared" si="25"/>
        <v>2.7103404331091041</v>
      </c>
      <c r="U294" s="4">
        <v>45855</v>
      </c>
      <c r="V294" s="4">
        <v>45771</v>
      </c>
      <c r="W294" s="1" t="s">
        <v>153</v>
      </c>
    </row>
    <row r="295" spans="1:23" ht="25" customHeight="1">
      <c r="A295" s="1"/>
      <c r="B295" s="1">
        <v>290</v>
      </c>
      <c r="C295" s="13" t="s">
        <v>53</v>
      </c>
      <c r="D295" s="1" t="s">
        <v>57</v>
      </c>
      <c r="E295" s="4">
        <v>45838</v>
      </c>
      <c r="F295" s="4">
        <v>45748</v>
      </c>
      <c r="G295" s="1">
        <v>0</v>
      </c>
      <c r="H295" s="5">
        <f>AVERAGE('PG facts'!F64,'PG facts'!F71,'PG facts'!F78,'PG facts'!F85)</f>
        <v>3.25</v>
      </c>
      <c r="I295" s="5">
        <f>'PG facts'!F85</f>
        <v>3</v>
      </c>
      <c r="J295" s="8">
        <f>COUNT('Training pairs'!F5871:F5882)</f>
        <v>12</v>
      </c>
      <c r="K295" s="5">
        <f>(SUM('Training pairs'!I5871:I5882)-SUM('Training pairs'!F5871:F5882)*SUM('Training pairs'!G5871:G5882)/COUNT('Training pairs'!F5871:F5882))/(SUM('Training pairs'!H5871:H5882)-SUM('Training pairs'!F5871:F5882)^2/COUNT('Training pairs'!F5871:F5882))</f>
        <v>0.3439392870156523</v>
      </c>
      <c r="L295" s="5">
        <f>AVERAGE('Training pairs'!G5871:G5882)-K295*AVERAGE('Training pairs'!F5871:F5882)</f>
        <v>4.9420913467490015</v>
      </c>
      <c r="M295" s="5">
        <f>(SUM('Target months'!H873:H875)/SUM('Target months'!F873:F875)-1)*100</f>
        <v>5.267727303523273</v>
      </c>
      <c r="N295" s="5">
        <f t="shared" si="24"/>
        <v>6.7538697197156807</v>
      </c>
      <c r="O295" s="8">
        <f>COUNT('Training pairs'!F5883:F5893)</f>
        <v>11</v>
      </c>
      <c r="P295" s="5">
        <f>(SUM('Training pairs'!I5883:I5893)-SUM('Training pairs'!F5883:F5893)*SUM('Training pairs'!G5883:G5893)/COUNT('Training pairs'!F5883:F5893))/(SUM('Training pairs'!H5883:H5893)-SUM('Training pairs'!F5883:F5893)^2/COUNT('Training pairs'!F5883:F5893))</f>
        <v>-1.7622187519831141E-2</v>
      </c>
      <c r="Q295" s="5">
        <f>AVERAGE('Training pairs'!G5883:G5893)-P295*AVERAGE('Training pairs'!F5883:F5893)</f>
        <v>5.9101389399083173</v>
      </c>
      <c r="R295" s="5" t="s">
        <v>88</v>
      </c>
      <c r="S295" s="5" t="str">
        <f>"n.a."</f>
        <v>n.a.</v>
      </c>
      <c r="T295" s="5">
        <f t="shared" si="25"/>
        <v>5.0019348598578404</v>
      </c>
      <c r="U295" s="4">
        <v>45748</v>
      </c>
      <c r="V295" s="4">
        <v>45679</v>
      </c>
      <c r="W295" s="1" t="s">
        <v>149</v>
      </c>
    </row>
    <row r="296" spans="1:23" ht="25" customHeight="1">
      <c r="A296" s="1"/>
      <c r="B296" s="1">
        <v>291</v>
      </c>
      <c r="C296" s="13" t="s">
        <v>53</v>
      </c>
      <c r="D296" s="1" t="s">
        <v>57</v>
      </c>
      <c r="E296" s="4">
        <v>45838</v>
      </c>
      <c r="F296" s="4">
        <v>45763</v>
      </c>
      <c r="G296" s="1">
        <v>0</v>
      </c>
      <c r="H296" s="5">
        <f>AVERAGE('PG facts'!F64,'PG facts'!F71,'PG facts'!F78,'PG facts'!F85)</f>
        <v>3.25</v>
      </c>
      <c r="I296" s="5">
        <f>'PG facts'!F85</f>
        <v>3</v>
      </c>
      <c r="J296" s="8">
        <f>COUNT('Training pairs'!F5894:F5905)</f>
        <v>12</v>
      </c>
      <c r="K296" s="5">
        <f>(SUM('Training pairs'!I5894:I5905)-SUM('Training pairs'!F5894:F5905)*SUM('Training pairs'!G5894:G5905)/COUNT('Training pairs'!F5894:F5905))/(SUM('Training pairs'!H5894:H5905)-SUM('Training pairs'!F5894:F5905)^2/COUNT('Training pairs'!F5894:F5905))</f>
        <v>0.33885160128625202</v>
      </c>
      <c r="L296" s="5">
        <f>AVERAGE('Training pairs'!G5894:G5905)-K296*AVERAGE('Training pairs'!F5894:F5905)</f>
        <v>4.9636957743719545</v>
      </c>
      <c r="M296" s="5">
        <f>(SUM('Target months'!H876:H878)/SUM('Target months'!F876:F878)-1)*100</f>
        <v>6.0208310391030695</v>
      </c>
      <c r="N296" s="5">
        <f t="shared" si="24"/>
        <v>7.0038640130459981</v>
      </c>
      <c r="O296" s="8">
        <f>COUNT('Training pairs'!F5906:F5916)</f>
        <v>11</v>
      </c>
      <c r="P296" s="5">
        <f>(SUM('Training pairs'!I5906:I5916)-SUM('Training pairs'!F5906:F5916)*SUM('Training pairs'!G5906:G5916)/COUNT('Training pairs'!F5906:F5916))/(SUM('Training pairs'!H5906:H5916)-SUM('Training pairs'!F5906:F5916)^2/COUNT('Training pairs'!F5906:F5916))</f>
        <v>-2.1256608179977203E-2</v>
      </c>
      <c r="Q296" s="5">
        <f>AVERAGE('Training pairs'!G5906:G5916)-P296*AVERAGE('Training pairs'!F5906:F5916)</f>
        <v>5.9293716003300734</v>
      </c>
      <c r="R296" s="5">
        <v>6.0197383520771197</v>
      </c>
      <c r="S296" s="5">
        <f t="shared" ref="S296:S302" si="29">Q296+P296*R296</f>
        <v>5.8014123808339884</v>
      </c>
      <c r="T296" s="5">
        <f t="shared" si="25"/>
        <v>5.1269320065229991</v>
      </c>
      <c r="U296" s="4">
        <v>45763</v>
      </c>
      <c r="V296" s="4">
        <v>45679</v>
      </c>
      <c r="W296" s="1" t="s">
        <v>140</v>
      </c>
    </row>
    <row r="297" spans="1:23" ht="25" customHeight="1">
      <c r="A297" s="1"/>
      <c r="B297" s="1">
        <v>292</v>
      </c>
      <c r="C297" s="13" t="s">
        <v>53</v>
      </c>
      <c r="D297" s="1" t="s">
        <v>57</v>
      </c>
      <c r="E297" s="4">
        <v>45838</v>
      </c>
      <c r="F297" s="4">
        <v>45771</v>
      </c>
      <c r="G297" s="1">
        <v>0</v>
      </c>
      <c r="H297" s="5">
        <f>AVERAGE('PG facts'!F71,'PG facts'!F78,'PG facts'!F85,'PG facts'!F92)</f>
        <v>3.75</v>
      </c>
      <c r="I297" s="5">
        <f>'PG facts'!F92</f>
        <v>4</v>
      </c>
      <c r="J297" s="8">
        <f>COUNT('Training pairs'!F5917:F5929)</f>
        <v>13</v>
      </c>
      <c r="K297" s="5">
        <f>(SUM('Training pairs'!I5917:I5929)-SUM('Training pairs'!F5917:F5929)*SUM('Training pairs'!G5917:G5929)/COUNT('Training pairs'!F5917:F5929))/(SUM('Training pairs'!H5917:H5929)-SUM('Training pairs'!F5917:F5929)^2/COUNT('Training pairs'!F5917:F5929))</f>
        <v>0.3041485995895612</v>
      </c>
      <c r="L297" s="5">
        <f>AVERAGE('Training pairs'!G5917:G5929)-K297*AVERAGE('Training pairs'!F5917:F5929)</f>
        <v>4.9097186321068333</v>
      </c>
      <c r="M297" s="5">
        <f>(SUM('Target months'!H879:H881)/SUM('Target months'!F879:F881)-1)*100</f>
        <v>6.0208310391030695</v>
      </c>
      <c r="N297" s="5">
        <f t="shared" si="24"/>
        <v>6.7409459610153943</v>
      </c>
      <c r="O297" s="8">
        <f>COUNT('Training pairs'!F5930:F5941)</f>
        <v>12</v>
      </c>
      <c r="P297" s="5">
        <f>(SUM('Training pairs'!I5930:I5941)-SUM('Training pairs'!F5930:F5941)*SUM('Training pairs'!G5930:G5941)/COUNT('Training pairs'!F5930:F5941))/(SUM('Training pairs'!H5930:H5941)-SUM('Training pairs'!F5930:F5941)^2/COUNT('Training pairs'!F5930:F5941))</f>
        <v>3.2506275267050425E-2</v>
      </c>
      <c r="Q297" s="5">
        <f>AVERAGE('Training pairs'!G5930:G5941)-P297*AVERAGE('Training pairs'!F5930:F5941)</f>
        <v>5.5032994569897022</v>
      </c>
      <c r="R297" s="5">
        <v>6.0197383520771197</v>
      </c>
      <c r="S297" s="5">
        <f t="shared" si="29"/>
        <v>5.6989787288979414</v>
      </c>
      <c r="T297" s="5">
        <f t="shared" si="25"/>
        <v>5.2454729805076976</v>
      </c>
      <c r="U297" s="4">
        <v>45763</v>
      </c>
      <c r="V297" s="4">
        <v>45771</v>
      </c>
      <c r="W297" s="1" t="s">
        <v>140</v>
      </c>
    </row>
    <row r="298" spans="1:23" ht="25" customHeight="1">
      <c r="A298" s="1"/>
      <c r="B298" s="1">
        <v>293</v>
      </c>
      <c r="C298" s="13" t="s">
        <v>53</v>
      </c>
      <c r="D298" s="1" t="s">
        <v>57</v>
      </c>
      <c r="E298" s="4">
        <v>45838</v>
      </c>
      <c r="F298" s="4">
        <v>45772</v>
      </c>
      <c r="G298" s="1">
        <v>0</v>
      </c>
      <c r="H298" s="5">
        <f>AVERAGE('PG facts'!F71,'PG facts'!F78,'PG facts'!F85,'PG facts'!F92)</f>
        <v>3.75</v>
      </c>
      <c r="I298" s="5">
        <f>'PG facts'!F92</f>
        <v>4</v>
      </c>
      <c r="J298" s="8">
        <f>COUNT('Training pairs'!F5942:F5954)</f>
        <v>13</v>
      </c>
      <c r="K298" s="5">
        <f>(SUM('Training pairs'!I5942:I5954)-SUM('Training pairs'!F5942:F5954)*SUM('Training pairs'!G5942:G5954)/COUNT('Training pairs'!F5942:F5954))/(SUM('Training pairs'!H5942:H5954)-SUM('Training pairs'!F5942:F5954)^2/COUNT('Training pairs'!F5942:F5954))</f>
        <v>0.20986067896361413</v>
      </c>
      <c r="L298" s="5">
        <f>AVERAGE('Training pairs'!G5942:G5954)-K298*AVERAGE('Training pairs'!F5942:F5954)</f>
        <v>5.3518546536210811</v>
      </c>
      <c r="M298" s="5">
        <f>(SUM('Target months'!H882:H884)/SUM('Target months'!F882:F884)-1)*100</f>
        <v>6.1449551317444895</v>
      </c>
      <c r="N298" s="5">
        <f t="shared" si="24"/>
        <v>6.6414391097699248</v>
      </c>
      <c r="O298" s="8">
        <f>COUNT('Training pairs'!F5955:F5966)</f>
        <v>12</v>
      </c>
      <c r="P298" s="5">
        <f>(SUM('Training pairs'!I5955:I5966)-SUM('Training pairs'!F5955:F5966)*SUM('Training pairs'!G5955:G5966)/COUNT('Training pairs'!F5955:F5966))/(SUM('Training pairs'!H5955:H5966)-SUM('Training pairs'!F5955:F5966)^2/COUNT('Training pairs'!F5955:F5966))</f>
        <v>-8.990771479225336E-2</v>
      </c>
      <c r="Q298" s="5">
        <f>AVERAGE('Training pairs'!G5955:G5966)-P298*AVERAGE('Training pairs'!F5955:F5966)</f>
        <v>6.1356630580868492</v>
      </c>
      <c r="R298" s="5">
        <v>6.1432779061963982</v>
      </c>
      <c r="S298" s="5">
        <f t="shared" si="29"/>
        <v>5.5833349802069918</v>
      </c>
      <c r="T298" s="5">
        <f t="shared" si="25"/>
        <v>5.1957195548849624</v>
      </c>
      <c r="U298" s="4">
        <v>45772</v>
      </c>
      <c r="V298" s="4">
        <v>45771</v>
      </c>
      <c r="W298" s="1" t="s">
        <v>150</v>
      </c>
    </row>
    <row r="299" spans="1:23" ht="25" customHeight="1">
      <c r="A299" s="1"/>
      <c r="B299" s="1">
        <v>294</v>
      </c>
      <c r="C299" s="13" t="s">
        <v>53</v>
      </c>
      <c r="D299" s="1" t="s">
        <v>57</v>
      </c>
      <c r="E299" s="4">
        <v>45838</v>
      </c>
      <c r="F299" s="4">
        <v>45792</v>
      </c>
      <c r="G299" s="1">
        <v>1</v>
      </c>
      <c r="H299" s="5">
        <f>AVERAGE('PG facts'!F71,'PG facts'!F78,'PG facts'!F85,'PG facts'!F92)</f>
        <v>3.75</v>
      </c>
      <c r="I299" s="5">
        <f>'PG facts'!F92</f>
        <v>4</v>
      </c>
      <c r="J299" s="8">
        <f>COUNT('Training pairs'!F5967:F5979)</f>
        <v>13</v>
      </c>
      <c r="K299" s="5">
        <f>(SUM('Training pairs'!I5967:I5979)-SUM('Training pairs'!F5967:F5979)*SUM('Training pairs'!G5967:G5979)/COUNT('Training pairs'!F5967:F5979))/(SUM('Training pairs'!H5967:H5979)-SUM('Training pairs'!F5967:F5979)^2/COUNT('Training pairs'!F5967:F5979))</f>
        <v>0.17465398155842127</v>
      </c>
      <c r="L299" s="5">
        <f>AVERAGE('Training pairs'!G5967:G5979)-K299*AVERAGE('Training pairs'!F5967:F5979)</f>
        <v>5.524600598673949</v>
      </c>
      <c r="M299" s="5">
        <f>(SUM('Target months'!H885:H887)/SUM('Target months'!F885:F887)-1)*100</f>
        <v>8.5590013727523626</v>
      </c>
      <c r="N299" s="5">
        <f t="shared" si="24"/>
        <v>7.0194642665891429</v>
      </c>
      <c r="O299" s="8">
        <f>COUNT('Training pairs'!F5980:F5991)</f>
        <v>12</v>
      </c>
      <c r="P299" s="5">
        <f>(SUM('Training pairs'!I5980:I5991)-SUM('Training pairs'!F5980:F5991)*SUM('Training pairs'!G5980:G5991)/COUNT('Training pairs'!F5980:F5991))/(SUM('Training pairs'!H5980:H5991)-SUM('Training pairs'!F5980:F5991)^2/COUNT('Training pairs'!F5980:F5991))</f>
        <v>-8.7143715943370503E-2</v>
      </c>
      <c r="Q299" s="5">
        <f>AVERAGE('Training pairs'!G5980:G5991)-P299*AVERAGE('Training pairs'!F5980:F5991)</f>
        <v>6.1205019535517176</v>
      </c>
      <c r="R299" s="5">
        <v>7.2442545888673271</v>
      </c>
      <c r="S299" s="5">
        <f t="shared" si="29"/>
        <v>5.4892106894380053</v>
      </c>
      <c r="T299" s="5">
        <f t="shared" si="25"/>
        <v>5.3847321332945715</v>
      </c>
      <c r="U299" s="4">
        <v>45792</v>
      </c>
      <c r="V299" s="4">
        <v>45771</v>
      </c>
      <c r="W299" s="1" t="s">
        <v>151</v>
      </c>
    </row>
    <row r="300" spans="1:23" ht="25" customHeight="1">
      <c r="A300" s="1"/>
      <c r="B300" s="1">
        <v>295</v>
      </c>
      <c r="C300" s="13" t="s">
        <v>53</v>
      </c>
      <c r="D300" s="1" t="s">
        <v>57</v>
      </c>
      <c r="E300" s="4">
        <v>45838</v>
      </c>
      <c r="F300" s="4">
        <v>45825</v>
      </c>
      <c r="G300" s="1">
        <v>2</v>
      </c>
      <c r="H300" s="5">
        <f>AVERAGE('PG facts'!F71,'PG facts'!F78,'PG facts'!F85,'PG facts'!F92)</f>
        <v>3.75</v>
      </c>
      <c r="I300" s="5">
        <f>'PG facts'!F92</f>
        <v>4</v>
      </c>
      <c r="J300" s="8">
        <f>COUNT('Training pairs'!F5992:F6004)</f>
        <v>13</v>
      </c>
      <c r="K300" s="5">
        <f>(SUM('Training pairs'!I5992:I6004)-SUM('Training pairs'!F5992:F6004)*SUM('Training pairs'!G5992:G6004)/COUNT('Training pairs'!F5992:F6004))/(SUM('Training pairs'!H5992:H6004)-SUM('Training pairs'!F5992:F6004)^2/COUNT('Training pairs'!F5992:F6004))</f>
        <v>0.17337662988268934</v>
      </c>
      <c r="L300" s="5">
        <f>AVERAGE('Training pairs'!G5992:G6004)-K300*AVERAGE('Training pairs'!F5992:F6004)</f>
        <v>5.5309803439013807</v>
      </c>
      <c r="M300" s="5">
        <f>(SUM('Target months'!H888:H890)/SUM('Target months'!F888:F890)-1)*100</f>
        <v>8.2955305055249831</v>
      </c>
      <c r="N300" s="5">
        <f t="shared" si="24"/>
        <v>6.9692314660383445</v>
      </c>
      <c r="O300" s="8">
        <f>COUNT('Training pairs'!F6005:F6016)</f>
        <v>12</v>
      </c>
      <c r="P300" s="5">
        <f>(SUM('Training pairs'!I6005:I6016)-SUM('Training pairs'!F6005:F6016)*SUM('Training pairs'!G6005:G6016)/COUNT('Training pairs'!F6005:F6016))/(SUM('Training pairs'!H6005:H6016)-SUM('Training pairs'!F6005:F6016)^2/COUNT('Training pairs'!F6005:F6016))</f>
        <v>-8.7116862166831774E-2</v>
      </c>
      <c r="Q300" s="5">
        <f>AVERAGE('Training pairs'!G6005:G6016)-P300*AVERAGE('Training pairs'!F6005:F6016)</f>
        <v>6.1203553153358623</v>
      </c>
      <c r="R300" s="5">
        <v>7.2806297567527212</v>
      </c>
      <c r="S300" s="5">
        <f t="shared" si="29"/>
        <v>5.4860896963291017</v>
      </c>
      <c r="T300" s="5">
        <f t="shared" si="25"/>
        <v>5.3596157330191723</v>
      </c>
      <c r="U300" s="4">
        <v>45825</v>
      </c>
      <c r="V300" s="4">
        <v>45771</v>
      </c>
      <c r="W300" s="1" t="s">
        <v>152</v>
      </c>
    </row>
    <row r="301" spans="1:23" ht="25" customHeight="1">
      <c r="A301" s="1"/>
      <c r="B301" s="1">
        <v>296</v>
      </c>
      <c r="C301" s="13" t="s">
        <v>53</v>
      </c>
      <c r="D301" s="1" t="s">
        <v>57</v>
      </c>
      <c r="E301" s="4">
        <v>45838</v>
      </c>
      <c r="F301" s="4">
        <v>45855</v>
      </c>
      <c r="G301" s="1">
        <v>3</v>
      </c>
      <c r="H301" s="5">
        <f>AVERAGE('PG facts'!F71,'PG facts'!F78,'PG facts'!F85,'PG facts'!F92)</f>
        <v>3.75</v>
      </c>
      <c r="I301" s="5">
        <f>'PG facts'!F92</f>
        <v>4</v>
      </c>
      <c r="J301" s="8">
        <f>COUNT('Training pairs'!F6017:F6029)</f>
        <v>13</v>
      </c>
      <c r="K301" s="5">
        <f>(SUM('Training pairs'!I6017:I6029)-SUM('Training pairs'!F6017:F6029)*SUM('Training pairs'!G6017:G6029)/COUNT('Training pairs'!F6017:F6029))/(SUM('Training pairs'!H6017:H6029)-SUM('Training pairs'!F6017:F6029)^2/COUNT('Training pairs'!F6017:F6029))</f>
        <v>0.17372633727299108</v>
      </c>
      <c r="L301" s="5">
        <f>AVERAGE('Training pairs'!G6017:G6029)-K301*AVERAGE('Training pairs'!F6017:F6029)</f>
        <v>5.5295655975878457</v>
      </c>
      <c r="M301" s="5">
        <f>(SUM('Target months'!H891:H893)/SUM('Target months'!F891:F893)-1)*100</f>
        <v>8.2474226804123631</v>
      </c>
      <c r="N301" s="5">
        <f t="shared" si="24"/>
        <v>6.9623601317980803</v>
      </c>
      <c r="O301" s="8">
        <f>COUNT('Training pairs'!F6030:F6041)</f>
        <v>12</v>
      </c>
      <c r="P301" s="5">
        <f>(SUM('Training pairs'!I6030:I6041)-SUM('Training pairs'!F6030:F6041)*SUM('Training pairs'!G6030:G6041)/COUNT('Training pairs'!F6030:F6041))/(SUM('Training pairs'!H6030:H6041)-SUM('Training pairs'!F6030:F6041)^2/COUNT('Training pairs'!F6030:F6041))</f>
        <v>-8.6125744961813855E-2</v>
      </c>
      <c r="Q301" s="5">
        <f>AVERAGE('Training pairs'!G6030:G6041)-P301*AVERAGE('Training pairs'!F6030:F6041)</f>
        <v>6.114945511989438</v>
      </c>
      <c r="R301" s="5">
        <v>7.2806297567527212</v>
      </c>
      <c r="S301" s="5">
        <f t="shared" si="29"/>
        <v>5.48789585039796</v>
      </c>
      <c r="T301" s="5">
        <f t="shared" si="25"/>
        <v>5.3561800658990402</v>
      </c>
      <c r="U301" s="4">
        <v>45855</v>
      </c>
      <c r="V301" s="4">
        <v>45771</v>
      </c>
      <c r="W301" s="1" t="s">
        <v>153</v>
      </c>
    </row>
    <row r="302" spans="1:23" ht="25" customHeight="1">
      <c r="A302" s="1"/>
      <c r="B302" s="1">
        <v>297</v>
      </c>
      <c r="C302" s="13" t="s">
        <v>53</v>
      </c>
      <c r="D302" s="1" t="s">
        <v>57</v>
      </c>
      <c r="E302" s="4">
        <v>45838</v>
      </c>
      <c r="F302" s="4">
        <v>45866</v>
      </c>
      <c r="G302" s="1">
        <v>3</v>
      </c>
      <c r="H302" s="5">
        <f>AVERAGE('PG facts'!F71,'PG facts'!F78,'PG facts'!F85,'PG facts'!F92)</f>
        <v>3.75</v>
      </c>
      <c r="I302" s="5">
        <f>'PG facts'!F92</f>
        <v>4</v>
      </c>
      <c r="J302" s="8">
        <f>COUNT('Training pairs'!F6042:F6054)</f>
        <v>13</v>
      </c>
      <c r="K302" s="5">
        <f>(SUM('Training pairs'!I6042:I6054)-SUM('Training pairs'!F6042:F6054)*SUM('Training pairs'!G6042:G6054)/COUNT('Training pairs'!F6042:F6054))/(SUM('Training pairs'!H6042:H6054)-SUM('Training pairs'!F6042:F6054)^2/COUNT('Training pairs'!F6042:F6054))</f>
        <v>0.17372633727299108</v>
      </c>
      <c r="L302" s="5">
        <f>AVERAGE('Training pairs'!G6042:G6054)-K302*AVERAGE('Training pairs'!F6042:F6054)</f>
        <v>5.5295655975878457</v>
      </c>
      <c r="M302" s="5">
        <f>(SUM('Target months'!H894:H896)/SUM('Target months'!F894:F896)-1)*100</f>
        <v>8.2474226804123631</v>
      </c>
      <c r="N302" s="5">
        <f t="shared" si="24"/>
        <v>6.9623601317980803</v>
      </c>
      <c r="O302" s="8">
        <f>COUNT('Training pairs'!F6055:F6066)</f>
        <v>12</v>
      </c>
      <c r="P302" s="5">
        <f>(SUM('Training pairs'!I6055:I6066)-SUM('Training pairs'!F6055:F6066)*SUM('Training pairs'!G6055:G6066)/COUNT('Training pairs'!F6055:F6066))/(SUM('Training pairs'!H6055:H6066)-SUM('Training pairs'!F6055:F6066)^2/COUNT('Training pairs'!F6055:F6066))</f>
        <v>-8.6125744961813855E-2</v>
      </c>
      <c r="Q302" s="5">
        <f>AVERAGE('Training pairs'!G6055:G6066)-P302*AVERAGE('Training pairs'!F6055:F6066)</f>
        <v>6.114945511989438</v>
      </c>
      <c r="R302" s="5">
        <v>7.2806297567527212</v>
      </c>
      <c r="S302" s="5">
        <f t="shared" si="29"/>
        <v>5.48789585039796</v>
      </c>
      <c r="T302" s="5">
        <f t="shared" si="25"/>
        <v>5.3561800658990402</v>
      </c>
      <c r="U302" s="4">
        <v>45855</v>
      </c>
      <c r="V302" s="4">
        <v>45771</v>
      </c>
      <c r="W302" s="1" t="s">
        <v>153</v>
      </c>
    </row>
    <row r="303" spans="1:23" ht="25" customHeight="1">
      <c r="A303" s="1"/>
      <c r="B303" s="1">
        <v>298</v>
      </c>
      <c r="C303" s="13" t="s">
        <v>17</v>
      </c>
      <c r="D303" s="1" t="s">
        <v>43</v>
      </c>
      <c r="E303" s="4">
        <v>45930</v>
      </c>
      <c r="F303" s="4">
        <v>45839</v>
      </c>
      <c r="G303" s="1">
        <v>0</v>
      </c>
      <c r="H303" s="5">
        <f>AVERAGE('PG facts'!D69,'PG facts'!D76,'PG facts'!D83,'PG facts'!D90)</f>
        <v>0.5</v>
      </c>
      <c r="I303" s="5">
        <f>'PG facts'!D90</f>
        <v>1</v>
      </c>
      <c r="J303" s="8">
        <f>COUNT('Training pairs'!F6067:F6079)</f>
        <v>13</v>
      </c>
      <c r="K303" s="5">
        <f>(SUM('Training pairs'!I6067:I6079)-SUM('Training pairs'!F6067:F6079)*SUM('Training pairs'!G6067:G6079)/COUNT('Training pairs'!F6067:F6079))/(SUM('Training pairs'!H6067:H6079)-SUM('Training pairs'!F6067:F6079)^2/COUNT('Training pairs'!F6067:F6079))</f>
        <v>0.54592276242583904</v>
      </c>
      <c r="L303" s="5">
        <f>AVERAGE('Training pairs'!G6067:G6079)-K303*AVERAGE('Training pairs'!F6067:F6079)</f>
        <v>-1.1354582985941692</v>
      </c>
      <c r="M303" s="5">
        <f>(SUM('Target months'!H897:H899)/SUM('Target months'!F897:F899)-1)*100</f>
        <v>2.8115539262481226</v>
      </c>
      <c r="N303" s="5">
        <f t="shared" si="24"/>
        <v>0.39943298753241963</v>
      </c>
      <c r="O303" s="8">
        <f>COUNT('Training pairs'!F6080:F6091)</f>
        <v>12</v>
      </c>
      <c r="P303" s="5">
        <f>(SUM('Training pairs'!I6080:I6091)-SUM('Training pairs'!F6080:F6091)*SUM('Training pairs'!G6080:G6091)/COUNT('Training pairs'!F6080:F6091))/(SUM('Training pairs'!H6080:H6091)-SUM('Training pairs'!F6080:F6091)^2/COUNT('Training pairs'!F6080:F6091))</f>
        <v>0.29728297758416161</v>
      </c>
      <c r="Q303" s="5">
        <f>AVERAGE('Training pairs'!G6080:G6091)-P303*AVERAGE('Training pairs'!F6080:F6091)</f>
        <v>-0.78109807560979627</v>
      </c>
      <c r="R303" s="5" t="s">
        <v>88</v>
      </c>
      <c r="S303" s="5" t="str">
        <f>"n.a."</f>
        <v>n.a.</v>
      </c>
      <c r="T303" s="5">
        <f t="shared" si="25"/>
        <v>0.44971649376620981</v>
      </c>
      <c r="U303" s="4">
        <v>45839</v>
      </c>
      <c r="V303" s="4">
        <v>45771</v>
      </c>
      <c r="W303" s="1" t="s">
        <v>144</v>
      </c>
    </row>
    <row r="304" spans="1:23" ht="25" customHeight="1">
      <c r="A304" s="1"/>
      <c r="B304" s="1">
        <v>299</v>
      </c>
      <c r="C304" s="13" t="s">
        <v>17</v>
      </c>
      <c r="D304" s="1" t="s">
        <v>43</v>
      </c>
      <c r="E304" s="4">
        <v>45930</v>
      </c>
      <c r="F304" s="4">
        <v>45867</v>
      </c>
      <c r="G304" s="1">
        <v>0</v>
      </c>
      <c r="H304" s="5">
        <f>AVERAGE('PG facts'!D76,'PG facts'!D83,'PG facts'!D90,'PG facts'!D97)</f>
        <v>0.5</v>
      </c>
      <c r="I304" s="5">
        <f>'PG facts'!D97</f>
        <v>1</v>
      </c>
      <c r="J304" s="8">
        <f>COUNT('Training pairs'!F6092:F6104)</f>
        <v>13</v>
      </c>
      <c r="K304" s="5">
        <f>(SUM('Training pairs'!I6092:I6104)-SUM('Training pairs'!F6092:F6104)*SUM('Training pairs'!G6092:G6104)/COUNT('Training pairs'!F6092:F6104))/(SUM('Training pairs'!H6092:H6104)-SUM('Training pairs'!F6092:F6104)^2/COUNT('Training pairs'!F6092:F6104))</f>
        <v>0.54592276242583904</v>
      </c>
      <c r="L304" s="5">
        <f>AVERAGE('Training pairs'!G6092:G6104)-K304*AVERAGE('Training pairs'!F6092:F6104)</f>
        <v>-1.1354582985941692</v>
      </c>
      <c r="M304" s="5">
        <f>(SUM('Target months'!H900:H902)/SUM('Target months'!F900:F902)-1)*100</f>
        <v>2.8115539262481226</v>
      </c>
      <c r="N304" s="5">
        <f t="shared" si="24"/>
        <v>0.39943298753241963</v>
      </c>
      <c r="O304" s="8">
        <f>COUNT('Training pairs'!F6105:F6117)</f>
        <v>13</v>
      </c>
      <c r="P304" s="5">
        <f>(SUM('Training pairs'!I6105:I6117)-SUM('Training pairs'!F6105:F6117)*SUM('Training pairs'!G6105:G6117)/COUNT('Training pairs'!F6105:F6117))/(SUM('Training pairs'!H6105:H6117)-SUM('Training pairs'!F6105:F6117)^2/COUNT('Training pairs'!F6105:F6117))</f>
        <v>0.35356121435907772</v>
      </c>
      <c r="Q304" s="5">
        <f>AVERAGE('Training pairs'!G6105:G6117)-P304*AVERAGE('Training pairs'!F6105:F6117)</f>
        <v>-0.77125414381092461</v>
      </c>
      <c r="R304" s="5" t="s">
        <v>88</v>
      </c>
      <c r="S304" s="5" t="str">
        <f>"n.a."</f>
        <v>n.a.</v>
      </c>
      <c r="T304" s="5">
        <f t="shared" si="25"/>
        <v>0.44971649376620981</v>
      </c>
      <c r="U304" s="4">
        <v>45839</v>
      </c>
      <c r="V304" s="4">
        <v>45867</v>
      </c>
      <c r="W304" s="1" t="s">
        <v>144</v>
      </c>
    </row>
    <row r="305" spans="1:23" ht="25" customHeight="1">
      <c r="A305" s="1"/>
      <c r="B305" s="1">
        <v>300</v>
      </c>
      <c r="C305" s="13" t="s">
        <v>17</v>
      </c>
      <c r="D305" s="1" t="s">
        <v>43</v>
      </c>
      <c r="E305" s="4">
        <v>45930</v>
      </c>
      <c r="F305" s="4">
        <v>45869</v>
      </c>
      <c r="G305" s="1">
        <v>0</v>
      </c>
      <c r="H305" s="5">
        <f>AVERAGE('PG facts'!D76,'PG facts'!D83,'PG facts'!D90,'PG facts'!D97)</f>
        <v>0.5</v>
      </c>
      <c r="I305" s="5">
        <f>'PG facts'!D97</f>
        <v>1</v>
      </c>
      <c r="J305" s="8">
        <f>COUNT('Training pairs'!F6118:F6131)</f>
        <v>14</v>
      </c>
      <c r="K305" s="5">
        <f>(SUM('Training pairs'!I6118:I6131)-SUM('Training pairs'!F6118:F6131)*SUM('Training pairs'!G6118:G6131)/COUNT('Training pairs'!F6118:F6131))/(SUM('Training pairs'!H6118:H6131)-SUM('Training pairs'!F6118:F6131)^2/COUNT('Training pairs'!F6118:F6131))</f>
        <v>0.57623713056490056</v>
      </c>
      <c r="L305" s="5">
        <f>AVERAGE('Training pairs'!G6118:G6131)-K305*AVERAGE('Training pairs'!F6118:F6131)</f>
        <v>-1.1280892397771181</v>
      </c>
      <c r="M305" s="5">
        <f>(SUM('Target months'!H903:H905)/SUM('Target months'!F903:F905)-1)*100</f>
        <v>2.7796163180228373</v>
      </c>
      <c r="N305" s="5">
        <f t="shared" si="24"/>
        <v>0.4736288913917357</v>
      </c>
      <c r="O305" s="8">
        <f>COUNT('Training pairs'!F6132:F6144)</f>
        <v>13</v>
      </c>
      <c r="P305" s="5">
        <f>(SUM('Training pairs'!I6132:I6144)-SUM('Training pairs'!F6132:F6144)*SUM('Training pairs'!G6132:G6144)/COUNT('Training pairs'!F6132:F6144))/(SUM('Training pairs'!H6132:H6144)-SUM('Training pairs'!F6132:F6144)^2/COUNT('Training pairs'!F6132:F6144))</f>
        <v>0.35356121435907772</v>
      </c>
      <c r="Q305" s="5">
        <f>AVERAGE('Training pairs'!G6132:G6144)-P305*AVERAGE('Training pairs'!F6132:F6144)</f>
        <v>-0.77125414381092461</v>
      </c>
      <c r="R305" s="5">
        <v>2.7789527528847113</v>
      </c>
      <c r="S305" s="5">
        <f>Q305+P305*R305</f>
        <v>0.21127576614549592</v>
      </c>
      <c r="T305" s="5">
        <f t="shared" si="25"/>
        <v>0.48681444569586785</v>
      </c>
      <c r="U305" s="4">
        <v>45869</v>
      </c>
      <c r="V305" s="4">
        <v>45867</v>
      </c>
      <c r="W305" s="1" t="s">
        <v>154</v>
      </c>
    </row>
    <row r="306" spans="1:23" ht="25" customHeight="1">
      <c r="A306" s="1"/>
      <c r="B306" s="1">
        <v>301</v>
      </c>
      <c r="C306" s="13" t="s">
        <v>17</v>
      </c>
      <c r="D306" s="1" t="s">
        <v>43</v>
      </c>
      <c r="E306" s="4">
        <v>45930</v>
      </c>
      <c r="F306" s="4">
        <v>45898</v>
      </c>
      <c r="G306" s="1">
        <v>1</v>
      </c>
      <c r="H306" s="5">
        <f>AVERAGE('PG facts'!D76,'PG facts'!D83,'PG facts'!D90,'PG facts'!D97)</f>
        <v>0.5</v>
      </c>
      <c r="I306" s="5">
        <f>'PG facts'!D97</f>
        <v>1</v>
      </c>
      <c r="J306" s="8">
        <f>COUNT('Training pairs'!F6145:F6158)</f>
        <v>14</v>
      </c>
      <c r="K306" s="5">
        <f>(SUM('Training pairs'!I6145:I6158)-SUM('Training pairs'!F6145:F6158)*SUM('Training pairs'!G6145:G6158)/COUNT('Training pairs'!F6145:F6158))/(SUM('Training pairs'!H6145:H6158)-SUM('Training pairs'!F6145:F6158)^2/COUNT('Training pairs'!F6145:F6158))</f>
        <v>0.57254462149397756</v>
      </c>
      <c r="L306" s="5">
        <f>AVERAGE('Training pairs'!G6145:G6158)-K306*AVERAGE('Training pairs'!F6145:F6158)</f>
        <v>-1.1334227360316185</v>
      </c>
      <c r="M306" s="5">
        <f>(SUM('Target months'!H906:H908)/SUM('Target months'!F906:F908)-1)*100</f>
        <v>2.8183602545962749</v>
      </c>
      <c r="N306" s="5">
        <f t="shared" si="24"/>
        <v>0.48021426916987608</v>
      </c>
      <c r="O306" s="8">
        <f>COUNT('Training pairs'!F6159:F6171)</f>
        <v>13</v>
      </c>
      <c r="P306" s="5">
        <f>(SUM('Training pairs'!I6159:I6171)-SUM('Training pairs'!F6159:F6171)*SUM('Training pairs'!G6159:G6171)/COUNT('Training pairs'!F6159:F6171))/(SUM('Training pairs'!H6159:H6171)-SUM('Training pairs'!F6159:F6171)^2/COUNT('Training pairs'!F6159:F6171))</f>
        <v>0.35356121435907772</v>
      </c>
      <c r="Q306" s="5">
        <f>AVERAGE('Training pairs'!G6159:G6171)-P306*AVERAGE('Training pairs'!F6159:F6171)</f>
        <v>-0.77125414381092461</v>
      </c>
      <c r="R306" s="5">
        <v>3.0189755747267899</v>
      </c>
      <c r="S306" s="5">
        <f>Q306+P306*R306</f>
        <v>0.29613852650987393</v>
      </c>
      <c r="T306" s="5">
        <f t="shared" si="25"/>
        <v>0.49010713458493804</v>
      </c>
      <c r="U306" s="4">
        <v>45898</v>
      </c>
      <c r="V306" s="4">
        <v>45867</v>
      </c>
      <c r="W306" s="1" t="s">
        <v>155</v>
      </c>
    </row>
    <row r="307" spans="1:23" ht="25" customHeight="1">
      <c r="A307" s="1"/>
      <c r="B307" s="1">
        <v>302</v>
      </c>
      <c r="C307" s="13" t="s">
        <v>17</v>
      </c>
      <c r="D307" s="1" t="s">
        <v>43</v>
      </c>
      <c r="E307" s="4">
        <v>45930</v>
      </c>
      <c r="F307" s="4">
        <v>45926</v>
      </c>
      <c r="G307" s="1">
        <v>2</v>
      </c>
      <c r="H307" s="5">
        <f>AVERAGE('PG facts'!D76,'PG facts'!D83,'PG facts'!D90,'PG facts'!D97)</f>
        <v>0.5</v>
      </c>
      <c r="I307" s="5">
        <f>'PG facts'!D97</f>
        <v>1</v>
      </c>
      <c r="J307" s="8">
        <f>COUNT('Training pairs'!F6172:F6185)</f>
        <v>14</v>
      </c>
      <c r="K307" s="5">
        <f>(SUM('Training pairs'!I6172:I6185)-SUM('Training pairs'!F6172:F6185)*SUM('Training pairs'!G6172:G6185)/COUNT('Training pairs'!F6172:F6185))/(SUM('Training pairs'!H6172:H6185)-SUM('Training pairs'!F6172:F6185)^2/COUNT('Training pairs'!F6172:F6185))</f>
        <v>0.49917126761223007</v>
      </c>
      <c r="L307" s="5">
        <f>AVERAGE('Training pairs'!G6172:G6185)-K307*AVERAGE('Training pairs'!F6172:F6185)</f>
        <v>-1.1227505622635332</v>
      </c>
      <c r="M307" s="5">
        <f>(SUM('Target months'!H909:H911)/SUM('Target months'!F909:F911)-1)*100</f>
        <v>3.2886468481588604</v>
      </c>
      <c r="N307" s="5">
        <f t="shared" si="24"/>
        <v>0.51884745366089025</v>
      </c>
      <c r="O307" s="8">
        <f>COUNT('Training pairs'!F6186:F6198)</f>
        <v>13</v>
      </c>
      <c r="P307" s="5">
        <f>(SUM('Training pairs'!I6186:I6198)-SUM('Training pairs'!F6186:F6198)*SUM('Training pairs'!G6186:G6198)/COUNT('Training pairs'!F6186:F6198))/(SUM('Training pairs'!H6186:H6198)-SUM('Training pairs'!F6186:F6198)^2/COUNT('Training pairs'!F6186:F6198))</f>
        <v>0.31689416283745614</v>
      </c>
      <c r="Q307" s="5">
        <f>AVERAGE('Training pairs'!G6186:G6198)-P307*AVERAGE('Training pairs'!F6186:F6198)</f>
        <v>-0.78039208378830482</v>
      </c>
      <c r="R307" s="5">
        <v>3.2332744751814912</v>
      </c>
      <c r="S307" s="5">
        <f>Q307+P307*R307</f>
        <v>0.24421372424804921</v>
      </c>
      <c r="T307" s="5">
        <f t="shared" si="25"/>
        <v>0.50942372683044512</v>
      </c>
      <c r="U307" s="4">
        <v>45926</v>
      </c>
      <c r="V307" s="4">
        <v>45867</v>
      </c>
      <c r="W307" s="1" t="s">
        <v>156</v>
      </c>
    </row>
    <row r="308" spans="1:23" ht="25" customHeight="1">
      <c r="A308" s="1"/>
      <c r="B308" s="1">
        <v>303</v>
      </c>
      <c r="C308" s="13" t="s">
        <v>17</v>
      </c>
      <c r="D308" s="1" t="s">
        <v>43</v>
      </c>
      <c r="E308" s="4">
        <v>45930</v>
      </c>
      <c r="F308" s="4">
        <v>45953</v>
      </c>
      <c r="G308" s="1">
        <v>2</v>
      </c>
      <c r="H308" s="5">
        <f>AVERAGE('PG facts'!D76,'PG facts'!D83,'PG facts'!D90,'PG facts'!D97)</f>
        <v>0.5</v>
      </c>
      <c r="I308" s="5">
        <f>'PG facts'!D97</f>
        <v>1</v>
      </c>
      <c r="J308" s="8">
        <f>COUNT('Training pairs'!F6199:F6212)</f>
        <v>14</v>
      </c>
      <c r="K308" s="5">
        <f>(SUM('Training pairs'!I6199:I6212)-SUM('Training pairs'!F6199:F6212)*SUM('Training pairs'!G6199:G6212)/COUNT('Training pairs'!F6199:F6212))/(SUM('Training pairs'!H6199:H6212)-SUM('Training pairs'!F6199:F6212)^2/COUNT('Training pairs'!F6199:F6212))</f>
        <v>0.49917126761223007</v>
      </c>
      <c r="L308" s="5">
        <f>AVERAGE('Training pairs'!G6199:G6212)-K308*AVERAGE('Training pairs'!F6199:F6212)</f>
        <v>-1.1227505622635332</v>
      </c>
      <c r="M308" s="5">
        <f>(SUM('Target months'!H912:H914)/SUM('Target months'!F912:F914)-1)*100</f>
        <v>3.2886468481588604</v>
      </c>
      <c r="N308" s="5">
        <f t="shared" si="24"/>
        <v>0.51884745366089025</v>
      </c>
      <c r="O308" s="8">
        <f>COUNT('Training pairs'!F6213:F6225)</f>
        <v>13</v>
      </c>
      <c r="P308" s="5">
        <f>(SUM('Training pairs'!I6213:I6225)-SUM('Training pairs'!F6213:F6225)*SUM('Training pairs'!G6213:G6225)/COUNT('Training pairs'!F6213:F6225))/(SUM('Training pairs'!H6213:H6225)-SUM('Training pairs'!F6213:F6225)^2/COUNT('Training pairs'!F6213:F6225))</f>
        <v>0.31689416283745614</v>
      </c>
      <c r="Q308" s="5">
        <f>AVERAGE('Training pairs'!G6213:G6225)-P308*AVERAGE('Training pairs'!F6213:F6225)</f>
        <v>-0.78039208378830482</v>
      </c>
      <c r="R308" s="5">
        <v>3.2332744751814912</v>
      </c>
      <c r="S308" s="5">
        <f>Q308+P308*R308</f>
        <v>0.24421372424804921</v>
      </c>
      <c r="T308" s="5">
        <f t="shared" si="25"/>
        <v>0.50942372683044512</v>
      </c>
      <c r="U308" s="4">
        <v>45931</v>
      </c>
      <c r="V308" s="4">
        <v>45867</v>
      </c>
      <c r="W308" s="1" t="s">
        <v>157</v>
      </c>
    </row>
    <row r="309" spans="1:23" ht="25" customHeight="1">
      <c r="A309" s="1"/>
      <c r="B309" s="1">
        <v>304</v>
      </c>
      <c r="C309" s="13" t="s">
        <v>18</v>
      </c>
      <c r="D309" s="1" t="s">
        <v>43</v>
      </c>
      <c r="E309" s="4">
        <v>45930</v>
      </c>
      <c r="F309" s="4">
        <v>45839</v>
      </c>
      <c r="G309" s="1">
        <v>0</v>
      </c>
      <c r="H309" s="5">
        <f>AVERAGE('PG facts'!D70,'PG facts'!D77,'PG facts'!D84,'PG facts'!D91)</f>
        <v>2.5</v>
      </c>
      <c r="I309" s="5">
        <f>'PG facts'!D91</f>
        <v>1</v>
      </c>
      <c r="J309" s="8">
        <f>COUNT('Training pairs'!F6226:F6238)</f>
        <v>13</v>
      </c>
      <c r="K309" s="5">
        <f>(SUM('Training pairs'!I6226:I6238)-SUM('Training pairs'!F6226:F6238)*SUM('Training pairs'!G6226:G6238)/COUNT('Training pairs'!F6226:F6238))/(SUM('Training pairs'!H6226:H6238)-SUM('Training pairs'!F6226:F6238)^2/COUNT('Training pairs'!F6226:F6238))</f>
        <v>1.3347323814423024</v>
      </c>
      <c r="L309" s="5">
        <f>AVERAGE('Training pairs'!G6226:G6238)-K309*AVERAGE('Training pairs'!F6226:F6238)</f>
        <v>-1.3826806659661213</v>
      </c>
      <c r="M309" s="5">
        <f>(SUM('Target months'!H915:H917)/SUM('Target months'!F915:F917)-1)*100</f>
        <v>2.8115539262481226</v>
      </c>
      <c r="N309" s="5">
        <f t="shared" si="24"/>
        <v>2.3699914015684911</v>
      </c>
      <c r="O309" s="8">
        <f>COUNT('Training pairs'!F6239:F6250)</f>
        <v>12</v>
      </c>
      <c r="P309" s="5">
        <f>(SUM('Training pairs'!I6239:I6250)-SUM('Training pairs'!F6239:F6250)*SUM('Training pairs'!G6239:G6250)/COUNT('Training pairs'!F6239:F6250))/(SUM('Training pairs'!H6239:H6250)-SUM('Training pairs'!F6239:F6250)^2/COUNT('Training pairs'!F6239:F6250))</f>
        <v>1.0502593114969592</v>
      </c>
      <c r="Q309" s="5">
        <f>AVERAGE('Training pairs'!G6239:G6250)-P309*AVERAGE('Training pairs'!F6239:F6250)</f>
        <v>-0.99308030938127145</v>
      </c>
      <c r="R309" s="5" t="s">
        <v>88</v>
      </c>
      <c r="S309" s="5" t="str">
        <f>"n.a."</f>
        <v>n.a.</v>
      </c>
      <c r="T309" s="5">
        <f t="shared" si="25"/>
        <v>2.4349957007842455</v>
      </c>
      <c r="U309" s="4">
        <v>45839</v>
      </c>
      <c r="V309" s="4">
        <v>45771</v>
      </c>
      <c r="W309" s="1" t="s">
        <v>144</v>
      </c>
    </row>
    <row r="310" spans="1:23" ht="25" customHeight="1">
      <c r="A310" s="1"/>
      <c r="B310" s="1">
        <v>305</v>
      </c>
      <c r="C310" s="13" t="s">
        <v>18</v>
      </c>
      <c r="D310" s="1" t="s">
        <v>43</v>
      </c>
      <c r="E310" s="4">
        <v>45930</v>
      </c>
      <c r="F310" s="4">
        <v>45867</v>
      </c>
      <c r="G310" s="1">
        <v>0</v>
      </c>
      <c r="H310" s="5">
        <f>AVERAGE('PG facts'!D77,'PG facts'!D84,'PG facts'!D91,'PG facts'!D98)</f>
        <v>1.75</v>
      </c>
      <c r="I310" s="5">
        <f>'PG facts'!D98</f>
        <v>-1</v>
      </c>
      <c r="J310" s="8">
        <f>COUNT('Training pairs'!F6251:F6263)</f>
        <v>13</v>
      </c>
      <c r="K310" s="5">
        <f>(SUM('Training pairs'!I6251:I6263)-SUM('Training pairs'!F6251:F6263)*SUM('Training pairs'!G6251:G6263)/COUNT('Training pairs'!F6251:F6263))/(SUM('Training pairs'!H6251:H6263)-SUM('Training pairs'!F6251:F6263)^2/COUNT('Training pairs'!F6251:F6263))</f>
        <v>1.3347323814423024</v>
      </c>
      <c r="L310" s="5">
        <f>AVERAGE('Training pairs'!G6251:G6263)-K310*AVERAGE('Training pairs'!F6251:F6263)</f>
        <v>-1.3826806659661213</v>
      </c>
      <c r="M310" s="5">
        <f>(SUM('Target months'!H918:H920)/SUM('Target months'!F918:F920)-1)*100</f>
        <v>2.8115539262481226</v>
      </c>
      <c r="N310" s="5">
        <f t="shared" si="24"/>
        <v>2.3699914015684911</v>
      </c>
      <c r="O310" s="8">
        <f>COUNT('Training pairs'!F6264:F6276)</f>
        <v>13</v>
      </c>
      <c r="P310" s="5">
        <f>(SUM('Training pairs'!I6264:I6276)-SUM('Training pairs'!F6264:F6276)*SUM('Training pairs'!G6264:G6276)/COUNT('Training pairs'!F6264:F6276))/(SUM('Training pairs'!H6264:H6276)-SUM('Training pairs'!F6264:F6276)^2/COUNT('Training pairs'!F6264:F6276))</f>
        <v>0.86707853594565154</v>
      </c>
      <c r="Q310" s="5">
        <f>AVERAGE('Training pairs'!G6264:G6276)-P310*AVERAGE('Training pairs'!F6264:F6276)</f>
        <v>-1.0251214528983195</v>
      </c>
      <c r="R310" s="5" t="s">
        <v>88</v>
      </c>
      <c r="S310" s="5" t="str">
        <f>"n.a."</f>
        <v>n.a.</v>
      </c>
      <c r="T310" s="5">
        <f t="shared" si="25"/>
        <v>2.0599957007842455</v>
      </c>
      <c r="U310" s="4">
        <v>45839</v>
      </c>
      <c r="V310" s="4">
        <v>45867</v>
      </c>
      <c r="W310" s="1" t="s">
        <v>144</v>
      </c>
    </row>
    <row r="311" spans="1:23" ht="25" customHeight="1">
      <c r="A311" s="1"/>
      <c r="B311" s="1">
        <v>306</v>
      </c>
      <c r="C311" s="13" t="s">
        <v>18</v>
      </c>
      <c r="D311" s="1" t="s">
        <v>43</v>
      </c>
      <c r="E311" s="4">
        <v>45930</v>
      </c>
      <c r="F311" s="4">
        <v>45869</v>
      </c>
      <c r="G311" s="1">
        <v>0</v>
      </c>
      <c r="H311" s="5">
        <f>AVERAGE('PG facts'!D77,'PG facts'!D84,'PG facts'!D91,'PG facts'!D98)</f>
        <v>1.75</v>
      </c>
      <c r="I311" s="5">
        <f>'PG facts'!D98</f>
        <v>-1</v>
      </c>
      <c r="J311" s="8">
        <f>COUNT('Training pairs'!F6277:F6290)</f>
        <v>14</v>
      </c>
      <c r="K311" s="5">
        <f>(SUM('Training pairs'!I6277:I6290)-SUM('Training pairs'!F6277:F6290)*SUM('Training pairs'!G6277:G6290)/COUNT('Training pairs'!F6277:F6290))/(SUM('Training pairs'!H6277:H6290)-SUM('Training pairs'!F6277:F6290)^2/COUNT('Training pairs'!F6277:F6290))</f>
        <v>1.1716569994997967</v>
      </c>
      <c r="L311" s="5">
        <f>AVERAGE('Training pairs'!G6277:G6290)-K311*AVERAGE('Training pairs'!F6277:F6290)</f>
        <v>-1.422322332770283</v>
      </c>
      <c r="M311" s="5">
        <f>(SUM('Target months'!H921:H923)/SUM('Target months'!F921:F923)-1)*100</f>
        <v>2.7796163180228373</v>
      </c>
      <c r="N311" s="5">
        <f t="shared" si="24"/>
        <v>1.8344345821650274</v>
      </c>
      <c r="O311" s="8">
        <f>COUNT('Training pairs'!F6291:F6303)</f>
        <v>13</v>
      </c>
      <c r="P311" s="5">
        <f>(SUM('Training pairs'!I6291:I6303)-SUM('Training pairs'!F6291:F6303)*SUM('Training pairs'!G6291:G6303)/COUNT('Training pairs'!F6291:F6303))/(SUM('Training pairs'!H6291:H6303)-SUM('Training pairs'!F6291:F6303)^2/COUNT('Training pairs'!F6291:F6303))</f>
        <v>0.86707853594565154</v>
      </c>
      <c r="Q311" s="5">
        <f>AVERAGE('Training pairs'!G6291:G6303)-P311*AVERAGE('Training pairs'!F6291:F6303)</f>
        <v>-1.0251214528983195</v>
      </c>
      <c r="R311" s="5">
        <v>2.7789527528847113</v>
      </c>
      <c r="S311" s="5">
        <f>Q311+P311*R311</f>
        <v>1.3844488315350938</v>
      </c>
      <c r="T311" s="5">
        <f t="shared" si="25"/>
        <v>1.7922172910825136</v>
      </c>
      <c r="U311" s="4">
        <v>45869</v>
      </c>
      <c r="V311" s="4">
        <v>45867</v>
      </c>
      <c r="W311" s="1" t="s">
        <v>154</v>
      </c>
    </row>
    <row r="312" spans="1:23" ht="25" customHeight="1">
      <c r="A312" s="1"/>
      <c r="B312" s="1">
        <v>307</v>
      </c>
      <c r="C312" s="13" t="s">
        <v>18</v>
      </c>
      <c r="D312" s="1" t="s">
        <v>43</v>
      </c>
      <c r="E312" s="4">
        <v>45930</v>
      </c>
      <c r="F312" s="4">
        <v>45898</v>
      </c>
      <c r="G312" s="1">
        <v>1</v>
      </c>
      <c r="H312" s="5">
        <f>AVERAGE('PG facts'!D77,'PG facts'!D84,'PG facts'!D91,'PG facts'!D98)</f>
        <v>1.75</v>
      </c>
      <c r="I312" s="5">
        <f>'PG facts'!D98</f>
        <v>-1</v>
      </c>
      <c r="J312" s="8">
        <f>COUNT('Training pairs'!F6304:F6317)</f>
        <v>14</v>
      </c>
      <c r="K312" s="5">
        <f>(SUM('Training pairs'!I6304:I6317)-SUM('Training pairs'!F6304:F6317)*SUM('Training pairs'!G6304:G6317)/COUNT('Training pairs'!F6304:F6317))/(SUM('Training pairs'!H6304:H6317)-SUM('Training pairs'!F6304:F6317)^2/COUNT('Training pairs'!F6304:F6317))</f>
        <v>1.1355129623812734</v>
      </c>
      <c r="L312" s="5">
        <f>AVERAGE('Training pairs'!G6304:G6317)-K312*AVERAGE('Training pairs'!F6304:F6317)</f>
        <v>-1.3979133959620176</v>
      </c>
      <c r="M312" s="5">
        <f>(SUM('Target months'!H924:H926)/SUM('Target months'!F924:F926)-1)*100</f>
        <v>2.8183602545962749</v>
      </c>
      <c r="N312" s="5">
        <f t="shared" si="24"/>
        <v>1.8023712057922385</v>
      </c>
      <c r="O312" s="8">
        <f>COUNT('Training pairs'!F6318:F6330)</f>
        <v>13</v>
      </c>
      <c r="P312" s="5">
        <f>(SUM('Training pairs'!I6318:I6330)-SUM('Training pairs'!F6318:F6330)*SUM('Training pairs'!G6318:G6330)/COUNT('Training pairs'!F6318:F6330))/(SUM('Training pairs'!H6318:H6330)-SUM('Training pairs'!F6318:F6330)^2/COUNT('Training pairs'!F6318:F6330))</f>
        <v>0.86707853594565154</v>
      </c>
      <c r="Q312" s="5">
        <f>AVERAGE('Training pairs'!G6318:G6330)-P312*AVERAGE('Training pairs'!F6318:F6330)</f>
        <v>-1.0251214528983195</v>
      </c>
      <c r="R312" s="5">
        <v>3.0189755747267899</v>
      </c>
      <c r="S312" s="5">
        <f>Q312+P312*R312</f>
        <v>1.5925674684914675</v>
      </c>
      <c r="T312" s="5">
        <f t="shared" si="25"/>
        <v>1.7761856028961192</v>
      </c>
      <c r="U312" s="4">
        <v>45898</v>
      </c>
      <c r="V312" s="4">
        <v>45867</v>
      </c>
      <c r="W312" s="1" t="s">
        <v>155</v>
      </c>
    </row>
    <row r="313" spans="1:23" ht="25" customHeight="1">
      <c r="A313" s="1"/>
      <c r="B313" s="1">
        <v>308</v>
      </c>
      <c r="C313" s="13" t="s">
        <v>18</v>
      </c>
      <c r="D313" s="1" t="s">
        <v>43</v>
      </c>
      <c r="E313" s="4">
        <v>45930</v>
      </c>
      <c r="F313" s="4">
        <v>45926</v>
      </c>
      <c r="G313" s="1">
        <v>2</v>
      </c>
      <c r="H313" s="5">
        <f>AVERAGE('PG facts'!D77,'PG facts'!D84,'PG facts'!D91,'PG facts'!D98)</f>
        <v>1.75</v>
      </c>
      <c r="I313" s="5">
        <f>'PG facts'!D98</f>
        <v>-1</v>
      </c>
      <c r="J313" s="8">
        <f>COUNT('Training pairs'!F6331:F6344)</f>
        <v>14</v>
      </c>
      <c r="K313" s="5">
        <f>(SUM('Training pairs'!I6331:I6344)-SUM('Training pairs'!F6331:F6344)*SUM('Training pairs'!G6331:G6344)/COUNT('Training pairs'!F6331:F6344))/(SUM('Training pairs'!H6331:H6344)-SUM('Training pairs'!F6331:F6344)^2/COUNT('Training pairs'!F6331:F6344))</f>
        <v>1.0196341163878102</v>
      </c>
      <c r="L313" s="5">
        <f>AVERAGE('Training pairs'!G6331:G6344)-K313*AVERAGE('Training pairs'!F6331:F6344)</f>
        <v>-1.4179676866875477</v>
      </c>
      <c r="M313" s="5">
        <f>(SUM('Target months'!H927:H929)/SUM('Target months'!F927:F929)-1)*100</f>
        <v>3.2886468481588604</v>
      </c>
      <c r="N313" s="5">
        <f t="shared" si="24"/>
        <v>1.9352488364464691</v>
      </c>
      <c r="O313" s="8">
        <f>COUNT('Training pairs'!F6345:F6357)</f>
        <v>13</v>
      </c>
      <c r="P313" s="5">
        <f>(SUM('Training pairs'!I6345:I6357)-SUM('Training pairs'!F6345:F6357)*SUM('Training pairs'!G6345:G6357)/COUNT('Training pairs'!F6345:F6357))/(SUM('Training pairs'!H6345:H6357)-SUM('Training pairs'!F6345:F6357)^2/COUNT('Training pairs'!F6345:F6357))</f>
        <v>0.7366937967512317</v>
      </c>
      <c r="Q313" s="5">
        <f>AVERAGE('Training pairs'!G6345:G6357)-P313*AVERAGE('Training pairs'!F6345:F6357)</f>
        <v>-0.99699757930171828</v>
      </c>
      <c r="R313" s="5">
        <v>3.2332744751814912</v>
      </c>
      <c r="S313" s="5">
        <f>Q313+P313*R313</f>
        <v>1.3849356697585804</v>
      </c>
      <c r="T313" s="5">
        <f t="shared" si="25"/>
        <v>1.8426244182232345</v>
      </c>
      <c r="U313" s="4">
        <v>45926</v>
      </c>
      <c r="V313" s="4">
        <v>45867</v>
      </c>
      <c r="W313" s="1" t="s">
        <v>156</v>
      </c>
    </row>
    <row r="314" spans="1:23" ht="25" customHeight="1">
      <c r="A314" s="1"/>
      <c r="B314" s="1">
        <v>309</v>
      </c>
      <c r="C314" s="13" t="s">
        <v>18</v>
      </c>
      <c r="D314" s="1" t="s">
        <v>43</v>
      </c>
      <c r="E314" s="4">
        <v>45930</v>
      </c>
      <c r="F314" s="4">
        <v>45953</v>
      </c>
      <c r="G314" s="1">
        <v>2</v>
      </c>
      <c r="H314" s="5">
        <f>AVERAGE('PG facts'!D77,'PG facts'!D84,'PG facts'!D91,'PG facts'!D98)</f>
        <v>1.75</v>
      </c>
      <c r="I314" s="5">
        <f>'PG facts'!D98</f>
        <v>-1</v>
      </c>
      <c r="J314" s="8">
        <f>COUNT('Training pairs'!F6358:F6371)</f>
        <v>14</v>
      </c>
      <c r="K314" s="5">
        <f>(SUM('Training pairs'!I6358:I6371)-SUM('Training pairs'!F6358:F6371)*SUM('Training pairs'!G6358:G6371)/COUNT('Training pairs'!F6358:F6371))/(SUM('Training pairs'!H6358:H6371)-SUM('Training pairs'!F6358:F6371)^2/COUNT('Training pairs'!F6358:F6371))</f>
        <v>1.0196341163878102</v>
      </c>
      <c r="L314" s="5">
        <f>AVERAGE('Training pairs'!G6358:G6371)-K314*AVERAGE('Training pairs'!F6358:F6371)</f>
        <v>-1.4179676866875477</v>
      </c>
      <c r="M314" s="5">
        <f>(SUM('Target months'!H930:H932)/SUM('Target months'!F930:F932)-1)*100</f>
        <v>3.2886468481588604</v>
      </c>
      <c r="N314" s="5">
        <f t="shared" si="24"/>
        <v>1.9352488364464691</v>
      </c>
      <c r="O314" s="8">
        <f>COUNT('Training pairs'!F6372:F6384)</f>
        <v>13</v>
      </c>
      <c r="P314" s="5">
        <f>(SUM('Training pairs'!I6372:I6384)-SUM('Training pairs'!F6372:F6384)*SUM('Training pairs'!G6372:G6384)/COUNT('Training pairs'!F6372:F6384))/(SUM('Training pairs'!H6372:H6384)-SUM('Training pairs'!F6372:F6384)^2/COUNT('Training pairs'!F6372:F6384))</f>
        <v>0.7366937967512317</v>
      </c>
      <c r="Q314" s="5">
        <f>AVERAGE('Training pairs'!G6372:G6384)-P314*AVERAGE('Training pairs'!F6372:F6384)</f>
        <v>-0.99699757930171828</v>
      </c>
      <c r="R314" s="5">
        <v>3.2332744751814912</v>
      </c>
      <c r="S314" s="5">
        <f>Q314+P314*R314</f>
        <v>1.3849356697585804</v>
      </c>
      <c r="T314" s="5">
        <f t="shared" si="25"/>
        <v>1.8426244182232345</v>
      </c>
      <c r="U314" s="4">
        <v>45931</v>
      </c>
      <c r="V314" s="4">
        <v>45867</v>
      </c>
      <c r="W314" s="1" t="s">
        <v>157</v>
      </c>
    </row>
    <row r="315" spans="1:23" ht="25" customHeight="1">
      <c r="A315" s="1"/>
      <c r="B315" s="1">
        <v>310</v>
      </c>
      <c r="C315" s="13" t="s">
        <v>53</v>
      </c>
      <c r="D315" s="1" t="s">
        <v>43</v>
      </c>
      <c r="E315" s="4">
        <v>45930</v>
      </c>
      <c r="F315" s="4">
        <v>45839</v>
      </c>
      <c r="G315" s="1">
        <v>0</v>
      </c>
      <c r="H315" s="5">
        <f>AVERAGE('PG facts'!D71,'PG facts'!D78,'PG facts'!D85,'PG facts'!D92)</f>
        <v>-0.25</v>
      </c>
      <c r="I315" s="5">
        <f>'PG facts'!D92</f>
        <v>-1</v>
      </c>
      <c r="J315" s="8">
        <f>COUNT('Training pairs'!F6385:F6397)</f>
        <v>13</v>
      </c>
      <c r="K315" s="5">
        <f>(SUM('Training pairs'!I6385:I6397)-SUM('Training pairs'!F6385:F6397)*SUM('Training pairs'!G6385:G6397)/COUNT('Training pairs'!F6385:F6397))/(SUM('Training pairs'!H6385:H6397)-SUM('Training pairs'!F6385:F6397)^2/COUNT('Training pairs'!F6385:F6397))</f>
        <v>0.69009327456758873</v>
      </c>
      <c r="L315" s="5">
        <f>AVERAGE('Training pairs'!G6385:G6397)-K315*AVERAGE('Training pairs'!F6385:F6397)</f>
        <v>-1.0623475033751117</v>
      </c>
      <c r="M315" s="5">
        <f>(SUM('Target months'!H933:H935)/SUM('Target months'!F933:F935)-1)*100</f>
        <v>2.8115539262481226</v>
      </c>
      <c r="N315" s="5">
        <f t="shared" si="24"/>
        <v>0.8778869522128161</v>
      </c>
      <c r="O315" s="8">
        <f>COUNT('Training pairs'!F6398:F6409)</f>
        <v>12</v>
      </c>
      <c r="P315" s="5">
        <f>(SUM('Training pairs'!I6398:I6409)-SUM('Training pairs'!F6398:F6409)*SUM('Training pairs'!G6398:G6409)/COUNT('Training pairs'!F6398:F6409))/(SUM('Training pairs'!H6398:H6409)-SUM('Training pairs'!F6398:F6409)^2/COUNT('Training pairs'!F6398:F6409))</f>
        <v>-0.18160999636804337</v>
      </c>
      <c r="Q315" s="5">
        <f>AVERAGE('Training pairs'!G6398:G6409)-P315*AVERAGE('Training pairs'!F6398:F6409)</f>
        <v>-0.82827735074031739</v>
      </c>
      <c r="R315" s="5" t="s">
        <v>88</v>
      </c>
      <c r="S315" s="5" t="str">
        <f>"n.a."</f>
        <v>n.a.</v>
      </c>
      <c r="T315" s="5">
        <f t="shared" si="25"/>
        <v>0.31394347610640805</v>
      </c>
      <c r="U315" s="4">
        <v>45839</v>
      </c>
      <c r="V315" s="4">
        <v>45771</v>
      </c>
      <c r="W315" s="1" t="s">
        <v>144</v>
      </c>
    </row>
    <row r="316" spans="1:23" ht="25" customHeight="1">
      <c r="A316" s="1"/>
      <c r="B316" s="1">
        <v>311</v>
      </c>
      <c r="C316" s="13" t="s">
        <v>53</v>
      </c>
      <c r="D316" s="1" t="s">
        <v>43</v>
      </c>
      <c r="E316" s="4">
        <v>45930</v>
      </c>
      <c r="F316" s="4">
        <v>45867</v>
      </c>
      <c r="G316" s="1">
        <v>0</v>
      </c>
      <c r="H316" s="5">
        <f>AVERAGE('PG facts'!D78,'PG facts'!D85,'PG facts'!D92,'PG facts'!D99)</f>
        <v>-1</v>
      </c>
      <c r="I316" s="5">
        <f>'PG facts'!D99</f>
        <v>-2</v>
      </c>
      <c r="J316" s="8">
        <f>COUNT('Training pairs'!F6410:F6422)</f>
        <v>13</v>
      </c>
      <c r="K316" s="5">
        <f>(SUM('Training pairs'!I6410:I6422)-SUM('Training pairs'!F6410:F6422)*SUM('Training pairs'!G6410:G6422)/COUNT('Training pairs'!F6410:F6422))/(SUM('Training pairs'!H6410:H6422)-SUM('Training pairs'!F6410:F6422)^2/COUNT('Training pairs'!F6410:F6422))</f>
        <v>0.69009327456758873</v>
      </c>
      <c r="L316" s="5">
        <f>AVERAGE('Training pairs'!G6410:G6422)-K316*AVERAGE('Training pairs'!F6410:F6422)</f>
        <v>-1.0623475033751117</v>
      </c>
      <c r="M316" s="5">
        <f>(SUM('Target months'!H936:H938)/SUM('Target months'!F936:F938)-1)*100</f>
        <v>2.8115539262481226</v>
      </c>
      <c r="N316" s="5">
        <f t="shared" si="24"/>
        <v>0.8778869522128161</v>
      </c>
      <c r="O316" s="8">
        <f>COUNT('Training pairs'!F6423:F6435)</f>
        <v>13</v>
      </c>
      <c r="P316" s="5">
        <f>(SUM('Training pairs'!I6423:I6435)-SUM('Training pairs'!F6423:F6435)*SUM('Training pairs'!G6423:G6435)/COUNT('Training pairs'!F6423:F6435))/(SUM('Training pairs'!H6423:H6435)-SUM('Training pairs'!F6423:F6435)^2/COUNT('Training pairs'!F6423:F6435))</f>
        <v>-0.22106312600240524</v>
      </c>
      <c r="Q316" s="5">
        <f>AVERAGE('Training pairs'!G6423:G6435)-P316*AVERAGE('Training pairs'!F6423:F6435)</f>
        <v>-0.83517831174458612</v>
      </c>
      <c r="R316" s="5" t="s">
        <v>88</v>
      </c>
      <c r="S316" s="5" t="str">
        <f>"n.a."</f>
        <v>n.a.</v>
      </c>
      <c r="T316" s="5">
        <f t="shared" si="25"/>
        <v>-6.1056523893591952E-2</v>
      </c>
      <c r="U316" s="4">
        <v>45839</v>
      </c>
      <c r="V316" s="4">
        <v>45867</v>
      </c>
      <c r="W316" s="1" t="s">
        <v>144</v>
      </c>
    </row>
    <row r="317" spans="1:23" ht="25" customHeight="1">
      <c r="A317" s="1"/>
      <c r="B317" s="1">
        <v>312</v>
      </c>
      <c r="C317" s="13" t="s">
        <v>53</v>
      </c>
      <c r="D317" s="1" t="s">
        <v>43</v>
      </c>
      <c r="E317" s="4">
        <v>45930</v>
      </c>
      <c r="F317" s="4">
        <v>45869</v>
      </c>
      <c r="G317" s="1">
        <v>0</v>
      </c>
      <c r="H317" s="5">
        <f>AVERAGE('PG facts'!D78,'PG facts'!D85,'PG facts'!D92,'PG facts'!D99)</f>
        <v>-1</v>
      </c>
      <c r="I317" s="5">
        <f>'PG facts'!D99</f>
        <v>-2</v>
      </c>
      <c r="J317" s="8">
        <f>COUNT('Training pairs'!F6436:F6449)</f>
        <v>14</v>
      </c>
      <c r="K317" s="5">
        <f>(SUM('Training pairs'!I6436:I6449)-SUM('Training pairs'!F6436:F6449)*SUM('Training pairs'!G6436:G6449)/COUNT('Training pairs'!F6436:F6449))/(SUM('Training pairs'!H6436:H6449)-SUM('Training pairs'!F6436:F6449)^2/COUNT('Training pairs'!F6436:F6449))</f>
        <v>0.5501122706415208</v>
      </c>
      <c r="L317" s="5">
        <f>AVERAGE('Training pairs'!G6436:G6449)-K317*AVERAGE('Training pairs'!F6436:F6449)</f>
        <v>-1.0963752042484762</v>
      </c>
      <c r="M317" s="5">
        <f>(SUM('Target months'!H939:H941)/SUM('Target months'!F939:F941)-1)*100</f>
        <v>2.7796163180228373</v>
      </c>
      <c r="N317" s="5">
        <f t="shared" si="24"/>
        <v>0.43272583997129033</v>
      </c>
      <c r="O317" s="8">
        <f>COUNT('Training pairs'!F6450:F6462)</f>
        <v>13</v>
      </c>
      <c r="P317" s="5">
        <f>(SUM('Training pairs'!I6450:I6462)-SUM('Training pairs'!F6450:F6462)*SUM('Training pairs'!G6450:G6462)/COUNT('Training pairs'!F6450:F6462))/(SUM('Training pairs'!H6450:H6462)-SUM('Training pairs'!F6450:F6462)^2/COUNT('Training pairs'!F6450:F6462))</f>
        <v>-0.22106312600240524</v>
      </c>
      <c r="Q317" s="5">
        <f>AVERAGE('Training pairs'!G6450:G6462)-P317*AVERAGE('Training pairs'!F6450:F6462)</f>
        <v>-0.83517831174458612</v>
      </c>
      <c r="R317" s="5">
        <v>2.7789527528847113</v>
      </c>
      <c r="S317" s="5">
        <f>Q317+P317*R317</f>
        <v>-1.44950229431027</v>
      </c>
      <c r="T317" s="5">
        <f t="shared" si="25"/>
        <v>-0.28363708001435484</v>
      </c>
      <c r="U317" s="4">
        <v>45869</v>
      </c>
      <c r="V317" s="4">
        <v>45867</v>
      </c>
      <c r="W317" s="1" t="s">
        <v>154</v>
      </c>
    </row>
    <row r="318" spans="1:23" ht="25" customHeight="1">
      <c r="A318" s="1"/>
      <c r="B318" s="1">
        <v>313</v>
      </c>
      <c r="C318" s="13" t="s">
        <v>53</v>
      </c>
      <c r="D318" s="1" t="s">
        <v>43</v>
      </c>
      <c r="E318" s="4">
        <v>45930</v>
      </c>
      <c r="F318" s="4">
        <v>45898</v>
      </c>
      <c r="G318" s="1">
        <v>1</v>
      </c>
      <c r="H318" s="5">
        <f>AVERAGE('PG facts'!D78,'PG facts'!D85,'PG facts'!D92,'PG facts'!D99)</f>
        <v>-1</v>
      </c>
      <c r="I318" s="5">
        <f>'PG facts'!D99</f>
        <v>-2</v>
      </c>
      <c r="J318" s="8">
        <f>COUNT('Training pairs'!F6463:F6476)</f>
        <v>14</v>
      </c>
      <c r="K318" s="5">
        <f>(SUM('Training pairs'!I6463:I6476)-SUM('Training pairs'!F6463:F6476)*SUM('Training pairs'!G6463:G6476)/COUNT('Training pairs'!F6463:F6476))/(SUM('Training pairs'!H6463:H6476)-SUM('Training pairs'!F6463:F6476)^2/COUNT('Training pairs'!F6463:F6476))</f>
        <v>0.52506089990384353</v>
      </c>
      <c r="L318" s="5">
        <f>AVERAGE('Training pairs'!G6463:G6476)-K318*AVERAGE('Training pairs'!F6463:F6476)</f>
        <v>-1.0749662210467272</v>
      </c>
      <c r="M318" s="5">
        <f>(SUM('Target months'!H942:H944)/SUM('Target months'!F942:F944)-1)*100</f>
        <v>2.8183602545962749</v>
      </c>
      <c r="N318" s="5">
        <f t="shared" si="24"/>
        <v>0.40484455048481838</v>
      </c>
      <c r="O318" s="8">
        <f>COUNT('Training pairs'!F6477:F6489)</f>
        <v>13</v>
      </c>
      <c r="P318" s="5">
        <f>(SUM('Training pairs'!I6477:I6489)-SUM('Training pairs'!F6477:F6489)*SUM('Training pairs'!G6477:G6489)/COUNT('Training pairs'!F6477:F6489))/(SUM('Training pairs'!H6477:H6489)-SUM('Training pairs'!F6477:F6489)^2/COUNT('Training pairs'!F6477:F6489))</f>
        <v>-0.22106312600240524</v>
      </c>
      <c r="Q318" s="5">
        <f>AVERAGE('Training pairs'!G6477:G6489)-P318*AVERAGE('Training pairs'!F6477:F6489)</f>
        <v>-0.83517831174458612</v>
      </c>
      <c r="R318" s="5">
        <v>3.0189755747267899</v>
      </c>
      <c r="S318" s="5">
        <f>Q318+P318*R318</f>
        <v>-1.5025624896185983</v>
      </c>
      <c r="T318" s="5">
        <f t="shared" si="25"/>
        <v>-0.29757772475759081</v>
      </c>
      <c r="U318" s="4">
        <v>45898</v>
      </c>
      <c r="V318" s="4">
        <v>45867</v>
      </c>
      <c r="W318" s="1" t="s">
        <v>155</v>
      </c>
    </row>
    <row r="319" spans="1:23" ht="25" customHeight="1">
      <c r="A319" s="1"/>
      <c r="B319" s="1">
        <v>314</v>
      </c>
      <c r="C319" s="13" t="s">
        <v>53</v>
      </c>
      <c r="D319" s="1" t="s">
        <v>43</v>
      </c>
      <c r="E319" s="4">
        <v>45930</v>
      </c>
      <c r="F319" s="4">
        <v>45926</v>
      </c>
      <c r="G319" s="1">
        <v>2</v>
      </c>
      <c r="H319" s="5">
        <f>AVERAGE('PG facts'!D78,'PG facts'!D85,'PG facts'!D92,'PG facts'!D99)</f>
        <v>-1</v>
      </c>
      <c r="I319" s="5">
        <f>'PG facts'!D99</f>
        <v>-2</v>
      </c>
      <c r="J319" s="8">
        <f>COUNT('Training pairs'!F6490:F6503)</f>
        <v>14</v>
      </c>
      <c r="K319" s="5">
        <f>(SUM('Training pairs'!I6490:I6503)-SUM('Training pairs'!F6490:F6503)*SUM('Training pairs'!G6490:G6503)/COUNT('Training pairs'!F6490:F6503))/(SUM('Training pairs'!H6490:H6503)-SUM('Training pairs'!F6490:F6503)^2/COUNT('Training pairs'!F6490:F6503))</f>
        <v>0.43874282811772719</v>
      </c>
      <c r="L319" s="5">
        <f>AVERAGE('Training pairs'!G6490:G6503)-K319*AVERAGE('Training pairs'!F6490:F6503)</f>
        <v>-1.0387149526433772</v>
      </c>
      <c r="M319" s="5">
        <f>(SUM('Target months'!H945:H947)/SUM('Target months'!F945:F947)-1)*100</f>
        <v>3.2886468481588604</v>
      </c>
      <c r="N319" s="5">
        <f t="shared" si="24"/>
        <v>0.40415526619829101</v>
      </c>
      <c r="O319" s="8">
        <f>COUNT('Training pairs'!F6504:F6516)</f>
        <v>13</v>
      </c>
      <c r="P319" s="5">
        <f>(SUM('Training pairs'!I6504:I6516)-SUM('Training pairs'!F6504:F6516)*SUM('Training pairs'!G6504:G6516)/COUNT('Training pairs'!F6504:F6516))/(SUM('Training pairs'!H6504:H6516)-SUM('Training pairs'!F6504:F6516)^2/COUNT('Training pairs'!F6504:F6516))</f>
        <v>-0.18474944780347691</v>
      </c>
      <c r="Q319" s="5">
        <f>AVERAGE('Training pairs'!G6504:G6516)-P319*AVERAGE('Training pairs'!F6504:F6516)</f>
        <v>-0.84618507288106226</v>
      </c>
      <c r="R319" s="5">
        <v>3.2332744751814912</v>
      </c>
      <c r="S319" s="5">
        <f>Q319+P319*R319</f>
        <v>-1.4435307467679195</v>
      </c>
      <c r="T319" s="5">
        <f t="shared" si="25"/>
        <v>-0.2979223669008545</v>
      </c>
      <c r="U319" s="4">
        <v>45926</v>
      </c>
      <c r="V319" s="4">
        <v>45867</v>
      </c>
      <c r="W319" s="1" t="s">
        <v>156</v>
      </c>
    </row>
    <row r="320" spans="1:23" ht="25" customHeight="1">
      <c r="A320" s="1"/>
      <c r="B320" s="1">
        <v>315</v>
      </c>
      <c r="C320" s="13" t="s">
        <v>53</v>
      </c>
      <c r="D320" s="1" t="s">
        <v>43</v>
      </c>
      <c r="E320" s="4">
        <v>45930</v>
      </c>
      <c r="F320" s="4">
        <v>45953</v>
      </c>
      <c r="G320" s="1">
        <v>2</v>
      </c>
      <c r="H320" s="5">
        <f>AVERAGE('PG facts'!D78,'PG facts'!D85,'PG facts'!D92,'PG facts'!D99)</f>
        <v>-1</v>
      </c>
      <c r="I320" s="5">
        <f>'PG facts'!D99</f>
        <v>-2</v>
      </c>
      <c r="J320" s="8">
        <f>COUNT('Training pairs'!F6517:F6530)</f>
        <v>14</v>
      </c>
      <c r="K320" s="5">
        <f>(SUM('Training pairs'!I6517:I6530)-SUM('Training pairs'!F6517:F6530)*SUM('Training pairs'!G6517:G6530)/COUNT('Training pairs'!F6517:F6530))/(SUM('Training pairs'!H6517:H6530)-SUM('Training pairs'!F6517:F6530)^2/COUNT('Training pairs'!F6517:F6530))</f>
        <v>0.43874282811772719</v>
      </c>
      <c r="L320" s="5">
        <f>AVERAGE('Training pairs'!G6517:G6530)-K320*AVERAGE('Training pairs'!F6517:F6530)</f>
        <v>-1.0387149526433772</v>
      </c>
      <c r="M320" s="5">
        <f>(SUM('Target months'!H948:H950)/SUM('Target months'!F948:F950)-1)*100</f>
        <v>3.2886468481588604</v>
      </c>
      <c r="N320" s="5">
        <f t="shared" si="24"/>
        <v>0.40415526619829101</v>
      </c>
      <c r="O320" s="8">
        <f>COUNT('Training pairs'!F6531:F6543)</f>
        <v>13</v>
      </c>
      <c r="P320" s="5">
        <f>(SUM('Training pairs'!I6531:I6543)-SUM('Training pairs'!F6531:F6543)*SUM('Training pairs'!G6531:G6543)/COUNT('Training pairs'!F6531:F6543))/(SUM('Training pairs'!H6531:H6543)-SUM('Training pairs'!F6531:F6543)^2/COUNT('Training pairs'!F6531:F6543))</f>
        <v>-0.18474944780347691</v>
      </c>
      <c r="Q320" s="5">
        <f>AVERAGE('Training pairs'!G6531:G6543)-P320*AVERAGE('Training pairs'!F6531:F6543)</f>
        <v>-0.84618507288106226</v>
      </c>
      <c r="R320" s="5">
        <v>3.2332744751814912</v>
      </c>
      <c r="S320" s="5">
        <f>Q320+P320*R320</f>
        <v>-1.4435307467679195</v>
      </c>
      <c r="T320" s="5">
        <f t="shared" si="25"/>
        <v>-0.2979223669008545</v>
      </c>
      <c r="U320" s="4">
        <v>45931</v>
      </c>
      <c r="V320" s="4">
        <v>45867</v>
      </c>
      <c r="W320" s="1" t="s">
        <v>157</v>
      </c>
    </row>
    <row r="321" spans="1:23" ht="25" customHeight="1">
      <c r="A321" s="1"/>
      <c r="B321" s="1">
        <v>316</v>
      </c>
      <c r="C321" s="13" t="s">
        <v>54</v>
      </c>
      <c r="D321" s="1" t="s">
        <v>43</v>
      </c>
      <c r="E321" s="4">
        <v>45930</v>
      </c>
      <c r="F321" s="4">
        <v>45839</v>
      </c>
      <c r="G321" s="1">
        <v>0</v>
      </c>
      <c r="H321" s="5">
        <f>AVERAGE('PG facts'!D72,'PG facts'!D79,'PG facts'!D86,'PG facts'!D93)</f>
        <v>1.5</v>
      </c>
      <c r="I321" s="5">
        <f>'PG facts'!D93</f>
        <v>0</v>
      </c>
      <c r="J321" s="8">
        <f>COUNT('Training pairs'!F6544:F6556)</f>
        <v>13</v>
      </c>
      <c r="K321" s="5">
        <f>(SUM('Training pairs'!I6544:I6556)-SUM('Training pairs'!F6544:F6556)*SUM('Training pairs'!G6544:G6556)/COUNT('Training pairs'!F6544:F6556))/(SUM('Training pairs'!H6544:H6556)-SUM('Training pairs'!F6544:F6556)^2/COUNT('Training pairs'!F6544:F6556))</f>
        <v>1.9095051461643957</v>
      </c>
      <c r="L321" s="5">
        <f>AVERAGE('Training pairs'!G6544:G6556)-K321*AVERAGE('Training pairs'!F6544:F6556)</f>
        <v>-2.5496880390560119</v>
      </c>
      <c r="M321" s="5">
        <f>(SUM('Target months'!H951:H953)/SUM('Target months'!F951:F953)-1)*100</f>
        <v>2.8115539262481226</v>
      </c>
      <c r="N321" s="5">
        <f t="shared" si="24"/>
        <v>2.8189886518334899</v>
      </c>
      <c r="O321" s="8">
        <f>COUNT('Training pairs'!F6557:F6568)</f>
        <v>12</v>
      </c>
      <c r="P321" s="5">
        <f>(SUM('Training pairs'!I6557:I6568)-SUM('Training pairs'!F6557:F6568)*SUM('Training pairs'!G6557:G6568)/COUNT('Training pairs'!F6557:F6568))/(SUM('Training pairs'!H6557:H6568)-SUM('Training pairs'!F6557:F6568)^2/COUNT('Training pairs'!F6557:F6568))</f>
        <v>1.4404720907917983</v>
      </c>
      <c r="Q321" s="5">
        <f>AVERAGE('Training pairs'!G6557:G6568)-P321*AVERAGE('Training pairs'!F6557:F6568)</f>
        <v>-2.2787154996731309</v>
      </c>
      <c r="R321" s="5" t="s">
        <v>88</v>
      </c>
      <c r="S321" s="5" t="str">
        <f>"n.a."</f>
        <v>n.a.</v>
      </c>
      <c r="T321" s="5">
        <f t="shared" si="25"/>
        <v>2.1594943259167447</v>
      </c>
      <c r="U321" s="4">
        <v>45839</v>
      </c>
      <c r="V321" s="4">
        <v>45771</v>
      </c>
      <c r="W321" s="1" t="s">
        <v>144</v>
      </c>
    </row>
    <row r="322" spans="1:23" ht="25" customHeight="1">
      <c r="A322" s="1"/>
      <c r="B322" s="1">
        <v>317</v>
      </c>
      <c r="C322" s="13" t="s">
        <v>54</v>
      </c>
      <c r="D322" s="1" t="s">
        <v>43</v>
      </c>
      <c r="E322" s="4">
        <v>45930</v>
      </c>
      <c r="F322" s="4">
        <v>45867</v>
      </c>
      <c r="G322" s="1">
        <v>0</v>
      </c>
      <c r="H322" s="5">
        <f>AVERAGE('PG facts'!D79,'PG facts'!D86,'PG facts'!D93,'PG facts'!D100)</f>
        <v>0.75</v>
      </c>
      <c r="I322" s="5">
        <f>'PG facts'!D100</f>
        <v>0</v>
      </c>
      <c r="J322" s="8">
        <f>COUNT('Training pairs'!F6569:F6581)</f>
        <v>13</v>
      </c>
      <c r="K322" s="5">
        <f>(SUM('Training pairs'!I6569:I6581)-SUM('Training pairs'!F6569:F6581)*SUM('Training pairs'!G6569:G6581)/COUNT('Training pairs'!F6569:F6581))/(SUM('Training pairs'!H6569:H6581)-SUM('Training pairs'!F6569:F6581)^2/COUNT('Training pairs'!F6569:F6581))</f>
        <v>1.9095051461643957</v>
      </c>
      <c r="L322" s="5">
        <f>AVERAGE('Training pairs'!G6569:G6581)-K322*AVERAGE('Training pairs'!F6569:F6581)</f>
        <v>-2.5496880390560119</v>
      </c>
      <c r="M322" s="5">
        <f>(SUM('Target months'!H954:H956)/SUM('Target months'!F954:F956)-1)*100</f>
        <v>2.8115539262481226</v>
      </c>
      <c r="N322" s="5">
        <f t="shared" si="24"/>
        <v>2.8189886518334899</v>
      </c>
      <c r="O322" s="8">
        <f>COUNT('Training pairs'!F6582:F6594)</f>
        <v>13</v>
      </c>
      <c r="P322" s="5">
        <f>(SUM('Training pairs'!I6582:I6594)-SUM('Training pairs'!F6582:F6594)*SUM('Training pairs'!G6582:G6594)/COUNT('Training pairs'!F6582:F6594))/(SUM('Training pairs'!H6582:H6594)-SUM('Training pairs'!F6582:F6594)^2/COUNT('Training pairs'!F6582:F6594))</f>
        <v>1.3279946756031573</v>
      </c>
      <c r="Q322" s="5">
        <f>AVERAGE('Training pairs'!G6582:G6594)-P322*AVERAGE('Training pairs'!F6582:F6594)</f>
        <v>-2.298389534743893</v>
      </c>
      <c r="R322" s="5" t="s">
        <v>88</v>
      </c>
      <c r="S322" s="5" t="str">
        <f>"n.a."</f>
        <v>n.a.</v>
      </c>
      <c r="T322" s="5">
        <f t="shared" si="25"/>
        <v>1.784494325916745</v>
      </c>
      <c r="U322" s="4">
        <v>45839</v>
      </c>
      <c r="V322" s="4">
        <v>45867</v>
      </c>
      <c r="W322" s="1" t="s">
        <v>144</v>
      </c>
    </row>
    <row r="323" spans="1:23" ht="25" customHeight="1">
      <c r="A323" s="1"/>
      <c r="B323" s="1">
        <v>318</v>
      </c>
      <c r="C323" s="13" t="s">
        <v>54</v>
      </c>
      <c r="D323" s="1" t="s">
        <v>43</v>
      </c>
      <c r="E323" s="4">
        <v>45930</v>
      </c>
      <c r="F323" s="4">
        <v>45869</v>
      </c>
      <c r="G323" s="1">
        <v>0</v>
      </c>
      <c r="H323" s="5">
        <f>AVERAGE('PG facts'!D79,'PG facts'!D86,'PG facts'!D93,'PG facts'!D100)</f>
        <v>0.75</v>
      </c>
      <c r="I323" s="5">
        <f>'PG facts'!D100</f>
        <v>0</v>
      </c>
      <c r="J323" s="8">
        <f>COUNT('Training pairs'!F6595:F6608)</f>
        <v>14</v>
      </c>
      <c r="K323" s="5">
        <f>(SUM('Training pairs'!I6595:I6608)-SUM('Training pairs'!F6595:F6608)*SUM('Training pairs'!G6595:G6608)/COUNT('Training pairs'!F6595:F6608))/(SUM('Training pairs'!H6595:H6608)-SUM('Training pairs'!F6595:F6608)^2/COUNT('Training pairs'!F6595:F6608))</f>
        <v>1.7743604302697094</v>
      </c>
      <c r="L323" s="5">
        <f>AVERAGE('Training pairs'!G6595:G6608)-K323*AVERAGE('Training pairs'!F6595:F6608)</f>
        <v>-2.5825400963930845</v>
      </c>
      <c r="M323" s="5">
        <f>(SUM('Target months'!H957:H959)/SUM('Target months'!F957:F959)-1)*100</f>
        <v>2.7796163180228373</v>
      </c>
      <c r="N323" s="5">
        <f t="shared" si="24"/>
        <v>2.3495011096386227</v>
      </c>
      <c r="O323" s="8">
        <f>COUNT('Training pairs'!F6609:F6621)</f>
        <v>13</v>
      </c>
      <c r="P323" s="5">
        <f>(SUM('Training pairs'!I6609:I6621)-SUM('Training pairs'!F6609:F6621)*SUM('Training pairs'!G6609:G6621)/COUNT('Training pairs'!F6609:F6621))/(SUM('Training pairs'!H6609:H6621)-SUM('Training pairs'!F6609:F6621)^2/COUNT('Training pairs'!F6609:F6621))</f>
        <v>1.3279946756031573</v>
      </c>
      <c r="Q323" s="5">
        <f>AVERAGE('Training pairs'!G6609:G6621)-P323*AVERAGE('Training pairs'!F6609:F6621)</f>
        <v>-2.298389534743893</v>
      </c>
      <c r="R323" s="5">
        <v>2.7789527528847113</v>
      </c>
      <c r="S323" s="5">
        <f>Q323+P323*R323</f>
        <v>1.3920449248397402</v>
      </c>
      <c r="T323" s="5">
        <f t="shared" si="25"/>
        <v>1.5497505548193113</v>
      </c>
      <c r="U323" s="4">
        <v>45869</v>
      </c>
      <c r="V323" s="4">
        <v>45867</v>
      </c>
      <c r="W323" s="1" t="s">
        <v>154</v>
      </c>
    </row>
    <row r="324" spans="1:23" ht="25" customHeight="1">
      <c r="A324" s="1"/>
      <c r="B324" s="1">
        <v>319</v>
      </c>
      <c r="C324" s="13" t="s">
        <v>54</v>
      </c>
      <c r="D324" s="1" t="s">
        <v>43</v>
      </c>
      <c r="E324" s="4">
        <v>45930</v>
      </c>
      <c r="F324" s="4">
        <v>45898</v>
      </c>
      <c r="G324" s="1">
        <v>1</v>
      </c>
      <c r="H324" s="5">
        <f>AVERAGE('PG facts'!D79,'PG facts'!D86,'PG facts'!D93,'PG facts'!D100)</f>
        <v>0.75</v>
      </c>
      <c r="I324" s="5">
        <f>'PG facts'!D100</f>
        <v>0</v>
      </c>
      <c r="J324" s="8">
        <f>COUNT('Training pairs'!F6622:F6635)</f>
        <v>14</v>
      </c>
      <c r="K324" s="5">
        <f>(SUM('Training pairs'!I6622:I6635)-SUM('Training pairs'!F6622:F6635)*SUM('Training pairs'!G6622:G6635)/COUNT('Training pairs'!F6622:F6635))/(SUM('Training pairs'!H6622:H6635)-SUM('Training pairs'!F6622:F6635)^2/COUNT('Training pairs'!F6622:F6635))</f>
        <v>1.7338730949296082</v>
      </c>
      <c r="L324" s="5">
        <f>AVERAGE('Training pairs'!G6622:G6635)-K324*AVERAGE('Training pairs'!F6622:F6635)</f>
        <v>-2.5631172299837566</v>
      </c>
      <c r="M324" s="5">
        <f>(SUM('Target months'!H960:H962)/SUM('Target months'!F960:F962)-1)*100</f>
        <v>2.8183602545962749</v>
      </c>
      <c r="N324" s="5">
        <f t="shared" si="24"/>
        <v>2.3235617872796848</v>
      </c>
      <c r="O324" s="8">
        <f>COUNT('Training pairs'!F6636:F6648)</f>
        <v>13</v>
      </c>
      <c r="P324" s="5">
        <f>(SUM('Training pairs'!I6636:I6648)-SUM('Training pairs'!F6636:F6648)*SUM('Training pairs'!G6636:G6648)/COUNT('Training pairs'!F6636:F6648))/(SUM('Training pairs'!H6636:H6648)-SUM('Training pairs'!F6636:F6648)^2/COUNT('Training pairs'!F6636:F6648))</f>
        <v>1.3279946756031573</v>
      </c>
      <c r="Q324" s="5">
        <f>AVERAGE('Training pairs'!G6636:G6648)-P324*AVERAGE('Training pairs'!F6636:F6648)</f>
        <v>-2.298389534743893</v>
      </c>
      <c r="R324" s="5">
        <v>3.0189755747267899</v>
      </c>
      <c r="S324" s="5">
        <f>Q324+P324*R324</f>
        <v>1.7107939542692661</v>
      </c>
      <c r="T324" s="5">
        <f t="shared" si="25"/>
        <v>1.5367808936398424</v>
      </c>
      <c r="U324" s="4">
        <v>45898</v>
      </c>
      <c r="V324" s="4">
        <v>45867</v>
      </c>
      <c r="W324" s="1" t="s">
        <v>155</v>
      </c>
    </row>
    <row r="325" spans="1:23" ht="25" customHeight="1">
      <c r="A325" s="1"/>
      <c r="B325" s="1">
        <v>320</v>
      </c>
      <c r="C325" s="13" t="s">
        <v>54</v>
      </c>
      <c r="D325" s="1" t="s">
        <v>43</v>
      </c>
      <c r="E325" s="4">
        <v>45930</v>
      </c>
      <c r="F325" s="4">
        <v>45926</v>
      </c>
      <c r="G325" s="1">
        <v>2</v>
      </c>
      <c r="H325" s="5">
        <f>AVERAGE('PG facts'!D79,'PG facts'!D86,'PG facts'!D93,'PG facts'!D100)</f>
        <v>0.75</v>
      </c>
      <c r="I325" s="5">
        <f>'PG facts'!D100</f>
        <v>0</v>
      </c>
      <c r="J325" s="8">
        <f>COUNT('Training pairs'!F6649:F6662)</f>
        <v>14</v>
      </c>
      <c r="K325" s="5">
        <f>(SUM('Training pairs'!I6649:I6662)-SUM('Training pairs'!F6649:F6662)*SUM('Training pairs'!G6649:G6662)/COUNT('Training pairs'!F6649:F6662))/(SUM('Training pairs'!H6649:H6662)-SUM('Training pairs'!F6649:F6662)^2/COUNT('Training pairs'!F6649:F6662))</f>
        <v>1.4966663502759443</v>
      </c>
      <c r="L325" s="5">
        <f>AVERAGE('Training pairs'!G6649:G6662)-K325*AVERAGE('Training pairs'!F6649:F6662)</f>
        <v>-2.509930308521561</v>
      </c>
      <c r="M325" s="5">
        <f>(SUM('Target months'!H963:H965)/SUM('Target months'!F963:F965)-1)*100</f>
        <v>3.2886468481588604</v>
      </c>
      <c r="N325" s="5">
        <f t="shared" si="24"/>
        <v>2.4120767670588483</v>
      </c>
      <c r="O325" s="8">
        <f>COUNT('Training pairs'!F6663:F6675)</f>
        <v>13</v>
      </c>
      <c r="P325" s="5">
        <f>(SUM('Training pairs'!I6663:I6675)-SUM('Training pairs'!F6663:F6675)*SUM('Training pairs'!G6663:G6675)/COUNT('Training pairs'!F6663:F6675))/(SUM('Training pairs'!H6663:H6675)-SUM('Training pairs'!F6663:F6675)^2/COUNT('Training pairs'!F6663:F6675))</f>
        <v>1.0645131856180743</v>
      </c>
      <c r="Q325" s="5">
        <f>AVERAGE('Training pairs'!G6663:G6675)-P325*AVERAGE('Training pairs'!F6663:F6675)</f>
        <v>-2.175649823793778</v>
      </c>
      <c r="R325" s="5">
        <v>3.2332744751814912</v>
      </c>
      <c r="S325" s="5">
        <f>Q325+P325*R325</f>
        <v>1.2662134877592783</v>
      </c>
      <c r="T325" s="5">
        <f t="shared" si="25"/>
        <v>1.5810383835294242</v>
      </c>
      <c r="U325" s="4">
        <v>45926</v>
      </c>
      <c r="V325" s="4">
        <v>45867</v>
      </c>
      <c r="W325" s="1" t="s">
        <v>156</v>
      </c>
    </row>
    <row r="326" spans="1:23" ht="25" customHeight="1">
      <c r="A326" s="1"/>
      <c r="B326" s="1">
        <v>321</v>
      </c>
      <c r="C326" s="13" t="s">
        <v>54</v>
      </c>
      <c r="D326" s="1" t="s">
        <v>43</v>
      </c>
      <c r="E326" s="4">
        <v>45930</v>
      </c>
      <c r="F326" s="4">
        <v>45953</v>
      </c>
      <c r="G326" s="1">
        <v>2</v>
      </c>
      <c r="H326" s="5">
        <f>AVERAGE('PG facts'!D79,'PG facts'!D86,'PG facts'!D93,'PG facts'!D100)</f>
        <v>0.75</v>
      </c>
      <c r="I326" s="5">
        <f>'PG facts'!D100</f>
        <v>0</v>
      </c>
      <c r="J326" s="8">
        <f>COUNT('Training pairs'!F6676:F6689)</f>
        <v>14</v>
      </c>
      <c r="K326" s="5">
        <f>(SUM('Training pairs'!I6676:I6689)-SUM('Training pairs'!F6676:F6689)*SUM('Training pairs'!G6676:G6689)/COUNT('Training pairs'!F6676:F6689))/(SUM('Training pairs'!H6676:H6689)-SUM('Training pairs'!F6676:F6689)^2/COUNT('Training pairs'!F6676:F6689))</f>
        <v>1.4966663502759443</v>
      </c>
      <c r="L326" s="5">
        <f>AVERAGE('Training pairs'!G6676:G6689)-K326*AVERAGE('Training pairs'!F6676:F6689)</f>
        <v>-2.509930308521561</v>
      </c>
      <c r="M326" s="5">
        <f>(SUM('Target months'!H966:H968)/SUM('Target months'!F966:F968)-1)*100</f>
        <v>3.2886468481588604</v>
      </c>
      <c r="N326" s="5">
        <f t="shared" ref="N326:N389" si="30">L326+K326*M326</f>
        <v>2.4120767670588483</v>
      </c>
      <c r="O326" s="8">
        <f>COUNT('Training pairs'!F6690:F6702)</f>
        <v>13</v>
      </c>
      <c r="P326" s="5">
        <f>(SUM('Training pairs'!I6690:I6702)-SUM('Training pairs'!F6690:F6702)*SUM('Training pairs'!G6690:G6702)/COUNT('Training pairs'!F6690:F6702))/(SUM('Training pairs'!H6690:H6702)-SUM('Training pairs'!F6690:F6702)^2/COUNT('Training pairs'!F6690:F6702))</f>
        <v>1.0645131856180743</v>
      </c>
      <c r="Q326" s="5">
        <f>AVERAGE('Training pairs'!G6690:G6702)-P326*AVERAGE('Training pairs'!F6690:F6702)</f>
        <v>-2.175649823793778</v>
      </c>
      <c r="R326" s="5">
        <v>3.2332744751814912</v>
      </c>
      <c r="S326" s="5">
        <f>Q326+P326*R326</f>
        <v>1.2662134877592783</v>
      </c>
      <c r="T326" s="5">
        <f t="shared" ref="T326:T389" si="31">(H326+N326)/2</f>
        <v>1.5810383835294242</v>
      </c>
      <c r="U326" s="4">
        <v>45931</v>
      </c>
      <c r="V326" s="4">
        <v>45867</v>
      </c>
      <c r="W326" s="1" t="s">
        <v>157</v>
      </c>
    </row>
    <row r="327" spans="1:23" ht="25" customHeight="1">
      <c r="A327" s="1"/>
      <c r="B327" s="1">
        <v>322</v>
      </c>
      <c r="C327" s="13" t="s">
        <v>55</v>
      </c>
      <c r="D327" s="1" t="s">
        <v>43</v>
      </c>
      <c r="E327" s="4">
        <v>45930</v>
      </c>
      <c r="F327" s="4">
        <v>45839</v>
      </c>
      <c r="G327" s="1">
        <v>0</v>
      </c>
      <c r="H327" s="5">
        <f>AVERAGE('PG facts'!D73,'PG facts'!D80,'PG facts'!D87,'PG facts'!D94)</f>
        <v>0</v>
      </c>
      <c r="I327" s="5">
        <f>'PG facts'!D94</f>
        <v>-2</v>
      </c>
      <c r="J327" s="8">
        <f>COUNT('Training pairs'!F6703:F6715)</f>
        <v>13</v>
      </c>
      <c r="K327" s="5">
        <f>(SUM('Training pairs'!I6703:I6715)-SUM('Training pairs'!F6703:F6715)*SUM('Training pairs'!G6703:G6715)/COUNT('Training pairs'!F6703:F6715))/(SUM('Training pairs'!H6703:H6715)-SUM('Training pairs'!F6703:F6715)^2/COUNT('Training pairs'!F6703:F6715))</f>
        <v>0.92776992352195897</v>
      </c>
      <c r="L327" s="5">
        <f>AVERAGE('Training pairs'!G6703:G6715)-K327*AVERAGE('Training pairs'!F6703:F6715)</f>
        <v>-2.4761062293851985</v>
      </c>
      <c r="M327" s="5">
        <f>(SUM('Target months'!H969:H971)/SUM('Target months'!F969:F971)-1)*100</f>
        <v>2.8115539262481226</v>
      </c>
      <c r="N327" s="5">
        <f t="shared" si="30"/>
        <v>0.13236894174788549</v>
      </c>
      <c r="O327" s="8">
        <f>COUNT('Training pairs'!F6716:F6727)</f>
        <v>12</v>
      </c>
      <c r="P327" s="5">
        <f>(SUM('Training pairs'!I6716:I6727)-SUM('Training pairs'!F6716:F6727)*SUM('Training pairs'!G6716:G6727)/COUNT('Training pairs'!F6716:F6727))/(SUM('Training pairs'!H6716:H6727)-SUM('Training pairs'!F6716:F6727)^2/COUNT('Training pairs'!F6716:F6727))</f>
        <v>0.97823969958433121</v>
      </c>
      <c r="Q327" s="5">
        <f>AVERAGE('Training pairs'!G6716:G6727)-P327*AVERAGE('Training pairs'!F6716:F6727)</f>
        <v>-2.67498164298833</v>
      </c>
      <c r="R327" s="5" t="s">
        <v>88</v>
      </c>
      <c r="S327" s="5" t="str">
        <f>"n.a."</f>
        <v>n.a.</v>
      </c>
      <c r="T327" s="5">
        <f t="shared" si="31"/>
        <v>6.6184470873942747E-2</v>
      </c>
      <c r="U327" s="4">
        <v>45839</v>
      </c>
      <c r="V327" s="4">
        <v>45771</v>
      </c>
      <c r="W327" s="1" t="s">
        <v>144</v>
      </c>
    </row>
    <row r="328" spans="1:23" ht="25" customHeight="1">
      <c r="A328" s="1"/>
      <c r="B328" s="1">
        <v>323</v>
      </c>
      <c r="C328" s="13" t="s">
        <v>55</v>
      </c>
      <c r="D328" s="1" t="s">
        <v>43</v>
      </c>
      <c r="E328" s="4">
        <v>45930</v>
      </c>
      <c r="F328" s="4">
        <v>45867</v>
      </c>
      <c r="G328" s="1">
        <v>0</v>
      </c>
      <c r="H328" s="5">
        <f>AVERAGE('PG facts'!D80,'PG facts'!D87,'PG facts'!D94,'PG facts'!D101)</f>
        <v>0.25</v>
      </c>
      <c r="I328" s="5">
        <f>'PG facts'!D101</f>
        <v>0</v>
      </c>
      <c r="J328" s="8">
        <f>COUNT('Training pairs'!F6728:F6740)</f>
        <v>13</v>
      </c>
      <c r="K328" s="5">
        <f>(SUM('Training pairs'!I6728:I6740)-SUM('Training pairs'!F6728:F6740)*SUM('Training pairs'!G6728:G6740)/COUNT('Training pairs'!F6728:F6740))/(SUM('Training pairs'!H6728:H6740)-SUM('Training pairs'!F6728:F6740)^2/COUNT('Training pairs'!F6728:F6740))</f>
        <v>0.92776992352195897</v>
      </c>
      <c r="L328" s="5">
        <f>AVERAGE('Training pairs'!G6728:G6740)-K328*AVERAGE('Training pairs'!F6728:F6740)</f>
        <v>-2.4761062293851985</v>
      </c>
      <c r="M328" s="5">
        <f>(SUM('Target months'!H972:H974)/SUM('Target months'!F972:F974)-1)*100</f>
        <v>2.8115539262481226</v>
      </c>
      <c r="N328" s="5">
        <f t="shared" si="30"/>
        <v>0.13236894174788549</v>
      </c>
      <c r="O328" s="8">
        <f>COUNT('Training pairs'!F6741:F6753)</f>
        <v>13</v>
      </c>
      <c r="P328" s="5">
        <f>(SUM('Training pairs'!I6741:I6753)-SUM('Training pairs'!F6741:F6753)*SUM('Training pairs'!G6741:G6753)/COUNT('Training pairs'!F6741:F6753))/(SUM('Training pairs'!H6741:H6753)-SUM('Training pairs'!F6741:F6753)^2/COUNT('Training pairs'!F6741:F6753))</f>
        <v>0.97022829383663711</v>
      </c>
      <c r="Q328" s="5">
        <f>AVERAGE('Training pairs'!G6741:G6753)-P328*AVERAGE('Training pairs'!F6741:F6753)</f>
        <v>-2.6763829614430783</v>
      </c>
      <c r="R328" s="5" t="s">
        <v>88</v>
      </c>
      <c r="S328" s="5" t="str">
        <f>"n.a."</f>
        <v>n.a.</v>
      </c>
      <c r="T328" s="5">
        <f t="shared" si="31"/>
        <v>0.19118447087394275</v>
      </c>
      <c r="U328" s="4">
        <v>45839</v>
      </c>
      <c r="V328" s="4">
        <v>45867</v>
      </c>
      <c r="W328" s="1" t="s">
        <v>144</v>
      </c>
    </row>
    <row r="329" spans="1:23" ht="25" customHeight="1">
      <c r="A329" s="1"/>
      <c r="B329" s="1">
        <v>324</v>
      </c>
      <c r="C329" s="13" t="s">
        <v>55</v>
      </c>
      <c r="D329" s="1" t="s">
        <v>43</v>
      </c>
      <c r="E329" s="4">
        <v>45930</v>
      </c>
      <c r="F329" s="4">
        <v>45869</v>
      </c>
      <c r="G329" s="1">
        <v>0</v>
      </c>
      <c r="H329" s="5">
        <f>AVERAGE('PG facts'!D80,'PG facts'!D87,'PG facts'!D94,'PG facts'!D101)</f>
        <v>0.25</v>
      </c>
      <c r="I329" s="5">
        <f>'PG facts'!D101</f>
        <v>0</v>
      </c>
      <c r="J329" s="8">
        <f>COUNT('Training pairs'!F6754:F6767)</f>
        <v>14</v>
      </c>
      <c r="K329" s="5">
        <f>(SUM('Training pairs'!I6754:I6767)-SUM('Training pairs'!F6754:F6767)*SUM('Training pairs'!G6754:G6767)/COUNT('Training pairs'!F6754:F6767))/(SUM('Training pairs'!H6754:H6767)-SUM('Training pairs'!F6754:F6767)^2/COUNT('Training pairs'!F6754:F6767))</f>
        <v>0.9227635243688902</v>
      </c>
      <c r="L329" s="5">
        <f>AVERAGE('Training pairs'!G6754:G6767)-K329*AVERAGE('Training pairs'!F6754:F6767)</f>
        <v>-2.4773232248921264</v>
      </c>
      <c r="M329" s="5">
        <f>(SUM('Target months'!H975:H977)/SUM('Target months'!F975:F977)-1)*100</f>
        <v>2.7796163180228373</v>
      </c>
      <c r="N329" s="5">
        <f t="shared" si="30"/>
        <v>8.7605325119904709E-2</v>
      </c>
      <c r="O329" s="8">
        <f>COUNT('Training pairs'!F6768:F6780)</f>
        <v>13</v>
      </c>
      <c r="P329" s="5">
        <f>(SUM('Training pairs'!I6768:I6780)-SUM('Training pairs'!F6768:F6780)*SUM('Training pairs'!G6768:G6780)/COUNT('Training pairs'!F6768:F6780))/(SUM('Training pairs'!H6768:H6780)-SUM('Training pairs'!F6768:F6780)^2/COUNT('Training pairs'!F6768:F6780))</f>
        <v>0.97022829383663711</v>
      </c>
      <c r="Q329" s="5">
        <f>AVERAGE('Training pairs'!G6768:G6780)-P329*AVERAGE('Training pairs'!F6768:F6780)</f>
        <v>-2.6763829614430783</v>
      </c>
      <c r="R329" s="5">
        <v>2.7789527528847113</v>
      </c>
      <c r="S329" s="5">
        <f>Q329+P329*R329</f>
        <v>1.983562664088101E-2</v>
      </c>
      <c r="T329" s="5">
        <f t="shared" si="31"/>
        <v>0.16880266255995235</v>
      </c>
      <c r="U329" s="4">
        <v>45869</v>
      </c>
      <c r="V329" s="4">
        <v>45867</v>
      </c>
      <c r="W329" s="1" t="s">
        <v>154</v>
      </c>
    </row>
    <row r="330" spans="1:23" ht="25" customHeight="1">
      <c r="A330" s="1"/>
      <c r="B330" s="1">
        <v>325</v>
      </c>
      <c r="C330" s="13" t="s">
        <v>55</v>
      </c>
      <c r="D330" s="1" t="s">
        <v>43</v>
      </c>
      <c r="E330" s="4">
        <v>45930</v>
      </c>
      <c r="F330" s="4">
        <v>45898</v>
      </c>
      <c r="G330" s="1">
        <v>1</v>
      </c>
      <c r="H330" s="5">
        <f>AVERAGE('PG facts'!D80,'PG facts'!D87,'PG facts'!D94,'PG facts'!D101)</f>
        <v>0.25</v>
      </c>
      <c r="I330" s="5">
        <f>'PG facts'!D101</f>
        <v>0</v>
      </c>
      <c r="J330" s="8">
        <f>COUNT('Training pairs'!F6781:F6794)</f>
        <v>14</v>
      </c>
      <c r="K330" s="5">
        <f>(SUM('Training pairs'!I6781:I6794)-SUM('Training pairs'!F6781:F6794)*SUM('Training pairs'!G6781:G6794)/COUNT('Training pairs'!F6781:F6794))/(SUM('Training pairs'!H6781:H6794)-SUM('Training pairs'!F6781:F6794)^2/COUNT('Training pairs'!F6781:F6794))</f>
        <v>0.9100263166960223</v>
      </c>
      <c r="L330" s="5">
        <f>AVERAGE('Training pairs'!G6781:G6794)-K330*AVERAGE('Training pairs'!F6781:F6794)</f>
        <v>-2.4774629423663272</v>
      </c>
      <c r="M330" s="5">
        <f>(SUM('Target months'!H978:H980)/SUM('Target months'!F978:F980)-1)*100</f>
        <v>2.8183602545962749</v>
      </c>
      <c r="N330" s="5">
        <f t="shared" si="30"/>
        <v>8.7319059246384612E-2</v>
      </c>
      <c r="O330" s="8">
        <f>COUNT('Training pairs'!F6795:F6807)</f>
        <v>13</v>
      </c>
      <c r="P330" s="5">
        <f>(SUM('Training pairs'!I6795:I6807)-SUM('Training pairs'!F6795:F6807)*SUM('Training pairs'!G6795:G6807)/COUNT('Training pairs'!F6795:F6807))/(SUM('Training pairs'!H6795:H6807)-SUM('Training pairs'!F6795:F6807)^2/COUNT('Training pairs'!F6795:F6807))</f>
        <v>0.97022829383663711</v>
      </c>
      <c r="Q330" s="5">
        <f>AVERAGE('Training pairs'!G6795:G6807)-P330*AVERAGE('Training pairs'!F6795:F6807)</f>
        <v>-2.6763829614430783</v>
      </c>
      <c r="R330" s="5">
        <v>3.0189755747267899</v>
      </c>
      <c r="S330" s="5">
        <f>Q330+P330*R330</f>
        <v>0.25271255955857619</v>
      </c>
      <c r="T330" s="5">
        <f t="shared" si="31"/>
        <v>0.16865952962319231</v>
      </c>
      <c r="U330" s="4">
        <v>45898</v>
      </c>
      <c r="V330" s="4">
        <v>45867</v>
      </c>
      <c r="W330" s="1" t="s">
        <v>155</v>
      </c>
    </row>
    <row r="331" spans="1:23" ht="25" customHeight="1">
      <c r="A331" s="1"/>
      <c r="B331" s="1">
        <v>326</v>
      </c>
      <c r="C331" s="13" t="s">
        <v>55</v>
      </c>
      <c r="D331" s="1" t="s">
        <v>43</v>
      </c>
      <c r="E331" s="4">
        <v>45930</v>
      </c>
      <c r="F331" s="4">
        <v>45926</v>
      </c>
      <c r="G331" s="1">
        <v>2</v>
      </c>
      <c r="H331" s="5">
        <f>AVERAGE('PG facts'!D80,'PG facts'!D87,'PG facts'!D94,'PG facts'!D101)</f>
        <v>0.25</v>
      </c>
      <c r="I331" s="5">
        <f>'PG facts'!D101</f>
        <v>0</v>
      </c>
      <c r="J331" s="8">
        <f>COUNT('Training pairs'!F6808:F6821)</f>
        <v>14</v>
      </c>
      <c r="K331" s="5">
        <f>(SUM('Training pairs'!I6808:I6821)-SUM('Training pairs'!F6808:F6821)*SUM('Training pairs'!G6808:G6821)/COUNT('Training pairs'!F6808:F6821))/(SUM('Training pairs'!H6808:H6821)-SUM('Training pairs'!F6808:F6821)^2/COUNT('Training pairs'!F6808:F6821))</f>
        <v>0.82554182646820018</v>
      </c>
      <c r="L331" s="5">
        <f>AVERAGE('Training pairs'!G6808:G6821)-K331*AVERAGE('Training pairs'!F6808:F6821)</f>
        <v>-2.505193530543139</v>
      </c>
      <c r="M331" s="5">
        <f>(SUM('Target months'!H981:H983)/SUM('Target months'!F981:F983)-1)*100</f>
        <v>3.2886468481588604</v>
      </c>
      <c r="N331" s="5">
        <f t="shared" si="30"/>
        <v>0.20972199509481637</v>
      </c>
      <c r="O331" s="8">
        <f>COUNT('Training pairs'!F6822:F6834)</f>
        <v>13</v>
      </c>
      <c r="P331" s="5">
        <f>(SUM('Training pairs'!I6822:I6834)-SUM('Training pairs'!F6822:F6834)*SUM('Training pairs'!G6822:G6834)/COUNT('Training pairs'!F6822:F6834))/(SUM('Training pairs'!H6822:H6834)-SUM('Training pairs'!F6822:F6834)^2/COUNT('Training pairs'!F6822:F6834))</f>
        <v>0.82752606312623556</v>
      </c>
      <c r="Q331" s="5">
        <f>AVERAGE('Training pairs'!G6822:G6834)-P331*AVERAGE('Training pairs'!F6822:F6834)</f>
        <v>-2.6489017076879371</v>
      </c>
      <c r="R331" s="5">
        <v>3.2332744751814912</v>
      </c>
      <c r="S331" s="5">
        <f>Q331+P331*R331</f>
        <v>2.6717189765547822E-2</v>
      </c>
      <c r="T331" s="5">
        <f t="shared" si="31"/>
        <v>0.22986099754740819</v>
      </c>
      <c r="U331" s="4">
        <v>45926</v>
      </c>
      <c r="V331" s="4">
        <v>45867</v>
      </c>
      <c r="W331" s="1" t="s">
        <v>156</v>
      </c>
    </row>
    <row r="332" spans="1:23" ht="25" customHeight="1">
      <c r="A332" s="1"/>
      <c r="B332" s="1">
        <v>327</v>
      </c>
      <c r="C332" s="13" t="s">
        <v>55</v>
      </c>
      <c r="D332" s="1" t="s">
        <v>43</v>
      </c>
      <c r="E332" s="4">
        <v>45930</v>
      </c>
      <c r="F332" s="4">
        <v>45953</v>
      </c>
      <c r="G332" s="1">
        <v>2</v>
      </c>
      <c r="H332" s="5">
        <f>AVERAGE('PG facts'!D80,'PG facts'!D87,'PG facts'!D94,'PG facts'!D101)</f>
        <v>0.25</v>
      </c>
      <c r="I332" s="5">
        <f>'PG facts'!D101</f>
        <v>0</v>
      </c>
      <c r="J332" s="8">
        <f>COUNT('Training pairs'!F6835:F6848)</f>
        <v>14</v>
      </c>
      <c r="K332" s="5">
        <f>(SUM('Training pairs'!I6835:I6848)-SUM('Training pairs'!F6835:F6848)*SUM('Training pairs'!G6835:G6848)/COUNT('Training pairs'!F6835:F6848))/(SUM('Training pairs'!H6835:H6848)-SUM('Training pairs'!F6835:F6848)^2/COUNT('Training pairs'!F6835:F6848))</f>
        <v>0.82554182646820018</v>
      </c>
      <c r="L332" s="5">
        <f>AVERAGE('Training pairs'!G6835:G6848)-K332*AVERAGE('Training pairs'!F6835:F6848)</f>
        <v>-2.505193530543139</v>
      </c>
      <c r="M332" s="5">
        <f>(SUM('Target months'!H984:H986)/SUM('Target months'!F984:F986)-1)*100</f>
        <v>3.2886468481588604</v>
      </c>
      <c r="N332" s="5">
        <f t="shared" si="30"/>
        <v>0.20972199509481637</v>
      </c>
      <c r="O332" s="8">
        <f>COUNT('Training pairs'!F6849:F6861)</f>
        <v>13</v>
      </c>
      <c r="P332" s="5">
        <f>(SUM('Training pairs'!I6849:I6861)-SUM('Training pairs'!F6849:F6861)*SUM('Training pairs'!G6849:G6861)/COUNT('Training pairs'!F6849:F6861))/(SUM('Training pairs'!H6849:H6861)-SUM('Training pairs'!F6849:F6861)^2/COUNT('Training pairs'!F6849:F6861))</f>
        <v>0.82752606312623556</v>
      </c>
      <c r="Q332" s="5">
        <f>AVERAGE('Training pairs'!G6849:G6861)-P332*AVERAGE('Training pairs'!F6849:F6861)</f>
        <v>-2.6489017076879371</v>
      </c>
      <c r="R332" s="5">
        <v>3.2332744751814912</v>
      </c>
      <c r="S332" s="5">
        <f>Q332+P332*R332</f>
        <v>2.6717189765547822E-2</v>
      </c>
      <c r="T332" s="5">
        <f t="shared" si="31"/>
        <v>0.22986099754740819</v>
      </c>
      <c r="U332" s="4">
        <v>45931</v>
      </c>
      <c r="V332" s="4">
        <v>45867</v>
      </c>
      <c r="W332" s="1" t="s">
        <v>157</v>
      </c>
    </row>
    <row r="333" spans="1:23" ht="25" customHeight="1">
      <c r="A333" s="1"/>
      <c r="B333" s="1">
        <v>328</v>
      </c>
      <c r="C333" s="13" t="s">
        <v>17</v>
      </c>
      <c r="D333" s="1" t="s">
        <v>56</v>
      </c>
      <c r="E333" s="4">
        <v>45930</v>
      </c>
      <c r="F333" s="4">
        <v>45839</v>
      </c>
      <c r="G333" s="1">
        <v>0</v>
      </c>
      <c r="H333" s="5">
        <f>AVERAGE('PG facts'!E69,'PG facts'!E76,'PG facts'!E83,'PG facts'!E90)</f>
        <v>2.25</v>
      </c>
      <c r="I333" s="5">
        <f>'PG facts'!E90</f>
        <v>3</v>
      </c>
      <c r="J333" s="8">
        <f>COUNT('Training pairs'!F6862:F6874)</f>
        <v>13</v>
      </c>
      <c r="K333" s="5">
        <f>(SUM('Training pairs'!I6862:I6874)-SUM('Training pairs'!F6862:F6874)*SUM('Training pairs'!G6862:G6874)/COUNT('Training pairs'!F6862:F6874))/(SUM('Training pairs'!H6862:H6874)-SUM('Training pairs'!F6862:F6874)^2/COUNT('Training pairs'!F6862:F6874))</f>
        <v>0.88249784447720203</v>
      </c>
      <c r="L333" s="5">
        <f>AVERAGE('Training pairs'!G6862:G6874)-K333*AVERAGE('Training pairs'!F6862:F6874)</f>
        <v>1.8982408646245768</v>
      </c>
      <c r="M333" s="5">
        <f>(SUM('Target months'!H987:H989)/SUM('Target months'!F987:F989)-1)*100</f>
        <v>0.29916452231752988</v>
      </c>
      <c r="N333" s="5">
        <f t="shared" si="30"/>
        <v>2.1622529107138488</v>
      </c>
      <c r="O333" s="8">
        <f>COUNT('Training pairs'!F6875:F6886)</f>
        <v>12</v>
      </c>
      <c r="P333" s="5">
        <f>(SUM('Training pairs'!I6875:I6886)-SUM('Training pairs'!F6875:F6886)*SUM('Training pairs'!G6875:G6886)/COUNT('Training pairs'!F6875:F6886))/(SUM('Training pairs'!H6875:H6886)-SUM('Training pairs'!F6875:F6886)^2/COUNT('Training pairs'!F6875:F6886))</f>
        <v>0.70711313844962298</v>
      </c>
      <c r="Q333" s="5">
        <f>AVERAGE('Training pairs'!G6875:G6886)-P333*AVERAGE('Training pairs'!F6875:F6886)</f>
        <v>2.4213618593616348</v>
      </c>
      <c r="R333" s="5" t="s">
        <v>88</v>
      </c>
      <c r="S333" s="5" t="str">
        <f>"n.a."</f>
        <v>n.a.</v>
      </c>
      <c r="T333" s="5">
        <f t="shared" si="31"/>
        <v>2.2061264553569244</v>
      </c>
      <c r="U333" s="4">
        <v>45839</v>
      </c>
      <c r="V333" s="4">
        <v>45771</v>
      </c>
      <c r="W333" s="1" t="s">
        <v>158</v>
      </c>
    </row>
    <row r="334" spans="1:23" ht="25" customHeight="1">
      <c r="A334" s="1"/>
      <c r="B334" s="1">
        <v>329</v>
      </c>
      <c r="C334" s="13" t="s">
        <v>17</v>
      </c>
      <c r="D334" s="1" t="s">
        <v>56</v>
      </c>
      <c r="E334" s="4">
        <v>45930</v>
      </c>
      <c r="F334" s="4">
        <v>45853</v>
      </c>
      <c r="G334" s="1">
        <v>0</v>
      </c>
      <c r="H334" s="5">
        <f>AVERAGE('PG facts'!E69,'PG facts'!E76,'PG facts'!E83,'PG facts'!E90)</f>
        <v>2.25</v>
      </c>
      <c r="I334" s="5">
        <f>'PG facts'!E90</f>
        <v>3</v>
      </c>
      <c r="J334" s="8">
        <f>COUNT('Training pairs'!F6887:F6899)</f>
        <v>13</v>
      </c>
      <c r="K334" s="5">
        <f>(SUM('Training pairs'!I6887:I6899)-SUM('Training pairs'!F6887:F6899)*SUM('Training pairs'!G6887:G6899)/COUNT('Training pairs'!F6887:F6899))/(SUM('Training pairs'!H6887:H6899)-SUM('Training pairs'!F6887:F6899)^2/COUNT('Training pairs'!F6887:F6899))</f>
        <v>0.88249784447720203</v>
      </c>
      <c r="L334" s="5">
        <f>AVERAGE('Training pairs'!G6887:G6899)-K334*AVERAGE('Training pairs'!F6887:F6899)</f>
        <v>1.8982408646245768</v>
      </c>
      <c r="M334" s="5">
        <f>(SUM('Target months'!H990:H992)/SUM('Target months'!F990:F992)-1)*100</f>
        <v>0.50590572136346434</v>
      </c>
      <c r="N334" s="5">
        <f t="shared" si="30"/>
        <v>2.344701573236518</v>
      </c>
      <c r="O334" s="8">
        <f>COUNT('Training pairs'!F6900:F6911)</f>
        <v>12</v>
      </c>
      <c r="P334" s="5">
        <f>(SUM('Training pairs'!I6900:I6911)-SUM('Training pairs'!F6900:F6911)*SUM('Training pairs'!G6900:G6911)/COUNT('Training pairs'!F6900:F6911))/(SUM('Training pairs'!H6900:H6911)-SUM('Training pairs'!F6900:F6911)^2/COUNT('Training pairs'!F6900:F6911))</f>
        <v>0.70711313844962298</v>
      </c>
      <c r="Q334" s="5">
        <f>AVERAGE('Training pairs'!G6900:G6911)-P334*AVERAGE('Training pairs'!F6900:F6911)</f>
        <v>2.4213618593616348</v>
      </c>
      <c r="R334" s="5">
        <v>0.50578250048436413</v>
      </c>
      <c r="S334" s="5">
        <f>Q334+P334*R334</f>
        <v>2.7790073106520317</v>
      </c>
      <c r="T334" s="5">
        <f t="shared" si="31"/>
        <v>2.2973507866182592</v>
      </c>
      <c r="U334" s="4">
        <v>45853</v>
      </c>
      <c r="V334" s="4">
        <v>45771</v>
      </c>
      <c r="W334" s="1" t="s">
        <v>148</v>
      </c>
    </row>
    <row r="335" spans="1:23" ht="25" customHeight="1">
      <c r="A335" s="1"/>
      <c r="B335" s="1">
        <v>330</v>
      </c>
      <c r="C335" s="13" t="s">
        <v>17</v>
      </c>
      <c r="D335" s="1" t="s">
        <v>56</v>
      </c>
      <c r="E335" s="4">
        <v>45930</v>
      </c>
      <c r="F335" s="4">
        <v>45867</v>
      </c>
      <c r="G335" s="1">
        <v>0</v>
      </c>
      <c r="H335" s="5">
        <f>AVERAGE('PG facts'!E76,'PG facts'!E83,'PG facts'!E90,'PG facts'!E97)</f>
        <v>1.75</v>
      </c>
      <c r="I335" s="5">
        <f>'PG facts'!E97</f>
        <v>1</v>
      </c>
      <c r="J335" s="8">
        <f>COUNT('Training pairs'!F6912:F6925)</f>
        <v>14</v>
      </c>
      <c r="K335" s="5">
        <f>(SUM('Training pairs'!I6912:I6925)-SUM('Training pairs'!F6912:F6925)*SUM('Training pairs'!G6912:G6925)/COUNT('Training pairs'!F6912:F6925))/(SUM('Training pairs'!H6912:H6925)-SUM('Training pairs'!F6912:F6925)^2/COUNT('Training pairs'!F6912:F6925))</f>
        <v>0.92254087725576428</v>
      </c>
      <c r="L335" s="5">
        <f>AVERAGE('Training pairs'!G6912:G6925)-K335*AVERAGE('Training pairs'!F6912:F6925)</f>
        <v>1.6668225292632783</v>
      </c>
      <c r="M335" s="5">
        <f>(SUM('Target months'!H993:H995)/SUM('Target months'!F993:F995)-1)*100</f>
        <v>0.50590572136346434</v>
      </c>
      <c r="N335" s="5">
        <f t="shared" si="30"/>
        <v>2.1335412372586391</v>
      </c>
      <c r="O335" s="8">
        <f>COUNT('Training pairs'!F6926:F6938)</f>
        <v>13</v>
      </c>
      <c r="P335" s="5">
        <f>(SUM('Training pairs'!I6926:I6938)-SUM('Training pairs'!F6926:F6938)*SUM('Training pairs'!G6926:G6938)/COUNT('Training pairs'!F6926:F6938))/(SUM('Training pairs'!H6926:H6938)-SUM('Training pairs'!F6926:F6938)^2/COUNT('Training pairs'!F6926:F6938))</f>
        <v>0.76811310849505932</v>
      </c>
      <c r="Q335" s="5">
        <f>AVERAGE('Training pairs'!G6926:G6938)-P335*AVERAGE('Training pairs'!F6926:F6938)</f>
        <v>2.0794757287098689</v>
      </c>
      <c r="R335" s="5">
        <v>0.50578250048436413</v>
      </c>
      <c r="S335" s="5">
        <f>Q335+P335*R335</f>
        <v>2.4679738973793177</v>
      </c>
      <c r="T335" s="5">
        <f t="shared" si="31"/>
        <v>1.9417706186293195</v>
      </c>
      <c r="U335" s="4">
        <v>45853</v>
      </c>
      <c r="V335" s="4">
        <v>45867</v>
      </c>
      <c r="W335" s="1" t="s">
        <v>148</v>
      </c>
    </row>
    <row r="336" spans="1:23" ht="25" customHeight="1">
      <c r="A336" s="1"/>
      <c r="B336" s="1">
        <v>331</v>
      </c>
      <c r="C336" s="13" t="s">
        <v>17</v>
      </c>
      <c r="D336" s="1" t="s">
        <v>56</v>
      </c>
      <c r="E336" s="4">
        <v>45930</v>
      </c>
      <c r="F336" s="4">
        <v>45881</v>
      </c>
      <c r="G336" s="1">
        <v>1</v>
      </c>
      <c r="H336" s="5">
        <f>AVERAGE('PG facts'!E76,'PG facts'!E83,'PG facts'!E90,'PG facts'!E97)</f>
        <v>1.75</v>
      </c>
      <c r="I336" s="5">
        <f>'PG facts'!E97</f>
        <v>1</v>
      </c>
      <c r="J336" s="8">
        <f>COUNT('Training pairs'!F6939:F6952)</f>
        <v>14</v>
      </c>
      <c r="K336" s="5">
        <f>(SUM('Training pairs'!I6939:I6952)-SUM('Training pairs'!F6939:F6952)*SUM('Training pairs'!G6939:G6952)/COUNT('Training pairs'!F6939:F6952))/(SUM('Training pairs'!H6939:H6952)-SUM('Training pairs'!F6939:F6952)^2/COUNT('Training pairs'!F6939:F6952))</f>
        <v>0.92254087725576428</v>
      </c>
      <c r="L336" s="5">
        <f>AVERAGE('Training pairs'!G6939:G6952)-K336*AVERAGE('Training pairs'!F6939:F6952)</f>
        <v>1.6668225292632783</v>
      </c>
      <c r="M336" s="5">
        <f>(SUM('Target months'!H996:H998)/SUM('Target months'!F996:F998)-1)*100</f>
        <v>0.46403065176046088</v>
      </c>
      <c r="N336" s="5">
        <f t="shared" si="30"/>
        <v>2.094909773811938</v>
      </c>
      <c r="O336" s="8">
        <f>COUNT('Training pairs'!F6953:F6965)</f>
        <v>13</v>
      </c>
      <c r="P336" s="5">
        <f>(SUM('Training pairs'!I6953:I6965)-SUM('Training pairs'!F6953:F6965)*SUM('Training pairs'!G6953:G6965)/COUNT('Training pairs'!F6953:F6965))/(SUM('Training pairs'!H6953:H6965)-SUM('Training pairs'!F6953:F6965)^2/COUNT('Training pairs'!F6953:F6965))</f>
        <v>0.76811310849505932</v>
      </c>
      <c r="Q336" s="5">
        <f>AVERAGE('Training pairs'!G6953:G6965)-P336*AVERAGE('Training pairs'!F6953:F6965)</f>
        <v>2.0794757287098689</v>
      </c>
      <c r="R336" s="5">
        <v>0.50578250048436413</v>
      </c>
      <c r="S336" s="5">
        <f>Q336+P336*R336</f>
        <v>2.4679738973793177</v>
      </c>
      <c r="T336" s="5">
        <f t="shared" si="31"/>
        <v>1.922454886905969</v>
      </c>
      <c r="U336" s="4">
        <v>45881</v>
      </c>
      <c r="V336" s="4">
        <v>45867</v>
      </c>
      <c r="W336" s="1" t="s">
        <v>159</v>
      </c>
    </row>
    <row r="337" spans="1:23" ht="25" customHeight="1">
      <c r="A337" s="1"/>
      <c r="B337" s="1">
        <v>332</v>
      </c>
      <c r="C337" s="13" t="s">
        <v>17</v>
      </c>
      <c r="D337" s="1" t="s">
        <v>56</v>
      </c>
      <c r="E337" s="4">
        <v>45930</v>
      </c>
      <c r="F337" s="4">
        <v>45911</v>
      </c>
      <c r="G337" s="1">
        <v>2</v>
      </c>
      <c r="H337" s="5">
        <f>AVERAGE('PG facts'!E76,'PG facts'!E83,'PG facts'!E90,'PG facts'!E97)</f>
        <v>1.75</v>
      </c>
      <c r="I337" s="5">
        <f>'PG facts'!E97</f>
        <v>1</v>
      </c>
      <c r="J337" s="8">
        <f>COUNT('Training pairs'!F6966:F6979)</f>
        <v>14</v>
      </c>
      <c r="K337" s="5">
        <f>(SUM('Training pairs'!I6966:I6979)-SUM('Training pairs'!F6966:F6979)*SUM('Training pairs'!G6966:G6979)/COUNT('Training pairs'!F6966:F6979))/(SUM('Training pairs'!H6966:H6979)-SUM('Training pairs'!F6966:F6979)^2/COUNT('Training pairs'!F6966:F6979))</f>
        <v>0.92254087725576428</v>
      </c>
      <c r="L337" s="5">
        <f>AVERAGE('Training pairs'!G6966:G6979)-K337*AVERAGE('Training pairs'!F6966:F6979)</f>
        <v>1.6668225292632783</v>
      </c>
      <c r="M337" s="5">
        <f>(SUM('Target months'!H999:H1001)/SUM('Target months'!F999:F1001)-1)*100</f>
        <v>0.75496757143207471</v>
      </c>
      <c r="N337" s="5">
        <f t="shared" si="30"/>
        <v>2.3633109749118786</v>
      </c>
      <c r="O337" s="8">
        <f>COUNT('Training pairs'!F6980:F6992)</f>
        <v>13</v>
      </c>
      <c r="P337" s="5">
        <f>(SUM('Training pairs'!I6980:I6992)-SUM('Training pairs'!F6980:F6992)*SUM('Training pairs'!G6980:G6992)/COUNT('Training pairs'!F6980:F6992))/(SUM('Training pairs'!H6980:H6992)-SUM('Training pairs'!F6980:F6992)^2/COUNT('Training pairs'!F6980:F6992))</f>
        <v>0.76811310849505932</v>
      </c>
      <c r="Q337" s="5">
        <f>AVERAGE('Training pairs'!G6980:G6992)-P337*AVERAGE('Training pairs'!F6980:F6992)</f>
        <v>2.0794757287098689</v>
      </c>
      <c r="R337" s="5">
        <v>0.50578250048436413</v>
      </c>
      <c r="S337" s="5">
        <f>Q337+P337*R337</f>
        <v>2.4679738973793177</v>
      </c>
      <c r="T337" s="5">
        <f t="shared" si="31"/>
        <v>2.0566554874559393</v>
      </c>
      <c r="U337" s="4">
        <v>45911</v>
      </c>
      <c r="V337" s="4">
        <v>45867</v>
      </c>
      <c r="W337" s="1" t="s">
        <v>160</v>
      </c>
    </row>
    <row r="338" spans="1:23" ht="25" customHeight="1">
      <c r="A338" s="1"/>
      <c r="B338" s="1">
        <v>333</v>
      </c>
      <c r="C338" s="13" t="s">
        <v>17</v>
      </c>
      <c r="D338" s="1" t="s">
        <v>56</v>
      </c>
      <c r="E338" s="4">
        <v>45930</v>
      </c>
      <c r="F338" s="4">
        <v>45953</v>
      </c>
      <c r="G338" s="1">
        <v>2</v>
      </c>
      <c r="H338" s="5">
        <f>AVERAGE('PG facts'!E76,'PG facts'!E83,'PG facts'!E90,'PG facts'!E97)</f>
        <v>1.75</v>
      </c>
      <c r="I338" s="5">
        <f>'PG facts'!E97</f>
        <v>1</v>
      </c>
      <c r="J338" s="8">
        <f>COUNT('Training pairs'!F6993:F7006)</f>
        <v>14</v>
      </c>
      <c r="K338" s="5">
        <f>(SUM('Training pairs'!I6993:I7006)-SUM('Training pairs'!F6993:F7006)*SUM('Training pairs'!G6993:G7006)/COUNT('Training pairs'!F6993:F7006))/(SUM('Training pairs'!H6993:H7006)-SUM('Training pairs'!F6993:F7006)^2/COUNT('Training pairs'!F6993:F7006))</f>
        <v>0.92254087725576428</v>
      </c>
      <c r="L338" s="5">
        <f>AVERAGE('Training pairs'!G6993:G7006)-K338*AVERAGE('Training pairs'!F6993:F7006)</f>
        <v>1.6668225292632783</v>
      </c>
      <c r="M338" s="5">
        <f>(SUM('Target months'!H1002:H1004)/SUM('Target months'!F1002:F1004)-1)*100</f>
        <v>0.75496757143207471</v>
      </c>
      <c r="N338" s="5">
        <f t="shared" si="30"/>
        <v>2.3633109749118786</v>
      </c>
      <c r="O338" s="8">
        <f>COUNT('Training pairs'!F7007:F7019)</f>
        <v>13</v>
      </c>
      <c r="P338" s="5">
        <f>(SUM('Training pairs'!I7007:I7019)-SUM('Training pairs'!F7007:F7019)*SUM('Training pairs'!G7007:G7019)/COUNT('Training pairs'!F7007:F7019))/(SUM('Training pairs'!H7007:H7019)-SUM('Training pairs'!F7007:F7019)^2/COUNT('Training pairs'!F7007:F7019))</f>
        <v>0.76811310849505932</v>
      </c>
      <c r="Q338" s="5">
        <f>AVERAGE('Training pairs'!G7007:G7019)-P338*AVERAGE('Training pairs'!F7007:F7019)</f>
        <v>2.0794757287098689</v>
      </c>
      <c r="R338" s="5">
        <v>0.50578250048436413</v>
      </c>
      <c r="S338" s="5">
        <f>Q338+P338*R338</f>
        <v>2.4679738973793177</v>
      </c>
      <c r="T338" s="5">
        <f t="shared" si="31"/>
        <v>2.0566554874559393</v>
      </c>
      <c r="U338" s="4">
        <v>45931</v>
      </c>
      <c r="V338" s="4">
        <v>45867</v>
      </c>
      <c r="W338" s="1" t="s">
        <v>161</v>
      </c>
    </row>
    <row r="339" spans="1:23" ht="25" customHeight="1">
      <c r="A339" s="1"/>
      <c r="B339" s="1">
        <v>334</v>
      </c>
      <c r="C339" s="13" t="s">
        <v>18</v>
      </c>
      <c r="D339" s="1" t="s">
        <v>56</v>
      </c>
      <c r="E339" s="4">
        <v>45930</v>
      </c>
      <c r="F339" s="4">
        <v>45839</v>
      </c>
      <c r="G339" s="1">
        <v>0</v>
      </c>
      <c r="H339" s="5">
        <f>AVERAGE('PG facts'!E70,'PG facts'!E77,'PG facts'!E84,'PG facts'!E91)</f>
        <v>2.25</v>
      </c>
      <c r="I339" s="5">
        <f>'PG facts'!E91</f>
        <v>2</v>
      </c>
      <c r="J339" s="8">
        <f>COUNT('Training pairs'!F7020:F7032)</f>
        <v>13</v>
      </c>
      <c r="K339" s="5">
        <f>(SUM('Training pairs'!I7020:I7032)-SUM('Training pairs'!F7020:F7032)*SUM('Training pairs'!G7020:G7032)/COUNT('Training pairs'!F7020:F7032))/(SUM('Training pairs'!H7020:H7032)-SUM('Training pairs'!F7020:F7032)^2/COUNT('Training pairs'!F7020:F7032))</f>
        <v>1.14223088077929</v>
      </c>
      <c r="L339" s="5">
        <f>AVERAGE('Training pairs'!G7020:G7032)-K339*AVERAGE('Training pairs'!F7020:F7032)</f>
        <v>2.4242430100048677</v>
      </c>
      <c r="M339" s="5">
        <f>(SUM('Target months'!H1005:H1007)/SUM('Target months'!F1005:F1007)-1)*100</f>
        <v>0.29916452231752988</v>
      </c>
      <c r="N339" s="5">
        <f t="shared" si="30"/>
        <v>2.7659579658295357</v>
      </c>
      <c r="O339" s="8">
        <f>COUNT('Training pairs'!F7033:F7044)</f>
        <v>12</v>
      </c>
      <c r="P339" s="5">
        <f>(SUM('Training pairs'!I7033:I7044)-SUM('Training pairs'!F7033:F7044)*SUM('Training pairs'!G7033:G7044)/COUNT('Training pairs'!F7033:F7044))/(SUM('Training pairs'!H7033:H7044)-SUM('Training pairs'!F7033:F7044)^2/COUNT('Training pairs'!F7033:F7044))</f>
        <v>1.1360519175159987</v>
      </c>
      <c r="Q339" s="5">
        <f>AVERAGE('Training pairs'!G7033:G7044)-P339*AVERAGE('Training pairs'!F7033:F7044)</f>
        <v>2.1727112971724747</v>
      </c>
      <c r="R339" s="5" t="s">
        <v>88</v>
      </c>
      <c r="S339" s="5" t="str">
        <f>"n.a."</f>
        <v>n.a.</v>
      </c>
      <c r="T339" s="5">
        <f t="shared" si="31"/>
        <v>2.5079789829147678</v>
      </c>
      <c r="U339" s="4">
        <v>45839</v>
      </c>
      <c r="V339" s="4">
        <v>45771</v>
      </c>
      <c r="W339" s="1" t="s">
        <v>158</v>
      </c>
    </row>
    <row r="340" spans="1:23" ht="25" customHeight="1">
      <c r="A340" s="1"/>
      <c r="B340" s="1">
        <v>335</v>
      </c>
      <c r="C340" s="13" t="s">
        <v>18</v>
      </c>
      <c r="D340" s="1" t="s">
        <v>56</v>
      </c>
      <c r="E340" s="4">
        <v>45930</v>
      </c>
      <c r="F340" s="4">
        <v>45853</v>
      </c>
      <c r="G340" s="1">
        <v>0</v>
      </c>
      <c r="H340" s="5">
        <f>AVERAGE('PG facts'!E70,'PG facts'!E77,'PG facts'!E84,'PG facts'!E91)</f>
        <v>2.25</v>
      </c>
      <c r="I340" s="5">
        <f>'PG facts'!E91</f>
        <v>2</v>
      </c>
      <c r="J340" s="8">
        <f>COUNT('Training pairs'!F7045:F7057)</f>
        <v>13</v>
      </c>
      <c r="K340" s="5">
        <f>(SUM('Training pairs'!I7045:I7057)-SUM('Training pairs'!F7045:F7057)*SUM('Training pairs'!G7045:G7057)/COUNT('Training pairs'!F7045:F7057))/(SUM('Training pairs'!H7045:H7057)-SUM('Training pairs'!F7045:F7057)^2/COUNT('Training pairs'!F7045:F7057))</f>
        <v>1.14223088077929</v>
      </c>
      <c r="L340" s="5">
        <f>AVERAGE('Training pairs'!G7045:G7057)-K340*AVERAGE('Training pairs'!F7045:F7057)</f>
        <v>2.4242430100048677</v>
      </c>
      <c r="M340" s="5">
        <f>(SUM('Target months'!H1008:H1010)/SUM('Target months'!F1008:F1010)-1)*100</f>
        <v>0.50590572136346434</v>
      </c>
      <c r="N340" s="5">
        <f t="shared" si="30"/>
        <v>3.0021041477091397</v>
      </c>
      <c r="O340" s="8">
        <f>COUNT('Training pairs'!F7058:F7069)</f>
        <v>12</v>
      </c>
      <c r="P340" s="5">
        <f>(SUM('Training pairs'!I7058:I7069)-SUM('Training pairs'!F7058:F7069)*SUM('Training pairs'!G7058:G7069)/COUNT('Training pairs'!F7058:F7069))/(SUM('Training pairs'!H7058:H7069)-SUM('Training pairs'!F7058:F7069)^2/COUNT('Training pairs'!F7058:F7069))</f>
        <v>1.1360519175159987</v>
      </c>
      <c r="Q340" s="5">
        <f>AVERAGE('Training pairs'!G7058:G7069)-P340*AVERAGE('Training pairs'!F7058:F7069)</f>
        <v>2.1727112971724747</v>
      </c>
      <c r="R340" s="5">
        <v>0.50578250048436413</v>
      </c>
      <c r="S340" s="5">
        <f>Q340+P340*R340</f>
        <v>2.7473064766937729</v>
      </c>
      <c r="T340" s="5">
        <f t="shared" si="31"/>
        <v>2.6260520738545701</v>
      </c>
      <c r="U340" s="4">
        <v>45853</v>
      </c>
      <c r="V340" s="4">
        <v>45771</v>
      </c>
      <c r="W340" s="1" t="s">
        <v>148</v>
      </c>
    </row>
    <row r="341" spans="1:23" ht="25" customHeight="1">
      <c r="A341" s="1"/>
      <c r="B341" s="1">
        <v>336</v>
      </c>
      <c r="C341" s="13" t="s">
        <v>18</v>
      </c>
      <c r="D341" s="1" t="s">
        <v>56</v>
      </c>
      <c r="E341" s="4">
        <v>45930</v>
      </c>
      <c r="F341" s="4">
        <v>45867</v>
      </c>
      <c r="G341" s="1">
        <v>0</v>
      </c>
      <c r="H341" s="5">
        <f>AVERAGE('PG facts'!E77,'PG facts'!E84,'PG facts'!E91,'PG facts'!E98)</f>
        <v>2</v>
      </c>
      <c r="I341" s="5">
        <f>'PG facts'!E98</f>
        <v>4</v>
      </c>
      <c r="J341" s="8">
        <f>COUNT('Training pairs'!F7070:F7083)</f>
        <v>14</v>
      </c>
      <c r="K341" s="5">
        <f>(SUM('Training pairs'!I7070:I7083)-SUM('Training pairs'!F7070:F7083)*SUM('Training pairs'!G7070:G7083)/COUNT('Training pairs'!F7070:F7083))/(SUM('Training pairs'!H7070:H7083)-SUM('Training pairs'!F7070:F7083)^2/COUNT('Training pairs'!F7070:F7083))</f>
        <v>1.1125085653514022</v>
      </c>
      <c r="L341" s="5">
        <f>AVERAGE('Training pairs'!G7070:G7083)-K341*AVERAGE('Training pairs'!F7070:F7083)</f>
        <v>2.5960154328740859</v>
      </c>
      <c r="M341" s="5">
        <f>(SUM('Target months'!H1011:H1013)/SUM('Target months'!F1011:F1013)-1)*100</f>
        <v>0.50590572136346434</v>
      </c>
      <c r="N341" s="5">
        <f t="shared" si="30"/>
        <v>3.1588398811512199</v>
      </c>
      <c r="O341" s="8">
        <f>COUNT('Training pairs'!F7084:F7096)</f>
        <v>13</v>
      </c>
      <c r="P341" s="5">
        <f>(SUM('Training pairs'!I7084:I7096)-SUM('Training pairs'!F7084:F7096)*SUM('Training pairs'!G7084:G7096)/COUNT('Training pairs'!F7084:F7096))/(SUM('Training pairs'!H7084:H7096)-SUM('Training pairs'!F7084:F7096)^2/COUNT('Training pairs'!F7084:F7096))</f>
        <v>1.0761642846686816</v>
      </c>
      <c r="Q341" s="5">
        <f>AVERAGE('Training pairs'!G7084:G7096)-P341*AVERAGE('Training pairs'!F7084:F7096)</f>
        <v>2.5083631188506179</v>
      </c>
      <c r="R341" s="5">
        <v>0.50578250048436413</v>
      </c>
      <c r="S341" s="5">
        <f>Q341+P341*R341</f>
        <v>3.0526681816823107</v>
      </c>
      <c r="T341" s="5">
        <f t="shared" si="31"/>
        <v>2.57941994057561</v>
      </c>
      <c r="U341" s="4">
        <v>45853</v>
      </c>
      <c r="V341" s="4">
        <v>45867</v>
      </c>
      <c r="W341" s="1" t="s">
        <v>148</v>
      </c>
    </row>
    <row r="342" spans="1:23" ht="25" customHeight="1">
      <c r="A342" s="1"/>
      <c r="B342" s="1">
        <v>337</v>
      </c>
      <c r="C342" s="13" t="s">
        <v>18</v>
      </c>
      <c r="D342" s="1" t="s">
        <v>56</v>
      </c>
      <c r="E342" s="4">
        <v>45930</v>
      </c>
      <c r="F342" s="4">
        <v>45881</v>
      </c>
      <c r="G342" s="1">
        <v>1</v>
      </c>
      <c r="H342" s="5">
        <f>AVERAGE('PG facts'!E77,'PG facts'!E84,'PG facts'!E91,'PG facts'!E98)</f>
        <v>2</v>
      </c>
      <c r="I342" s="5">
        <f>'PG facts'!E98</f>
        <v>4</v>
      </c>
      <c r="J342" s="8">
        <f>COUNT('Training pairs'!F7097:F7110)</f>
        <v>14</v>
      </c>
      <c r="K342" s="5">
        <f>(SUM('Training pairs'!I7097:I7110)-SUM('Training pairs'!F7097:F7110)*SUM('Training pairs'!G7097:G7110)/COUNT('Training pairs'!F7097:F7110))/(SUM('Training pairs'!H7097:H7110)-SUM('Training pairs'!F7097:F7110)^2/COUNT('Training pairs'!F7097:F7110))</f>
        <v>1.1125085653514022</v>
      </c>
      <c r="L342" s="5">
        <f>AVERAGE('Training pairs'!G7097:G7110)-K342*AVERAGE('Training pairs'!F7097:F7110)</f>
        <v>2.5960154328740859</v>
      </c>
      <c r="M342" s="5">
        <f>(SUM('Target months'!H1014:H1016)/SUM('Target months'!F1014:F1016)-1)*100</f>
        <v>0.46403065176046088</v>
      </c>
      <c r="N342" s="5">
        <f t="shared" si="30"/>
        <v>3.1122535075431923</v>
      </c>
      <c r="O342" s="8">
        <f>COUNT('Training pairs'!F7111:F7123)</f>
        <v>13</v>
      </c>
      <c r="P342" s="5">
        <f>(SUM('Training pairs'!I7111:I7123)-SUM('Training pairs'!F7111:F7123)*SUM('Training pairs'!G7111:G7123)/COUNT('Training pairs'!F7111:F7123))/(SUM('Training pairs'!H7111:H7123)-SUM('Training pairs'!F7111:F7123)^2/COUNT('Training pairs'!F7111:F7123))</f>
        <v>1.0761642846686816</v>
      </c>
      <c r="Q342" s="5">
        <f>AVERAGE('Training pairs'!G7111:G7123)-P342*AVERAGE('Training pairs'!F7111:F7123)</f>
        <v>2.5083631188506179</v>
      </c>
      <c r="R342" s="5">
        <v>0.50578250048436413</v>
      </c>
      <c r="S342" s="5">
        <f>Q342+P342*R342</f>
        <v>3.0526681816823107</v>
      </c>
      <c r="T342" s="5">
        <f t="shared" si="31"/>
        <v>2.5561267537715961</v>
      </c>
      <c r="U342" s="4">
        <v>45881</v>
      </c>
      <c r="V342" s="4">
        <v>45867</v>
      </c>
      <c r="W342" s="1" t="s">
        <v>159</v>
      </c>
    </row>
    <row r="343" spans="1:23" ht="25" customHeight="1">
      <c r="A343" s="1"/>
      <c r="B343" s="1">
        <v>338</v>
      </c>
      <c r="C343" s="13" t="s">
        <v>18</v>
      </c>
      <c r="D343" s="1" t="s">
        <v>56</v>
      </c>
      <c r="E343" s="4">
        <v>45930</v>
      </c>
      <c r="F343" s="4">
        <v>45911</v>
      </c>
      <c r="G343" s="1">
        <v>2</v>
      </c>
      <c r="H343" s="5">
        <f>AVERAGE('PG facts'!E77,'PG facts'!E84,'PG facts'!E91,'PG facts'!E98)</f>
        <v>2</v>
      </c>
      <c r="I343" s="5">
        <f>'PG facts'!E98</f>
        <v>4</v>
      </c>
      <c r="J343" s="8">
        <f>COUNT('Training pairs'!F7124:F7137)</f>
        <v>14</v>
      </c>
      <c r="K343" s="5">
        <f>(SUM('Training pairs'!I7124:I7137)-SUM('Training pairs'!F7124:F7137)*SUM('Training pairs'!G7124:G7137)/COUNT('Training pairs'!F7124:F7137))/(SUM('Training pairs'!H7124:H7137)-SUM('Training pairs'!F7124:F7137)^2/COUNT('Training pairs'!F7124:F7137))</f>
        <v>1.1125085653514022</v>
      </c>
      <c r="L343" s="5">
        <f>AVERAGE('Training pairs'!G7124:G7137)-K343*AVERAGE('Training pairs'!F7124:F7137)</f>
        <v>2.5960154328740859</v>
      </c>
      <c r="M343" s="5">
        <f>(SUM('Target months'!H1017:H1019)/SUM('Target months'!F1017:F1019)-1)*100</f>
        <v>0.75496757143207471</v>
      </c>
      <c r="N343" s="5">
        <f t="shared" si="30"/>
        <v>3.4359233226548156</v>
      </c>
      <c r="O343" s="8">
        <f>COUNT('Training pairs'!F7138:F7150)</f>
        <v>13</v>
      </c>
      <c r="P343" s="5">
        <f>(SUM('Training pairs'!I7138:I7150)-SUM('Training pairs'!F7138:F7150)*SUM('Training pairs'!G7138:G7150)/COUNT('Training pairs'!F7138:F7150))/(SUM('Training pairs'!H7138:H7150)-SUM('Training pairs'!F7138:F7150)^2/COUNT('Training pairs'!F7138:F7150))</f>
        <v>1.0761642846686816</v>
      </c>
      <c r="Q343" s="5">
        <f>AVERAGE('Training pairs'!G7138:G7150)-P343*AVERAGE('Training pairs'!F7138:F7150)</f>
        <v>2.5083631188506179</v>
      </c>
      <c r="R343" s="5">
        <v>0.50578250048436413</v>
      </c>
      <c r="S343" s="5">
        <f>Q343+P343*R343</f>
        <v>3.0526681816823107</v>
      </c>
      <c r="T343" s="5">
        <f t="shared" si="31"/>
        <v>2.7179616613274078</v>
      </c>
      <c r="U343" s="4">
        <v>45911</v>
      </c>
      <c r="V343" s="4">
        <v>45867</v>
      </c>
      <c r="W343" s="1" t="s">
        <v>160</v>
      </c>
    </row>
    <row r="344" spans="1:23" ht="25" customHeight="1">
      <c r="A344" s="1"/>
      <c r="B344" s="1">
        <v>339</v>
      </c>
      <c r="C344" s="13" t="s">
        <v>18</v>
      </c>
      <c r="D344" s="1" t="s">
        <v>56</v>
      </c>
      <c r="E344" s="4">
        <v>45930</v>
      </c>
      <c r="F344" s="4">
        <v>45953</v>
      </c>
      <c r="G344" s="1">
        <v>2</v>
      </c>
      <c r="H344" s="5">
        <f>AVERAGE('PG facts'!E77,'PG facts'!E84,'PG facts'!E91,'PG facts'!E98)</f>
        <v>2</v>
      </c>
      <c r="I344" s="5">
        <f>'PG facts'!E98</f>
        <v>4</v>
      </c>
      <c r="J344" s="8">
        <f>COUNT('Training pairs'!F7151:F7164)</f>
        <v>14</v>
      </c>
      <c r="K344" s="5">
        <f>(SUM('Training pairs'!I7151:I7164)-SUM('Training pairs'!F7151:F7164)*SUM('Training pairs'!G7151:G7164)/COUNT('Training pairs'!F7151:F7164))/(SUM('Training pairs'!H7151:H7164)-SUM('Training pairs'!F7151:F7164)^2/COUNT('Training pairs'!F7151:F7164))</f>
        <v>1.1125085653514022</v>
      </c>
      <c r="L344" s="5">
        <f>AVERAGE('Training pairs'!G7151:G7164)-K344*AVERAGE('Training pairs'!F7151:F7164)</f>
        <v>2.5960154328740859</v>
      </c>
      <c r="M344" s="5">
        <f>(SUM('Target months'!H1020:H1022)/SUM('Target months'!F1020:F1022)-1)*100</f>
        <v>0.75496757143207471</v>
      </c>
      <c r="N344" s="5">
        <f t="shared" si="30"/>
        <v>3.4359233226548156</v>
      </c>
      <c r="O344" s="8">
        <f>COUNT('Training pairs'!F7165:F7177)</f>
        <v>13</v>
      </c>
      <c r="P344" s="5">
        <f>(SUM('Training pairs'!I7165:I7177)-SUM('Training pairs'!F7165:F7177)*SUM('Training pairs'!G7165:G7177)/COUNT('Training pairs'!F7165:F7177))/(SUM('Training pairs'!H7165:H7177)-SUM('Training pairs'!F7165:F7177)^2/COUNT('Training pairs'!F7165:F7177))</f>
        <v>1.0761642846686816</v>
      </c>
      <c r="Q344" s="5">
        <f>AVERAGE('Training pairs'!G7165:G7177)-P344*AVERAGE('Training pairs'!F7165:F7177)</f>
        <v>2.5083631188506179</v>
      </c>
      <c r="R344" s="5">
        <v>0.50578250048436413</v>
      </c>
      <c r="S344" s="5">
        <f>Q344+P344*R344</f>
        <v>3.0526681816823107</v>
      </c>
      <c r="T344" s="5">
        <f t="shared" si="31"/>
        <v>2.7179616613274078</v>
      </c>
      <c r="U344" s="4">
        <v>45931</v>
      </c>
      <c r="V344" s="4">
        <v>45867</v>
      </c>
      <c r="W344" s="1" t="s">
        <v>161</v>
      </c>
    </row>
    <row r="345" spans="1:23" ht="25" customHeight="1">
      <c r="A345" s="1"/>
      <c r="B345" s="1">
        <v>340</v>
      </c>
      <c r="C345" s="13" t="s">
        <v>17</v>
      </c>
      <c r="D345" s="1" t="s">
        <v>57</v>
      </c>
      <c r="E345" s="4">
        <v>45930</v>
      </c>
      <c r="F345" s="4">
        <v>45839</v>
      </c>
      <c r="G345" s="1">
        <v>0</v>
      </c>
      <c r="H345" s="5">
        <f>AVERAGE('PG facts'!F69,'PG facts'!F76,'PG facts'!F83,'PG facts'!F90)</f>
        <v>1.25</v>
      </c>
      <c r="I345" s="5">
        <f>'PG facts'!F90</f>
        <v>2</v>
      </c>
      <c r="J345" s="8">
        <f>COUNT('Training pairs'!F7178:F7190)</f>
        <v>13</v>
      </c>
      <c r="K345" s="5">
        <f>(SUM('Training pairs'!I7178:I7190)-SUM('Training pairs'!F7178:F7190)*SUM('Training pairs'!G7178:G7190)/COUNT('Training pairs'!F7178:F7190))/(SUM('Training pairs'!H7178:H7190)-SUM('Training pairs'!F7178:F7190)^2/COUNT('Training pairs'!F7178:F7190))</f>
        <v>0.32710169819435431</v>
      </c>
      <c r="L345" s="5">
        <f>AVERAGE('Training pairs'!G7178:G7190)-K345*AVERAGE('Training pairs'!F7178:F7190)</f>
        <v>1.4751281114696666</v>
      </c>
      <c r="M345" s="5">
        <f>(SUM('Target months'!H1023:H1025)/SUM('Target months'!F1023:F1025)-1)*100</f>
        <v>8.5827964282213962</v>
      </c>
      <c r="N345" s="5">
        <f t="shared" si="30"/>
        <v>4.2825753983973236</v>
      </c>
      <c r="O345" s="8">
        <f>COUNT('Training pairs'!F7191:F7202)</f>
        <v>12</v>
      </c>
      <c r="P345" s="5">
        <f>(SUM('Training pairs'!I7191:I7202)-SUM('Training pairs'!F7191:F7202)*SUM('Training pairs'!G7191:G7202)/COUNT('Training pairs'!F7191:F7202))/(SUM('Training pairs'!H7191:H7202)-SUM('Training pairs'!F7191:F7202)^2/COUNT('Training pairs'!F7191:F7202))</f>
        <v>0.36690533986182489</v>
      </c>
      <c r="Q345" s="5">
        <f>AVERAGE('Training pairs'!G7191:G7202)-P345*AVERAGE('Training pairs'!F7191:F7202)</f>
        <v>1.3392242478540488</v>
      </c>
      <c r="R345" s="5" t="s">
        <v>88</v>
      </c>
      <c r="S345" s="5" t="str">
        <f>"n.a."</f>
        <v>n.a.</v>
      </c>
      <c r="T345" s="5">
        <f t="shared" si="31"/>
        <v>2.7662876991986618</v>
      </c>
      <c r="U345" s="4">
        <v>45839</v>
      </c>
      <c r="V345" s="4">
        <v>45771</v>
      </c>
      <c r="W345" s="1" t="s">
        <v>162</v>
      </c>
    </row>
    <row r="346" spans="1:23" ht="25" customHeight="1">
      <c r="A346" s="1"/>
      <c r="B346" s="1">
        <v>341</v>
      </c>
      <c r="C346" s="13" t="s">
        <v>17</v>
      </c>
      <c r="D346" s="1" t="s">
        <v>57</v>
      </c>
      <c r="E346" s="4">
        <v>45930</v>
      </c>
      <c r="F346" s="4">
        <v>45855</v>
      </c>
      <c r="G346" s="1">
        <v>0</v>
      </c>
      <c r="H346" s="5">
        <f>AVERAGE('PG facts'!F69,'PG facts'!F76,'PG facts'!F83,'PG facts'!F90)</f>
        <v>1.25</v>
      </c>
      <c r="I346" s="5">
        <f>'PG facts'!F90</f>
        <v>2</v>
      </c>
      <c r="J346" s="8">
        <f>COUNT('Training pairs'!F7203:F7215)</f>
        <v>13</v>
      </c>
      <c r="K346" s="5">
        <f>(SUM('Training pairs'!I7203:I7215)-SUM('Training pairs'!F7203:F7215)*SUM('Training pairs'!G7203:G7215)/COUNT('Training pairs'!F7203:F7215))/(SUM('Training pairs'!H7203:H7215)-SUM('Training pairs'!F7203:F7215)^2/COUNT('Training pairs'!F7203:F7215))</f>
        <v>0.32603901844377436</v>
      </c>
      <c r="L346" s="5">
        <f>AVERAGE('Training pairs'!G7203:G7215)-K346*AVERAGE('Training pairs'!F7203:F7215)</f>
        <v>1.4816992708056387</v>
      </c>
      <c r="M346" s="5">
        <f>(SUM('Target months'!H1026:H1028)/SUM('Target months'!F1026:F1028)-1)*100</f>
        <v>8.2484044593825967</v>
      </c>
      <c r="N346" s="5">
        <f t="shared" si="30"/>
        <v>4.1710009644699912</v>
      </c>
      <c r="O346" s="8">
        <f>COUNT('Training pairs'!F7216:F7227)</f>
        <v>12</v>
      </c>
      <c r="P346" s="5">
        <f>(SUM('Training pairs'!I7216:I7227)-SUM('Training pairs'!F7216:F7227)*SUM('Training pairs'!G7216:G7227)/COUNT('Training pairs'!F7216:F7227))/(SUM('Training pairs'!H7216:H7227)-SUM('Training pairs'!F7216:F7227)^2/COUNT('Training pairs'!F7216:F7227))</f>
        <v>0.36774469444116026</v>
      </c>
      <c r="Q346" s="5">
        <f>AVERAGE('Training pairs'!G7216:G7227)-P346*AVERAGE('Training pairs'!F7216:F7227)</f>
        <v>1.3359130208888137</v>
      </c>
      <c r="R346" s="5">
        <v>8.2474226804123631</v>
      </c>
      <c r="S346" s="5">
        <f>Q346+P346*R346</f>
        <v>4.3688589544241534</v>
      </c>
      <c r="T346" s="5">
        <f t="shared" si="31"/>
        <v>2.7105004822349956</v>
      </c>
      <c r="U346" s="4">
        <v>45855</v>
      </c>
      <c r="V346" s="4">
        <v>45771</v>
      </c>
      <c r="W346" s="1" t="s">
        <v>153</v>
      </c>
    </row>
    <row r="347" spans="1:23" ht="25" customHeight="1">
      <c r="A347" s="1"/>
      <c r="B347" s="1">
        <v>342</v>
      </c>
      <c r="C347" s="13" t="s">
        <v>17</v>
      </c>
      <c r="D347" s="1" t="s">
        <v>57</v>
      </c>
      <c r="E347" s="4">
        <v>45930</v>
      </c>
      <c r="F347" s="4">
        <v>45867</v>
      </c>
      <c r="G347" s="1">
        <v>0</v>
      </c>
      <c r="H347" s="5">
        <f>AVERAGE('PG facts'!F76,'PG facts'!F83,'PG facts'!F90,'PG facts'!F97)</f>
        <v>0.75</v>
      </c>
      <c r="I347" s="5">
        <f>'PG facts'!F97</f>
        <v>1</v>
      </c>
      <c r="J347" s="8">
        <f>COUNT('Training pairs'!F7228:F7241)</f>
        <v>14</v>
      </c>
      <c r="K347" s="5">
        <f>(SUM('Training pairs'!I7228:I7241)-SUM('Training pairs'!F7228:F7241)*SUM('Training pairs'!G7228:G7241)/COUNT('Training pairs'!F7228:F7241))/(SUM('Training pairs'!H7228:H7241)-SUM('Training pairs'!F7228:F7241)^2/COUNT('Training pairs'!F7228:F7241))</f>
        <v>0.23793858672013563</v>
      </c>
      <c r="L347" s="5">
        <f>AVERAGE('Training pairs'!G7228:G7241)-K347*AVERAGE('Training pairs'!F7228:F7241)</f>
        <v>1.745987183651585</v>
      </c>
      <c r="M347" s="5">
        <f>(SUM('Target months'!H1029:H1031)/SUM('Target months'!F1029:F1031)-1)*100</f>
        <v>8.2484044593825967</v>
      </c>
      <c r="N347" s="5">
        <f t="shared" si="30"/>
        <v>3.7086008834131441</v>
      </c>
      <c r="O347" s="8">
        <f>COUNT('Training pairs'!F7242:F7254)</f>
        <v>13</v>
      </c>
      <c r="P347" s="5">
        <f>(SUM('Training pairs'!I7242:I7254)-SUM('Training pairs'!F7242:F7254)*SUM('Training pairs'!G7242:G7254)/COUNT('Training pairs'!F7242:F7254))/(SUM('Training pairs'!H7242:H7254)-SUM('Training pairs'!F7242:F7254)^2/COUNT('Training pairs'!F7242:F7254))</f>
        <v>0.30259675686980664</v>
      </c>
      <c r="Q347" s="5">
        <f>AVERAGE('Training pairs'!G7242:G7254)-P347*AVERAGE('Training pairs'!F7242:F7254)</f>
        <v>1.4536115482918581</v>
      </c>
      <c r="R347" s="5">
        <v>8.2474226804123631</v>
      </c>
      <c r="S347" s="5">
        <f>Q347+P347*R347</f>
        <v>3.9492549039191269</v>
      </c>
      <c r="T347" s="5">
        <f t="shared" si="31"/>
        <v>2.229300441706572</v>
      </c>
      <c r="U347" s="4">
        <v>45855</v>
      </c>
      <c r="V347" s="4">
        <v>45867</v>
      </c>
      <c r="W347" s="1" t="s">
        <v>153</v>
      </c>
    </row>
    <row r="348" spans="1:23" ht="25" customHeight="1">
      <c r="A348" s="1"/>
      <c r="B348" s="1">
        <v>343</v>
      </c>
      <c r="C348" s="13" t="s">
        <v>17</v>
      </c>
      <c r="D348" s="1" t="s">
        <v>57</v>
      </c>
      <c r="E348" s="4">
        <v>45930</v>
      </c>
      <c r="F348" s="4">
        <v>45884</v>
      </c>
      <c r="G348" s="1">
        <v>1</v>
      </c>
      <c r="H348" s="5">
        <f>AVERAGE('PG facts'!F76,'PG facts'!F83,'PG facts'!F90,'PG facts'!F97)</f>
        <v>0.75</v>
      </c>
      <c r="I348" s="5">
        <f>'PG facts'!F97</f>
        <v>1</v>
      </c>
      <c r="J348" s="8">
        <f>COUNT('Training pairs'!F7255:F7268)</f>
        <v>14</v>
      </c>
      <c r="K348" s="5">
        <f>(SUM('Training pairs'!I7255:I7268)-SUM('Training pairs'!F7255:F7268)*SUM('Training pairs'!G7255:G7268)/COUNT('Training pairs'!F7255:F7268))/(SUM('Training pairs'!H7255:H7268)-SUM('Training pairs'!F7255:F7268)^2/COUNT('Training pairs'!F7255:F7268))</f>
        <v>0.21979101983971777</v>
      </c>
      <c r="L348" s="5">
        <f>AVERAGE('Training pairs'!G7255:G7268)-K348*AVERAGE('Training pairs'!F7255:F7268)</f>
        <v>1.8386865496570037</v>
      </c>
      <c r="M348" s="5">
        <f>(SUM('Target months'!H1032:H1034)/SUM('Target months'!F1032:F1034)-1)*100</f>
        <v>7.1900915188229275</v>
      </c>
      <c r="N348" s="5">
        <f t="shared" si="30"/>
        <v>3.4190040973200002</v>
      </c>
      <c r="O348" s="8">
        <f>COUNT('Training pairs'!F7269:F7281)</f>
        <v>13</v>
      </c>
      <c r="P348" s="5">
        <f>(SUM('Training pairs'!I7269:I7281)-SUM('Training pairs'!F7269:F7281)*SUM('Training pairs'!G7269:G7281)/COUNT('Training pairs'!F7269:F7281))/(SUM('Training pairs'!H7269:H7281)-SUM('Training pairs'!F7269:F7281)^2/COUNT('Training pairs'!F7269:F7281))</f>
        <v>0.30571561604929054</v>
      </c>
      <c r="Q348" s="5">
        <f>AVERAGE('Training pairs'!G7269:G7281)-P348*AVERAGE('Training pairs'!F7269:F7281)</f>
        <v>1.4410166978953458</v>
      </c>
      <c r="R348" s="5">
        <v>8.9578676954751515</v>
      </c>
      <c r="S348" s="5">
        <f>Q348+P348*R348</f>
        <v>4.1795767389055705</v>
      </c>
      <c r="T348" s="5">
        <f t="shared" si="31"/>
        <v>2.0845020486600001</v>
      </c>
      <c r="U348" s="4">
        <v>45884</v>
      </c>
      <c r="V348" s="4">
        <v>45867</v>
      </c>
      <c r="W348" s="1" t="s">
        <v>163</v>
      </c>
    </row>
    <row r="349" spans="1:23" ht="25" customHeight="1">
      <c r="A349" s="1"/>
      <c r="B349" s="1">
        <v>344</v>
      </c>
      <c r="C349" s="13" t="s">
        <v>17</v>
      </c>
      <c r="D349" s="1" t="s">
        <v>57</v>
      </c>
      <c r="E349" s="4">
        <v>45930</v>
      </c>
      <c r="F349" s="4">
        <v>45916</v>
      </c>
      <c r="G349" s="1">
        <v>2</v>
      </c>
      <c r="H349" s="5">
        <f>AVERAGE('PG facts'!F76,'PG facts'!F83,'PG facts'!F90,'PG facts'!F97)</f>
        <v>0.75</v>
      </c>
      <c r="I349" s="5">
        <f>'PG facts'!F97</f>
        <v>1</v>
      </c>
      <c r="J349" s="8">
        <f>COUNT('Training pairs'!F7282:F7295)</f>
        <v>14</v>
      </c>
      <c r="K349" s="5">
        <f>(SUM('Training pairs'!I7282:I7295)-SUM('Training pairs'!F7282:F7295)*SUM('Training pairs'!G7282:G7295)/COUNT('Training pairs'!F7282:F7295))/(SUM('Training pairs'!H7282:H7295)-SUM('Training pairs'!F7282:F7295)^2/COUNT('Training pairs'!F7282:F7295))</f>
        <v>0.21926979980399502</v>
      </c>
      <c r="L349" s="5">
        <f>AVERAGE('Training pairs'!G7282:G7295)-K349*AVERAGE('Training pairs'!F7282:F7295)</f>
        <v>1.8413775129661354</v>
      </c>
      <c r="M349" s="5">
        <f>(SUM('Target months'!H1035:H1037)/SUM('Target months'!F1035:F1037)-1)*100</f>
        <v>5.9022886661441953</v>
      </c>
      <c r="N349" s="5">
        <f t="shared" si="30"/>
        <v>3.1355711671769617</v>
      </c>
      <c r="O349" s="8">
        <f>COUNT('Training pairs'!F7296:F7308)</f>
        <v>13</v>
      </c>
      <c r="P349" s="5">
        <f>(SUM('Training pairs'!I7296:I7308)-SUM('Training pairs'!F7296:F7308)*SUM('Training pairs'!G7296:G7308)/COUNT('Training pairs'!F7296:F7308))/(SUM('Training pairs'!H7296:H7308)-SUM('Training pairs'!F7296:F7308)^2/COUNT('Training pairs'!F7296:F7308))</f>
        <v>0.30571561604929054</v>
      </c>
      <c r="Q349" s="5">
        <f>AVERAGE('Training pairs'!G7296:G7308)-P349*AVERAGE('Training pairs'!F7296:F7308)</f>
        <v>1.4410166978953458</v>
      </c>
      <c r="R349" s="5">
        <v>8.972706279503285</v>
      </c>
      <c r="S349" s="5">
        <f>Q349+P349*R349</f>
        <v>4.1841131257630302</v>
      </c>
      <c r="T349" s="5">
        <f t="shared" si="31"/>
        <v>1.9427855835884809</v>
      </c>
      <c r="U349" s="4">
        <v>45916</v>
      </c>
      <c r="V349" s="4">
        <v>45867</v>
      </c>
      <c r="W349" s="1" t="s">
        <v>164</v>
      </c>
    </row>
    <row r="350" spans="1:23" ht="25" customHeight="1">
      <c r="A350" s="1"/>
      <c r="B350" s="1">
        <v>345</v>
      </c>
      <c r="C350" s="13" t="s">
        <v>17</v>
      </c>
      <c r="D350" s="1" t="s">
        <v>57</v>
      </c>
      <c r="E350" s="4">
        <v>45930</v>
      </c>
      <c r="F350" s="4">
        <v>45953</v>
      </c>
      <c r="G350" s="1">
        <v>2</v>
      </c>
      <c r="H350" s="5">
        <f>AVERAGE('PG facts'!F76,'PG facts'!F83,'PG facts'!F90,'PG facts'!F97)</f>
        <v>0.75</v>
      </c>
      <c r="I350" s="5">
        <f>'PG facts'!F97</f>
        <v>1</v>
      </c>
      <c r="J350" s="8">
        <f>COUNT('Training pairs'!F7309:F7322)</f>
        <v>14</v>
      </c>
      <c r="K350" s="5">
        <f>(SUM('Training pairs'!I7309:I7322)-SUM('Training pairs'!F7309:F7322)*SUM('Training pairs'!G7309:G7322)/COUNT('Training pairs'!F7309:F7322))/(SUM('Training pairs'!H7309:H7322)-SUM('Training pairs'!F7309:F7322)^2/COUNT('Training pairs'!F7309:F7322))</f>
        <v>0.21926979980399502</v>
      </c>
      <c r="L350" s="5">
        <f>AVERAGE('Training pairs'!G7309:G7322)-K350*AVERAGE('Training pairs'!F7309:F7322)</f>
        <v>1.8413775129661354</v>
      </c>
      <c r="M350" s="5">
        <f>(SUM('Target months'!H1038:H1040)/SUM('Target months'!F1038:F1040)-1)*100</f>
        <v>5.9022886661441953</v>
      </c>
      <c r="N350" s="5">
        <f t="shared" si="30"/>
        <v>3.1355711671769617</v>
      </c>
      <c r="O350" s="8">
        <f>COUNT('Training pairs'!F7323:F7335)</f>
        <v>13</v>
      </c>
      <c r="P350" s="5">
        <f>(SUM('Training pairs'!I7323:I7335)-SUM('Training pairs'!F7323:F7335)*SUM('Training pairs'!G7323:G7335)/COUNT('Training pairs'!F7323:F7335))/(SUM('Training pairs'!H7323:H7335)-SUM('Training pairs'!F7323:F7335)^2/COUNT('Training pairs'!F7323:F7335))</f>
        <v>0.30571561604929054</v>
      </c>
      <c r="Q350" s="5">
        <f>AVERAGE('Training pairs'!G7323:G7335)-P350*AVERAGE('Training pairs'!F7323:F7335)</f>
        <v>1.4410166978953458</v>
      </c>
      <c r="R350" s="5">
        <v>8.972706279503285</v>
      </c>
      <c r="S350" s="5">
        <f>Q350+P350*R350</f>
        <v>4.1841131257630302</v>
      </c>
      <c r="T350" s="5">
        <f t="shared" si="31"/>
        <v>1.9427855835884809</v>
      </c>
      <c r="U350" s="4">
        <v>45931</v>
      </c>
      <c r="V350" s="4">
        <v>45867</v>
      </c>
      <c r="W350" s="1" t="s">
        <v>165</v>
      </c>
    </row>
    <row r="351" spans="1:23" ht="25" customHeight="1">
      <c r="A351" s="1"/>
      <c r="B351" s="1">
        <v>346</v>
      </c>
      <c r="C351" s="13" t="s">
        <v>53</v>
      </c>
      <c r="D351" s="1" t="s">
        <v>57</v>
      </c>
      <c r="E351" s="4">
        <v>45930</v>
      </c>
      <c r="F351" s="4">
        <v>45839</v>
      </c>
      <c r="G351" s="1">
        <v>0</v>
      </c>
      <c r="H351" s="5">
        <f>AVERAGE('PG facts'!F71,'PG facts'!F78,'PG facts'!F85,'PG facts'!F92)</f>
        <v>3.75</v>
      </c>
      <c r="I351" s="5">
        <f>'PG facts'!F92</f>
        <v>4</v>
      </c>
      <c r="J351" s="8">
        <f>COUNT('Training pairs'!F7336:F7348)</f>
        <v>13</v>
      </c>
      <c r="K351" s="5">
        <f>(SUM('Training pairs'!I7336:I7348)-SUM('Training pairs'!F7336:F7348)*SUM('Training pairs'!G7336:G7348)/COUNT('Training pairs'!F7336:F7348))/(SUM('Training pairs'!H7336:H7348)-SUM('Training pairs'!F7336:F7348)^2/COUNT('Training pairs'!F7336:F7348))</f>
        <v>0.17337662988268934</v>
      </c>
      <c r="L351" s="5">
        <f>AVERAGE('Training pairs'!G7336:G7348)-K351*AVERAGE('Training pairs'!F7336:F7348)</f>
        <v>5.5309803439013807</v>
      </c>
      <c r="M351" s="5">
        <f>(SUM('Target months'!H1041:H1043)/SUM('Target months'!F1041:F1043)-1)*100</f>
        <v>8.5827964282213962</v>
      </c>
      <c r="N351" s="5">
        <f t="shared" si="30"/>
        <v>7.0190366635955899</v>
      </c>
      <c r="O351" s="8">
        <f>COUNT('Training pairs'!F7349:F7360)</f>
        <v>12</v>
      </c>
      <c r="P351" s="5">
        <f>(SUM('Training pairs'!I7349:I7360)-SUM('Training pairs'!F7349:F7360)*SUM('Training pairs'!G7349:G7360)/COUNT('Training pairs'!F7349:F7360))/(SUM('Training pairs'!H7349:H7360)-SUM('Training pairs'!F7349:F7360)^2/COUNT('Training pairs'!F7349:F7360))</f>
        <v>-8.7116862166831774E-2</v>
      </c>
      <c r="Q351" s="5">
        <f>AVERAGE('Training pairs'!G7349:G7360)-P351*AVERAGE('Training pairs'!F7349:F7360)</f>
        <v>6.1203553153358623</v>
      </c>
      <c r="R351" s="5" t="s">
        <v>88</v>
      </c>
      <c r="S351" s="5" t="str">
        <f>"n.a."</f>
        <v>n.a.</v>
      </c>
      <c r="T351" s="5">
        <f t="shared" si="31"/>
        <v>5.3845183317977945</v>
      </c>
      <c r="U351" s="4">
        <v>45839</v>
      </c>
      <c r="V351" s="4">
        <v>45771</v>
      </c>
      <c r="W351" s="1" t="s">
        <v>162</v>
      </c>
    </row>
    <row r="352" spans="1:23" ht="25" customHeight="1">
      <c r="A352" s="1"/>
      <c r="B352" s="1">
        <v>347</v>
      </c>
      <c r="C352" s="13" t="s">
        <v>53</v>
      </c>
      <c r="D352" s="1" t="s">
        <v>57</v>
      </c>
      <c r="E352" s="4">
        <v>45930</v>
      </c>
      <c r="F352" s="4">
        <v>45855</v>
      </c>
      <c r="G352" s="1">
        <v>0</v>
      </c>
      <c r="H352" s="5">
        <f>AVERAGE('PG facts'!F71,'PG facts'!F78,'PG facts'!F85,'PG facts'!F92)</f>
        <v>3.75</v>
      </c>
      <c r="I352" s="5">
        <f>'PG facts'!F92</f>
        <v>4</v>
      </c>
      <c r="J352" s="8">
        <f>COUNT('Training pairs'!F7361:F7373)</f>
        <v>13</v>
      </c>
      <c r="K352" s="5">
        <f>(SUM('Training pairs'!I7361:I7373)-SUM('Training pairs'!F7361:F7373)*SUM('Training pairs'!G7361:G7373)/COUNT('Training pairs'!F7361:F7373))/(SUM('Training pairs'!H7361:H7373)-SUM('Training pairs'!F7361:F7373)^2/COUNT('Training pairs'!F7361:F7373))</f>
        <v>0.17372633727299108</v>
      </c>
      <c r="L352" s="5">
        <f>AVERAGE('Training pairs'!G7361:G7373)-K352*AVERAGE('Training pairs'!F7361:F7373)</f>
        <v>5.5295655975878457</v>
      </c>
      <c r="M352" s="5">
        <f>(SUM('Target months'!H1044:H1046)/SUM('Target months'!F1044:F1046)-1)*100</f>
        <v>8.2484044593825967</v>
      </c>
      <c r="N352" s="5">
        <f t="shared" si="30"/>
        <v>6.9625306926625905</v>
      </c>
      <c r="O352" s="8">
        <f>COUNT('Training pairs'!F7374:F7385)</f>
        <v>12</v>
      </c>
      <c r="P352" s="5">
        <f>(SUM('Training pairs'!I7374:I7385)-SUM('Training pairs'!F7374:F7385)*SUM('Training pairs'!G7374:G7385)/COUNT('Training pairs'!F7374:F7385))/(SUM('Training pairs'!H7374:H7385)-SUM('Training pairs'!F7374:F7385)^2/COUNT('Training pairs'!F7374:F7385))</f>
        <v>-8.6125744961813855E-2</v>
      </c>
      <c r="Q352" s="5">
        <f>AVERAGE('Training pairs'!G7374:G7385)-P352*AVERAGE('Training pairs'!F7374:F7385)</f>
        <v>6.114945511989438</v>
      </c>
      <c r="R352" s="5">
        <v>8.2474226804123631</v>
      </c>
      <c r="S352" s="5">
        <f>Q352+P352*R352</f>
        <v>5.4046300896239634</v>
      </c>
      <c r="T352" s="5">
        <f t="shared" si="31"/>
        <v>5.3562653463312948</v>
      </c>
      <c r="U352" s="4">
        <v>45855</v>
      </c>
      <c r="V352" s="4">
        <v>45771</v>
      </c>
      <c r="W352" s="1" t="s">
        <v>153</v>
      </c>
    </row>
    <row r="353" spans="1:23" ht="25" customHeight="1">
      <c r="A353" s="1"/>
      <c r="B353" s="1">
        <v>348</v>
      </c>
      <c r="C353" s="13" t="s">
        <v>53</v>
      </c>
      <c r="D353" s="1" t="s">
        <v>57</v>
      </c>
      <c r="E353" s="4">
        <v>45930</v>
      </c>
      <c r="F353" s="4">
        <v>45867</v>
      </c>
      <c r="G353" s="1">
        <v>0</v>
      </c>
      <c r="H353" s="5">
        <f>AVERAGE('PG facts'!F78,'PG facts'!F85,'PG facts'!F92,'PG facts'!F99)</f>
        <v>3.25</v>
      </c>
      <c r="I353" s="5">
        <f>'PG facts'!F99</f>
        <v>2</v>
      </c>
      <c r="J353" s="8">
        <f>COUNT('Training pairs'!F7386:F7399)</f>
        <v>14</v>
      </c>
      <c r="K353" s="5">
        <f>(SUM('Training pairs'!I7386:I7399)-SUM('Training pairs'!F7386:F7399)*SUM('Training pairs'!G7386:G7399)/COUNT('Training pairs'!F7386:F7399))/(SUM('Training pairs'!H7386:H7399)-SUM('Training pairs'!F7386:F7399)^2/COUNT('Training pairs'!F7386:F7399))</f>
        <v>3.5842365840371974E-2</v>
      </c>
      <c r="L353" s="5">
        <f>AVERAGE('Training pairs'!G7386:G7399)-K353*AVERAGE('Training pairs'!F7386:F7399)</f>
        <v>5.9431965675148559</v>
      </c>
      <c r="M353" s="5">
        <f>(SUM('Target months'!H1047:H1049)/SUM('Target months'!F1047:F1049)-1)*100</f>
        <v>8.2484044593825967</v>
      </c>
      <c r="N353" s="5">
        <f t="shared" si="30"/>
        <v>6.238838897747403</v>
      </c>
      <c r="O353" s="8">
        <f>COUNT('Training pairs'!F7400:F7412)</f>
        <v>13</v>
      </c>
      <c r="P353" s="5">
        <f>(SUM('Training pairs'!I7400:I7412)-SUM('Training pairs'!F7400:F7412)*SUM('Training pairs'!G7400:G7412)/COUNT('Training pairs'!F7400:F7412))/(SUM('Training pairs'!H7400:H7412)-SUM('Training pairs'!F7400:F7412)^2/COUNT('Training pairs'!F7400:F7412))</f>
        <v>-0.1615338561862194</v>
      </c>
      <c r="Q353" s="5">
        <f>AVERAGE('Training pairs'!G7400:G7412)-P353*AVERAGE('Training pairs'!F7400:F7412)</f>
        <v>6.2511804255757157</v>
      </c>
      <c r="R353" s="5">
        <v>8.2474226804123631</v>
      </c>
      <c r="S353" s="5">
        <f>Q353+P353*R353</f>
        <v>4.9189424364110206</v>
      </c>
      <c r="T353" s="5">
        <f t="shared" si="31"/>
        <v>4.7444194488737015</v>
      </c>
      <c r="U353" s="4">
        <v>45855</v>
      </c>
      <c r="V353" s="4">
        <v>45867</v>
      </c>
      <c r="W353" s="1" t="s">
        <v>153</v>
      </c>
    </row>
    <row r="354" spans="1:23" ht="25" customHeight="1">
      <c r="A354" s="1"/>
      <c r="B354" s="1">
        <v>349</v>
      </c>
      <c r="C354" s="13" t="s">
        <v>53</v>
      </c>
      <c r="D354" s="1" t="s">
        <v>57</v>
      </c>
      <c r="E354" s="4">
        <v>45930</v>
      </c>
      <c r="F354" s="4">
        <v>45884</v>
      </c>
      <c r="G354" s="1">
        <v>1</v>
      </c>
      <c r="H354" s="5">
        <f>AVERAGE('PG facts'!F78,'PG facts'!F85,'PG facts'!F92,'PG facts'!F99)</f>
        <v>3.25</v>
      </c>
      <c r="I354" s="5">
        <f>'PG facts'!F99</f>
        <v>2</v>
      </c>
      <c r="J354" s="8">
        <f>COUNT('Training pairs'!F7413:F7426)</f>
        <v>14</v>
      </c>
      <c r="K354" s="5">
        <f>(SUM('Training pairs'!I7413:I7426)-SUM('Training pairs'!F7413:F7426)*SUM('Training pairs'!G7413:G7426)/COUNT('Training pairs'!F7413:F7426))/(SUM('Training pairs'!H7413:H7426)-SUM('Training pairs'!F7413:F7426)^2/COUNT('Training pairs'!F7413:F7426))</f>
        <v>8.7906090128797923E-3</v>
      </c>
      <c r="L354" s="5">
        <f>AVERAGE('Training pairs'!G7413:G7426)-K354*AVERAGE('Training pairs'!F7413:F7426)</f>
        <v>6.093553248935347</v>
      </c>
      <c r="M354" s="5">
        <f>(SUM('Target months'!H1050:H1052)/SUM('Target months'!F1050:F1052)-1)*100</f>
        <v>7.1900915188229275</v>
      </c>
      <c r="N354" s="5">
        <f t="shared" si="30"/>
        <v>6.156758532244142</v>
      </c>
      <c r="O354" s="8">
        <f>COUNT('Training pairs'!F7427:F7439)</f>
        <v>13</v>
      </c>
      <c r="P354" s="5">
        <f>(SUM('Training pairs'!I7427:I7439)-SUM('Training pairs'!F7427:F7439)*SUM('Training pairs'!G7427:G7439)/COUNT('Training pairs'!F7427:F7439))/(SUM('Training pairs'!H7427:H7439)-SUM('Training pairs'!F7427:F7439)^2/COUNT('Training pairs'!F7427:F7439))</f>
        <v>-0.15689355934086444</v>
      </c>
      <c r="Q354" s="5">
        <f>AVERAGE('Training pairs'!G7427:G7439)-P354*AVERAGE('Training pairs'!F7427:F7439)</f>
        <v>6.224164171396052</v>
      </c>
      <c r="R354" s="5">
        <v>8.9578676954751515</v>
      </c>
      <c r="S354" s="5">
        <f>Q354+P354*R354</f>
        <v>4.8187324245484087</v>
      </c>
      <c r="T354" s="5">
        <f t="shared" si="31"/>
        <v>4.703379266122071</v>
      </c>
      <c r="U354" s="4">
        <v>45884</v>
      </c>
      <c r="V354" s="4">
        <v>45867</v>
      </c>
      <c r="W354" s="1" t="s">
        <v>163</v>
      </c>
    </row>
    <row r="355" spans="1:23" ht="25" customHeight="1">
      <c r="A355" s="1"/>
      <c r="B355" s="1">
        <v>350</v>
      </c>
      <c r="C355" s="13" t="s">
        <v>53</v>
      </c>
      <c r="D355" s="1" t="s">
        <v>57</v>
      </c>
      <c r="E355" s="4">
        <v>45930</v>
      </c>
      <c r="F355" s="4">
        <v>45916</v>
      </c>
      <c r="G355" s="1">
        <v>2</v>
      </c>
      <c r="H355" s="5">
        <f>AVERAGE('PG facts'!F78,'PG facts'!F85,'PG facts'!F92,'PG facts'!F99)</f>
        <v>3.25</v>
      </c>
      <c r="I355" s="5">
        <f>'PG facts'!F99</f>
        <v>2</v>
      </c>
      <c r="J355" s="8">
        <f>COUNT('Training pairs'!F7440:F7453)</f>
        <v>14</v>
      </c>
      <c r="K355" s="5">
        <f>(SUM('Training pairs'!I7440:I7453)-SUM('Training pairs'!F7440:F7453)*SUM('Training pairs'!G7440:G7453)/COUNT('Training pairs'!F7440:F7453))/(SUM('Training pairs'!H7440:H7453)-SUM('Training pairs'!F7440:F7453)^2/COUNT('Training pairs'!F7440:F7453))</f>
        <v>8.1731054966039871E-3</v>
      </c>
      <c r="L355" s="5">
        <f>AVERAGE('Training pairs'!G7440:G7453)-K355*AVERAGE('Training pairs'!F7440:F7453)</f>
        <v>6.0970079786037461</v>
      </c>
      <c r="M355" s="5">
        <f>(SUM('Target months'!H1053:H1055)/SUM('Target months'!F1053:F1055)-1)*100</f>
        <v>5.9022886661441953</v>
      </c>
      <c r="N355" s="5">
        <f t="shared" si="30"/>
        <v>6.1452480065435529</v>
      </c>
      <c r="O355" s="8">
        <f>COUNT('Training pairs'!F7454:F7466)</f>
        <v>13</v>
      </c>
      <c r="P355" s="5">
        <f>(SUM('Training pairs'!I7454:I7466)-SUM('Training pairs'!F7454:F7466)*SUM('Training pairs'!G7454:G7466)/COUNT('Training pairs'!F7454:F7466))/(SUM('Training pairs'!H7454:H7466)-SUM('Training pairs'!F7454:F7466)^2/COUNT('Training pairs'!F7454:F7466))</f>
        <v>-0.15689355934086444</v>
      </c>
      <c r="Q355" s="5">
        <f>AVERAGE('Training pairs'!G7454:G7466)-P355*AVERAGE('Training pairs'!F7454:F7466)</f>
        <v>6.224164171396052</v>
      </c>
      <c r="R355" s="5">
        <v>8.972706279503285</v>
      </c>
      <c r="S355" s="5">
        <f>Q355+P355*R355</f>
        <v>4.8164043462846564</v>
      </c>
      <c r="T355" s="5">
        <f t="shared" si="31"/>
        <v>4.6976240032717769</v>
      </c>
      <c r="U355" s="4">
        <v>45916</v>
      </c>
      <c r="V355" s="4">
        <v>45867</v>
      </c>
      <c r="W355" s="1" t="s">
        <v>164</v>
      </c>
    </row>
    <row r="356" spans="1:23" ht="25" customHeight="1">
      <c r="A356" s="1"/>
      <c r="B356" s="1">
        <v>351</v>
      </c>
      <c r="C356" s="13" t="s">
        <v>53</v>
      </c>
      <c r="D356" s="1" t="s">
        <v>57</v>
      </c>
      <c r="E356" s="4">
        <v>45930</v>
      </c>
      <c r="F356" s="4">
        <v>45953</v>
      </c>
      <c r="G356" s="1">
        <v>2</v>
      </c>
      <c r="H356" s="5">
        <f>AVERAGE('PG facts'!F78,'PG facts'!F85,'PG facts'!F92,'PG facts'!F99)</f>
        <v>3.25</v>
      </c>
      <c r="I356" s="5">
        <f>'PG facts'!F99</f>
        <v>2</v>
      </c>
      <c r="J356" s="8">
        <f>COUNT('Training pairs'!F7467:F7480)</f>
        <v>14</v>
      </c>
      <c r="K356" s="5">
        <f>(SUM('Training pairs'!I7467:I7480)-SUM('Training pairs'!F7467:F7480)*SUM('Training pairs'!G7467:G7480)/COUNT('Training pairs'!F7467:F7480))/(SUM('Training pairs'!H7467:H7480)-SUM('Training pairs'!F7467:F7480)^2/COUNT('Training pairs'!F7467:F7480))</f>
        <v>8.1731054966039871E-3</v>
      </c>
      <c r="L356" s="5">
        <f>AVERAGE('Training pairs'!G7467:G7480)-K356*AVERAGE('Training pairs'!F7467:F7480)</f>
        <v>6.0970079786037461</v>
      </c>
      <c r="M356" s="5">
        <f>(SUM('Target months'!H1056:H1058)/SUM('Target months'!F1056:F1058)-1)*100</f>
        <v>5.9022886661441953</v>
      </c>
      <c r="N356" s="5">
        <f t="shared" si="30"/>
        <v>6.1452480065435529</v>
      </c>
      <c r="O356" s="8">
        <f>COUNT('Training pairs'!F7481:F7493)</f>
        <v>13</v>
      </c>
      <c r="P356" s="5">
        <f>(SUM('Training pairs'!I7481:I7493)-SUM('Training pairs'!F7481:F7493)*SUM('Training pairs'!G7481:G7493)/COUNT('Training pairs'!F7481:F7493))/(SUM('Training pairs'!H7481:H7493)-SUM('Training pairs'!F7481:F7493)^2/COUNT('Training pairs'!F7481:F7493))</f>
        <v>-0.15689355934086444</v>
      </c>
      <c r="Q356" s="5">
        <f>AVERAGE('Training pairs'!G7481:G7493)-P356*AVERAGE('Training pairs'!F7481:F7493)</f>
        <v>6.224164171396052</v>
      </c>
      <c r="R356" s="5">
        <v>8.972706279503285</v>
      </c>
      <c r="S356" s="5">
        <f>Q356+P356*R356</f>
        <v>4.8164043462846564</v>
      </c>
      <c r="T356" s="5">
        <f t="shared" si="31"/>
        <v>4.6976240032717769</v>
      </c>
      <c r="U356" s="4">
        <v>45931</v>
      </c>
      <c r="V356" s="4">
        <v>45867</v>
      </c>
      <c r="W356" s="1" t="s">
        <v>165</v>
      </c>
    </row>
    <row r="357" spans="1:23" ht="25" customHeight="1">
      <c r="A357" s="1"/>
      <c r="B357" s="1">
        <v>352</v>
      </c>
      <c r="C357" s="13" t="s">
        <v>17</v>
      </c>
      <c r="D357" s="1" t="s">
        <v>43</v>
      </c>
      <c r="E357" s="4">
        <v>46022</v>
      </c>
      <c r="F357" s="4">
        <v>45931</v>
      </c>
      <c r="G357" s="1">
        <v>0</v>
      </c>
      <c r="H357" s="5">
        <f>AVERAGE('PG facts'!D76,'PG facts'!D83,'PG facts'!D90,'PG facts'!D97)</f>
        <v>0.5</v>
      </c>
      <c r="I357" s="5">
        <f>'PG facts'!D97</f>
        <v>1</v>
      </c>
      <c r="J357" s="8">
        <f>COUNT('Training pairs'!F7494:F7507)</f>
        <v>14</v>
      </c>
      <c r="K357" s="5">
        <f>(SUM('Training pairs'!I7494:I7507)-SUM('Training pairs'!F7494:F7507)*SUM('Training pairs'!G7494:G7507)/COUNT('Training pairs'!F7494:F7507))/(SUM('Training pairs'!H7494:H7507)-SUM('Training pairs'!F7494:F7507)^2/COUNT('Training pairs'!F7494:F7507))</f>
        <v>0.49917126761223007</v>
      </c>
      <c r="L357" s="5">
        <f>AVERAGE('Training pairs'!G7494:G7507)-K357*AVERAGE('Training pairs'!F7494:F7507)</f>
        <v>-1.1227505622635332</v>
      </c>
      <c r="M357" s="5">
        <f>(SUM('Target months'!H1059:H1061)/SUM('Target months'!F1059:F1061)-1)*100</f>
        <v>3.2996786594750693</v>
      </c>
      <c r="N357" s="5">
        <f t="shared" si="30"/>
        <v>0.52435421689966133</v>
      </c>
      <c r="O357" s="8">
        <f>COUNT('Training pairs'!F7508:F7520)</f>
        <v>13</v>
      </c>
      <c r="P357" s="5">
        <f>(SUM('Training pairs'!I7508:I7520)-SUM('Training pairs'!F7508:F7520)*SUM('Training pairs'!G7508:G7520)/COUNT('Training pairs'!F7508:F7520))/(SUM('Training pairs'!H7508:H7520)-SUM('Training pairs'!F7508:F7520)^2/COUNT('Training pairs'!F7508:F7520))</f>
        <v>0.31689416283745614</v>
      </c>
      <c r="Q357" s="5">
        <f>AVERAGE('Training pairs'!G7508:G7520)-P357*AVERAGE('Training pairs'!F7508:F7520)</f>
        <v>-0.78039208378830482</v>
      </c>
      <c r="R357" s="5" t="s">
        <v>88</v>
      </c>
      <c r="S357" s="5" t="str">
        <f>"n.a."</f>
        <v>n.a.</v>
      </c>
      <c r="T357" s="5">
        <f t="shared" si="31"/>
        <v>0.51217710844983066</v>
      </c>
      <c r="U357" s="4">
        <v>45931</v>
      </c>
      <c r="V357" s="4">
        <v>45867</v>
      </c>
      <c r="W357" s="1" t="s">
        <v>157</v>
      </c>
    </row>
    <row r="358" spans="1:23" ht="25" customHeight="1">
      <c r="A358" s="1"/>
      <c r="B358" s="1">
        <v>353</v>
      </c>
      <c r="C358" s="13" t="s">
        <v>17</v>
      </c>
      <c r="D358" s="1" t="s">
        <v>43</v>
      </c>
      <c r="E358" s="4">
        <v>46022</v>
      </c>
      <c r="F358" s="4">
        <v>45954</v>
      </c>
      <c r="G358" s="1">
        <v>0</v>
      </c>
      <c r="H358" s="5">
        <f>AVERAGE('PG facts'!D83,'PG facts'!D90,'PG facts'!D97,'PG facts'!D104)</f>
        <v>1.5</v>
      </c>
      <c r="I358" s="5">
        <f>'PG facts'!D104</f>
        <v>4</v>
      </c>
      <c r="J358" s="8">
        <f>COUNT('Training pairs'!F7521:F7534)</f>
        <v>14</v>
      </c>
      <c r="K358" s="5">
        <f>(SUM('Training pairs'!I7521:I7534)-SUM('Training pairs'!F7521:F7534)*SUM('Training pairs'!G7521:G7534)/COUNT('Training pairs'!F7521:F7534))/(SUM('Training pairs'!H7521:H7534)-SUM('Training pairs'!F7521:F7534)^2/COUNT('Training pairs'!F7521:F7534))</f>
        <v>0.49917126761223007</v>
      </c>
      <c r="L358" s="5">
        <f>AVERAGE('Training pairs'!G7521:G7534)-K358*AVERAGE('Training pairs'!F7521:F7534)</f>
        <v>-1.1227505622635332</v>
      </c>
      <c r="M358" s="5">
        <f>(SUM('Target months'!H1062:H1064)/SUM('Target months'!F1062:F1064)-1)*100</f>
        <v>3.2996786594750693</v>
      </c>
      <c r="N358" s="5">
        <f t="shared" si="30"/>
        <v>0.52435421689966133</v>
      </c>
      <c r="O358" s="8">
        <f>COUNT('Training pairs'!F7535:F7548)</f>
        <v>14</v>
      </c>
      <c r="P358" s="5">
        <f>(SUM('Training pairs'!I7535:I7548)-SUM('Training pairs'!F7535:F7548)*SUM('Training pairs'!G7535:G7548)/COUNT('Training pairs'!F7535:F7548))/(SUM('Training pairs'!H7535:H7548)-SUM('Training pairs'!F7535:F7548)^2/COUNT('Training pairs'!F7535:F7548))</f>
        <v>0.47814391626985181</v>
      </c>
      <c r="Q358" s="5">
        <f>AVERAGE('Training pairs'!G7535:G7548)-P358*AVERAGE('Training pairs'!F7535:F7548)</f>
        <v>-0.73636574051699455</v>
      </c>
      <c r="R358" s="5" t="s">
        <v>88</v>
      </c>
      <c r="S358" s="5" t="str">
        <f>"n.a."</f>
        <v>n.a.</v>
      </c>
      <c r="T358" s="5">
        <f t="shared" si="31"/>
        <v>1.0121771084498308</v>
      </c>
      <c r="U358" s="4">
        <v>45931</v>
      </c>
      <c r="V358" s="4">
        <v>45954</v>
      </c>
      <c r="W358" s="1" t="s">
        <v>157</v>
      </c>
    </row>
    <row r="359" spans="1:23" ht="25" customHeight="1">
      <c r="A359" s="1"/>
      <c r="B359" s="1">
        <v>354</v>
      </c>
      <c r="C359" s="13" t="s">
        <v>17</v>
      </c>
      <c r="D359" s="1" t="s">
        <v>43</v>
      </c>
      <c r="E359" s="4">
        <v>46022</v>
      </c>
      <c r="F359" s="4">
        <v>45996</v>
      </c>
      <c r="G359" s="1">
        <v>0</v>
      </c>
      <c r="H359" s="5">
        <f>AVERAGE('PG facts'!D83,'PG facts'!D90,'PG facts'!D97,'PG facts'!D104)</f>
        <v>1.5</v>
      </c>
      <c r="I359" s="5">
        <f>'PG facts'!D104</f>
        <v>4</v>
      </c>
      <c r="J359" s="8">
        <f>COUNT('Training pairs'!F7549:F7563)</f>
        <v>15</v>
      </c>
      <c r="K359" s="5">
        <f>(SUM('Training pairs'!I7549:I7563)-SUM('Training pairs'!F7549:F7563)*SUM('Training pairs'!G7549:G7563)/COUNT('Training pairs'!F7549:F7563))/(SUM('Training pairs'!H7549:H7563)-SUM('Training pairs'!F7549:F7563)^2/COUNT('Training pairs'!F7549:F7563))</f>
        <v>0.61709656371799926</v>
      </c>
      <c r="L359" s="5">
        <f>AVERAGE('Training pairs'!G7549:G7563)-K359*AVERAGE('Training pairs'!F7549:F7563)</f>
        <v>-1.0559444914069918</v>
      </c>
      <c r="M359" s="5">
        <f>(SUM('Target months'!H1065:H1067)/SUM('Target months'!F1065:F1067)-1)*100</f>
        <v>2.9604285382948792</v>
      </c>
      <c r="N359" s="5">
        <f t="shared" si="30"/>
        <v>0.77092578670747747</v>
      </c>
      <c r="O359" s="8">
        <f>COUNT('Training pairs'!F7564:F7577)</f>
        <v>14</v>
      </c>
      <c r="P359" s="5">
        <f>(SUM('Training pairs'!I7564:I7577)-SUM('Training pairs'!F7564:F7577)*SUM('Training pairs'!G7564:G7577)/COUNT('Training pairs'!F7564:F7577))/(SUM('Training pairs'!H7564:H7577)-SUM('Training pairs'!F7564:F7577)^2/COUNT('Training pairs'!F7564:F7577))</f>
        <v>0.47814391626985181</v>
      </c>
      <c r="Q359" s="5">
        <f>AVERAGE('Training pairs'!G7564:G7577)-P359*AVERAGE('Training pairs'!F7564:F7577)</f>
        <v>-0.73636574051699455</v>
      </c>
      <c r="R359" s="5">
        <v>2.956973610222402</v>
      </c>
      <c r="S359" s="5">
        <f>Q359+P359*R359</f>
        <v>0.67749320178134709</v>
      </c>
      <c r="T359" s="5">
        <f t="shared" si="31"/>
        <v>1.1354628933537387</v>
      </c>
      <c r="U359" s="4">
        <v>45996</v>
      </c>
      <c r="V359" s="4">
        <v>45954</v>
      </c>
      <c r="W359" s="1" t="s">
        <v>166</v>
      </c>
    </row>
    <row r="360" spans="1:23" ht="25" customHeight="1">
      <c r="A360" s="1"/>
      <c r="B360" s="1">
        <v>355</v>
      </c>
      <c r="C360" s="13" t="s">
        <v>17</v>
      </c>
      <c r="D360" s="1" t="s">
        <v>43</v>
      </c>
      <c r="E360" s="4">
        <v>46022</v>
      </c>
      <c r="F360" s="4">
        <v>46014</v>
      </c>
      <c r="G360" s="1">
        <v>0</v>
      </c>
      <c r="H360" s="5">
        <f>AVERAGE('PG facts'!D83,'PG facts'!D90,'PG facts'!D97,'PG facts'!D104)</f>
        <v>1.5</v>
      </c>
      <c r="I360" s="5">
        <f>'PG facts'!D104</f>
        <v>4</v>
      </c>
      <c r="J360" s="8">
        <f>COUNT('Training pairs'!F7578:F7592)</f>
        <v>15</v>
      </c>
      <c r="K360" s="5">
        <f>(SUM('Training pairs'!I7578:I7592)-SUM('Training pairs'!F7578:F7592)*SUM('Training pairs'!G7578:G7592)/COUNT('Training pairs'!F7578:F7592))/(SUM('Training pairs'!H7578:H7592)-SUM('Training pairs'!F7578:F7592)^2/COUNT('Training pairs'!F7578:F7592))</f>
        <v>0.61999093745147982</v>
      </c>
      <c r="L360" s="5">
        <f>AVERAGE('Training pairs'!G7578:G7592)-K360*AVERAGE('Training pairs'!F7578:F7592)</f>
        <v>-1.0626360747379067</v>
      </c>
      <c r="M360" s="5">
        <f>(SUM('Target months'!H1068:H1070)/SUM('Target months'!F1068:F1070)-1)*100</f>
        <v>3.0175188319920387</v>
      </c>
      <c r="N360" s="5">
        <f t="shared" si="30"/>
        <v>0.80819825468633177</v>
      </c>
      <c r="O360" s="8">
        <f>COUNT('Training pairs'!F7593:F7606)</f>
        <v>14</v>
      </c>
      <c r="P360" s="5">
        <f>(SUM('Training pairs'!I7593:I7606)-SUM('Training pairs'!F7593:F7606)*SUM('Training pairs'!G7593:G7606)/COUNT('Training pairs'!F7593:F7606))/(SUM('Training pairs'!H7593:H7606)-SUM('Training pairs'!F7593:F7606)^2/COUNT('Training pairs'!F7593:F7606))</f>
        <v>0.47814391626985181</v>
      </c>
      <c r="Q360" s="5">
        <f>AVERAGE('Training pairs'!G7593:G7606)-P360*AVERAGE('Training pairs'!F7593:F7606)</f>
        <v>-0.73636574051699455</v>
      </c>
      <c r="R360" s="5">
        <v>3.0141740833381725</v>
      </c>
      <c r="S360" s="5">
        <f>Q360+P360*R360</f>
        <v>0.70484326000940989</v>
      </c>
      <c r="T360" s="5">
        <f t="shared" si="31"/>
        <v>1.1540991273431658</v>
      </c>
      <c r="U360" s="4">
        <v>46014</v>
      </c>
      <c r="V360" s="4">
        <v>45954</v>
      </c>
      <c r="W360" s="1" t="s">
        <v>167</v>
      </c>
    </row>
    <row r="361" spans="1:23" ht="25" customHeight="1">
      <c r="A361" s="1"/>
      <c r="B361" s="1">
        <v>356</v>
      </c>
      <c r="C361" s="13" t="s">
        <v>17</v>
      </c>
      <c r="D361" s="1" t="s">
        <v>43</v>
      </c>
      <c r="E361" s="4">
        <v>46022</v>
      </c>
      <c r="F361" s="4">
        <v>46044</v>
      </c>
      <c r="G361" s="1">
        <v>2</v>
      </c>
      <c r="H361" s="5">
        <f>AVERAGE('PG facts'!D83,'PG facts'!D90,'PG facts'!D97,'PG facts'!D104)</f>
        <v>1.5</v>
      </c>
      <c r="I361" s="5">
        <f>'PG facts'!D104</f>
        <v>4</v>
      </c>
      <c r="J361" s="8">
        <f>COUNT('Training pairs'!F7607:F7621)</f>
        <v>15</v>
      </c>
      <c r="K361" s="5">
        <f>(SUM('Training pairs'!I7607:I7621)-SUM('Training pairs'!F7607:F7621)*SUM('Training pairs'!G7607:G7621)/COUNT('Training pairs'!F7607:F7621))/(SUM('Training pairs'!H7607:H7621)-SUM('Training pairs'!F7607:F7621)^2/COUNT('Training pairs'!F7607:F7621))</f>
        <v>0.61911905704563996</v>
      </c>
      <c r="L361" s="5">
        <f>AVERAGE('Training pairs'!G7607:G7621)-K361*AVERAGE('Training pairs'!F7607:F7621)</f>
        <v>-1.0606089327803132</v>
      </c>
      <c r="M361" s="5">
        <f>(SUM('Target months'!H1071:H1073)/SUM('Target months'!F1071:F1073)-1)*100</f>
        <v>2.9187957208926862</v>
      </c>
      <c r="N361" s="5">
        <f t="shared" si="30"/>
        <v>0.7464731216476157</v>
      </c>
      <c r="O361" s="8">
        <f>COUNT('Training pairs'!F7622:F7635)</f>
        <v>14</v>
      </c>
      <c r="P361" s="5">
        <f>(SUM('Training pairs'!I7622:I7635)-SUM('Training pairs'!F7622:F7635)*SUM('Training pairs'!G7622:G7635)/COUNT('Training pairs'!F7622:F7635))/(SUM('Training pairs'!H7622:H7635)-SUM('Training pairs'!F7622:F7635)^2/COUNT('Training pairs'!F7622:F7635))</f>
        <v>0.47814391626985181</v>
      </c>
      <c r="Q361" s="5">
        <f>AVERAGE('Training pairs'!G7622:G7635)-P361*AVERAGE('Training pairs'!F7622:F7635)</f>
        <v>-0.73636574051699455</v>
      </c>
      <c r="R361" s="5">
        <v>2.9967230915401322</v>
      </c>
      <c r="S361" s="5">
        <f>Q361+P361*R361</f>
        <v>0.69649917444830178</v>
      </c>
      <c r="T361" s="5">
        <f t="shared" si="31"/>
        <v>1.1232365608238077</v>
      </c>
      <c r="U361" s="4">
        <v>46044</v>
      </c>
      <c r="V361" s="4">
        <v>45954</v>
      </c>
      <c r="W361" s="1" t="s">
        <v>168</v>
      </c>
    </row>
    <row r="362" spans="1:23" ht="25" customHeight="1">
      <c r="A362" s="1"/>
      <c r="B362" s="1">
        <v>357</v>
      </c>
      <c r="C362" s="13" t="s">
        <v>18</v>
      </c>
      <c r="D362" s="1" t="s">
        <v>43</v>
      </c>
      <c r="E362" s="4">
        <v>46022</v>
      </c>
      <c r="F362" s="4">
        <v>45931</v>
      </c>
      <c r="G362" s="1">
        <v>0</v>
      </c>
      <c r="H362" s="5">
        <f>AVERAGE('PG facts'!D77,'PG facts'!D84,'PG facts'!D91,'PG facts'!D98)</f>
        <v>1.75</v>
      </c>
      <c r="I362" s="5">
        <f>'PG facts'!D98</f>
        <v>-1</v>
      </c>
      <c r="J362" s="8">
        <f>COUNT('Training pairs'!F7636:F7649)</f>
        <v>14</v>
      </c>
      <c r="K362" s="5">
        <f>(SUM('Training pairs'!I7636:I7649)-SUM('Training pairs'!F7636:F7649)*SUM('Training pairs'!G7636:G7649)/COUNT('Training pairs'!F7636:F7649))/(SUM('Training pairs'!H7636:H7649)-SUM('Training pairs'!F7636:F7649)^2/COUNT('Training pairs'!F7636:F7649))</f>
        <v>1.0196341163878102</v>
      </c>
      <c r="L362" s="5">
        <f>AVERAGE('Training pairs'!G7636:G7649)-K362*AVERAGE('Training pairs'!F7636:F7649)</f>
        <v>-1.4179676866875477</v>
      </c>
      <c r="M362" s="5">
        <f>(SUM('Target months'!H1074:H1076)/SUM('Target months'!F1074:F1076)-1)*100</f>
        <v>3.2996786594750693</v>
      </c>
      <c r="N362" s="5">
        <f t="shared" si="30"/>
        <v>1.9464972476300288</v>
      </c>
      <c r="O362" s="8">
        <f>COUNT('Training pairs'!F7650:F7662)</f>
        <v>13</v>
      </c>
      <c r="P362" s="5">
        <f>(SUM('Training pairs'!I7650:I7662)-SUM('Training pairs'!F7650:F7662)*SUM('Training pairs'!G7650:G7662)/COUNT('Training pairs'!F7650:F7662))/(SUM('Training pairs'!H7650:H7662)-SUM('Training pairs'!F7650:F7662)^2/COUNT('Training pairs'!F7650:F7662))</f>
        <v>0.7366937967512317</v>
      </c>
      <c r="Q362" s="5">
        <f>AVERAGE('Training pairs'!G7650:G7662)-P362*AVERAGE('Training pairs'!F7650:F7662)</f>
        <v>-0.99699757930171828</v>
      </c>
      <c r="R362" s="5" t="s">
        <v>88</v>
      </c>
      <c r="S362" s="5" t="str">
        <f>"n.a."</f>
        <v>n.a.</v>
      </c>
      <c r="T362" s="5">
        <f t="shared" si="31"/>
        <v>1.8482486238150144</v>
      </c>
      <c r="U362" s="4">
        <v>45931</v>
      </c>
      <c r="V362" s="4">
        <v>45867</v>
      </c>
      <c r="W362" s="1" t="s">
        <v>157</v>
      </c>
    </row>
    <row r="363" spans="1:23" ht="25" customHeight="1">
      <c r="A363" s="1"/>
      <c r="B363" s="1">
        <v>358</v>
      </c>
      <c r="C363" s="13" t="s">
        <v>18</v>
      </c>
      <c r="D363" s="1" t="s">
        <v>43</v>
      </c>
      <c r="E363" s="4">
        <v>46022</v>
      </c>
      <c r="F363" s="4">
        <v>45954</v>
      </c>
      <c r="G363" s="1">
        <v>0</v>
      </c>
      <c r="H363" s="5">
        <f>AVERAGE('PG facts'!D84,'PG facts'!D91,'PG facts'!D98,'PG facts'!D105)</f>
        <v>0.75</v>
      </c>
      <c r="I363" s="5">
        <f>'PG facts'!D105</f>
        <v>1</v>
      </c>
      <c r="J363" s="8">
        <f>COUNT('Training pairs'!F7663:F7676)</f>
        <v>14</v>
      </c>
      <c r="K363" s="5">
        <f>(SUM('Training pairs'!I7663:I7676)-SUM('Training pairs'!F7663:F7676)*SUM('Training pairs'!G7663:G7676)/COUNT('Training pairs'!F7663:F7676))/(SUM('Training pairs'!H7663:H7676)-SUM('Training pairs'!F7663:F7676)^2/COUNT('Training pairs'!F7663:F7676))</f>
        <v>1.0196341163878102</v>
      </c>
      <c r="L363" s="5">
        <f>AVERAGE('Training pairs'!G7663:G7676)-K363*AVERAGE('Training pairs'!F7663:F7676)</f>
        <v>-1.4179676866875477</v>
      </c>
      <c r="M363" s="5">
        <f>(SUM('Target months'!H1077:H1079)/SUM('Target months'!F1077:F1079)-1)*100</f>
        <v>3.2996786594750693</v>
      </c>
      <c r="N363" s="5">
        <f t="shared" si="30"/>
        <v>1.9464972476300288</v>
      </c>
      <c r="O363" s="8">
        <f>COUNT('Training pairs'!F7677:F7690)</f>
        <v>14</v>
      </c>
      <c r="P363" s="5">
        <f>(SUM('Training pairs'!I7677:I7690)-SUM('Training pairs'!F7677:F7690)*SUM('Training pairs'!G7677:G7690)/COUNT('Training pairs'!F7677:F7690))/(SUM('Training pairs'!H7677:H7690)-SUM('Training pairs'!F7677:F7690)^2/COUNT('Training pairs'!F7677:F7690))</f>
        <v>0.72016708908507787</v>
      </c>
      <c r="Q363" s="5">
        <f>AVERAGE('Training pairs'!G7677:G7690)-P363*AVERAGE('Training pairs'!F7677:F7690)</f>
        <v>-1.0015098994099145</v>
      </c>
      <c r="R363" s="5" t="s">
        <v>88</v>
      </c>
      <c r="S363" s="5" t="str">
        <f>"n.a."</f>
        <v>n.a.</v>
      </c>
      <c r="T363" s="5">
        <f t="shared" si="31"/>
        <v>1.3482486238150144</v>
      </c>
      <c r="U363" s="4">
        <v>45931</v>
      </c>
      <c r="V363" s="4">
        <v>45954</v>
      </c>
      <c r="W363" s="1" t="s">
        <v>157</v>
      </c>
    </row>
    <row r="364" spans="1:23" ht="25" customHeight="1">
      <c r="A364" s="1"/>
      <c r="B364" s="1">
        <v>359</v>
      </c>
      <c r="C364" s="13" t="s">
        <v>18</v>
      </c>
      <c r="D364" s="1" t="s">
        <v>43</v>
      </c>
      <c r="E364" s="4">
        <v>46022</v>
      </c>
      <c r="F364" s="4">
        <v>45996</v>
      </c>
      <c r="G364" s="1">
        <v>0</v>
      </c>
      <c r="H364" s="5">
        <f>AVERAGE('PG facts'!D84,'PG facts'!D91,'PG facts'!D98,'PG facts'!D105)</f>
        <v>0.75</v>
      </c>
      <c r="I364" s="5">
        <f>'PG facts'!D105</f>
        <v>1</v>
      </c>
      <c r="J364" s="8">
        <f>COUNT('Training pairs'!F7691:F7705)</f>
        <v>15</v>
      </c>
      <c r="K364" s="5">
        <f>(SUM('Training pairs'!I7691:I7705)-SUM('Training pairs'!F7691:F7705)*SUM('Training pairs'!G7691:G7705)/COUNT('Training pairs'!F7691:F7705))/(SUM('Training pairs'!H7691:H7705)-SUM('Training pairs'!F7691:F7705)^2/COUNT('Training pairs'!F7691:F7705))</f>
        <v>1.0003266294748545</v>
      </c>
      <c r="L364" s="5">
        <f>AVERAGE('Training pairs'!G7691:G7705)-K364*AVERAGE('Training pairs'!F7691:F7705)</f>
        <v>-1.4289056057037679</v>
      </c>
      <c r="M364" s="5">
        <f>(SUM('Target months'!H1080:H1082)/SUM('Target months'!F1080:F1082)-1)*100</f>
        <v>2.9604285382948792</v>
      </c>
      <c r="N364" s="5">
        <f t="shared" si="30"/>
        <v>1.5324898958099187</v>
      </c>
      <c r="O364" s="8">
        <f>COUNT('Training pairs'!F7706:F7719)</f>
        <v>14</v>
      </c>
      <c r="P364" s="5">
        <f>(SUM('Training pairs'!I7706:I7719)-SUM('Training pairs'!F7706:F7719)*SUM('Training pairs'!G7706:G7719)/COUNT('Training pairs'!F7706:F7719))/(SUM('Training pairs'!H7706:H7719)-SUM('Training pairs'!F7706:F7719)^2/COUNT('Training pairs'!F7706:F7719))</f>
        <v>0.72016708908507787</v>
      </c>
      <c r="Q364" s="5">
        <f>AVERAGE('Training pairs'!G7706:G7719)-P364*AVERAGE('Training pairs'!F7706:F7719)</f>
        <v>-1.0015098994099145</v>
      </c>
      <c r="R364" s="5">
        <v>2.956973610222402</v>
      </c>
      <c r="S364" s="5">
        <f>Q364+P364*R364</f>
        <v>1.1280051779653464</v>
      </c>
      <c r="T364" s="5">
        <f t="shared" si="31"/>
        <v>1.1412449479049593</v>
      </c>
      <c r="U364" s="4">
        <v>45996</v>
      </c>
      <c r="V364" s="4">
        <v>45954</v>
      </c>
      <c r="W364" s="1" t="s">
        <v>166</v>
      </c>
    </row>
    <row r="365" spans="1:23" ht="25" customHeight="1">
      <c r="A365" s="1"/>
      <c r="B365" s="1">
        <v>360</v>
      </c>
      <c r="C365" s="13" t="s">
        <v>18</v>
      </c>
      <c r="D365" s="1" t="s">
        <v>43</v>
      </c>
      <c r="E365" s="4">
        <v>46022</v>
      </c>
      <c r="F365" s="4">
        <v>46014</v>
      </c>
      <c r="G365" s="1">
        <v>0</v>
      </c>
      <c r="H365" s="5">
        <f>AVERAGE('PG facts'!D84,'PG facts'!D91,'PG facts'!D98,'PG facts'!D105)</f>
        <v>0.75</v>
      </c>
      <c r="I365" s="5">
        <f>'PG facts'!D105</f>
        <v>1</v>
      </c>
      <c r="J365" s="8">
        <f>COUNT('Training pairs'!F7720:F7734)</f>
        <v>15</v>
      </c>
      <c r="K365" s="5">
        <f>(SUM('Training pairs'!I7720:I7734)-SUM('Training pairs'!F7720:F7734)*SUM('Training pairs'!G7720:G7734)/COUNT('Training pairs'!F7720:F7734))/(SUM('Training pairs'!H7720:H7734)-SUM('Training pairs'!F7720:F7734)^2/COUNT('Training pairs'!F7720:F7734))</f>
        <v>0.99774906599894653</v>
      </c>
      <c r="L365" s="5">
        <f>AVERAGE('Training pairs'!G7720:G7734)-K365*AVERAGE('Training pairs'!F7720:F7734)</f>
        <v>-1.4288567132040859</v>
      </c>
      <c r="M365" s="5">
        <f>(SUM('Target months'!H1083:H1085)/SUM('Target months'!F1083:F1085)-1)*100</f>
        <v>3.0175188319920387</v>
      </c>
      <c r="N365" s="5">
        <f t="shared" si="30"/>
        <v>1.5818698830502027</v>
      </c>
      <c r="O365" s="8">
        <f>COUNT('Training pairs'!F7735:F7748)</f>
        <v>14</v>
      </c>
      <c r="P365" s="5">
        <f>(SUM('Training pairs'!I7735:I7748)-SUM('Training pairs'!F7735:F7748)*SUM('Training pairs'!G7735:G7748)/COUNT('Training pairs'!F7735:F7748))/(SUM('Training pairs'!H7735:H7748)-SUM('Training pairs'!F7735:F7748)^2/COUNT('Training pairs'!F7735:F7748))</f>
        <v>0.72016708908507787</v>
      </c>
      <c r="Q365" s="5">
        <f>AVERAGE('Training pairs'!G7735:G7748)-P365*AVERAGE('Training pairs'!F7735:F7748)</f>
        <v>-1.0015098994099145</v>
      </c>
      <c r="R365" s="5">
        <v>3.0141740833381725</v>
      </c>
      <c r="S365" s="5">
        <f>Q365+P365*R365</f>
        <v>1.1691990761834199</v>
      </c>
      <c r="T365" s="5">
        <f t="shared" si="31"/>
        <v>1.1659349415251015</v>
      </c>
      <c r="U365" s="4">
        <v>46014</v>
      </c>
      <c r="V365" s="4">
        <v>45954</v>
      </c>
      <c r="W365" s="1" t="s">
        <v>167</v>
      </c>
    </row>
    <row r="366" spans="1:23" ht="25" customHeight="1">
      <c r="A366" s="1"/>
      <c r="B366" s="1">
        <v>361</v>
      </c>
      <c r="C366" s="13" t="s">
        <v>18</v>
      </c>
      <c r="D366" s="1" t="s">
        <v>43</v>
      </c>
      <c r="E366" s="4">
        <v>46022</v>
      </c>
      <c r="F366" s="4">
        <v>46044</v>
      </c>
      <c r="G366" s="1">
        <v>2</v>
      </c>
      <c r="H366" s="5">
        <f>AVERAGE('PG facts'!D84,'PG facts'!D91,'PG facts'!D98,'PG facts'!D105)</f>
        <v>0.75</v>
      </c>
      <c r="I366" s="5">
        <f>'PG facts'!D105</f>
        <v>1</v>
      </c>
      <c r="J366" s="8">
        <f>COUNT('Training pairs'!F7749:F7763)</f>
        <v>15</v>
      </c>
      <c r="K366" s="5">
        <f>(SUM('Training pairs'!I7749:I7763)-SUM('Training pairs'!F7749:F7763)*SUM('Training pairs'!G7749:G7763)/COUNT('Training pairs'!F7749:F7763))/(SUM('Training pairs'!H7749:H7763)-SUM('Training pairs'!F7749:F7763)^2/COUNT('Training pairs'!F7749:F7763))</f>
        <v>0.99854765120137345</v>
      </c>
      <c r="L366" s="5">
        <f>AVERAGE('Training pairs'!G7749:G7763)-K366*AVERAGE('Training pairs'!F7749:F7763)</f>
        <v>-1.4288920006154329</v>
      </c>
      <c r="M366" s="5">
        <f>(SUM('Target months'!H1086:H1088)/SUM('Target months'!F1086:F1088)-1)*100</f>
        <v>2.9187957208926862</v>
      </c>
      <c r="N366" s="5">
        <f t="shared" si="30"/>
        <v>1.4856646108185787</v>
      </c>
      <c r="O366" s="8">
        <f>COUNT('Training pairs'!F7764:F7777)</f>
        <v>14</v>
      </c>
      <c r="P366" s="5">
        <f>(SUM('Training pairs'!I7764:I7777)-SUM('Training pairs'!F7764:F7777)*SUM('Training pairs'!G7764:G7777)/COUNT('Training pairs'!F7764:F7777))/(SUM('Training pairs'!H7764:H7777)-SUM('Training pairs'!F7764:F7777)^2/COUNT('Training pairs'!F7764:F7777))</f>
        <v>0.72016708908507787</v>
      </c>
      <c r="Q366" s="5">
        <f>AVERAGE('Training pairs'!G7764:G7777)-P366*AVERAGE('Training pairs'!F7764:F7777)</f>
        <v>-1.0015098994099145</v>
      </c>
      <c r="R366" s="5">
        <v>2.9967230915401322</v>
      </c>
      <c r="S366" s="5">
        <f>Q366+P366*R366</f>
        <v>1.1566314462185776</v>
      </c>
      <c r="T366" s="5">
        <f t="shared" si="31"/>
        <v>1.1178323054092894</v>
      </c>
      <c r="U366" s="4">
        <v>46044</v>
      </c>
      <c r="V366" s="4">
        <v>45954</v>
      </c>
      <c r="W366" s="1" t="s">
        <v>168</v>
      </c>
    </row>
    <row r="367" spans="1:23" ht="25" customHeight="1">
      <c r="A367" s="1"/>
      <c r="B367" s="1">
        <v>362</v>
      </c>
      <c r="C367" s="13" t="s">
        <v>53</v>
      </c>
      <c r="D367" s="1" t="s">
        <v>43</v>
      </c>
      <c r="E367" s="4">
        <v>46022</v>
      </c>
      <c r="F367" s="4">
        <v>45931</v>
      </c>
      <c r="G367" s="1">
        <v>0</v>
      </c>
      <c r="H367" s="5">
        <f>AVERAGE('PG facts'!D78,'PG facts'!D85,'PG facts'!D92,'PG facts'!D99)</f>
        <v>-1</v>
      </c>
      <c r="I367" s="5">
        <f>'PG facts'!D99</f>
        <v>-2</v>
      </c>
      <c r="J367" s="8">
        <f>COUNT('Training pairs'!F7778:F7791)</f>
        <v>14</v>
      </c>
      <c r="K367" s="5">
        <f>(SUM('Training pairs'!I7778:I7791)-SUM('Training pairs'!F7778:F7791)*SUM('Training pairs'!G7778:G7791)/COUNT('Training pairs'!F7778:F7791))/(SUM('Training pairs'!H7778:H7791)-SUM('Training pairs'!F7778:F7791)^2/COUNT('Training pairs'!F7778:F7791))</f>
        <v>0.43874282811772719</v>
      </c>
      <c r="L367" s="5">
        <f>AVERAGE('Training pairs'!G7778:G7791)-K367*AVERAGE('Training pairs'!F7778:F7791)</f>
        <v>-1.0387149526433772</v>
      </c>
      <c r="M367" s="5">
        <f>(SUM('Target months'!H1089:H1091)/SUM('Target months'!F1089:F1091)-1)*100</f>
        <v>3.2996786594750693</v>
      </c>
      <c r="N367" s="5">
        <f t="shared" si="30"/>
        <v>0.40899539429442555</v>
      </c>
      <c r="O367" s="8">
        <f>COUNT('Training pairs'!F7792:F7804)</f>
        <v>13</v>
      </c>
      <c r="P367" s="5">
        <f>(SUM('Training pairs'!I7792:I7804)-SUM('Training pairs'!F7792:F7804)*SUM('Training pairs'!G7792:G7804)/COUNT('Training pairs'!F7792:F7804))/(SUM('Training pairs'!H7792:H7804)-SUM('Training pairs'!F7792:F7804)^2/COUNT('Training pairs'!F7792:F7804))</f>
        <v>-0.18474944780347691</v>
      </c>
      <c r="Q367" s="5">
        <f>AVERAGE('Training pairs'!G7792:G7804)-P367*AVERAGE('Training pairs'!F7792:F7804)</f>
        <v>-0.84618507288106226</v>
      </c>
      <c r="R367" s="5" t="s">
        <v>88</v>
      </c>
      <c r="S367" s="5" t="str">
        <f>"n.a."</f>
        <v>n.a.</v>
      </c>
      <c r="T367" s="5">
        <f t="shared" si="31"/>
        <v>-0.29550230285278722</v>
      </c>
      <c r="U367" s="4">
        <v>45931</v>
      </c>
      <c r="V367" s="4">
        <v>45867</v>
      </c>
      <c r="W367" s="1" t="s">
        <v>157</v>
      </c>
    </row>
    <row r="368" spans="1:23" ht="25" customHeight="1">
      <c r="A368" s="1"/>
      <c r="B368" s="1">
        <v>363</v>
      </c>
      <c r="C368" s="13" t="s">
        <v>53</v>
      </c>
      <c r="D368" s="1" t="s">
        <v>43</v>
      </c>
      <c r="E368" s="4">
        <v>46022</v>
      </c>
      <c r="F368" s="4">
        <v>45954</v>
      </c>
      <c r="G368" s="1">
        <v>0</v>
      </c>
      <c r="H368" s="5">
        <f>AVERAGE('PG facts'!D85,'PG facts'!D92,'PG facts'!D99,'PG facts'!D106)</f>
        <v>-1.25</v>
      </c>
      <c r="I368" s="5">
        <f>'PG facts'!D106</f>
        <v>-2</v>
      </c>
      <c r="J368" s="8">
        <f>COUNT('Training pairs'!F7805:F7818)</f>
        <v>14</v>
      </c>
      <c r="K368" s="5">
        <f>(SUM('Training pairs'!I7805:I7818)-SUM('Training pairs'!F7805:F7818)*SUM('Training pairs'!G7805:G7818)/COUNT('Training pairs'!F7805:F7818))/(SUM('Training pairs'!H7805:H7818)-SUM('Training pairs'!F7805:F7818)^2/COUNT('Training pairs'!F7805:F7818))</f>
        <v>0.43874282811772719</v>
      </c>
      <c r="L368" s="5">
        <f>AVERAGE('Training pairs'!G7805:G7818)-K368*AVERAGE('Training pairs'!F7805:F7818)</f>
        <v>-1.0387149526433772</v>
      </c>
      <c r="M368" s="5">
        <f>(SUM('Target months'!H1092:H1094)/SUM('Target months'!F1092:F1094)-1)*100</f>
        <v>3.2996786594750693</v>
      </c>
      <c r="N368" s="5">
        <f t="shared" si="30"/>
        <v>0.40899539429442555</v>
      </c>
      <c r="O368" s="8">
        <f>COUNT('Training pairs'!F7819:F7832)</f>
        <v>14</v>
      </c>
      <c r="P368" s="5">
        <f>(SUM('Training pairs'!I7819:I7832)-SUM('Training pairs'!F7819:F7832)*SUM('Training pairs'!G7819:G7832)/COUNT('Training pairs'!F7819:F7832))/(SUM('Training pairs'!H7819:H7832)-SUM('Training pairs'!F7819:F7832)^2/COUNT('Training pairs'!F7819:F7832))</f>
        <v>-0.20864072469952913</v>
      </c>
      <c r="Q368" s="5">
        <f>AVERAGE('Training pairs'!G7819:G7832)-P368*AVERAGE('Training pairs'!F7819:F7832)</f>
        <v>-0.85270815608228079</v>
      </c>
      <c r="R368" s="5" t="s">
        <v>88</v>
      </c>
      <c r="S368" s="5" t="str">
        <f>"n.a."</f>
        <v>n.a.</v>
      </c>
      <c r="T368" s="5">
        <f t="shared" si="31"/>
        <v>-0.42050230285278722</v>
      </c>
      <c r="U368" s="4">
        <v>45931</v>
      </c>
      <c r="V368" s="4">
        <v>45954</v>
      </c>
      <c r="W368" s="1" t="s">
        <v>157</v>
      </c>
    </row>
    <row r="369" spans="1:23" ht="25" customHeight="1">
      <c r="A369" s="1"/>
      <c r="B369" s="1">
        <v>364</v>
      </c>
      <c r="C369" s="13" t="s">
        <v>53</v>
      </c>
      <c r="D369" s="1" t="s">
        <v>43</v>
      </c>
      <c r="E369" s="4">
        <v>46022</v>
      </c>
      <c r="F369" s="4">
        <v>45996</v>
      </c>
      <c r="G369" s="1">
        <v>0</v>
      </c>
      <c r="H369" s="5">
        <f>AVERAGE('PG facts'!D85,'PG facts'!D92,'PG facts'!D99,'PG facts'!D106)</f>
        <v>-1.25</v>
      </c>
      <c r="I369" s="5">
        <f>'PG facts'!D106</f>
        <v>-2</v>
      </c>
      <c r="J369" s="8">
        <f>COUNT('Training pairs'!F7833:F7847)</f>
        <v>15</v>
      </c>
      <c r="K369" s="5">
        <f>(SUM('Training pairs'!I7833:I7847)-SUM('Training pairs'!F7833:F7847)*SUM('Training pairs'!G7833:G7847)/COUNT('Training pairs'!F7833:F7847))/(SUM('Training pairs'!H7833:H7847)-SUM('Training pairs'!F7833:F7847)^2/COUNT('Training pairs'!F7833:F7847))</f>
        <v>0.36570438891060708</v>
      </c>
      <c r="L369" s="5">
        <f>AVERAGE('Training pairs'!G7833:G7847)-K369*AVERAGE('Training pairs'!F7833:F7847)</f>
        <v>-1.0800920897467319</v>
      </c>
      <c r="M369" s="5">
        <f>(SUM('Target months'!H1095:H1097)/SUM('Target months'!F1095:F1097)-1)*100</f>
        <v>2.9604285382948792</v>
      </c>
      <c r="N369" s="5">
        <f t="shared" si="30"/>
        <v>2.5496197639187645E-3</v>
      </c>
      <c r="O369" s="8">
        <f>COUNT('Training pairs'!F7848:F7861)</f>
        <v>14</v>
      </c>
      <c r="P369" s="5">
        <f>(SUM('Training pairs'!I7848:I7861)-SUM('Training pairs'!F7848:F7861)*SUM('Training pairs'!G7848:G7861)/COUNT('Training pairs'!F7848:F7861))/(SUM('Training pairs'!H7848:H7861)-SUM('Training pairs'!F7848:F7861)^2/COUNT('Training pairs'!F7848:F7861))</f>
        <v>-0.20864072469952913</v>
      </c>
      <c r="Q369" s="5">
        <f>AVERAGE('Training pairs'!G7848:G7861)-P369*AVERAGE('Training pairs'!F7848:F7861)</f>
        <v>-0.85270815608228079</v>
      </c>
      <c r="R369" s="5">
        <v>2.956973610222402</v>
      </c>
      <c r="S369" s="5">
        <f>Q369+P369*R369</f>
        <v>-1.4696532730364658</v>
      </c>
      <c r="T369" s="5">
        <f t="shared" si="31"/>
        <v>-0.62372519011804062</v>
      </c>
      <c r="U369" s="4">
        <v>45996</v>
      </c>
      <c r="V369" s="4">
        <v>45954</v>
      </c>
      <c r="W369" s="1" t="s">
        <v>166</v>
      </c>
    </row>
    <row r="370" spans="1:23" ht="25" customHeight="1">
      <c r="A370" s="1"/>
      <c r="B370" s="1">
        <v>365</v>
      </c>
      <c r="C370" s="13" t="s">
        <v>53</v>
      </c>
      <c r="D370" s="1" t="s">
        <v>43</v>
      </c>
      <c r="E370" s="4">
        <v>46022</v>
      </c>
      <c r="F370" s="4">
        <v>46014</v>
      </c>
      <c r="G370" s="1">
        <v>0</v>
      </c>
      <c r="H370" s="5">
        <f>AVERAGE('PG facts'!D85,'PG facts'!D92,'PG facts'!D99,'PG facts'!D106)</f>
        <v>-1.25</v>
      </c>
      <c r="I370" s="5">
        <f>'PG facts'!D106</f>
        <v>-2</v>
      </c>
      <c r="J370" s="8">
        <f>COUNT('Training pairs'!F7862:F7876)</f>
        <v>15</v>
      </c>
      <c r="K370" s="5">
        <f>(SUM('Training pairs'!I7862:I7876)-SUM('Training pairs'!F7862:F7876)*SUM('Training pairs'!G7862:G7876)/COUNT('Training pairs'!F7862:F7876))/(SUM('Training pairs'!H7862:H7876)-SUM('Training pairs'!F7862:F7876)^2/COUNT('Training pairs'!F7862:F7876))</f>
        <v>0.36248316245242351</v>
      </c>
      <c r="L370" s="5">
        <f>AVERAGE('Training pairs'!G7862:G7876)-K370*AVERAGE('Training pairs'!F7862:F7876)</f>
        <v>-1.076658366380931</v>
      </c>
      <c r="M370" s="5">
        <f>(SUM('Target months'!H1098:H1100)/SUM('Target months'!F1098:F1100)-1)*100</f>
        <v>3.0175188319920387</v>
      </c>
      <c r="N370" s="5">
        <f t="shared" si="30"/>
        <v>1.7141402599286426E-2</v>
      </c>
      <c r="O370" s="8">
        <f>COUNT('Training pairs'!F7877:F7890)</f>
        <v>14</v>
      </c>
      <c r="P370" s="5">
        <f>(SUM('Training pairs'!I7877:I7890)-SUM('Training pairs'!F7877:F7890)*SUM('Training pairs'!G7877:G7890)/COUNT('Training pairs'!F7877:F7890))/(SUM('Training pairs'!H7877:H7890)-SUM('Training pairs'!F7877:F7890)^2/COUNT('Training pairs'!F7877:F7890))</f>
        <v>-0.20864072469952913</v>
      </c>
      <c r="Q370" s="5">
        <f>AVERAGE('Training pairs'!G7877:G7890)-P370*AVERAGE('Training pairs'!F7877:F7890)</f>
        <v>-0.85270815608228079</v>
      </c>
      <c r="R370" s="5">
        <v>3.0141740833381725</v>
      </c>
      <c r="S370" s="5">
        <f>Q370+P370*R370</f>
        <v>-1.4815876212004961</v>
      </c>
      <c r="T370" s="5">
        <f t="shared" si="31"/>
        <v>-0.61642929870035679</v>
      </c>
      <c r="U370" s="4">
        <v>46014</v>
      </c>
      <c r="V370" s="4">
        <v>45954</v>
      </c>
      <c r="W370" s="1" t="s">
        <v>167</v>
      </c>
    </row>
    <row r="371" spans="1:23" ht="25" customHeight="1">
      <c r="A371" s="1"/>
      <c r="B371" s="1">
        <v>366</v>
      </c>
      <c r="C371" s="13" t="s">
        <v>53</v>
      </c>
      <c r="D371" s="1" t="s">
        <v>43</v>
      </c>
      <c r="E371" s="4">
        <v>46022</v>
      </c>
      <c r="F371" s="4">
        <v>46044</v>
      </c>
      <c r="G371" s="1">
        <v>2</v>
      </c>
      <c r="H371" s="5">
        <f>AVERAGE('PG facts'!D85,'PG facts'!D92,'PG facts'!D99,'PG facts'!D106)</f>
        <v>-1.25</v>
      </c>
      <c r="I371" s="5">
        <f>'PG facts'!D106</f>
        <v>-2</v>
      </c>
      <c r="J371" s="8">
        <f>COUNT('Training pairs'!F7891:F7905)</f>
        <v>15</v>
      </c>
      <c r="K371" s="5">
        <f>(SUM('Training pairs'!I7891:I7905)-SUM('Training pairs'!F7891:F7905)*SUM('Training pairs'!G7891:G7905)/COUNT('Training pairs'!F7891:F7905))/(SUM('Training pairs'!H7891:H7905)-SUM('Training pairs'!F7891:F7905)^2/COUNT('Training pairs'!F7891:F7905))</f>
        <v>0.36346853536562768</v>
      </c>
      <c r="L371" s="5">
        <f>AVERAGE('Training pairs'!G7891:G7905)-K371*AVERAGE('Training pairs'!F7891:F7905)</f>
        <v>-1.0777124800835081</v>
      </c>
      <c r="M371" s="5">
        <f>(SUM('Target months'!H1101:H1103)/SUM('Target months'!F1101:F1103)-1)*100</f>
        <v>2.9187957208926862</v>
      </c>
      <c r="N371" s="5">
        <f t="shared" si="30"/>
        <v>-1.6822074379182039E-2</v>
      </c>
      <c r="O371" s="8">
        <f>COUNT('Training pairs'!F7906:F7919)</f>
        <v>14</v>
      </c>
      <c r="P371" s="5">
        <f>(SUM('Training pairs'!I7906:I7919)-SUM('Training pairs'!F7906:F7919)*SUM('Training pairs'!G7906:G7919)/COUNT('Training pairs'!F7906:F7919))/(SUM('Training pairs'!H7906:H7919)-SUM('Training pairs'!F7906:F7919)^2/COUNT('Training pairs'!F7906:F7919))</f>
        <v>-0.20864072469952913</v>
      </c>
      <c r="Q371" s="5">
        <f>AVERAGE('Training pairs'!G7906:G7919)-P371*AVERAGE('Training pairs'!F7906:F7919)</f>
        <v>-0.85270815608228079</v>
      </c>
      <c r="R371" s="5">
        <v>2.9967230915401322</v>
      </c>
      <c r="S371" s="5">
        <f>Q371+P371*R371</f>
        <v>-1.4779466336250273</v>
      </c>
      <c r="T371" s="5">
        <f t="shared" si="31"/>
        <v>-0.63341103718959102</v>
      </c>
      <c r="U371" s="4">
        <v>46044</v>
      </c>
      <c r="V371" s="4">
        <v>45954</v>
      </c>
      <c r="W371" s="1" t="s">
        <v>168</v>
      </c>
    </row>
    <row r="372" spans="1:23" ht="25" customHeight="1">
      <c r="A372" s="1"/>
      <c r="B372" s="1">
        <v>367</v>
      </c>
      <c r="C372" s="13" t="s">
        <v>54</v>
      </c>
      <c r="D372" s="1" t="s">
        <v>43</v>
      </c>
      <c r="E372" s="4">
        <v>46022</v>
      </c>
      <c r="F372" s="4">
        <v>45931</v>
      </c>
      <c r="G372" s="1">
        <v>0</v>
      </c>
      <c r="H372" s="5">
        <f>AVERAGE('PG facts'!D79,'PG facts'!D86,'PG facts'!D93,'PG facts'!D100)</f>
        <v>0.75</v>
      </c>
      <c r="I372" s="5">
        <f>'PG facts'!D100</f>
        <v>0</v>
      </c>
      <c r="J372" s="8">
        <f>COUNT('Training pairs'!F7920:F7933)</f>
        <v>14</v>
      </c>
      <c r="K372" s="5">
        <f>(SUM('Training pairs'!I7920:I7933)-SUM('Training pairs'!F7920:F7933)*SUM('Training pairs'!G7920:G7933)/COUNT('Training pairs'!F7920:F7933))/(SUM('Training pairs'!H7920:H7933)-SUM('Training pairs'!F7920:F7933)^2/COUNT('Training pairs'!F7920:F7933))</f>
        <v>1.4966663502759443</v>
      </c>
      <c r="L372" s="5">
        <f>AVERAGE('Training pairs'!G7920:G7933)-K372*AVERAGE('Training pairs'!F7920:F7933)</f>
        <v>-2.509930308521561</v>
      </c>
      <c r="M372" s="5">
        <f>(SUM('Target months'!H1104:H1106)/SUM('Target months'!F1104:F1106)-1)*100</f>
        <v>3.2996786594750693</v>
      </c>
      <c r="N372" s="5">
        <f t="shared" si="30"/>
        <v>2.4285877078384113</v>
      </c>
      <c r="O372" s="8">
        <f>COUNT('Training pairs'!F7934:F7946)</f>
        <v>13</v>
      </c>
      <c r="P372" s="5">
        <f>(SUM('Training pairs'!I7934:I7946)-SUM('Training pairs'!F7934:F7946)*SUM('Training pairs'!G7934:G7946)/COUNT('Training pairs'!F7934:F7946))/(SUM('Training pairs'!H7934:H7946)-SUM('Training pairs'!F7934:F7946)^2/COUNT('Training pairs'!F7934:F7946))</f>
        <v>1.0645131856180743</v>
      </c>
      <c r="Q372" s="5">
        <f>AVERAGE('Training pairs'!G7934:G7946)-P372*AVERAGE('Training pairs'!F7934:F7946)</f>
        <v>-2.175649823793778</v>
      </c>
      <c r="R372" s="5" t="s">
        <v>88</v>
      </c>
      <c r="S372" s="5" t="str">
        <f>"n.a."</f>
        <v>n.a.</v>
      </c>
      <c r="T372" s="5">
        <f t="shared" si="31"/>
        <v>1.5892938539192056</v>
      </c>
      <c r="U372" s="4">
        <v>45931</v>
      </c>
      <c r="V372" s="4">
        <v>45867</v>
      </c>
      <c r="W372" s="1" t="s">
        <v>157</v>
      </c>
    </row>
    <row r="373" spans="1:23" ht="25" customHeight="1">
      <c r="A373" s="1"/>
      <c r="B373" s="1">
        <v>368</v>
      </c>
      <c r="C373" s="13" t="s">
        <v>54</v>
      </c>
      <c r="D373" s="1" t="s">
        <v>43</v>
      </c>
      <c r="E373" s="4">
        <v>46022</v>
      </c>
      <c r="F373" s="4">
        <v>45954</v>
      </c>
      <c r="G373" s="1">
        <v>0</v>
      </c>
      <c r="H373" s="5">
        <f>AVERAGE('PG facts'!D86,'PG facts'!D93,'PG facts'!D100,'PG facts'!D107)</f>
        <v>0</v>
      </c>
      <c r="I373" s="5">
        <f>'PG facts'!D107</f>
        <v>-2</v>
      </c>
      <c r="J373" s="8">
        <f>COUNT('Training pairs'!F7947:F7960)</f>
        <v>14</v>
      </c>
      <c r="K373" s="5">
        <f>(SUM('Training pairs'!I7947:I7960)-SUM('Training pairs'!F7947:F7960)*SUM('Training pairs'!G7947:G7960)/COUNT('Training pairs'!F7947:F7960))/(SUM('Training pairs'!H7947:H7960)-SUM('Training pairs'!F7947:F7960)^2/COUNT('Training pairs'!F7947:F7960))</f>
        <v>1.4966663502759443</v>
      </c>
      <c r="L373" s="5">
        <f>AVERAGE('Training pairs'!G7947:G7960)-K373*AVERAGE('Training pairs'!F7947:F7960)</f>
        <v>-2.509930308521561</v>
      </c>
      <c r="M373" s="5">
        <f>(SUM('Target months'!H1107:H1109)/SUM('Target months'!F1107:F1109)-1)*100</f>
        <v>3.2996786594750693</v>
      </c>
      <c r="N373" s="5">
        <f t="shared" si="30"/>
        <v>2.4285877078384113</v>
      </c>
      <c r="O373" s="8">
        <f>COUNT('Training pairs'!F7961:F7974)</f>
        <v>14</v>
      </c>
      <c r="P373" s="5">
        <f>(SUM('Training pairs'!I7961:I7974)-SUM('Training pairs'!F7961:F7974)*SUM('Training pairs'!G7961:G7974)/COUNT('Training pairs'!F7961:F7974))/(SUM('Training pairs'!H7961:H7974)-SUM('Training pairs'!F7961:F7974)^2/COUNT('Training pairs'!F7961:F7974))</f>
        <v>0.92428259716338312</v>
      </c>
      <c r="Q373" s="5">
        <f>AVERAGE('Training pairs'!G7961:G7974)-P373*AVERAGE('Training pairs'!F7961:F7974)</f>
        <v>-2.213937262335707</v>
      </c>
      <c r="R373" s="5" t="s">
        <v>88</v>
      </c>
      <c r="S373" s="5" t="str">
        <f>"n.a."</f>
        <v>n.a.</v>
      </c>
      <c r="T373" s="5">
        <f t="shared" si="31"/>
        <v>1.2142938539192056</v>
      </c>
      <c r="U373" s="4">
        <v>45931</v>
      </c>
      <c r="V373" s="4">
        <v>45954</v>
      </c>
      <c r="W373" s="1" t="s">
        <v>157</v>
      </c>
    </row>
    <row r="374" spans="1:23" ht="25" customHeight="1">
      <c r="A374" s="1"/>
      <c r="B374" s="1">
        <v>369</v>
      </c>
      <c r="C374" s="13" t="s">
        <v>54</v>
      </c>
      <c r="D374" s="1" t="s">
        <v>43</v>
      </c>
      <c r="E374" s="4">
        <v>46022</v>
      </c>
      <c r="F374" s="4">
        <v>45996</v>
      </c>
      <c r="G374" s="1">
        <v>0</v>
      </c>
      <c r="H374" s="5">
        <f>AVERAGE('PG facts'!D86,'PG facts'!D93,'PG facts'!D100,'PG facts'!D107)</f>
        <v>0</v>
      </c>
      <c r="I374" s="5">
        <f>'PG facts'!D107</f>
        <v>-2</v>
      </c>
      <c r="J374" s="8">
        <f>COUNT('Training pairs'!F7975:F7989)</f>
        <v>15</v>
      </c>
      <c r="K374" s="5">
        <f>(SUM('Training pairs'!I7975:I7989)-SUM('Training pairs'!F7975:F7989)*SUM('Training pairs'!G7975:G7989)/COUNT('Training pairs'!F7975:F7989))/(SUM('Training pairs'!H7975:H7989)-SUM('Training pairs'!F7975:F7989)^2/COUNT('Training pairs'!F7975:F7989))</f>
        <v>1.3700436394384641</v>
      </c>
      <c r="L374" s="5">
        <f>AVERAGE('Training pairs'!G7975:G7989)-K374*AVERAGE('Training pairs'!F7975:F7989)</f>
        <v>-2.5816635673863</v>
      </c>
      <c r="M374" s="5">
        <f>(SUM('Target months'!H1110:H1112)/SUM('Target months'!F1110:F1112)-1)*100</f>
        <v>2.9604285382948792</v>
      </c>
      <c r="N374" s="5">
        <f t="shared" si="30"/>
        <v>1.4742527215167089</v>
      </c>
      <c r="O374" s="8">
        <f>COUNT('Training pairs'!F7990:F8003)</f>
        <v>14</v>
      </c>
      <c r="P374" s="5">
        <f>(SUM('Training pairs'!I7990:I8003)-SUM('Training pairs'!F7990:F8003)*SUM('Training pairs'!G7990:G8003)/COUNT('Training pairs'!F7990:F8003))/(SUM('Training pairs'!H7990:H8003)-SUM('Training pairs'!F7990:F8003)^2/COUNT('Training pairs'!F7990:F8003))</f>
        <v>0.92428259716338312</v>
      </c>
      <c r="Q374" s="5">
        <f>AVERAGE('Training pairs'!G7990:G8003)-P374*AVERAGE('Training pairs'!F7990:F8003)</f>
        <v>-2.213937262335707</v>
      </c>
      <c r="R374" s="5">
        <v>2.956973610222402</v>
      </c>
      <c r="S374" s="5">
        <f>Q374+P374*R374</f>
        <v>0.51914198586423987</v>
      </c>
      <c r="T374" s="5">
        <f t="shared" si="31"/>
        <v>0.73712636075835447</v>
      </c>
      <c r="U374" s="4">
        <v>45996</v>
      </c>
      <c r="V374" s="4">
        <v>45954</v>
      </c>
      <c r="W374" s="1" t="s">
        <v>166</v>
      </c>
    </row>
    <row r="375" spans="1:23" ht="25" customHeight="1">
      <c r="A375" s="1"/>
      <c r="B375" s="1">
        <v>370</v>
      </c>
      <c r="C375" s="13" t="s">
        <v>54</v>
      </c>
      <c r="D375" s="1" t="s">
        <v>43</v>
      </c>
      <c r="E375" s="4">
        <v>46022</v>
      </c>
      <c r="F375" s="4">
        <v>46014</v>
      </c>
      <c r="G375" s="1">
        <v>0</v>
      </c>
      <c r="H375" s="5">
        <f>AVERAGE('PG facts'!D86,'PG facts'!D93,'PG facts'!D100,'PG facts'!D107)</f>
        <v>0</v>
      </c>
      <c r="I375" s="5">
        <f>'PG facts'!D107</f>
        <v>-2</v>
      </c>
      <c r="J375" s="8">
        <f>COUNT('Training pairs'!F8004:F8018)</f>
        <v>15</v>
      </c>
      <c r="K375" s="5">
        <f>(SUM('Training pairs'!I8004:I8018)-SUM('Training pairs'!F8004:F8018)*SUM('Training pairs'!G8004:G8018)/COUNT('Training pairs'!F8004:F8018))/(SUM('Training pairs'!H8004:H8018)-SUM('Training pairs'!F8004:F8018)^2/COUNT('Training pairs'!F8004:F8018))</f>
        <v>1.3630532848123385</v>
      </c>
      <c r="L375" s="5">
        <f>AVERAGE('Training pairs'!G8004:G8018)-K375*AVERAGE('Training pairs'!F8004:F8018)</f>
        <v>-2.5764102200108021</v>
      </c>
      <c r="M375" s="5">
        <f>(SUM('Target months'!H1113:H1115)/SUM('Target months'!F1113:F1115)-1)*100</f>
        <v>3.0175188319920387</v>
      </c>
      <c r="N375" s="5">
        <f t="shared" si="30"/>
        <v>1.5366287359190367</v>
      </c>
      <c r="O375" s="8">
        <f>COUNT('Training pairs'!F8019:F8032)</f>
        <v>14</v>
      </c>
      <c r="P375" s="5">
        <f>(SUM('Training pairs'!I8019:I8032)-SUM('Training pairs'!F8019:F8032)*SUM('Training pairs'!G8019:G8032)/COUNT('Training pairs'!F8019:F8032))/(SUM('Training pairs'!H8019:H8032)-SUM('Training pairs'!F8019:F8032)^2/COUNT('Training pairs'!F8019:F8032))</f>
        <v>0.92428259716338312</v>
      </c>
      <c r="Q375" s="5">
        <f>AVERAGE('Training pairs'!G8019:G8032)-P375*AVERAGE('Training pairs'!F8019:F8032)</f>
        <v>-2.213937262335707</v>
      </c>
      <c r="R375" s="5">
        <v>3.0141740833381725</v>
      </c>
      <c r="S375" s="5">
        <f>Q375+P375*R375</f>
        <v>0.57201138771465887</v>
      </c>
      <c r="T375" s="5">
        <f t="shared" si="31"/>
        <v>0.76831436795951835</v>
      </c>
      <c r="U375" s="4">
        <v>46014</v>
      </c>
      <c r="V375" s="4">
        <v>45954</v>
      </c>
      <c r="W375" s="1" t="s">
        <v>167</v>
      </c>
    </row>
    <row r="376" spans="1:23" ht="25" customHeight="1">
      <c r="A376" s="1"/>
      <c r="B376" s="1">
        <v>371</v>
      </c>
      <c r="C376" s="13" t="s">
        <v>54</v>
      </c>
      <c r="D376" s="1" t="s">
        <v>43</v>
      </c>
      <c r="E376" s="4">
        <v>46022</v>
      </c>
      <c r="F376" s="4">
        <v>46044</v>
      </c>
      <c r="G376" s="1">
        <v>2</v>
      </c>
      <c r="H376" s="5">
        <f>AVERAGE('PG facts'!D86,'PG facts'!D93,'PG facts'!D100,'PG facts'!D107)</f>
        <v>0</v>
      </c>
      <c r="I376" s="5">
        <f>'PG facts'!D107</f>
        <v>-2</v>
      </c>
      <c r="J376" s="8">
        <f>COUNT('Training pairs'!F8033:F8047)</f>
        <v>15</v>
      </c>
      <c r="K376" s="5">
        <f>(SUM('Training pairs'!I8033:I8047)-SUM('Training pairs'!F8033:F8047)*SUM('Training pairs'!G8033:G8047)/COUNT('Training pairs'!F8033:F8047))/(SUM('Training pairs'!H8033:H8047)-SUM('Training pairs'!F8033:F8047)^2/COUNT('Training pairs'!F8033:F8047))</f>
        <v>1.3651998674792103</v>
      </c>
      <c r="L376" s="5">
        <f>AVERAGE('Training pairs'!G8033:G8047)-K376*AVERAGE('Training pairs'!F8033:F8047)</f>
        <v>-2.5780394541924139</v>
      </c>
      <c r="M376" s="5">
        <f>(SUM('Target months'!H1116:H1118)/SUM('Target months'!F1116:F1118)-1)*100</f>
        <v>2.9187957208926862</v>
      </c>
      <c r="N376" s="5">
        <f t="shared" si="30"/>
        <v>1.4067000771691673</v>
      </c>
      <c r="O376" s="8">
        <f>COUNT('Training pairs'!F8048:F8061)</f>
        <v>14</v>
      </c>
      <c r="P376" s="5">
        <f>(SUM('Training pairs'!I8048:I8061)-SUM('Training pairs'!F8048:F8061)*SUM('Training pairs'!G8048:G8061)/COUNT('Training pairs'!F8048:F8061))/(SUM('Training pairs'!H8048:H8061)-SUM('Training pairs'!F8048:F8061)^2/COUNT('Training pairs'!F8048:F8061))</f>
        <v>0.92428259716338312</v>
      </c>
      <c r="Q376" s="5">
        <f>AVERAGE('Training pairs'!G8048:G8061)-P376*AVERAGE('Training pairs'!F8048:F8061)</f>
        <v>-2.213937262335707</v>
      </c>
      <c r="R376" s="5">
        <v>2.9967230915401322</v>
      </c>
      <c r="S376" s="5">
        <f>Q376+P376*R376</f>
        <v>0.55588173969248889</v>
      </c>
      <c r="T376" s="5">
        <f t="shared" si="31"/>
        <v>0.70335003858458367</v>
      </c>
      <c r="U376" s="4">
        <v>46044</v>
      </c>
      <c r="V376" s="4">
        <v>45954</v>
      </c>
      <c r="W376" s="1" t="s">
        <v>168</v>
      </c>
    </row>
    <row r="377" spans="1:23" ht="25" customHeight="1">
      <c r="A377" s="1"/>
      <c r="B377" s="1">
        <v>372</v>
      </c>
      <c r="C377" s="13" t="s">
        <v>55</v>
      </c>
      <c r="D377" s="1" t="s">
        <v>43</v>
      </c>
      <c r="E377" s="4">
        <v>46022</v>
      </c>
      <c r="F377" s="4">
        <v>45931</v>
      </c>
      <c r="G377" s="1">
        <v>0</v>
      </c>
      <c r="H377" s="5">
        <f>AVERAGE('PG facts'!D80,'PG facts'!D87,'PG facts'!D94,'PG facts'!D101)</f>
        <v>0.25</v>
      </c>
      <c r="I377" s="5">
        <f>'PG facts'!D101</f>
        <v>0</v>
      </c>
      <c r="J377" s="8">
        <f>COUNT('Training pairs'!F8062:F8075)</f>
        <v>14</v>
      </c>
      <c r="K377" s="5">
        <f>(SUM('Training pairs'!I8062:I8075)-SUM('Training pairs'!F8062:F8075)*SUM('Training pairs'!G8062:G8075)/COUNT('Training pairs'!F8062:F8075))/(SUM('Training pairs'!H8062:H8075)-SUM('Training pairs'!F8062:F8075)^2/COUNT('Training pairs'!F8062:F8075))</f>
        <v>0.82554182646820018</v>
      </c>
      <c r="L377" s="5">
        <f>AVERAGE('Training pairs'!G8062:G8075)-K377*AVERAGE('Training pairs'!F8062:F8075)</f>
        <v>-2.505193530543139</v>
      </c>
      <c r="M377" s="5">
        <f>(SUM('Target months'!H1119:H1121)/SUM('Target months'!F1119:F1121)-1)*100</f>
        <v>3.2996786594750693</v>
      </c>
      <c r="N377" s="5">
        <f t="shared" si="30"/>
        <v>0.21882921675805189</v>
      </c>
      <c r="O377" s="8">
        <f>COUNT('Training pairs'!F8076:F8088)</f>
        <v>13</v>
      </c>
      <c r="P377" s="5">
        <f>(SUM('Training pairs'!I8076:I8088)-SUM('Training pairs'!F8076:F8088)*SUM('Training pairs'!G8076:G8088)/COUNT('Training pairs'!F8076:F8088))/(SUM('Training pairs'!H8076:H8088)-SUM('Training pairs'!F8076:F8088)^2/COUNT('Training pairs'!F8076:F8088))</f>
        <v>0.82752606312623556</v>
      </c>
      <c r="Q377" s="5">
        <f>AVERAGE('Training pairs'!G8076:G8088)-P377*AVERAGE('Training pairs'!F8076:F8088)</f>
        <v>-2.6489017076879371</v>
      </c>
      <c r="R377" s="5" t="s">
        <v>88</v>
      </c>
      <c r="S377" s="5" t="str">
        <f>"n.a."</f>
        <v>n.a.</v>
      </c>
      <c r="T377" s="5">
        <f t="shared" si="31"/>
        <v>0.23441460837902595</v>
      </c>
      <c r="U377" s="4">
        <v>45931</v>
      </c>
      <c r="V377" s="4">
        <v>45867</v>
      </c>
      <c r="W377" s="1" t="s">
        <v>157</v>
      </c>
    </row>
    <row r="378" spans="1:23" ht="25" customHeight="1">
      <c r="A378" s="1"/>
      <c r="B378" s="1">
        <v>373</v>
      </c>
      <c r="C378" s="13" t="s">
        <v>55</v>
      </c>
      <c r="D378" s="1" t="s">
        <v>43</v>
      </c>
      <c r="E378" s="4">
        <v>46022</v>
      </c>
      <c r="F378" s="4">
        <v>45954</v>
      </c>
      <c r="G378" s="1">
        <v>0</v>
      </c>
      <c r="H378" s="5">
        <f>AVERAGE('PG facts'!D87,'PG facts'!D94,'PG facts'!D101,'PG facts'!D108)</f>
        <v>0.5</v>
      </c>
      <c r="I378" s="5">
        <f>'PG facts'!D108</f>
        <v>0</v>
      </c>
      <c r="J378" s="8">
        <f>COUNT('Training pairs'!F8089:F8102)</f>
        <v>14</v>
      </c>
      <c r="K378" s="5">
        <f>(SUM('Training pairs'!I8089:I8102)-SUM('Training pairs'!F8089:F8102)*SUM('Training pairs'!G8089:G8102)/COUNT('Training pairs'!F8089:F8102))/(SUM('Training pairs'!H8089:H8102)-SUM('Training pairs'!F8089:F8102)^2/COUNT('Training pairs'!F8089:F8102))</f>
        <v>0.82554182646820018</v>
      </c>
      <c r="L378" s="5">
        <f>AVERAGE('Training pairs'!G8089:G8102)-K378*AVERAGE('Training pairs'!F8089:F8102)</f>
        <v>-2.505193530543139</v>
      </c>
      <c r="M378" s="5">
        <f>(SUM('Target months'!H1122:H1124)/SUM('Target months'!F1122:F1124)-1)*100</f>
        <v>3.2996786594750693</v>
      </c>
      <c r="N378" s="5">
        <f t="shared" si="30"/>
        <v>0.21882921675805189</v>
      </c>
      <c r="O378" s="8">
        <f>COUNT('Training pairs'!F8103:F8116)</f>
        <v>14</v>
      </c>
      <c r="P378" s="5">
        <f>(SUM('Training pairs'!I8103:I8116)-SUM('Training pairs'!F8103:F8116)*SUM('Training pairs'!G8103:G8116)/COUNT('Training pairs'!F8103:F8116))/(SUM('Training pairs'!H8103:H8116)-SUM('Training pairs'!F8103:F8116)^2/COUNT('Training pairs'!F8103:F8116))</f>
        <v>0.82637899565599227</v>
      </c>
      <c r="Q378" s="5">
        <f>AVERAGE('Training pairs'!G8103:G8116)-P378*AVERAGE('Training pairs'!F8103:F8116)</f>
        <v>-2.6492148938176854</v>
      </c>
      <c r="R378" s="5" t="s">
        <v>88</v>
      </c>
      <c r="S378" s="5" t="str">
        <f>"n.a."</f>
        <v>n.a.</v>
      </c>
      <c r="T378" s="5">
        <f t="shared" si="31"/>
        <v>0.35941460837902595</v>
      </c>
      <c r="U378" s="4">
        <v>45931</v>
      </c>
      <c r="V378" s="4">
        <v>45954</v>
      </c>
      <c r="W378" s="1" t="s">
        <v>157</v>
      </c>
    </row>
    <row r="379" spans="1:23" ht="25" customHeight="1">
      <c r="A379" s="1"/>
      <c r="B379" s="1">
        <v>374</v>
      </c>
      <c r="C379" s="13" t="s">
        <v>55</v>
      </c>
      <c r="D379" s="1" t="s">
        <v>43</v>
      </c>
      <c r="E379" s="4">
        <v>46022</v>
      </c>
      <c r="F379" s="4">
        <v>45996</v>
      </c>
      <c r="G379" s="1">
        <v>0</v>
      </c>
      <c r="H379" s="5">
        <f>AVERAGE('PG facts'!D87,'PG facts'!D94,'PG facts'!D101,'PG facts'!D108)</f>
        <v>0.5</v>
      </c>
      <c r="I379" s="5">
        <f>'PG facts'!D108</f>
        <v>0</v>
      </c>
      <c r="J379" s="8">
        <f>COUNT('Training pairs'!F8117:F8131)</f>
        <v>15</v>
      </c>
      <c r="K379" s="5">
        <f>(SUM('Training pairs'!I8117:I8131)-SUM('Training pairs'!F8117:F8131)*SUM('Training pairs'!G8117:G8131)/COUNT('Training pairs'!F8117:F8131))/(SUM('Training pairs'!H8117:H8131)-SUM('Training pairs'!F8117:F8131)^2/COUNT('Training pairs'!F8117:F8131))</f>
        <v>0.82761427079622374</v>
      </c>
      <c r="L379" s="5">
        <f>AVERAGE('Training pairs'!G8117:G8131)-K379*AVERAGE('Training pairs'!F8117:F8131)</f>
        <v>-2.5040194663923909</v>
      </c>
      <c r="M379" s="5">
        <f>(SUM('Target months'!H1125:H1127)/SUM('Target months'!F1125:F1127)-1)*100</f>
        <v>2.9604285382948792</v>
      </c>
      <c r="N379" s="5">
        <f t="shared" si="30"/>
        <v>-5.3926560427143944E-2</v>
      </c>
      <c r="O379" s="8">
        <f>COUNT('Training pairs'!F8132:F8145)</f>
        <v>14</v>
      </c>
      <c r="P379" s="5">
        <f>(SUM('Training pairs'!I8132:I8145)-SUM('Training pairs'!F8132:F8145)*SUM('Training pairs'!G8132:G8145)/COUNT('Training pairs'!F8132:F8145))/(SUM('Training pairs'!H8132:H8145)-SUM('Training pairs'!F8132:F8145)^2/COUNT('Training pairs'!F8132:F8145))</f>
        <v>0.82637899565599227</v>
      </c>
      <c r="Q379" s="5">
        <f>AVERAGE('Training pairs'!G8132:G8145)-P379*AVERAGE('Training pairs'!F8132:F8145)</f>
        <v>-2.6492148938176854</v>
      </c>
      <c r="R379" s="5">
        <v>2.956973610222402</v>
      </c>
      <c r="S379" s="5">
        <f>Q379+P379*R379</f>
        <v>-0.20563401162082329</v>
      </c>
      <c r="T379" s="5">
        <f t="shared" si="31"/>
        <v>0.22303671978642803</v>
      </c>
      <c r="U379" s="4">
        <v>45996</v>
      </c>
      <c r="V379" s="4">
        <v>45954</v>
      </c>
      <c r="W379" s="1" t="s">
        <v>166</v>
      </c>
    </row>
    <row r="380" spans="1:23" ht="25" customHeight="1">
      <c r="A380" s="1"/>
      <c r="B380" s="1">
        <v>375</v>
      </c>
      <c r="C380" s="13" t="s">
        <v>55</v>
      </c>
      <c r="D380" s="1" t="s">
        <v>43</v>
      </c>
      <c r="E380" s="4">
        <v>46022</v>
      </c>
      <c r="F380" s="4">
        <v>46014</v>
      </c>
      <c r="G380" s="1">
        <v>0</v>
      </c>
      <c r="H380" s="5">
        <f>AVERAGE('PG facts'!D87,'PG facts'!D94,'PG facts'!D101,'PG facts'!D108)</f>
        <v>0.5</v>
      </c>
      <c r="I380" s="5">
        <f>'PG facts'!D108</f>
        <v>0</v>
      </c>
      <c r="J380" s="8">
        <f>COUNT('Training pairs'!F8146:F8160)</f>
        <v>15</v>
      </c>
      <c r="K380" s="5">
        <f>(SUM('Training pairs'!I8146:I8160)-SUM('Training pairs'!F8146:F8160)*SUM('Training pairs'!G8146:G8160)/COUNT('Training pairs'!F8146:F8160))/(SUM('Training pairs'!H8146:H8160)-SUM('Training pairs'!F8146:F8160)^2/COUNT('Training pairs'!F8146:F8160))</f>
        <v>0.82610505049436522</v>
      </c>
      <c r="L380" s="5">
        <f>AVERAGE('Training pairs'!G8146:G8160)-K380*AVERAGE('Training pairs'!F8146:F8160)</f>
        <v>-2.5049132953484881</v>
      </c>
      <c r="M380" s="5">
        <f>(SUM('Target months'!H1128:H1130)/SUM('Target months'!F1128:F1130)-1)*100</f>
        <v>3.0175188319920387</v>
      </c>
      <c r="N380" s="5">
        <f t="shared" si="30"/>
        <v>-1.2125748278006832E-2</v>
      </c>
      <c r="O380" s="8">
        <f>COUNT('Training pairs'!F8161:F8174)</f>
        <v>14</v>
      </c>
      <c r="P380" s="5">
        <f>(SUM('Training pairs'!I8161:I8174)-SUM('Training pairs'!F8161:F8174)*SUM('Training pairs'!G8161:G8174)/COUNT('Training pairs'!F8161:F8174))/(SUM('Training pairs'!H8161:H8174)-SUM('Training pairs'!F8161:F8174)^2/COUNT('Training pairs'!F8161:F8174))</f>
        <v>0.82637899565599227</v>
      </c>
      <c r="Q380" s="5">
        <f>AVERAGE('Training pairs'!G8161:G8174)-P380*AVERAGE('Training pairs'!F8161:F8174)</f>
        <v>-2.6492148938176854</v>
      </c>
      <c r="R380" s="5">
        <v>3.0141740833381725</v>
      </c>
      <c r="S380" s="5">
        <f>Q380+P380*R380</f>
        <v>-0.15836474209636542</v>
      </c>
      <c r="T380" s="5">
        <f t="shared" si="31"/>
        <v>0.24393712586099658</v>
      </c>
      <c r="U380" s="4">
        <v>46014</v>
      </c>
      <c r="V380" s="4">
        <v>45954</v>
      </c>
      <c r="W380" s="1" t="s">
        <v>167</v>
      </c>
    </row>
    <row r="381" spans="1:23" ht="25" customHeight="1">
      <c r="A381" s="1"/>
      <c r="B381" s="1">
        <v>376</v>
      </c>
      <c r="C381" s="13" t="s">
        <v>55</v>
      </c>
      <c r="D381" s="1" t="s">
        <v>43</v>
      </c>
      <c r="E381" s="4">
        <v>46022</v>
      </c>
      <c r="F381" s="4">
        <v>46044</v>
      </c>
      <c r="G381" s="1">
        <v>2</v>
      </c>
      <c r="H381" s="5">
        <f>AVERAGE('PG facts'!D87,'PG facts'!D94,'PG facts'!D101,'PG facts'!D108)</f>
        <v>0.5</v>
      </c>
      <c r="I381" s="5">
        <f>'PG facts'!D108</f>
        <v>0</v>
      </c>
      <c r="J381" s="8">
        <f>COUNT('Training pairs'!F8175:F8189)</f>
        <v>15</v>
      </c>
      <c r="K381" s="5">
        <f>(SUM('Training pairs'!I8175:I8189)-SUM('Training pairs'!F8175:F8189)*SUM('Training pairs'!G8175:G8189)/COUNT('Training pairs'!F8175:F8189))/(SUM('Training pairs'!H8175:H8189)-SUM('Training pairs'!F8175:F8189)^2/COUNT('Training pairs'!F8175:F8189))</f>
        <v>0.82657609506812135</v>
      </c>
      <c r="L381" s="5">
        <f>AVERAGE('Training pairs'!G8175:G8189)-K381*AVERAGE('Training pairs'!F8175:F8189)</f>
        <v>-2.5046577046106564</v>
      </c>
      <c r="M381" s="5">
        <f>(SUM('Target months'!H1131:H1133)/SUM('Target months'!F1131:F1133)-1)*100</f>
        <v>2.9187957208926862</v>
      </c>
      <c r="N381" s="5">
        <f t="shared" si="30"/>
        <v>-9.2050935333637618E-2</v>
      </c>
      <c r="O381" s="8">
        <f>COUNT('Training pairs'!F8190:F8203)</f>
        <v>14</v>
      </c>
      <c r="P381" s="5">
        <f>(SUM('Training pairs'!I8190:I8203)-SUM('Training pairs'!F8190:F8203)*SUM('Training pairs'!G8190:G8203)/COUNT('Training pairs'!F8190:F8203))/(SUM('Training pairs'!H8190:H8203)-SUM('Training pairs'!F8190:F8203)^2/COUNT('Training pairs'!F8190:F8203))</f>
        <v>0.82637899565599227</v>
      </c>
      <c r="Q381" s="5">
        <f>AVERAGE('Training pairs'!G8190:G8203)-P381*AVERAGE('Training pairs'!F8190:F8203)</f>
        <v>-2.6492148938176854</v>
      </c>
      <c r="R381" s="5">
        <v>2.9967230915401322</v>
      </c>
      <c r="S381" s="5">
        <f>Q381+P381*R381</f>
        <v>-0.17278587517163091</v>
      </c>
      <c r="T381" s="5">
        <f t="shared" si="31"/>
        <v>0.20397453233318119</v>
      </c>
      <c r="U381" s="4">
        <v>46044</v>
      </c>
      <c r="V381" s="4">
        <v>45954</v>
      </c>
      <c r="W381" s="1" t="s">
        <v>168</v>
      </c>
    </row>
    <row r="382" spans="1:23" ht="25" customHeight="1">
      <c r="A382" s="1"/>
      <c r="B382" s="1">
        <v>377</v>
      </c>
      <c r="C382" s="13" t="s">
        <v>17</v>
      </c>
      <c r="D382" s="1" t="s">
        <v>56</v>
      </c>
      <c r="E382" s="4">
        <v>46022</v>
      </c>
      <c r="F382" s="4">
        <v>45931</v>
      </c>
      <c r="G382" s="1">
        <v>0</v>
      </c>
      <c r="H382" s="5">
        <f>AVERAGE('PG facts'!E76,'PG facts'!E83,'PG facts'!E90,'PG facts'!E97)</f>
        <v>1.75</v>
      </c>
      <c r="I382" s="5">
        <f>'PG facts'!E97</f>
        <v>1</v>
      </c>
      <c r="J382" s="8">
        <f>COUNT('Training pairs'!F8204:F8217)</f>
        <v>14</v>
      </c>
      <c r="K382" s="5">
        <f>(SUM('Training pairs'!I8204:I8217)-SUM('Training pairs'!F8204:F8217)*SUM('Training pairs'!G8204:G8217)/COUNT('Training pairs'!F8204:F8217))/(SUM('Training pairs'!H8204:H8217)-SUM('Training pairs'!F8204:F8217)^2/COUNT('Training pairs'!F8204:F8217))</f>
        <v>0.92254087725576428</v>
      </c>
      <c r="L382" s="5">
        <f>AVERAGE('Training pairs'!G8204:G8217)-K382*AVERAGE('Training pairs'!F8204:F8217)</f>
        <v>1.6668225292632783</v>
      </c>
      <c r="M382" s="5">
        <f>(SUM('Target months'!H1134:H1136)/SUM('Target months'!F1134:F1136)-1)*100</f>
        <v>0.72719431926731026</v>
      </c>
      <c r="N382" s="5">
        <f t="shared" si="30"/>
        <v>2.3376890144955511</v>
      </c>
      <c r="O382" s="8">
        <f>COUNT('Training pairs'!F8218:F8230)</f>
        <v>13</v>
      </c>
      <c r="P382" s="5">
        <f>(SUM('Training pairs'!I8218:I8230)-SUM('Training pairs'!F8218:F8230)*SUM('Training pairs'!G8218:G8230)/COUNT('Training pairs'!F8218:F8230))/(SUM('Training pairs'!H8218:H8230)-SUM('Training pairs'!F8218:F8230)^2/COUNT('Training pairs'!F8218:F8230))</f>
        <v>0.76811310849505932</v>
      </c>
      <c r="Q382" s="5">
        <f>AVERAGE('Training pairs'!G8218:G8230)-P382*AVERAGE('Training pairs'!F8218:F8230)</f>
        <v>2.0794757287098689</v>
      </c>
      <c r="R382" s="5" t="s">
        <v>88</v>
      </c>
      <c r="S382" s="5" t="str">
        <f>"n.a."</f>
        <v>n.a.</v>
      </c>
      <c r="T382" s="5">
        <f t="shared" si="31"/>
        <v>2.0438445072477753</v>
      </c>
      <c r="U382" s="4">
        <v>45931</v>
      </c>
      <c r="V382" s="4">
        <v>45867</v>
      </c>
      <c r="W382" s="1" t="s">
        <v>161</v>
      </c>
    </row>
    <row r="383" spans="1:23" ht="25" customHeight="1">
      <c r="A383" s="1"/>
      <c r="B383" s="1">
        <v>378</v>
      </c>
      <c r="C383" s="13" t="s">
        <v>17</v>
      </c>
      <c r="D383" s="1" t="s">
        <v>56</v>
      </c>
      <c r="E383" s="4">
        <v>46022</v>
      </c>
      <c r="F383" s="4">
        <v>45954</v>
      </c>
      <c r="G383" s="1">
        <v>0</v>
      </c>
      <c r="H383" s="5">
        <f>AVERAGE('PG facts'!E83,'PG facts'!E90,'PG facts'!E97,'PG facts'!E104)</f>
        <v>2</v>
      </c>
      <c r="I383" s="5">
        <f>'PG facts'!E104</f>
        <v>2</v>
      </c>
      <c r="J383" s="8">
        <f>COUNT('Training pairs'!F8231:F8245)</f>
        <v>15</v>
      </c>
      <c r="K383" s="5">
        <f>(SUM('Training pairs'!I8231:I8245)-SUM('Training pairs'!F8231:F8245)*SUM('Training pairs'!G8231:G8245)/COUNT('Training pairs'!F8231:F8245))/(SUM('Training pairs'!H8231:H8245)-SUM('Training pairs'!F8231:F8245)^2/COUNT('Training pairs'!F8231:F8245))</f>
        <v>0.93552692235765755</v>
      </c>
      <c r="L383" s="5">
        <f>AVERAGE('Training pairs'!G8231:G8245)-K383*AVERAGE('Training pairs'!F8231:F8245)</f>
        <v>1.5851769421844617</v>
      </c>
      <c r="M383" s="5">
        <f>(SUM('Target months'!H1137:H1139)/SUM('Target months'!F1137:F1139)-1)*100</f>
        <v>1.0083244241182232</v>
      </c>
      <c r="N383" s="5">
        <f t="shared" si="30"/>
        <v>2.5284915874178404</v>
      </c>
      <c r="O383" s="8">
        <f>COUNT('Training pairs'!F8246:F8259)</f>
        <v>14</v>
      </c>
      <c r="P383" s="5">
        <f>(SUM('Training pairs'!I8246:I8259)-SUM('Training pairs'!F8246:F8259)*SUM('Training pairs'!G8246:G8259)/COUNT('Training pairs'!F8246:F8259))/(SUM('Training pairs'!H8246:H8259)-SUM('Training pairs'!F8246:F8259)^2/COUNT('Training pairs'!F8246:F8259))</f>
        <v>0.78204973948041967</v>
      </c>
      <c r="Q383" s="5">
        <f>AVERAGE('Training pairs'!G8246:G8259)-P383*AVERAGE('Training pairs'!F8246:F8259)</f>
        <v>1.9989325800175095</v>
      </c>
      <c r="R383" s="5">
        <v>1.0082264270475205</v>
      </c>
      <c r="S383" s="5">
        <f>Q383+P383*R383</f>
        <v>2.7874157946272975</v>
      </c>
      <c r="T383" s="5">
        <f t="shared" si="31"/>
        <v>2.2642457937089202</v>
      </c>
      <c r="U383" s="4">
        <v>45954</v>
      </c>
      <c r="V383" s="4">
        <v>45954</v>
      </c>
      <c r="W383" s="1" t="s">
        <v>169</v>
      </c>
    </row>
    <row r="384" spans="1:23" ht="25" customHeight="1">
      <c r="A384" s="1"/>
      <c r="B384" s="1">
        <v>379</v>
      </c>
      <c r="C384" s="13" t="s">
        <v>17</v>
      </c>
      <c r="D384" s="1" t="s">
        <v>56</v>
      </c>
      <c r="E384" s="4">
        <v>46022</v>
      </c>
      <c r="F384" s="4">
        <v>46009</v>
      </c>
      <c r="G384" s="1">
        <v>1</v>
      </c>
      <c r="H384" s="5">
        <f>AVERAGE('PG facts'!E83,'PG facts'!E90,'PG facts'!E97,'PG facts'!E104)</f>
        <v>2</v>
      </c>
      <c r="I384" s="5">
        <f>'PG facts'!E104</f>
        <v>2</v>
      </c>
      <c r="J384" s="8">
        <f>COUNT('Training pairs'!F8260:F8274)</f>
        <v>15</v>
      </c>
      <c r="K384" s="5">
        <f>(SUM('Training pairs'!I8260:I8274)-SUM('Training pairs'!F8260:F8274)*SUM('Training pairs'!G8260:G8274)/COUNT('Training pairs'!F8260:F8274))/(SUM('Training pairs'!H8260:H8274)-SUM('Training pairs'!F8260:F8274)^2/COUNT('Training pairs'!F8260:F8274))</f>
        <v>0.93552692235765755</v>
      </c>
      <c r="L384" s="5">
        <f>AVERAGE('Training pairs'!G8260:G8274)-K384*AVERAGE('Training pairs'!F8260:F8274)</f>
        <v>1.5851769421844617</v>
      </c>
      <c r="M384" s="5">
        <f>(SUM('Target months'!H1140:H1142)/SUM('Target months'!F1140:F1142)-1)*100</f>
        <v>0.99013599908661654</v>
      </c>
      <c r="N384" s="5">
        <f t="shared" si="30"/>
        <v>2.5114758261254884</v>
      </c>
      <c r="O384" s="8">
        <f>COUNT('Training pairs'!F8275:F8288)</f>
        <v>14</v>
      </c>
      <c r="P384" s="5">
        <f>(SUM('Training pairs'!I8275:I8288)-SUM('Training pairs'!F8275:F8288)*SUM('Training pairs'!G8275:G8288)/COUNT('Training pairs'!F8275:F8288))/(SUM('Training pairs'!H8275:H8288)-SUM('Training pairs'!F8275:F8288)^2/COUNT('Training pairs'!F8275:F8288))</f>
        <v>0.78204973948041967</v>
      </c>
      <c r="Q384" s="5">
        <f>AVERAGE('Training pairs'!G8275:G8288)-P384*AVERAGE('Training pairs'!F8275:F8288)</f>
        <v>1.9989325800175095</v>
      </c>
      <c r="R384" s="5">
        <v>1.0082264270475205</v>
      </c>
      <c r="S384" s="5">
        <f>Q384+P384*R384</f>
        <v>2.7874157946272975</v>
      </c>
      <c r="T384" s="5">
        <f t="shared" si="31"/>
        <v>2.2557379130627444</v>
      </c>
      <c r="U384" s="4">
        <v>46009</v>
      </c>
      <c r="V384" s="4">
        <v>45954</v>
      </c>
      <c r="W384" s="1" t="s">
        <v>170</v>
      </c>
    </row>
    <row r="385" spans="1:23" ht="25" customHeight="1">
      <c r="A385" s="1"/>
      <c r="B385" s="1">
        <v>380</v>
      </c>
      <c r="C385" s="13" t="s">
        <v>17</v>
      </c>
      <c r="D385" s="1" t="s">
        <v>56</v>
      </c>
      <c r="E385" s="4">
        <v>46022</v>
      </c>
      <c r="F385" s="4">
        <v>46035</v>
      </c>
      <c r="G385" s="1">
        <v>2</v>
      </c>
      <c r="H385" s="5">
        <f>AVERAGE('PG facts'!E83,'PG facts'!E90,'PG facts'!E97,'PG facts'!E104)</f>
        <v>2</v>
      </c>
      <c r="I385" s="5">
        <f>'PG facts'!E104</f>
        <v>2</v>
      </c>
      <c r="J385" s="8">
        <f>COUNT('Training pairs'!F8289:F8303)</f>
        <v>15</v>
      </c>
      <c r="K385" s="5">
        <f>(SUM('Training pairs'!I8289:I8303)-SUM('Training pairs'!F8289:F8303)*SUM('Training pairs'!G8289:G8303)/COUNT('Training pairs'!F8289:F8303))/(SUM('Training pairs'!H8289:H8303)-SUM('Training pairs'!F8289:F8303)^2/COUNT('Training pairs'!F8289:F8303))</f>
        <v>0.93552692235765755</v>
      </c>
      <c r="L385" s="5">
        <f>AVERAGE('Training pairs'!G8289:G8303)-K385*AVERAGE('Training pairs'!F8289:F8303)</f>
        <v>1.5851769421844617</v>
      </c>
      <c r="M385" s="5">
        <f>(SUM('Target months'!H1143:H1145)/SUM('Target months'!F1143:F1145)-1)*100</f>
        <v>1.1662350761116214</v>
      </c>
      <c r="N385" s="5">
        <f t="shared" si="30"/>
        <v>2.6762212536847154</v>
      </c>
      <c r="O385" s="8">
        <f>COUNT('Training pairs'!F8304:F8317)</f>
        <v>14</v>
      </c>
      <c r="P385" s="5">
        <f>(SUM('Training pairs'!I8304:I8317)-SUM('Training pairs'!F8304:F8317)*SUM('Training pairs'!G8304:G8317)/COUNT('Training pairs'!F8304:F8317))/(SUM('Training pairs'!H8304:H8317)-SUM('Training pairs'!F8304:F8317)^2/COUNT('Training pairs'!F8304:F8317))</f>
        <v>0.78204973948041967</v>
      </c>
      <c r="Q385" s="5">
        <f>AVERAGE('Training pairs'!G8304:G8317)-P385*AVERAGE('Training pairs'!F8304:F8317)</f>
        <v>1.9989325800175095</v>
      </c>
      <c r="R385" s="5">
        <v>1.0082264270475205</v>
      </c>
      <c r="S385" s="5">
        <f>Q385+P385*R385</f>
        <v>2.7874157946272975</v>
      </c>
      <c r="T385" s="5">
        <f t="shared" si="31"/>
        <v>2.3381106268423579</v>
      </c>
      <c r="U385" s="4">
        <v>46035</v>
      </c>
      <c r="V385" s="4">
        <v>45954</v>
      </c>
      <c r="W385" s="1" t="s">
        <v>171</v>
      </c>
    </row>
    <row r="386" spans="1:23" ht="25" customHeight="1">
      <c r="A386" s="1"/>
      <c r="B386" s="1">
        <v>381</v>
      </c>
      <c r="C386" s="13" t="s">
        <v>17</v>
      </c>
      <c r="D386" s="1" t="s">
        <v>56</v>
      </c>
      <c r="E386" s="4">
        <v>46022</v>
      </c>
      <c r="F386" s="4">
        <v>46044</v>
      </c>
      <c r="G386" s="1">
        <v>2</v>
      </c>
      <c r="H386" s="5">
        <f>AVERAGE('PG facts'!E83,'PG facts'!E90,'PG facts'!E97,'PG facts'!E104)</f>
        <v>2</v>
      </c>
      <c r="I386" s="5">
        <f>'PG facts'!E104</f>
        <v>2</v>
      </c>
      <c r="J386" s="8">
        <f>COUNT('Training pairs'!F8318:F8332)</f>
        <v>15</v>
      </c>
      <c r="K386" s="5">
        <f>(SUM('Training pairs'!I8318:I8332)-SUM('Training pairs'!F8318:F8332)*SUM('Training pairs'!G8318:G8332)/COUNT('Training pairs'!F8318:F8332))/(SUM('Training pairs'!H8318:H8332)-SUM('Training pairs'!F8318:F8332)^2/COUNT('Training pairs'!F8318:F8332))</f>
        <v>0.93552692235765755</v>
      </c>
      <c r="L386" s="5">
        <f>AVERAGE('Training pairs'!G8318:G8332)-K386*AVERAGE('Training pairs'!F8318:F8332)</f>
        <v>1.5851769421844617</v>
      </c>
      <c r="M386" s="5">
        <f>(SUM('Target months'!H1146:H1148)/SUM('Target months'!F1146:F1148)-1)*100</f>
        <v>1.1662350761116214</v>
      </c>
      <c r="N386" s="5">
        <f t="shared" si="30"/>
        <v>2.6762212536847154</v>
      </c>
      <c r="O386" s="8">
        <f>COUNT('Training pairs'!F8333:F8346)</f>
        <v>14</v>
      </c>
      <c r="P386" s="5">
        <f>(SUM('Training pairs'!I8333:I8346)-SUM('Training pairs'!F8333:F8346)*SUM('Training pairs'!G8333:G8346)/COUNT('Training pairs'!F8333:F8346))/(SUM('Training pairs'!H8333:H8346)-SUM('Training pairs'!F8333:F8346)^2/COUNT('Training pairs'!F8333:F8346))</f>
        <v>0.78204973948041967</v>
      </c>
      <c r="Q386" s="5">
        <f>AVERAGE('Training pairs'!G8333:G8346)-P386*AVERAGE('Training pairs'!F8333:F8346)</f>
        <v>1.9989325800175095</v>
      </c>
      <c r="R386" s="5">
        <v>1.0082264270475205</v>
      </c>
      <c r="S386" s="5">
        <f>Q386+P386*R386</f>
        <v>2.7874157946272975</v>
      </c>
      <c r="T386" s="5">
        <f t="shared" si="31"/>
        <v>2.3381106268423579</v>
      </c>
      <c r="U386" s="4">
        <v>46035</v>
      </c>
      <c r="V386" s="4">
        <v>45954</v>
      </c>
      <c r="W386" s="1" t="s">
        <v>171</v>
      </c>
    </row>
    <row r="387" spans="1:23" ht="25" customHeight="1">
      <c r="A387" s="1"/>
      <c r="B387" s="1">
        <v>382</v>
      </c>
      <c r="C387" s="13" t="s">
        <v>18</v>
      </c>
      <c r="D387" s="1" t="s">
        <v>56</v>
      </c>
      <c r="E387" s="4">
        <v>46022</v>
      </c>
      <c r="F387" s="4">
        <v>45931</v>
      </c>
      <c r="G387" s="1">
        <v>0</v>
      </c>
      <c r="H387" s="5">
        <f>AVERAGE('PG facts'!E77,'PG facts'!E84,'PG facts'!E91,'PG facts'!E98)</f>
        <v>2</v>
      </c>
      <c r="I387" s="5">
        <f>'PG facts'!E98</f>
        <v>4</v>
      </c>
      <c r="J387" s="8">
        <f>COUNT('Training pairs'!F8347:F8360)</f>
        <v>14</v>
      </c>
      <c r="K387" s="5">
        <f>(SUM('Training pairs'!I8347:I8360)-SUM('Training pairs'!F8347:F8360)*SUM('Training pairs'!G8347:G8360)/COUNT('Training pairs'!F8347:F8360))/(SUM('Training pairs'!H8347:H8360)-SUM('Training pairs'!F8347:F8360)^2/COUNT('Training pairs'!F8347:F8360))</f>
        <v>1.1125085653514022</v>
      </c>
      <c r="L387" s="5">
        <f>AVERAGE('Training pairs'!G8347:G8360)-K387*AVERAGE('Training pairs'!F8347:F8360)</f>
        <v>2.5960154328740859</v>
      </c>
      <c r="M387" s="5">
        <f>(SUM('Target months'!H1149:H1151)/SUM('Target months'!F1149:F1151)-1)*100</f>
        <v>0.72719431926731026</v>
      </c>
      <c r="N387" s="5">
        <f t="shared" si="30"/>
        <v>3.4050253417338507</v>
      </c>
      <c r="O387" s="8">
        <f>COUNT('Training pairs'!F8361:F8373)</f>
        <v>13</v>
      </c>
      <c r="P387" s="5">
        <f>(SUM('Training pairs'!I8361:I8373)-SUM('Training pairs'!F8361:F8373)*SUM('Training pairs'!G8361:G8373)/COUNT('Training pairs'!F8361:F8373))/(SUM('Training pairs'!H8361:H8373)-SUM('Training pairs'!F8361:F8373)^2/COUNT('Training pairs'!F8361:F8373))</f>
        <v>1.0761642846686816</v>
      </c>
      <c r="Q387" s="5">
        <f>AVERAGE('Training pairs'!G8361:G8373)-P387*AVERAGE('Training pairs'!F8361:F8373)</f>
        <v>2.5083631188506179</v>
      </c>
      <c r="R387" s="5" t="s">
        <v>88</v>
      </c>
      <c r="S387" s="5" t="str">
        <f>"n.a."</f>
        <v>n.a.</v>
      </c>
      <c r="T387" s="5">
        <f t="shared" si="31"/>
        <v>2.7025126708669251</v>
      </c>
      <c r="U387" s="4">
        <v>45931</v>
      </c>
      <c r="V387" s="4">
        <v>45867</v>
      </c>
      <c r="W387" s="1" t="s">
        <v>161</v>
      </c>
    </row>
    <row r="388" spans="1:23" ht="25" customHeight="1">
      <c r="A388" s="1"/>
      <c r="B388" s="1">
        <v>383</v>
      </c>
      <c r="C388" s="13" t="s">
        <v>18</v>
      </c>
      <c r="D388" s="1" t="s">
        <v>56</v>
      </c>
      <c r="E388" s="4">
        <v>46022</v>
      </c>
      <c r="F388" s="4">
        <v>45954</v>
      </c>
      <c r="G388" s="1">
        <v>0</v>
      </c>
      <c r="H388" s="5">
        <f>AVERAGE('PG facts'!E84,'PG facts'!E91,'PG facts'!E98,'PG facts'!E105)</f>
        <v>2.75</v>
      </c>
      <c r="I388" s="5">
        <f>'PG facts'!E105</f>
        <v>4</v>
      </c>
      <c r="J388" s="8">
        <f>COUNT('Training pairs'!F8374:F8388)</f>
        <v>15</v>
      </c>
      <c r="K388" s="5">
        <f>(SUM('Training pairs'!I8374:I8388)-SUM('Training pairs'!F8374:F8388)*SUM('Training pairs'!G8374:G8388)/COUNT('Training pairs'!F8374:F8388))/(SUM('Training pairs'!H8374:H8388)-SUM('Training pairs'!F8374:F8388)^2/COUNT('Training pairs'!F8374:F8388))</f>
        <v>1.1063669178081108</v>
      </c>
      <c r="L388" s="5">
        <f>AVERAGE('Training pairs'!G8374:G8388)-K388*AVERAGE('Training pairs'!F8374:F8388)</f>
        <v>2.6346290689248404</v>
      </c>
      <c r="M388" s="5">
        <f>(SUM('Target months'!H1152:H1154)/SUM('Target months'!F1152:F1154)-1)*100</f>
        <v>1.0083244241182232</v>
      </c>
      <c r="N388" s="5">
        <f t="shared" si="30"/>
        <v>3.7502058541871572</v>
      </c>
      <c r="O388" s="8">
        <f>COUNT('Training pairs'!F8389:F8402)</f>
        <v>14</v>
      </c>
      <c r="P388" s="5">
        <f>(SUM('Training pairs'!I8389:I8402)-SUM('Training pairs'!F8389:F8402)*SUM('Training pairs'!G8389:G8402)/COUNT('Training pairs'!F8389:F8402))/(SUM('Training pairs'!H8389:H8402)-SUM('Training pairs'!F8389:F8402)^2/COUNT('Training pairs'!F8389:F8402))</f>
        <v>1.0479519975165141</v>
      </c>
      <c r="Q388" s="5">
        <f>AVERAGE('Training pairs'!G8389:G8402)-P388*AVERAGE('Training pairs'!F8389:F8402)</f>
        <v>2.6714087244518199</v>
      </c>
      <c r="R388" s="5">
        <v>1.0082264270475205</v>
      </c>
      <c r="S388" s="5">
        <f>Q388+P388*R388</f>
        <v>3.7279816226252072</v>
      </c>
      <c r="T388" s="5">
        <f t="shared" si="31"/>
        <v>3.2501029270935788</v>
      </c>
      <c r="U388" s="4">
        <v>45954</v>
      </c>
      <c r="V388" s="4">
        <v>45954</v>
      </c>
      <c r="W388" s="1" t="s">
        <v>169</v>
      </c>
    </row>
    <row r="389" spans="1:23" ht="25" customHeight="1">
      <c r="A389" s="1"/>
      <c r="B389" s="1">
        <v>384</v>
      </c>
      <c r="C389" s="13" t="s">
        <v>18</v>
      </c>
      <c r="D389" s="1" t="s">
        <v>56</v>
      </c>
      <c r="E389" s="4">
        <v>46022</v>
      </c>
      <c r="F389" s="4">
        <v>46009</v>
      </c>
      <c r="G389" s="1">
        <v>1</v>
      </c>
      <c r="H389" s="5">
        <f>AVERAGE('PG facts'!E84,'PG facts'!E91,'PG facts'!E98,'PG facts'!E105)</f>
        <v>2.75</v>
      </c>
      <c r="I389" s="5">
        <f>'PG facts'!E105</f>
        <v>4</v>
      </c>
      <c r="J389" s="8">
        <f>COUNT('Training pairs'!F8403:F8417)</f>
        <v>15</v>
      </c>
      <c r="K389" s="5">
        <f>(SUM('Training pairs'!I8403:I8417)-SUM('Training pairs'!F8403:F8417)*SUM('Training pairs'!G8403:G8417)/COUNT('Training pairs'!F8403:F8417))/(SUM('Training pairs'!H8403:H8417)-SUM('Training pairs'!F8403:F8417)^2/COUNT('Training pairs'!F8403:F8417))</f>
        <v>1.1063669178081108</v>
      </c>
      <c r="L389" s="5">
        <f>AVERAGE('Training pairs'!G8403:G8417)-K389*AVERAGE('Training pairs'!F8403:F8417)</f>
        <v>2.6346290689248404</v>
      </c>
      <c r="M389" s="5">
        <f>(SUM('Target months'!H1155:H1157)/SUM('Target months'!F1155:F1157)-1)*100</f>
        <v>0.99013599908661654</v>
      </c>
      <c r="N389" s="5">
        <f t="shared" si="30"/>
        <v>3.7300827824451548</v>
      </c>
      <c r="O389" s="8">
        <f>COUNT('Training pairs'!F8418:F8431)</f>
        <v>14</v>
      </c>
      <c r="P389" s="5">
        <f>(SUM('Training pairs'!I8418:I8431)-SUM('Training pairs'!F8418:F8431)*SUM('Training pairs'!G8418:G8431)/COUNT('Training pairs'!F8418:F8431))/(SUM('Training pairs'!H8418:H8431)-SUM('Training pairs'!F8418:F8431)^2/COUNT('Training pairs'!F8418:F8431))</f>
        <v>1.0479519975165141</v>
      </c>
      <c r="Q389" s="5">
        <f>AVERAGE('Training pairs'!G8418:G8431)-P389*AVERAGE('Training pairs'!F8418:F8431)</f>
        <v>2.6714087244518199</v>
      </c>
      <c r="R389" s="5">
        <v>1.0082264270475205</v>
      </c>
      <c r="S389" s="5">
        <f>Q389+P389*R389</f>
        <v>3.7279816226252072</v>
      </c>
      <c r="T389" s="5">
        <f t="shared" si="31"/>
        <v>3.2400413912225776</v>
      </c>
      <c r="U389" s="4">
        <v>46009</v>
      </c>
      <c r="V389" s="4">
        <v>45954</v>
      </c>
      <c r="W389" s="1" t="s">
        <v>170</v>
      </c>
    </row>
    <row r="390" spans="1:23" ht="25" customHeight="1">
      <c r="A390" s="1"/>
      <c r="B390" s="1">
        <v>385</v>
      </c>
      <c r="C390" s="13" t="s">
        <v>18</v>
      </c>
      <c r="D390" s="1" t="s">
        <v>56</v>
      </c>
      <c r="E390" s="4">
        <v>46022</v>
      </c>
      <c r="F390" s="4">
        <v>46035</v>
      </c>
      <c r="G390" s="1">
        <v>2</v>
      </c>
      <c r="H390" s="5">
        <f>AVERAGE('PG facts'!E84,'PG facts'!E91,'PG facts'!E98,'PG facts'!E105)</f>
        <v>2.75</v>
      </c>
      <c r="I390" s="5">
        <f>'PG facts'!E105</f>
        <v>4</v>
      </c>
      <c r="J390" s="8">
        <f>COUNT('Training pairs'!F8432:F8446)</f>
        <v>15</v>
      </c>
      <c r="K390" s="5">
        <f>(SUM('Training pairs'!I8432:I8446)-SUM('Training pairs'!F8432:F8446)*SUM('Training pairs'!G8432:G8446)/COUNT('Training pairs'!F8432:F8446))/(SUM('Training pairs'!H8432:H8446)-SUM('Training pairs'!F8432:F8446)^2/COUNT('Training pairs'!F8432:F8446))</f>
        <v>1.1063669178081108</v>
      </c>
      <c r="L390" s="5">
        <f>AVERAGE('Training pairs'!G8432:G8446)-K390*AVERAGE('Training pairs'!F8432:F8446)</f>
        <v>2.6346290689248404</v>
      </c>
      <c r="M390" s="5">
        <f>(SUM('Target months'!H1158:H1160)/SUM('Target months'!F1158:F1160)-1)*100</f>
        <v>1.1662350761116214</v>
      </c>
      <c r="N390" s="5">
        <f t="shared" ref="N390:N453" si="32">L390+K390*M390</f>
        <v>3.9249129755221626</v>
      </c>
      <c r="O390" s="8">
        <f>COUNT('Training pairs'!F8447:F8460)</f>
        <v>14</v>
      </c>
      <c r="P390" s="5">
        <f>(SUM('Training pairs'!I8447:I8460)-SUM('Training pairs'!F8447:F8460)*SUM('Training pairs'!G8447:G8460)/COUNT('Training pairs'!F8447:F8460))/(SUM('Training pairs'!H8447:H8460)-SUM('Training pairs'!F8447:F8460)^2/COUNT('Training pairs'!F8447:F8460))</f>
        <v>1.0479519975165141</v>
      </c>
      <c r="Q390" s="5">
        <f>AVERAGE('Training pairs'!G8447:G8460)-P390*AVERAGE('Training pairs'!F8447:F8460)</f>
        <v>2.6714087244518199</v>
      </c>
      <c r="R390" s="5">
        <v>1.0082264270475205</v>
      </c>
      <c r="S390" s="5">
        <f>Q390+P390*R390</f>
        <v>3.7279816226252072</v>
      </c>
      <c r="T390" s="5">
        <f t="shared" ref="T390:T453" si="33">(H390+N390)/2</f>
        <v>3.3374564877610813</v>
      </c>
      <c r="U390" s="4">
        <v>46035</v>
      </c>
      <c r="V390" s="4">
        <v>45954</v>
      </c>
      <c r="W390" s="1" t="s">
        <v>171</v>
      </c>
    </row>
    <row r="391" spans="1:23" ht="25" customHeight="1">
      <c r="A391" s="1"/>
      <c r="B391" s="1">
        <v>386</v>
      </c>
      <c r="C391" s="13" t="s">
        <v>18</v>
      </c>
      <c r="D391" s="1" t="s">
        <v>56</v>
      </c>
      <c r="E391" s="4">
        <v>46022</v>
      </c>
      <c r="F391" s="4">
        <v>46044</v>
      </c>
      <c r="G391" s="1">
        <v>2</v>
      </c>
      <c r="H391" s="5">
        <f>AVERAGE('PG facts'!E84,'PG facts'!E91,'PG facts'!E98,'PG facts'!E105)</f>
        <v>2.75</v>
      </c>
      <c r="I391" s="5">
        <f>'PG facts'!E105</f>
        <v>4</v>
      </c>
      <c r="J391" s="8">
        <f>COUNT('Training pairs'!F8461:F8475)</f>
        <v>15</v>
      </c>
      <c r="K391" s="5">
        <f>(SUM('Training pairs'!I8461:I8475)-SUM('Training pairs'!F8461:F8475)*SUM('Training pairs'!G8461:G8475)/COUNT('Training pairs'!F8461:F8475))/(SUM('Training pairs'!H8461:H8475)-SUM('Training pairs'!F8461:F8475)^2/COUNT('Training pairs'!F8461:F8475))</f>
        <v>1.1063669178081108</v>
      </c>
      <c r="L391" s="5">
        <f>AVERAGE('Training pairs'!G8461:G8475)-K391*AVERAGE('Training pairs'!F8461:F8475)</f>
        <v>2.6346290689248404</v>
      </c>
      <c r="M391" s="5">
        <f>(SUM('Target months'!H1161:H1163)/SUM('Target months'!F1161:F1163)-1)*100</f>
        <v>1.1662350761116214</v>
      </c>
      <c r="N391" s="5">
        <f t="shared" si="32"/>
        <v>3.9249129755221626</v>
      </c>
      <c r="O391" s="8">
        <f>COUNT('Training pairs'!F8476:F8489)</f>
        <v>14</v>
      </c>
      <c r="P391" s="5">
        <f>(SUM('Training pairs'!I8476:I8489)-SUM('Training pairs'!F8476:F8489)*SUM('Training pairs'!G8476:G8489)/COUNT('Training pairs'!F8476:F8489))/(SUM('Training pairs'!H8476:H8489)-SUM('Training pairs'!F8476:F8489)^2/COUNT('Training pairs'!F8476:F8489))</f>
        <v>1.0479519975165141</v>
      </c>
      <c r="Q391" s="5">
        <f>AVERAGE('Training pairs'!G8476:G8489)-P391*AVERAGE('Training pairs'!F8476:F8489)</f>
        <v>2.6714087244518199</v>
      </c>
      <c r="R391" s="5">
        <v>1.0082264270475205</v>
      </c>
      <c r="S391" s="5">
        <f>Q391+P391*R391</f>
        <v>3.7279816226252072</v>
      </c>
      <c r="T391" s="5">
        <f t="shared" si="33"/>
        <v>3.3374564877610813</v>
      </c>
      <c r="U391" s="4">
        <v>46035</v>
      </c>
      <c r="V391" s="4">
        <v>45954</v>
      </c>
      <c r="W391" s="1" t="s">
        <v>171</v>
      </c>
    </row>
    <row r="392" spans="1:23" ht="25" customHeight="1">
      <c r="A392" s="1"/>
      <c r="B392" s="1">
        <v>387</v>
      </c>
      <c r="C392" s="13" t="s">
        <v>17</v>
      </c>
      <c r="D392" s="1" t="s">
        <v>57</v>
      </c>
      <c r="E392" s="4">
        <v>46022</v>
      </c>
      <c r="F392" s="4">
        <v>45931</v>
      </c>
      <c r="G392" s="1">
        <v>0</v>
      </c>
      <c r="H392" s="5">
        <f>AVERAGE('PG facts'!F76,'PG facts'!F83,'PG facts'!F90,'PG facts'!F97)</f>
        <v>0.75</v>
      </c>
      <c r="I392" s="5">
        <f>'PG facts'!F97</f>
        <v>1</v>
      </c>
      <c r="J392" s="8">
        <f>COUNT('Training pairs'!F8490:F8503)</f>
        <v>14</v>
      </c>
      <c r="K392" s="5">
        <f>(SUM('Training pairs'!I8490:I8503)-SUM('Training pairs'!F8490:F8503)*SUM('Training pairs'!G8490:G8503)/COUNT('Training pairs'!F8490:F8503))/(SUM('Training pairs'!H8490:H8503)-SUM('Training pairs'!F8490:F8503)^2/COUNT('Training pairs'!F8490:F8503))</f>
        <v>0.21926979980399502</v>
      </c>
      <c r="L392" s="5">
        <f>AVERAGE('Training pairs'!G8490:G8503)-K392*AVERAGE('Training pairs'!F8490:F8503)</f>
        <v>1.8413775129661354</v>
      </c>
      <c r="M392" s="5">
        <f>(SUM('Target months'!H1164:H1166)/SUM('Target months'!F1164:F1166)-1)*100</f>
        <v>6.8475947696650774</v>
      </c>
      <c r="N392" s="5">
        <f t="shared" si="32"/>
        <v>3.3428482472494805</v>
      </c>
      <c r="O392" s="8">
        <f>COUNT('Training pairs'!F8504:F8516)</f>
        <v>13</v>
      </c>
      <c r="P392" s="5">
        <f>(SUM('Training pairs'!I8504:I8516)-SUM('Training pairs'!F8504:F8516)*SUM('Training pairs'!G8504:G8516)/COUNT('Training pairs'!F8504:F8516))/(SUM('Training pairs'!H8504:H8516)-SUM('Training pairs'!F8504:F8516)^2/COUNT('Training pairs'!F8504:F8516))</f>
        <v>0.30571561604929054</v>
      </c>
      <c r="Q392" s="5">
        <f>AVERAGE('Training pairs'!G8504:G8516)-P392*AVERAGE('Training pairs'!F8504:F8516)</f>
        <v>1.4410166978953458</v>
      </c>
      <c r="R392" s="5" t="s">
        <v>88</v>
      </c>
      <c r="S392" s="5" t="str">
        <f>"n.a."</f>
        <v>n.a.</v>
      </c>
      <c r="T392" s="5">
        <f t="shared" si="33"/>
        <v>2.0464241236247402</v>
      </c>
      <c r="U392" s="4">
        <v>45931</v>
      </c>
      <c r="V392" s="4">
        <v>45867</v>
      </c>
      <c r="W392" s="1" t="s">
        <v>165</v>
      </c>
    </row>
    <row r="393" spans="1:23" ht="25" customHeight="1">
      <c r="A393" s="1"/>
      <c r="B393" s="1">
        <v>388</v>
      </c>
      <c r="C393" s="13" t="s">
        <v>17</v>
      </c>
      <c r="D393" s="1" t="s">
        <v>57</v>
      </c>
      <c r="E393" s="4">
        <v>46022</v>
      </c>
      <c r="F393" s="4">
        <v>45954</v>
      </c>
      <c r="G393" s="1">
        <v>0</v>
      </c>
      <c r="H393" s="5">
        <f>AVERAGE('PG facts'!F83,'PG facts'!F90,'PG facts'!F97,'PG facts'!F104)</f>
        <v>2.75</v>
      </c>
      <c r="I393" s="5">
        <f>'PG facts'!F104</f>
        <v>6</v>
      </c>
      <c r="J393" s="8">
        <f>COUNT('Training pairs'!F8517:F8530)</f>
        <v>14</v>
      </c>
      <c r="K393" s="5">
        <f>(SUM('Training pairs'!I8517:I8530)-SUM('Training pairs'!F8517:F8530)*SUM('Training pairs'!G8517:G8530)/COUNT('Training pairs'!F8517:F8530))/(SUM('Training pairs'!H8517:H8530)-SUM('Training pairs'!F8517:F8530)^2/COUNT('Training pairs'!F8517:F8530))</f>
        <v>0.21926979980399502</v>
      </c>
      <c r="L393" s="5">
        <f>AVERAGE('Training pairs'!G8517:G8530)-K393*AVERAGE('Training pairs'!F8517:F8530)</f>
        <v>1.8413775129661354</v>
      </c>
      <c r="M393" s="5">
        <f>(SUM('Target months'!H1167:H1169)/SUM('Target months'!F1167:F1169)-1)*100</f>
        <v>6.8475947696650774</v>
      </c>
      <c r="N393" s="5">
        <f t="shared" si="32"/>
        <v>3.3428482472494805</v>
      </c>
      <c r="O393" s="8">
        <f>COUNT('Training pairs'!F8531:F8544)</f>
        <v>14</v>
      </c>
      <c r="P393" s="5">
        <f>(SUM('Training pairs'!I8531:I8544)-SUM('Training pairs'!F8531:F8544)*SUM('Training pairs'!G8531:G8544)/COUNT('Training pairs'!F8531:F8544))/(SUM('Training pairs'!H8531:H8544)-SUM('Training pairs'!F8531:F8544)^2/COUNT('Training pairs'!F8531:F8544))</f>
        <v>0.36619592212529795</v>
      </c>
      <c r="Q393" s="5">
        <f>AVERAGE('Training pairs'!G8531:G8544)-P393*AVERAGE('Training pairs'!F8531:F8544)</f>
        <v>1.231442872060887</v>
      </c>
      <c r="R393" s="5" t="s">
        <v>88</v>
      </c>
      <c r="S393" s="5" t="str">
        <f>"n.a."</f>
        <v>n.a.</v>
      </c>
      <c r="T393" s="5">
        <f t="shared" si="33"/>
        <v>3.0464241236247402</v>
      </c>
      <c r="U393" s="4">
        <v>45931</v>
      </c>
      <c r="V393" s="4">
        <v>45954</v>
      </c>
      <c r="W393" s="1" t="s">
        <v>165</v>
      </c>
    </row>
    <row r="394" spans="1:23" ht="25" customHeight="1">
      <c r="A394" s="1"/>
      <c r="B394" s="1">
        <v>389</v>
      </c>
      <c r="C394" s="13" t="s">
        <v>17</v>
      </c>
      <c r="D394" s="1" t="s">
        <v>57</v>
      </c>
      <c r="E394" s="4">
        <v>46022</v>
      </c>
      <c r="F394" s="4">
        <v>45986</v>
      </c>
      <c r="G394" s="1">
        <v>0</v>
      </c>
      <c r="H394" s="5">
        <f>AVERAGE('PG facts'!F83,'PG facts'!F90,'PG facts'!F97,'PG facts'!F104)</f>
        <v>2.75</v>
      </c>
      <c r="I394" s="5">
        <f>'PG facts'!F104</f>
        <v>6</v>
      </c>
      <c r="J394" s="8">
        <f>COUNT('Training pairs'!F8545:F8559)</f>
        <v>15</v>
      </c>
      <c r="K394" s="5">
        <f>(SUM('Training pairs'!I8545:I8559)-SUM('Training pairs'!F8545:F8559)*SUM('Training pairs'!G8545:G8559)/COUNT('Training pairs'!F8545:F8559))/(SUM('Training pairs'!H8545:H8559)-SUM('Training pairs'!F8545:F8559)^2/COUNT('Training pairs'!F8545:F8559))</f>
        <v>0.2466284757866164</v>
      </c>
      <c r="L394" s="5">
        <f>AVERAGE('Training pairs'!G8545:G8559)-K394*AVERAGE('Training pairs'!F8545:F8559)</f>
        <v>1.8726415969043293</v>
      </c>
      <c r="M394" s="5">
        <f>(SUM('Target months'!H1170:H1172)/SUM('Target months'!F1170:F1172)-1)*100</f>
        <v>6.3986531074041064</v>
      </c>
      <c r="N394" s="5">
        <f t="shared" si="32"/>
        <v>3.4507316598707005</v>
      </c>
      <c r="O394" s="8">
        <f>COUNT('Training pairs'!F8560:F8573)</f>
        <v>14</v>
      </c>
      <c r="P394" s="5">
        <f>(SUM('Training pairs'!I8560:I8573)-SUM('Training pairs'!F8560:F8573)*SUM('Training pairs'!G8560:G8573)/COUNT('Training pairs'!F8560:F8573))/(SUM('Training pairs'!H8560:H8573)-SUM('Training pairs'!F8560:F8573)^2/COUNT('Training pairs'!F8560:F8573))</f>
        <v>0.36816470263430789</v>
      </c>
      <c r="Q394" s="5">
        <f>AVERAGE('Training pairs'!G8560:G8573)-P394*AVERAGE('Training pairs'!F8560:F8573)</f>
        <v>1.2241879936253248</v>
      </c>
      <c r="R394" s="5">
        <v>6.3923766618859457</v>
      </c>
      <c r="S394" s="5">
        <f>Q394+P394*R394</f>
        <v>3.5776354464750537</v>
      </c>
      <c r="T394" s="5">
        <f t="shared" si="33"/>
        <v>3.1003658299353503</v>
      </c>
      <c r="U394" s="4">
        <v>45986</v>
      </c>
      <c r="V394" s="4">
        <v>45954</v>
      </c>
      <c r="W394" s="1" t="s">
        <v>172</v>
      </c>
    </row>
    <row r="395" spans="1:23" ht="25" customHeight="1">
      <c r="A395" s="1"/>
      <c r="B395" s="1">
        <v>390</v>
      </c>
      <c r="C395" s="13" t="s">
        <v>17</v>
      </c>
      <c r="D395" s="1" t="s">
        <v>57</v>
      </c>
      <c r="E395" s="4">
        <v>46022</v>
      </c>
      <c r="F395" s="4">
        <v>46007</v>
      </c>
      <c r="G395" s="1">
        <v>1</v>
      </c>
      <c r="H395" s="5">
        <f>AVERAGE('PG facts'!F83,'PG facts'!F90,'PG facts'!F97,'PG facts'!F104)</f>
        <v>2.75</v>
      </c>
      <c r="I395" s="5">
        <f>'PG facts'!F104</f>
        <v>6</v>
      </c>
      <c r="J395" s="8">
        <f>COUNT('Training pairs'!F8574:F8588)</f>
        <v>15</v>
      </c>
      <c r="K395" s="5">
        <f>(SUM('Training pairs'!I8574:I8588)-SUM('Training pairs'!F8574:F8588)*SUM('Training pairs'!G8574:G8588)/COUNT('Training pairs'!F8574:F8588))/(SUM('Training pairs'!H8574:H8588)-SUM('Training pairs'!F8574:F8588)^2/COUNT('Training pairs'!F8574:F8588))</f>
        <v>0.25230685913460799</v>
      </c>
      <c r="L395" s="5">
        <f>AVERAGE('Training pairs'!G8574:G8588)-K395*AVERAGE('Training pairs'!F8574:F8588)</f>
        <v>1.840358489057605</v>
      </c>
      <c r="M395" s="5">
        <f>(SUM('Target months'!H1173:H1175)/SUM('Target months'!F1173:F1175)-1)*100</f>
        <v>5.9013760384649894</v>
      </c>
      <c r="N395" s="5">
        <f t="shared" si="32"/>
        <v>3.329316141894942</v>
      </c>
      <c r="O395" s="8">
        <f>COUNT('Training pairs'!F8589:F8602)</f>
        <v>14</v>
      </c>
      <c r="P395" s="5">
        <f>(SUM('Training pairs'!I8589:I8602)-SUM('Training pairs'!F8589:F8602)*SUM('Training pairs'!G8589:G8602)/COUNT('Training pairs'!F8589:F8602))/(SUM('Training pairs'!H8589:H8602)-SUM('Training pairs'!F8589:F8602)^2/COUNT('Training pairs'!F8589:F8602))</f>
        <v>0.36910263611382826</v>
      </c>
      <c r="Q395" s="5">
        <f>AVERAGE('Training pairs'!G8589:G8602)-P395*AVERAGE('Training pairs'!F8589:F8602)</f>
        <v>1.2208479023353287</v>
      </c>
      <c r="R395" s="5">
        <v>6.4760110237468416</v>
      </c>
      <c r="S395" s="5">
        <f>Q395+P395*R395</f>
        <v>3.6111606427024996</v>
      </c>
      <c r="T395" s="5">
        <f t="shared" si="33"/>
        <v>3.0396580709474712</v>
      </c>
      <c r="U395" s="4">
        <v>46007</v>
      </c>
      <c r="V395" s="4">
        <v>45954</v>
      </c>
      <c r="W395" s="1" t="s">
        <v>173</v>
      </c>
    </row>
    <row r="396" spans="1:23" ht="25" customHeight="1">
      <c r="A396" s="1"/>
      <c r="B396" s="1">
        <v>391</v>
      </c>
      <c r="C396" s="13" t="s">
        <v>17</v>
      </c>
      <c r="D396" s="1" t="s">
        <v>57</v>
      </c>
      <c r="E396" s="4">
        <v>46022</v>
      </c>
      <c r="F396" s="4">
        <v>46036</v>
      </c>
      <c r="G396" s="1">
        <v>2</v>
      </c>
      <c r="H396" s="5">
        <f>AVERAGE('PG facts'!F83,'PG facts'!F90,'PG facts'!F97,'PG facts'!F104)</f>
        <v>2.75</v>
      </c>
      <c r="I396" s="5">
        <f>'PG facts'!F104</f>
        <v>6</v>
      </c>
      <c r="J396" s="8">
        <f>COUNT('Training pairs'!F8603:F8617)</f>
        <v>15</v>
      </c>
      <c r="K396" s="5">
        <f>(SUM('Training pairs'!I8603:I8617)-SUM('Training pairs'!F8603:F8617)*SUM('Training pairs'!G8603:G8617)/COUNT('Training pairs'!F8603:F8617))/(SUM('Training pairs'!H8603:H8617)-SUM('Training pairs'!F8603:F8617)^2/COUNT('Training pairs'!F8603:F8617))</f>
        <v>0.25248643106441171</v>
      </c>
      <c r="L396" s="5">
        <f>AVERAGE('Training pairs'!G8603:G8617)-K396*AVERAGE('Training pairs'!F8603:F8617)</f>
        <v>1.8391643356173046</v>
      </c>
      <c r="M396" s="5">
        <f>(SUM('Target months'!H1176:H1178)/SUM('Target months'!F1176:F1178)-1)*100</f>
        <v>6.3831207205202523</v>
      </c>
      <c r="N396" s="5">
        <f t="shared" si="32"/>
        <v>3.450815705394759</v>
      </c>
      <c r="O396" s="8">
        <f>COUNT('Training pairs'!F8618:F8631)</f>
        <v>14</v>
      </c>
      <c r="P396" s="5">
        <f>(SUM('Training pairs'!I8618:I8631)-SUM('Training pairs'!F8618:F8631)*SUM('Training pairs'!G8618:G8631)/COUNT('Training pairs'!F8618:F8631))/(SUM('Training pairs'!H8618:H8631)-SUM('Training pairs'!F8618:F8631)^2/COUNT('Training pairs'!F8618:F8631))</f>
        <v>0.3691152496341415</v>
      </c>
      <c r="Q396" s="5">
        <f>AVERAGE('Training pairs'!G8618:G8631)-P396*AVERAGE('Training pairs'!F8618:F8631)</f>
        <v>1.2207058606724983</v>
      </c>
      <c r="R396" s="5">
        <v>6.4839354424026885</v>
      </c>
      <c r="S396" s="5">
        <f>Q396+P396*R396</f>
        <v>3.6140253101066242</v>
      </c>
      <c r="T396" s="5">
        <f t="shared" si="33"/>
        <v>3.1004078526973795</v>
      </c>
      <c r="U396" s="4">
        <v>46036</v>
      </c>
      <c r="V396" s="4">
        <v>45954</v>
      </c>
      <c r="W396" s="1" t="s">
        <v>174</v>
      </c>
    </row>
    <row r="397" spans="1:23" ht="25" customHeight="1">
      <c r="A397" s="1"/>
      <c r="B397" s="1">
        <v>392</v>
      </c>
      <c r="C397" s="13" t="s">
        <v>17</v>
      </c>
      <c r="D397" s="1" t="s">
        <v>57</v>
      </c>
      <c r="E397" s="4">
        <v>46022</v>
      </c>
      <c r="F397" s="4">
        <v>46044</v>
      </c>
      <c r="G397" s="1">
        <v>2</v>
      </c>
      <c r="H397" s="5">
        <f>AVERAGE('PG facts'!F83,'PG facts'!F90,'PG facts'!F97,'PG facts'!F104)</f>
        <v>2.75</v>
      </c>
      <c r="I397" s="5">
        <f>'PG facts'!F104</f>
        <v>6</v>
      </c>
      <c r="J397" s="8">
        <f>COUNT('Training pairs'!F8632:F8646)</f>
        <v>15</v>
      </c>
      <c r="K397" s="5">
        <f>(SUM('Training pairs'!I8632:I8646)-SUM('Training pairs'!F8632:F8646)*SUM('Training pairs'!G8632:G8646)/COUNT('Training pairs'!F8632:F8646))/(SUM('Training pairs'!H8632:H8646)-SUM('Training pairs'!F8632:F8646)^2/COUNT('Training pairs'!F8632:F8646))</f>
        <v>0.25248643106441171</v>
      </c>
      <c r="L397" s="5">
        <f>AVERAGE('Training pairs'!G8632:G8646)-K397*AVERAGE('Training pairs'!F8632:F8646)</f>
        <v>1.8391643356173046</v>
      </c>
      <c r="M397" s="5">
        <f>(SUM('Target months'!H1179:H1181)/SUM('Target months'!F1179:F1181)-1)*100</f>
        <v>6.3831207205202523</v>
      </c>
      <c r="N397" s="5">
        <f t="shared" si="32"/>
        <v>3.450815705394759</v>
      </c>
      <c r="O397" s="8">
        <f>COUNT('Training pairs'!F8647:F8660)</f>
        <v>14</v>
      </c>
      <c r="P397" s="5">
        <f>(SUM('Training pairs'!I8647:I8660)-SUM('Training pairs'!F8647:F8660)*SUM('Training pairs'!G8647:G8660)/COUNT('Training pairs'!F8647:F8660))/(SUM('Training pairs'!H8647:H8660)-SUM('Training pairs'!F8647:F8660)^2/COUNT('Training pairs'!F8647:F8660))</f>
        <v>0.3691152496341415</v>
      </c>
      <c r="Q397" s="5">
        <f>AVERAGE('Training pairs'!G8647:G8660)-P397*AVERAGE('Training pairs'!F8647:F8660)</f>
        <v>1.2207058606724983</v>
      </c>
      <c r="R397" s="5">
        <v>6.4839354424026885</v>
      </c>
      <c r="S397" s="5">
        <f>Q397+P397*R397</f>
        <v>3.6140253101066242</v>
      </c>
      <c r="T397" s="5">
        <f t="shared" si="33"/>
        <v>3.1004078526973795</v>
      </c>
      <c r="U397" s="4">
        <v>46036</v>
      </c>
      <c r="V397" s="4">
        <v>45954</v>
      </c>
      <c r="W397" s="1" t="s">
        <v>174</v>
      </c>
    </row>
    <row r="398" spans="1:23" ht="25" customHeight="1">
      <c r="A398" s="1"/>
      <c r="B398" s="1">
        <v>393</v>
      </c>
      <c r="C398" s="13" t="s">
        <v>53</v>
      </c>
      <c r="D398" s="1" t="s">
        <v>57</v>
      </c>
      <c r="E398" s="4">
        <v>46022</v>
      </c>
      <c r="F398" s="4">
        <v>45931</v>
      </c>
      <c r="G398" s="1">
        <v>0</v>
      </c>
      <c r="H398" s="5">
        <f>AVERAGE('PG facts'!F78,'PG facts'!F85,'PG facts'!F92,'PG facts'!F99)</f>
        <v>3.25</v>
      </c>
      <c r="I398" s="5">
        <f>'PG facts'!F99</f>
        <v>2</v>
      </c>
      <c r="J398" s="8">
        <f>COUNT('Training pairs'!F8661:F8674)</f>
        <v>14</v>
      </c>
      <c r="K398" s="5">
        <f>(SUM('Training pairs'!I8661:I8674)-SUM('Training pairs'!F8661:F8674)*SUM('Training pairs'!G8661:G8674)/COUNT('Training pairs'!F8661:F8674))/(SUM('Training pairs'!H8661:H8674)-SUM('Training pairs'!F8661:F8674)^2/COUNT('Training pairs'!F8661:F8674))</f>
        <v>8.1731054966039871E-3</v>
      </c>
      <c r="L398" s="5">
        <f>AVERAGE('Training pairs'!G8661:G8674)-K398*AVERAGE('Training pairs'!F8661:F8674)</f>
        <v>6.0970079786037461</v>
      </c>
      <c r="M398" s="5">
        <f>(SUM('Target months'!H1182:H1184)/SUM('Target months'!F1182:F1184)-1)*100</f>
        <v>6.8475947696650774</v>
      </c>
      <c r="N398" s="5">
        <f t="shared" si="32"/>
        <v>6.1529740930542127</v>
      </c>
      <c r="O398" s="8">
        <f>COUNT('Training pairs'!F8675:F8687)</f>
        <v>13</v>
      </c>
      <c r="P398" s="5">
        <f>(SUM('Training pairs'!I8675:I8687)-SUM('Training pairs'!F8675:F8687)*SUM('Training pairs'!G8675:G8687)/COUNT('Training pairs'!F8675:F8687))/(SUM('Training pairs'!H8675:H8687)-SUM('Training pairs'!F8675:F8687)^2/COUNT('Training pairs'!F8675:F8687))</f>
        <v>-0.15689355934086444</v>
      </c>
      <c r="Q398" s="5">
        <f>AVERAGE('Training pairs'!G8675:G8687)-P398*AVERAGE('Training pairs'!F8675:F8687)</f>
        <v>6.224164171396052</v>
      </c>
      <c r="R398" s="5" t="s">
        <v>88</v>
      </c>
      <c r="S398" s="5" t="str">
        <f>"n.a."</f>
        <v>n.a.</v>
      </c>
      <c r="T398" s="5">
        <f t="shared" si="33"/>
        <v>4.7014870465271059</v>
      </c>
      <c r="U398" s="4">
        <v>45931</v>
      </c>
      <c r="V398" s="4">
        <v>45867</v>
      </c>
      <c r="W398" s="1" t="s">
        <v>165</v>
      </c>
    </row>
    <row r="399" spans="1:23" ht="25" customHeight="1">
      <c r="A399" s="1"/>
      <c r="B399" s="1">
        <v>394</v>
      </c>
      <c r="C399" s="13" t="s">
        <v>53</v>
      </c>
      <c r="D399" s="1" t="s">
        <v>57</v>
      </c>
      <c r="E399" s="4">
        <v>46022</v>
      </c>
      <c r="F399" s="4">
        <v>45954</v>
      </c>
      <c r="G399" s="1">
        <v>0</v>
      </c>
      <c r="H399" s="5">
        <f>AVERAGE('PG facts'!F85,'PG facts'!F92,'PG facts'!F99,'PG facts'!F106)</f>
        <v>2.5</v>
      </c>
      <c r="I399" s="5">
        <f>'PG facts'!F106</f>
        <v>1</v>
      </c>
      <c r="J399" s="8">
        <f>COUNT('Training pairs'!F8688:F8701)</f>
        <v>14</v>
      </c>
      <c r="K399" s="5">
        <f>(SUM('Training pairs'!I8688:I8701)-SUM('Training pairs'!F8688:F8701)*SUM('Training pairs'!G8688:G8701)/COUNT('Training pairs'!F8688:F8701))/(SUM('Training pairs'!H8688:H8701)-SUM('Training pairs'!F8688:F8701)^2/COUNT('Training pairs'!F8688:F8701))</f>
        <v>8.1731054966039871E-3</v>
      </c>
      <c r="L399" s="5">
        <f>AVERAGE('Training pairs'!G8688:G8701)-K399*AVERAGE('Training pairs'!F8688:F8701)</f>
        <v>6.0970079786037461</v>
      </c>
      <c r="M399" s="5">
        <f>(SUM('Target months'!H1185:H1187)/SUM('Target months'!F1185:F1187)-1)*100</f>
        <v>6.8475947696650774</v>
      </c>
      <c r="N399" s="5">
        <f t="shared" si="32"/>
        <v>6.1529740930542127</v>
      </c>
      <c r="O399" s="8">
        <f>COUNT('Training pairs'!F8702:F8715)</f>
        <v>14</v>
      </c>
      <c r="P399" s="5">
        <f>(SUM('Training pairs'!I8702:I8715)-SUM('Training pairs'!F8702:F8715)*SUM('Training pairs'!G8702:G8715)/COUNT('Training pairs'!F8702:F8715))/(SUM('Training pairs'!H8702:H8715)-SUM('Training pairs'!F8702:F8715)^2/COUNT('Training pairs'!F8702:F8715))</f>
        <v>-0.28400351660077949</v>
      </c>
      <c r="Q399" s="5">
        <f>AVERAGE('Training pairs'!G8702:G8715)-P399*AVERAGE('Training pairs'!F8702:F8715)</f>
        <v>6.6646202764153788</v>
      </c>
      <c r="R399" s="5" t="s">
        <v>88</v>
      </c>
      <c r="S399" s="5" t="str">
        <f>"n.a."</f>
        <v>n.a.</v>
      </c>
      <c r="T399" s="5">
        <f t="shared" si="33"/>
        <v>4.3264870465271059</v>
      </c>
      <c r="U399" s="4">
        <v>45931</v>
      </c>
      <c r="V399" s="4">
        <v>45954</v>
      </c>
      <c r="W399" s="1" t="s">
        <v>165</v>
      </c>
    </row>
    <row r="400" spans="1:23" ht="25" customHeight="1">
      <c r="A400" s="1"/>
      <c r="B400" s="1">
        <v>395</v>
      </c>
      <c r="C400" s="13" t="s">
        <v>53</v>
      </c>
      <c r="D400" s="1" t="s">
        <v>57</v>
      </c>
      <c r="E400" s="4">
        <v>46022</v>
      </c>
      <c r="F400" s="4">
        <v>45986</v>
      </c>
      <c r="G400" s="1">
        <v>0</v>
      </c>
      <c r="H400" s="5">
        <f>AVERAGE('PG facts'!F85,'PG facts'!F92,'PG facts'!F99,'PG facts'!F106)</f>
        <v>2.5</v>
      </c>
      <c r="I400" s="5">
        <f>'PG facts'!F106</f>
        <v>1</v>
      </c>
      <c r="J400" s="8">
        <f>COUNT('Training pairs'!F8716:F8730)</f>
        <v>15</v>
      </c>
      <c r="K400" s="5">
        <f>(SUM('Training pairs'!I8716:I8730)-SUM('Training pairs'!F8716:F8730)*SUM('Training pairs'!G8716:G8730)/COUNT('Training pairs'!F8716:F8730))/(SUM('Training pairs'!H8716:H8730)-SUM('Training pairs'!F8716:F8730)^2/COUNT('Training pairs'!F8716:F8730))</f>
        <v>-2.6319105324838606E-2</v>
      </c>
      <c r="L400" s="5">
        <f>AVERAGE('Training pairs'!G8716:G8730)-K400*AVERAGE('Training pairs'!F8716:F8730)</f>
        <v>5.9487642192148336</v>
      </c>
      <c r="M400" s="5">
        <f>(SUM('Target months'!H1188:H1190)/SUM('Target months'!F1188:F1190)-1)*100</f>
        <v>6.3986531074041064</v>
      </c>
      <c r="N400" s="5">
        <f t="shared" si="32"/>
        <v>5.7803573941439588</v>
      </c>
      <c r="O400" s="8">
        <f>COUNT('Training pairs'!F8731:F8744)</f>
        <v>14</v>
      </c>
      <c r="P400" s="5">
        <f>(SUM('Training pairs'!I8731:I8744)-SUM('Training pairs'!F8731:F8744)*SUM('Training pairs'!G8731:G8744)/COUNT('Training pairs'!F8731:F8744))/(SUM('Training pairs'!H8731:H8744)-SUM('Training pairs'!F8731:F8744)^2/COUNT('Training pairs'!F8731:F8744))</f>
        <v>-0.28114946480328074</v>
      </c>
      <c r="Q400" s="5">
        <f>AVERAGE('Training pairs'!G8731:G8744)-P400*AVERAGE('Training pairs'!F8731:F8744)</f>
        <v>6.6457158660864941</v>
      </c>
      <c r="R400" s="5">
        <v>6.3923766618859457</v>
      </c>
      <c r="S400" s="5">
        <f>Q400+P400*R400</f>
        <v>4.8485025887762783</v>
      </c>
      <c r="T400" s="5">
        <f t="shared" si="33"/>
        <v>4.1401786970719794</v>
      </c>
      <c r="U400" s="4">
        <v>45986</v>
      </c>
      <c r="V400" s="4">
        <v>45954</v>
      </c>
      <c r="W400" s="1" t="s">
        <v>172</v>
      </c>
    </row>
    <row r="401" spans="1:23" ht="25" customHeight="1">
      <c r="A401" s="1"/>
      <c r="B401" s="1">
        <v>396</v>
      </c>
      <c r="C401" s="13" t="s">
        <v>53</v>
      </c>
      <c r="D401" s="1" t="s">
        <v>57</v>
      </c>
      <c r="E401" s="4">
        <v>46022</v>
      </c>
      <c r="F401" s="4">
        <v>46007</v>
      </c>
      <c r="G401" s="1">
        <v>1</v>
      </c>
      <c r="H401" s="5">
        <f>AVERAGE('PG facts'!F85,'PG facts'!F92,'PG facts'!F99,'PG facts'!F106)</f>
        <v>2.5</v>
      </c>
      <c r="I401" s="5">
        <f>'PG facts'!F106</f>
        <v>1</v>
      </c>
      <c r="J401" s="8">
        <f>COUNT('Training pairs'!F8745:F8759)</f>
        <v>15</v>
      </c>
      <c r="K401" s="5">
        <f>(SUM('Training pairs'!I8745:I8759)-SUM('Training pairs'!F8745:F8759)*SUM('Training pairs'!G8745:G8759)/COUNT('Training pairs'!F8745:F8759))/(SUM('Training pairs'!H8745:H8759)-SUM('Training pairs'!F8745:F8759)^2/COUNT('Training pairs'!F8745:F8759))</f>
        <v>-2.8949218446610137E-2</v>
      </c>
      <c r="L401" s="5">
        <f>AVERAGE('Training pairs'!G8745:G8759)-K401*AVERAGE('Training pairs'!F8745:F8759)</f>
        <v>5.9636519401312125</v>
      </c>
      <c r="M401" s="5">
        <f>(SUM('Target months'!H1191:H1193)/SUM('Target months'!F1191:F1193)-1)*100</f>
        <v>5.9013760384649894</v>
      </c>
      <c r="N401" s="5">
        <f t="shared" si="32"/>
        <v>5.7928117160580985</v>
      </c>
      <c r="O401" s="8">
        <f>COUNT('Training pairs'!F8760:F8773)</f>
        <v>14</v>
      </c>
      <c r="P401" s="5">
        <f>(SUM('Training pairs'!I8760:I8773)-SUM('Training pairs'!F8760:F8773)*SUM('Training pairs'!G8760:G8773)/COUNT('Training pairs'!F8760:F8773))/(SUM('Training pairs'!H8760:H8773)-SUM('Training pairs'!F8760:F8773)^2/COUNT('Training pairs'!F8760:F8773))</f>
        <v>-0.27967202360832916</v>
      </c>
      <c r="Q401" s="5">
        <f>AVERAGE('Training pairs'!G8760:G8773)-P401*AVERAGE('Training pairs'!F8760:F8773)</f>
        <v>6.635994368087669</v>
      </c>
      <c r="R401" s="5">
        <v>6.4760110237468416</v>
      </c>
      <c r="S401" s="5">
        <f>Q401+P401*R401</f>
        <v>4.8248352601665427</v>
      </c>
      <c r="T401" s="5">
        <f t="shared" si="33"/>
        <v>4.1464058580290493</v>
      </c>
      <c r="U401" s="4">
        <v>46007</v>
      </c>
      <c r="V401" s="4">
        <v>45954</v>
      </c>
      <c r="W401" s="1" t="s">
        <v>173</v>
      </c>
    </row>
    <row r="402" spans="1:23" ht="25" customHeight="1">
      <c r="A402" s="1"/>
      <c r="B402" s="1">
        <v>397</v>
      </c>
      <c r="C402" s="13" t="s">
        <v>53</v>
      </c>
      <c r="D402" s="1" t="s">
        <v>57</v>
      </c>
      <c r="E402" s="4">
        <v>46022</v>
      </c>
      <c r="F402" s="4">
        <v>46036</v>
      </c>
      <c r="G402" s="1">
        <v>2</v>
      </c>
      <c r="H402" s="5">
        <f>AVERAGE('PG facts'!F85,'PG facts'!F92,'PG facts'!F99,'PG facts'!F106)</f>
        <v>2.5</v>
      </c>
      <c r="I402" s="5">
        <f>'PG facts'!F106</f>
        <v>1</v>
      </c>
      <c r="J402" s="8">
        <f>COUNT('Training pairs'!F8774:F8788)</f>
        <v>15</v>
      </c>
      <c r="K402" s="5">
        <f>(SUM('Training pairs'!I8774:I8788)-SUM('Training pairs'!F8774:F8788)*SUM('Training pairs'!G8774:G8788)/COUNT('Training pairs'!F8774:F8788))/(SUM('Training pairs'!H8774:H8788)-SUM('Training pairs'!F8774:F8788)^2/COUNT('Training pairs'!F8774:F8788))</f>
        <v>-2.9398101698341769E-2</v>
      </c>
      <c r="L402" s="5">
        <f>AVERAGE('Training pairs'!G8774:G8788)-K402*AVERAGE('Training pairs'!F8774:F8788)</f>
        <v>5.966210352476736</v>
      </c>
      <c r="M402" s="5">
        <f>(SUM('Target months'!H1194:H1196)/SUM('Target months'!F1194:F1196)-1)*100</f>
        <v>6.3831207205202523</v>
      </c>
      <c r="N402" s="5">
        <f t="shared" si="32"/>
        <v>5.7785587203820894</v>
      </c>
      <c r="O402" s="8">
        <f>COUNT('Training pairs'!F8789:F8802)</f>
        <v>14</v>
      </c>
      <c r="P402" s="5">
        <f>(SUM('Training pairs'!I8789:I8802)-SUM('Training pairs'!F8789:F8802)*SUM('Training pairs'!G8789:G8802)/COUNT('Training pairs'!F8789:F8802))/(SUM('Training pairs'!H8789:H8802)-SUM('Training pairs'!F8789:F8802)^2/COUNT('Training pairs'!F8789:F8802))</f>
        <v>-0.27973653503912788</v>
      </c>
      <c r="Q402" s="5">
        <f>AVERAGE('Training pairs'!G8789:G8802)-P402*AVERAGE('Training pairs'!F8789:F8802)</f>
        <v>6.6364094336941042</v>
      </c>
      <c r="R402" s="5">
        <v>6.4839354424026885</v>
      </c>
      <c r="S402" s="5">
        <f>Q402+P402*R402</f>
        <v>4.8226157996189816</v>
      </c>
      <c r="T402" s="5">
        <f t="shared" si="33"/>
        <v>4.1392793601910451</v>
      </c>
      <c r="U402" s="4">
        <v>46036</v>
      </c>
      <c r="V402" s="4">
        <v>45954</v>
      </c>
      <c r="W402" s="1" t="s">
        <v>174</v>
      </c>
    </row>
    <row r="403" spans="1:23" ht="25" customHeight="1">
      <c r="A403" s="1"/>
      <c r="B403" s="1">
        <v>398</v>
      </c>
      <c r="C403" s="13" t="s">
        <v>53</v>
      </c>
      <c r="D403" s="1" t="s">
        <v>57</v>
      </c>
      <c r="E403" s="4">
        <v>46022</v>
      </c>
      <c r="F403" s="4">
        <v>46044</v>
      </c>
      <c r="G403" s="1">
        <v>2</v>
      </c>
      <c r="H403" s="5">
        <f>AVERAGE('PG facts'!F85,'PG facts'!F92,'PG facts'!F99,'PG facts'!F106)</f>
        <v>2.5</v>
      </c>
      <c r="I403" s="5">
        <f>'PG facts'!F106</f>
        <v>1</v>
      </c>
      <c r="J403" s="8">
        <f>COUNT('Training pairs'!F8803:F8817)</f>
        <v>15</v>
      </c>
      <c r="K403" s="5">
        <f>(SUM('Training pairs'!I8803:I8817)-SUM('Training pairs'!F8803:F8817)*SUM('Training pairs'!G8803:G8817)/COUNT('Training pairs'!F8803:F8817))/(SUM('Training pairs'!H8803:H8817)-SUM('Training pairs'!F8803:F8817)^2/COUNT('Training pairs'!F8803:F8817))</f>
        <v>-2.9398101698341769E-2</v>
      </c>
      <c r="L403" s="5">
        <f>AVERAGE('Training pairs'!G8803:G8817)-K403*AVERAGE('Training pairs'!F8803:F8817)</f>
        <v>5.966210352476736</v>
      </c>
      <c r="M403" s="5">
        <f>(SUM('Target months'!H1197:H1199)/SUM('Target months'!F1197:F1199)-1)*100</f>
        <v>6.3831207205202523</v>
      </c>
      <c r="N403" s="5">
        <f t="shared" si="32"/>
        <v>5.7785587203820894</v>
      </c>
      <c r="O403" s="8">
        <f>COUNT('Training pairs'!F8818:F8831)</f>
        <v>14</v>
      </c>
      <c r="P403" s="5">
        <f>(SUM('Training pairs'!I8818:I8831)-SUM('Training pairs'!F8818:F8831)*SUM('Training pairs'!G8818:G8831)/COUNT('Training pairs'!F8818:F8831))/(SUM('Training pairs'!H8818:H8831)-SUM('Training pairs'!F8818:F8831)^2/COUNT('Training pairs'!F8818:F8831))</f>
        <v>-0.27973653503912788</v>
      </c>
      <c r="Q403" s="5">
        <f>AVERAGE('Training pairs'!G8818:G8831)-P403*AVERAGE('Training pairs'!F8818:F8831)</f>
        <v>6.6364094336941042</v>
      </c>
      <c r="R403" s="5">
        <v>6.4839354424026885</v>
      </c>
      <c r="S403" s="5">
        <f>Q403+P403*R403</f>
        <v>4.8226157996189816</v>
      </c>
      <c r="T403" s="5">
        <f t="shared" si="33"/>
        <v>4.1392793601910451</v>
      </c>
      <c r="U403" s="4">
        <v>46036</v>
      </c>
      <c r="V403" s="4">
        <v>45954</v>
      </c>
      <c r="W403" s="1" t="s">
        <v>174</v>
      </c>
    </row>
    <row r="404" spans="1:23" ht="25" customHeight="1">
      <c r="A404" s="1"/>
      <c r="B404" s="1">
        <v>399</v>
      </c>
      <c r="C404" s="13" t="s">
        <v>17</v>
      </c>
      <c r="D404" s="1" t="s">
        <v>43</v>
      </c>
      <c r="E404" s="4">
        <v>46112</v>
      </c>
      <c r="F404" s="4">
        <v>46023</v>
      </c>
      <c r="G404" s="1">
        <v>0</v>
      </c>
      <c r="H404" s="5">
        <f>AVERAGE('PG facts'!D83,'PG facts'!D90,'PG facts'!D97,'PG facts'!D104)</f>
        <v>1.5</v>
      </c>
      <c r="I404" s="5">
        <f>'PG facts'!D104</f>
        <v>4</v>
      </c>
      <c r="J404" s="8">
        <f>COUNT('Training pairs'!F8832:F8846)</f>
        <v>15</v>
      </c>
      <c r="K404" s="5">
        <f>(SUM('Training pairs'!I8832:I8846)-SUM('Training pairs'!F8832:F8846)*SUM('Training pairs'!G8832:G8846)/COUNT('Training pairs'!F8832:F8846))/(SUM('Training pairs'!H8832:H8846)-SUM('Training pairs'!F8832:F8846)^2/COUNT('Training pairs'!F8832:F8846))</f>
        <v>0.61999093745147982</v>
      </c>
      <c r="L404" s="5">
        <f>AVERAGE('Training pairs'!G8832:G8846)-K404*AVERAGE('Training pairs'!F8832:F8846)</f>
        <v>-1.0626360747379067</v>
      </c>
      <c r="M404" s="5">
        <f>(SUM('Target months'!H1200:H1202)/SUM('Target months'!F1200:F1202)-1)*100</f>
        <v>3.0175188319920387</v>
      </c>
      <c r="N404" s="5">
        <f t="shared" si="32"/>
        <v>0.80819825468633177</v>
      </c>
      <c r="O404" s="8">
        <f>COUNT('Training pairs'!F8847:F8860)</f>
        <v>14</v>
      </c>
      <c r="P404" s="5">
        <f>(SUM('Training pairs'!I8847:I8860)-SUM('Training pairs'!F8847:F8860)*SUM('Training pairs'!G8847:G8860)/COUNT('Training pairs'!F8847:F8860))/(SUM('Training pairs'!H8847:H8860)-SUM('Training pairs'!F8847:F8860)^2/COUNT('Training pairs'!F8847:F8860))</f>
        <v>0.47814391626985181</v>
      </c>
      <c r="Q404" s="5">
        <f>AVERAGE('Training pairs'!G8847:G8860)-P404*AVERAGE('Training pairs'!F8847:F8860)</f>
        <v>-0.73636574051699455</v>
      </c>
      <c r="R404" s="5" t="s">
        <v>88</v>
      </c>
      <c r="S404" s="5" t="str">
        <f>"n.a."</f>
        <v>n.a.</v>
      </c>
      <c r="T404" s="5">
        <f t="shared" si="33"/>
        <v>1.1540991273431658</v>
      </c>
      <c r="U404" s="4">
        <v>46023</v>
      </c>
      <c r="V404" s="4">
        <v>45954</v>
      </c>
      <c r="W404" s="1" t="s">
        <v>175</v>
      </c>
    </row>
    <row r="405" spans="1:23" ht="25" customHeight="1">
      <c r="A405" s="1"/>
      <c r="B405" s="1">
        <v>400</v>
      </c>
      <c r="C405" s="13" t="s">
        <v>17</v>
      </c>
      <c r="D405" s="1" t="s">
        <v>43</v>
      </c>
      <c r="E405" s="4">
        <v>46112</v>
      </c>
      <c r="F405" s="4">
        <v>46044</v>
      </c>
      <c r="G405" s="1">
        <v>0</v>
      </c>
      <c r="H405" s="5">
        <f>AVERAGE('PG facts'!D83,'PG facts'!D90,'PG facts'!D97,'PG facts'!D104)</f>
        <v>1.5</v>
      </c>
      <c r="I405" s="5">
        <f>'PG facts'!D104</f>
        <v>4</v>
      </c>
      <c r="J405" s="8">
        <f>COUNT('Training pairs'!F8861:F8875)</f>
        <v>15</v>
      </c>
      <c r="K405" s="5">
        <f>(SUM('Training pairs'!I8861:I8875)-SUM('Training pairs'!F8861:F8875)*SUM('Training pairs'!G8861:G8875)/COUNT('Training pairs'!F8861:F8875))/(SUM('Training pairs'!H8861:H8875)-SUM('Training pairs'!F8861:F8875)^2/COUNT('Training pairs'!F8861:F8875))</f>
        <v>0.61911905704563996</v>
      </c>
      <c r="L405" s="5">
        <f>AVERAGE('Training pairs'!G8861:G8875)-K405*AVERAGE('Training pairs'!F8861:F8875)</f>
        <v>-1.0606089327803132</v>
      </c>
      <c r="M405" s="5">
        <f>(SUM('Target months'!H1203:H1205)/SUM('Target months'!F1203:F1205)-1)*100</f>
        <v>2.7279121275772367</v>
      </c>
      <c r="N405" s="5">
        <f t="shared" si="32"/>
        <v>0.62829345134867109</v>
      </c>
      <c r="O405" s="8">
        <f>COUNT('Training pairs'!F8876:F8889)</f>
        <v>14</v>
      </c>
      <c r="P405" s="5">
        <f>(SUM('Training pairs'!I8876:I8889)-SUM('Training pairs'!F8876:F8889)*SUM('Training pairs'!G8876:G8889)/COUNT('Training pairs'!F8876:F8889))/(SUM('Training pairs'!H8876:H8889)-SUM('Training pairs'!F8876:F8889)^2/COUNT('Training pairs'!F8876:F8889))</f>
        <v>0.47814391626985181</v>
      </c>
      <c r="Q405" s="5">
        <f>AVERAGE('Training pairs'!G8876:G8889)-P405*AVERAGE('Training pairs'!F8876:F8889)</f>
        <v>-0.73636574051699455</v>
      </c>
      <c r="R405" s="5" t="s">
        <v>88</v>
      </c>
      <c r="S405" s="5" t="str">
        <f>"n.a."</f>
        <v>n.a.</v>
      </c>
      <c r="T405" s="5">
        <f t="shared" si="33"/>
        <v>1.0641467256743355</v>
      </c>
      <c r="U405" s="4">
        <v>46044</v>
      </c>
      <c r="V405" s="4">
        <v>45954</v>
      </c>
      <c r="W405" s="1" t="s">
        <v>168</v>
      </c>
    </row>
    <row r="406" spans="1:23" ht="25" customHeight="1">
      <c r="A406" s="1"/>
      <c r="B406" s="1">
        <v>401</v>
      </c>
      <c r="C406" s="13" t="s">
        <v>17</v>
      </c>
      <c r="D406" s="1" t="s">
        <v>43</v>
      </c>
      <c r="E406" s="4">
        <v>46112</v>
      </c>
      <c r="F406" s="4">
        <v>46045</v>
      </c>
      <c r="G406" s="1">
        <v>0</v>
      </c>
      <c r="H406" s="5">
        <f>AVERAGE('PG facts'!D90,'PG facts'!D97,'PG facts'!D104,'PG facts'!D111)</f>
        <v>2.25</v>
      </c>
      <c r="I406" s="5">
        <f>'PG facts'!D111</f>
        <v>3</v>
      </c>
      <c r="J406" s="8">
        <f>COUNT('Training pairs'!F8890:F8904)</f>
        <v>15</v>
      </c>
      <c r="K406" s="5">
        <f>(SUM('Training pairs'!I8890:I8904)-SUM('Training pairs'!F8890:F8904)*SUM('Training pairs'!G8890:G8904)/COUNT('Training pairs'!F8890:F8904))/(SUM('Training pairs'!H8890:H8904)-SUM('Training pairs'!F8890:F8904)^2/COUNT('Training pairs'!F8890:F8904))</f>
        <v>0.61911905704563996</v>
      </c>
      <c r="L406" s="5">
        <f>AVERAGE('Training pairs'!G8890:G8904)-K406*AVERAGE('Training pairs'!F8890:F8904)</f>
        <v>-1.0606089327803132</v>
      </c>
      <c r="M406" s="5">
        <f>(SUM('Target months'!H1206:H1208)/SUM('Target months'!F1206:F1208)-1)*100</f>
        <v>2.7279121275772367</v>
      </c>
      <c r="N406" s="5">
        <f t="shared" si="32"/>
        <v>0.62829345134867109</v>
      </c>
      <c r="O406" s="8">
        <f>COUNT('Training pairs'!F8905:F8919)</f>
        <v>15</v>
      </c>
      <c r="P406" s="5">
        <f>(SUM('Training pairs'!I8905:I8919)-SUM('Training pairs'!F8905:F8919)*SUM('Training pairs'!G8905:G8919)/COUNT('Training pairs'!F8905:F8919))/(SUM('Training pairs'!H8905:H8919)-SUM('Training pairs'!F8905:F8919)^2/COUNT('Training pairs'!F8905:F8919))</f>
        <v>0.55432520804040775</v>
      </c>
      <c r="Q406" s="5">
        <f>AVERAGE('Training pairs'!G8905:G8919)-P406*AVERAGE('Training pairs'!F8905:F8919)</f>
        <v>-0.69689832199164436</v>
      </c>
      <c r="R406" s="5" t="s">
        <v>88</v>
      </c>
      <c r="S406" s="5" t="str">
        <f>"n.a."</f>
        <v>n.a.</v>
      </c>
      <c r="T406" s="5">
        <f t="shared" si="33"/>
        <v>1.4391467256743355</v>
      </c>
      <c r="U406" s="4">
        <v>46044</v>
      </c>
      <c r="V406" s="4">
        <v>46045</v>
      </c>
      <c r="W406" s="1" t="s">
        <v>168</v>
      </c>
    </row>
    <row r="407" spans="1:23" ht="25" customHeight="1">
      <c r="A407" s="1"/>
      <c r="B407" s="1">
        <v>402</v>
      </c>
      <c r="C407" s="13" t="s">
        <v>17</v>
      </c>
      <c r="D407" s="1" t="s">
        <v>43</v>
      </c>
      <c r="E407" s="4">
        <v>46112</v>
      </c>
      <c r="F407" s="4">
        <v>46073</v>
      </c>
      <c r="G407" s="1">
        <v>0</v>
      </c>
      <c r="H407" s="5">
        <f>AVERAGE('PG facts'!D90,'PG facts'!D97,'PG facts'!D104,'PG facts'!D111)</f>
        <v>2.25</v>
      </c>
      <c r="I407" s="5">
        <f>'PG facts'!D111</f>
        <v>3</v>
      </c>
      <c r="J407" s="8">
        <f>COUNT('Training pairs'!F8920:F8935)</f>
        <v>16</v>
      </c>
      <c r="K407" s="5">
        <f>(SUM('Training pairs'!I8920:I8935)-SUM('Training pairs'!F8920:F8935)*SUM('Training pairs'!G8920:G8935)/COUNT('Training pairs'!F8920:F8935))/(SUM('Training pairs'!H8920:H8935)-SUM('Training pairs'!F8920:F8935)^2/COUNT('Training pairs'!F8920:F8935))</f>
        <v>0.65516007855811409</v>
      </c>
      <c r="L407" s="5">
        <f>AVERAGE('Training pairs'!G8920:G8935)-K407*AVERAGE('Training pairs'!F8920:F8935)</f>
        <v>-0.94505982960199675</v>
      </c>
      <c r="M407" s="5">
        <f>(SUM('Target months'!H1209:H1211)/SUM('Target months'!F1209:F1211)-1)*100</f>
        <v>2.1426209000647178</v>
      </c>
      <c r="N407" s="5">
        <f t="shared" si="32"/>
        <v>0.45869984760466087</v>
      </c>
      <c r="O407" s="8">
        <f>COUNT('Training pairs'!F8936:F8950)</f>
        <v>15</v>
      </c>
      <c r="P407" s="5">
        <f>(SUM('Training pairs'!I8936:I8950)-SUM('Training pairs'!F8936:F8950)*SUM('Training pairs'!G8936:G8950)/COUNT('Training pairs'!F8936:F8950))/(SUM('Training pairs'!H8936:H8950)-SUM('Training pairs'!F8936:F8950)^2/COUNT('Training pairs'!F8936:F8950))</f>
        <v>0.55432520804040775</v>
      </c>
      <c r="Q407" s="5">
        <f>AVERAGE('Training pairs'!G8936:G8950)-P407*AVERAGE('Training pairs'!F8936:F8950)</f>
        <v>-0.69689832199164436</v>
      </c>
      <c r="R407" s="5">
        <v>2.1401264096209793</v>
      </c>
      <c r="S407" s="5">
        <f>Q407+P407*R407</f>
        <v>0.48942769525427587</v>
      </c>
      <c r="T407" s="5">
        <f t="shared" si="33"/>
        <v>1.3543499238023304</v>
      </c>
      <c r="U407" s="4">
        <v>46073</v>
      </c>
      <c r="V407" s="4">
        <v>46045</v>
      </c>
      <c r="W407" s="1" t="s">
        <v>176</v>
      </c>
    </row>
    <row r="408" spans="1:23" ht="25" customHeight="1">
      <c r="A408" s="1"/>
      <c r="B408" s="1">
        <v>403</v>
      </c>
      <c r="C408" s="13" t="s">
        <v>17</v>
      </c>
      <c r="D408" s="1" t="s">
        <v>43</v>
      </c>
      <c r="E408" s="4">
        <v>46112</v>
      </c>
      <c r="F408" s="4">
        <v>46094</v>
      </c>
      <c r="G408" s="1">
        <v>1</v>
      </c>
      <c r="H408" s="5">
        <f>AVERAGE('PG facts'!D90,'PG facts'!D97,'PG facts'!D104,'PG facts'!D111)</f>
        <v>2.25</v>
      </c>
      <c r="I408" s="5">
        <f>'PG facts'!D111</f>
        <v>3</v>
      </c>
      <c r="J408" s="8">
        <f>COUNT('Training pairs'!F8951:F8966)</f>
        <v>16</v>
      </c>
      <c r="K408" s="5">
        <f>(SUM('Training pairs'!I8951:I8966)-SUM('Training pairs'!F8951:F8966)*SUM('Training pairs'!G8951:G8966)/COUNT('Training pairs'!F8951:F8966))/(SUM('Training pairs'!H8951:H8966)-SUM('Training pairs'!F8951:F8966)^2/COUNT('Training pairs'!F8951:F8966))</f>
        <v>0.65738338285303866</v>
      </c>
      <c r="L408" s="5">
        <f>AVERAGE('Training pairs'!G8951:G8966)-K408*AVERAGE('Training pairs'!F8951:F8966)</f>
        <v>-0.95045231183781742</v>
      </c>
      <c r="M408" s="5">
        <f>(SUM('Target months'!H1212:H1214)/SUM('Target months'!F1212:F1214)-1)*100</f>
        <v>2.0377604639839175</v>
      </c>
      <c r="N408" s="5">
        <f t="shared" si="32"/>
        <v>0.38913755542010797</v>
      </c>
      <c r="O408" s="8">
        <f>COUNT('Training pairs'!F8967:F8981)</f>
        <v>15</v>
      </c>
      <c r="P408" s="5">
        <f>(SUM('Training pairs'!I8967:I8981)-SUM('Training pairs'!F8967:F8981)*SUM('Training pairs'!G8967:G8981)/COUNT('Training pairs'!F8967:F8981))/(SUM('Training pairs'!H8967:H8981)-SUM('Training pairs'!F8967:F8981)^2/COUNT('Training pairs'!F8967:F8981))</f>
        <v>0.55432520804040775</v>
      </c>
      <c r="Q408" s="5">
        <f>AVERAGE('Training pairs'!G8967:G8981)-P408*AVERAGE('Training pairs'!F8967:F8981)</f>
        <v>-0.69689832199164436</v>
      </c>
      <c r="R408" s="5">
        <v>2.1881543811115511</v>
      </c>
      <c r="S408" s="5">
        <f>Q408+P408*R408</f>
        <v>0.51605081054254598</v>
      </c>
      <c r="T408" s="5">
        <f t="shared" si="33"/>
        <v>1.319568777710054</v>
      </c>
      <c r="U408" s="4">
        <v>46094</v>
      </c>
      <c r="V408" s="4">
        <v>46045</v>
      </c>
      <c r="W408" s="1" t="s">
        <v>177</v>
      </c>
    </row>
    <row r="409" spans="1:23" ht="25" customHeight="1">
      <c r="A409" s="1"/>
      <c r="B409" s="1">
        <v>404</v>
      </c>
      <c r="C409" s="13" t="s">
        <v>17</v>
      </c>
      <c r="D409" s="1" t="s">
        <v>43</v>
      </c>
      <c r="E409" s="4">
        <v>46112</v>
      </c>
      <c r="F409" s="4">
        <v>46121</v>
      </c>
      <c r="G409" s="1">
        <v>2</v>
      </c>
      <c r="H409" s="5">
        <f>AVERAGE('PG facts'!D90,'PG facts'!D97,'PG facts'!D104,'PG facts'!D111)</f>
        <v>2.25</v>
      </c>
      <c r="I409" s="5">
        <f>'PG facts'!D111</f>
        <v>3</v>
      </c>
      <c r="J409" s="8">
        <f>COUNT('Training pairs'!F8982:F8997)</f>
        <v>16</v>
      </c>
      <c r="K409" s="5">
        <f>(SUM('Training pairs'!I8982:I8997)-SUM('Training pairs'!F8982:F8997)*SUM('Training pairs'!G8982:G8997)/COUNT('Training pairs'!F8982:F8997))/(SUM('Training pairs'!H8982:H8997)-SUM('Training pairs'!F8982:F8997)^2/COUNT('Training pairs'!F8982:F8997))</f>
        <v>0.65552036645629186</v>
      </c>
      <c r="L409" s="5">
        <f>AVERAGE('Training pairs'!G8982:G8997)-K409*AVERAGE('Training pairs'!F8982:F8997)</f>
        <v>-0.94592874352578438</v>
      </c>
      <c r="M409" s="5">
        <f>(SUM('Target months'!H1215:H1217)/SUM('Target months'!F1215:F1217)-1)*100</f>
        <v>1.2714440995043708</v>
      </c>
      <c r="N409" s="5">
        <f t="shared" si="32"/>
        <v>-0.11247124148998922</v>
      </c>
      <c r="O409" s="8">
        <f>COUNT('Training pairs'!F8998:F9012)</f>
        <v>15</v>
      </c>
      <c r="P409" s="5">
        <f>(SUM('Training pairs'!I8998:I9012)-SUM('Training pairs'!F8998:F9012)*SUM('Training pairs'!G8998:G9012)/COUNT('Training pairs'!F8998:F9012))/(SUM('Training pairs'!H8998:H9012)-SUM('Training pairs'!F8998:F9012)^2/COUNT('Training pairs'!F8998:F9012))</f>
        <v>0.55432520804040775</v>
      </c>
      <c r="Q409" s="5">
        <f>AVERAGE('Training pairs'!G8998:G9012)-P409*AVERAGE('Training pairs'!F8998:F9012)</f>
        <v>-0.69689832199164436</v>
      </c>
      <c r="R409" s="5">
        <v>2.1478108850594646</v>
      </c>
      <c r="S409" s="5">
        <f>Q409+P409*R409</f>
        <v>0.49368739370039572</v>
      </c>
      <c r="T409" s="5">
        <f t="shared" si="33"/>
        <v>1.0687643792550054</v>
      </c>
      <c r="U409" s="4">
        <v>46121</v>
      </c>
      <c r="V409" s="4">
        <v>46045</v>
      </c>
      <c r="W409" s="1" t="s">
        <v>178</v>
      </c>
    </row>
    <row r="410" spans="1:23" ht="25" customHeight="1">
      <c r="A410" s="1"/>
      <c r="B410" s="1">
        <v>405</v>
      </c>
      <c r="C410" s="13" t="s">
        <v>17</v>
      </c>
      <c r="D410" s="1" t="s">
        <v>43</v>
      </c>
      <c r="E410" s="4">
        <v>46112</v>
      </c>
      <c r="F410" s="4">
        <v>46135</v>
      </c>
      <c r="G410" s="1">
        <v>2</v>
      </c>
      <c r="H410" s="5">
        <f>AVERAGE('PG facts'!D90,'PG facts'!D97,'PG facts'!D104,'PG facts'!D111)</f>
        <v>2.25</v>
      </c>
      <c r="I410" s="5">
        <f>'PG facts'!D111</f>
        <v>3</v>
      </c>
      <c r="J410" s="8">
        <f>COUNT('Training pairs'!F9013:F9028)</f>
        <v>16</v>
      </c>
      <c r="K410" s="5">
        <f>(SUM('Training pairs'!I9013:I9028)-SUM('Training pairs'!F9013:F9028)*SUM('Training pairs'!G9013:G9028)/COUNT('Training pairs'!F9013:F9028))/(SUM('Training pairs'!H9013:H9028)-SUM('Training pairs'!F9013:F9028)^2/COUNT('Training pairs'!F9013:F9028))</f>
        <v>0.65552036645629186</v>
      </c>
      <c r="L410" s="5">
        <f>AVERAGE('Training pairs'!G9013:G9028)-K410*AVERAGE('Training pairs'!F9013:F9028)</f>
        <v>-0.94592874352578438</v>
      </c>
      <c r="M410" s="5">
        <f>(SUM('Target months'!H1218:H1220)/SUM('Target months'!F1218:F1220)-1)*100</f>
        <v>1.2714440995043708</v>
      </c>
      <c r="N410" s="5">
        <f t="shared" si="32"/>
        <v>-0.11247124148998922</v>
      </c>
      <c r="O410" s="8">
        <f>COUNT('Training pairs'!F9029:F9043)</f>
        <v>15</v>
      </c>
      <c r="P410" s="5">
        <f>(SUM('Training pairs'!I9029:I9043)-SUM('Training pairs'!F9029:F9043)*SUM('Training pairs'!G9029:G9043)/COUNT('Training pairs'!F9029:F9043))/(SUM('Training pairs'!H9029:H9043)-SUM('Training pairs'!F9029:F9043)^2/COUNT('Training pairs'!F9029:F9043))</f>
        <v>0.55432520804040775</v>
      </c>
      <c r="Q410" s="5">
        <f>AVERAGE('Training pairs'!G9029:G9043)-P410*AVERAGE('Training pairs'!F9029:F9043)</f>
        <v>-0.69689832199164436</v>
      </c>
      <c r="R410" s="5">
        <v>2.1478108850594646</v>
      </c>
      <c r="S410" s="5">
        <f>Q410+P410*R410</f>
        <v>0.49368739370039572</v>
      </c>
      <c r="T410" s="5">
        <f t="shared" si="33"/>
        <v>1.0687643792550054</v>
      </c>
      <c r="U410" s="4">
        <v>46121</v>
      </c>
      <c r="V410" s="4">
        <v>46045</v>
      </c>
      <c r="W410" s="1" t="s">
        <v>178</v>
      </c>
    </row>
    <row r="411" spans="1:23" ht="25" customHeight="1">
      <c r="A411" s="1"/>
      <c r="B411" s="1">
        <v>406</v>
      </c>
      <c r="C411" s="13" t="s">
        <v>18</v>
      </c>
      <c r="D411" s="1" t="s">
        <v>43</v>
      </c>
      <c r="E411" s="4">
        <v>46112</v>
      </c>
      <c r="F411" s="4">
        <v>46023</v>
      </c>
      <c r="G411" s="1">
        <v>0</v>
      </c>
      <c r="H411" s="5">
        <f>AVERAGE('PG facts'!D84,'PG facts'!D91,'PG facts'!D98,'PG facts'!D105)</f>
        <v>0.75</v>
      </c>
      <c r="I411" s="5">
        <f>'PG facts'!D105</f>
        <v>1</v>
      </c>
      <c r="J411" s="8">
        <f>COUNT('Training pairs'!F9044:F9058)</f>
        <v>15</v>
      </c>
      <c r="K411" s="5">
        <f>(SUM('Training pairs'!I9044:I9058)-SUM('Training pairs'!F9044:F9058)*SUM('Training pairs'!G9044:G9058)/COUNT('Training pairs'!F9044:F9058))/(SUM('Training pairs'!H9044:H9058)-SUM('Training pairs'!F9044:F9058)^2/COUNT('Training pairs'!F9044:F9058))</f>
        <v>0.99774906599894653</v>
      </c>
      <c r="L411" s="5">
        <f>AVERAGE('Training pairs'!G9044:G9058)-K411*AVERAGE('Training pairs'!F9044:F9058)</f>
        <v>-1.4288567132040859</v>
      </c>
      <c r="M411" s="5">
        <f>(SUM('Target months'!H1221:H1223)/SUM('Target months'!F1221:F1223)-1)*100</f>
        <v>3.0175188319920387</v>
      </c>
      <c r="N411" s="5">
        <f t="shared" si="32"/>
        <v>1.5818698830502027</v>
      </c>
      <c r="O411" s="8">
        <f>COUNT('Training pairs'!F9059:F9072)</f>
        <v>14</v>
      </c>
      <c r="P411" s="5">
        <f>(SUM('Training pairs'!I9059:I9072)-SUM('Training pairs'!F9059:F9072)*SUM('Training pairs'!G9059:G9072)/COUNT('Training pairs'!F9059:F9072))/(SUM('Training pairs'!H9059:H9072)-SUM('Training pairs'!F9059:F9072)^2/COUNT('Training pairs'!F9059:F9072))</f>
        <v>0.72016708908507787</v>
      </c>
      <c r="Q411" s="5">
        <f>AVERAGE('Training pairs'!G9059:G9072)-P411*AVERAGE('Training pairs'!F9059:F9072)</f>
        <v>-1.0015098994099145</v>
      </c>
      <c r="R411" s="5" t="s">
        <v>88</v>
      </c>
      <c r="S411" s="5" t="str">
        <f>"n.a."</f>
        <v>n.a.</v>
      </c>
      <c r="T411" s="5">
        <f t="shared" si="33"/>
        <v>1.1659349415251015</v>
      </c>
      <c r="U411" s="4">
        <v>46023</v>
      </c>
      <c r="V411" s="4">
        <v>45954</v>
      </c>
      <c r="W411" s="1" t="s">
        <v>175</v>
      </c>
    </row>
    <row r="412" spans="1:23" ht="25" customHeight="1">
      <c r="A412" s="1"/>
      <c r="B412" s="1">
        <v>407</v>
      </c>
      <c r="C412" s="13" t="s">
        <v>18</v>
      </c>
      <c r="D412" s="1" t="s">
        <v>43</v>
      </c>
      <c r="E412" s="4">
        <v>46112</v>
      </c>
      <c r="F412" s="4">
        <v>46044</v>
      </c>
      <c r="G412" s="1">
        <v>0</v>
      </c>
      <c r="H412" s="5">
        <f>AVERAGE('PG facts'!D84,'PG facts'!D91,'PG facts'!D98,'PG facts'!D105)</f>
        <v>0.75</v>
      </c>
      <c r="I412" s="5">
        <f>'PG facts'!D105</f>
        <v>1</v>
      </c>
      <c r="J412" s="8">
        <f>COUNT('Training pairs'!F9073:F9087)</f>
        <v>15</v>
      </c>
      <c r="K412" s="5">
        <f>(SUM('Training pairs'!I9073:I9087)-SUM('Training pairs'!F9073:F9087)*SUM('Training pairs'!G9073:G9087)/COUNT('Training pairs'!F9073:F9087))/(SUM('Training pairs'!H9073:H9087)-SUM('Training pairs'!F9073:F9087)^2/COUNT('Training pairs'!F9073:F9087))</f>
        <v>0.99854765120137345</v>
      </c>
      <c r="L412" s="5">
        <f>AVERAGE('Training pairs'!G9073:G9087)-K412*AVERAGE('Training pairs'!F9073:F9087)</f>
        <v>-1.4288920006154329</v>
      </c>
      <c r="M412" s="5">
        <f>(SUM('Target months'!H1224:H1226)/SUM('Target months'!F1224:F1226)-1)*100</f>
        <v>2.7279121275772367</v>
      </c>
      <c r="N412" s="5">
        <f t="shared" si="32"/>
        <v>1.2950582470605583</v>
      </c>
      <c r="O412" s="8">
        <f>COUNT('Training pairs'!F9088:F9101)</f>
        <v>14</v>
      </c>
      <c r="P412" s="5">
        <f>(SUM('Training pairs'!I9088:I9101)-SUM('Training pairs'!F9088:F9101)*SUM('Training pairs'!G9088:G9101)/COUNT('Training pairs'!F9088:F9101))/(SUM('Training pairs'!H9088:H9101)-SUM('Training pairs'!F9088:F9101)^2/COUNT('Training pairs'!F9088:F9101))</f>
        <v>0.72016708908507787</v>
      </c>
      <c r="Q412" s="5">
        <f>AVERAGE('Training pairs'!G9088:G9101)-P412*AVERAGE('Training pairs'!F9088:F9101)</f>
        <v>-1.0015098994099145</v>
      </c>
      <c r="R412" s="5" t="s">
        <v>88</v>
      </c>
      <c r="S412" s="5" t="str">
        <f>"n.a."</f>
        <v>n.a.</v>
      </c>
      <c r="T412" s="5">
        <f t="shared" si="33"/>
        <v>1.0225291235302791</v>
      </c>
      <c r="U412" s="4">
        <v>46044</v>
      </c>
      <c r="V412" s="4">
        <v>45954</v>
      </c>
      <c r="W412" s="1" t="s">
        <v>168</v>
      </c>
    </row>
    <row r="413" spans="1:23" ht="25" customHeight="1">
      <c r="A413" s="1"/>
      <c r="B413" s="1">
        <v>408</v>
      </c>
      <c r="C413" s="13" t="s">
        <v>18</v>
      </c>
      <c r="D413" s="1" t="s">
        <v>43</v>
      </c>
      <c r="E413" s="4">
        <v>46112</v>
      </c>
      <c r="F413" s="4">
        <v>46045</v>
      </c>
      <c r="G413" s="1">
        <v>0</v>
      </c>
      <c r="H413" s="5">
        <f>AVERAGE('PG facts'!D91,'PG facts'!D98,'PG facts'!D105,'PG facts'!D112)</f>
        <v>-0.25</v>
      </c>
      <c r="I413" s="5">
        <f>'PG facts'!D112</f>
        <v>-2</v>
      </c>
      <c r="J413" s="8">
        <f>COUNT('Training pairs'!F9102:F9116)</f>
        <v>15</v>
      </c>
      <c r="K413" s="5">
        <f>(SUM('Training pairs'!I9102:I9116)-SUM('Training pairs'!F9102:F9116)*SUM('Training pairs'!G9102:G9116)/COUNT('Training pairs'!F9102:F9116))/(SUM('Training pairs'!H9102:H9116)-SUM('Training pairs'!F9102:F9116)^2/COUNT('Training pairs'!F9102:F9116))</f>
        <v>0.99854765120137345</v>
      </c>
      <c r="L413" s="5">
        <f>AVERAGE('Training pairs'!G9102:G9116)-K413*AVERAGE('Training pairs'!F9102:F9116)</f>
        <v>-1.4288920006154329</v>
      </c>
      <c r="M413" s="5">
        <f>(SUM('Target months'!H1227:H1229)/SUM('Target months'!F1227:F1229)-1)*100</f>
        <v>2.7279121275772367</v>
      </c>
      <c r="N413" s="5">
        <f t="shared" si="32"/>
        <v>1.2950582470605583</v>
      </c>
      <c r="O413" s="8">
        <f>COUNT('Training pairs'!F9117:F9131)</f>
        <v>15</v>
      </c>
      <c r="P413" s="5">
        <f>(SUM('Training pairs'!I9117:I9131)-SUM('Training pairs'!F9117:F9131)*SUM('Training pairs'!G9117:G9131)/COUNT('Training pairs'!F9117:F9131))/(SUM('Training pairs'!H9117:H9131)-SUM('Training pairs'!F9117:F9131)^2/COUNT('Training pairs'!F9117:F9131))</f>
        <v>0.61577109384644191</v>
      </c>
      <c r="Q413" s="5">
        <f>AVERAGE('Training pairs'!G9117:G9131)-P413*AVERAGE('Training pairs'!F9117:F9131)</f>
        <v>-1.0555945748032272</v>
      </c>
      <c r="R413" s="5" t="s">
        <v>88</v>
      </c>
      <c r="S413" s="5" t="str">
        <f>"n.a."</f>
        <v>n.a.</v>
      </c>
      <c r="T413" s="5">
        <f t="shared" si="33"/>
        <v>0.52252912353027914</v>
      </c>
      <c r="U413" s="4">
        <v>46044</v>
      </c>
      <c r="V413" s="4">
        <v>46045</v>
      </c>
      <c r="W413" s="1" t="s">
        <v>168</v>
      </c>
    </row>
    <row r="414" spans="1:23" ht="25" customHeight="1">
      <c r="A414" s="1"/>
      <c r="B414" s="1">
        <v>409</v>
      </c>
      <c r="C414" s="13" t="s">
        <v>18</v>
      </c>
      <c r="D414" s="1" t="s">
        <v>43</v>
      </c>
      <c r="E414" s="4">
        <v>46112</v>
      </c>
      <c r="F414" s="4">
        <v>46073</v>
      </c>
      <c r="G414" s="1">
        <v>0</v>
      </c>
      <c r="H414" s="5">
        <f>AVERAGE('PG facts'!D91,'PG facts'!D98,'PG facts'!D105,'PG facts'!D112)</f>
        <v>-0.25</v>
      </c>
      <c r="I414" s="5">
        <f>'PG facts'!D112</f>
        <v>-2</v>
      </c>
      <c r="J414" s="8">
        <f>COUNT('Training pairs'!F9132:F9147)</f>
        <v>16</v>
      </c>
      <c r="K414" s="5">
        <f>(SUM('Training pairs'!I9132:I9147)-SUM('Training pairs'!F9132:F9147)*SUM('Training pairs'!G9132:G9147)/COUNT('Training pairs'!F9132:F9147))/(SUM('Training pairs'!H9132:H9147)-SUM('Training pairs'!F9132:F9147)^2/COUNT('Training pairs'!F9132:F9147))</f>
        <v>0.96286879912977585</v>
      </c>
      <c r="L414" s="5">
        <f>AVERAGE('Training pairs'!G9132:G9147)-K414*AVERAGE('Training pairs'!F9132:F9147)</f>
        <v>-1.5432799726066826</v>
      </c>
      <c r="M414" s="5">
        <f>(SUM('Target months'!H1230:H1232)/SUM('Target months'!F1230:F1232)-1)*100</f>
        <v>2.1426209000647178</v>
      </c>
      <c r="N414" s="5">
        <f t="shared" si="32"/>
        <v>0.5197828404289917</v>
      </c>
      <c r="O414" s="8">
        <f>COUNT('Training pairs'!F9148:F9162)</f>
        <v>15</v>
      </c>
      <c r="P414" s="5">
        <f>(SUM('Training pairs'!I9148:I9162)-SUM('Training pairs'!F9148:F9162)*SUM('Training pairs'!G9148:G9162)/COUNT('Training pairs'!F9148:F9162))/(SUM('Training pairs'!H9148:H9162)-SUM('Training pairs'!F9148:F9162)^2/COUNT('Training pairs'!F9148:F9162))</f>
        <v>0.61577109384644191</v>
      </c>
      <c r="Q414" s="5">
        <f>AVERAGE('Training pairs'!G9148:G9162)-P414*AVERAGE('Training pairs'!F9148:F9162)</f>
        <v>-1.0555945748032272</v>
      </c>
      <c r="R414" s="5">
        <v>2.1401264096209793</v>
      </c>
      <c r="S414" s="5">
        <f>Q414+P414*R414</f>
        <v>0.26223340541874163</v>
      </c>
      <c r="T414" s="5">
        <f t="shared" si="33"/>
        <v>0.13489142021449585</v>
      </c>
      <c r="U414" s="4">
        <v>46073</v>
      </c>
      <c r="V414" s="4">
        <v>46045</v>
      </c>
      <c r="W414" s="1" t="s">
        <v>176</v>
      </c>
    </row>
    <row r="415" spans="1:23" ht="25" customHeight="1">
      <c r="A415" s="1"/>
      <c r="B415" s="1">
        <v>410</v>
      </c>
      <c r="C415" s="13" t="s">
        <v>18</v>
      </c>
      <c r="D415" s="1" t="s">
        <v>43</v>
      </c>
      <c r="E415" s="4">
        <v>46112</v>
      </c>
      <c r="F415" s="4">
        <v>46094</v>
      </c>
      <c r="G415" s="1">
        <v>1</v>
      </c>
      <c r="H415" s="5">
        <f>AVERAGE('PG facts'!D91,'PG facts'!D98,'PG facts'!D105,'PG facts'!D112)</f>
        <v>-0.25</v>
      </c>
      <c r="I415" s="5">
        <f>'PG facts'!D112</f>
        <v>-2</v>
      </c>
      <c r="J415" s="8">
        <f>COUNT('Training pairs'!F9163:F9178)</f>
        <v>16</v>
      </c>
      <c r="K415" s="5">
        <f>(SUM('Training pairs'!I9163:I9178)-SUM('Training pairs'!F9163:F9178)*SUM('Training pairs'!G9163:G9178)/COUNT('Training pairs'!F9163:F9178))/(SUM('Training pairs'!H9163:H9178)-SUM('Training pairs'!F9163:F9178)^2/COUNT('Training pairs'!F9163:F9178))</f>
        <v>0.95957338821128413</v>
      </c>
      <c r="L415" s="5">
        <f>AVERAGE('Training pairs'!G9163:G9178)-K415*AVERAGE('Training pairs'!F9163:F9178)</f>
        <v>-1.5410924124643772</v>
      </c>
      <c r="M415" s="5">
        <f>(SUM('Target months'!H1233:H1235)/SUM('Target months'!F1233:F1235)-1)*100</f>
        <v>2.0377604639839175</v>
      </c>
      <c r="N415" s="5">
        <f t="shared" si="32"/>
        <v>0.41428830032366903</v>
      </c>
      <c r="O415" s="8">
        <f>COUNT('Training pairs'!F9179:F9193)</f>
        <v>15</v>
      </c>
      <c r="P415" s="5">
        <f>(SUM('Training pairs'!I9179:I9193)-SUM('Training pairs'!F9179:F9193)*SUM('Training pairs'!G9179:G9193)/COUNT('Training pairs'!F9179:F9193))/(SUM('Training pairs'!H9179:H9193)-SUM('Training pairs'!F9179:F9193)^2/COUNT('Training pairs'!F9179:F9193))</f>
        <v>0.61577109384644191</v>
      </c>
      <c r="Q415" s="5">
        <f>AVERAGE('Training pairs'!G9179:G9193)-P415*AVERAGE('Training pairs'!F9179:F9193)</f>
        <v>-1.0555945748032272</v>
      </c>
      <c r="R415" s="5">
        <v>2.1881543811115511</v>
      </c>
      <c r="S415" s="5">
        <f>Q415+P415*R415</f>
        <v>0.29180764195871678</v>
      </c>
      <c r="T415" s="5">
        <f t="shared" si="33"/>
        <v>8.2144150161834517E-2</v>
      </c>
      <c r="U415" s="4">
        <v>46094</v>
      </c>
      <c r="V415" s="4">
        <v>46045</v>
      </c>
      <c r="W415" s="1" t="s">
        <v>177</v>
      </c>
    </row>
    <row r="416" spans="1:23" ht="25" customHeight="1">
      <c r="A416" s="1"/>
      <c r="B416" s="1">
        <v>411</v>
      </c>
      <c r="C416" s="13" t="s">
        <v>18</v>
      </c>
      <c r="D416" s="1" t="s">
        <v>43</v>
      </c>
      <c r="E416" s="4">
        <v>46112</v>
      </c>
      <c r="F416" s="4">
        <v>46121</v>
      </c>
      <c r="G416" s="1">
        <v>2</v>
      </c>
      <c r="H416" s="5">
        <f>AVERAGE('PG facts'!D91,'PG facts'!D98,'PG facts'!D105,'PG facts'!D112)</f>
        <v>-0.25</v>
      </c>
      <c r="I416" s="5">
        <f>'PG facts'!D112</f>
        <v>-2</v>
      </c>
      <c r="J416" s="8">
        <f>COUNT('Training pairs'!F9194:F9209)</f>
        <v>16</v>
      </c>
      <c r="K416" s="5">
        <f>(SUM('Training pairs'!I9194:I9209)-SUM('Training pairs'!F9194:F9209)*SUM('Training pairs'!G9194:G9209)/COUNT('Training pairs'!F9194:F9209))/(SUM('Training pairs'!H9194:H9209)-SUM('Training pairs'!F9194:F9209)^2/COUNT('Training pairs'!F9194:F9209))</f>
        <v>0.96234706949381577</v>
      </c>
      <c r="L416" s="5">
        <f>AVERAGE('Training pairs'!G9194:G9209)-K416*AVERAGE('Training pairs'!F9194:F9209)</f>
        <v>-1.5429398090201469</v>
      </c>
      <c r="M416" s="5">
        <f>(SUM('Target months'!H1236:H1238)/SUM('Target months'!F1236:F1238)-1)*100</f>
        <v>1.2714440995043708</v>
      </c>
      <c r="N416" s="5">
        <f t="shared" si="32"/>
        <v>-0.31936930583691225</v>
      </c>
      <c r="O416" s="8">
        <f>COUNT('Training pairs'!F9210:F9224)</f>
        <v>15</v>
      </c>
      <c r="P416" s="5">
        <f>(SUM('Training pairs'!I9210:I9224)-SUM('Training pairs'!F9210:F9224)*SUM('Training pairs'!G9210:G9224)/COUNT('Training pairs'!F9210:F9224))/(SUM('Training pairs'!H9210:H9224)-SUM('Training pairs'!F9210:F9224)^2/COUNT('Training pairs'!F9210:F9224))</f>
        <v>0.61577109384644191</v>
      </c>
      <c r="Q416" s="5">
        <f>AVERAGE('Training pairs'!G9210:G9224)-P416*AVERAGE('Training pairs'!F9210:F9224)</f>
        <v>-1.0555945748032272</v>
      </c>
      <c r="R416" s="5">
        <v>2.1478108850594646</v>
      </c>
      <c r="S416" s="5">
        <f>Q416+P416*R416</f>
        <v>0.26696528326513391</v>
      </c>
      <c r="T416" s="5">
        <f t="shared" si="33"/>
        <v>-0.28468465291845613</v>
      </c>
      <c r="U416" s="4">
        <v>46121</v>
      </c>
      <c r="V416" s="4">
        <v>46045</v>
      </c>
      <c r="W416" s="1" t="s">
        <v>178</v>
      </c>
    </row>
    <row r="417" spans="1:23" ht="25" customHeight="1">
      <c r="A417" s="1"/>
      <c r="B417" s="1">
        <v>412</v>
      </c>
      <c r="C417" s="13" t="s">
        <v>18</v>
      </c>
      <c r="D417" s="1" t="s">
        <v>43</v>
      </c>
      <c r="E417" s="4">
        <v>46112</v>
      </c>
      <c r="F417" s="4">
        <v>46135</v>
      </c>
      <c r="G417" s="1">
        <v>2</v>
      </c>
      <c r="H417" s="5">
        <f>AVERAGE('PG facts'!D91,'PG facts'!D98,'PG facts'!D105,'PG facts'!D112)</f>
        <v>-0.25</v>
      </c>
      <c r="I417" s="5">
        <f>'PG facts'!D112</f>
        <v>-2</v>
      </c>
      <c r="J417" s="8">
        <f>COUNT('Training pairs'!F9225:F9240)</f>
        <v>16</v>
      </c>
      <c r="K417" s="5">
        <f>(SUM('Training pairs'!I9225:I9240)-SUM('Training pairs'!F9225:F9240)*SUM('Training pairs'!G9225:G9240)/COUNT('Training pairs'!F9225:F9240))/(SUM('Training pairs'!H9225:H9240)-SUM('Training pairs'!F9225:F9240)^2/COUNT('Training pairs'!F9225:F9240))</f>
        <v>0.96234706949381577</v>
      </c>
      <c r="L417" s="5">
        <f>AVERAGE('Training pairs'!G9225:G9240)-K417*AVERAGE('Training pairs'!F9225:F9240)</f>
        <v>-1.5429398090201469</v>
      </c>
      <c r="M417" s="5">
        <f>(SUM('Target months'!H1239:H1241)/SUM('Target months'!F1239:F1241)-1)*100</f>
        <v>1.2714440995043708</v>
      </c>
      <c r="N417" s="5">
        <f t="shared" si="32"/>
        <v>-0.31936930583691225</v>
      </c>
      <c r="O417" s="8">
        <f>COUNT('Training pairs'!F9241:F9255)</f>
        <v>15</v>
      </c>
      <c r="P417" s="5">
        <f>(SUM('Training pairs'!I9241:I9255)-SUM('Training pairs'!F9241:F9255)*SUM('Training pairs'!G9241:G9255)/COUNT('Training pairs'!F9241:F9255))/(SUM('Training pairs'!H9241:H9255)-SUM('Training pairs'!F9241:F9255)^2/COUNT('Training pairs'!F9241:F9255))</f>
        <v>0.61577109384644191</v>
      </c>
      <c r="Q417" s="5">
        <f>AVERAGE('Training pairs'!G9241:G9255)-P417*AVERAGE('Training pairs'!F9241:F9255)</f>
        <v>-1.0555945748032272</v>
      </c>
      <c r="R417" s="5">
        <v>2.1478108850594646</v>
      </c>
      <c r="S417" s="5">
        <f>Q417+P417*R417</f>
        <v>0.26696528326513391</v>
      </c>
      <c r="T417" s="5">
        <f t="shared" si="33"/>
        <v>-0.28468465291845613</v>
      </c>
      <c r="U417" s="4">
        <v>46121</v>
      </c>
      <c r="V417" s="4">
        <v>46045</v>
      </c>
      <c r="W417" s="1" t="s">
        <v>178</v>
      </c>
    </row>
    <row r="418" spans="1:23" ht="25" customHeight="1">
      <c r="A418" s="1"/>
      <c r="B418" s="1">
        <v>413</v>
      </c>
      <c r="C418" s="13" t="s">
        <v>53</v>
      </c>
      <c r="D418" s="1" t="s">
        <v>43</v>
      </c>
      <c r="E418" s="4">
        <v>46112</v>
      </c>
      <c r="F418" s="4">
        <v>46023</v>
      </c>
      <c r="G418" s="1">
        <v>0</v>
      </c>
      <c r="H418" s="5">
        <f>AVERAGE('PG facts'!D85,'PG facts'!D92,'PG facts'!D99,'PG facts'!D106)</f>
        <v>-1.25</v>
      </c>
      <c r="I418" s="5">
        <f>'PG facts'!D106</f>
        <v>-2</v>
      </c>
      <c r="J418" s="8">
        <f>COUNT('Training pairs'!F9256:F9270)</f>
        <v>15</v>
      </c>
      <c r="K418" s="5">
        <f>(SUM('Training pairs'!I9256:I9270)-SUM('Training pairs'!F9256:F9270)*SUM('Training pairs'!G9256:G9270)/COUNT('Training pairs'!F9256:F9270))/(SUM('Training pairs'!H9256:H9270)-SUM('Training pairs'!F9256:F9270)^2/COUNT('Training pairs'!F9256:F9270))</f>
        <v>0.36248316245242351</v>
      </c>
      <c r="L418" s="5">
        <f>AVERAGE('Training pairs'!G9256:G9270)-K418*AVERAGE('Training pairs'!F9256:F9270)</f>
        <v>-1.076658366380931</v>
      </c>
      <c r="M418" s="5">
        <f>(SUM('Target months'!H1242:H1244)/SUM('Target months'!F1242:F1244)-1)*100</f>
        <v>3.0175188319920387</v>
      </c>
      <c r="N418" s="5">
        <f t="shared" si="32"/>
        <v>1.7141402599286426E-2</v>
      </c>
      <c r="O418" s="8">
        <f>COUNT('Training pairs'!F9271:F9284)</f>
        <v>14</v>
      </c>
      <c r="P418" s="5">
        <f>(SUM('Training pairs'!I9271:I9284)-SUM('Training pairs'!F9271:F9284)*SUM('Training pairs'!G9271:G9284)/COUNT('Training pairs'!F9271:F9284))/(SUM('Training pairs'!H9271:H9284)-SUM('Training pairs'!F9271:F9284)^2/COUNT('Training pairs'!F9271:F9284))</f>
        <v>-0.20864072469952913</v>
      </c>
      <c r="Q418" s="5">
        <f>AVERAGE('Training pairs'!G9271:G9284)-P418*AVERAGE('Training pairs'!F9271:F9284)</f>
        <v>-0.85270815608228079</v>
      </c>
      <c r="R418" s="5" t="s">
        <v>88</v>
      </c>
      <c r="S418" s="5" t="str">
        <f>"n.a."</f>
        <v>n.a.</v>
      </c>
      <c r="T418" s="5">
        <f t="shared" si="33"/>
        <v>-0.61642929870035679</v>
      </c>
      <c r="U418" s="4">
        <v>46023</v>
      </c>
      <c r="V418" s="4">
        <v>45954</v>
      </c>
      <c r="W418" s="1" t="s">
        <v>175</v>
      </c>
    </row>
    <row r="419" spans="1:23" ht="25" customHeight="1">
      <c r="A419" s="1"/>
      <c r="B419" s="1">
        <v>414</v>
      </c>
      <c r="C419" s="13" t="s">
        <v>53</v>
      </c>
      <c r="D419" s="1" t="s">
        <v>43</v>
      </c>
      <c r="E419" s="4">
        <v>46112</v>
      </c>
      <c r="F419" s="4">
        <v>46044</v>
      </c>
      <c r="G419" s="1">
        <v>0</v>
      </c>
      <c r="H419" s="5">
        <f>AVERAGE('PG facts'!D85,'PG facts'!D92,'PG facts'!D99,'PG facts'!D106)</f>
        <v>-1.25</v>
      </c>
      <c r="I419" s="5">
        <f>'PG facts'!D106</f>
        <v>-2</v>
      </c>
      <c r="J419" s="8">
        <f>COUNT('Training pairs'!F9285:F9299)</f>
        <v>15</v>
      </c>
      <c r="K419" s="5">
        <f>(SUM('Training pairs'!I9285:I9299)-SUM('Training pairs'!F9285:F9299)*SUM('Training pairs'!G9285:G9299)/COUNT('Training pairs'!F9285:F9299))/(SUM('Training pairs'!H9285:H9299)-SUM('Training pairs'!F9285:F9299)^2/COUNT('Training pairs'!F9285:F9299))</f>
        <v>0.36346853536562768</v>
      </c>
      <c r="L419" s="5">
        <f>AVERAGE('Training pairs'!G9285:G9299)-K419*AVERAGE('Training pairs'!F9285:F9299)</f>
        <v>-1.0777124800835081</v>
      </c>
      <c r="M419" s="5">
        <f>(SUM('Target months'!H1245:H1247)/SUM('Target months'!F1245:F1247)-1)*100</f>
        <v>2.7279121275772367</v>
      </c>
      <c r="N419" s="5">
        <f t="shared" si="32"/>
        <v>-8.6202254466876571E-2</v>
      </c>
      <c r="O419" s="8">
        <f>COUNT('Training pairs'!F9300:F9313)</f>
        <v>14</v>
      </c>
      <c r="P419" s="5">
        <f>(SUM('Training pairs'!I9300:I9313)-SUM('Training pairs'!F9300:F9313)*SUM('Training pairs'!G9300:G9313)/COUNT('Training pairs'!F9300:F9313))/(SUM('Training pairs'!H9300:H9313)-SUM('Training pairs'!F9300:F9313)^2/COUNT('Training pairs'!F9300:F9313))</f>
        <v>-0.20864072469952913</v>
      </c>
      <c r="Q419" s="5">
        <f>AVERAGE('Training pairs'!G9300:G9313)-P419*AVERAGE('Training pairs'!F9300:F9313)</f>
        <v>-0.85270815608228079</v>
      </c>
      <c r="R419" s="5" t="s">
        <v>88</v>
      </c>
      <c r="S419" s="5" t="str">
        <f>"n.a."</f>
        <v>n.a.</v>
      </c>
      <c r="T419" s="5">
        <f t="shared" si="33"/>
        <v>-0.66810112723343829</v>
      </c>
      <c r="U419" s="4">
        <v>46044</v>
      </c>
      <c r="V419" s="4">
        <v>45954</v>
      </c>
      <c r="W419" s="1" t="s">
        <v>168</v>
      </c>
    </row>
    <row r="420" spans="1:23" ht="25" customHeight="1">
      <c r="A420" s="1"/>
      <c r="B420" s="1">
        <v>415</v>
      </c>
      <c r="C420" s="13" t="s">
        <v>53</v>
      </c>
      <c r="D420" s="1" t="s">
        <v>43</v>
      </c>
      <c r="E420" s="4">
        <v>46112</v>
      </c>
      <c r="F420" s="4">
        <v>46045</v>
      </c>
      <c r="G420" s="1">
        <v>0</v>
      </c>
      <c r="H420" s="5">
        <f>AVERAGE('PG facts'!D92,'PG facts'!D99,'PG facts'!D106,'PG facts'!D113)</f>
        <v>-1.5</v>
      </c>
      <c r="I420" s="5">
        <f>'PG facts'!D113</f>
        <v>-1</v>
      </c>
      <c r="J420" s="8">
        <f>COUNT('Training pairs'!F9314:F9328)</f>
        <v>15</v>
      </c>
      <c r="K420" s="5">
        <f>(SUM('Training pairs'!I9314:I9328)-SUM('Training pairs'!F9314:F9328)*SUM('Training pairs'!G9314:G9328)/COUNT('Training pairs'!F9314:F9328))/(SUM('Training pairs'!H9314:H9328)-SUM('Training pairs'!F9314:F9328)^2/COUNT('Training pairs'!F9314:F9328))</f>
        <v>0.36346853536562768</v>
      </c>
      <c r="L420" s="5">
        <f>AVERAGE('Training pairs'!G9314:G9328)-K420*AVERAGE('Training pairs'!F9314:F9328)</f>
        <v>-1.0777124800835081</v>
      </c>
      <c r="M420" s="5">
        <f>(SUM('Target months'!H1248:H1250)/SUM('Target months'!F1248:F1250)-1)*100</f>
        <v>2.7279121275772367</v>
      </c>
      <c r="N420" s="5">
        <f t="shared" si="32"/>
        <v>-8.6202254466876571E-2</v>
      </c>
      <c r="O420" s="8">
        <f>COUNT('Training pairs'!F9329:F9343)</f>
        <v>15</v>
      </c>
      <c r="P420" s="5">
        <f>(SUM('Training pairs'!I9329:I9343)-SUM('Training pairs'!F9329:F9343)*SUM('Training pairs'!G9329:G9343)/COUNT('Training pairs'!F9329:F9343))/(SUM('Training pairs'!H9329:H9343)-SUM('Training pairs'!F9329:F9343)^2/COUNT('Training pairs'!F9329:F9343))</f>
        <v>-0.19283409179405894</v>
      </c>
      <c r="Q420" s="5">
        <f>AVERAGE('Training pairs'!G9329:G9343)-P420*AVERAGE('Training pairs'!F9329:F9343)</f>
        <v>-0.84451917711043989</v>
      </c>
      <c r="R420" s="5" t="s">
        <v>88</v>
      </c>
      <c r="S420" s="5" t="str">
        <f>"n.a."</f>
        <v>n.a.</v>
      </c>
      <c r="T420" s="5">
        <f t="shared" si="33"/>
        <v>-0.79310112723343829</v>
      </c>
      <c r="U420" s="4">
        <v>46044</v>
      </c>
      <c r="V420" s="4">
        <v>46045</v>
      </c>
      <c r="W420" s="1" t="s">
        <v>168</v>
      </c>
    </row>
    <row r="421" spans="1:23" ht="25" customHeight="1">
      <c r="A421" s="1"/>
      <c r="B421" s="1">
        <v>416</v>
      </c>
      <c r="C421" s="13" t="s">
        <v>53</v>
      </c>
      <c r="D421" s="1" t="s">
        <v>43</v>
      </c>
      <c r="E421" s="4">
        <v>46112</v>
      </c>
      <c r="F421" s="4">
        <v>46073</v>
      </c>
      <c r="G421" s="1">
        <v>0</v>
      </c>
      <c r="H421" s="5">
        <f>AVERAGE('PG facts'!D92,'PG facts'!D99,'PG facts'!D106,'PG facts'!D113)</f>
        <v>-1.5</v>
      </c>
      <c r="I421" s="5">
        <f>'PG facts'!D113</f>
        <v>-1</v>
      </c>
      <c r="J421" s="8">
        <f>COUNT('Training pairs'!F9344:F9359)</f>
        <v>16</v>
      </c>
      <c r="K421" s="5">
        <f>(SUM('Training pairs'!I9344:I9359)-SUM('Training pairs'!F9344:F9359)*SUM('Training pairs'!G9344:G9359)/COUNT('Training pairs'!F9344:F9359))/(SUM('Training pairs'!H9344:H9359)-SUM('Training pairs'!F9344:F9359)^2/COUNT('Training pairs'!F9344:F9359))</f>
        <v>0.35424416205066339</v>
      </c>
      <c r="L421" s="5">
        <f>AVERAGE('Training pairs'!G9344:G9359)-K421*AVERAGE('Training pairs'!F9344:F9359)</f>
        <v>-1.1072862274190882</v>
      </c>
      <c r="M421" s="5">
        <f>(SUM('Target months'!H1251:H1253)/SUM('Target months'!F1251:F1253)-1)*100</f>
        <v>2.1426209000647178</v>
      </c>
      <c r="N421" s="5">
        <f t="shared" si="32"/>
        <v>-0.34827528208342406</v>
      </c>
      <c r="O421" s="8">
        <f>COUNT('Training pairs'!F9360:F9374)</f>
        <v>15</v>
      </c>
      <c r="P421" s="5">
        <f>(SUM('Training pairs'!I9360:I9374)-SUM('Training pairs'!F9360:F9374)*SUM('Training pairs'!G9360:G9374)/COUNT('Training pairs'!F9360:F9374))/(SUM('Training pairs'!H9360:H9374)-SUM('Training pairs'!F9360:F9374)^2/COUNT('Training pairs'!F9360:F9374))</f>
        <v>-0.19283409179405894</v>
      </c>
      <c r="Q421" s="5">
        <f>AVERAGE('Training pairs'!G9360:G9374)-P421*AVERAGE('Training pairs'!F9360:F9374)</f>
        <v>-0.84451917711043989</v>
      </c>
      <c r="R421" s="5">
        <v>2.1401264096209793</v>
      </c>
      <c r="S421" s="5">
        <f>Q421+P421*R421</f>
        <v>-1.2572085096341816</v>
      </c>
      <c r="T421" s="5">
        <f t="shared" si="33"/>
        <v>-0.92413764104171203</v>
      </c>
      <c r="U421" s="4">
        <v>46073</v>
      </c>
      <c r="V421" s="4">
        <v>46045</v>
      </c>
      <c r="W421" s="1" t="s">
        <v>176</v>
      </c>
    </row>
    <row r="422" spans="1:23" ht="25" customHeight="1">
      <c r="A422" s="1"/>
      <c r="B422" s="1">
        <v>417</v>
      </c>
      <c r="C422" s="13" t="s">
        <v>53</v>
      </c>
      <c r="D422" s="1" t="s">
        <v>43</v>
      </c>
      <c r="E422" s="4">
        <v>46112</v>
      </c>
      <c r="F422" s="4">
        <v>46094</v>
      </c>
      <c r="G422" s="1">
        <v>1</v>
      </c>
      <c r="H422" s="5">
        <f>AVERAGE('PG facts'!D92,'PG facts'!D99,'PG facts'!D106,'PG facts'!D113)</f>
        <v>-1.5</v>
      </c>
      <c r="I422" s="5">
        <f>'PG facts'!D113</f>
        <v>-1</v>
      </c>
      <c r="J422" s="8">
        <f>COUNT('Training pairs'!F9375:F9390)</f>
        <v>16</v>
      </c>
      <c r="K422" s="5">
        <f>(SUM('Training pairs'!I9375:I9390)-SUM('Training pairs'!F9375:F9390)*SUM('Training pairs'!G9375:G9390)/COUNT('Training pairs'!F9375:F9390))/(SUM('Training pairs'!H9375:H9390)-SUM('Training pairs'!F9375:F9390)^2/COUNT('Training pairs'!F9375:F9390))</f>
        <v>0.35332064970948268</v>
      </c>
      <c r="L422" s="5">
        <f>AVERAGE('Training pairs'!G9375:G9390)-K422*AVERAGE('Training pairs'!F9375:F9390)</f>
        <v>-1.1069265527217773</v>
      </c>
      <c r="M422" s="5">
        <f>(SUM('Target months'!H1254:H1256)/SUM('Target months'!F1254:F1256)-1)*100</f>
        <v>2.0377604639839175</v>
      </c>
      <c r="N422" s="5">
        <f t="shared" si="32"/>
        <v>-0.38694370163468272</v>
      </c>
      <c r="O422" s="8">
        <f>COUNT('Training pairs'!F9391:F9405)</f>
        <v>15</v>
      </c>
      <c r="P422" s="5">
        <f>(SUM('Training pairs'!I9391:I9405)-SUM('Training pairs'!F9391:F9405)*SUM('Training pairs'!G9391:G9405)/COUNT('Training pairs'!F9391:F9405))/(SUM('Training pairs'!H9391:H9405)-SUM('Training pairs'!F9391:F9405)^2/COUNT('Training pairs'!F9391:F9405))</f>
        <v>-0.19283409179405894</v>
      </c>
      <c r="Q422" s="5">
        <f>AVERAGE('Training pairs'!G9391:G9405)-P422*AVERAGE('Training pairs'!F9391:F9405)</f>
        <v>-0.84451917711043989</v>
      </c>
      <c r="R422" s="5">
        <v>2.1881543811115511</v>
      </c>
      <c r="S422" s="5">
        <f>Q422+P422*R422</f>
        <v>-1.266469939897277</v>
      </c>
      <c r="T422" s="5">
        <f t="shared" si="33"/>
        <v>-0.94347185081734142</v>
      </c>
      <c r="U422" s="4">
        <v>46094</v>
      </c>
      <c r="V422" s="4">
        <v>46045</v>
      </c>
      <c r="W422" s="1" t="s">
        <v>177</v>
      </c>
    </row>
    <row r="423" spans="1:23" ht="25" customHeight="1">
      <c r="A423" s="1"/>
      <c r="B423" s="1">
        <v>418</v>
      </c>
      <c r="C423" s="13" t="s">
        <v>53</v>
      </c>
      <c r="D423" s="1" t="s">
        <v>43</v>
      </c>
      <c r="E423" s="4">
        <v>46112</v>
      </c>
      <c r="F423" s="4">
        <v>46121</v>
      </c>
      <c r="G423" s="1">
        <v>2</v>
      </c>
      <c r="H423" s="5">
        <f>AVERAGE('PG facts'!D92,'PG facts'!D99,'PG facts'!D106,'PG facts'!D113)</f>
        <v>-1.5</v>
      </c>
      <c r="I423" s="5">
        <f>'PG facts'!D113</f>
        <v>-1</v>
      </c>
      <c r="J423" s="8">
        <f>COUNT('Training pairs'!F9406:F9421)</f>
        <v>16</v>
      </c>
      <c r="K423" s="5">
        <f>(SUM('Training pairs'!I9406:I9421)-SUM('Training pairs'!F9406:F9421)*SUM('Training pairs'!G9406:G9421)/COUNT('Training pairs'!F9406:F9421))/(SUM('Training pairs'!H9406:H9421)-SUM('Training pairs'!F9406:F9421)^2/COUNT('Training pairs'!F9406:F9421))</f>
        <v>0.35409848809376027</v>
      </c>
      <c r="L423" s="5">
        <f>AVERAGE('Training pairs'!G9406:G9421)-K423*AVERAGE('Training pairs'!F9406:F9421)</f>
        <v>-1.1072322641753187</v>
      </c>
      <c r="M423" s="5">
        <f>(SUM('Target months'!H1257:H1259)/SUM('Target months'!F1257:F1259)-1)*100</f>
        <v>1.2714440995043708</v>
      </c>
      <c r="N423" s="5">
        <f t="shared" si="32"/>
        <v>-0.65701583084508863</v>
      </c>
      <c r="O423" s="8">
        <f>COUNT('Training pairs'!F9422:F9436)</f>
        <v>15</v>
      </c>
      <c r="P423" s="5">
        <f>(SUM('Training pairs'!I9422:I9436)-SUM('Training pairs'!F9422:F9436)*SUM('Training pairs'!G9422:G9436)/COUNT('Training pairs'!F9422:F9436))/(SUM('Training pairs'!H9422:H9436)-SUM('Training pairs'!F9422:F9436)^2/COUNT('Training pairs'!F9422:F9436))</f>
        <v>-0.19283409179405894</v>
      </c>
      <c r="Q423" s="5">
        <f>AVERAGE('Training pairs'!G9422:G9436)-P423*AVERAGE('Training pairs'!F9422:F9436)</f>
        <v>-0.84451917711043989</v>
      </c>
      <c r="R423" s="5">
        <v>2.1478108850594646</v>
      </c>
      <c r="S423" s="5">
        <f>Q423+P423*R423</f>
        <v>-1.2586903384762755</v>
      </c>
      <c r="T423" s="5">
        <f t="shared" si="33"/>
        <v>-1.0785079154225443</v>
      </c>
      <c r="U423" s="4">
        <v>46121</v>
      </c>
      <c r="V423" s="4">
        <v>46045</v>
      </c>
      <c r="W423" s="1" t="s">
        <v>178</v>
      </c>
    </row>
    <row r="424" spans="1:23" ht="25" customHeight="1">
      <c r="A424" s="1"/>
      <c r="B424" s="1">
        <v>419</v>
      </c>
      <c r="C424" s="13" t="s">
        <v>53</v>
      </c>
      <c r="D424" s="1" t="s">
        <v>43</v>
      </c>
      <c r="E424" s="4">
        <v>46112</v>
      </c>
      <c r="F424" s="4">
        <v>46135</v>
      </c>
      <c r="G424" s="1">
        <v>2</v>
      </c>
      <c r="H424" s="5">
        <f>AVERAGE('PG facts'!D92,'PG facts'!D99,'PG facts'!D106,'PG facts'!D113)</f>
        <v>-1.5</v>
      </c>
      <c r="I424" s="5">
        <f>'PG facts'!D113</f>
        <v>-1</v>
      </c>
      <c r="J424" s="8">
        <f>COUNT('Training pairs'!F9437:F9452)</f>
        <v>16</v>
      </c>
      <c r="K424" s="5">
        <f>(SUM('Training pairs'!I9437:I9452)-SUM('Training pairs'!F9437:F9452)*SUM('Training pairs'!G9437:G9452)/COUNT('Training pairs'!F9437:F9452))/(SUM('Training pairs'!H9437:H9452)-SUM('Training pairs'!F9437:F9452)^2/COUNT('Training pairs'!F9437:F9452))</f>
        <v>0.35409848809376027</v>
      </c>
      <c r="L424" s="5">
        <f>AVERAGE('Training pairs'!G9437:G9452)-K424*AVERAGE('Training pairs'!F9437:F9452)</f>
        <v>-1.1072322641753187</v>
      </c>
      <c r="M424" s="5">
        <f>(SUM('Target months'!H1260:H1262)/SUM('Target months'!F1260:F1262)-1)*100</f>
        <v>1.2714440995043708</v>
      </c>
      <c r="N424" s="5">
        <f t="shared" si="32"/>
        <v>-0.65701583084508863</v>
      </c>
      <c r="O424" s="8">
        <f>COUNT('Training pairs'!F9453:F9467)</f>
        <v>15</v>
      </c>
      <c r="P424" s="5">
        <f>(SUM('Training pairs'!I9453:I9467)-SUM('Training pairs'!F9453:F9467)*SUM('Training pairs'!G9453:G9467)/COUNT('Training pairs'!F9453:F9467))/(SUM('Training pairs'!H9453:H9467)-SUM('Training pairs'!F9453:F9467)^2/COUNT('Training pairs'!F9453:F9467))</f>
        <v>-0.19283409179405894</v>
      </c>
      <c r="Q424" s="5">
        <f>AVERAGE('Training pairs'!G9453:G9467)-P424*AVERAGE('Training pairs'!F9453:F9467)</f>
        <v>-0.84451917711043989</v>
      </c>
      <c r="R424" s="5">
        <v>2.1478108850594646</v>
      </c>
      <c r="S424" s="5">
        <f>Q424+P424*R424</f>
        <v>-1.2586903384762755</v>
      </c>
      <c r="T424" s="5">
        <f t="shared" si="33"/>
        <v>-1.0785079154225443</v>
      </c>
      <c r="U424" s="4">
        <v>46121</v>
      </c>
      <c r="V424" s="4">
        <v>46045</v>
      </c>
      <c r="W424" s="1" t="s">
        <v>178</v>
      </c>
    </row>
    <row r="425" spans="1:23" ht="25" customHeight="1">
      <c r="A425" s="1"/>
      <c r="B425" s="1">
        <v>420</v>
      </c>
      <c r="C425" s="13" t="s">
        <v>54</v>
      </c>
      <c r="D425" s="1" t="s">
        <v>43</v>
      </c>
      <c r="E425" s="4">
        <v>46112</v>
      </c>
      <c r="F425" s="4">
        <v>46023</v>
      </c>
      <c r="G425" s="1">
        <v>0</v>
      </c>
      <c r="H425" s="5">
        <f>AVERAGE('PG facts'!D86,'PG facts'!D93,'PG facts'!D100,'PG facts'!D107)</f>
        <v>0</v>
      </c>
      <c r="I425" s="5">
        <f>'PG facts'!D107</f>
        <v>-2</v>
      </c>
      <c r="J425" s="8">
        <f>COUNT('Training pairs'!F9468:F9482)</f>
        <v>15</v>
      </c>
      <c r="K425" s="5">
        <f>(SUM('Training pairs'!I9468:I9482)-SUM('Training pairs'!F9468:F9482)*SUM('Training pairs'!G9468:G9482)/COUNT('Training pairs'!F9468:F9482))/(SUM('Training pairs'!H9468:H9482)-SUM('Training pairs'!F9468:F9482)^2/COUNT('Training pairs'!F9468:F9482))</f>
        <v>1.3630532848123385</v>
      </c>
      <c r="L425" s="5">
        <f>AVERAGE('Training pairs'!G9468:G9482)-K425*AVERAGE('Training pairs'!F9468:F9482)</f>
        <v>-2.5764102200108021</v>
      </c>
      <c r="M425" s="5">
        <f>(SUM('Target months'!H1263:H1265)/SUM('Target months'!F1263:F1265)-1)*100</f>
        <v>3.0175188319920387</v>
      </c>
      <c r="N425" s="5">
        <f t="shared" si="32"/>
        <v>1.5366287359190367</v>
      </c>
      <c r="O425" s="8">
        <f>COUNT('Training pairs'!F9483:F9496)</f>
        <v>14</v>
      </c>
      <c r="P425" s="5">
        <f>(SUM('Training pairs'!I9483:I9496)-SUM('Training pairs'!F9483:F9496)*SUM('Training pairs'!G9483:G9496)/COUNT('Training pairs'!F9483:F9496))/(SUM('Training pairs'!H9483:H9496)-SUM('Training pairs'!F9483:F9496)^2/COUNT('Training pairs'!F9483:F9496))</f>
        <v>0.92428259716338312</v>
      </c>
      <c r="Q425" s="5">
        <f>AVERAGE('Training pairs'!G9483:G9496)-P425*AVERAGE('Training pairs'!F9483:F9496)</f>
        <v>-2.213937262335707</v>
      </c>
      <c r="R425" s="5" t="s">
        <v>88</v>
      </c>
      <c r="S425" s="5" t="str">
        <f>"n.a."</f>
        <v>n.a.</v>
      </c>
      <c r="T425" s="5">
        <f t="shared" si="33"/>
        <v>0.76831436795951835</v>
      </c>
      <c r="U425" s="4">
        <v>46023</v>
      </c>
      <c r="V425" s="4">
        <v>45954</v>
      </c>
      <c r="W425" s="1" t="s">
        <v>175</v>
      </c>
    </row>
    <row r="426" spans="1:23" ht="25" customHeight="1">
      <c r="A426" s="1"/>
      <c r="B426" s="1">
        <v>421</v>
      </c>
      <c r="C426" s="13" t="s">
        <v>54</v>
      </c>
      <c r="D426" s="1" t="s">
        <v>43</v>
      </c>
      <c r="E426" s="4">
        <v>46112</v>
      </c>
      <c r="F426" s="4">
        <v>46044</v>
      </c>
      <c r="G426" s="1">
        <v>0</v>
      </c>
      <c r="H426" s="5">
        <f>AVERAGE('PG facts'!D86,'PG facts'!D93,'PG facts'!D100,'PG facts'!D107)</f>
        <v>0</v>
      </c>
      <c r="I426" s="5">
        <f>'PG facts'!D107</f>
        <v>-2</v>
      </c>
      <c r="J426" s="8">
        <f>COUNT('Training pairs'!F9497:F9511)</f>
        <v>15</v>
      </c>
      <c r="K426" s="5">
        <f>(SUM('Training pairs'!I9497:I9511)-SUM('Training pairs'!F9497:F9511)*SUM('Training pairs'!G9497:G9511)/COUNT('Training pairs'!F9497:F9511))/(SUM('Training pairs'!H9497:H9511)-SUM('Training pairs'!F9497:F9511)^2/COUNT('Training pairs'!F9497:F9511))</f>
        <v>1.3651998674792103</v>
      </c>
      <c r="L426" s="5">
        <f>AVERAGE('Training pairs'!G9497:G9511)-K426*AVERAGE('Training pairs'!F9497:F9511)</f>
        <v>-2.5780394541924139</v>
      </c>
      <c r="M426" s="5">
        <f>(SUM('Target months'!H1266:H1268)/SUM('Target months'!F1266:F1268)-1)*100</f>
        <v>2.7279121275772367</v>
      </c>
      <c r="N426" s="5">
        <f t="shared" si="32"/>
        <v>1.14610582087096</v>
      </c>
      <c r="O426" s="8">
        <f>COUNT('Training pairs'!F9512:F9525)</f>
        <v>14</v>
      </c>
      <c r="P426" s="5">
        <f>(SUM('Training pairs'!I9512:I9525)-SUM('Training pairs'!F9512:F9525)*SUM('Training pairs'!G9512:G9525)/COUNT('Training pairs'!F9512:F9525))/(SUM('Training pairs'!H9512:H9525)-SUM('Training pairs'!F9512:F9525)^2/COUNT('Training pairs'!F9512:F9525))</f>
        <v>0.92428259716338312</v>
      </c>
      <c r="Q426" s="5">
        <f>AVERAGE('Training pairs'!G9512:G9525)-P426*AVERAGE('Training pairs'!F9512:F9525)</f>
        <v>-2.213937262335707</v>
      </c>
      <c r="R426" s="5" t="s">
        <v>88</v>
      </c>
      <c r="S426" s="5" t="str">
        <f>"n.a."</f>
        <v>n.a.</v>
      </c>
      <c r="T426" s="5">
        <f t="shared" si="33"/>
        <v>0.57305291043548001</v>
      </c>
      <c r="U426" s="4">
        <v>46044</v>
      </c>
      <c r="V426" s="4">
        <v>45954</v>
      </c>
      <c r="W426" s="1" t="s">
        <v>168</v>
      </c>
    </row>
    <row r="427" spans="1:23" ht="25" customHeight="1">
      <c r="A427" s="1"/>
      <c r="B427" s="1">
        <v>422</v>
      </c>
      <c r="C427" s="13" t="s">
        <v>54</v>
      </c>
      <c r="D427" s="1" t="s">
        <v>43</v>
      </c>
      <c r="E427" s="4">
        <v>46112</v>
      </c>
      <c r="F427" s="4">
        <v>46045</v>
      </c>
      <c r="G427" s="1">
        <v>0</v>
      </c>
      <c r="H427" s="5">
        <f>AVERAGE('PG facts'!D93,'PG facts'!D100,'PG facts'!D107,'PG facts'!D114)</f>
        <v>-0.5</v>
      </c>
      <c r="I427" s="5">
        <f>'PG facts'!D114</f>
        <v>0</v>
      </c>
      <c r="J427" s="8">
        <f>COUNT('Training pairs'!F9526:F9540)</f>
        <v>15</v>
      </c>
      <c r="K427" s="5">
        <f>(SUM('Training pairs'!I9526:I9540)-SUM('Training pairs'!F9526:F9540)*SUM('Training pairs'!G9526:G9540)/COUNT('Training pairs'!F9526:F9540))/(SUM('Training pairs'!H9526:H9540)-SUM('Training pairs'!F9526:F9540)^2/COUNT('Training pairs'!F9526:F9540))</f>
        <v>1.3651998674792103</v>
      </c>
      <c r="L427" s="5">
        <f>AVERAGE('Training pairs'!G9526:G9540)-K427*AVERAGE('Training pairs'!F9526:F9540)</f>
        <v>-2.5780394541924139</v>
      </c>
      <c r="M427" s="5">
        <f>(SUM('Target months'!H1269:H1271)/SUM('Target months'!F1269:F1271)-1)*100</f>
        <v>2.7279121275772367</v>
      </c>
      <c r="N427" s="5">
        <f t="shared" si="32"/>
        <v>1.14610582087096</v>
      </c>
      <c r="O427" s="8">
        <f>COUNT('Training pairs'!F9541:F9555)</f>
        <v>15</v>
      </c>
      <c r="P427" s="5">
        <f>(SUM('Training pairs'!I9541:I9555)-SUM('Training pairs'!F9541:F9555)*SUM('Training pairs'!G9541:G9555)/COUNT('Training pairs'!F9541:F9555))/(SUM('Training pairs'!H9541:H9555)-SUM('Training pairs'!F9541:F9555)^2/COUNT('Training pairs'!F9541:F9555))</f>
        <v>0.90589849739155215</v>
      </c>
      <c r="Q427" s="5">
        <f>AVERAGE('Training pairs'!G9541:G9555)-P427*AVERAGE('Training pairs'!F9541:F9555)</f>
        <v>-2.2234615555452786</v>
      </c>
      <c r="R427" s="5" t="s">
        <v>88</v>
      </c>
      <c r="S427" s="5" t="str">
        <f>"n.a."</f>
        <v>n.a.</v>
      </c>
      <c r="T427" s="5">
        <f t="shared" si="33"/>
        <v>0.32305291043548001</v>
      </c>
      <c r="U427" s="4">
        <v>46044</v>
      </c>
      <c r="V427" s="4">
        <v>46045</v>
      </c>
      <c r="W427" s="1" t="s">
        <v>168</v>
      </c>
    </row>
    <row r="428" spans="1:23" ht="25" customHeight="1">
      <c r="A428" s="1"/>
      <c r="B428" s="1">
        <v>423</v>
      </c>
      <c r="C428" s="13" t="s">
        <v>54</v>
      </c>
      <c r="D428" s="1" t="s">
        <v>43</v>
      </c>
      <c r="E428" s="4">
        <v>46112</v>
      </c>
      <c r="F428" s="4">
        <v>46073</v>
      </c>
      <c r="G428" s="1">
        <v>0</v>
      </c>
      <c r="H428" s="5">
        <f>AVERAGE('PG facts'!D93,'PG facts'!D100,'PG facts'!D107,'PG facts'!D114)</f>
        <v>-0.5</v>
      </c>
      <c r="I428" s="5">
        <f>'PG facts'!D114</f>
        <v>0</v>
      </c>
      <c r="J428" s="8">
        <f>COUNT('Training pairs'!F9556:F9571)</f>
        <v>16</v>
      </c>
      <c r="K428" s="5">
        <f>(SUM('Training pairs'!I9556:I9571)-SUM('Training pairs'!F9556:F9571)*SUM('Training pairs'!G9556:G9571)/COUNT('Training pairs'!F9556:F9571))/(SUM('Training pairs'!H9556:H9571)-SUM('Training pairs'!F9556:F9571)^2/COUNT('Training pairs'!F9556:F9571))</f>
        <v>1.3606722261319073</v>
      </c>
      <c r="L428" s="5">
        <f>AVERAGE('Training pairs'!G9556:G9571)-K428*AVERAGE('Training pairs'!F9556:F9571)</f>
        <v>-2.5925552718701361</v>
      </c>
      <c r="M428" s="5">
        <f>(SUM('Target months'!H1272:H1274)/SUM('Target months'!F1272:F1274)-1)*100</f>
        <v>2.1426209000647178</v>
      </c>
      <c r="N428" s="5">
        <f t="shared" si="32"/>
        <v>0.32284947797767449</v>
      </c>
      <c r="O428" s="8">
        <f>COUNT('Training pairs'!F9572:F9586)</f>
        <v>15</v>
      </c>
      <c r="P428" s="5">
        <f>(SUM('Training pairs'!I9572:I9586)-SUM('Training pairs'!F9572:F9586)*SUM('Training pairs'!G9572:G9586)/COUNT('Training pairs'!F9572:F9586))/(SUM('Training pairs'!H9572:H9586)-SUM('Training pairs'!F9572:F9586)^2/COUNT('Training pairs'!F9572:F9586))</f>
        <v>0.90589849739155215</v>
      </c>
      <c r="Q428" s="5">
        <f>AVERAGE('Training pairs'!G9572:G9586)-P428*AVERAGE('Training pairs'!F9572:F9586)</f>
        <v>-2.2234615555452786</v>
      </c>
      <c r="R428" s="5">
        <v>2.1401264096209793</v>
      </c>
      <c r="S428" s="5">
        <f>Q428+P428*R428</f>
        <v>-0.28472425684165592</v>
      </c>
      <c r="T428" s="5">
        <f t="shared" si="33"/>
        <v>-8.8575261011162754E-2</v>
      </c>
      <c r="U428" s="4">
        <v>46073</v>
      </c>
      <c r="V428" s="4">
        <v>46045</v>
      </c>
      <c r="W428" s="1" t="s">
        <v>176</v>
      </c>
    </row>
    <row r="429" spans="1:23" ht="25" customHeight="1">
      <c r="A429" s="1"/>
      <c r="B429" s="1">
        <v>424</v>
      </c>
      <c r="C429" s="13" t="s">
        <v>54</v>
      </c>
      <c r="D429" s="1" t="s">
        <v>43</v>
      </c>
      <c r="E429" s="4">
        <v>46112</v>
      </c>
      <c r="F429" s="4">
        <v>46094</v>
      </c>
      <c r="G429" s="1">
        <v>1</v>
      </c>
      <c r="H429" s="5">
        <f>AVERAGE('PG facts'!D93,'PG facts'!D100,'PG facts'!D107,'PG facts'!D114)</f>
        <v>-0.5</v>
      </c>
      <c r="I429" s="5">
        <f>'PG facts'!D114</f>
        <v>0</v>
      </c>
      <c r="J429" s="8">
        <f>COUNT('Training pairs'!F9587:F9602)</f>
        <v>16</v>
      </c>
      <c r="K429" s="5">
        <f>(SUM('Training pairs'!I9587:I9602)-SUM('Training pairs'!F9587:F9602)*SUM('Training pairs'!G9587:G9602)/COUNT('Training pairs'!F9587:F9602))/(SUM('Training pairs'!H9587:H9602)-SUM('Training pairs'!F9587:F9602)^2/COUNT('Training pairs'!F9587:F9602))</f>
        <v>1.3594128953385536</v>
      </c>
      <c r="L429" s="5">
        <f>AVERAGE('Training pairs'!G9587:G9602)-K429*AVERAGE('Training pairs'!F9587:F9602)</f>
        <v>-2.5946991831449573</v>
      </c>
      <c r="M429" s="5">
        <f>(SUM('Target months'!H1275:H1277)/SUM('Target months'!F1275:F1277)-1)*100</f>
        <v>2.0377604639839175</v>
      </c>
      <c r="N429" s="5">
        <f t="shared" si="32"/>
        <v>0.17545866920585418</v>
      </c>
      <c r="O429" s="8">
        <f>COUNT('Training pairs'!F9603:F9617)</f>
        <v>15</v>
      </c>
      <c r="P429" s="5">
        <f>(SUM('Training pairs'!I9603:I9617)-SUM('Training pairs'!F9603:F9617)*SUM('Training pairs'!G9603:G9617)/COUNT('Training pairs'!F9603:F9617))/(SUM('Training pairs'!H9603:H9617)-SUM('Training pairs'!F9603:F9617)^2/COUNT('Training pairs'!F9603:F9617))</f>
        <v>0.90589849739155215</v>
      </c>
      <c r="Q429" s="5">
        <f>AVERAGE('Training pairs'!G9603:G9617)-P429*AVERAGE('Training pairs'!F9603:F9617)</f>
        <v>-2.2234615555452786</v>
      </c>
      <c r="R429" s="5">
        <v>2.1881543811115511</v>
      </c>
      <c r="S429" s="5">
        <f>Q429+P429*R429</f>
        <v>-0.24121578963558266</v>
      </c>
      <c r="T429" s="5">
        <f t="shared" si="33"/>
        <v>-0.16227066539707291</v>
      </c>
      <c r="U429" s="4">
        <v>46094</v>
      </c>
      <c r="V429" s="4">
        <v>46045</v>
      </c>
      <c r="W429" s="1" t="s">
        <v>177</v>
      </c>
    </row>
    <row r="430" spans="1:23" ht="25" customHeight="1">
      <c r="A430" s="1"/>
      <c r="B430" s="1">
        <v>425</v>
      </c>
      <c r="C430" s="13" t="s">
        <v>54</v>
      </c>
      <c r="D430" s="1" t="s">
        <v>43</v>
      </c>
      <c r="E430" s="4">
        <v>46112</v>
      </c>
      <c r="F430" s="4">
        <v>46121</v>
      </c>
      <c r="G430" s="1">
        <v>2</v>
      </c>
      <c r="H430" s="5">
        <f>AVERAGE('PG facts'!D93,'PG facts'!D100,'PG facts'!D107,'PG facts'!D114)</f>
        <v>-0.5</v>
      </c>
      <c r="I430" s="5">
        <f>'PG facts'!D114</f>
        <v>0</v>
      </c>
      <c r="J430" s="8">
        <f>COUNT('Training pairs'!F9618:F9633)</f>
        <v>16</v>
      </c>
      <c r="K430" s="5">
        <f>(SUM('Training pairs'!I9618:I9633)-SUM('Training pairs'!F9618:F9633)*SUM('Training pairs'!G9618:G9633)/COUNT('Training pairs'!F9618:F9633))/(SUM('Training pairs'!H9618:H9633)-SUM('Training pairs'!F9618:F9633)^2/COUNT('Training pairs'!F9618:F9633))</f>
        <v>1.3604791593356029</v>
      </c>
      <c r="L430" s="5">
        <f>AVERAGE('Training pairs'!G9618:G9633)-K430*AVERAGE('Training pairs'!F9618:F9633)</f>
        <v>-2.5929117681857639</v>
      </c>
      <c r="M430" s="5">
        <f>(SUM('Target months'!H1278:H1280)/SUM('Target months'!F1278:F1280)-1)*100</f>
        <v>1.2714440995043708</v>
      </c>
      <c r="N430" s="5">
        <f t="shared" si="32"/>
        <v>-0.86313856854984494</v>
      </c>
      <c r="O430" s="8">
        <f>COUNT('Training pairs'!F9634:F9648)</f>
        <v>15</v>
      </c>
      <c r="P430" s="5">
        <f>(SUM('Training pairs'!I9634:I9648)-SUM('Training pairs'!F9634:F9648)*SUM('Training pairs'!G9634:G9648)/COUNT('Training pairs'!F9634:F9648))/(SUM('Training pairs'!H9634:H9648)-SUM('Training pairs'!F9634:F9648)^2/COUNT('Training pairs'!F9634:F9648))</f>
        <v>0.90589849739155215</v>
      </c>
      <c r="Q430" s="5">
        <f>AVERAGE('Training pairs'!G9634:G9648)-P430*AVERAGE('Training pairs'!F9634:F9648)</f>
        <v>-2.2234615555452786</v>
      </c>
      <c r="R430" s="5">
        <v>2.1478108850594646</v>
      </c>
      <c r="S430" s="5">
        <f>Q430+P430*R430</f>
        <v>-0.27776290208868981</v>
      </c>
      <c r="T430" s="5">
        <f t="shared" si="33"/>
        <v>-0.68156928427492247</v>
      </c>
      <c r="U430" s="4">
        <v>46121</v>
      </c>
      <c r="V430" s="4">
        <v>46045</v>
      </c>
      <c r="W430" s="1" t="s">
        <v>178</v>
      </c>
    </row>
    <row r="431" spans="1:23" ht="25" customHeight="1">
      <c r="A431" s="1"/>
      <c r="B431" s="1">
        <v>426</v>
      </c>
      <c r="C431" s="13" t="s">
        <v>54</v>
      </c>
      <c r="D431" s="1" t="s">
        <v>43</v>
      </c>
      <c r="E431" s="4">
        <v>46112</v>
      </c>
      <c r="F431" s="4">
        <v>46135</v>
      </c>
      <c r="G431" s="1">
        <v>2</v>
      </c>
      <c r="H431" s="5">
        <f>AVERAGE('PG facts'!D93,'PG facts'!D100,'PG facts'!D107,'PG facts'!D114)</f>
        <v>-0.5</v>
      </c>
      <c r="I431" s="5">
        <f>'PG facts'!D114</f>
        <v>0</v>
      </c>
      <c r="J431" s="8">
        <f>COUNT('Training pairs'!F9649:F9664)</f>
        <v>16</v>
      </c>
      <c r="K431" s="5">
        <f>(SUM('Training pairs'!I9649:I9664)-SUM('Training pairs'!F9649:F9664)*SUM('Training pairs'!G9649:G9664)/COUNT('Training pairs'!F9649:F9664))/(SUM('Training pairs'!H9649:H9664)-SUM('Training pairs'!F9649:F9664)^2/COUNT('Training pairs'!F9649:F9664))</f>
        <v>1.3604791593356029</v>
      </c>
      <c r="L431" s="5">
        <f>AVERAGE('Training pairs'!G9649:G9664)-K431*AVERAGE('Training pairs'!F9649:F9664)</f>
        <v>-2.5929117681857639</v>
      </c>
      <c r="M431" s="5">
        <f>(SUM('Target months'!H1281:H1283)/SUM('Target months'!F1281:F1283)-1)*100</f>
        <v>1.2714440995043708</v>
      </c>
      <c r="N431" s="5">
        <f t="shared" si="32"/>
        <v>-0.86313856854984494</v>
      </c>
      <c r="O431" s="8">
        <f>COUNT('Training pairs'!F9665:F9679)</f>
        <v>15</v>
      </c>
      <c r="P431" s="5">
        <f>(SUM('Training pairs'!I9665:I9679)-SUM('Training pairs'!F9665:F9679)*SUM('Training pairs'!G9665:G9679)/COUNT('Training pairs'!F9665:F9679))/(SUM('Training pairs'!H9665:H9679)-SUM('Training pairs'!F9665:F9679)^2/COUNT('Training pairs'!F9665:F9679))</f>
        <v>0.90589849739155215</v>
      </c>
      <c r="Q431" s="5">
        <f>AVERAGE('Training pairs'!G9665:G9679)-P431*AVERAGE('Training pairs'!F9665:F9679)</f>
        <v>-2.2234615555452786</v>
      </c>
      <c r="R431" s="5">
        <v>2.1478108850594646</v>
      </c>
      <c r="S431" s="5">
        <f>Q431+P431*R431</f>
        <v>-0.27776290208868981</v>
      </c>
      <c r="T431" s="5">
        <f t="shared" si="33"/>
        <v>-0.68156928427492247</v>
      </c>
      <c r="U431" s="4">
        <v>46121</v>
      </c>
      <c r="V431" s="4">
        <v>46045</v>
      </c>
      <c r="W431" s="1" t="s">
        <v>178</v>
      </c>
    </row>
    <row r="432" spans="1:23" ht="25" customHeight="1">
      <c r="A432" s="1"/>
      <c r="B432" s="1">
        <v>427</v>
      </c>
      <c r="C432" s="13" t="s">
        <v>55</v>
      </c>
      <c r="D432" s="1" t="s">
        <v>43</v>
      </c>
      <c r="E432" s="4">
        <v>46112</v>
      </c>
      <c r="F432" s="4">
        <v>46023</v>
      </c>
      <c r="G432" s="1">
        <v>0</v>
      </c>
      <c r="H432" s="5">
        <f>AVERAGE('PG facts'!D87,'PG facts'!D94,'PG facts'!D101,'PG facts'!D108)</f>
        <v>0.5</v>
      </c>
      <c r="I432" s="5">
        <f>'PG facts'!D108</f>
        <v>0</v>
      </c>
      <c r="J432" s="8">
        <f>COUNT('Training pairs'!F9680:F9694)</f>
        <v>15</v>
      </c>
      <c r="K432" s="5">
        <f>(SUM('Training pairs'!I9680:I9694)-SUM('Training pairs'!F9680:F9694)*SUM('Training pairs'!G9680:G9694)/COUNT('Training pairs'!F9680:F9694))/(SUM('Training pairs'!H9680:H9694)-SUM('Training pairs'!F9680:F9694)^2/COUNT('Training pairs'!F9680:F9694))</f>
        <v>0.82610505049436522</v>
      </c>
      <c r="L432" s="5">
        <f>AVERAGE('Training pairs'!G9680:G9694)-K432*AVERAGE('Training pairs'!F9680:F9694)</f>
        <v>-2.5049132953484881</v>
      </c>
      <c r="M432" s="5">
        <f>(SUM('Target months'!H1284:H1286)/SUM('Target months'!F1284:F1286)-1)*100</f>
        <v>3.0175188319920387</v>
      </c>
      <c r="N432" s="5">
        <f t="shared" si="32"/>
        <v>-1.2125748278006832E-2</v>
      </c>
      <c r="O432" s="8">
        <f>COUNT('Training pairs'!F9695:F9708)</f>
        <v>14</v>
      </c>
      <c r="P432" s="5">
        <f>(SUM('Training pairs'!I9695:I9708)-SUM('Training pairs'!F9695:F9708)*SUM('Training pairs'!G9695:G9708)/COUNT('Training pairs'!F9695:F9708))/(SUM('Training pairs'!H9695:H9708)-SUM('Training pairs'!F9695:F9708)^2/COUNT('Training pairs'!F9695:F9708))</f>
        <v>0.82637899565599227</v>
      </c>
      <c r="Q432" s="5">
        <f>AVERAGE('Training pairs'!G9695:G9708)-P432*AVERAGE('Training pairs'!F9695:F9708)</f>
        <v>-2.6492148938176854</v>
      </c>
      <c r="R432" s="5" t="s">
        <v>88</v>
      </c>
      <c r="S432" s="5" t="str">
        <f>"n.a."</f>
        <v>n.a.</v>
      </c>
      <c r="T432" s="5">
        <f t="shared" si="33"/>
        <v>0.24393712586099658</v>
      </c>
      <c r="U432" s="4">
        <v>46023</v>
      </c>
      <c r="V432" s="4">
        <v>45954</v>
      </c>
      <c r="W432" s="1" t="s">
        <v>175</v>
      </c>
    </row>
    <row r="433" spans="1:23" ht="25" customHeight="1">
      <c r="A433" s="1"/>
      <c r="B433" s="1">
        <v>428</v>
      </c>
      <c r="C433" s="13" t="s">
        <v>55</v>
      </c>
      <c r="D433" s="1" t="s">
        <v>43</v>
      </c>
      <c r="E433" s="4">
        <v>46112</v>
      </c>
      <c r="F433" s="4">
        <v>46044</v>
      </c>
      <c r="G433" s="1">
        <v>0</v>
      </c>
      <c r="H433" s="5">
        <f>AVERAGE('PG facts'!D87,'PG facts'!D94,'PG facts'!D101,'PG facts'!D108)</f>
        <v>0.5</v>
      </c>
      <c r="I433" s="5">
        <f>'PG facts'!D108</f>
        <v>0</v>
      </c>
      <c r="J433" s="8">
        <f>COUNT('Training pairs'!F9709:F9723)</f>
        <v>15</v>
      </c>
      <c r="K433" s="5">
        <f>(SUM('Training pairs'!I9709:I9723)-SUM('Training pairs'!F9709:F9723)*SUM('Training pairs'!G9709:G9723)/COUNT('Training pairs'!F9709:F9723))/(SUM('Training pairs'!H9709:H9723)-SUM('Training pairs'!F9709:F9723)^2/COUNT('Training pairs'!F9709:F9723))</f>
        <v>0.82657609506812135</v>
      </c>
      <c r="L433" s="5">
        <f>AVERAGE('Training pairs'!G9709:G9723)-K433*AVERAGE('Training pairs'!F9709:F9723)</f>
        <v>-2.5046577046106564</v>
      </c>
      <c r="M433" s="5">
        <f>(SUM('Target months'!H1287:H1289)/SUM('Target months'!F1287:F1289)-1)*100</f>
        <v>2.7279121275772367</v>
      </c>
      <c r="N433" s="5">
        <f t="shared" si="32"/>
        <v>-0.24983075050889303</v>
      </c>
      <c r="O433" s="8">
        <f>COUNT('Training pairs'!F9724:F9737)</f>
        <v>14</v>
      </c>
      <c r="P433" s="5">
        <f>(SUM('Training pairs'!I9724:I9737)-SUM('Training pairs'!F9724:F9737)*SUM('Training pairs'!G9724:G9737)/COUNT('Training pairs'!F9724:F9737))/(SUM('Training pairs'!H9724:H9737)-SUM('Training pairs'!F9724:F9737)^2/COUNT('Training pairs'!F9724:F9737))</f>
        <v>0.82637899565599227</v>
      </c>
      <c r="Q433" s="5">
        <f>AVERAGE('Training pairs'!G9724:G9737)-P433*AVERAGE('Training pairs'!F9724:F9737)</f>
        <v>-2.6492148938176854</v>
      </c>
      <c r="R433" s="5" t="s">
        <v>88</v>
      </c>
      <c r="S433" s="5" t="str">
        <f>"n.a."</f>
        <v>n.a.</v>
      </c>
      <c r="T433" s="5">
        <f t="shared" si="33"/>
        <v>0.12508462474555349</v>
      </c>
      <c r="U433" s="4">
        <v>46044</v>
      </c>
      <c r="V433" s="4">
        <v>45954</v>
      </c>
      <c r="W433" s="1" t="s">
        <v>168</v>
      </c>
    </row>
    <row r="434" spans="1:23" ht="25" customHeight="1">
      <c r="A434" s="1"/>
      <c r="B434" s="1">
        <v>429</v>
      </c>
      <c r="C434" s="13" t="s">
        <v>55</v>
      </c>
      <c r="D434" s="1" t="s">
        <v>43</v>
      </c>
      <c r="E434" s="4">
        <v>46112</v>
      </c>
      <c r="F434" s="4">
        <v>46045</v>
      </c>
      <c r="G434" s="1">
        <v>0</v>
      </c>
      <c r="H434" s="5">
        <f>AVERAGE('PG facts'!D94,'PG facts'!D101,'PG facts'!D108,'PG facts'!D115)</f>
        <v>-1.75</v>
      </c>
      <c r="I434" s="5">
        <f>'PG facts'!D115</f>
        <v>-5</v>
      </c>
      <c r="J434" s="8">
        <f>COUNT('Training pairs'!F9738:F9752)</f>
        <v>15</v>
      </c>
      <c r="K434" s="5">
        <f>(SUM('Training pairs'!I9738:I9752)-SUM('Training pairs'!F9738:F9752)*SUM('Training pairs'!G9738:G9752)/COUNT('Training pairs'!F9738:F9752))/(SUM('Training pairs'!H9738:H9752)-SUM('Training pairs'!F9738:F9752)^2/COUNT('Training pairs'!F9738:F9752))</f>
        <v>0.82657609506812135</v>
      </c>
      <c r="L434" s="5">
        <f>AVERAGE('Training pairs'!G9738:G9752)-K434*AVERAGE('Training pairs'!F9738:F9752)</f>
        <v>-2.5046577046106564</v>
      </c>
      <c r="M434" s="5">
        <f>(SUM('Target months'!H1290:H1292)/SUM('Target months'!F1290:F1292)-1)*100</f>
        <v>2.7279121275772367</v>
      </c>
      <c r="N434" s="5">
        <f t="shared" si="32"/>
        <v>-0.24983075050889303</v>
      </c>
      <c r="O434" s="8">
        <f>COUNT('Training pairs'!F9753:F9767)</f>
        <v>15</v>
      </c>
      <c r="P434" s="5">
        <f>(SUM('Training pairs'!I9753:I9767)-SUM('Training pairs'!F9753:F9767)*SUM('Training pairs'!G9753:G9767)/COUNT('Training pairs'!F9753:F9767))/(SUM('Training pairs'!H9753:H9767)-SUM('Training pairs'!F9753:F9767)^2/COUNT('Training pairs'!F9753:F9767))</f>
        <v>0.66673355355183228</v>
      </c>
      <c r="Q434" s="5">
        <f>AVERAGE('Training pairs'!G9753:G9767)-P434*AVERAGE('Training pairs'!F9753:F9767)</f>
        <v>-2.7319227782962829</v>
      </c>
      <c r="R434" s="5" t="s">
        <v>88</v>
      </c>
      <c r="S434" s="5" t="str">
        <f>"n.a."</f>
        <v>n.a.</v>
      </c>
      <c r="T434" s="5">
        <f t="shared" si="33"/>
        <v>-0.99991537525444651</v>
      </c>
      <c r="U434" s="4">
        <v>46044</v>
      </c>
      <c r="V434" s="4">
        <v>46045</v>
      </c>
      <c r="W434" s="1" t="s">
        <v>168</v>
      </c>
    </row>
    <row r="435" spans="1:23" ht="25" customHeight="1">
      <c r="A435" s="1"/>
      <c r="B435" s="1">
        <v>430</v>
      </c>
      <c r="C435" s="13" t="s">
        <v>55</v>
      </c>
      <c r="D435" s="1" t="s">
        <v>43</v>
      </c>
      <c r="E435" s="4">
        <v>46112</v>
      </c>
      <c r="F435" s="4">
        <v>46073</v>
      </c>
      <c r="G435" s="1">
        <v>0</v>
      </c>
      <c r="H435" s="5">
        <f>AVERAGE('PG facts'!D94,'PG facts'!D101,'PG facts'!D108,'PG facts'!D115)</f>
        <v>-1.75</v>
      </c>
      <c r="I435" s="5">
        <f>'PG facts'!D115</f>
        <v>-5</v>
      </c>
      <c r="J435" s="8">
        <f>COUNT('Training pairs'!F9768:F9783)</f>
        <v>16</v>
      </c>
      <c r="K435" s="5">
        <f>(SUM('Training pairs'!I9768:I9783)-SUM('Training pairs'!F9768:F9783)*SUM('Training pairs'!G9768:G9783)/COUNT('Training pairs'!F9768:F9783))/(SUM('Training pairs'!H9768:H9783)-SUM('Training pairs'!F9768:F9783)^2/COUNT('Training pairs'!F9768:F9783))</f>
        <v>0.77039480293363072</v>
      </c>
      <c r="L435" s="5">
        <f>AVERAGE('Training pairs'!G9768:G9783)-K435*AVERAGE('Training pairs'!F9768:F9783)</f>
        <v>-2.6847774029186677</v>
      </c>
      <c r="M435" s="5">
        <f>(SUM('Target months'!H1293:H1295)/SUM('Target months'!F1293:F1295)-1)*100</f>
        <v>2.1426209000647178</v>
      </c>
      <c r="N435" s="5">
        <f t="shared" si="32"/>
        <v>-1.034113396851831</v>
      </c>
      <c r="O435" s="8">
        <f>COUNT('Training pairs'!F9784:F9798)</f>
        <v>15</v>
      </c>
      <c r="P435" s="5">
        <f>(SUM('Training pairs'!I9784:I9798)-SUM('Training pairs'!F9784:F9798)*SUM('Training pairs'!G9784:G9798)/COUNT('Training pairs'!F9784:F9798))/(SUM('Training pairs'!H9784:H9798)-SUM('Training pairs'!F9784:F9798)^2/COUNT('Training pairs'!F9784:F9798))</f>
        <v>0.66673355355183228</v>
      </c>
      <c r="Q435" s="5">
        <f>AVERAGE('Training pairs'!G9784:G9798)-P435*AVERAGE('Training pairs'!F9784:F9798)</f>
        <v>-2.7319227782962829</v>
      </c>
      <c r="R435" s="5">
        <v>2.1401264096209793</v>
      </c>
      <c r="S435" s="5">
        <f>Q435+P435*R435</f>
        <v>-1.3050286921595631</v>
      </c>
      <c r="T435" s="5">
        <f t="shared" si="33"/>
        <v>-1.3920566984259155</v>
      </c>
      <c r="U435" s="4">
        <v>46073</v>
      </c>
      <c r="V435" s="4">
        <v>46045</v>
      </c>
      <c r="W435" s="1" t="s">
        <v>176</v>
      </c>
    </row>
    <row r="436" spans="1:23" ht="25" customHeight="1">
      <c r="A436" s="1"/>
      <c r="B436" s="1">
        <v>431</v>
      </c>
      <c r="C436" s="13" t="s">
        <v>55</v>
      </c>
      <c r="D436" s="1" t="s">
        <v>43</v>
      </c>
      <c r="E436" s="4">
        <v>46112</v>
      </c>
      <c r="F436" s="4">
        <v>46094</v>
      </c>
      <c r="G436" s="1">
        <v>1</v>
      </c>
      <c r="H436" s="5">
        <f>AVERAGE('PG facts'!D94,'PG facts'!D101,'PG facts'!D108,'PG facts'!D115)</f>
        <v>-1.75</v>
      </c>
      <c r="I436" s="5">
        <f>'PG facts'!D115</f>
        <v>-5</v>
      </c>
      <c r="J436" s="8">
        <f>COUNT('Training pairs'!F9799:F9814)</f>
        <v>16</v>
      </c>
      <c r="K436" s="5">
        <f>(SUM('Training pairs'!I9799:I9814)-SUM('Training pairs'!F9799:F9814)*SUM('Training pairs'!G9799:G9814)/COUNT('Training pairs'!F9799:F9814))/(SUM('Training pairs'!H9799:H9814)-SUM('Training pairs'!F9799:F9814)^2/COUNT('Training pairs'!F9799:F9814))</f>
        <v>0.76571223184219495</v>
      </c>
      <c r="L436" s="5">
        <f>AVERAGE('Training pairs'!G9799:G9814)-K436*AVERAGE('Training pairs'!F9799:F9814)</f>
        <v>-2.6798746297492619</v>
      </c>
      <c r="M436" s="5">
        <f>(SUM('Target months'!H1296:H1298)/SUM('Target months'!F1296:F1298)-1)*100</f>
        <v>2.0377604639839175</v>
      </c>
      <c r="N436" s="5">
        <f t="shared" si="32"/>
        <v>-1.1195365169123497</v>
      </c>
      <c r="O436" s="8">
        <f>COUNT('Training pairs'!F9815:F9829)</f>
        <v>15</v>
      </c>
      <c r="P436" s="5">
        <f>(SUM('Training pairs'!I9815:I9829)-SUM('Training pairs'!F9815:F9829)*SUM('Training pairs'!G9815:G9829)/COUNT('Training pairs'!F9815:F9829))/(SUM('Training pairs'!H9815:H9829)-SUM('Training pairs'!F9815:F9829)^2/COUNT('Training pairs'!F9815:F9829))</f>
        <v>0.66673355355183228</v>
      </c>
      <c r="Q436" s="5">
        <f>AVERAGE('Training pairs'!G9815:G9829)-P436*AVERAGE('Training pairs'!F9815:F9829)</f>
        <v>-2.7319227782962829</v>
      </c>
      <c r="R436" s="5">
        <v>2.1881543811115511</v>
      </c>
      <c r="S436" s="5">
        <f>Q436+P436*R436</f>
        <v>-1.2730068320577681</v>
      </c>
      <c r="T436" s="5">
        <f t="shared" si="33"/>
        <v>-1.4347682584561747</v>
      </c>
      <c r="U436" s="4">
        <v>46094</v>
      </c>
      <c r="V436" s="4">
        <v>46045</v>
      </c>
      <c r="W436" s="1" t="s">
        <v>177</v>
      </c>
    </row>
    <row r="437" spans="1:23" ht="25" customHeight="1">
      <c r="A437" s="1"/>
      <c r="B437" s="1">
        <v>432</v>
      </c>
      <c r="C437" s="13" t="s">
        <v>55</v>
      </c>
      <c r="D437" s="1" t="s">
        <v>43</v>
      </c>
      <c r="E437" s="4">
        <v>46112</v>
      </c>
      <c r="F437" s="4">
        <v>46121</v>
      </c>
      <c r="G437" s="1">
        <v>2</v>
      </c>
      <c r="H437" s="5">
        <f>AVERAGE('PG facts'!D94,'PG facts'!D101,'PG facts'!D108,'PG facts'!D115)</f>
        <v>-1.75</v>
      </c>
      <c r="I437" s="5">
        <f>'PG facts'!D115</f>
        <v>-5</v>
      </c>
      <c r="J437" s="8">
        <f>COUNT('Training pairs'!F9830:F9845)</f>
        <v>16</v>
      </c>
      <c r="K437" s="5">
        <f>(SUM('Training pairs'!I9830:I9845)-SUM('Training pairs'!F9830:F9845)*SUM('Training pairs'!G9830:G9845)/COUNT('Training pairs'!F9830:F9845))/(SUM('Training pairs'!H9830:H9845)-SUM('Training pairs'!F9830:F9845)^2/COUNT('Training pairs'!F9830:F9845))</f>
        <v>0.76964965802931284</v>
      </c>
      <c r="L437" s="5">
        <f>AVERAGE('Training pairs'!G9830:G9845)-K437*AVERAGE('Training pairs'!F9830:F9845)</f>
        <v>-2.6840011040348051</v>
      </c>
      <c r="M437" s="5">
        <f>(SUM('Target months'!H1299:H1301)/SUM('Target months'!F1299:F1301)-1)*100</f>
        <v>1.2714440995043708</v>
      </c>
      <c r="N437" s="5">
        <f t="shared" si="32"/>
        <v>-1.7054345876478785</v>
      </c>
      <c r="O437" s="8">
        <f>COUNT('Training pairs'!F9846:F9860)</f>
        <v>15</v>
      </c>
      <c r="P437" s="5">
        <f>(SUM('Training pairs'!I9846:I9860)-SUM('Training pairs'!F9846:F9860)*SUM('Training pairs'!G9846:G9860)/COUNT('Training pairs'!F9846:F9860))/(SUM('Training pairs'!H9846:H9860)-SUM('Training pairs'!F9846:F9860)^2/COUNT('Training pairs'!F9846:F9860))</f>
        <v>0.66673355355183228</v>
      </c>
      <c r="Q437" s="5">
        <f>AVERAGE('Training pairs'!G9846:G9860)-P437*AVERAGE('Training pairs'!F9846:F9860)</f>
        <v>-2.7319227782962829</v>
      </c>
      <c r="R437" s="5">
        <v>2.1478108850594646</v>
      </c>
      <c r="S437" s="5">
        <f>Q437+P437*R437</f>
        <v>-1.29990519454328</v>
      </c>
      <c r="T437" s="5">
        <f t="shared" si="33"/>
        <v>-1.7277172938239391</v>
      </c>
      <c r="U437" s="4">
        <v>46121</v>
      </c>
      <c r="V437" s="4">
        <v>46045</v>
      </c>
      <c r="W437" s="1" t="s">
        <v>178</v>
      </c>
    </row>
    <row r="438" spans="1:23" ht="25" customHeight="1">
      <c r="A438" s="1"/>
      <c r="B438" s="1">
        <v>433</v>
      </c>
      <c r="C438" s="13" t="s">
        <v>55</v>
      </c>
      <c r="D438" s="1" t="s">
        <v>43</v>
      </c>
      <c r="E438" s="4">
        <v>46112</v>
      </c>
      <c r="F438" s="4">
        <v>46135</v>
      </c>
      <c r="G438" s="1">
        <v>2</v>
      </c>
      <c r="H438" s="5">
        <f>AVERAGE('PG facts'!D94,'PG facts'!D101,'PG facts'!D108,'PG facts'!D115)</f>
        <v>-1.75</v>
      </c>
      <c r="I438" s="5">
        <f>'PG facts'!D115</f>
        <v>-5</v>
      </c>
      <c r="J438" s="8">
        <f>COUNT('Training pairs'!F9861:F9876)</f>
        <v>16</v>
      </c>
      <c r="K438" s="5">
        <f>(SUM('Training pairs'!I9861:I9876)-SUM('Training pairs'!F9861:F9876)*SUM('Training pairs'!G9861:G9876)/COUNT('Training pairs'!F9861:F9876))/(SUM('Training pairs'!H9861:H9876)-SUM('Training pairs'!F9861:F9876)^2/COUNT('Training pairs'!F9861:F9876))</f>
        <v>0.76964965802931284</v>
      </c>
      <c r="L438" s="5">
        <f>AVERAGE('Training pairs'!G9861:G9876)-K438*AVERAGE('Training pairs'!F9861:F9876)</f>
        <v>-2.6840011040348051</v>
      </c>
      <c r="M438" s="5">
        <f>(SUM('Target months'!H1302:H1304)/SUM('Target months'!F1302:F1304)-1)*100</f>
        <v>1.2714440995043708</v>
      </c>
      <c r="N438" s="5">
        <f t="shared" si="32"/>
        <v>-1.7054345876478785</v>
      </c>
      <c r="O438" s="8">
        <f>COUNT('Training pairs'!F9877:F9891)</f>
        <v>15</v>
      </c>
      <c r="P438" s="5">
        <f>(SUM('Training pairs'!I9877:I9891)-SUM('Training pairs'!F9877:F9891)*SUM('Training pairs'!G9877:G9891)/COUNT('Training pairs'!F9877:F9891))/(SUM('Training pairs'!H9877:H9891)-SUM('Training pairs'!F9877:F9891)^2/COUNT('Training pairs'!F9877:F9891))</f>
        <v>0.66673355355183228</v>
      </c>
      <c r="Q438" s="5">
        <f>AVERAGE('Training pairs'!G9877:G9891)-P438*AVERAGE('Training pairs'!F9877:F9891)</f>
        <v>-2.7319227782962829</v>
      </c>
      <c r="R438" s="5">
        <v>2.1478108850594646</v>
      </c>
      <c r="S438" s="5">
        <f>Q438+P438*R438</f>
        <v>-1.29990519454328</v>
      </c>
      <c r="T438" s="5">
        <f t="shared" si="33"/>
        <v>-1.7277172938239391</v>
      </c>
      <c r="U438" s="4">
        <v>46121</v>
      </c>
      <c r="V438" s="4">
        <v>46045</v>
      </c>
      <c r="W438" s="1" t="s">
        <v>178</v>
      </c>
    </row>
    <row r="439" spans="1:23" ht="25" customHeight="1">
      <c r="A439" s="1"/>
      <c r="B439" s="1">
        <v>434</v>
      </c>
      <c r="C439" s="13" t="s">
        <v>17</v>
      </c>
      <c r="D439" s="1" t="s">
        <v>56</v>
      </c>
      <c r="E439" s="4">
        <v>46112</v>
      </c>
      <c r="F439" s="4">
        <v>46023</v>
      </c>
      <c r="G439" s="1">
        <v>0</v>
      </c>
      <c r="H439" s="5">
        <f>AVERAGE('PG facts'!E83,'PG facts'!E90,'PG facts'!E97,'PG facts'!E104)</f>
        <v>2</v>
      </c>
      <c r="I439" s="5">
        <f>'PG facts'!E104</f>
        <v>2</v>
      </c>
      <c r="J439" s="8">
        <f>COUNT('Training pairs'!F9892:F9906)</f>
        <v>15</v>
      </c>
      <c r="K439" s="5">
        <f>(SUM('Training pairs'!I9892:I9906)-SUM('Training pairs'!F9892:F9906)*SUM('Training pairs'!G9892:G9906)/COUNT('Training pairs'!F9892:F9906))/(SUM('Training pairs'!H9892:H9906)-SUM('Training pairs'!F9892:F9906)^2/COUNT('Training pairs'!F9892:F9906))</f>
        <v>0.93552692235765755</v>
      </c>
      <c r="L439" s="5">
        <f>AVERAGE('Training pairs'!G9892:G9906)-K439*AVERAGE('Training pairs'!F9892:F9906)</f>
        <v>1.5851769421844617</v>
      </c>
      <c r="M439" s="5">
        <f>(SUM('Target months'!H1305:H1307)/SUM('Target months'!F1305:F1307)-1)*100</f>
        <v>1.1213731248813641</v>
      </c>
      <c r="N439" s="5">
        <f t="shared" si="32"/>
        <v>2.6342516905193136</v>
      </c>
      <c r="O439" s="8">
        <f>COUNT('Training pairs'!F9907:F9920)</f>
        <v>14</v>
      </c>
      <c r="P439" s="5">
        <f>(SUM('Training pairs'!I9907:I9920)-SUM('Training pairs'!F9907:F9920)*SUM('Training pairs'!G9907:G9920)/COUNT('Training pairs'!F9907:F9920))/(SUM('Training pairs'!H9907:H9920)-SUM('Training pairs'!F9907:F9920)^2/COUNT('Training pairs'!F9907:F9920))</f>
        <v>0.78204973948041967</v>
      </c>
      <c r="Q439" s="5">
        <f>AVERAGE('Training pairs'!G9907:G9920)-P439*AVERAGE('Training pairs'!F9907:F9920)</f>
        <v>1.9989325800175095</v>
      </c>
      <c r="R439" s="5" t="s">
        <v>88</v>
      </c>
      <c r="S439" s="5" t="str">
        <f t="shared" ref="S439:S455" si="34">"n.a."</f>
        <v>n.a.</v>
      </c>
      <c r="T439" s="5">
        <f t="shared" si="33"/>
        <v>2.3171258452596568</v>
      </c>
      <c r="U439" s="4">
        <v>46023</v>
      </c>
      <c r="V439" s="4">
        <v>45954</v>
      </c>
      <c r="W439" s="1" t="s">
        <v>179</v>
      </c>
    </row>
    <row r="440" spans="1:23" ht="25" customHeight="1">
      <c r="A440" s="1"/>
      <c r="B440" s="1">
        <v>435</v>
      </c>
      <c r="C440" s="13" t="s">
        <v>17</v>
      </c>
      <c r="D440" s="1" t="s">
        <v>56</v>
      </c>
      <c r="E440" s="4">
        <v>46112</v>
      </c>
      <c r="F440" s="4">
        <v>46035</v>
      </c>
      <c r="G440" s="1">
        <v>0</v>
      </c>
      <c r="H440" s="5">
        <f>AVERAGE('PG facts'!E83,'PG facts'!E90,'PG facts'!E97,'PG facts'!E104)</f>
        <v>2</v>
      </c>
      <c r="I440" s="5">
        <f>'PG facts'!E104</f>
        <v>2</v>
      </c>
      <c r="J440" s="8">
        <f>COUNT('Training pairs'!F9921:F9935)</f>
        <v>15</v>
      </c>
      <c r="K440" s="5">
        <f>(SUM('Training pairs'!I9921:I9935)-SUM('Training pairs'!F9921:F9935)*SUM('Training pairs'!G9921:G9935)/COUNT('Training pairs'!F9921:F9935))/(SUM('Training pairs'!H9921:H9935)-SUM('Training pairs'!F9921:F9935)^2/COUNT('Training pairs'!F9921:F9935))</f>
        <v>0.93552692235765755</v>
      </c>
      <c r="L440" s="5">
        <f>AVERAGE('Training pairs'!G9921:G9935)-K440*AVERAGE('Training pairs'!F9921:F9935)</f>
        <v>1.5851769421844617</v>
      </c>
      <c r="M440" s="5">
        <f>(SUM('Target months'!H1308:H1310)/SUM('Target months'!F1308:F1310)-1)*100</f>
        <v>1.2470805589842371</v>
      </c>
      <c r="N440" s="5">
        <f t="shared" si="32"/>
        <v>2.7518543794630523</v>
      </c>
      <c r="O440" s="8">
        <f>COUNT('Training pairs'!F9936:F9949)</f>
        <v>14</v>
      </c>
      <c r="P440" s="5">
        <f>(SUM('Training pairs'!I9936:I9949)-SUM('Training pairs'!F9936:F9949)*SUM('Training pairs'!G9936:G9949)/COUNT('Training pairs'!F9936:F9949))/(SUM('Training pairs'!H9936:H9949)-SUM('Training pairs'!F9936:F9949)^2/COUNT('Training pairs'!F9936:F9949))</f>
        <v>0.78204973948041967</v>
      </c>
      <c r="Q440" s="5">
        <f>AVERAGE('Training pairs'!G9936:G9949)-P440*AVERAGE('Training pairs'!F9936:F9949)</f>
        <v>1.9989325800175095</v>
      </c>
      <c r="R440" s="5" t="s">
        <v>88</v>
      </c>
      <c r="S440" s="5" t="str">
        <f t="shared" si="34"/>
        <v>n.a.</v>
      </c>
      <c r="T440" s="5">
        <f t="shared" si="33"/>
        <v>2.3759271897315264</v>
      </c>
      <c r="U440" s="4">
        <v>46035</v>
      </c>
      <c r="V440" s="4">
        <v>45954</v>
      </c>
      <c r="W440" s="1" t="s">
        <v>171</v>
      </c>
    </row>
    <row r="441" spans="1:23" ht="25" customHeight="1">
      <c r="A441" s="1"/>
      <c r="B441" s="1">
        <v>436</v>
      </c>
      <c r="C441" s="13" t="s">
        <v>17</v>
      </c>
      <c r="D441" s="1" t="s">
        <v>56</v>
      </c>
      <c r="E441" s="4">
        <v>46112</v>
      </c>
      <c r="F441" s="4">
        <v>46045</v>
      </c>
      <c r="G441" s="1">
        <v>0</v>
      </c>
      <c r="H441" s="5">
        <f>AVERAGE('PG facts'!E90,'PG facts'!E97,'PG facts'!E104,'PG facts'!E111)</f>
        <v>2</v>
      </c>
      <c r="I441" s="5">
        <f>'PG facts'!E111</f>
        <v>2</v>
      </c>
      <c r="J441" s="8">
        <f>COUNT('Training pairs'!F9950:F9964)</f>
        <v>15</v>
      </c>
      <c r="K441" s="5">
        <f>(SUM('Training pairs'!I9950:I9964)-SUM('Training pairs'!F9950:F9964)*SUM('Training pairs'!G9950:G9964)/COUNT('Training pairs'!F9950:F9964))/(SUM('Training pairs'!H9950:H9964)-SUM('Training pairs'!F9950:F9964)^2/COUNT('Training pairs'!F9950:F9964))</f>
        <v>0.93552692235765755</v>
      </c>
      <c r="L441" s="5">
        <f>AVERAGE('Training pairs'!G9950:G9964)-K441*AVERAGE('Training pairs'!F9950:F9964)</f>
        <v>1.5851769421844617</v>
      </c>
      <c r="M441" s="5">
        <f>(SUM('Target months'!H1311:H1313)/SUM('Target months'!F1311:F1313)-1)*100</f>
        <v>1.2470805589842371</v>
      </c>
      <c r="N441" s="5">
        <f t="shared" si="32"/>
        <v>2.7518543794630523</v>
      </c>
      <c r="O441" s="8">
        <f>COUNT('Training pairs'!F9965:F9979)</f>
        <v>15</v>
      </c>
      <c r="P441" s="5">
        <f>(SUM('Training pairs'!I9965:I9979)-SUM('Training pairs'!F9965:F9979)*SUM('Training pairs'!G9965:G9979)/COUNT('Training pairs'!F9965:F9979))/(SUM('Training pairs'!H9965:H9979)-SUM('Training pairs'!F9965:F9979)^2/COUNT('Training pairs'!F9965:F9979))</f>
        <v>0.79917910058967712</v>
      </c>
      <c r="Q441" s="5">
        <f>AVERAGE('Training pairs'!G9965:G9979)-P441*AVERAGE('Training pairs'!F9965:F9979)</f>
        <v>1.8912372244972624</v>
      </c>
      <c r="R441" s="5" t="s">
        <v>88</v>
      </c>
      <c r="S441" s="5" t="str">
        <f t="shared" si="34"/>
        <v>n.a.</v>
      </c>
      <c r="T441" s="5">
        <f t="shared" si="33"/>
        <v>2.3759271897315264</v>
      </c>
      <c r="U441" s="4">
        <v>46035</v>
      </c>
      <c r="V441" s="4">
        <v>46045</v>
      </c>
      <c r="W441" s="1" t="s">
        <v>171</v>
      </c>
    </row>
    <row r="442" spans="1:23" ht="25" customHeight="1">
      <c r="A442" s="1"/>
      <c r="B442" s="1">
        <v>437</v>
      </c>
      <c r="C442" s="13" t="s">
        <v>17</v>
      </c>
      <c r="D442" s="1" t="s">
        <v>56</v>
      </c>
      <c r="E442" s="4">
        <v>46112</v>
      </c>
      <c r="F442" s="4">
        <v>46066</v>
      </c>
      <c r="G442" s="1">
        <v>1</v>
      </c>
      <c r="H442" s="5">
        <f>AVERAGE('PG facts'!E90,'PG facts'!E97,'PG facts'!E104,'PG facts'!E111)</f>
        <v>2</v>
      </c>
      <c r="I442" s="5">
        <f>'PG facts'!E111</f>
        <v>2</v>
      </c>
      <c r="J442" s="8">
        <f>COUNT('Training pairs'!F9980:F9994)</f>
        <v>15</v>
      </c>
      <c r="K442" s="5">
        <f>(SUM('Training pairs'!I9980:I9994)-SUM('Training pairs'!F9980:F9994)*SUM('Training pairs'!G9980:G9994)/COUNT('Training pairs'!F9980:F9994))/(SUM('Training pairs'!H9980:H9994)-SUM('Training pairs'!F9980:F9994)^2/COUNT('Training pairs'!F9980:F9994))</f>
        <v>0.93552692235765755</v>
      </c>
      <c r="L442" s="5">
        <f>AVERAGE('Training pairs'!G9980:G9994)-K442*AVERAGE('Training pairs'!F9980:F9994)</f>
        <v>1.5851769421844617</v>
      </c>
      <c r="M442" s="5">
        <f>(SUM('Target months'!H1314:H1316)/SUM('Target months'!F1314:F1316)-1)*100</f>
        <v>1.5405628556640405</v>
      </c>
      <c r="N442" s="5">
        <f t="shared" si="32"/>
        <v>3.0264149692423654</v>
      </c>
      <c r="O442" s="8">
        <f>COUNT('Training pairs'!F9995:F10009)</f>
        <v>15</v>
      </c>
      <c r="P442" s="5">
        <f>(SUM('Training pairs'!I9995:I10009)-SUM('Training pairs'!F9995:F10009)*SUM('Training pairs'!G9995:G10009)/COUNT('Training pairs'!F9995:F10009))/(SUM('Training pairs'!H9995:H10009)-SUM('Training pairs'!F9995:F10009)^2/COUNT('Training pairs'!F9995:F10009))</f>
        <v>0.79917910058967712</v>
      </c>
      <c r="Q442" s="5">
        <f>AVERAGE('Training pairs'!G9995:G10009)-P442*AVERAGE('Training pairs'!F9995:F10009)</f>
        <v>1.8912372244972624</v>
      </c>
      <c r="R442" s="5" t="s">
        <v>88</v>
      </c>
      <c r="S442" s="5" t="str">
        <f t="shared" si="34"/>
        <v>n.a.</v>
      </c>
      <c r="T442" s="5">
        <f t="shared" si="33"/>
        <v>2.5132074846211827</v>
      </c>
      <c r="U442" s="4">
        <v>46066</v>
      </c>
      <c r="V442" s="4">
        <v>46045</v>
      </c>
      <c r="W442" s="1" t="s">
        <v>180</v>
      </c>
    </row>
    <row r="443" spans="1:23" ht="25" customHeight="1">
      <c r="A443" s="1"/>
      <c r="B443" s="1">
        <v>438</v>
      </c>
      <c r="C443" s="13" t="s">
        <v>17</v>
      </c>
      <c r="D443" s="1" t="s">
        <v>56</v>
      </c>
      <c r="E443" s="4">
        <v>46112</v>
      </c>
      <c r="F443" s="4">
        <v>46092</v>
      </c>
      <c r="G443" s="1">
        <v>2</v>
      </c>
      <c r="H443" s="5">
        <f>AVERAGE('PG facts'!E90,'PG facts'!E97,'PG facts'!E104,'PG facts'!E111)</f>
        <v>2</v>
      </c>
      <c r="I443" s="5">
        <f>'PG facts'!E111</f>
        <v>2</v>
      </c>
      <c r="J443" s="8">
        <f>COUNT('Training pairs'!F10010:F10024)</f>
        <v>15</v>
      </c>
      <c r="K443" s="5">
        <f>(SUM('Training pairs'!I10010:I10024)-SUM('Training pairs'!F10010:F10024)*SUM('Training pairs'!G10010:G10024)/COUNT('Training pairs'!F10010:F10024))/(SUM('Training pairs'!H10010:H10024)-SUM('Training pairs'!F10010:F10024)^2/COUNT('Training pairs'!F10010:F10024))</f>
        <v>0.93552692235765755</v>
      </c>
      <c r="L443" s="5">
        <f>AVERAGE('Training pairs'!G10010:G10024)-K443*AVERAGE('Training pairs'!F10010:F10024)</f>
        <v>1.5851769421844617</v>
      </c>
      <c r="M443" s="5">
        <f>(SUM('Target months'!H1317:H1319)/SUM('Target months'!F1317:F1319)-1)*100</f>
        <v>1.7749273623215212</v>
      </c>
      <c r="N443" s="5">
        <f t="shared" si="32"/>
        <v>3.2456692748655094</v>
      </c>
      <c r="O443" s="8">
        <f>COUNT('Training pairs'!F10025:F10039)</f>
        <v>15</v>
      </c>
      <c r="P443" s="5">
        <f>(SUM('Training pairs'!I10025:I10039)-SUM('Training pairs'!F10025:F10039)*SUM('Training pairs'!G10025:G10039)/COUNT('Training pairs'!F10025:F10039))/(SUM('Training pairs'!H10025:H10039)-SUM('Training pairs'!F10025:F10039)^2/COUNT('Training pairs'!F10025:F10039))</f>
        <v>0.79917910058967712</v>
      </c>
      <c r="Q443" s="5">
        <f>AVERAGE('Training pairs'!G10025:G10039)-P443*AVERAGE('Training pairs'!F10025:F10039)</f>
        <v>1.8912372244972624</v>
      </c>
      <c r="R443" s="5" t="s">
        <v>88</v>
      </c>
      <c r="S443" s="5" t="str">
        <f t="shared" si="34"/>
        <v>n.a.</v>
      </c>
      <c r="T443" s="5">
        <f t="shared" si="33"/>
        <v>2.6228346374327547</v>
      </c>
      <c r="U443" s="4">
        <v>46092</v>
      </c>
      <c r="V443" s="4">
        <v>46045</v>
      </c>
      <c r="W443" s="1" t="s">
        <v>181</v>
      </c>
    </row>
    <row r="444" spans="1:23" ht="25" customHeight="1">
      <c r="A444" s="1"/>
      <c r="B444" s="1">
        <v>439</v>
      </c>
      <c r="C444" s="13" t="s">
        <v>17</v>
      </c>
      <c r="D444" s="1" t="s">
        <v>56</v>
      </c>
      <c r="E444" s="4">
        <v>46112</v>
      </c>
      <c r="F444" s="4">
        <v>46122</v>
      </c>
      <c r="G444" s="1">
        <v>3</v>
      </c>
      <c r="H444" s="5">
        <f>AVERAGE('PG facts'!E90,'PG facts'!E97,'PG facts'!E104,'PG facts'!E111)</f>
        <v>2</v>
      </c>
      <c r="I444" s="5">
        <f>'PG facts'!E111</f>
        <v>2</v>
      </c>
      <c r="J444" s="8">
        <f>COUNT('Training pairs'!F10040:F10054)</f>
        <v>15</v>
      </c>
      <c r="K444" s="5">
        <f>(SUM('Training pairs'!I10040:I10054)-SUM('Training pairs'!F10040:F10054)*SUM('Training pairs'!G10040:G10054)/COUNT('Training pairs'!F10040:F10054))/(SUM('Training pairs'!H10040:H10054)-SUM('Training pairs'!F10040:F10054)^2/COUNT('Training pairs'!F10040:F10054))</f>
        <v>0.93552692235765755</v>
      </c>
      <c r="L444" s="5">
        <f>AVERAGE('Training pairs'!G10040:G10054)-K444*AVERAGE('Training pairs'!F10040:F10054)</f>
        <v>1.5851769421844617</v>
      </c>
      <c r="M444" s="5">
        <f>(SUM('Target months'!H1320:H1322)/SUM('Target months'!F1320:F1322)-1)*100</f>
        <v>1.9491325309717533</v>
      </c>
      <c r="N444" s="5">
        <f t="shared" si="32"/>
        <v>3.4086429001516576</v>
      </c>
      <c r="O444" s="8">
        <f>COUNT('Training pairs'!F10055:F10069)</f>
        <v>15</v>
      </c>
      <c r="P444" s="5">
        <f>(SUM('Training pairs'!I10055:I10069)-SUM('Training pairs'!F10055:F10069)*SUM('Training pairs'!G10055:G10069)/COUNT('Training pairs'!F10055:F10069))/(SUM('Training pairs'!H10055:H10069)-SUM('Training pairs'!F10055:F10069)^2/COUNT('Training pairs'!F10055:F10069))</f>
        <v>0.79917910058967712</v>
      </c>
      <c r="Q444" s="5">
        <f>AVERAGE('Training pairs'!G10055:G10069)-P444*AVERAGE('Training pairs'!F10055:F10069)</f>
        <v>1.8912372244972624</v>
      </c>
      <c r="R444" s="5" t="s">
        <v>88</v>
      </c>
      <c r="S444" s="5" t="str">
        <f t="shared" si="34"/>
        <v>n.a.</v>
      </c>
      <c r="T444" s="5">
        <f t="shared" si="33"/>
        <v>2.7043214500758288</v>
      </c>
      <c r="U444" s="4">
        <v>46122</v>
      </c>
      <c r="V444" s="4">
        <v>46045</v>
      </c>
      <c r="W444" s="1" t="s">
        <v>182</v>
      </c>
    </row>
    <row r="445" spans="1:23" ht="25" customHeight="1">
      <c r="A445" s="1"/>
      <c r="B445" s="1">
        <v>440</v>
      </c>
      <c r="C445" s="13" t="s">
        <v>17</v>
      </c>
      <c r="D445" s="1" t="s">
        <v>56</v>
      </c>
      <c r="E445" s="4">
        <v>46112</v>
      </c>
      <c r="F445" s="4">
        <v>46135</v>
      </c>
      <c r="G445" s="1">
        <v>3</v>
      </c>
      <c r="H445" s="5">
        <f>AVERAGE('PG facts'!E90,'PG facts'!E97,'PG facts'!E104,'PG facts'!E111)</f>
        <v>2</v>
      </c>
      <c r="I445" s="5">
        <f>'PG facts'!E111</f>
        <v>2</v>
      </c>
      <c r="J445" s="8">
        <f>COUNT('Training pairs'!F10070:F10084)</f>
        <v>15</v>
      </c>
      <c r="K445" s="5">
        <f>(SUM('Training pairs'!I10070:I10084)-SUM('Training pairs'!F10070:F10084)*SUM('Training pairs'!G10070:G10084)/COUNT('Training pairs'!F10070:F10084))/(SUM('Training pairs'!H10070:H10084)-SUM('Training pairs'!F10070:F10084)^2/COUNT('Training pairs'!F10070:F10084))</f>
        <v>0.93552692235765755</v>
      </c>
      <c r="L445" s="5">
        <f>AVERAGE('Training pairs'!G10070:G10084)-K445*AVERAGE('Training pairs'!F10070:F10084)</f>
        <v>1.5851769421844617</v>
      </c>
      <c r="M445" s="5">
        <f>(SUM('Target months'!H1323:H1325)/SUM('Target months'!F1323:F1325)-1)*100</f>
        <v>1.9491325309717533</v>
      </c>
      <c r="N445" s="5">
        <f t="shared" si="32"/>
        <v>3.4086429001516576</v>
      </c>
      <c r="O445" s="8">
        <f>COUNT('Training pairs'!F10085:F10099)</f>
        <v>15</v>
      </c>
      <c r="P445" s="5">
        <f>(SUM('Training pairs'!I10085:I10099)-SUM('Training pairs'!F10085:F10099)*SUM('Training pairs'!G10085:G10099)/COUNT('Training pairs'!F10085:F10099))/(SUM('Training pairs'!H10085:H10099)-SUM('Training pairs'!F10085:F10099)^2/COUNT('Training pairs'!F10085:F10099))</f>
        <v>0.79917910058967712</v>
      </c>
      <c r="Q445" s="5">
        <f>AVERAGE('Training pairs'!G10085:G10099)-P445*AVERAGE('Training pairs'!F10085:F10099)</f>
        <v>1.8912372244972624</v>
      </c>
      <c r="R445" s="5" t="s">
        <v>88</v>
      </c>
      <c r="S445" s="5" t="str">
        <f t="shared" si="34"/>
        <v>n.a.</v>
      </c>
      <c r="T445" s="5">
        <f t="shared" si="33"/>
        <v>2.7043214500758288</v>
      </c>
      <c r="U445" s="4">
        <v>46122</v>
      </c>
      <c r="V445" s="4">
        <v>46045</v>
      </c>
      <c r="W445" s="1" t="s">
        <v>182</v>
      </c>
    </row>
    <row r="446" spans="1:23" ht="25" customHeight="1">
      <c r="A446" s="1"/>
      <c r="B446" s="1">
        <v>441</v>
      </c>
      <c r="C446" s="13" t="s">
        <v>18</v>
      </c>
      <c r="D446" s="1" t="s">
        <v>56</v>
      </c>
      <c r="E446" s="4">
        <v>46112</v>
      </c>
      <c r="F446" s="4">
        <v>46023</v>
      </c>
      <c r="G446" s="1">
        <v>0</v>
      </c>
      <c r="H446" s="5">
        <f>AVERAGE('PG facts'!E84,'PG facts'!E91,'PG facts'!E98,'PG facts'!E105)</f>
        <v>2.75</v>
      </c>
      <c r="I446" s="5">
        <f>'PG facts'!E105</f>
        <v>4</v>
      </c>
      <c r="J446" s="8">
        <f>COUNT('Training pairs'!F10100:F10114)</f>
        <v>15</v>
      </c>
      <c r="K446" s="5">
        <f>(SUM('Training pairs'!I10100:I10114)-SUM('Training pairs'!F10100:F10114)*SUM('Training pairs'!G10100:G10114)/COUNT('Training pairs'!F10100:F10114))/(SUM('Training pairs'!H10100:H10114)-SUM('Training pairs'!F10100:F10114)^2/COUNT('Training pairs'!F10100:F10114))</f>
        <v>1.1063669178081108</v>
      </c>
      <c r="L446" s="5">
        <f>AVERAGE('Training pairs'!G10100:G10114)-K446*AVERAGE('Training pairs'!F10100:F10114)</f>
        <v>2.6346290689248404</v>
      </c>
      <c r="M446" s="5">
        <f>(SUM('Target months'!H1326:H1328)/SUM('Target months'!F1326:F1328)-1)*100</f>
        <v>1.1213731248813641</v>
      </c>
      <c r="N446" s="5">
        <f t="shared" si="32"/>
        <v>3.8752791968126852</v>
      </c>
      <c r="O446" s="8">
        <f>COUNT('Training pairs'!F10115:F10128)</f>
        <v>14</v>
      </c>
      <c r="P446" s="5">
        <f>(SUM('Training pairs'!I10115:I10128)-SUM('Training pairs'!F10115:F10128)*SUM('Training pairs'!G10115:G10128)/COUNT('Training pairs'!F10115:F10128))/(SUM('Training pairs'!H10115:H10128)-SUM('Training pairs'!F10115:F10128)^2/COUNT('Training pairs'!F10115:F10128))</f>
        <v>1.0479519975165141</v>
      </c>
      <c r="Q446" s="5">
        <f>AVERAGE('Training pairs'!G10115:G10128)-P446*AVERAGE('Training pairs'!F10115:F10128)</f>
        <v>2.6714087244518199</v>
      </c>
      <c r="R446" s="5" t="s">
        <v>88</v>
      </c>
      <c r="S446" s="5" t="str">
        <f t="shared" si="34"/>
        <v>n.a.</v>
      </c>
      <c r="T446" s="5">
        <f t="shared" si="33"/>
        <v>3.3126395984063426</v>
      </c>
      <c r="U446" s="4">
        <v>46023</v>
      </c>
      <c r="V446" s="4">
        <v>45954</v>
      </c>
      <c r="W446" s="1" t="s">
        <v>179</v>
      </c>
    </row>
    <row r="447" spans="1:23" ht="25" customHeight="1">
      <c r="A447" s="1"/>
      <c r="B447" s="1">
        <v>442</v>
      </c>
      <c r="C447" s="13" t="s">
        <v>18</v>
      </c>
      <c r="D447" s="1" t="s">
        <v>56</v>
      </c>
      <c r="E447" s="4">
        <v>46112</v>
      </c>
      <c r="F447" s="4">
        <v>46035</v>
      </c>
      <c r="G447" s="1">
        <v>0</v>
      </c>
      <c r="H447" s="5">
        <f>AVERAGE('PG facts'!E84,'PG facts'!E91,'PG facts'!E98,'PG facts'!E105)</f>
        <v>2.75</v>
      </c>
      <c r="I447" s="5">
        <f>'PG facts'!E105</f>
        <v>4</v>
      </c>
      <c r="J447" s="8">
        <f>COUNT('Training pairs'!F10129:F10143)</f>
        <v>15</v>
      </c>
      <c r="K447" s="5">
        <f>(SUM('Training pairs'!I10129:I10143)-SUM('Training pairs'!F10129:F10143)*SUM('Training pairs'!G10129:G10143)/COUNT('Training pairs'!F10129:F10143))/(SUM('Training pairs'!H10129:H10143)-SUM('Training pairs'!F10129:F10143)^2/COUNT('Training pairs'!F10129:F10143))</f>
        <v>1.1063669178081108</v>
      </c>
      <c r="L447" s="5">
        <f>AVERAGE('Training pairs'!G10129:G10143)-K447*AVERAGE('Training pairs'!F10129:F10143)</f>
        <v>2.6346290689248404</v>
      </c>
      <c r="M447" s="5">
        <f>(SUM('Target months'!H1329:H1331)/SUM('Target months'!F1329:F1331)-1)*100</f>
        <v>1.2470805589842371</v>
      </c>
      <c r="N447" s="5">
        <f t="shared" si="32"/>
        <v>4.0143577432266468</v>
      </c>
      <c r="O447" s="8">
        <f>COUNT('Training pairs'!F10144:F10157)</f>
        <v>14</v>
      </c>
      <c r="P447" s="5">
        <f>(SUM('Training pairs'!I10144:I10157)-SUM('Training pairs'!F10144:F10157)*SUM('Training pairs'!G10144:G10157)/COUNT('Training pairs'!F10144:F10157))/(SUM('Training pairs'!H10144:H10157)-SUM('Training pairs'!F10144:F10157)^2/COUNT('Training pairs'!F10144:F10157))</f>
        <v>1.0479519975165141</v>
      </c>
      <c r="Q447" s="5">
        <f>AVERAGE('Training pairs'!G10144:G10157)-P447*AVERAGE('Training pairs'!F10144:F10157)</f>
        <v>2.6714087244518199</v>
      </c>
      <c r="R447" s="5" t="s">
        <v>88</v>
      </c>
      <c r="S447" s="5" t="str">
        <f t="shared" si="34"/>
        <v>n.a.</v>
      </c>
      <c r="T447" s="5">
        <f t="shared" si="33"/>
        <v>3.3821788716133234</v>
      </c>
      <c r="U447" s="4">
        <v>46035</v>
      </c>
      <c r="V447" s="4">
        <v>45954</v>
      </c>
      <c r="W447" s="1" t="s">
        <v>171</v>
      </c>
    </row>
    <row r="448" spans="1:23" ht="25" customHeight="1">
      <c r="A448" s="1"/>
      <c r="B448" s="1">
        <v>443</v>
      </c>
      <c r="C448" s="13" t="s">
        <v>18</v>
      </c>
      <c r="D448" s="1" t="s">
        <v>56</v>
      </c>
      <c r="E448" s="4">
        <v>46112</v>
      </c>
      <c r="F448" s="4">
        <v>46045</v>
      </c>
      <c r="G448" s="1">
        <v>0</v>
      </c>
      <c r="H448" s="5">
        <f>AVERAGE('PG facts'!E91,'PG facts'!E98,'PG facts'!E105,'PG facts'!E112)</f>
        <v>3</v>
      </c>
      <c r="I448" s="5">
        <f>'PG facts'!E112</f>
        <v>2</v>
      </c>
      <c r="J448" s="8">
        <f>COUNT('Training pairs'!F10158:F10172)</f>
        <v>15</v>
      </c>
      <c r="K448" s="5">
        <f>(SUM('Training pairs'!I10158:I10172)-SUM('Training pairs'!F10158:F10172)*SUM('Training pairs'!G10158:G10172)/COUNT('Training pairs'!F10158:F10172))/(SUM('Training pairs'!H10158:H10172)-SUM('Training pairs'!F10158:F10172)^2/COUNT('Training pairs'!F10158:F10172))</f>
        <v>1.1063669178081108</v>
      </c>
      <c r="L448" s="5">
        <f>AVERAGE('Training pairs'!G10158:G10172)-K448*AVERAGE('Training pairs'!F10158:F10172)</f>
        <v>2.6346290689248404</v>
      </c>
      <c r="M448" s="5">
        <f>(SUM('Target months'!H1332:H1334)/SUM('Target months'!F1332:F1334)-1)*100</f>
        <v>1.2470805589842371</v>
      </c>
      <c r="N448" s="5">
        <f t="shared" si="32"/>
        <v>4.0143577432266468</v>
      </c>
      <c r="O448" s="8">
        <f>COUNT('Training pairs'!F10173:F10187)</f>
        <v>15</v>
      </c>
      <c r="P448" s="5">
        <f>(SUM('Training pairs'!I10173:I10187)-SUM('Training pairs'!F10173:F10187)*SUM('Training pairs'!G10173:G10187)/COUNT('Training pairs'!F10173:F10187))/(SUM('Training pairs'!H10173:H10187)-SUM('Training pairs'!F10173:F10187)^2/COUNT('Training pairs'!F10173:F10187))</f>
        <v>1.0855423295952826</v>
      </c>
      <c r="Q448" s="5">
        <f>AVERAGE('Training pairs'!G10173:G10187)-P448*AVERAGE('Training pairs'!F10173:F10187)</f>
        <v>2.4350715866259818</v>
      </c>
      <c r="R448" s="5" t="s">
        <v>88</v>
      </c>
      <c r="S448" s="5" t="str">
        <f t="shared" si="34"/>
        <v>n.a.</v>
      </c>
      <c r="T448" s="5">
        <f t="shared" si="33"/>
        <v>3.5071788716133234</v>
      </c>
      <c r="U448" s="4">
        <v>46035</v>
      </c>
      <c r="V448" s="4">
        <v>46045</v>
      </c>
      <c r="W448" s="1" t="s">
        <v>171</v>
      </c>
    </row>
    <row r="449" spans="1:23" ht="25" customHeight="1">
      <c r="A449" s="1"/>
      <c r="B449" s="1">
        <v>444</v>
      </c>
      <c r="C449" s="13" t="s">
        <v>18</v>
      </c>
      <c r="D449" s="1" t="s">
        <v>56</v>
      </c>
      <c r="E449" s="4">
        <v>46112</v>
      </c>
      <c r="F449" s="4">
        <v>46066</v>
      </c>
      <c r="G449" s="1">
        <v>1</v>
      </c>
      <c r="H449" s="5">
        <f>AVERAGE('PG facts'!E91,'PG facts'!E98,'PG facts'!E105,'PG facts'!E112)</f>
        <v>3</v>
      </c>
      <c r="I449" s="5">
        <f>'PG facts'!E112</f>
        <v>2</v>
      </c>
      <c r="J449" s="8">
        <f>COUNT('Training pairs'!F10188:F10202)</f>
        <v>15</v>
      </c>
      <c r="K449" s="5">
        <f>(SUM('Training pairs'!I10188:I10202)-SUM('Training pairs'!F10188:F10202)*SUM('Training pairs'!G10188:G10202)/COUNT('Training pairs'!F10188:F10202))/(SUM('Training pairs'!H10188:H10202)-SUM('Training pairs'!F10188:F10202)^2/COUNT('Training pairs'!F10188:F10202))</f>
        <v>1.1063669178081108</v>
      </c>
      <c r="L449" s="5">
        <f>AVERAGE('Training pairs'!G10188:G10202)-K449*AVERAGE('Training pairs'!F10188:F10202)</f>
        <v>2.6346290689248404</v>
      </c>
      <c r="M449" s="5">
        <f>(SUM('Target months'!H1335:H1337)/SUM('Target months'!F1335:F1337)-1)*100</f>
        <v>1.5405628556640405</v>
      </c>
      <c r="N449" s="5">
        <f t="shared" si="32"/>
        <v>4.3390568472355264</v>
      </c>
      <c r="O449" s="8">
        <f>COUNT('Training pairs'!F10203:F10217)</f>
        <v>15</v>
      </c>
      <c r="P449" s="5">
        <f>(SUM('Training pairs'!I10203:I10217)-SUM('Training pairs'!F10203:F10217)*SUM('Training pairs'!G10203:G10217)/COUNT('Training pairs'!F10203:F10217))/(SUM('Training pairs'!H10203:H10217)-SUM('Training pairs'!F10203:F10217)^2/COUNT('Training pairs'!F10203:F10217))</f>
        <v>1.0855423295952826</v>
      </c>
      <c r="Q449" s="5">
        <f>AVERAGE('Training pairs'!G10203:G10217)-P449*AVERAGE('Training pairs'!F10203:F10217)</f>
        <v>2.4350715866259818</v>
      </c>
      <c r="R449" s="5" t="s">
        <v>88</v>
      </c>
      <c r="S449" s="5" t="str">
        <f t="shared" si="34"/>
        <v>n.a.</v>
      </c>
      <c r="T449" s="5">
        <f t="shared" si="33"/>
        <v>3.6695284236177632</v>
      </c>
      <c r="U449" s="4">
        <v>46066</v>
      </c>
      <c r="V449" s="4">
        <v>46045</v>
      </c>
      <c r="W449" s="1" t="s">
        <v>180</v>
      </c>
    </row>
    <row r="450" spans="1:23" ht="25" customHeight="1">
      <c r="A450" s="1"/>
      <c r="B450" s="1">
        <v>445</v>
      </c>
      <c r="C450" s="13" t="s">
        <v>18</v>
      </c>
      <c r="D450" s="1" t="s">
        <v>56</v>
      </c>
      <c r="E450" s="4">
        <v>46112</v>
      </c>
      <c r="F450" s="4">
        <v>46092</v>
      </c>
      <c r="G450" s="1">
        <v>2</v>
      </c>
      <c r="H450" s="5">
        <f>AVERAGE('PG facts'!E91,'PG facts'!E98,'PG facts'!E105,'PG facts'!E112)</f>
        <v>3</v>
      </c>
      <c r="I450" s="5">
        <f>'PG facts'!E112</f>
        <v>2</v>
      </c>
      <c r="J450" s="8">
        <f>COUNT('Training pairs'!F10218:F10232)</f>
        <v>15</v>
      </c>
      <c r="K450" s="5">
        <f>(SUM('Training pairs'!I10218:I10232)-SUM('Training pairs'!F10218:F10232)*SUM('Training pairs'!G10218:G10232)/COUNT('Training pairs'!F10218:F10232))/(SUM('Training pairs'!H10218:H10232)-SUM('Training pairs'!F10218:F10232)^2/COUNT('Training pairs'!F10218:F10232))</f>
        <v>1.1063669178081108</v>
      </c>
      <c r="L450" s="5">
        <f>AVERAGE('Training pairs'!G10218:G10232)-K450*AVERAGE('Training pairs'!F10218:F10232)</f>
        <v>2.6346290689248404</v>
      </c>
      <c r="M450" s="5">
        <f>(SUM('Target months'!H1338:H1340)/SUM('Target months'!F1338:F1340)-1)*100</f>
        <v>1.7749273623215212</v>
      </c>
      <c r="N450" s="5">
        <f t="shared" si="32"/>
        <v>4.5983499841097819</v>
      </c>
      <c r="O450" s="8">
        <f>COUNT('Training pairs'!F10233:F10247)</f>
        <v>15</v>
      </c>
      <c r="P450" s="5">
        <f>(SUM('Training pairs'!I10233:I10247)-SUM('Training pairs'!F10233:F10247)*SUM('Training pairs'!G10233:G10247)/COUNT('Training pairs'!F10233:F10247))/(SUM('Training pairs'!H10233:H10247)-SUM('Training pairs'!F10233:F10247)^2/COUNT('Training pairs'!F10233:F10247))</f>
        <v>1.0855423295952826</v>
      </c>
      <c r="Q450" s="5">
        <f>AVERAGE('Training pairs'!G10233:G10247)-P450*AVERAGE('Training pairs'!F10233:F10247)</f>
        <v>2.4350715866259818</v>
      </c>
      <c r="R450" s="5" t="s">
        <v>88</v>
      </c>
      <c r="S450" s="5" t="str">
        <f t="shared" si="34"/>
        <v>n.a.</v>
      </c>
      <c r="T450" s="5">
        <f t="shared" si="33"/>
        <v>3.799174992054891</v>
      </c>
      <c r="U450" s="4">
        <v>46092</v>
      </c>
      <c r="V450" s="4">
        <v>46045</v>
      </c>
      <c r="W450" s="1" t="s">
        <v>181</v>
      </c>
    </row>
    <row r="451" spans="1:23" ht="25" customHeight="1">
      <c r="A451" s="1"/>
      <c r="B451" s="1">
        <v>446</v>
      </c>
      <c r="C451" s="13" t="s">
        <v>18</v>
      </c>
      <c r="D451" s="1" t="s">
        <v>56</v>
      </c>
      <c r="E451" s="4">
        <v>46112</v>
      </c>
      <c r="F451" s="4">
        <v>46122</v>
      </c>
      <c r="G451" s="1">
        <v>3</v>
      </c>
      <c r="H451" s="5">
        <f>AVERAGE('PG facts'!E91,'PG facts'!E98,'PG facts'!E105,'PG facts'!E112)</f>
        <v>3</v>
      </c>
      <c r="I451" s="5">
        <f>'PG facts'!E112</f>
        <v>2</v>
      </c>
      <c r="J451" s="8">
        <f>COUNT('Training pairs'!F10248:F10262)</f>
        <v>15</v>
      </c>
      <c r="K451" s="5">
        <f>(SUM('Training pairs'!I10248:I10262)-SUM('Training pairs'!F10248:F10262)*SUM('Training pairs'!G10248:G10262)/COUNT('Training pairs'!F10248:F10262))/(SUM('Training pairs'!H10248:H10262)-SUM('Training pairs'!F10248:F10262)^2/COUNT('Training pairs'!F10248:F10262))</f>
        <v>1.1063669178081108</v>
      </c>
      <c r="L451" s="5">
        <f>AVERAGE('Training pairs'!G10248:G10262)-K451*AVERAGE('Training pairs'!F10248:F10262)</f>
        <v>2.6346290689248404</v>
      </c>
      <c r="M451" s="5">
        <f>(SUM('Target months'!H1341:H1343)/SUM('Target months'!F1341:F1343)-1)*100</f>
        <v>1.9491325309717533</v>
      </c>
      <c r="N451" s="5">
        <f t="shared" si="32"/>
        <v>4.7910848196155813</v>
      </c>
      <c r="O451" s="8">
        <f>COUNT('Training pairs'!F10263:F10277)</f>
        <v>15</v>
      </c>
      <c r="P451" s="5">
        <f>(SUM('Training pairs'!I10263:I10277)-SUM('Training pairs'!F10263:F10277)*SUM('Training pairs'!G10263:G10277)/COUNT('Training pairs'!F10263:F10277))/(SUM('Training pairs'!H10263:H10277)-SUM('Training pairs'!F10263:F10277)^2/COUNT('Training pairs'!F10263:F10277))</f>
        <v>1.0855423295952826</v>
      </c>
      <c r="Q451" s="5">
        <f>AVERAGE('Training pairs'!G10263:G10277)-P451*AVERAGE('Training pairs'!F10263:F10277)</f>
        <v>2.4350715866259818</v>
      </c>
      <c r="R451" s="5" t="s">
        <v>88</v>
      </c>
      <c r="S451" s="5" t="str">
        <f t="shared" si="34"/>
        <v>n.a.</v>
      </c>
      <c r="T451" s="5">
        <f t="shared" si="33"/>
        <v>3.8955424098077907</v>
      </c>
      <c r="U451" s="4">
        <v>46122</v>
      </c>
      <c r="V451" s="4">
        <v>46045</v>
      </c>
      <c r="W451" s="1" t="s">
        <v>182</v>
      </c>
    </row>
    <row r="452" spans="1:23" ht="25" customHeight="1">
      <c r="A452" s="1"/>
      <c r="B452" s="1">
        <v>447</v>
      </c>
      <c r="C452" s="13" t="s">
        <v>18</v>
      </c>
      <c r="D452" s="1" t="s">
        <v>56</v>
      </c>
      <c r="E452" s="4">
        <v>46112</v>
      </c>
      <c r="F452" s="4">
        <v>46135</v>
      </c>
      <c r="G452" s="1">
        <v>3</v>
      </c>
      <c r="H452" s="5">
        <f>AVERAGE('PG facts'!E91,'PG facts'!E98,'PG facts'!E105,'PG facts'!E112)</f>
        <v>3</v>
      </c>
      <c r="I452" s="5">
        <f>'PG facts'!E112</f>
        <v>2</v>
      </c>
      <c r="J452" s="8">
        <f>COUNT('Training pairs'!F10278:F10292)</f>
        <v>15</v>
      </c>
      <c r="K452" s="5">
        <f>(SUM('Training pairs'!I10278:I10292)-SUM('Training pairs'!F10278:F10292)*SUM('Training pairs'!G10278:G10292)/COUNT('Training pairs'!F10278:F10292))/(SUM('Training pairs'!H10278:H10292)-SUM('Training pairs'!F10278:F10292)^2/COUNT('Training pairs'!F10278:F10292))</f>
        <v>1.1063669178081108</v>
      </c>
      <c r="L452" s="5">
        <f>AVERAGE('Training pairs'!G10278:G10292)-K452*AVERAGE('Training pairs'!F10278:F10292)</f>
        <v>2.6346290689248404</v>
      </c>
      <c r="M452" s="5">
        <f>(SUM('Target months'!H1344:H1346)/SUM('Target months'!F1344:F1346)-1)*100</f>
        <v>1.9491325309717533</v>
      </c>
      <c r="N452" s="5">
        <f t="shared" si="32"/>
        <v>4.7910848196155813</v>
      </c>
      <c r="O452" s="8">
        <f>COUNT('Training pairs'!F10293:F10307)</f>
        <v>15</v>
      </c>
      <c r="P452" s="5">
        <f>(SUM('Training pairs'!I10293:I10307)-SUM('Training pairs'!F10293:F10307)*SUM('Training pairs'!G10293:G10307)/COUNT('Training pairs'!F10293:F10307))/(SUM('Training pairs'!H10293:H10307)-SUM('Training pairs'!F10293:F10307)^2/COUNT('Training pairs'!F10293:F10307))</f>
        <v>1.0855423295952826</v>
      </c>
      <c r="Q452" s="5">
        <f>AVERAGE('Training pairs'!G10293:G10307)-P452*AVERAGE('Training pairs'!F10293:F10307)</f>
        <v>2.4350715866259818</v>
      </c>
      <c r="R452" s="5" t="s">
        <v>88</v>
      </c>
      <c r="S452" s="5" t="str">
        <f t="shared" si="34"/>
        <v>n.a.</v>
      </c>
      <c r="T452" s="5">
        <f t="shared" si="33"/>
        <v>3.8955424098077907</v>
      </c>
      <c r="U452" s="4">
        <v>46122</v>
      </c>
      <c r="V452" s="4">
        <v>46045</v>
      </c>
      <c r="W452" s="1" t="s">
        <v>182</v>
      </c>
    </row>
    <row r="453" spans="1:23" ht="25" customHeight="1">
      <c r="A453" s="1"/>
      <c r="B453" s="1">
        <v>448</v>
      </c>
      <c r="C453" s="13" t="s">
        <v>17</v>
      </c>
      <c r="D453" s="1" t="s">
        <v>57</v>
      </c>
      <c r="E453" s="4">
        <v>46112</v>
      </c>
      <c r="F453" s="4">
        <v>46023</v>
      </c>
      <c r="G453" s="1">
        <v>0</v>
      </c>
      <c r="H453" s="5">
        <f>AVERAGE('PG facts'!F83,'PG facts'!F90,'PG facts'!F97,'PG facts'!F104)</f>
        <v>2.75</v>
      </c>
      <c r="I453" s="5">
        <f>'PG facts'!F104</f>
        <v>6</v>
      </c>
      <c r="J453" s="8">
        <f>COUNT('Training pairs'!F10308:F10322)</f>
        <v>15</v>
      </c>
      <c r="K453" s="5">
        <f>(SUM('Training pairs'!I10308:I10322)-SUM('Training pairs'!F10308:F10322)*SUM('Training pairs'!G10308:G10322)/COUNT('Training pairs'!F10308:F10322))/(SUM('Training pairs'!H10308:H10322)-SUM('Training pairs'!F10308:F10322)^2/COUNT('Training pairs'!F10308:F10322))</f>
        <v>0.25230685913460799</v>
      </c>
      <c r="L453" s="5">
        <f>AVERAGE('Training pairs'!G10308:G10322)-K453*AVERAGE('Training pairs'!F10308:F10322)</f>
        <v>1.840358489057605</v>
      </c>
      <c r="M453" s="5">
        <f>(SUM('Target months'!H1347:H1349)/SUM('Target months'!F1347:F1349)-1)*100</f>
        <v>6.0187877133254242</v>
      </c>
      <c r="N453" s="5">
        <f t="shared" si="32"/>
        <v>3.3589399128047122</v>
      </c>
      <c r="O453" s="8">
        <f>COUNT('Training pairs'!F10323:F10336)</f>
        <v>14</v>
      </c>
      <c r="P453" s="5">
        <f>(SUM('Training pairs'!I10323:I10336)-SUM('Training pairs'!F10323:F10336)*SUM('Training pairs'!G10323:G10336)/COUNT('Training pairs'!F10323:F10336))/(SUM('Training pairs'!H10323:H10336)-SUM('Training pairs'!F10323:F10336)^2/COUNT('Training pairs'!F10323:F10336))</f>
        <v>0.36910263611382826</v>
      </c>
      <c r="Q453" s="5">
        <f>AVERAGE('Training pairs'!G10323:G10336)-P453*AVERAGE('Training pairs'!F10323:F10336)</f>
        <v>1.2208479023353287</v>
      </c>
      <c r="R453" s="5" t="s">
        <v>88</v>
      </c>
      <c r="S453" s="5" t="str">
        <f t="shared" si="34"/>
        <v>n.a.</v>
      </c>
      <c r="T453" s="5">
        <f t="shared" si="33"/>
        <v>3.0544699564023561</v>
      </c>
      <c r="U453" s="4">
        <v>46023</v>
      </c>
      <c r="V453" s="4">
        <v>45954</v>
      </c>
      <c r="W453" s="1" t="s">
        <v>183</v>
      </c>
    </row>
    <row r="454" spans="1:23" ht="25" customHeight="1">
      <c r="A454" s="1"/>
      <c r="B454" s="1">
        <v>449</v>
      </c>
      <c r="C454" s="13" t="s">
        <v>17</v>
      </c>
      <c r="D454" s="1" t="s">
        <v>57</v>
      </c>
      <c r="E454" s="4">
        <v>46112</v>
      </c>
      <c r="F454" s="4">
        <v>46036</v>
      </c>
      <c r="G454" s="1">
        <v>0</v>
      </c>
      <c r="H454" s="5">
        <f>AVERAGE('PG facts'!F83,'PG facts'!F90,'PG facts'!F97,'PG facts'!F104)</f>
        <v>2.75</v>
      </c>
      <c r="I454" s="5">
        <f>'PG facts'!F104</f>
        <v>6</v>
      </c>
      <c r="J454" s="8">
        <f>COUNT('Training pairs'!F10337:F10351)</f>
        <v>15</v>
      </c>
      <c r="K454" s="5">
        <f>(SUM('Training pairs'!I10337:I10351)-SUM('Training pairs'!F10337:F10351)*SUM('Training pairs'!G10337:G10351)/COUNT('Training pairs'!F10337:F10351))/(SUM('Training pairs'!H10337:H10351)-SUM('Training pairs'!F10337:F10351)^2/COUNT('Training pairs'!F10337:F10351))</f>
        <v>0.25248643106441171</v>
      </c>
      <c r="L454" s="5">
        <f>AVERAGE('Training pairs'!G10337:G10351)-K454*AVERAGE('Training pairs'!F10337:F10351)</f>
        <v>1.8391643356173046</v>
      </c>
      <c r="M454" s="5">
        <f>(SUM('Target months'!H1350:H1352)/SUM('Target months'!F1350:F1352)-1)*100</f>
        <v>6.2712384384047803</v>
      </c>
      <c r="N454" s="5">
        <f t="shared" ref="N454:N517" si="35">L454+K454*M454</f>
        <v>3.4225669472840821</v>
      </c>
      <c r="O454" s="8">
        <f>COUNT('Training pairs'!F10352:F10365)</f>
        <v>14</v>
      </c>
      <c r="P454" s="5">
        <f>(SUM('Training pairs'!I10352:I10365)-SUM('Training pairs'!F10352:F10365)*SUM('Training pairs'!G10352:G10365)/COUNT('Training pairs'!F10352:F10365))/(SUM('Training pairs'!H10352:H10365)-SUM('Training pairs'!F10352:F10365)^2/COUNT('Training pairs'!F10352:F10365))</f>
        <v>0.3691152496341415</v>
      </c>
      <c r="Q454" s="5">
        <f>AVERAGE('Training pairs'!G10352:G10365)-P454*AVERAGE('Training pairs'!F10352:F10365)</f>
        <v>1.2207058606724983</v>
      </c>
      <c r="R454" s="5" t="s">
        <v>88</v>
      </c>
      <c r="S454" s="5" t="str">
        <f t="shared" si="34"/>
        <v>n.a.</v>
      </c>
      <c r="T454" s="5">
        <f t="shared" ref="T454:T513" si="36">(H454+N454)/2</f>
        <v>3.086283473642041</v>
      </c>
      <c r="U454" s="4">
        <v>46036</v>
      </c>
      <c r="V454" s="4">
        <v>45954</v>
      </c>
      <c r="W454" s="1" t="s">
        <v>174</v>
      </c>
    </row>
    <row r="455" spans="1:23" ht="25" customHeight="1">
      <c r="A455" s="1"/>
      <c r="B455" s="1">
        <v>450</v>
      </c>
      <c r="C455" s="13" t="s">
        <v>17</v>
      </c>
      <c r="D455" s="1" t="s">
        <v>57</v>
      </c>
      <c r="E455" s="4">
        <v>46112</v>
      </c>
      <c r="F455" s="4">
        <v>46045</v>
      </c>
      <c r="G455" s="1">
        <v>0</v>
      </c>
      <c r="H455" s="5">
        <f>AVERAGE('PG facts'!F90,'PG facts'!F97,'PG facts'!F104,'PG facts'!F111)</f>
        <v>3.25</v>
      </c>
      <c r="I455" s="5">
        <f>'PG facts'!F111</f>
        <v>4</v>
      </c>
      <c r="J455" s="8">
        <f>COUNT('Training pairs'!F10366:F10380)</f>
        <v>15</v>
      </c>
      <c r="K455" s="5">
        <f>(SUM('Training pairs'!I10366:I10380)-SUM('Training pairs'!F10366:F10380)*SUM('Training pairs'!G10366:G10380)/COUNT('Training pairs'!F10366:F10380))/(SUM('Training pairs'!H10366:H10380)-SUM('Training pairs'!F10366:F10380)^2/COUNT('Training pairs'!F10366:F10380))</f>
        <v>0.25248643106441171</v>
      </c>
      <c r="L455" s="5">
        <f>AVERAGE('Training pairs'!G10366:G10380)-K455*AVERAGE('Training pairs'!F10366:F10380)</f>
        <v>1.8391643356173046</v>
      </c>
      <c r="M455" s="5">
        <f>(SUM('Target months'!H1353:H1355)/SUM('Target months'!F1353:F1355)-1)*100</f>
        <v>6.2712384384047803</v>
      </c>
      <c r="N455" s="5">
        <f t="shared" si="35"/>
        <v>3.4225669472840821</v>
      </c>
      <c r="O455" s="8">
        <f>COUNT('Training pairs'!F10381:F10395)</f>
        <v>15</v>
      </c>
      <c r="P455" s="5">
        <f>(SUM('Training pairs'!I10381:I10395)-SUM('Training pairs'!F10381:F10395)*SUM('Training pairs'!G10381:G10395)/COUNT('Training pairs'!F10381:F10395))/(SUM('Training pairs'!H10381:H10395)-SUM('Training pairs'!F10381:F10395)^2/COUNT('Training pairs'!F10381:F10395))</f>
        <v>0.37226726606956084</v>
      </c>
      <c r="Q455" s="5">
        <f>AVERAGE('Training pairs'!G10381:G10395)-P455*AVERAGE('Training pairs'!F10381:F10395)</f>
        <v>1.2286167042163303</v>
      </c>
      <c r="R455" s="5" t="s">
        <v>88</v>
      </c>
      <c r="S455" s="5" t="str">
        <f t="shared" si="34"/>
        <v>n.a.</v>
      </c>
      <c r="T455" s="5">
        <f t="shared" si="36"/>
        <v>3.336283473642041</v>
      </c>
      <c r="U455" s="4">
        <v>46036</v>
      </c>
      <c r="V455" s="4">
        <v>46045</v>
      </c>
      <c r="W455" s="1" t="s">
        <v>174</v>
      </c>
    </row>
    <row r="456" spans="1:23" ht="25" customHeight="1">
      <c r="A456" s="1"/>
      <c r="B456" s="1">
        <v>451</v>
      </c>
      <c r="C456" s="13" t="s">
        <v>17</v>
      </c>
      <c r="D456" s="1" t="s">
        <v>57</v>
      </c>
      <c r="E456" s="4">
        <v>46112</v>
      </c>
      <c r="F456" s="4">
        <v>46063</v>
      </c>
      <c r="G456" s="1">
        <v>0</v>
      </c>
      <c r="H456" s="5">
        <f>AVERAGE('PG facts'!F90,'PG facts'!F97,'PG facts'!F104,'PG facts'!F111)</f>
        <v>3.25</v>
      </c>
      <c r="I456" s="5">
        <f>'PG facts'!F111</f>
        <v>4</v>
      </c>
      <c r="J456" s="8">
        <f>COUNT('Training pairs'!F10396:F10411)</f>
        <v>16</v>
      </c>
      <c r="K456" s="5">
        <f>(SUM('Training pairs'!I10396:I10411)-SUM('Training pairs'!F10396:F10411)*SUM('Training pairs'!G10396:G10411)/COUNT('Training pairs'!F10396:F10411))/(SUM('Training pairs'!H10396:H10411)-SUM('Training pairs'!F10396:F10411)^2/COUNT('Training pairs'!F10396:F10411))</f>
        <v>0.25576543715810557</v>
      </c>
      <c r="L456" s="5">
        <f>AVERAGE('Training pairs'!G10396:G10411)-K456*AVERAGE('Training pairs'!F10396:F10411)</f>
        <v>1.8543210093816205</v>
      </c>
      <c r="M456" s="5">
        <f>(SUM('Target months'!H1356:H1358)/SUM('Target months'!F1356:F1358)-1)*100</f>
        <v>6.2950934871659481</v>
      </c>
      <c r="N456" s="5">
        <f t="shared" si="35"/>
        <v>3.4643883470777626</v>
      </c>
      <c r="O456" s="8">
        <f>COUNT('Training pairs'!F10412:F10426)</f>
        <v>15</v>
      </c>
      <c r="P456" s="5">
        <f>(SUM('Training pairs'!I10412:I10426)-SUM('Training pairs'!F10412:F10426)*SUM('Training pairs'!G10412:G10426)/COUNT('Training pairs'!F10412:F10426))/(SUM('Training pairs'!H10412:H10426)-SUM('Training pairs'!F10412:F10426)^2/COUNT('Training pairs'!F10412:F10426))</f>
        <v>0.37278139870606136</v>
      </c>
      <c r="Q456" s="5">
        <f>AVERAGE('Training pairs'!G10412:G10426)-P456*AVERAGE('Training pairs'!F10412:F10426)</f>
        <v>1.222767852707189</v>
      </c>
      <c r="R456" s="5">
        <v>6.2947092260603466</v>
      </c>
      <c r="S456" s="5">
        <f>Q456+P456*R456</f>
        <v>3.5693183624459142</v>
      </c>
      <c r="T456" s="5">
        <f t="shared" si="36"/>
        <v>3.3571941735388813</v>
      </c>
      <c r="U456" s="4">
        <v>46063</v>
      </c>
      <c r="V456" s="4">
        <v>46045</v>
      </c>
      <c r="W456" s="1" t="s">
        <v>184</v>
      </c>
    </row>
    <row r="457" spans="1:23" ht="25" customHeight="1">
      <c r="A457" s="1"/>
      <c r="B457" s="1">
        <v>452</v>
      </c>
      <c r="C457" s="13" t="s">
        <v>17</v>
      </c>
      <c r="D457" s="1" t="s">
        <v>57</v>
      </c>
      <c r="E457" s="4">
        <v>46112</v>
      </c>
      <c r="F457" s="4">
        <v>46087</v>
      </c>
      <c r="G457" s="1">
        <v>1</v>
      </c>
      <c r="H457" s="5">
        <f>AVERAGE('PG facts'!F90,'PG facts'!F97,'PG facts'!F104,'PG facts'!F111)</f>
        <v>3.25</v>
      </c>
      <c r="I457" s="5">
        <f>'PG facts'!F111</f>
        <v>4</v>
      </c>
      <c r="J457" s="8">
        <f>COUNT('Training pairs'!F10427:F10442)</f>
        <v>16</v>
      </c>
      <c r="K457" s="5">
        <f>(SUM('Training pairs'!I10427:I10442)-SUM('Training pairs'!F10427:F10442)*SUM('Training pairs'!G10427:G10442)/COUNT('Training pairs'!F10427:F10442))/(SUM('Training pairs'!H10427:H10442)-SUM('Training pairs'!F10427:F10442)^2/COUNT('Training pairs'!F10427:F10442))</f>
        <v>0.24691270169268364</v>
      </c>
      <c r="L457" s="5">
        <f>AVERAGE('Training pairs'!G10427:G10442)-K457*AVERAGE('Training pairs'!F10427:F10442)</f>
        <v>1.91012692544417</v>
      </c>
      <c r="M457" s="5">
        <f>(SUM('Target months'!H1359:H1361)/SUM('Target months'!F1359:F1361)-1)*100</f>
        <v>4.2152452038049404</v>
      </c>
      <c r="N457" s="5">
        <f t="shared" si="35"/>
        <v>2.9509245070127745</v>
      </c>
      <c r="O457" s="8">
        <f>COUNT('Training pairs'!F10443:F10457)</f>
        <v>15</v>
      </c>
      <c r="P457" s="5">
        <f>(SUM('Training pairs'!I10443:I10457)-SUM('Training pairs'!F10443:F10457)*SUM('Training pairs'!G10443:G10457)/COUNT('Training pairs'!F10443:F10457))/(SUM('Training pairs'!H10443:H10457)-SUM('Training pairs'!F10443:F10457)^2/COUNT('Training pairs'!F10443:F10457))</f>
        <v>0.36048073693984095</v>
      </c>
      <c r="Q457" s="5">
        <f>AVERAGE('Training pairs'!G10443:G10457)-P457*AVERAGE('Training pairs'!F10443:F10457)</f>
        <v>1.2899130937955734</v>
      </c>
      <c r="R457" s="5">
        <v>5.8451346045989894</v>
      </c>
      <c r="S457" s="5">
        <f>Q457+P457*R457</f>
        <v>3.396971523573983</v>
      </c>
      <c r="T457" s="5">
        <f t="shared" si="36"/>
        <v>3.1004622535063873</v>
      </c>
      <c r="U457" s="4">
        <v>46087</v>
      </c>
      <c r="V457" s="4">
        <v>46045</v>
      </c>
      <c r="W457" s="1" t="s">
        <v>185</v>
      </c>
    </row>
    <row r="458" spans="1:23" ht="25" customHeight="1">
      <c r="A458" s="1"/>
      <c r="B458" s="1">
        <v>453</v>
      </c>
      <c r="C458" s="13" t="s">
        <v>17</v>
      </c>
      <c r="D458" s="1" t="s">
        <v>57</v>
      </c>
      <c r="E458" s="4">
        <v>46112</v>
      </c>
      <c r="F458" s="4">
        <v>46113</v>
      </c>
      <c r="G458" s="1">
        <v>2</v>
      </c>
      <c r="H458" s="5">
        <f>AVERAGE('PG facts'!F90,'PG facts'!F97,'PG facts'!F104,'PG facts'!F111)</f>
        <v>3.25</v>
      </c>
      <c r="I458" s="5">
        <f>'PG facts'!F111</f>
        <v>4</v>
      </c>
      <c r="J458" s="8">
        <f>COUNT('Training pairs'!F10458:F10473)</f>
        <v>16</v>
      </c>
      <c r="K458" s="5">
        <f>(SUM('Training pairs'!I10458:I10473)-SUM('Training pairs'!F10458:F10473)*SUM('Training pairs'!G10458:G10473)/COUNT('Training pairs'!F10458:F10473))/(SUM('Training pairs'!H10458:H10473)-SUM('Training pairs'!F10458:F10473)^2/COUNT('Training pairs'!F10458:F10473))</f>
        <v>0.24174966373428949</v>
      </c>
      <c r="L458" s="5">
        <f>AVERAGE('Training pairs'!G10458:G10473)-K458*AVERAGE('Training pairs'!F10458:F10473)</f>
        <v>1.9356870764070895</v>
      </c>
      <c r="M458" s="5">
        <f>(SUM('Target months'!H1362:H1364)/SUM('Target months'!F1362:F1364)-1)*100</f>
        <v>3.1939003630766516</v>
      </c>
      <c r="N458" s="5">
        <f t="shared" si="35"/>
        <v>2.7078114151816952</v>
      </c>
      <c r="O458" s="8">
        <f>COUNT('Training pairs'!F10474:F10488)</f>
        <v>15</v>
      </c>
      <c r="P458" s="5">
        <f>(SUM('Training pairs'!I10474:I10488)-SUM('Training pairs'!F10474:F10488)*SUM('Training pairs'!G10474:G10488)/COUNT('Training pairs'!F10474:F10488))/(SUM('Training pairs'!H10474:H10488)-SUM('Training pairs'!F10474:F10488)^2/COUNT('Training pairs'!F10474:F10488))</f>
        <v>0.35186702923730145</v>
      </c>
      <c r="Q458" s="5">
        <f>AVERAGE('Training pairs'!G10474:G10488)-P458*AVERAGE('Training pairs'!F10474:F10488)</f>
        <v>1.3332053464473601</v>
      </c>
      <c r="R458" s="5">
        <v>5.8582795849691616</v>
      </c>
      <c r="S458" s="5">
        <f>Q458+P458*R458</f>
        <v>3.3945407804519903</v>
      </c>
      <c r="T458" s="5">
        <f t="shared" si="36"/>
        <v>2.9789057075908474</v>
      </c>
      <c r="U458" s="4">
        <v>46113</v>
      </c>
      <c r="V458" s="4">
        <v>46045</v>
      </c>
      <c r="W458" s="1" t="s">
        <v>186</v>
      </c>
    </row>
    <row r="459" spans="1:23" ht="25" customHeight="1">
      <c r="A459" s="1"/>
      <c r="B459" s="1">
        <v>454</v>
      </c>
      <c r="C459" s="13" t="s">
        <v>17</v>
      </c>
      <c r="D459" s="1" t="s">
        <v>57</v>
      </c>
      <c r="E459" s="4">
        <v>46112</v>
      </c>
      <c r="F459" s="4">
        <v>46133</v>
      </c>
      <c r="G459" s="1">
        <v>3</v>
      </c>
      <c r="H459" s="5">
        <f>AVERAGE('PG facts'!F90,'PG facts'!F97,'PG facts'!F104,'PG facts'!F111)</f>
        <v>3.25</v>
      </c>
      <c r="I459" s="5">
        <f>'PG facts'!F111</f>
        <v>4</v>
      </c>
      <c r="J459" s="8">
        <f>COUNT('Training pairs'!F10489:F10504)</f>
        <v>16</v>
      </c>
      <c r="K459" s="5">
        <f>(SUM('Training pairs'!I10489:I10504)-SUM('Training pairs'!F10489:F10504)*SUM('Training pairs'!G10489:G10504)/COUNT('Training pairs'!F10489:F10504))/(SUM('Training pairs'!H10489:H10504)-SUM('Training pairs'!F10489:F10504)^2/COUNT('Training pairs'!F10489:F10504))</f>
        <v>0.23583249883162397</v>
      </c>
      <c r="L459" s="5">
        <f>AVERAGE('Training pairs'!G10489:G10504)-K459*AVERAGE('Training pairs'!F10489:F10504)</f>
        <v>1.9655647118013184</v>
      </c>
      <c r="M459" s="5">
        <f>(SUM('Target months'!H1365:H1367)/SUM('Target months'!F1365:F1367)-1)*100</f>
        <v>2.2175244833685603</v>
      </c>
      <c r="N459" s="5">
        <f t="shared" si="35"/>
        <v>2.4885290519344321</v>
      </c>
      <c r="O459" s="8">
        <f>COUNT('Training pairs'!F10505:F10519)</f>
        <v>15</v>
      </c>
      <c r="P459" s="5">
        <f>(SUM('Training pairs'!I10505:I10519)-SUM('Training pairs'!F10505:F10519)*SUM('Training pairs'!G10505:G10519)/COUNT('Training pairs'!F10505:F10519))/(SUM('Training pairs'!H10505:H10519)-SUM('Training pairs'!F10505:F10519)^2/COUNT('Training pairs'!F10505:F10519))</f>
        <v>0.34219438648274825</v>
      </c>
      <c r="Q459" s="5">
        <f>AVERAGE('Training pairs'!G10505:G10519)-P459*AVERAGE('Training pairs'!F10505:F10519)</f>
        <v>1.382272666577103</v>
      </c>
      <c r="R459" s="5">
        <v>5.8582795849691616</v>
      </c>
      <c r="S459" s="5">
        <f>Q459+P459*R459</f>
        <v>3.3869430550000343</v>
      </c>
      <c r="T459" s="5">
        <f t="shared" si="36"/>
        <v>2.8692645259672158</v>
      </c>
      <c r="U459" s="4">
        <v>46133</v>
      </c>
      <c r="V459" s="4">
        <v>46045</v>
      </c>
      <c r="W459" s="1" t="s">
        <v>187</v>
      </c>
    </row>
    <row r="460" spans="1:23" ht="25" customHeight="1">
      <c r="A460" s="1"/>
      <c r="B460" s="1">
        <v>455</v>
      </c>
      <c r="C460" s="13" t="s">
        <v>17</v>
      </c>
      <c r="D460" s="1" t="s">
        <v>57</v>
      </c>
      <c r="E460" s="4">
        <v>46112</v>
      </c>
      <c r="F460" s="4">
        <v>46135</v>
      </c>
      <c r="G460" s="1">
        <v>3</v>
      </c>
      <c r="H460" s="5">
        <f>AVERAGE('PG facts'!F90,'PG facts'!F97,'PG facts'!F104,'PG facts'!F111)</f>
        <v>3.25</v>
      </c>
      <c r="I460" s="5">
        <f>'PG facts'!F111</f>
        <v>4</v>
      </c>
      <c r="J460" s="8">
        <f>COUNT('Training pairs'!F10520:F10535)</f>
        <v>16</v>
      </c>
      <c r="K460" s="5">
        <f>(SUM('Training pairs'!I10520:I10535)-SUM('Training pairs'!F10520:F10535)*SUM('Training pairs'!G10520:G10535)/COUNT('Training pairs'!F10520:F10535))/(SUM('Training pairs'!H10520:H10535)-SUM('Training pairs'!F10520:F10535)^2/COUNT('Training pairs'!F10520:F10535))</f>
        <v>0.23583249883162397</v>
      </c>
      <c r="L460" s="5">
        <f>AVERAGE('Training pairs'!G10520:G10535)-K460*AVERAGE('Training pairs'!F10520:F10535)</f>
        <v>1.9655647118013184</v>
      </c>
      <c r="M460" s="5">
        <f>(SUM('Target months'!H1368:H1370)/SUM('Target months'!F1368:F1370)-1)*100</f>
        <v>2.2175244833685603</v>
      </c>
      <c r="N460" s="5">
        <f t="shared" si="35"/>
        <v>2.4885290519344321</v>
      </c>
      <c r="O460" s="8">
        <f>COUNT('Training pairs'!F10536:F10550)</f>
        <v>15</v>
      </c>
      <c r="P460" s="5">
        <f>(SUM('Training pairs'!I10536:I10550)-SUM('Training pairs'!F10536:F10550)*SUM('Training pairs'!G10536:G10550)/COUNT('Training pairs'!F10536:F10550))/(SUM('Training pairs'!H10536:H10550)-SUM('Training pairs'!F10536:F10550)^2/COUNT('Training pairs'!F10536:F10550))</f>
        <v>0.34219438648274825</v>
      </c>
      <c r="Q460" s="5">
        <f>AVERAGE('Training pairs'!G10536:G10550)-P460*AVERAGE('Training pairs'!F10536:F10550)</f>
        <v>1.382272666577103</v>
      </c>
      <c r="R460" s="5">
        <v>5.8582795849691616</v>
      </c>
      <c r="S460" s="5">
        <f>Q460+P460*R460</f>
        <v>3.3869430550000343</v>
      </c>
      <c r="T460" s="5">
        <f t="shared" si="36"/>
        <v>2.8692645259672158</v>
      </c>
      <c r="U460" s="4">
        <v>46133</v>
      </c>
      <c r="V460" s="4">
        <v>46045</v>
      </c>
      <c r="W460" s="1" t="s">
        <v>187</v>
      </c>
    </row>
    <row r="461" spans="1:23" ht="25" customHeight="1">
      <c r="A461" s="1"/>
      <c r="B461" s="1">
        <v>456</v>
      </c>
      <c r="C461" s="13" t="s">
        <v>53</v>
      </c>
      <c r="D461" s="1" t="s">
        <v>57</v>
      </c>
      <c r="E461" s="4">
        <v>46112</v>
      </c>
      <c r="F461" s="4">
        <v>46023</v>
      </c>
      <c r="G461" s="1">
        <v>0</v>
      </c>
      <c r="H461" s="5">
        <f>AVERAGE('PG facts'!F85,'PG facts'!F92,'PG facts'!F99,'PG facts'!F106)</f>
        <v>2.5</v>
      </c>
      <c r="I461" s="5">
        <f>'PG facts'!F106</f>
        <v>1</v>
      </c>
      <c r="J461" s="8">
        <f>COUNT('Training pairs'!F10551:F10565)</f>
        <v>15</v>
      </c>
      <c r="K461" s="5">
        <f>(SUM('Training pairs'!I10551:I10565)-SUM('Training pairs'!F10551:F10565)*SUM('Training pairs'!G10551:G10565)/COUNT('Training pairs'!F10551:F10565))/(SUM('Training pairs'!H10551:H10565)-SUM('Training pairs'!F10551:F10565)^2/COUNT('Training pairs'!F10551:F10565))</f>
        <v>-2.8949218446610137E-2</v>
      </c>
      <c r="L461" s="5">
        <f>AVERAGE('Training pairs'!G10551:G10565)-K461*AVERAGE('Training pairs'!F10551:F10565)</f>
        <v>5.9636519401312125</v>
      </c>
      <c r="M461" s="5">
        <f>(SUM('Target months'!H1371:H1373)/SUM('Target months'!F1371:F1373)-1)*100</f>
        <v>6.0187877133254242</v>
      </c>
      <c r="N461" s="5">
        <f t="shared" si="35"/>
        <v>5.7894127398343818</v>
      </c>
      <c r="O461" s="8">
        <f>COUNT('Training pairs'!F10566:F10579)</f>
        <v>14</v>
      </c>
      <c r="P461" s="5">
        <f>(SUM('Training pairs'!I10566:I10579)-SUM('Training pairs'!F10566:F10579)*SUM('Training pairs'!G10566:G10579)/COUNT('Training pairs'!F10566:F10579))/(SUM('Training pairs'!H10566:H10579)-SUM('Training pairs'!F10566:F10579)^2/COUNT('Training pairs'!F10566:F10579))</f>
        <v>-0.27967202360832916</v>
      </c>
      <c r="Q461" s="5">
        <f>AVERAGE('Training pairs'!G10566:G10579)-P461*AVERAGE('Training pairs'!F10566:F10579)</f>
        <v>6.635994368087669</v>
      </c>
      <c r="R461" s="5" t="s">
        <v>88</v>
      </c>
      <c r="S461" s="5" t="str">
        <f>"n.a."</f>
        <v>n.a.</v>
      </c>
      <c r="T461" s="5">
        <f t="shared" si="36"/>
        <v>4.1447063699171913</v>
      </c>
      <c r="U461" s="4">
        <v>46023</v>
      </c>
      <c r="V461" s="4">
        <v>45954</v>
      </c>
      <c r="W461" s="1" t="s">
        <v>183</v>
      </c>
    </row>
    <row r="462" spans="1:23" ht="25" customHeight="1">
      <c r="A462" s="1"/>
      <c r="B462" s="1">
        <v>457</v>
      </c>
      <c r="C462" s="13" t="s">
        <v>53</v>
      </c>
      <c r="D462" s="1" t="s">
        <v>57</v>
      </c>
      <c r="E462" s="4">
        <v>46112</v>
      </c>
      <c r="F462" s="4">
        <v>46036</v>
      </c>
      <c r="G462" s="1">
        <v>0</v>
      </c>
      <c r="H462" s="5">
        <f>AVERAGE('PG facts'!F85,'PG facts'!F92,'PG facts'!F99,'PG facts'!F106)</f>
        <v>2.5</v>
      </c>
      <c r="I462" s="5">
        <f>'PG facts'!F106</f>
        <v>1</v>
      </c>
      <c r="J462" s="8">
        <f>COUNT('Training pairs'!F10580:F10594)</f>
        <v>15</v>
      </c>
      <c r="K462" s="5">
        <f>(SUM('Training pairs'!I10580:I10594)-SUM('Training pairs'!F10580:F10594)*SUM('Training pairs'!G10580:G10594)/COUNT('Training pairs'!F10580:F10594))/(SUM('Training pairs'!H10580:H10594)-SUM('Training pairs'!F10580:F10594)^2/COUNT('Training pairs'!F10580:F10594))</f>
        <v>-2.9398101698341769E-2</v>
      </c>
      <c r="L462" s="5">
        <f>AVERAGE('Training pairs'!G10580:G10594)-K462*AVERAGE('Training pairs'!F10580:F10594)</f>
        <v>5.966210352476736</v>
      </c>
      <c r="M462" s="5">
        <f>(SUM('Target months'!H1374:H1376)/SUM('Target months'!F1374:F1376)-1)*100</f>
        <v>6.2712384384047803</v>
      </c>
      <c r="N462" s="5">
        <f t="shared" si="35"/>
        <v>5.7818478470899626</v>
      </c>
      <c r="O462" s="8">
        <f>COUNT('Training pairs'!F10595:F10608)</f>
        <v>14</v>
      </c>
      <c r="P462" s="5">
        <f>(SUM('Training pairs'!I10595:I10608)-SUM('Training pairs'!F10595:F10608)*SUM('Training pairs'!G10595:G10608)/COUNT('Training pairs'!F10595:F10608))/(SUM('Training pairs'!H10595:H10608)-SUM('Training pairs'!F10595:F10608)^2/COUNT('Training pairs'!F10595:F10608))</f>
        <v>-0.27973653503912788</v>
      </c>
      <c r="Q462" s="5">
        <f>AVERAGE('Training pairs'!G10595:G10608)-P462*AVERAGE('Training pairs'!F10595:F10608)</f>
        <v>6.6364094336941042</v>
      </c>
      <c r="R462" s="5" t="s">
        <v>88</v>
      </c>
      <c r="S462" s="5" t="str">
        <f>"n.a."</f>
        <v>n.a.</v>
      </c>
      <c r="T462" s="5">
        <f t="shared" si="36"/>
        <v>4.1409239235449817</v>
      </c>
      <c r="U462" s="4">
        <v>46036</v>
      </c>
      <c r="V462" s="4">
        <v>45954</v>
      </c>
      <c r="W462" s="1" t="s">
        <v>174</v>
      </c>
    </row>
    <row r="463" spans="1:23" ht="25" customHeight="1">
      <c r="A463" s="1"/>
      <c r="B463" s="1">
        <v>458</v>
      </c>
      <c r="C463" s="13" t="s">
        <v>53</v>
      </c>
      <c r="D463" s="1" t="s">
        <v>57</v>
      </c>
      <c r="E463" s="4">
        <v>46112</v>
      </c>
      <c r="F463" s="4">
        <v>46045</v>
      </c>
      <c r="G463" s="1">
        <v>0</v>
      </c>
      <c r="H463" s="5">
        <f>AVERAGE('PG facts'!F92,'PG facts'!F99,'PG facts'!F106,'PG facts'!F113)</f>
        <v>2.5</v>
      </c>
      <c r="I463" s="5">
        <f>'PG facts'!F113</f>
        <v>3</v>
      </c>
      <c r="J463" s="8">
        <f>COUNT('Training pairs'!F10609:F10623)</f>
        <v>15</v>
      </c>
      <c r="K463" s="5">
        <f>(SUM('Training pairs'!I10609:I10623)-SUM('Training pairs'!F10609:F10623)*SUM('Training pairs'!G10609:G10623)/COUNT('Training pairs'!F10609:F10623))/(SUM('Training pairs'!H10609:H10623)-SUM('Training pairs'!F10609:F10623)^2/COUNT('Training pairs'!F10609:F10623))</f>
        <v>-2.9398101698341769E-2</v>
      </c>
      <c r="L463" s="5">
        <f>AVERAGE('Training pairs'!G10609:G10623)-K463*AVERAGE('Training pairs'!F10609:F10623)</f>
        <v>5.966210352476736</v>
      </c>
      <c r="M463" s="5">
        <f>(SUM('Target months'!H1377:H1379)/SUM('Target months'!F1377:F1379)-1)*100</f>
        <v>6.2712384384047803</v>
      </c>
      <c r="N463" s="5">
        <f t="shared" si="35"/>
        <v>5.7818478470899626</v>
      </c>
      <c r="O463" s="8">
        <f>COUNT('Training pairs'!F10624:F10638)</f>
        <v>15</v>
      </c>
      <c r="P463" s="5">
        <f>(SUM('Training pairs'!I10624:I10638)-SUM('Training pairs'!F10624:F10638)*SUM('Training pairs'!G10624:G10638)/COUNT('Training pairs'!F10624:F10638))/(SUM('Training pairs'!H10624:H10638)-SUM('Training pairs'!F10624:F10638)^2/COUNT('Training pairs'!F10624:F10638))</f>
        <v>-0.29462071036534582</v>
      </c>
      <c r="Q463" s="5">
        <f>AVERAGE('Training pairs'!G10624:G10638)-P463*AVERAGE('Training pairs'!F10624:F10638)</f>
        <v>6.5990535427281038</v>
      </c>
      <c r="R463" s="5" t="s">
        <v>88</v>
      </c>
      <c r="S463" s="5" t="str">
        <f>"n.a."</f>
        <v>n.a.</v>
      </c>
      <c r="T463" s="5">
        <f t="shared" si="36"/>
        <v>4.1409239235449817</v>
      </c>
      <c r="U463" s="4">
        <v>46036</v>
      </c>
      <c r="V463" s="4">
        <v>46045</v>
      </c>
      <c r="W463" s="1" t="s">
        <v>174</v>
      </c>
    </row>
    <row r="464" spans="1:23" ht="25" customHeight="1">
      <c r="A464" s="1"/>
      <c r="B464" s="1">
        <v>459</v>
      </c>
      <c r="C464" s="13" t="s">
        <v>53</v>
      </c>
      <c r="D464" s="1" t="s">
        <v>57</v>
      </c>
      <c r="E464" s="4">
        <v>46112</v>
      </c>
      <c r="F464" s="4">
        <v>46063</v>
      </c>
      <c r="G464" s="1">
        <v>0</v>
      </c>
      <c r="H464" s="5">
        <f>AVERAGE('PG facts'!F92,'PG facts'!F99,'PG facts'!F106,'PG facts'!F113)</f>
        <v>2.5</v>
      </c>
      <c r="I464" s="5">
        <f>'PG facts'!F113</f>
        <v>3</v>
      </c>
      <c r="J464" s="8">
        <f>COUNT('Training pairs'!F10639:F10654)</f>
        <v>16</v>
      </c>
      <c r="K464" s="5">
        <f>(SUM('Training pairs'!I10639:I10654)-SUM('Training pairs'!F10639:F10654)*SUM('Training pairs'!G10639:G10654)/COUNT('Training pairs'!F10639:F10654))/(SUM('Training pairs'!H10639:H10654)-SUM('Training pairs'!F10639:F10654)^2/COUNT('Training pairs'!F10639:F10654))</f>
        <v>-4.9096259978803278E-2</v>
      </c>
      <c r="L464" s="5">
        <f>AVERAGE('Training pairs'!G10639:G10654)-K464*AVERAGE('Training pairs'!F10639:F10654)</f>
        <v>5.9049093404273139</v>
      </c>
      <c r="M464" s="5">
        <f>(SUM('Target months'!H1380:H1382)/SUM('Target months'!F1380:F1382)-1)*100</f>
        <v>6.2950934871659481</v>
      </c>
      <c r="N464" s="5">
        <f t="shared" si="35"/>
        <v>5.595843793990543</v>
      </c>
      <c r="O464" s="8">
        <f>COUNT('Training pairs'!F10655:F10669)</f>
        <v>15</v>
      </c>
      <c r="P464" s="5">
        <f>(SUM('Training pairs'!I10655:I10669)-SUM('Training pairs'!F10655:F10669)*SUM('Training pairs'!G10655:G10669)/COUNT('Training pairs'!F10655:F10669))/(SUM('Training pairs'!H10655:H10669)-SUM('Training pairs'!F10655:F10669)^2/COUNT('Training pairs'!F10655:F10669))</f>
        <v>-0.2973562979029381</v>
      </c>
      <c r="Q464" s="5">
        <f>AVERAGE('Training pairs'!G10655:G10669)-P464*AVERAGE('Training pairs'!F10655:F10669)</f>
        <v>6.6168667391822158</v>
      </c>
      <c r="R464" s="5">
        <v>6.2947092260603466</v>
      </c>
      <c r="S464" s="5">
        <f>Q464+P464*R464</f>
        <v>4.7450953073454425</v>
      </c>
      <c r="T464" s="5">
        <f t="shared" si="36"/>
        <v>4.0479218969952715</v>
      </c>
      <c r="U464" s="4">
        <v>46063</v>
      </c>
      <c r="V464" s="4">
        <v>46045</v>
      </c>
      <c r="W464" s="1" t="s">
        <v>184</v>
      </c>
    </row>
    <row r="465" spans="1:23" ht="25" customHeight="1">
      <c r="A465" s="1"/>
      <c r="B465" s="1">
        <v>460</v>
      </c>
      <c r="C465" s="13" t="s">
        <v>53</v>
      </c>
      <c r="D465" s="1" t="s">
        <v>57</v>
      </c>
      <c r="E465" s="4">
        <v>46112</v>
      </c>
      <c r="F465" s="4">
        <v>46087</v>
      </c>
      <c r="G465" s="1">
        <v>1</v>
      </c>
      <c r="H465" s="5">
        <f>AVERAGE('PG facts'!F92,'PG facts'!F99,'PG facts'!F106,'PG facts'!F113)</f>
        <v>2.5</v>
      </c>
      <c r="I465" s="5">
        <f>'PG facts'!F113</f>
        <v>3</v>
      </c>
      <c r="J465" s="8">
        <f>COUNT('Training pairs'!F10670:F10685)</f>
        <v>16</v>
      </c>
      <c r="K465" s="5">
        <f>(SUM('Training pairs'!I10670:I10685)-SUM('Training pairs'!F10670:F10685)*SUM('Training pairs'!G10670:G10685)/COUNT('Training pairs'!F10670:F10685))/(SUM('Training pairs'!H10670:H10685)-SUM('Training pairs'!F10670:F10685)^2/COUNT('Training pairs'!F10670:F10685))</f>
        <v>-3.6352955217923207E-2</v>
      </c>
      <c r="L465" s="5">
        <f>AVERAGE('Training pairs'!G10670:G10685)-K465*AVERAGE('Training pairs'!F10670:F10685)</f>
        <v>5.831471377246527</v>
      </c>
      <c r="M465" s="5">
        <f>(SUM('Target months'!H1383:H1385)/SUM('Target months'!F1383:F1385)-1)*100</f>
        <v>4.2152452038049404</v>
      </c>
      <c r="N465" s="5">
        <f t="shared" si="35"/>
        <v>5.6782347571200402</v>
      </c>
      <c r="O465" s="8">
        <f>COUNT('Training pairs'!F10686:F10700)</f>
        <v>15</v>
      </c>
      <c r="P465" s="5">
        <f>(SUM('Training pairs'!I10686:I10700)-SUM('Training pairs'!F10686:F10700)*SUM('Training pairs'!G10686:G10700)/COUNT('Training pairs'!F10686:F10700))/(SUM('Training pairs'!H10686:H10700)-SUM('Training pairs'!F10686:F10700)^2/COUNT('Training pairs'!F10686:F10700))</f>
        <v>-0.29819487986031862</v>
      </c>
      <c r="Q465" s="5">
        <f>AVERAGE('Training pairs'!G10686:G10700)-P465*AVERAGE('Training pairs'!F10686:F10700)</f>
        <v>6.6236801130415532</v>
      </c>
      <c r="R465" s="5">
        <v>5.8451346045989894</v>
      </c>
      <c r="S465" s="5">
        <f>Q465+P465*R465</f>
        <v>4.8806909018557665</v>
      </c>
      <c r="T465" s="5">
        <f t="shared" si="36"/>
        <v>4.0891173785600206</v>
      </c>
      <c r="U465" s="4">
        <v>46087</v>
      </c>
      <c r="V465" s="4">
        <v>46045</v>
      </c>
      <c r="W465" s="1" t="s">
        <v>185</v>
      </c>
    </row>
    <row r="466" spans="1:23" ht="25" customHeight="1">
      <c r="A466" s="1"/>
      <c r="B466" s="1">
        <v>461</v>
      </c>
      <c r="C466" s="13" t="s">
        <v>53</v>
      </c>
      <c r="D466" s="1" t="s">
        <v>57</v>
      </c>
      <c r="E466" s="4">
        <v>46112</v>
      </c>
      <c r="F466" s="4">
        <v>46113</v>
      </c>
      <c r="G466" s="1">
        <v>2</v>
      </c>
      <c r="H466" s="5">
        <f>AVERAGE('PG facts'!F92,'PG facts'!F99,'PG facts'!F106,'PG facts'!F113)</f>
        <v>2.5</v>
      </c>
      <c r="I466" s="5">
        <f>'PG facts'!F113</f>
        <v>3</v>
      </c>
      <c r="J466" s="8">
        <f>COUNT('Training pairs'!F10701:F10716)</f>
        <v>16</v>
      </c>
      <c r="K466" s="5">
        <f>(SUM('Training pairs'!I10701:I10716)-SUM('Training pairs'!F10701:F10716)*SUM('Training pairs'!G10701:G10716)/COUNT('Training pairs'!F10701:F10716))/(SUM('Training pairs'!H10701:H10716)-SUM('Training pairs'!F10701:F10716)^2/COUNT('Training pairs'!F10701:F10716))</f>
        <v>-4.0026064770734913E-2</v>
      </c>
      <c r="L466" s="5">
        <f>AVERAGE('Training pairs'!G10701:G10716)-K466*AVERAGE('Training pairs'!F10701:F10716)</f>
        <v>5.8529564836023313</v>
      </c>
      <c r="M466" s="5">
        <f>(SUM('Target months'!H1386:H1388)/SUM('Target months'!F1386:F1388)-1)*100</f>
        <v>3.1939003630766516</v>
      </c>
      <c r="N466" s="5">
        <f t="shared" si="35"/>
        <v>5.7251172207985519</v>
      </c>
      <c r="O466" s="8">
        <f>COUNT('Training pairs'!F10717:F10731)</f>
        <v>15</v>
      </c>
      <c r="P466" s="5">
        <f>(SUM('Training pairs'!I10717:I10731)-SUM('Training pairs'!F10717:F10731)*SUM('Training pairs'!G10717:G10731)/COUNT('Training pairs'!F10717:F10731))/(SUM('Training pairs'!H10717:H10731)-SUM('Training pairs'!F10717:F10731)^2/COUNT('Training pairs'!F10717:F10731))</f>
        <v>-0.30207967504330036</v>
      </c>
      <c r="Q466" s="5">
        <f>AVERAGE('Training pairs'!G10717:G10731)-P466*AVERAGE('Training pairs'!F10717:F10731)</f>
        <v>6.6504536149157554</v>
      </c>
      <c r="R466" s="5">
        <v>5.8582795849691616</v>
      </c>
      <c r="S466" s="5">
        <f>Q466+P466*R466</f>
        <v>4.8807864215754702</v>
      </c>
      <c r="T466" s="5">
        <f t="shared" si="36"/>
        <v>4.1125586103992759</v>
      </c>
      <c r="U466" s="4">
        <v>46113</v>
      </c>
      <c r="V466" s="4">
        <v>46045</v>
      </c>
      <c r="W466" s="1" t="s">
        <v>186</v>
      </c>
    </row>
    <row r="467" spans="1:23" ht="25" customHeight="1">
      <c r="A467" s="1"/>
      <c r="B467" s="1">
        <v>462</v>
      </c>
      <c r="C467" s="13" t="s">
        <v>53</v>
      </c>
      <c r="D467" s="1" t="s">
        <v>57</v>
      </c>
      <c r="E467" s="4">
        <v>46112</v>
      </c>
      <c r="F467" s="4">
        <v>46133</v>
      </c>
      <c r="G467" s="1">
        <v>3</v>
      </c>
      <c r="H467" s="5">
        <f>AVERAGE('PG facts'!F92,'PG facts'!F99,'PG facts'!F106,'PG facts'!F113)</f>
        <v>2.5</v>
      </c>
      <c r="I467" s="5">
        <f>'PG facts'!F113</f>
        <v>3</v>
      </c>
      <c r="J467" s="8">
        <f>COUNT('Training pairs'!F10732:F10747)</f>
        <v>16</v>
      </c>
      <c r="K467" s="5">
        <f>(SUM('Training pairs'!I10732:I10747)-SUM('Training pairs'!F10732:F10747)*SUM('Training pairs'!G10732:G10747)/COUNT('Training pairs'!F10732:F10747))/(SUM('Training pairs'!H10732:H10747)-SUM('Training pairs'!F10732:F10747)^2/COUNT('Training pairs'!F10732:F10747))</f>
        <v>-4.3576964869986731E-2</v>
      </c>
      <c r="L467" s="5">
        <f>AVERAGE('Training pairs'!G10732:G10747)-K467*AVERAGE('Training pairs'!F10732:F10747)</f>
        <v>5.8738857643741706</v>
      </c>
      <c r="M467" s="5">
        <f>(SUM('Target months'!H1389:H1391)/SUM('Target months'!F1389:F1391)-1)*100</f>
        <v>2.2175244833685603</v>
      </c>
      <c r="N467" s="5">
        <f t="shared" si="35"/>
        <v>5.7772527778640832</v>
      </c>
      <c r="O467" s="8">
        <f>COUNT('Training pairs'!F10748:F10762)</f>
        <v>15</v>
      </c>
      <c r="P467" s="5">
        <f>(SUM('Training pairs'!I10748:I10762)-SUM('Training pairs'!F10748:F10762)*SUM('Training pairs'!G10748:G10762)/COUNT('Training pairs'!F10748:F10762))/(SUM('Training pairs'!H10748:H10762)-SUM('Training pairs'!F10748:F10762)^2/COUNT('Training pairs'!F10748:F10762))</f>
        <v>-0.30591815480775292</v>
      </c>
      <c r="Q467" s="5">
        <f>AVERAGE('Training pairs'!G10748:G10762)-P467*AVERAGE('Training pairs'!F10748:F10762)</f>
        <v>6.6775608913214626</v>
      </c>
      <c r="R467" s="5">
        <v>5.8582795849691616</v>
      </c>
      <c r="S467" s="5">
        <f>Q467+P467*R467</f>
        <v>4.8854068103397683</v>
      </c>
      <c r="T467" s="5">
        <f t="shared" si="36"/>
        <v>4.1386263889320416</v>
      </c>
      <c r="U467" s="4">
        <v>46133</v>
      </c>
      <c r="V467" s="4">
        <v>46045</v>
      </c>
      <c r="W467" s="1" t="s">
        <v>187</v>
      </c>
    </row>
    <row r="468" spans="1:23" ht="25" customHeight="1">
      <c r="A468" s="1"/>
      <c r="B468" s="1">
        <v>463</v>
      </c>
      <c r="C468" s="13" t="s">
        <v>53</v>
      </c>
      <c r="D468" s="1" t="s">
        <v>57</v>
      </c>
      <c r="E468" s="4">
        <v>46112</v>
      </c>
      <c r="F468" s="4">
        <v>46135</v>
      </c>
      <c r="G468" s="1">
        <v>3</v>
      </c>
      <c r="H468" s="5">
        <f>AVERAGE('PG facts'!F92,'PG facts'!F99,'PG facts'!F106,'PG facts'!F113)</f>
        <v>2.5</v>
      </c>
      <c r="I468" s="5">
        <f>'PG facts'!F113</f>
        <v>3</v>
      </c>
      <c r="J468" s="8">
        <f>COUNT('Training pairs'!F10763:F10778)</f>
        <v>16</v>
      </c>
      <c r="K468" s="5">
        <f>(SUM('Training pairs'!I10763:I10778)-SUM('Training pairs'!F10763:F10778)*SUM('Training pairs'!G10763:G10778)/COUNT('Training pairs'!F10763:F10778))/(SUM('Training pairs'!H10763:H10778)-SUM('Training pairs'!F10763:F10778)^2/COUNT('Training pairs'!F10763:F10778))</f>
        <v>-4.3576964869986731E-2</v>
      </c>
      <c r="L468" s="5">
        <f>AVERAGE('Training pairs'!G10763:G10778)-K468*AVERAGE('Training pairs'!F10763:F10778)</f>
        <v>5.8738857643741706</v>
      </c>
      <c r="M468" s="5">
        <f>(SUM('Target months'!H1392:H1394)/SUM('Target months'!F1392:F1394)-1)*100</f>
        <v>2.2175244833685603</v>
      </c>
      <c r="N468" s="5">
        <f t="shared" si="35"/>
        <v>5.7772527778640832</v>
      </c>
      <c r="O468" s="8">
        <f>COUNT('Training pairs'!F10779:F10793)</f>
        <v>15</v>
      </c>
      <c r="P468" s="5">
        <f>(SUM('Training pairs'!I10779:I10793)-SUM('Training pairs'!F10779:F10793)*SUM('Training pairs'!G10779:G10793)/COUNT('Training pairs'!F10779:F10793))/(SUM('Training pairs'!H10779:H10793)-SUM('Training pairs'!F10779:F10793)^2/COUNT('Training pairs'!F10779:F10793))</f>
        <v>-0.30591815480775292</v>
      </c>
      <c r="Q468" s="5">
        <f>AVERAGE('Training pairs'!G10779:G10793)-P468*AVERAGE('Training pairs'!F10779:F10793)</f>
        <v>6.6775608913214626</v>
      </c>
      <c r="R468" s="5">
        <v>5.8582795849691616</v>
      </c>
      <c r="S468" s="5">
        <f>Q468+P468*R468</f>
        <v>4.8854068103397683</v>
      </c>
      <c r="T468" s="5">
        <f t="shared" si="36"/>
        <v>4.1386263889320416</v>
      </c>
      <c r="U468" s="4">
        <v>46133</v>
      </c>
      <c r="V468" s="4">
        <v>46045</v>
      </c>
      <c r="W468" s="1" t="s">
        <v>187</v>
      </c>
    </row>
    <row r="469" spans="1:23" ht="25" customHeight="1">
      <c r="A469" s="1"/>
      <c r="B469" s="1">
        <v>464</v>
      </c>
      <c r="C469" s="13" t="s">
        <v>17</v>
      </c>
      <c r="D469" s="1" t="s">
        <v>43</v>
      </c>
      <c r="E469" s="4">
        <v>46203</v>
      </c>
      <c r="F469" s="4">
        <v>46113</v>
      </c>
      <c r="G469" s="1">
        <v>0</v>
      </c>
      <c r="H469" s="5">
        <f>AVERAGE('PG facts'!D90,'PG facts'!D97,'PG facts'!D104,'PG facts'!D111)</f>
        <v>2.25</v>
      </c>
      <c r="I469" s="5">
        <f>'PG facts'!D111</f>
        <v>3</v>
      </c>
      <c r="J469" s="8">
        <f>COUNT('Training pairs'!F10794:F10809)</f>
        <v>16</v>
      </c>
      <c r="K469" s="5">
        <f>(SUM('Training pairs'!I10794:I10809)-SUM('Training pairs'!F10794:F10809)*SUM('Training pairs'!G10794:G10809)/COUNT('Training pairs'!F10794:F10809))/(SUM('Training pairs'!H10794:H10809)-SUM('Training pairs'!F10794:F10809)^2/COUNT('Training pairs'!F10794:F10809))</f>
        <v>0.65738338285303866</v>
      </c>
      <c r="L469" s="5">
        <f>AVERAGE('Training pairs'!G10794:G10809)-K469*AVERAGE('Training pairs'!F10794:F10809)</f>
        <v>-0.95045231183781742</v>
      </c>
      <c r="M469" s="5">
        <f>(SUM('Target months'!H1395:H1397)/SUM('Target months'!F1395:F1397)-1)*100</f>
        <v>2.0477121842517931</v>
      </c>
      <c r="N469" s="5">
        <f t="shared" si="35"/>
        <v>0.39567965095501112</v>
      </c>
      <c r="O469" s="8">
        <f>COUNT('Training pairs'!F10810:F10824)</f>
        <v>15</v>
      </c>
      <c r="P469" s="5">
        <f>(SUM('Training pairs'!I10810:I10824)-SUM('Training pairs'!F10810:F10824)*SUM('Training pairs'!G10810:G10824)/COUNT('Training pairs'!F10810:F10824))/(SUM('Training pairs'!H10810:H10824)-SUM('Training pairs'!F10810:F10824)^2/COUNT('Training pairs'!F10810:F10824))</f>
        <v>0.55432520804040775</v>
      </c>
      <c r="Q469" s="5">
        <f>AVERAGE('Training pairs'!G10810:G10824)-P469*AVERAGE('Training pairs'!F10810:F10824)</f>
        <v>-0.69689832199164436</v>
      </c>
      <c r="R469" s="5" t="s">
        <v>88</v>
      </c>
      <c r="S469" s="5" t="str">
        <f>"n.a."</f>
        <v>n.a.</v>
      </c>
      <c r="T469" s="5">
        <f t="shared" si="36"/>
        <v>1.3228398254775056</v>
      </c>
      <c r="U469" s="4">
        <v>46113</v>
      </c>
      <c r="V469" s="4">
        <v>46045</v>
      </c>
      <c r="W469" s="1" t="s">
        <v>188</v>
      </c>
    </row>
    <row r="470" spans="1:23" ht="25" customHeight="1">
      <c r="A470" s="1"/>
      <c r="B470" s="1">
        <v>465</v>
      </c>
      <c r="C470" s="13" t="s">
        <v>17</v>
      </c>
      <c r="D470" s="1" t="s">
        <v>43</v>
      </c>
      <c r="E470" s="4">
        <v>46203</v>
      </c>
      <c r="F470" s="4">
        <v>46121</v>
      </c>
      <c r="G470" s="1">
        <v>0</v>
      </c>
      <c r="H470" s="5">
        <f>AVERAGE('PG facts'!D90,'PG facts'!D97,'PG facts'!D104,'PG facts'!D111)</f>
        <v>2.25</v>
      </c>
      <c r="I470" s="5">
        <f>'PG facts'!D111</f>
        <v>3</v>
      </c>
      <c r="J470" s="8">
        <f>COUNT('Training pairs'!F10825:F10840)</f>
        <v>16</v>
      </c>
      <c r="K470" s="5">
        <f>(SUM('Training pairs'!I10825:I10840)-SUM('Training pairs'!F10825:F10840)*SUM('Training pairs'!G10825:G10840)/COUNT('Training pairs'!F10825:F10840))/(SUM('Training pairs'!H10825:H10840)-SUM('Training pairs'!F10825:F10840)^2/COUNT('Training pairs'!F10825:F10840))</f>
        <v>0.65552036645629186</v>
      </c>
      <c r="L470" s="5">
        <f>AVERAGE('Training pairs'!G10825:G10840)-K470*AVERAGE('Training pairs'!F10825:F10840)</f>
        <v>-0.94592874352578438</v>
      </c>
      <c r="M470" s="5">
        <f>(SUM('Target months'!H1398:H1400)/SUM('Target months'!F1398:F1400)-1)*100</f>
        <v>1.3039748661953787</v>
      </c>
      <c r="N470" s="5">
        <f t="shared" si="35"/>
        <v>-9.1146661387595529E-2</v>
      </c>
      <c r="O470" s="8">
        <f>COUNT('Training pairs'!F10841:F10855)</f>
        <v>15</v>
      </c>
      <c r="P470" s="5">
        <f>(SUM('Training pairs'!I10841:I10855)-SUM('Training pairs'!F10841:F10855)*SUM('Training pairs'!G10841:G10855)/COUNT('Training pairs'!F10841:F10855))/(SUM('Training pairs'!H10841:H10855)-SUM('Training pairs'!F10841:F10855)^2/COUNT('Training pairs'!F10841:F10855))</f>
        <v>0.55432520804040775</v>
      </c>
      <c r="Q470" s="5">
        <f>AVERAGE('Training pairs'!G10841:G10855)-P470*AVERAGE('Training pairs'!F10841:F10855)</f>
        <v>-0.69689832199164436</v>
      </c>
      <c r="R470" s="5" t="s">
        <v>88</v>
      </c>
      <c r="S470" s="5" t="str">
        <f>"n.a."</f>
        <v>n.a.</v>
      </c>
      <c r="T470" s="5">
        <f t="shared" si="36"/>
        <v>1.0794266693062022</v>
      </c>
      <c r="U470" s="4">
        <v>46121</v>
      </c>
      <c r="V470" s="4">
        <v>46045</v>
      </c>
      <c r="W470" s="1" t="s">
        <v>178</v>
      </c>
    </row>
    <row r="471" spans="1:23" ht="25" customHeight="1">
      <c r="A471" s="1"/>
      <c r="B471" s="1">
        <v>466</v>
      </c>
      <c r="C471" s="13" t="s">
        <v>17</v>
      </c>
      <c r="D471" s="1" t="s">
        <v>43</v>
      </c>
      <c r="E471" s="4">
        <v>46203</v>
      </c>
      <c r="F471" s="4">
        <v>46136</v>
      </c>
      <c r="G471" s="1">
        <v>0</v>
      </c>
      <c r="H471" s="5">
        <f>AVERAGE('PG facts'!D97,'PG facts'!D104,'PG facts'!D111,'PG facts'!D118)</f>
        <v>3.25</v>
      </c>
      <c r="I471" s="5">
        <f>'PG facts'!D118</f>
        <v>5</v>
      </c>
      <c r="J471" s="8">
        <f>COUNT('Training pairs'!F10856:F10871)</f>
        <v>16</v>
      </c>
      <c r="K471" s="5">
        <f>(SUM('Training pairs'!I10856:I10871)-SUM('Training pairs'!F10856:F10871)*SUM('Training pairs'!G10856:G10871)/COUNT('Training pairs'!F10856:F10871))/(SUM('Training pairs'!H10856:H10871)-SUM('Training pairs'!F10856:F10871)^2/COUNT('Training pairs'!F10856:F10871))</f>
        <v>0.65552036645629186</v>
      </c>
      <c r="L471" s="5">
        <f>AVERAGE('Training pairs'!G10856:G10871)-K471*AVERAGE('Training pairs'!F10856:F10871)</f>
        <v>-0.94592874352578438</v>
      </c>
      <c r="M471" s="5">
        <f>(SUM('Target months'!H1401:H1403)/SUM('Target months'!F1401:F1403)-1)*100</f>
        <v>1.3039748661953787</v>
      </c>
      <c r="N471" s="5">
        <f t="shared" si="35"/>
        <v>-9.1146661387595529E-2</v>
      </c>
      <c r="O471" s="8">
        <f>COUNT('Training pairs'!F10872:F10887)</f>
        <v>16</v>
      </c>
      <c r="P471" s="5">
        <f>(SUM('Training pairs'!I10872:I10887)-SUM('Training pairs'!F10872:F10887)*SUM('Training pairs'!G10872:G10887)/COUNT('Training pairs'!F10872:F10887))/(SUM('Training pairs'!H10872:H10887)-SUM('Training pairs'!F10872:F10887)^2/COUNT('Training pairs'!F10872:F10887))</f>
        <v>0.61439265295675127</v>
      </c>
      <c r="Q471" s="5">
        <f>AVERAGE('Training pairs'!G10872:G10887)-P471*AVERAGE('Training pairs'!F10872:F10887)</f>
        <v>-0.50765936156494873</v>
      </c>
      <c r="R471" s="5" t="s">
        <v>88</v>
      </c>
      <c r="S471" s="5" t="str">
        <f>"n.a."</f>
        <v>n.a.</v>
      </c>
      <c r="T471" s="5">
        <f t="shared" si="36"/>
        <v>1.5794266693062022</v>
      </c>
      <c r="U471" s="4">
        <v>46136</v>
      </c>
      <c r="V471" s="4">
        <v>46136</v>
      </c>
      <c r="W471" s="1" t="s">
        <v>189</v>
      </c>
    </row>
    <row r="472" spans="1:23" ht="25" customHeight="1">
      <c r="A472" s="1"/>
      <c r="B472" s="1">
        <v>467</v>
      </c>
      <c r="C472" s="13" t="s">
        <v>17</v>
      </c>
      <c r="D472" s="1" t="s">
        <v>43</v>
      </c>
      <c r="E472" s="4">
        <v>46203</v>
      </c>
      <c r="F472" s="4">
        <v>46142</v>
      </c>
      <c r="G472" s="1">
        <v>0</v>
      </c>
      <c r="H472" s="5">
        <f>AVERAGE('PG facts'!D97,'PG facts'!D104,'PG facts'!D111,'PG facts'!D118)</f>
        <v>3.25</v>
      </c>
      <c r="I472" s="5">
        <f>'PG facts'!D118</f>
        <v>5</v>
      </c>
      <c r="J472" s="8">
        <f>COUNT('Training pairs'!F10888:F10904)</f>
        <v>17</v>
      </c>
      <c r="K472" s="5">
        <f>(SUM('Training pairs'!I10888:I10904)-SUM('Training pairs'!F10888:F10904)*SUM('Training pairs'!G10888:G10904)/COUNT('Training pairs'!F10888:F10904))/(SUM('Training pairs'!H10888:H10904)-SUM('Training pairs'!F10888:F10904)^2/COUNT('Training pairs'!F10888:F10904))</f>
        <v>0.65647478693707184</v>
      </c>
      <c r="L472" s="5">
        <f>AVERAGE('Training pairs'!G10888:G10904)-K472*AVERAGE('Training pairs'!F10888:F10904)</f>
        <v>-0.65731888439840636</v>
      </c>
      <c r="M472" s="5">
        <f>(SUM('Target months'!H1404:H1406)/SUM('Target months'!F1404:F1406)-1)*100</f>
        <v>1.5484464986442292</v>
      </c>
      <c r="N472" s="5">
        <f t="shared" si="35"/>
        <v>0.35919720088251883</v>
      </c>
      <c r="O472" s="8">
        <f>COUNT('Training pairs'!F10905:F10920)</f>
        <v>16</v>
      </c>
      <c r="P472" s="5">
        <f>(SUM('Training pairs'!I10905:I10920)-SUM('Training pairs'!F10905:F10920)*SUM('Training pairs'!G10905:G10920)/COUNT('Training pairs'!F10905:F10920))/(SUM('Training pairs'!H10905:H10920)-SUM('Training pairs'!F10905:F10920)^2/COUNT('Training pairs'!F10905:F10920))</f>
        <v>0.61439265295675127</v>
      </c>
      <c r="Q472" s="5">
        <f>AVERAGE('Training pairs'!G10905:G10920)-P472*AVERAGE('Training pairs'!F10905:F10920)</f>
        <v>-0.50765936156494873</v>
      </c>
      <c r="R472" s="5">
        <v>1.5477657714465964</v>
      </c>
      <c r="S472" s="5">
        <f>Q472+P472*R472</f>
        <v>0.44327655690977841</v>
      </c>
      <c r="T472" s="5">
        <f t="shared" si="36"/>
        <v>1.8045986004412593</v>
      </c>
      <c r="U472" s="4">
        <v>46142</v>
      </c>
      <c r="V472" s="4">
        <v>46136</v>
      </c>
      <c r="W472" s="1" t="s">
        <v>190</v>
      </c>
    </row>
    <row r="473" spans="1:23" ht="25" customHeight="1">
      <c r="A473" s="1"/>
      <c r="B473" s="1">
        <v>468</v>
      </c>
      <c r="C473" s="13" t="s">
        <v>17</v>
      </c>
      <c r="D473" s="1" t="s">
        <v>43</v>
      </c>
      <c r="E473" s="4">
        <v>46203</v>
      </c>
      <c r="F473" s="4">
        <v>46157</v>
      </c>
      <c r="G473" s="1">
        <v>0</v>
      </c>
      <c r="H473" s="5">
        <f>AVERAGE('PG facts'!D97,'PG facts'!D104,'PG facts'!D111,'PG facts'!D118)</f>
        <v>3.25</v>
      </c>
      <c r="I473" s="5">
        <f>'PG facts'!D118</f>
        <v>5</v>
      </c>
      <c r="J473" s="8">
        <f>COUNT('Training pairs'!F10921:F10937)</f>
        <v>17</v>
      </c>
      <c r="K473" s="5">
        <f>(SUM('Training pairs'!I10921:I10937)-SUM('Training pairs'!F10921:F10937)*SUM('Training pairs'!G10921:G10937)/COUNT('Training pairs'!F10921:F10937))/(SUM('Training pairs'!H10921:H10937)-SUM('Training pairs'!F10921:F10937)^2/COUNT('Training pairs'!F10921:F10937))</f>
        <v>0.65647478693707184</v>
      </c>
      <c r="L473" s="5">
        <f>AVERAGE('Training pairs'!G10921:G10937)-K473*AVERAGE('Training pairs'!F10921:F10937)</f>
        <v>-0.65731888439840636</v>
      </c>
      <c r="M473" s="5">
        <f>(SUM('Target months'!H1407:H1409)/SUM('Target months'!F1407:F1409)-1)*100</f>
        <v>1.5484464986442292</v>
      </c>
      <c r="N473" s="5">
        <f t="shared" si="35"/>
        <v>0.35919720088251883</v>
      </c>
      <c r="O473" s="8">
        <f>COUNT('Training pairs'!F10938:F10953)</f>
        <v>16</v>
      </c>
      <c r="P473" s="5">
        <f>(SUM('Training pairs'!I10938:I10953)-SUM('Training pairs'!F10938:F10953)*SUM('Training pairs'!G10938:G10953)/COUNT('Training pairs'!F10938:F10953))/(SUM('Training pairs'!H10938:H10953)-SUM('Training pairs'!F10938:F10953)^2/COUNT('Training pairs'!F10938:F10953))</f>
        <v>0.61439265295675127</v>
      </c>
      <c r="Q473" s="5">
        <f>AVERAGE('Training pairs'!G10938:G10953)-P473*AVERAGE('Training pairs'!F10938:F10953)</f>
        <v>-0.50765936156494873</v>
      </c>
      <c r="R473" s="5">
        <v>1.5477657714465964</v>
      </c>
      <c r="S473" s="5">
        <f>Q473+P473*R473</f>
        <v>0.44327655690977841</v>
      </c>
      <c r="T473" s="5">
        <f t="shared" si="36"/>
        <v>1.8045986004412593</v>
      </c>
      <c r="U473" s="4">
        <v>46157</v>
      </c>
      <c r="V473" s="4">
        <v>46136</v>
      </c>
      <c r="W473" s="1" t="s">
        <v>191</v>
      </c>
    </row>
    <row r="474" spans="1:23" ht="25" customHeight="1">
      <c r="A474" s="1"/>
      <c r="B474" s="1">
        <v>469</v>
      </c>
      <c r="C474" s="13" t="s">
        <v>18</v>
      </c>
      <c r="D474" s="1" t="s">
        <v>43</v>
      </c>
      <c r="E474" s="4">
        <v>46203</v>
      </c>
      <c r="F474" s="4">
        <v>46113</v>
      </c>
      <c r="G474" s="1">
        <v>0</v>
      </c>
      <c r="H474" s="5">
        <f>AVERAGE('PG facts'!D91,'PG facts'!D98,'PG facts'!D105,'PG facts'!D112)</f>
        <v>-0.25</v>
      </c>
      <c r="I474" s="5">
        <f>'PG facts'!D112</f>
        <v>-2</v>
      </c>
      <c r="J474" s="8">
        <f>COUNT('Training pairs'!F10954:F10969)</f>
        <v>16</v>
      </c>
      <c r="K474" s="5">
        <f>(SUM('Training pairs'!I10954:I10969)-SUM('Training pairs'!F10954:F10969)*SUM('Training pairs'!G10954:G10969)/COUNT('Training pairs'!F10954:F10969))/(SUM('Training pairs'!H10954:H10969)-SUM('Training pairs'!F10954:F10969)^2/COUNT('Training pairs'!F10954:F10969))</f>
        <v>0.95957338821128413</v>
      </c>
      <c r="L474" s="5">
        <f>AVERAGE('Training pairs'!G10954:G10969)-K474*AVERAGE('Training pairs'!F10954:F10969)</f>
        <v>-1.5410924124643772</v>
      </c>
      <c r="M474" s="5">
        <f>(SUM('Target months'!H1410:H1412)/SUM('Target months'!F1410:F1412)-1)*100</f>
        <v>2.0477121842517931</v>
      </c>
      <c r="N474" s="5">
        <f t="shared" si="35"/>
        <v>0.42383770625964523</v>
      </c>
      <c r="O474" s="8">
        <f>COUNT('Training pairs'!F10970:F10984)</f>
        <v>15</v>
      </c>
      <c r="P474" s="5">
        <f>(SUM('Training pairs'!I10970:I10984)-SUM('Training pairs'!F10970:F10984)*SUM('Training pairs'!G10970:G10984)/COUNT('Training pairs'!F10970:F10984))/(SUM('Training pairs'!H10970:H10984)-SUM('Training pairs'!F10970:F10984)^2/COUNT('Training pairs'!F10970:F10984))</f>
        <v>0.61577109384644191</v>
      </c>
      <c r="Q474" s="5">
        <f>AVERAGE('Training pairs'!G10970:G10984)-P474*AVERAGE('Training pairs'!F10970:F10984)</f>
        <v>-1.0555945748032272</v>
      </c>
      <c r="R474" s="5" t="s">
        <v>88</v>
      </c>
      <c r="S474" s="5" t="str">
        <f>"n.a."</f>
        <v>n.a.</v>
      </c>
      <c r="T474" s="5">
        <f t="shared" si="36"/>
        <v>8.6918853129822615E-2</v>
      </c>
      <c r="U474" s="4">
        <v>46113</v>
      </c>
      <c r="V474" s="4">
        <v>46045</v>
      </c>
      <c r="W474" s="1" t="s">
        <v>188</v>
      </c>
    </row>
    <row r="475" spans="1:23" ht="25" customHeight="1">
      <c r="A475" s="1"/>
      <c r="B475" s="1">
        <v>470</v>
      </c>
      <c r="C475" s="13" t="s">
        <v>18</v>
      </c>
      <c r="D475" s="1" t="s">
        <v>43</v>
      </c>
      <c r="E475" s="4">
        <v>46203</v>
      </c>
      <c r="F475" s="4">
        <v>46121</v>
      </c>
      <c r="G475" s="1">
        <v>0</v>
      </c>
      <c r="H475" s="5">
        <f>AVERAGE('PG facts'!D91,'PG facts'!D98,'PG facts'!D105,'PG facts'!D112)</f>
        <v>-0.25</v>
      </c>
      <c r="I475" s="5">
        <f>'PG facts'!D112</f>
        <v>-2</v>
      </c>
      <c r="J475" s="8">
        <f>COUNT('Training pairs'!F10985:F11000)</f>
        <v>16</v>
      </c>
      <c r="K475" s="5">
        <f>(SUM('Training pairs'!I10985:I11000)-SUM('Training pairs'!F10985:F11000)*SUM('Training pairs'!G10985:G11000)/COUNT('Training pairs'!F10985:F11000))/(SUM('Training pairs'!H10985:H11000)-SUM('Training pairs'!F10985:F11000)^2/COUNT('Training pairs'!F10985:F11000))</f>
        <v>0.96234706949381577</v>
      </c>
      <c r="L475" s="5">
        <f>AVERAGE('Training pairs'!G10985:G11000)-K475*AVERAGE('Training pairs'!F10985:F11000)</f>
        <v>-1.5429398090201469</v>
      </c>
      <c r="M475" s="5">
        <f>(SUM('Target months'!H1413:H1415)/SUM('Target months'!F1413:F1415)-1)*100</f>
        <v>1.3039748661953787</v>
      </c>
      <c r="N475" s="5">
        <f t="shared" si="35"/>
        <v>-0.28806341784343359</v>
      </c>
      <c r="O475" s="8">
        <f>COUNT('Training pairs'!F11001:F11015)</f>
        <v>15</v>
      </c>
      <c r="P475" s="5">
        <f>(SUM('Training pairs'!I11001:I11015)-SUM('Training pairs'!F11001:F11015)*SUM('Training pairs'!G11001:G11015)/COUNT('Training pairs'!F11001:F11015))/(SUM('Training pairs'!H11001:H11015)-SUM('Training pairs'!F11001:F11015)^2/COUNT('Training pairs'!F11001:F11015))</f>
        <v>0.61577109384644191</v>
      </c>
      <c r="Q475" s="5">
        <f>AVERAGE('Training pairs'!G11001:G11015)-P475*AVERAGE('Training pairs'!F11001:F11015)</f>
        <v>-1.0555945748032272</v>
      </c>
      <c r="R475" s="5" t="s">
        <v>88</v>
      </c>
      <c r="S475" s="5" t="str">
        <f>"n.a."</f>
        <v>n.a.</v>
      </c>
      <c r="T475" s="5">
        <f t="shared" si="36"/>
        <v>-0.26903170892171679</v>
      </c>
      <c r="U475" s="4">
        <v>46121</v>
      </c>
      <c r="V475" s="4">
        <v>46045</v>
      </c>
      <c r="W475" s="1" t="s">
        <v>178</v>
      </c>
    </row>
    <row r="476" spans="1:23" ht="25" customHeight="1">
      <c r="A476" s="1"/>
      <c r="B476" s="1">
        <v>471</v>
      </c>
      <c r="C476" s="13" t="s">
        <v>18</v>
      </c>
      <c r="D476" s="1" t="s">
        <v>43</v>
      </c>
      <c r="E476" s="4">
        <v>46203</v>
      </c>
      <c r="F476" s="4">
        <v>46136</v>
      </c>
      <c r="G476" s="1">
        <v>0</v>
      </c>
      <c r="H476" s="5">
        <f>AVERAGE('PG facts'!D98,'PG facts'!D105,'PG facts'!D112,'PG facts'!D119)</f>
        <v>-1</v>
      </c>
      <c r="I476" s="5">
        <f>'PG facts'!D119</f>
        <v>-2</v>
      </c>
      <c r="J476" s="8">
        <f>COUNT('Training pairs'!F11016:F11031)</f>
        <v>16</v>
      </c>
      <c r="K476" s="5">
        <f>(SUM('Training pairs'!I11016:I11031)-SUM('Training pairs'!F11016:F11031)*SUM('Training pairs'!G11016:G11031)/COUNT('Training pairs'!F11016:F11031))/(SUM('Training pairs'!H11016:H11031)-SUM('Training pairs'!F11016:F11031)^2/COUNT('Training pairs'!F11016:F11031))</f>
        <v>0.96234706949381577</v>
      </c>
      <c r="L476" s="5">
        <f>AVERAGE('Training pairs'!G11016:G11031)-K476*AVERAGE('Training pairs'!F11016:F11031)</f>
        <v>-1.5429398090201469</v>
      </c>
      <c r="M476" s="5">
        <f>(SUM('Target months'!H1416:H1418)/SUM('Target months'!F1416:F1418)-1)*100</f>
        <v>1.3039748661953787</v>
      </c>
      <c r="N476" s="5">
        <f t="shared" si="35"/>
        <v>-0.28806341784343359</v>
      </c>
      <c r="O476" s="8">
        <f>COUNT('Training pairs'!F11032:F11047)</f>
        <v>16</v>
      </c>
      <c r="P476" s="5">
        <f>(SUM('Training pairs'!I11032:I11047)-SUM('Training pairs'!F11032:F11047)*SUM('Training pairs'!G11032:G11047)/COUNT('Training pairs'!F11032:F11047))/(SUM('Training pairs'!H11032:H11047)-SUM('Training pairs'!F11032:F11047)^2/COUNT('Training pairs'!F11032:F11047))</f>
        <v>0.58555330289926455</v>
      </c>
      <c r="Q476" s="5">
        <f>AVERAGE('Training pairs'!G11032:G11047)-P476*AVERAGE('Training pairs'!F11032:F11047)</f>
        <v>-1.1507939519899728</v>
      </c>
      <c r="R476" s="5" t="s">
        <v>88</v>
      </c>
      <c r="S476" s="5" t="str">
        <f>"n.a."</f>
        <v>n.a.</v>
      </c>
      <c r="T476" s="5">
        <f t="shared" si="36"/>
        <v>-0.64403170892171679</v>
      </c>
      <c r="U476" s="4">
        <v>46136</v>
      </c>
      <c r="V476" s="4">
        <v>46136</v>
      </c>
      <c r="W476" s="1" t="s">
        <v>189</v>
      </c>
    </row>
    <row r="477" spans="1:23" ht="25" customHeight="1">
      <c r="A477" s="1"/>
      <c r="B477" s="1">
        <v>472</v>
      </c>
      <c r="C477" s="13" t="s">
        <v>18</v>
      </c>
      <c r="D477" s="1" t="s">
        <v>43</v>
      </c>
      <c r="E477" s="4">
        <v>46203</v>
      </c>
      <c r="F477" s="4">
        <v>46142</v>
      </c>
      <c r="G477" s="1">
        <v>0</v>
      </c>
      <c r="H477" s="5">
        <f>AVERAGE('PG facts'!D98,'PG facts'!D105,'PG facts'!D112,'PG facts'!D119)</f>
        <v>-1</v>
      </c>
      <c r="I477" s="5">
        <f>'PG facts'!D119</f>
        <v>-2</v>
      </c>
      <c r="J477" s="8">
        <f>COUNT('Training pairs'!F11048:F11064)</f>
        <v>17</v>
      </c>
      <c r="K477" s="5">
        <f>(SUM('Training pairs'!I11048:I11064)-SUM('Training pairs'!F11048:F11064)*SUM('Training pairs'!G11048:G11064)/COUNT('Training pairs'!F11048:F11064))/(SUM('Training pairs'!H11048:H11064)-SUM('Training pairs'!F11048:F11064)^2/COUNT('Training pairs'!F11048:F11064))</f>
        <v>0.96197033080964578</v>
      </c>
      <c r="L477" s="5">
        <f>AVERAGE('Training pairs'!G11048:G11064)-K477*AVERAGE('Training pairs'!F11048:F11064)</f>
        <v>-1.656862865739591</v>
      </c>
      <c r="M477" s="5">
        <f>(SUM('Target months'!H1419:H1421)/SUM('Target months'!F1419:F1421)-1)*100</f>
        <v>1.5484464986442292</v>
      </c>
      <c r="N477" s="5">
        <f t="shared" si="35"/>
        <v>-0.16730327519776411</v>
      </c>
      <c r="O477" s="8">
        <f>COUNT('Training pairs'!F11065:F11080)</f>
        <v>16</v>
      </c>
      <c r="P477" s="5">
        <f>(SUM('Training pairs'!I11065:I11080)-SUM('Training pairs'!F11065:F11080)*SUM('Training pairs'!G11065:G11080)/COUNT('Training pairs'!F11065:F11080))/(SUM('Training pairs'!H11065:H11080)-SUM('Training pairs'!F11065:F11080)^2/COUNT('Training pairs'!F11065:F11080))</f>
        <v>0.58555330289926455</v>
      </c>
      <c r="Q477" s="5">
        <f>AVERAGE('Training pairs'!G11065:G11080)-P477*AVERAGE('Training pairs'!F11065:F11080)</f>
        <v>-1.1507939519899728</v>
      </c>
      <c r="R477" s="5">
        <v>1.5477657714465964</v>
      </c>
      <c r="S477" s="5">
        <f>Q477+P477*R477</f>
        <v>-0.24449459240499005</v>
      </c>
      <c r="T477" s="5">
        <f t="shared" si="36"/>
        <v>-0.58365163759888206</v>
      </c>
      <c r="U477" s="4">
        <v>46142</v>
      </c>
      <c r="V477" s="4">
        <v>46136</v>
      </c>
      <c r="W477" s="1" t="s">
        <v>190</v>
      </c>
    </row>
    <row r="478" spans="1:23" ht="25" customHeight="1">
      <c r="A478" s="1"/>
      <c r="B478" s="1">
        <v>473</v>
      </c>
      <c r="C478" s="13" t="s">
        <v>18</v>
      </c>
      <c r="D478" s="1" t="s">
        <v>43</v>
      </c>
      <c r="E478" s="4">
        <v>46203</v>
      </c>
      <c r="F478" s="4">
        <v>46157</v>
      </c>
      <c r="G478" s="1">
        <v>0</v>
      </c>
      <c r="H478" s="5">
        <f>AVERAGE('PG facts'!D98,'PG facts'!D105,'PG facts'!D112,'PG facts'!D119)</f>
        <v>-1</v>
      </c>
      <c r="I478" s="5">
        <f>'PG facts'!D119</f>
        <v>-2</v>
      </c>
      <c r="J478" s="8">
        <f>COUNT('Training pairs'!F11081:F11097)</f>
        <v>17</v>
      </c>
      <c r="K478" s="5">
        <f>(SUM('Training pairs'!I11081:I11097)-SUM('Training pairs'!F11081:F11097)*SUM('Training pairs'!G11081:G11097)/COUNT('Training pairs'!F11081:F11097))/(SUM('Training pairs'!H11081:H11097)-SUM('Training pairs'!F11081:F11097)^2/COUNT('Training pairs'!F11081:F11097))</f>
        <v>0.96197033080964578</v>
      </c>
      <c r="L478" s="5">
        <f>AVERAGE('Training pairs'!G11081:G11097)-K478*AVERAGE('Training pairs'!F11081:F11097)</f>
        <v>-1.656862865739591</v>
      </c>
      <c r="M478" s="5">
        <f>(SUM('Target months'!H1422:H1424)/SUM('Target months'!F1422:F1424)-1)*100</f>
        <v>1.5484464986442292</v>
      </c>
      <c r="N478" s="5">
        <f t="shared" si="35"/>
        <v>-0.16730327519776411</v>
      </c>
      <c r="O478" s="8">
        <f>COUNT('Training pairs'!F11098:F11113)</f>
        <v>16</v>
      </c>
      <c r="P478" s="5">
        <f>(SUM('Training pairs'!I11098:I11113)-SUM('Training pairs'!F11098:F11113)*SUM('Training pairs'!G11098:G11113)/COUNT('Training pairs'!F11098:F11113))/(SUM('Training pairs'!H11098:H11113)-SUM('Training pairs'!F11098:F11113)^2/COUNT('Training pairs'!F11098:F11113))</f>
        <v>0.58555330289926455</v>
      </c>
      <c r="Q478" s="5">
        <f>AVERAGE('Training pairs'!G11098:G11113)-P478*AVERAGE('Training pairs'!F11098:F11113)</f>
        <v>-1.1507939519899728</v>
      </c>
      <c r="R478" s="5">
        <v>1.5477657714465964</v>
      </c>
      <c r="S478" s="5">
        <f>Q478+P478*R478</f>
        <v>-0.24449459240499005</v>
      </c>
      <c r="T478" s="5">
        <f t="shared" si="36"/>
        <v>-0.58365163759888206</v>
      </c>
      <c r="U478" s="4">
        <v>46157</v>
      </c>
      <c r="V478" s="4">
        <v>46136</v>
      </c>
      <c r="W478" s="1" t="s">
        <v>191</v>
      </c>
    </row>
    <row r="479" spans="1:23" ht="25" customHeight="1">
      <c r="A479" s="1"/>
      <c r="B479" s="1">
        <v>474</v>
      </c>
      <c r="C479" s="13" t="s">
        <v>53</v>
      </c>
      <c r="D479" s="1" t="s">
        <v>43</v>
      </c>
      <c r="E479" s="4">
        <v>46203</v>
      </c>
      <c r="F479" s="4">
        <v>46113</v>
      </c>
      <c r="G479" s="1">
        <v>0</v>
      </c>
      <c r="H479" s="5">
        <f>AVERAGE('PG facts'!D92,'PG facts'!D99,'PG facts'!D106,'PG facts'!D113)</f>
        <v>-1.5</v>
      </c>
      <c r="I479" s="5">
        <f>'PG facts'!D113</f>
        <v>-1</v>
      </c>
      <c r="J479" s="8">
        <f>COUNT('Training pairs'!F11114:F11129)</f>
        <v>16</v>
      </c>
      <c r="K479" s="5">
        <f>(SUM('Training pairs'!I11114:I11129)-SUM('Training pairs'!F11114:F11129)*SUM('Training pairs'!G11114:G11129)/COUNT('Training pairs'!F11114:F11129))/(SUM('Training pairs'!H11114:H11129)-SUM('Training pairs'!F11114:F11129)^2/COUNT('Training pairs'!F11114:F11129))</f>
        <v>0.35332064970948268</v>
      </c>
      <c r="L479" s="5">
        <f>AVERAGE('Training pairs'!G11114:G11129)-K479*AVERAGE('Training pairs'!F11114:F11129)</f>
        <v>-1.1069265527217773</v>
      </c>
      <c r="M479" s="5">
        <f>(SUM('Target months'!H1425:H1427)/SUM('Target months'!F1425:F1427)-1)*100</f>
        <v>2.0477121842517931</v>
      </c>
      <c r="N479" s="5">
        <f t="shared" si="35"/>
        <v>-0.38342755336390988</v>
      </c>
      <c r="O479" s="8">
        <f>COUNT('Training pairs'!F11130:F11144)</f>
        <v>15</v>
      </c>
      <c r="P479" s="5">
        <f>(SUM('Training pairs'!I11130:I11144)-SUM('Training pairs'!F11130:F11144)*SUM('Training pairs'!G11130:G11144)/COUNT('Training pairs'!F11130:F11144))/(SUM('Training pairs'!H11130:H11144)-SUM('Training pairs'!F11130:F11144)^2/COUNT('Training pairs'!F11130:F11144))</f>
        <v>-0.19283409179405894</v>
      </c>
      <c r="Q479" s="5">
        <f>AVERAGE('Training pairs'!G11130:G11144)-P479*AVERAGE('Training pairs'!F11130:F11144)</f>
        <v>-0.84451917711043989</v>
      </c>
      <c r="R479" s="5" t="s">
        <v>88</v>
      </c>
      <c r="S479" s="5" t="str">
        <f>"n.a."</f>
        <v>n.a.</v>
      </c>
      <c r="T479" s="5">
        <f t="shared" si="36"/>
        <v>-0.94171377668195499</v>
      </c>
      <c r="U479" s="4">
        <v>46113</v>
      </c>
      <c r="V479" s="4">
        <v>46045</v>
      </c>
      <c r="W479" s="1" t="s">
        <v>188</v>
      </c>
    </row>
    <row r="480" spans="1:23" ht="25" customHeight="1">
      <c r="A480" s="1"/>
      <c r="B480" s="1">
        <v>475</v>
      </c>
      <c r="C480" s="13" t="s">
        <v>53</v>
      </c>
      <c r="D480" s="1" t="s">
        <v>43</v>
      </c>
      <c r="E480" s="4">
        <v>46203</v>
      </c>
      <c r="F480" s="4">
        <v>46121</v>
      </c>
      <c r="G480" s="1">
        <v>0</v>
      </c>
      <c r="H480" s="5">
        <f>AVERAGE('PG facts'!D92,'PG facts'!D99,'PG facts'!D106,'PG facts'!D113)</f>
        <v>-1.5</v>
      </c>
      <c r="I480" s="5">
        <f>'PG facts'!D113</f>
        <v>-1</v>
      </c>
      <c r="J480" s="8">
        <f>COUNT('Training pairs'!F11145:F11160)</f>
        <v>16</v>
      </c>
      <c r="K480" s="5">
        <f>(SUM('Training pairs'!I11145:I11160)-SUM('Training pairs'!F11145:F11160)*SUM('Training pairs'!G11145:G11160)/COUNT('Training pairs'!F11145:F11160))/(SUM('Training pairs'!H11145:H11160)-SUM('Training pairs'!F11145:F11160)^2/COUNT('Training pairs'!F11145:F11160))</f>
        <v>0.35409848809376027</v>
      </c>
      <c r="L480" s="5">
        <f>AVERAGE('Training pairs'!G11145:G11160)-K480*AVERAGE('Training pairs'!F11145:F11160)</f>
        <v>-1.1072322641753187</v>
      </c>
      <c r="M480" s="5">
        <f>(SUM('Target months'!H1428:H1430)/SUM('Target months'!F1428:F1430)-1)*100</f>
        <v>1.3039748661953787</v>
      </c>
      <c r="N480" s="5">
        <f t="shared" si="35"/>
        <v>-0.64549673554327169</v>
      </c>
      <c r="O480" s="8">
        <f>COUNT('Training pairs'!F11161:F11175)</f>
        <v>15</v>
      </c>
      <c r="P480" s="5">
        <f>(SUM('Training pairs'!I11161:I11175)-SUM('Training pairs'!F11161:F11175)*SUM('Training pairs'!G11161:G11175)/COUNT('Training pairs'!F11161:F11175))/(SUM('Training pairs'!H11161:H11175)-SUM('Training pairs'!F11161:F11175)^2/COUNT('Training pairs'!F11161:F11175))</f>
        <v>-0.19283409179405894</v>
      </c>
      <c r="Q480" s="5">
        <f>AVERAGE('Training pairs'!G11161:G11175)-P480*AVERAGE('Training pairs'!F11161:F11175)</f>
        <v>-0.84451917711043989</v>
      </c>
      <c r="R480" s="5" t="s">
        <v>88</v>
      </c>
      <c r="S480" s="5" t="str">
        <f>"n.a."</f>
        <v>n.a.</v>
      </c>
      <c r="T480" s="5">
        <f t="shared" si="36"/>
        <v>-1.0727483677716358</v>
      </c>
      <c r="U480" s="4">
        <v>46121</v>
      </c>
      <c r="V480" s="4">
        <v>46045</v>
      </c>
      <c r="W480" s="1" t="s">
        <v>178</v>
      </c>
    </row>
    <row r="481" spans="1:23" ht="25" customHeight="1">
      <c r="A481" s="1"/>
      <c r="B481" s="1">
        <v>476</v>
      </c>
      <c r="C481" s="13" t="s">
        <v>53</v>
      </c>
      <c r="D481" s="1" t="s">
        <v>43</v>
      </c>
      <c r="E481" s="4">
        <v>46203</v>
      </c>
      <c r="F481" s="4">
        <v>46136</v>
      </c>
      <c r="G481" s="1">
        <v>0</v>
      </c>
      <c r="H481" s="5">
        <f>AVERAGE('PG facts'!D99,'PG facts'!D106,'PG facts'!D113,'PG facts'!D120)</f>
        <v>-1.75</v>
      </c>
      <c r="I481" s="5">
        <f>'PG facts'!D120</f>
        <v>-2</v>
      </c>
      <c r="J481" s="8">
        <f>COUNT('Training pairs'!F11176:F11191)</f>
        <v>16</v>
      </c>
      <c r="K481" s="5">
        <f>(SUM('Training pairs'!I11176:I11191)-SUM('Training pairs'!F11176:F11191)*SUM('Training pairs'!G11176:G11191)/COUNT('Training pairs'!F11176:F11191))/(SUM('Training pairs'!H11176:H11191)-SUM('Training pairs'!F11176:F11191)^2/COUNT('Training pairs'!F11176:F11191))</f>
        <v>0.35409848809376027</v>
      </c>
      <c r="L481" s="5">
        <f>AVERAGE('Training pairs'!G11176:G11191)-K481*AVERAGE('Training pairs'!F11176:F11191)</f>
        <v>-1.1072322641753187</v>
      </c>
      <c r="M481" s="5">
        <f>(SUM('Target months'!H1431:H1433)/SUM('Target months'!F1431:F1433)-1)*100</f>
        <v>1.3039748661953787</v>
      </c>
      <c r="N481" s="5">
        <f t="shared" si="35"/>
        <v>-0.64549673554327169</v>
      </c>
      <c r="O481" s="8">
        <f>COUNT('Training pairs'!F11192:F11207)</f>
        <v>16</v>
      </c>
      <c r="P481" s="5">
        <f>(SUM('Training pairs'!I11192:I11207)-SUM('Training pairs'!F11192:F11207)*SUM('Training pairs'!G11192:G11207)/COUNT('Training pairs'!F11192:F11207))/(SUM('Training pairs'!H11192:H11207)-SUM('Training pairs'!F11192:F11207)^2/COUNT('Training pairs'!F11192:F11207))</f>
        <v>-0.20271546957448211</v>
      </c>
      <c r="Q481" s="5">
        <f>AVERAGE('Training pairs'!G11192:G11207)-P481*AVERAGE('Training pairs'!F11192:F11207)</f>
        <v>-0.87564987796437177</v>
      </c>
      <c r="R481" s="5" t="s">
        <v>88</v>
      </c>
      <c r="S481" s="5" t="str">
        <f>"n.a."</f>
        <v>n.a.</v>
      </c>
      <c r="T481" s="5">
        <f t="shared" si="36"/>
        <v>-1.1977483677716358</v>
      </c>
      <c r="U481" s="4">
        <v>46136</v>
      </c>
      <c r="V481" s="4">
        <v>46136</v>
      </c>
      <c r="W481" s="1" t="s">
        <v>189</v>
      </c>
    </row>
    <row r="482" spans="1:23" ht="25" customHeight="1">
      <c r="A482" s="1"/>
      <c r="B482" s="1">
        <v>477</v>
      </c>
      <c r="C482" s="13" t="s">
        <v>53</v>
      </c>
      <c r="D482" s="1" t="s">
        <v>43</v>
      </c>
      <c r="E482" s="4">
        <v>46203</v>
      </c>
      <c r="F482" s="4">
        <v>46142</v>
      </c>
      <c r="G482" s="1">
        <v>0</v>
      </c>
      <c r="H482" s="5">
        <f>AVERAGE('PG facts'!D99,'PG facts'!D106,'PG facts'!D113,'PG facts'!D120)</f>
        <v>-1.75</v>
      </c>
      <c r="I482" s="5">
        <f>'PG facts'!D120</f>
        <v>-2</v>
      </c>
      <c r="J482" s="8">
        <f>COUNT('Training pairs'!F11208:F11224)</f>
        <v>17</v>
      </c>
      <c r="K482" s="5">
        <f>(SUM('Training pairs'!I11208:I11224)-SUM('Training pairs'!F11208:F11224)*SUM('Training pairs'!G11208:G11224)/COUNT('Training pairs'!F11208:F11224))/(SUM('Training pairs'!H11208:H11224)-SUM('Training pairs'!F11208:F11224)^2/COUNT('Training pairs'!F11208:F11224))</f>
        <v>0.35381962720507892</v>
      </c>
      <c r="L482" s="5">
        <f>AVERAGE('Training pairs'!G11208:G11224)-K482*AVERAGE('Training pairs'!F11208:F11224)</f>
        <v>-1.191557782559673</v>
      </c>
      <c r="M482" s="5">
        <f>(SUM('Target months'!H1434:H1436)/SUM('Target months'!F1434:F1436)-1)*100</f>
        <v>1.5484464986442292</v>
      </c>
      <c r="N482" s="5">
        <f t="shared" si="35"/>
        <v>-0.64368701966236208</v>
      </c>
      <c r="O482" s="8">
        <f>COUNT('Training pairs'!F11225:F11240)</f>
        <v>16</v>
      </c>
      <c r="P482" s="5">
        <f>(SUM('Training pairs'!I11225:I11240)-SUM('Training pairs'!F11225:F11240)*SUM('Training pairs'!G11225:G11240)/COUNT('Training pairs'!F11225:F11240))/(SUM('Training pairs'!H11225:H11240)-SUM('Training pairs'!F11225:F11240)^2/COUNT('Training pairs'!F11225:F11240))</f>
        <v>-0.20271546957448211</v>
      </c>
      <c r="Q482" s="5">
        <f>AVERAGE('Training pairs'!G11225:G11240)-P482*AVERAGE('Training pairs'!F11225:F11240)</f>
        <v>-0.87564987796437177</v>
      </c>
      <c r="R482" s="5">
        <v>1.5477657714465964</v>
      </c>
      <c r="S482" s="5">
        <f>Q482+P482*R482</f>
        <v>-1.1894059431144792</v>
      </c>
      <c r="T482" s="5">
        <f t="shared" si="36"/>
        <v>-1.1968435098311812</v>
      </c>
      <c r="U482" s="4">
        <v>46142</v>
      </c>
      <c r="V482" s="4">
        <v>46136</v>
      </c>
      <c r="W482" s="1" t="s">
        <v>190</v>
      </c>
    </row>
    <row r="483" spans="1:23" ht="25" customHeight="1">
      <c r="A483" s="1"/>
      <c r="B483" s="1">
        <v>478</v>
      </c>
      <c r="C483" s="13" t="s">
        <v>53</v>
      </c>
      <c r="D483" s="1" t="s">
        <v>43</v>
      </c>
      <c r="E483" s="4">
        <v>46203</v>
      </c>
      <c r="F483" s="4">
        <v>46157</v>
      </c>
      <c r="G483" s="1">
        <v>0</v>
      </c>
      <c r="H483" s="5">
        <f>AVERAGE('PG facts'!D99,'PG facts'!D106,'PG facts'!D113,'PG facts'!D120)</f>
        <v>-1.75</v>
      </c>
      <c r="I483" s="5">
        <f>'PG facts'!D120</f>
        <v>-2</v>
      </c>
      <c r="J483" s="8">
        <f>COUNT('Training pairs'!F11241:F11257)</f>
        <v>17</v>
      </c>
      <c r="K483" s="5">
        <f>(SUM('Training pairs'!I11241:I11257)-SUM('Training pairs'!F11241:F11257)*SUM('Training pairs'!G11241:G11257)/COUNT('Training pairs'!F11241:F11257))/(SUM('Training pairs'!H11241:H11257)-SUM('Training pairs'!F11241:F11257)^2/COUNT('Training pairs'!F11241:F11257))</f>
        <v>0.35381962720507892</v>
      </c>
      <c r="L483" s="5">
        <f>AVERAGE('Training pairs'!G11241:G11257)-K483*AVERAGE('Training pairs'!F11241:F11257)</f>
        <v>-1.191557782559673</v>
      </c>
      <c r="M483" s="5">
        <f>(SUM('Target months'!H1437:H1439)/SUM('Target months'!F1437:F1439)-1)*100</f>
        <v>1.5484464986442292</v>
      </c>
      <c r="N483" s="5">
        <f t="shared" si="35"/>
        <v>-0.64368701966236208</v>
      </c>
      <c r="O483" s="8">
        <f>COUNT('Training pairs'!F11258:F11273)</f>
        <v>16</v>
      </c>
      <c r="P483" s="5">
        <f>(SUM('Training pairs'!I11258:I11273)-SUM('Training pairs'!F11258:F11273)*SUM('Training pairs'!G11258:G11273)/COUNT('Training pairs'!F11258:F11273))/(SUM('Training pairs'!H11258:H11273)-SUM('Training pairs'!F11258:F11273)^2/COUNT('Training pairs'!F11258:F11273))</f>
        <v>-0.20271546957448211</v>
      </c>
      <c r="Q483" s="5">
        <f>AVERAGE('Training pairs'!G11258:G11273)-P483*AVERAGE('Training pairs'!F11258:F11273)</f>
        <v>-0.87564987796437177</v>
      </c>
      <c r="R483" s="5">
        <v>1.5477657714465964</v>
      </c>
      <c r="S483" s="5">
        <f>Q483+P483*R483</f>
        <v>-1.1894059431144792</v>
      </c>
      <c r="T483" s="5">
        <f t="shared" si="36"/>
        <v>-1.1968435098311812</v>
      </c>
      <c r="U483" s="4">
        <v>46157</v>
      </c>
      <c r="V483" s="4">
        <v>46136</v>
      </c>
      <c r="W483" s="1" t="s">
        <v>191</v>
      </c>
    </row>
    <row r="484" spans="1:23" ht="25" customHeight="1">
      <c r="A484" s="1"/>
      <c r="B484" s="1">
        <v>479</v>
      </c>
      <c r="C484" s="13" t="s">
        <v>54</v>
      </c>
      <c r="D484" s="1" t="s">
        <v>43</v>
      </c>
      <c r="E484" s="4">
        <v>46203</v>
      </c>
      <c r="F484" s="4">
        <v>46113</v>
      </c>
      <c r="G484" s="1">
        <v>0</v>
      </c>
      <c r="H484" s="5">
        <f>AVERAGE('PG facts'!D93,'PG facts'!D100,'PG facts'!D107,'PG facts'!D114)</f>
        <v>-0.5</v>
      </c>
      <c r="I484" s="5">
        <f>'PG facts'!D114</f>
        <v>0</v>
      </c>
      <c r="J484" s="8">
        <f>COUNT('Training pairs'!F11274:F11289)</f>
        <v>16</v>
      </c>
      <c r="K484" s="5">
        <f>(SUM('Training pairs'!I11274:I11289)-SUM('Training pairs'!F11274:F11289)*SUM('Training pairs'!G11274:G11289)/COUNT('Training pairs'!F11274:F11289))/(SUM('Training pairs'!H11274:H11289)-SUM('Training pairs'!F11274:F11289)^2/COUNT('Training pairs'!F11274:F11289))</f>
        <v>1.3594128953385536</v>
      </c>
      <c r="L484" s="5">
        <f>AVERAGE('Training pairs'!G11274:G11289)-K484*AVERAGE('Training pairs'!F11274:F11289)</f>
        <v>-2.5946991831449573</v>
      </c>
      <c r="M484" s="5">
        <f>(SUM('Target months'!H1440:H1442)/SUM('Target months'!F1440:F1442)-1)*100</f>
        <v>2.0477121842517931</v>
      </c>
      <c r="N484" s="5">
        <f t="shared" si="35"/>
        <v>0.18898716606880672</v>
      </c>
      <c r="O484" s="8">
        <f>COUNT('Training pairs'!F11290:F11304)</f>
        <v>15</v>
      </c>
      <c r="P484" s="5">
        <f>(SUM('Training pairs'!I11290:I11304)-SUM('Training pairs'!F11290:F11304)*SUM('Training pairs'!G11290:G11304)/COUNT('Training pairs'!F11290:F11304))/(SUM('Training pairs'!H11290:H11304)-SUM('Training pairs'!F11290:F11304)^2/COUNT('Training pairs'!F11290:F11304))</f>
        <v>0.90589849739155215</v>
      </c>
      <c r="Q484" s="5">
        <f>AVERAGE('Training pairs'!G11290:G11304)-P484*AVERAGE('Training pairs'!F11290:F11304)</f>
        <v>-2.2234615555452786</v>
      </c>
      <c r="R484" s="5" t="s">
        <v>88</v>
      </c>
      <c r="S484" s="5" t="str">
        <f>"n.a."</f>
        <v>n.a.</v>
      </c>
      <c r="T484" s="5">
        <f t="shared" si="36"/>
        <v>-0.15550641696559664</v>
      </c>
      <c r="U484" s="4">
        <v>46113</v>
      </c>
      <c r="V484" s="4">
        <v>46045</v>
      </c>
      <c r="W484" s="1" t="s">
        <v>188</v>
      </c>
    </row>
    <row r="485" spans="1:23" ht="25" customHeight="1">
      <c r="A485" s="1"/>
      <c r="B485" s="1">
        <v>480</v>
      </c>
      <c r="C485" s="13" t="s">
        <v>54</v>
      </c>
      <c r="D485" s="1" t="s">
        <v>43</v>
      </c>
      <c r="E485" s="4">
        <v>46203</v>
      </c>
      <c r="F485" s="4">
        <v>46121</v>
      </c>
      <c r="G485" s="1">
        <v>0</v>
      </c>
      <c r="H485" s="5">
        <f>AVERAGE('PG facts'!D93,'PG facts'!D100,'PG facts'!D107,'PG facts'!D114)</f>
        <v>-0.5</v>
      </c>
      <c r="I485" s="5">
        <f>'PG facts'!D114</f>
        <v>0</v>
      </c>
      <c r="J485" s="8">
        <f>COUNT('Training pairs'!F11305:F11320)</f>
        <v>16</v>
      </c>
      <c r="K485" s="5">
        <f>(SUM('Training pairs'!I11305:I11320)-SUM('Training pairs'!F11305:F11320)*SUM('Training pairs'!G11305:G11320)/COUNT('Training pairs'!F11305:F11320))/(SUM('Training pairs'!H11305:H11320)-SUM('Training pairs'!F11305:F11320)^2/COUNT('Training pairs'!F11305:F11320))</f>
        <v>1.3604791593356029</v>
      </c>
      <c r="L485" s="5">
        <f>AVERAGE('Training pairs'!G11305:G11320)-K485*AVERAGE('Training pairs'!F11305:F11320)</f>
        <v>-2.5929117681857639</v>
      </c>
      <c r="M485" s="5">
        <f>(SUM('Target months'!H1443:H1445)/SUM('Target months'!F1443:F1445)-1)*100</f>
        <v>1.3039748661953787</v>
      </c>
      <c r="N485" s="5">
        <f t="shared" si="35"/>
        <v>-0.81888113842951959</v>
      </c>
      <c r="O485" s="8">
        <f>COUNT('Training pairs'!F11321:F11335)</f>
        <v>15</v>
      </c>
      <c r="P485" s="5">
        <f>(SUM('Training pairs'!I11321:I11335)-SUM('Training pairs'!F11321:F11335)*SUM('Training pairs'!G11321:G11335)/COUNT('Training pairs'!F11321:F11335))/(SUM('Training pairs'!H11321:H11335)-SUM('Training pairs'!F11321:F11335)^2/COUNT('Training pairs'!F11321:F11335))</f>
        <v>0.90589849739155215</v>
      </c>
      <c r="Q485" s="5">
        <f>AVERAGE('Training pairs'!G11321:G11335)-P485*AVERAGE('Training pairs'!F11321:F11335)</f>
        <v>-2.2234615555452786</v>
      </c>
      <c r="R485" s="5" t="s">
        <v>88</v>
      </c>
      <c r="S485" s="5" t="str">
        <f>"n.a."</f>
        <v>n.a.</v>
      </c>
      <c r="T485" s="5">
        <f t="shared" si="36"/>
        <v>-0.6594405692147598</v>
      </c>
      <c r="U485" s="4">
        <v>46121</v>
      </c>
      <c r="V485" s="4">
        <v>46045</v>
      </c>
      <c r="W485" s="1" t="s">
        <v>178</v>
      </c>
    </row>
    <row r="486" spans="1:23" ht="25" customHeight="1">
      <c r="A486" s="1"/>
      <c r="B486" s="1">
        <v>481</v>
      </c>
      <c r="C486" s="13" t="s">
        <v>54</v>
      </c>
      <c r="D486" s="1" t="s">
        <v>43</v>
      </c>
      <c r="E486" s="4">
        <v>46203</v>
      </c>
      <c r="F486" s="4">
        <v>46136</v>
      </c>
      <c r="G486" s="1">
        <v>0</v>
      </c>
      <c r="H486" s="5">
        <f>AVERAGE('PG facts'!D100,'PG facts'!D107,'PG facts'!D114,'PG facts'!D121)</f>
        <v>0</v>
      </c>
      <c r="I486" s="5">
        <f>'PG facts'!D121</f>
        <v>2</v>
      </c>
      <c r="J486" s="8">
        <f>COUNT('Training pairs'!F11336:F11351)</f>
        <v>16</v>
      </c>
      <c r="K486" s="5">
        <f>(SUM('Training pairs'!I11336:I11351)-SUM('Training pairs'!F11336:F11351)*SUM('Training pairs'!G11336:G11351)/COUNT('Training pairs'!F11336:F11351))/(SUM('Training pairs'!H11336:H11351)-SUM('Training pairs'!F11336:F11351)^2/COUNT('Training pairs'!F11336:F11351))</f>
        <v>1.3604791593356029</v>
      </c>
      <c r="L486" s="5">
        <f>AVERAGE('Training pairs'!G11336:G11351)-K486*AVERAGE('Training pairs'!F11336:F11351)</f>
        <v>-2.5929117681857639</v>
      </c>
      <c r="M486" s="5">
        <f>(SUM('Target months'!H1446:H1448)/SUM('Target months'!F1446:F1448)-1)*100</f>
        <v>1.3039748661953787</v>
      </c>
      <c r="N486" s="5">
        <f t="shared" si="35"/>
        <v>-0.81888113842951959</v>
      </c>
      <c r="O486" s="8">
        <f>COUNT('Training pairs'!F11352:F11367)</f>
        <v>16</v>
      </c>
      <c r="P486" s="5">
        <f>(SUM('Training pairs'!I11352:I11367)-SUM('Training pairs'!F11352:F11367)*SUM('Training pairs'!G11352:G11367)/COUNT('Training pairs'!F11352:F11367))/(SUM('Training pairs'!H11352:H11367)-SUM('Training pairs'!F11352:F11367)^2/COUNT('Training pairs'!F11352:F11367))</f>
        <v>0.93626021651916802</v>
      </c>
      <c r="Q486" s="5">
        <f>AVERAGE('Training pairs'!G11352:G11367)-P486*AVERAGE('Training pairs'!F11352:F11367)</f>
        <v>-2.1278087410718256</v>
      </c>
      <c r="R486" s="5" t="s">
        <v>88</v>
      </c>
      <c r="S486" s="5" t="str">
        <f>"n.a."</f>
        <v>n.a.</v>
      </c>
      <c r="T486" s="5">
        <f t="shared" si="36"/>
        <v>-0.4094405692147598</v>
      </c>
      <c r="U486" s="4">
        <v>46136</v>
      </c>
      <c r="V486" s="4">
        <v>46136</v>
      </c>
      <c r="W486" s="1" t="s">
        <v>189</v>
      </c>
    </row>
    <row r="487" spans="1:23" ht="25" customHeight="1">
      <c r="A487" s="1"/>
      <c r="B487" s="1">
        <v>482</v>
      </c>
      <c r="C487" s="13" t="s">
        <v>54</v>
      </c>
      <c r="D487" s="1" t="s">
        <v>43</v>
      </c>
      <c r="E487" s="4">
        <v>46203</v>
      </c>
      <c r="F487" s="4">
        <v>46142</v>
      </c>
      <c r="G487" s="1">
        <v>0</v>
      </c>
      <c r="H487" s="5">
        <f>AVERAGE('PG facts'!D100,'PG facts'!D107,'PG facts'!D114,'PG facts'!D121)</f>
        <v>0</v>
      </c>
      <c r="I487" s="5">
        <f>'PG facts'!D121</f>
        <v>2</v>
      </c>
      <c r="J487" s="8">
        <f>COUNT('Training pairs'!F11368:F11384)</f>
        <v>17</v>
      </c>
      <c r="K487" s="5">
        <f>(SUM('Training pairs'!I11368:I11384)-SUM('Training pairs'!F11368:F11384)*SUM('Training pairs'!G11368:G11384)/COUNT('Training pairs'!F11368:F11384))/(SUM('Training pairs'!H11368:H11384)-SUM('Training pairs'!F11368:F11384)^2/COUNT('Training pairs'!F11368:F11384))</f>
        <v>1.3609605385300814</v>
      </c>
      <c r="L487" s="5">
        <f>AVERAGE('Training pairs'!G11368:G11384)-K487*AVERAGE('Training pairs'!F11368:F11384)</f>
        <v>-2.4473461770201324</v>
      </c>
      <c r="M487" s="5">
        <f>(SUM('Target months'!H1449:H1451)/SUM('Target months'!F1449:F1451)-1)*100</f>
        <v>1.5484464986442292</v>
      </c>
      <c r="N487" s="5">
        <f t="shared" si="35"/>
        <v>-0.33997159634026319</v>
      </c>
      <c r="O487" s="8">
        <f>COUNT('Training pairs'!F11385:F11400)</f>
        <v>16</v>
      </c>
      <c r="P487" s="5">
        <f>(SUM('Training pairs'!I11385:I11400)-SUM('Training pairs'!F11385:F11400)*SUM('Training pairs'!G11385:G11400)/COUNT('Training pairs'!F11385:F11400))/(SUM('Training pairs'!H11385:H11400)-SUM('Training pairs'!F11385:F11400)^2/COUNT('Training pairs'!F11385:F11400))</f>
        <v>0.93626021651916802</v>
      </c>
      <c r="Q487" s="5">
        <f>AVERAGE('Training pairs'!G11385:G11400)-P487*AVERAGE('Training pairs'!F11385:F11400)</f>
        <v>-2.1278087410718256</v>
      </c>
      <c r="R487" s="5">
        <v>1.5477657714465964</v>
      </c>
      <c r="S487" s="5">
        <f>Q487+P487*R487</f>
        <v>-0.67869722477627814</v>
      </c>
      <c r="T487" s="5">
        <f t="shared" si="36"/>
        <v>-0.1699857981701316</v>
      </c>
      <c r="U487" s="4">
        <v>46142</v>
      </c>
      <c r="V487" s="4">
        <v>46136</v>
      </c>
      <c r="W487" s="1" t="s">
        <v>190</v>
      </c>
    </row>
    <row r="488" spans="1:23" ht="25" customHeight="1">
      <c r="A488" s="1"/>
      <c r="B488" s="1">
        <v>483</v>
      </c>
      <c r="C488" s="13" t="s">
        <v>54</v>
      </c>
      <c r="D488" s="1" t="s">
        <v>43</v>
      </c>
      <c r="E488" s="4">
        <v>46203</v>
      </c>
      <c r="F488" s="4">
        <v>46157</v>
      </c>
      <c r="G488" s="1">
        <v>0</v>
      </c>
      <c r="H488" s="5">
        <f>AVERAGE('PG facts'!D100,'PG facts'!D107,'PG facts'!D114,'PG facts'!D121)</f>
        <v>0</v>
      </c>
      <c r="I488" s="5">
        <f>'PG facts'!D121</f>
        <v>2</v>
      </c>
      <c r="J488" s="8">
        <f>COUNT('Training pairs'!F11401:F11417)</f>
        <v>17</v>
      </c>
      <c r="K488" s="5">
        <f>(SUM('Training pairs'!I11401:I11417)-SUM('Training pairs'!F11401:F11417)*SUM('Training pairs'!G11401:G11417)/COUNT('Training pairs'!F11401:F11417))/(SUM('Training pairs'!H11401:H11417)-SUM('Training pairs'!F11401:F11417)^2/COUNT('Training pairs'!F11401:F11417))</f>
        <v>1.3609605385300814</v>
      </c>
      <c r="L488" s="5">
        <f>AVERAGE('Training pairs'!G11401:G11417)-K488*AVERAGE('Training pairs'!F11401:F11417)</f>
        <v>-2.4473461770201324</v>
      </c>
      <c r="M488" s="5">
        <f>(SUM('Target months'!H1452:H1454)/SUM('Target months'!F1452:F1454)-1)*100</f>
        <v>1.5484464986442292</v>
      </c>
      <c r="N488" s="5">
        <f t="shared" si="35"/>
        <v>-0.33997159634026319</v>
      </c>
      <c r="O488" s="8">
        <f>COUNT('Training pairs'!F11418:F11433)</f>
        <v>16</v>
      </c>
      <c r="P488" s="5">
        <f>(SUM('Training pairs'!I11418:I11433)-SUM('Training pairs'!F11418:F11433)*SUM('Training pairs'!G11418:G11433)/COUNT('Training pairs'!F11418:F11433))/(SUM('Training pairs'!H11418:H11433)-SUM('Training pairs'!F11418:F11433)^2/COUNT('Training pairs'!F11418:F11433))</f>
        <v>0.93626021651916802</v>
      </c>
      <c r="Q488" s="5">
        <f>AVERAGE('Training pairs'!G11418:G11433)-P488*AVERAGE('Training pairs'!F11418:F11433)</f>
        <v>-2.1278087410718256</v>
      </c>
      <c r="R488" s="5">
        <v>1.5477657714465964</v>
      </c>
      <c r="S488" s="5">
        <f>Q488+P488*R488</f>
        <v>-0.67869722477627814</v>
      </c>
      <c r="T488" s="5">
        <f t="shared" si="36"/>
        <v>-0.1699857981701316</v>
      </c>
      <c r="U488" s="4">
        <v>46157</v>
      </c>
      <c r="V488" s="4">
        <v>46136</v>
      </c>
      <c r="W488" s="1" t="s">
        <v>191</v>
      </c>
    </row>
    <row r="489" spans="1:23" ht="25" customHeight="1">
      <c r="A489" s="1"/>
      <c r="B489" s="1">
        <v>484</v>
      </c>
      <c r="C489" s="13" t="s">
        <v>55</v>
      </c>
      <c r="D489" s="1" t="s">
        <v>43</v>
      </c>
      <c r="E489" s="4">
        <v>46203</v>
      </c>
      <c r="F489" s="4">
        <v>46113</v>
      </c>
      <c r="G489" s="1">
        <v>0</v>
      </c>
      <c r="H489" s="5">
        <f>AVERAGE('PG facts'!D94,'PG facts'!D101,'PG facts'!D108,'PG facts'!D115)</f>
        <v>-1.75</v>
      </c>
      <c r="I489" s="5">
        <f>'PG facts'!D115</f>
        <v>-5</v>
      </c>
      <c r="J489" s="8">
        <f>COUNT('Training pairs'!F11434:F11449)</f>
        <v>16</v>
      </c>
      <c r="K489" s="5">
        <f>(SUM('Training pairs'!I11434:I11449)-SUM('Training pairs'!F11434:F11449)*SUM('Training pairs'!G11434:G11449)/COUNT('Training pairs'!F11434:F11449))/(SUM('Training pairs'!H11434:H11449)-SUM('Training pairs'!F11434:F11449)^2/COUNT('Training pairs'!F11434:F11449))</f>
        <v>0.76571223184219495</v>
      </c>
      <c r="L489" s="5">
        <f>AVERAGE('Training pairs'!G11434:G11449)-K489*AVERAGE('Training pairs'!F11434:F11449)</f>
        <v>-2.6798746297492619</v>
      </c>
      <c r="M489" s="5">
        <f>(SUM('Target months'!H1455:H1457)/SUM('Target months'!F1455:F1457)-1)*100</f>
        <v>2.0477121842517931</v>
      </c>
      <c r="N489" s="5">
        <f t="shared" si="35"/>
        <v>-1.1119163629753654</v>
      </c>
      <c r="O489" s="8">
        <f>COUNT('Training pairs'!F11450:F11464)</f>
        <v>15</v>
      </c>
      <c r="P489" s="5">
        <f>(SUM('Training pairs'!I11450:I11464)-SUM('Training pairs'!F11450:F11464)*SUM('Training pairs'!G11450:G11464)/COUNT('Training pairs'!F11450:F11464))/(SUM('Training pairs'!H11450:H11464)-SUM('Training pairs'!F11450:F11464)^2/COUNT('Training pairs'!F11450:F11464))</f>
        <v>0.66673355355183228</v>
      </c>
      <c r="Q489" s="5">
        <f>AVERAGE('Training pairs'!G11450:G11464)-P489*AVERAGE('Training pairs'!F11450:F11464)</f>
        <v>-2.7319227782962829</v>
      </c>
      <c r="R489" s="5" t="s">
        <v>88</v>
      </c>
      <c r="S489" s="5" t="str">
        <f>"n.a."</f>
        <v>n.a.</v>
      </c>
      <c r="T489" s="5">
        <f t="shared" si="36"/>
        <v>-1.4309581814876826</v>
      </c>
      <c r="U489" s="4">
        <v>46113</v>
      </c>
      <c r="V489" s="4">
        <v>46045</v>
      </c>
      <c r="W489" s="1" t="s">
        <v>188</v>
      </c>
    </row>
    <row r="490" spans="1:23" ht="25" customHeight="1">
      <c r="A490" s="1"/>
      <c r="B490" s="1">
        <v>485</v>
      </c>
      <c r="C490" s="13" t="s">
        <v>55</v>
      </c>
      <c r="D490" s="1" t="s">
        <v>43</v>
      </c>
      <c r="E490" s="4">
        <v>46203</v>
      </c>
      <c r="F490" s="4">
        <v>46121</v>
      </c>
      <c r="G490" s="1">
        <v>0</v>
      </c>
      <c r="H490" s="5">
        <f>AVERAGE('PG facts'!D94,'PG facts'!D101,'PG facts'!D108,'PG facts'!D115)</f>
        <v>-1.75</v>
      </c>
      <c r="I490" s="5">
        <f>'PG facts'!D115</f>
        <v>-5</v>
      </c>
      <c r="J490" s="8">
        <f>COUNT('Training pairs'!F11465:F11480)</f>
        <v>16</v>
      </c>
      <c r="K490" s="5">
        <f>(SUM('Training pairs'!I11465:I11480)-SUM('Training pairs'!F11465:F11480)*SUM('Training pairs'!G11465:G11480)/COUNT('Training pairs'!F11465:F11480))/(SUM('Training pairs'!H11465:H11480)-SUM('Training pairs'!F11465:F11480)^2/COUNT('Training pairs'!F11465:F11480))</f>
        <v>0.76964965802931284</v>
      </c>
      <c r="L490" s="5">
        <f>AVERAGE('Training pairs'!G11465:G11480)-K490*AVERAGE('Training pairs'!F11465:F11480)</f>
        <v>-2.6840011040348051</v>
      </c>
      <c r="M490" s="5">
        <f>(SUM('Target months'!H1458:H1460)/SUM('Target months'!F1458:F1460)-1)*100</f>
        <v>1.3039748661953787</v>
      </c>
      <c r="N490" s="5">
        <f t="shared" si="35"/>
        <v>-1.6803972941887129</v>
      </c>
      <c r="O490" s="8">
        <f>COUNT('Training pairs'!F11481:F11495)</f>
        <v>15</v>
      </c>
      <c r="P490" s="5">
        <f>(SUM('Training pairs'!I11481:I11495)-SUM('Training pairs'!F11481:F11495)*SUM('Training pairs'!G11481:G11495)/COUNT('Training pairs'!F11481:F11495))/(SUM('Training pairs'!H11481:H11495)-SUM('Training pairs'!F11481:F11495)^2/COUNT('Training pairs'!F11481:F11495))</f>
        <v>0.66673355355183228</v>
      </c>
      <c r="Q490" s="5">
        <f>AVERAGE('Training pairs'!G11481:G11495)-P490*AVERAGE('Training pairs'!F11481:F11495)</f>
        <v>-2.7319227782962829</v>
      </c>
      <c r="R490" s="5" t="s">
        <v>88</v>
      </c>
      <c r="S490" s="5" t="str">
        <f>"n.a."</f>
        <v>n.a.</v>
      </c>
      <c r="T490" s="5">
        <f t="shared" si="36"/>
        <v>-1.7151986470943563</v>
      </c>
      <c r="U490" s="4">
        <v>46121</v>
      </c>
      <c r="V490" s="4">
        <v>46045</v>
      </c>
      <c r="W490" s="1" t="s">
        <v>178</v>
      </c>
    </row>
    <row r="491" spans="1:23" ht="25" customHeight="1">
      <c r="A491" s="1"/>
      <c r="B491" s="1">
        <v>486</v>
      </c>
      <c r="C491" s="13" t="s">
        <v>55</v>
      </c>
      <c r="D491" s="1" t="s">
        <v>43</v>
      </c>
      <c r="E491" s="4">
        <v>46203</v>
      </c>
      <c r="F491" s="4">
        <v>46136</v>
      </c>
      <c r="G491" s="1">
        <v>0</v>
      </c>
      <c r="H491" s="5">
        <f>AVERAGE('PG facts'!D101,'PG facts'!D108,'PG facts'!D115,'PG facts'!D122)</f>
        <v>-0.5</v>
      </c>
      <c r="I491" s="5">
        <f>'PG facts'!D122</f>
        <v>3</v>
      </c>
      <c r="J491" s="8">
        <f>COUNT('Training pairs'!F11496:F11511)</f>
        <v>16</v>
      </c>
      <c r="K491" s="5">
        <f>(SUM('Training pairs'!I11496:I11511)-SUM('Training pairs'!F11496:F11511)*SUM('Training pairs'!G11496:G11511)/COUNT('Training pairs'!F11496:F11511))/(SUM('Training pairs'!H11496:H11511)-SUM('Training pairs'!F11496:F11511)^2/COUNT('Training pairs'!F11496:F11511))</f>
        <v>0.76964965802931284</v>
      </c>
      <c r="L491" s="5">
        <f>AVERAGE('Training pairs'!G11496:G11511)-K491*AVERAGE('Training pairs'!F11496:F11511)</f>
        <v>-2.6840011040348051</v>
      </c>
      <c r="M491" s="5">
        <f>(SUM('Target months'!H1461:H1463)/SUM('Target months'!F1461:F1463)-1)*100</f>
        <v>1.3039748661953787</v>
      </c>
      <c r="N491" s="5">
        <f t="shared" si="35"/>
        <v>-1.6803972941887129</v>
      </c>
      <c r="O491" s="8">
        <f>COUNT('Training pairs'!F11512:F11527)</f>
        <v>16</v>
      </c>
      <c r="P491" s="5">
        <f>(SUM('Training pairs'!I11512:I11527)-SUM('Training pairs'!F11512:F11527)*SUM('Training pairs'!G11512:G11527)/COUNT('Training pairs'!F11512:F11527))/(SUM('Training pairs'!H11512:H11527)-SUM('Training pairs'!F11512:F11527)^2/COUNT('Training pairs'!F11512:F11527))</f>
        <v>0.72404966563372797</v>
      </c>
      <c r="Q491" s="5">
        <f>AVERAGE('Training pairs'!G11512:G11527)-P491*AVERAGE('Training pairs'!F11512:F11527)</f>
        <v>-2.5513517305151785</v>
      </c>
      <c r="R491" s="5" t="s">
        <v>88</v>
      </c>
      <c r="S491" s="5" t="str">
        <f>"n.a."</f>
        <v>n.a.</v>
      </c>
      <c r="T491" s="5">
        <f t="shared" si="36"/>
        <v>-1.0901986470943563</v>
      </c>
      <c r="U491" s="4">
        <v>46136</v>
      </c>
      <c r="V491" s="4">
        <v>46136</v>
      </c>
      <c r="W491" s="1" t="s">
        <v>189</v>
      </c>
    </row>
    <row r="492" spans="1:23" ht="25" customHeight="1">
      <c r="A492" s="1"/>
      <c r="B492" s="1">
        <v>487</v>
      </c>
      <c r="C492" s="13" t="s">
        <v>55</v>
      </c>
      <c r="D492" s="1" t="s">
        <v>43</v>
      </c>
      <c r="E492" s="4">
        <v>46203</v>
      </c>
      <c r="F492" s="4">
        <v>46142</v>
      </c>
      <c r="G492" s="1">
        <v>0</v>
      </c>
      <c r="H492" s="5">
        <f>AVERAGE('PG facts'!D101,'PG facts'!D108,'PG facts'!D115,'PG facts'!D122)</f>
        <v>-0.5</v>
      </c>
      <c r="I492" s="5">
        <f>'PG facts'!D122</f>
        <v>3</v>
      </c>
      <c r="J492" s="8">
        <f>COUNT('Training pairs'!F11528:F11544)</f>
        <v>17</v>
      </c>
      <c r="K492" s="5">
        <f>(SUM('Training pairs'!I11528:I11544)-SUM('Training pairs'!F11528:F11544)*SUM('Training pairs'!G11528:G11544)/COUNT('Training pairs'!F11528:F11544))/(SUM('Training pairs'!H11528:H11544)-SUM('Training pairs'!F11528:F11544)^2/COUNT('Training pairs'!F11528:F11544))</f>
        <v>0.77051919623125498</v>
      </c>
      <c r="L492" s="5">
        <f>AVERAGE('Training pairs'!G11528:G11544)-K492*AVERAGE('Training pairs'!F11528:F11544)</f>
        <v>-2.421059032880482</v>
      </c>
      <c r="M492" s="5">
        <f>(SUM('Target months'!H1464:H1466)/SUM('Target months'!F1464:F1466)-1)*100</f>
        <v>1.5484464986442292</v>
      </c>
      <c r="N492" s="5">
        <f t="shared" si="35"/>
        <v>-1.2279512813380293</v>
      </c>
      <c r="O492" s="8">
        <f>COUNT('Training pairs'!F11545:F11560)</f>
        <v>16</v>
      </c>
      <c r="P492" s="5">
        <f>(SUM('Training pairs'!I11545:I11560)-SUM('Training pairs'!F11545:F11560)*SUM('Training pairs'!G11545:G11560)/COUNT('Training pairs'!F11545:F11560))/(SUM('Training pairs'!H11545:H11560)-SUM('Training pairs'!F11545:F11560)^2/COUNT('Training pairs'!F11545:F11560))</f>
        <v>0.72404966563372797</v>
      </c>
      <c r="Q492" s="5">
        <f>AVERAGE('Training pairs'!G11545:G11560)-P492*AVERAGE('Training pairs'!F11545:F11560)</f>
        <v>-2.5513517305151785</v>
      </c>
      <c r="R492" s="5">
        <v>1.5477657714465964</v>
      </c>
      <c r="S492" s="5">
        <f>Q492+P492*R492</f>
        <v>-1.4306924412199413</v>
      </c>
      <c r="T492" s="5">
        <f t="shared" si="36"/>
        <v>-0.86397564066901467</v>
      </c>
      <c r="U492" s="4">
        <v>46142</v>
      </c>
      <c r="V492" s="4">
        <v>46136</v>
      </c>
      <c r="W492" s="1" t="s">
        <v>190</v>
      </c>
    </row>
    <row r="493" spans="1:23" ht="25" customHeight="1">
      <c r="A493" s="1"/>
      <c r="B493" s="1">
        <v>488</v>
      </c>
      <c r="C493" s="13" t="s">
        <v>55</v>
      </c>
      <c r="D493" s="1" t="s">
        <v>43</v>
      </c>
      <c r="E493" s="4">
        <v>46203</v>
      </c>
      <c r="F493" s="4">
        <v>46157</v>
      </c>
      <c r="G493" s="1">
        <v>0</v>
      </c>
      <c r="H493" s="5">
        <f>AVERAGE('PG facts'!D101,'PG facts'!D108,'PG facts'!D115,'PG facts'!D122)</f>
        <v>-0.5</v>
      </c>
      <c r="I493" s="5">
        <f>'PG facts'!D122</f>
        <v>3</v>
      </c>
      <c r="J493" s="8">
        <f>COUNT('Training pairs'!F11561:F11577)</f>
        <v>17</v>
      </c>
      <c r="K493" s="5">
        <f>(SUM('Training pairs'!I11561:I11577)-SUM('Training pairs'!F11561:F11577)*SUM('Training pairs'!G11561:G11577)/COUNT('Training pairs'!F11561:F11577))/(SUM('Training pairs'!H11561:H11577)-SUM('Training pairs'!F11561:F11577)^2/COUNT('Training pairs'!F11561:F11577))</f>
        <v>0.77051919623125498</v>
      </c>
      <c r="L493" s="5">
        <f>AVERAGE('Training pairs'!G11561:G11577)-K493*AVERAGE('Training pairs'!F11561:F11577)</f>
        <v>-2.421059032880482</v>
      </c>
      <c r="M493" s="5">
        <f>(SUM('Target months'!H1467:H1469)/SUM('Target months'!F1467:F1469)-1)*100</f>
        <v>1.5484464986442292</v>
      </c>
      <c r="N493" s="5">
        <f t="shared" si="35"/>
        <v>-1.2279512813380293</v>
      </c>
      <c r="O493" s="8">
        <f>COUNT('Training pairs'!F11578:F11593)</f>
        <v>16</v>
      </c>
      <c r="P493" s="5">
        <f>(SUM('Training pairs'!I11578:I11593)-SUM('Training pairs'!F11578:F11593)*SUM('Training pairs'!G11578:G11593)/COUNT('Training pairs'!F11578:F11593))/(SUM('Training pairs'!H11578:H11593)-SUM('Training pairs'!F11578:F11593)^2/COUNT('Training pairs'!F11578:F11593))</f>
        <v>0.72404966563372797</v>
      </c>
      <c r="Q493" s="5">
        <f>AVERAGE('Training pairs'!G11578:G11593)-P493*AVERAGE('Training pairs'!F11578:F11593)</f>
        <v>-2.5513517305151785</v>
      </c>
      <c r="R493" s="5">
        <v>1.5477657714465964</v>
      </c>
      <c r="S493" s="5">
        <f>Q493+P493*R493</f>
        <v>-1.4306924412199413</v>
      </c>
      <c r="T493" s="5">
        <f t="shared" si="36"/>
        <v>-0.86397564066901467</v>
      </c>
      <c r="U493" s="4">
        <v>46157</v>
      </c>
      <c r="V493" s="4">
        <v>46136</v>
      </c>
      <c r="W493" s="1" t="s">
        <v>191</v>
      </c>
    </row>
    <row r="494" spans="1:23" ht="25" customHeight="1">
      <c r="A494" s="1"/>
      <c r="B494" s="1">
        <v>489</v>
      </c>
      <c r="C494" s="13" t="s">
        <v>17</v>
      </c>
      <c r="D494" s="1" t="s">
        <v>56</v>
      </c>
      <c r="E494" s="4">
        <v>46203</v>
      </c>
      <c r="F494" s="4">
        <v>46113</v>
      </c>
      <c r="G494" s="1">
        <v>0</v>
      </c>
      <c r="H494" s="5">
        <f>AVERAGE('PG facts'!E90,'PG facts'!E97,'PG facts'!E104,'PG facts'!E111)</f>
        <v>2</v>
      </c>
      <c r="I494" s="5">
        <f>'PG facts'!E111</f>
        <v>2</v>
      </c>
      <c r="J494" s="8">
        <f>COUNT('Training pairs'!F11594:F11608)</f>
        <v>15</v>
      </c>
      <c r="K494" s="5">
        <f>(SUM('Training pairs'!I11594:I11608)-SUM('Training pairs'!F11594:F11608)*SUM('Training pairs'!G11594:G11608)/COUNT('Training pairs'!F11594:F11608))/(SUM('Training pairs'!H11594:H11608)-SUM('Training pairs'!F11594:F11608)^2/COUNT('Training pairs'!F11594:F11608))</f>
        <v>0.93552692235765755</v>
      </c>
      <c r="L494" s="5">
        <f>AVERAGE('Training pairs'!G11594:G11608)-K494*AVERAGE('Training pairs'!F11594:F11608)</f>
        <v>1.5851769421844617</v>
      </c>
      <c r="M494" s="5">
        <f>(SUM('Target months'!H1470:H1472)/SUM('Target months'!F1470:F1472)-1)*100</f>
        <v>1.7130139660966659</v>
      </c>
      <c r="N494" s="5">
        <f t="shared" si="35"/>
        <v>3.1877476258425603</v>
      </c>
      <c r="O494" s="8">
        <f>COUNT('Training pairs'!F11609:F11623)</f>
        <v>15</v>
      </c>
      <c r="P494" s="5">
        <f>(SUM('Training pairs'!I11609:I11623)-SUM('Training pairs'!F11609:F11623)*SUM('Training pairs'!G11609:G11623)/COUNT('Training pairs'!F11609:F11623))/(SUM('Training pairs'!H11609:H11623)-SUM('Training pairs'!F11609:F11623)^2/COUNT('Training pairs'!F11609:F11623))</f>
        <v>0.79917910058967712</v>
      </c>
      <c r="Q494" s="5">
        <f>AVERAGE('Training pairs'!G11609:G11623)-P494*AVERAGE('Training pairs'!F11609:F11623)</f>
        <v>1.8912372244972624</v>
      </c>
      <c r="R494" s="5" t="s">
        <v>88</v>
      </c>
      <c r="S494" s="5" t="str">
        <f>"n.a."</f>
        <v>n.a.</v>
      </c>
      <c r="T494" s="5">
        <f t="shared" si="36"/>
        <v>2.5938738129212799</v>
      </c>
      <c r="U494" s="4">
        <v>46113</v>
      </c>
      <c r="V494" s="4">
        <v>46045</v>
      </c>
      <c r="W494" s="1" t="s">
        <v>192</v>
      </c>
    </row>
    <row r="495" spans="1:23" ht="25" customHeight="1">
      <c r="A495" s="1"/>
      <c r="B495" s="1">
        <v>490</v>
      </c>
      <c r="C495" s="13" t="s">
        <v>17</v>
      </c>
      <c r="D495" s="1" t="s">
        <v>56</v>
      </c>
      <c r="E495" s="4">
        <v>46203</v>
      </c>
      <c r="F495" s="4">
        <v>46122</v>
      </c>
      <c r="G495" s="1">
        <v>0</v>
      </c>
      <c r="H495" s="5">
        <f>AVERAGE('PG facts'!E90,'PG facts'!E97,'PG facts'!E104,'PG facts'!E111)</f>
        <v>2</v>
      </c>
      <c r="I495" s="5">
        <f>'PG facts'!E111</f>
        <v>2</v>
      </c>
      <c r="J495" s="8">
        <f>COUNT('Training pairs'!F11624:F11638)</f>
        <v>15</v>
      </c>
      <c r="K495" s="5">
        <f>(SUM('Training pairs'!I11624:I11638)-SUM('Training pairs'!F11624:F11638)*SUM('Training pairs'!G11624:G11638)/COUNT('Training pairs'!F11624:F11638))/(SUM('Training pairs'!H11624:H11638)-SUM('Training pairs'!F11624:F11638)^2/COUNT('Training pairs'!F11624:F11638))</f>
        <v>0.93552692235765755</v>
      </c>
      <c r="L495" s="5">
        <f>AVERAGE('Training pairs'!G11624:G11638)-K495*AVERAGE('Training pairs'!F11624:F11638)</f>
        <v>1.5851769421844617</v>
      </c>
      <c r="M495" s="5">
        <f>(SUM('Target months'!H1473:H1475)/SUM('Target months'!F1473:F1475)-1)*100</f>
        <v>1.948951610233296</v>
      </c>
      <c r="N495" s="5">
        <f t="shared" si="35"/>
        <v>3.4084736439300181</v>
      </c>
      <c r="O495" s="8">
        <f>COUNT('Training pairs'!F11639:F11653)</f>
        <v>15</v>
      </c>
      <c r="P495" s="5">
        <f>(SUM('Training pairs'!I11639:I11653)-SUM('Training pairs'!F11639:F11653)*SUM('Training pairs'!G11639:G11653)/COUNT('Training pairs'!F11639:F11653))/(SUM('Training pairs'!H11639:H11653)-SUM('Training pairs'!F11639:F11653)^2/COUNT('Training pairs'!F11639:F11653))</f>
        <v>0.79917910058967712</v>
      </c>
      <c r="Q495" s="5">
        <f>AVERAGE('Training pairs'!G11639:G11653)-P495*AVERAGE('Training pairs'!F11639:F11653)</f>
        <v>1.8912372244972624</v>
      </c>
      <c r="R495" s="5">
        <v>1.9491325309717533</v>
      </c>
      <c r="S495" s="5">
        <f>Q495+P495*R495</f>
        <v>3.4489432075293491</v>
      </c>
      <c r="T495" s="5">
        <f t="shared" si="36"/>
        <v>2.7042368219650088</v>
      </c>
      <c r="U495" s="4">
        <v>46122</v>
      </c>
      <c r="V495" s="4">
        <v>46045</v>
      </c>
      <c r="W495" s="1" t="s">
        <v>182</v>
      </c>
    </row>
    <row r="496" spans="1:23" ht="25" customHeight="1">
      <c r="A496" s="1"/>
      <c r="B496" s="1">
        <v>491</v>
      </c>
      <c r="C496" s="13" t="s">
        <v>17</v>
      </c>
      <c r="D496" s="1" t="s">
        <v>56</v>
      </c>
      <c r="E496" s="4">
        <v>46203</v>
      </c>
      <c r="F496" s="4">
        <v>46136</v>
      </c>
      <c r="G496" s="1">
        <v>0</v>
      </c>
      <c r="H496" s="5">
        <f>AVERAGE('PG facts'!E97,'PG facts'!E104,'PG facts'!E111,'PG facts'!E118)</f>
        <v>1.5</v>
      </c>
      <c r="I496" s="5">
        <f>'PG facts'!E118</f>
        <v>1</v>
      </c>
      <c r="J496" s="8">
        <f>COUNT('Training pairs'!F11654:F11669)</f>
        <v>16</v>
      </c>
      <c r="K496" s="5">
        <f>(SUM('Training pairs'!I11654:I11669)-SUM('Training pairs'!F11654:F11669)*SUM('Training pairs'!G11654:G11669)/COUNT('Training pairs'!F11654:F11669))/(SUM('Training pairs'!H11654:H11669)-SUM('Training pairs'!F11654:F11669)^2/COUNT('Training pairs'!F11654:F11669))</f>
        <v>0.96336108612599081</v>
      </c>
      <c r="L496" s="5">
        <f>AVERAGE('Training pairs'!G11654:G11669)-K496*AVERAGE('Training pairs'!F11654:F11669)</f>
        <v>1.3471539210634154</v>
      </c>
      <c r="M496" s="5">
        <f>(SUM('Target months'!H1476:H1478)/SUM('Target months'!F1476:F1478)-1)*100</f>
        <v>1.948951610233296</v>
      </c>
      <c r="N496" s="5">
        <f t="shared" si="35"/>
        <v>3.2246980611047622</v>
      </c>
      <c r="O496" s="8">
        <f>COUNT('Training pairs'!F11670:F11684)</f>
        <v>15</v>
      </c>
      <c r="P496" s="5">
        <f>(SUM('Training pairs'!I11670:I11684)-SUM('Training pairs'!F11670:F11684)*SUM('Training pairs'!G11670:G11684)/COUNT('Training pairs'!F11670:F11684))/(SUM('Training pairs'!H11670:H11684)-SUM('Training pairs'!F11670:F11684)^2/COUNT('Training pairs'!F11670:F11684))</f>
        <v>0.79917910058967712</v>
      </c>
      <c r="Q496" s="5">
        <f>AVERAGE('Training pairs'!G11670:G11684)-P496*AVERAGE('Training pairs'!F11670:F11684)</f>
        <v>1.8912372244972624</v>
      </c>
      <c r="R496" s="5">
        <v>1.9491325309717533</v>
      </c>
      <c r="S496" s="5">
        <f>Q496+P496*R496</f>
        <v>3.4489432075293491</v>
      </c>
      <c r="T496" s="5">
        <f t="shared" si="36"/>
        <v>2.3623490305523811</v>
      </c>
      <c r="U496" s="4">
        <v>46136</v>
      </c>
      <c r="V496" s="4">
        <v>46136</v>
      </c>
      <c r="W496" s="1" t="s">
        <v>193</v>
      </c>
    </row>
    <row r="497" spans="1:23" ht="25" customHeight="1">
      <c r="A497" s="1"/>
      <c r="B497" s="1">
        <v>492</v>
      </c>
      <c r="C497" s="13" t="s">
        <v>17</v>
      </c>
      <c r="D497" s="1" t="s">
        <v>56</v>
      </c>
      <c r="E497" s="4">
        <v>46203</v>
      </c>
      <c r="F497" s="4">
        <v>46154</v>
      </c>
      <c r="G497" s="1">
        <v>1</v>
      </c>
      <c r="H497" s="5">
        <f>AVERAGE('PG facts'!E97,'PG facts'!E104,'PG facts'!E111,'PG facts'!E118)</f>
        <v>1.5</v>
      </c>
      <c r="I497" s="5">
        <f>'PG facts'!E118</f>
        <v>1</v>
      </c>
      <c r="J497" s="8">
        <f>COUNT('Training pairs'!F11685:F11700)</f>
        <v>16</v>
      </c>
      <c r="K497" s="5">
        <f>(SUM('Training pairs'!I11685:I11700)-SUM('Training pairs'!F11685:F11700)*SUM('Training pairs'!G11685:G11700)/COUNT('Training pairs'!F11685:F11700))/(SUM('Training pairs'!H11685:H11700)-SUM('Training pairs'!F11685:F11700)^2/COUNT('Training pairs'!F11685:F11700))</f>
        <v>0.96336108612599081</v>
      </c>
      <c r="L497" s="5">
        <f>AVERAGE('Training pairs'!G11685:G11700)-K497*AVERAGE('Training pairs'!F11685:F11700)</f>
        <v>1.3471539210634154</v>
      </c>
      <c r="M497" s="5">
        <f>(SUM('Target months'!H1479:H1481)/SUM('Target months'!F1479:F1481)-1)*100</f>
        <v>2.3928636731569863</v>
      </c>
      <c r="N497" s="5">
        <f t="shared" si="35"/>
        <v>3.6523456681873574</v>
      </c>
      <c r="O497" s="8">
        <f>COUNT('Training pairs'!F11701:F11715)</f>
        <v>15</v>
      </c>
      <c r="P497" s="5">
        <f>(SUM('Training pairs'!I11701:I11715)-SUM('Training pairs'!F11701:F11715)*SUM('Training pairs'!G11701:G11715)/COUNT('Training pairs'!F11701:F11715))/(SUM('Training pairs'!H11701:H11715)-SUM('Training pairs'!F11701:F11715)^2/COUNT('Training pairs'!F11701:F11715))</f>
        <v>0.79917910058967712</v>
      </c>
      <c r="Q497" s="5">
        <f>AVERAGE('Training pairs'!G11701:G11715)-P497*AVERAGE('Training pairs'!F11701:F11715)</f>
        <v>1.8912372244972624</v>
      </c>
      <c r="R497" s="5">
        <v>1.9491325309717533</v>
      </c>
      <c r="S497" s="5">
        <f>Q497+P497*R497</f>
        <v>3.4489432075293491</v>
      </c>
      <c r="T497" s="5">
        <f t="shared" si="36"/>
        <v>2.5761728340936787</v>
      </c>
      <c r="U497" s="4">
        <v>46154</v>
      </c>
      <c r="V497" s="4">
        <v>46136</v>
      </c>
      <c r="W497" s="1" t="s">
        <v>194</v>
      </c>
    </row>
    <row r="498" spans="1:23" ht="25" customHeight="1">
      <c r="A498" s="1"/>
      <c r="B498" s="1">
        <v>493</v>
      </c>
      <c r="C498" s="13" t="s">
        <v>17</v>
      </c>
      <c r="D498" s="1" t="s">
        <v>56</v>
      </c>
      <c r="E498" s="4">
        <v>46203</v>
      </c>
      <c r="F498" s="4">
        <v>46157</v>
      </c>
      <c r="G498" s="1">
        <v>1</v>
      </c>
      <c r="H498" s="5">
        <f>AVERAGE('PG facts'!E97,'PG facts'!E104,'PG facts'!E111,'PG facts'!E118)</f>
        <v>1.5</v>
      </c>
      <c r="I498" s="5">
        <f>'PG facts'!E118</f>
        <v>1</v>
      </c>
      <c r="J498" s="8">
        <f>COUNT('Training pairs'!F11716:F11731)</f>
        <v>16</v>
      </c>
      <c r="K498" s="5">
        <f>(SUM('Training pairs'!I11716:I11731)-SUM('Training pairs'!F11716:F11731)*SUM('Training pairs'!G11716:G11731)/COUNT('Training pairs'!F11716:F11731))/(SUM('Training pairs'!H11716:H11731)-SUM('Training pairs'!F11716:F11731)^2/COUNT('Training pairs'!F11716:F11731))</f>
        <v>0.96336108612599081</v>
      </c>
      <c r="L498" s="5">
        <f>AVERAGE('Training pairs'!G11716:G11731)-K498*AVERAGE('Training pairs'!F11716:F11731)</f>
        <v>1.3471539210634154</v>
      </c>
      <c r="M498" s="5">
        <f>(SUM('Target months'!H1482:H1484)/SUM('Target months'!F1482:F1484)-1)*100</f>
        <v>2.3928636731569863</v>
      </c>
      <c r="N498" s="5">
        <f t="shared" si="35"/>
        <v>3.6523456681873574</v>
      </c>
      <c r="O498" s="8">
        <f>COUNT('Training pairs'!F11732:F11746)</f>
        <v>15</v>
      </c>
      <c r="P498" s="5">
        <f>(SUM('Training pairs'!I11732:I11746)-SUM('Training pairs'!F11732:F11746)*SUM('Training pairs'!G11732:G11746)/COUNT('Training pairs'!F11732:F11746))/(SUM('Training pairs'!H11732:H11746)-SUM('Training pairs'!F11732:F11746)^2/COUNT('Training pairs'!F11732:F11746))</f>
        <v>0.79917910058967712</v>
      </c>
      <c r="Q498" s="5">
        <f>AVERAGE('Training pairs'!G11732:G11746)-P498*AVERAGE('Training pairs'!F11732:F11746)</f>
        <v>1.8912372244972624</v>
      </c>
      <c r="R498" s="5">
        <v>1.9491325309717533</v>
      </c>
      <c r="S498" s="5">
        <f>Q498+P498*R498</f>
        <v>3.4489432075293491</v>
      </c>
      <c r="T498" s="5">
        <f t="shared" si="36"/>
        <v>2.5761728340936787</v>
      </c>
      <c r="U498" s="4">
        <v>46157</v>
      </c>
      <c r="V498" s="4">
        <v>46136</v>
      </c>
      <c r="W498" s="1" t="s">
        <v>195</v>
      </c>
    </row>
    <row r="499" spans="1:23" ht="25" customHeight="1">
      <c r="A499" s="1"/>
      <c r="B499" s="1">
        <v>494</v>
      </c>
      <c r="C499" s="13" t="s">
        <v>18</v>
      </c>
      <c r="D499" s="1" t="s">
        <v>56</v>
      </c>
      <c r="E499" s="4">
        <v>46203</v>
      </c>
      <c r="F499" s="4">
        <v>46113</v>
      </c>
      <c r="G499" s="1">
        <v>0</v>
      </c>
      <c r="H499" s="5">
        <f>AVERAGE('PG facts'!E91,'PG facts'!E98,'PG facts'!E105,'PG facts'!E112)</f>
        <v>3</v>
      </c>
      <c r="I499" s="5">
        <f>'PG facts'!E112</f>
        <v>2</v>
      </c>
      <c r="J499" s="8">
        <f>COUNT('Training pairs'!F11747:F11761)</f>
        <v>15</v>
      </c>
      <c r="K499" s="5">
        <f>(SUM('Training pairs'!I11747:I11761)-SUM('Training pairs'!F11747:F11761)*SUM('Training pairs'!G11747:G11761)/COUNT('Training pairs'!F11747:F11761))/(SUM('Training pairs'!H11747:H11761)-SUM('Training pairs'!F11747:F11761)^2/COUNT('Training pairs'!F11747:F11761))</f>
        <v>1.1063669178081108</v>
      </c>
      <c r="L499" s="5">
        <f>AVERAGE('Training pairs'!G11747:G11761)-K499*AVERAGE('Training pairs'!F11747:F11761)</f>
        <v>2.6346290689248404</v>
      </c>
      <c r="M499" s="5">
        <f>(SUM('Target months'!H1485:H1487)/SUM('Target months'!F1485:F1487)-1)*100</f>
        <v>1.7130139660966659</v>
      </c>
      <c r="N499" s="5">
        <f t="shared" si="35"/>
        <v>4.5298510507574559</v>
      </c>
      <c r="O499" s="8">
        <f>COUNT('Training pairs'!F11762:F11776)</f>
        <v>15</v>
      </c>
      <c r="P499" s="5">
        <f>(SUM('Training pairs'!I11762:I11776)-SUM('Training pairs'!F11762:F11776)*SUM('Training pairs'!G11762:G11776)/COUNT('Training pairs'!F11762:F11776))/(SUM('Training pairs'!H11762:H11776)-SUM('Training pairs'!F11762:F11776)^2/COUNT('Training pairs'!F11762:F11776))</f>
        <v>1.0855423295952826</v>
      </c>
      <c r="Q499" s="5">
        <f>AVERAGE('Training pairs'!G11762:G11776)-P499*AVERAGE('Training pairs'!F11762:F11776)</f>
        <v>2.4350715866259818</v>
      </c>
      <c r="R499" s="5" t="s">
        <v>88</v>
      </c>
      <c r="S499" s="5" t="str">
        <f>"n.a."</f>
        <v>n.a.</v>
      </c>
      <c r="T499" s="5">
        <f t="shared" si="36"/>
        <v>3.7649255253787279</v>
      </c>
      <c r="U499" s="4">
        <v>46113</v>
      </c>
      <c r="V499" s="4">
        <v>46045</v>
      </c>
      <c r="W499" s="1" t="s">
        <v>192</v>
      </c>
    </row>
    <row r="500" spans="1:23" ht="25" customHeight="1">
      <c r="A500" s="1"/>
      <c r="B500" s="1">
        <v>495</v>
      </c>
      <c r="C500" s="13" t="s">
        <v>18</v>
      </c>
      <c r="D500" s="1" t="s">
        <v>56</v>
      </c>
      <c r="E500" s="4">
        <v>46203</v>
      </c>
      <c r="F500" s="4">
        <v>46122</v>
      </c>
      <c r="G500" s="1">
        <v>0</v>
      </c>
      <c r="H500" s="5">
        <f>AVERAGE('PG facts'!E91,'PG facts'!E98,'PG facts'!E105,'PG facts'!E112)</f>
        <v>3</v>
      </c>
      <c r="I500" s="5">
        <f>'PG facts'!E112</f>
        <v>2</v>
      </c>
      <c r="J500" s="8">
        <f>COUNT('Training pairs'!F11777:F11791)</f>
        <v>15</v>
      </c>
      <c r="K500" s="5">
        <f>(SUM('Training pairs'!I11777:I11791)-SUM('Training pairs'!F11777:F11791)*SUM('Training pairs'!G11777:G11791)/COUNT('Training pairs'!F11777:F11791))/(SUM('Training pairs'!H11777:H11791)-SUM('Training pairs'!F11777:F11791)^2/COUNT('Training pairs'!F11777:F11791))</f>
        <v>1.1063669178081108</v>
      </c>
      <c r="L500" s="5">
        <f>AVERAGE('Training pairs'!G11777:G11791)-K500*AVERAGE('Training pairs'!F11777:F11791)</f>
        <v>2.6346290689248404</v>
      </c>
      <c r="M500" s="5">
        <f>(SUM('Target months'!H1488:H1490)/SUM('Target months'!F1488:F1490)-1)*100</f>
        <v>1.948951610233296</v>
      </c>
      <c r="N500" s="5">
        <f t="shared" si="35"/>
        <v>4.7908846548958071</v>
      </c>
      <c r="O500" s="8">
        <f>COUNT('Training pairs'!F11792:F11806)</f>
        <v>15</v>
      </c>
      <c r="P500" s="5">
        <f>(SUM('Training pairs'!I11792:I11806)-SUM('Training pairs'!F11792:F11806)*SUM('Training pairs'!G11792:G11806)/COUNT('Training pairs'!F11792:F11806))/(SUM('Training pairs'!H11792:H11806)-SUM('Training pairs'!F11792:F11806)^2/COUNT('Training pairs'!F11792:F11806))</f>
        <v>1.0855423295952826</v>
      </c>
      <c r="Q500" s="5">
        <f>AVERAGE('Training pairs'!G11792:G11806)-P500*AVERAGE('Training pairs'!F11792:F11806)</f>
        <v>2.4350715866259818</v>
      </c>
      <c r="R500" s="5">
        <v>1.9491325309717533</v>
      </c>
      <c r="S500" s="5">
        <f>Q500+P500*R500</f>
        <v>4.5509374549870083</v>
      </c>
      <c r="T500" s="5">
        <f t="shared" si="36"/>
        <v>3.8954423274479035</v>
      </c>
      <c r="U500" s="4">
        <v>46122</v>
      </c>
      <c r="V500" s="4">
        <v>46045</v>
      </c>
      <c r="W500" s="1" t="s">
        <v>182</v>
      </c>
    </row>
    <row r="501" spans="1:23" ht="25" customHeight="1">
      <c r="A501" s="1"/>
      <c r="B501" s="1">
        <v>496</v>
      </c>
      <c r="C501" s="13" t="s">
        <v>18</v>
      </c>
      <c r="D501" s="1" t="s">
        <v>56</v>
      </c>
      <c r="E501" s="4">
        <v>46203</v>
      </c>
      <c r="F501" s="4">
        <v>46136</v>
      </c>
      <c r="G501" s="1">
        <v>0</v>
      </c>
      <c r="H501" s="5">
        <f>AVERAGE('PG facts'!E98,'PG facts'!E105,'PG facts'!E112,'PG facts'!E119)</f>
        <v>3.25</v>
      </c>
      <c r="I501" s="5">
        <f>'PG facts'!E119</f>
        <v>3</v>
      </c>
      <c r="J501" s="8">
        <f>COUNT('Training pairs'!F11807:F11822)</f>
        <v>16</v>
      </c>
      <c r="K501" s="5">
        <f>(SUM('Training pairs'!I11807:I11822)-SUM('Training pairs'!F11807:F11822)*SUM('Training pairs'!G11807:G11822)/COUNT('Training pairs'!F11807:F11822))/(SUM('Training pairs'!H11807:H11822)-SUM('Training pairs'!F11807:F11822)^2/COUNT('Training pairs'!F11807:F11822))</f>
        <v>1.1270646095203263</v>
      </c>
      <c r="L501" s="5">
        <f>AVERAGE('Training pairs'!G11807:G11822)-K501*AVERAGE('Training pairs'!F11807:F11822)</f>
        <v>2.4576333756977111</v>
      </c>
      <c r="M501" s="5">
        <f>(SUM('Target months'!H1491:H1493)/SUM('Target months'!F1491:F1493)-1)*100</f>
        <v>1.948951610233296</v>
      </c>
      <c r="N501" s="5">
        <f t="shared" si="35"/>
        <v>4.6542277612593121</v>
      </c>
      <c r="O501" s="8">
        <f>COUNT('Training pairs'!F11823:F11837)</f>
        <v>15</v>
      </c>
      <c r="P501" s="5">
        <f>(SUM('Training pairs'!I11823:I11837)-SUM('Training pairs'!F11823:F11837)*SUM('Training pairs'!G11823:G11837)/COUNT('Training pairs'!F11823:F11837))/(SUM('Training pairs'!H11823:H11837)-SUM('Training pairs'!F11823:F11837)^2/COUNT('Training pairs'!F11823:F11837))</f>
        <v>1.0855423295952826</v>
      </c>
      <c r="Q501" s="5">
        <f>AVERAGE('Training pairs'!G11823:G11837)-P501*AVERAGE('Training pairs'!F11823:F11837)</f>
        <v>2.4350715866259818</v>
      </c>
      <c r="R501" s="5">
        <v>1.9491325309717533</v>
      </c>
      <c r="S501" s="5">
        <f>Q501+P501*R501</f>
        <v>4.5509374549870083</v>
      </c>
      <c r="T501" s="5">
        <f t="shared" si="36"/>
        <v>3.9521138806296561</v>
      </c>
      <c r="U501" s="4">
        <v>46136</v>
      </c>
      <c r="V501" s="4">
        <v>46136</v>
      </c>
      <c r="W501" s="1" t="s">
        <v>193</v>
      </c>
    </row>
    <row r="502" spans="1:23" ht="25" customHeight="1">
      <c r="A502" s="1"/>
      <c r="B502" s="1">
        <v>497</v>
      </c>
      <c r="C502" s="13" t="s">
        <v>18</v>
      </c>
      <c r="D502" s="1" t="s">
        <v>56</v>
      </c>
      <c r="E502" s="4">
        <v>46203</v>
      </c>
      <c r="F502" s="4">
        <v>46154</v>
      </c>
      <c r="G502" s="1">
        <v>1</v>
      </c>
      <c r="H502" s="5">
        <f>AVERAGE('PG facts'!E98,'PG facts'!E105,'PG facts'!E112,'PG facts'!E119)</f>
        <v>3.25</v>
      </c>
      <c r="I502" s="5">
        <f>'PG facts'!E119</f>
        <v>3</v>
      </c>
      <c r="J502" s="8">
        <f>COUNT('Training pairs'!F11838:F11853)</f>
        <v>16</v>
      </c>
      <c r="K502" s="5">
        <f>(SUM('Training pairs'!I11838:I11853)-SUM('Training pairs'!F11838:F11853)*SUM('Training pairs'!G11838:G11853)/COUNT('Training pairs'!F11838:F11853))/(SUM('Training pairs'!H11838:H11853)-SUM('Training pairs'!F11838:F11853)^2/COUNT('Training pairs'!F11838:F11853))</f>
        <v>1.1270646095203263</v>
      </c>
      <c r="L502" s="5">
        <f>AVERAGE('Training pairs'!G11838:G11853)-K502*AVERAGE('Training pairs'!F11838:F11853)</f>
        <v>2.4576333756977111</v>
      </c>
      <c r="M502" s="5">
        <f>(SUM('Target months'!H1494:H1496)/SUM('Target months'!F1494:F1496)-1)*100</f>
        <v>2.3928636731569863</v>
      </c>
      <c r="N502" s="5">
        <f t="shared" si="35"/>
        <v>5.1545453371197638</v>
      </c>
      <c r="O502" s="8">
        <f>COUNT('Training pairs'!F11854:F11868)</f>
        <v>15</v>
      </c>
      <c r="P502" s="5">
        <f>(SUM('Training pairs'!I11854:I11868)-SUM('Training pairs'!F11854:F11868)*SUM('Training pairs'!G11854:G11868)/COUNT('Training pairs'!F11854:F11868))/(SUM('Training pairs'!H11854:H11868)-SUM('Training pairs'!F11854:F11868)^2/COUNT('Training pairs'!F11854:F11868))</f>
        <v>1.0855423295952826</v>
      </c>
      <c r="Q502" s="5">
        <f>AVERAGE('Training pairs'!G11854:G11868)-P502*AVERAGE('Training pairs'!F11854:F11868)</f>
        <v>2.4350715866259818</v>
      </c>
      <c r="R502" s="5">
        <v>1.9491325309717533</v>
      </c>
      <c r="S502" s="5">
        <f>Q502+P502*R502</f>
        <v>4.5509374549870083</v>
      </c>
      <c r="T502" s="5">
        <f t="shared" si="36"/>
        <v>4.2022726685598819</v>
      </c>
      <c r="U502" s="4">
        <v>46154</v>
      </c>
      <c r="V502" s="4">
        <v>46136</v>
      </c>
      <c r="W502" s="1" t="s">
        <v>194</v>
      </c>
    </row>
    <row r="503" spans="1:23" ht="25" customHeight="1">
      <c r="A503" s="1"/>
      <c r="B503" s="1">
        <v>498</v>
      </c>
      <c r="C503" s="13" t="s">
        <v>18</v>
      </c>
      <c r="D503" s="1" t="s">
        <v>56</v>
      </c>
      <c r="E503" s="4">
        <v>46203</v>
      </c>
      <c r="F503" s="4">
        <v>46157</v>
      </c>
      <c r="G503" s="1">
        <v>1</v>
      </c>
      <c r="H503" s="5">
        <f>AVERAGE('PG facts'!E98,'PG facts'!E105,'PG facts'!E112,'PG facts'!E119)</f>
        <v>3.25</v>
      </c>
      <c r="I503" s="5">
        <f>'PG facts'!E119</f>
        <v>3</v>
      </c>
      <c r="J503" s="8">
        <f>COUNT('Training pairs'!F11869:F11884)</f>
        <v>16</v>
      </c>
      <c r="K503" s="5">
        <f>(SUM('Training pairs'!I11869:I11884)-SUM('Training pairs'!F11869:F11884)*SUM('Training pairs'!G11869:G11884)/COUNT('Training pairs'!F11869:F11884))/(SUM('Training pairs'!H11869:H11884)-SUM('Training pairs'!F11869:F11884)^2/COUNT('Training pairs'!F11869:F11884))</f>
        <v>1.1270646095203263</v>
      </c>
      <c r="L503" s="5">
        <f>AVERAGE('Training pairs'!G11869:G11884)-K503*AVERAGE('Training pairs'!F11869:F11884)</f>
        <v>2.4576333756977111</v>
      </c>
      <c r="M503" s="5">
        <f>(SUM('Target months'!H1497:H1499)/SUM('Target months'!F1497:F1499)-1)*100</f>
        <v>2.3928636731569863</v>
      </c>
      <c r="N503" s="5">
        <f t="shared" si="35"/>
        <v>5.1545453371197638</v>
      </c>
      <c r="O503" s="8">
        <f>COUNT('Training pairs'!F11885:F11899)</f>
        <v>15</v>
      </c>
      <c r="P503" s="5">
        <f>(SUM('Training pairs'!I11885:I11899)-SUM('Training pairs'!F11885:F11899)*SUM('Training pairs'!G11885:G11899)/COUNT('Training pairs'!F11885:F11899))/(SUM('Training pairs'!H11885:H11899)-SUM('Training pairs'!F11885:F11899)^2/COUNT('Training pairs'!F11885:F11899))</f>
        <v>1.0855423295952826</v>
      </c>
      <c r="Q503" s="5">
        <f>AVERAGE('Training pairs'!G11885:G11899)-P503*AVERAGE('Training pairs'!F11885:F11899)</f>
        <v>2.4350715866259818</v>
      </c>
      <c r="R503" s="5">
        <v>1.9491325309717533</v>
      </c>
      <c r="S503" s="5">
        <f>Q503+P503*R503</f>
        <v>4.5509374549870083</v>
      </c>
      <c r="T503" s="5">
        <f t="shared" si="36"/>
        <v>4.2022726685598819</v>
      </c>
      <c r="U503" s="4">
        <v>46157</v>
      </c>
      <c r="V503" s="4">
        <v>46136</v>
      </c>
      <c r="W503" s="1" t="s">
        <v>195</v>
      </c>
    </row>
    <row r="504" spans="1:23" ht="25" customHeight="1">
      <c r="A504" s="1"/>
      <c r="B504" s="1">
        <v>499</v>
      </c>
      <c r="C504" s="13" t="s">
        <v>17</v>
      </c>
      <c r="D504" s="1" t="s">
        <v>57</v>
      </c>
      <c r="E504" s="4">
        <v>46203</v>
      </c>
      <c r="F504" s="4">
        <v>46113</v>
      </c>
      <c r="G504" s="1">
        <v>0</v>
      </c>
      <c r="H504" s="5">
        <f>AVERAGE('PG facts'!F90,'PG facts'!F97,'PG facts'!F104,'PG facts'!F111)</f>
        <v>3.25</v>
      </c>
      <c r="I504" s="5">
        <f>'PG facts'!F111</f>
        <v>4</v>
      </c>
      <c r="J504" s="8">
        <f>COUNT('Training pairs'!F11900:F11915)</f>
        <v>16</v>
      </c>
      <c r="K504" s="5">
        <f>(SUM('Training pairs'!I11900:I11915)-SUM('Training pairs'!F11900:F11915)*SUM('Training pairs'!G11900:G11915)/COUNT('Training pairs'!F11900:F11915))/(SUM('Training pairs'!H11900:H11915)-SUM('Training pairs'!F11900:F11915)^2/COUNT('Training pairs'!F11900:F11915))</f>
        <v>0.24174966373428949</v>
      </c>
      <c r="L504" s="5">
        <f>AVERAGE('Training pairs'!G11900:G11915)-K504*AVERAGE('Training pairs'!F11900:F11915)</f>
        <v>1.9356870764070895</v>
      </c>
      <c r="M504" s="5">
        <f>(SUM('Target months'!H1500:H1502)/SUM('Target months'!F1500:F1502)-1)*100</f>
        <v>3.905539609054931</v>
      </c>
      <c r="N504" s="5">
        <f t="shared" si="35"/>
        <v>2.8798499635970676</v>
      </c>
      <c r="O504" s="8">
        <f>COUNT('Training pairs'!F11916:F11930)</f>
        <v>15</v>
      </c>
      <c r="P504" s="5">
        <f>(SUM('Training pairs'!I11916:I11930)-SUM('Training pairs'!F11916:F11930)*SUM('Training pairs'!G11916:G11930)/COUNT('Training pairs'!F11916:F11930))/(SUM('Training pairs'!H11916:H11930)-SUM('Training pairs'!F11916:F11930)^2/COUNT('Training pairs'!F11916:F11930))</f>
        <v>0.35186702923730145</v>
      </c>
      <c r="Q504" s="5">
        <f>AVERAGE('Training pairs'!G11916:G11930)-P504*AVERAGE('Training pairs'!F11916:F11930)</f>
        <v>1.3332053464473601</v>
      </c>
      <c r="R504" s="5" t="s">
        <v>88</v>
      </c>
      <c r="S504" s="5" t="str">
        <f>"n.a."</f>
        <v>n.a.</v>
      </c>
      <c r="T504" s="5">
        <f t="shared" si="36"/>
        <v>3.0649249817985336</v>
      </c>
      <c r="U504" s="4">
        <v>46113</v>
      </c>
      <c r="V504" s="4">
        <v>46045</v>
      </c>
      <c r="W504" s="1" t="s">
        <v>186</v>
      </c>
    </row>
    <row r="505" spans="1:23" ht="25" customHeight="1">
      <c r="A505" s="1"/>
      <c r="B505" s="1">
        <v>500</v>
      </c>
      <c r="C505" s="13" t="s">
        <v>17</v>
      </c>
      <c r="D505" s="1" t="s">
        <v>57</v>
      </c>
      <c r="E505" s="4">
        <v>46203</v>
      </c>
      <c r="F505" s="4">
        <v>46133</v>
      </c>
      <c r="G505" s="1">
        <v>0</v>
      </c>
      <c r="H505" s="5">
        <f>AVERAGE('PG facts'!F90,'PG facts'!F97,'PG facts'!F104,'PG facts'!F111)</f>
        <v>3.25</v>
      </c>
      <c r="I505" s="5">
        <f>'PG facts'!F111</f>
        <v>4</v>
      </c>
      <c r="J505" s="8">
        <f>COUNT('Training pairs'!F11931:F11946)</f>
        <v>16</v>
      </c>
      <c r="K505" s="5">
        <f>(SUM('Training pairs'!I11931:I11946)-SUM('Training pairs'!F11931:F11946)*SUM('Training pairs'!G11931:G11946)/COUNT('Training pairs'!F11931:F11946))/(SUM('Training pairs'!H11931:H11946)-SUM('Training pairs'!F11931:F11946)^2/COUNT('Training pairs'!F11931:F11946))</f>
        <v>0.23583249883162397</v>
      </c>
      <c r="L505" s="5">
        <f>AVERAGE('Training pairs'!G11931:G11946)-K505*AVERAGE('Training pairs'!F11931:F11946)</f>
        <v>1.9655647118013184</v>
      </c>
      <c r="M505" s="5">
        <f>(SUM('Target months'!H1503:H1505)/SUM('Target months'!F1503:F1505)-1)*100</f>
        <v>2.2257667190880515</v>
      </c>
      <c r="N505" s="5">
        <f t="shared" si="35"/>
        <v>2.4904728389801187</v>
      </c>
      <c r="O505" s="8">
        <f>COUNT('Training pairs'!F11947:F11961)</f>
        <v>15</v>
      </c>
      <c r="P505" s="5">
        <f>(SUM('Training pairs'!I11947:I11961)-SUM('Training pairs'!F11947:F11961)*SUM('Training pairs'!G11947:G11961)/COUNT('Training pairs'!F11947:F11961))/(SUM('Training pairs'!H11947:H11961)-SUM('Training pairs'!F11947:F11961)^2/COUNT('Training pairs'!F11947:F11961))</f>
        <v>0.34219438648274825</v>
      </c>
      <c r="Q505" s="5">
        <f>AVERAGE('Training pairs'!G11947:G11961)-P505*AVERAGE('Training pairs'!F11947:F11961)</f>
        <v>1.382272666577103</v>
      </c>
      <c r="R505" s="5">
        <v>2.2175244833685603</v>
      </c>
      <c r="S505" s="5">
        <f>Q505+P505*R505</f>
        <v>2.1410970966738807</v>
      </c>
      <c r="T505" s="5">
        <f t="shared" si="36"/>
        <v>2.8702364194900594</v>
      </c>
      <c r="U505" s="4">
        <v>46133</v>
      </c>
      <c r="V505" s="4">
        <v>46045</v>
      </c>
      <c r="W505" s="1" t="s">
        <v>187</v>
      </c>
    </row>
    <row r="506" spans="1:23" ht="25" customHeight="1">
      <c r="A506" s="1"/>
      <c r="B506" s="1">
        <v>501</v>
      </c>
      <c r="C506" s="13" t="s">
        <v>17</v>
      </c>
      <c r="D506" s="1" t="s">
        <v>57</v>
      </c>
      <c r="E506" s="4">
        <v>46203</v>
      </c>
      <c r="F506" s="4">
        <v>46136</v>
      </c>
      <c r="G506" s="1">
        <v>0</v>
      </c>
      <c r="H506" s="5">
        <f>AVERAGE('PG facts'!F97,'PG facts'!F104,'PG facts'!F111,'PG facts'!F118)</f>
        <v>4.5</v>
      </c>
      <c r="I506" s="5">
        <f>'PG facts'!F118</f>
        <v>7</v>
      </c>
      <c r="J506" s="8">
        <f>COUNT('Training pairs'!F11962:F11978)</f>
        <v>17</v>
      </c>
      <c r="K506" s="5">
        <f>(SUM('Training pairs'!I11962:I11978)-SUM('Training pairs'!F11962:F11978)*SUM('Training pairs'!G11962:G11978)/COUNT('Training pairs'!F11962:F11978))/(SUM('Training pairs'!H11962:H11978)-SUM('Training pairs'!F11962:F11978)^2/COUNT('Training pairs'!F11962:F11978))</f>
        <v>0.10895443994793461</v>
      </c>
      <c r="L506" s="5">
        <f>AVERAGE('Training pairs'!G11962:G11978)-K506*AVERAGE('Training pairs'!F11962:F11978)</f>
        <v>2.9295212446381216</v>
      </c>
      <c r="M506" s="5">
        <f>(SUM('Target months'!H1506:H1508)/SUM('Target months'!F1506:F1508)-1)*100</f>
        <v>2.2257667190880515</v>
      </c>
      <c r="N506" s="5">
        <f t="shared" si="35"/>
        <v>3.1720284109711123</v>
      </c>
      <c r="O506" s="8">
        <f>COUNT('Training pairs'!F11979:F11994)</f>
        <v>16</v>
      </c>
      <c r="P506" s="5">
        <f>(SUM('Training pairs'!I11979:I11994)-SUM('Training pairs'!F11979:F11994)*SUM('Training pairs'!G11979:G11994)/COUNT('Training pairs'!F11979:F11994))/(SUM('Training pairs'!H11979:H11994)-SUM('Training pairs'!F11979:F11994)^2/COUNT('Training pairs'!F11979:F11994))</f>
        <v>0.34722735780370484</v>
      </c>
      <c r="Q506" s="5">
        <f>AVERAGE('Training pairs'!G11979:G11994)-P506*AVERAGE('Training pairs'!F11979:F11994)</f>
        <v>1.5793433800647807</v>
      </c>
      <c r="R506" s="5">
        <v>2.2175244833685603</v>
      </c>
      <c r="S506" s="5">
        <f>Q506+P506*R506</f>
        <v>2.3493285472898715</v>
      </c>
      <c r="T506" s="5">
        <f t="shared" si="36"/>
        <v>3.8360142054855562</v>
      </c>
      <c r="U506" s="4">
        <v>46136</v>
      </c>
      <c r="V506" s="4">
        <v>46136</v>
      </c>
      <c r="W506" s="1" t="s">
        <v>196</v>
      </c>
    </row>
    <row r="507" spans="1:23" ht="25" customHeight="1">
      <c r="A507" s="1"/>
      <c r="B507" s="1">
        <v>502</v>
      </c>
      <c r="C507" s="13" t="s">
        <v>17</v>
      </c>
      <c r="D507" s="1" t="s">
        <v>57</v>
      </c>
      <c r="E507" s="4">
        <v>46203</v>
      </c>
      <c r="F507" s="4">
        <v>46156</v>
      </c>
      <c r="G507" s="1">
        <v>1</v>
      </c>
      <c r="H507" s="5">
        <f>AVERAGE('PG facts'!F97,'PG facts'!F104,'PG facts'!F111,'PG facts'!F118)</f>
        <v>4.5</v>
      </c>
      <c r="I507" s="5">
        <f>'PG facts'!F118</f>
        <v>7</v>
      </c>
      <c r="J507" s="8">
        <f>COUNT('Training pairs'!F11995:F12011)</f>
        <v>17</v>
      </c>
      <c r="K507" s="5">
        <f>(SUM('Training pairs'!I11995:I12011)-SUM('Training pairs'!F11995:F12011)*SUM('Training pairs'!G11995:G12011)/COUNT('Training pairs'!F11995:F12011))/(SUM('Training pairs'!H11995:H12011)-SUM('Training pairs'!F11995:F12011)^2/COUNT('Training pairs'!F11995:F12011))</f>
        <v>0.11163568225031754</v>
      </c>
      <c r="L507" s="5">
        <f>AVERAGE('Training pairs'!G11995:G12011)-K507*AVERAGE('Training pairs'!F11995:F12011)</f>
        <v>2.9115216027973991</v>
      </c>
      <c r="M507" s="5">
        <f>(SUM('Target months'!H1509:H1511)/SUM('Target months'!F1509:F1511)-1)*100</f>
        <v>2.289105889779508</v>
      </c>
      <c r="N507" s="5">
        <f t="shared" si="35"/>
        <v>3.1670675005461546</v>
      </c>
      <c r="O507" s="8">
        <f>COUNT('Training pairs'!F12012:F12027)</f>
        <v>16</v>
      </c>
      <c r="P507" s="5">
        <f>(SUM('Training pairs'!I12012:I12027)-SUM('Training pairs'!F12012:F12027)*SUM('Training pairs'!G12012:G12027)/COUNT('Training pairs'!F12012:F12027))/(SUM('Training pairs'!H12012:H12027)-SUM('Training pairs'!F12012:F12027)^2/COUNT('Training pairs'!F12012:F12027))</f>
        <v>0.35031531692380968</v>
      </c>
      <c r="Q507" s="5">
        <f>AVERAGE('Training pairs'!G12012:G12027)-P507*AVERAGE('Training pairs'!F12012:F12027)</f>
        <v>1.5568832455480721</v>
      </c>
      <c r="R507" s="5">
        <v>2.4901568004420893</v>
      </c>
      <c r="S507" s="5">
        <f>Q507+P507*R507</f>
        <v>2.4292233142849224</v>
      </c>
      <c r="T507" s="5">
        <f t="shared" si="36"/>
        <v>3.8335337502730775</v>
      </c>
      <c r="U507" s="4">
        <v>46156</v>
      </c>
      <c r="V507" s="4">
        <v>46136</v>
      </c>
      <c r="W507" s="1" t="s">
        <v>197</v>
      </c>
    </row>
    <row r="508" spans="1:23" ht="25" customHeight="1">
      <c r="A508" s="1"/>
      <c r="B508" s="1">
        <v>503</v>
      </c>
      <c r="C508" s="13" t="s">
        <v>17</v>
      </c>
      <c r="D508" s="1" t="s">
        <v>57</v>
      </c>
      <c r="E508" s="4">
        <v>46203</v>
      </c>
      <c r="F508" s="4">
        <v>46157</v>
      </c>
      <c r="G508" s="1">
        <v>1</v>
      </c>
      <c r="H508" s="5">
        <f>AVERAGE('PG facts'!F97,'PG facts'!F104,'PG facts'!F111,'PG facts'!F118)</f>
        <v>4.5</v>
      </c>
      <c r="I508" s="5">
        <f>'PG facts'!F118</f>
        <v>7</v>
      </c>
      <c r="J508" s="8">
        <f>COUNT('Training pairs'!F12028:F12044)</f>
        <v>17</v>
      </c>
      <c r="K508" s="5">
        <f>(SUM('Training pairs'!I12028:I12044)-SUM('Training pairs'!F12028:F12044)*SUM('Training pairs'!G12028:G12044)/COUNT('Training pairs'!F12028:F12044))/(SUM('Training pairs'!H12028:H12044)-SUM('Training pairs'!F12028:F12044)^2/COUNT('Training pairs'!F12028:F12044))</f>
        <v>0.11163568225031754</v>
      </c>
      <c r="L508" s="5">
        <f>AVERAGE('Training pairs'!G12028:G12044)-K508*AVERAGE('Training pairs'!F12028:F12044)</f>
        <v>2.9115216027973991</v>
      </c>
      <c r="M508" s="5">
        <f>(SUM('Target months'!H1512:H1514)/SUM('Target months'!F1512:F1514)-1)*100</f>
        <v>2.289105889779508</v>
      </c>
      <c r="N508" s="5">
        <f t="shared" si="35"/>
        <v>3.1670675005461546</v>
      </c>
      <c r="O508" s="8">
        <f>COUNT('Training pairs'!F12045:F12060)</f>
        <v>16</v>
      </c>
      <c r="P508" s="5">
        <f>(SUM('Training pairs'!I12045:I12060)-SUM('Training pairs'!F12045:F12060)*SUM('Training pairs'!G12045:G12060)/COUNT('Training pairs'!F12045:F12060))/(SUM('Training pairs'!H12045:H12060)-SUM('Training pairs'!F12045:F12060)^2/COUNT('Training pairs'!F12045:F12060))</f>
        <v>0.35031531692380968</v>
      </c>
      <c r="Q508" s="5">
        <f>AVERAGE('Training pairs'!G12045:G12060)-P508*AVERAGE('Training pairs'!F12045:F12060)</f>
        <v>1.5568832455480721</v>
      </c>
      <c r="R508" s="5">
        <v>2.4901568004420893</v>
      </c>
      <c r="S508" s="5">
        <f>Q508+P508*R508</f>
        <v>2.4292233142849224</v>
      </c>
      <c r="T508" s="5">
        <f t="shared" si="36"/>
        <v>3.8335337502730775</v>
      </c>
      <c r="U508" s="4">
        <v>46157</v>
      </c>
      <c r="V508" s="4">
        <v>46136</v>
      </c>
      <c r="W508" s="1" t="s">
        <v>198</v>
      </c>
    </row>
    <row r="509" spans="1:23" ht="25" customHeight="1">
      <c r="A509" s="1"/>
      <c r="B509" s="1">
        <v>504</v>
      </c>
      <c r="C509" s="13" t="s">
        <v>53</v>
      </c>
      <c r="D509" s="1" t="s">
        <v>57</v>
      </c>
      <c r="E509" s="4">
        <v>46203</v>
      </c>
      <c r="F509" s="4">
        <v>46113</v>
      </c>
      <c r="G509" s="1">
        <v>0</v>
      </c>
      <c r="H509" s="5">
        <f>AVERAGE('PG facts'!F92,'PG facts'!F99,'PG facts'!F106,'PG facts'!F113)</f>
        <v>2.5</v>
      </c>
      <c r="I509" s="5">
        <f>'PG facts'!F113</f>
        <v>3</v>
      </c>
      <c r="J509" s="8">
        <f>COUNT('Training pairs'!F12061:F12076)</f>
        <v>16</v>
      </c>
      <c r="K509" s="5">
        <f>(SUM('Training pairs'!I12061:I12076)-SUM('Training pairs'!F12061:F12076)*SUM('Training pairs'!G12061:G12076)/COUNT('Training pairs'!F12061:F12076))/(SUM('Training pairs'!H12061:H12076)-SUM('Training pairs'!F12061:F12076)^2/COUNT('Training pairs'!F12061:F12076))</f>
        <v>-4.0026064770734913E-2</v>
      </c>
      <c r="L509" s="5">
        <f>AVERAGE('Training pairs'!G12061:G12076)-K509*AVERAGE('Training pairs'!F12061:F12076)</f>
        <v>5.8529564836023313</v>
      </c>
      <c r="M509" s="5">
        <f>(SUM('Target months'!H1515:H1517)/SUM('Target months'!F1515:F1517)-1)*100</f>
        <v>3.905539609054931</v>
      </c>
      <c r="N509" s="5">
        <f t="shared" si="35"/>
        <v>5.6966331022456282</v>
      </c>
      <c r="O509" s="8">
        <f>COUNT('Training pairs'!F12077:F12091)</f>
        <v>15</v>
      </c>
      <c r="P509" s="5">
        <f>(SUM('Training pairs'!I12077:I12091)-SUM('Training pairs'!F12077:F12091)*SUM('Training pairs'!G12077:G12091)/COUNT('Training pairs'!F12077:F12091))/(SUM('Training pairs'!H12077:H12091)-SUM('Training pairs'!F12077:F12091)^2/COUNT('Training pairs'!F12077:F12091))</f>
        <v>-0.30207967504330036</v>
      </c>
      <c r="Q509" s="5">
        <f>AVERAGE('Training pairs'!G12077:G12091)-P509*AVERAGE('Training pairs'!F12077:F12091)</f>
        <v>6.6504536149157554</v>
      </c>
      <c r="R509" s="5" t="s">
        <v>88</v>
      </c>
      <c r="S509" s="5" t="str">
        <f>"n.a."</f>
        <v>n.a.</v>
      </c>
      <c r="T509" s="5">
        <f t="shared" si="36"/>
        <v>4.0983165511228137</v>
      </c>
      <c r="U509" s="4">
        <v>46113</v>
      </c>
      <c r="V509" s="4">
        <v>46045</v>
      </c>
      <c r="W509" s="1" t="s">
        <v>186</v>
      </c>
    </row>
    <row r="510" spans="1:23" ht="25" customHeight="1">
      <c r="A510" s="1"/>
      <c r="B510" s="1">
        <v>505</v>
      </c>
      <c r="C510" s="13" t="s">
        <v>53</v>
      </c>
      <c r="D510" s="1" t="s">
        <v>57</v>
      </c>
      <c r="E510" s="4">
        <v>46203</v>
      </c>
      <c r="F510" s="4">
        <v>46133</v>
      </c>
      <c r="G510" s="1">
        <v>0</v>
      </c>
      <c r="H510" s="5">
        <f>AVERAGE('PG facts'!F92,'PG facts'!F99,'PG facts'!F106,'PG facts'!F113)</f>
        <v>2.5</v>
      </c>
      <c r="I510" s="5">
        <f>'PG facts'!F113</f>
        <v>3</v>
      </c>
      <c r="J510" s="8">
        <f>COUNT('Training pairs'!F12092:F12107)</f>
        <v>16</v>
      </c>
      <c r="K510" s="5">
        <f>(SUM('Training pairs'!I12092:I12107)-SUM('Training pairs'!F12092:F12107)*SUM('Training pairs'!G12092:G12107)/COUNT('Training pairs'!F12092:F12107))/(SUM('Training pairs'!H12092:H12107)-SUM('Training pairs'!F12092:F12107)^2/COUNT('Training pairs'!F12092:F12107))</f>
        <v>-4.3576964869986731E-2</v>
      </c>
      <c r="L510" s="5">
        <f>AVERAGE('Training pairs'!G12092:G12107)-K510*AVERAGE('Training pairs'!F12092:F12107)</f>
        <v>5.8738857643741706</v>
      </c>
      <c r="M510" s="5">
        <f>(SUM('Target months'!H1518:H1520)/SUM('Target months'!F1518:F1520)-1)*100</f>
        <v>2.2257667190880515</v>
      </c>
      <c r="N510" s="5">
        <f t="shared" si="35"/>
        <v>5.7768936062476852</v>
      </c>
      <c r="O510" s="8">
        <f>COUNT('Training pairs'!F12108:F12122)</f>
        <v>15</v>
      </c>
      <c r="P510" s="5">
        <f>(SUM('Training pairs'!I12108:I12122)-SUM('Training pairs'!F12108:F12122)*SUM('Training pairs'!G12108:G12122)/COUNT('Training pairs'!F12108:F12122))/(SUM('Training pairs'!H12108:H12122)-SUM('Training pairs'!F12108:F12122)^2/COUNT('Training pairs'!F12108:F12122))</f>
        <v>-0.30591815480775292</v>
      </c>
      <c r="Q510" s="5">
        <f>AVERAGE('Training pairs'!G12108:G12122)-P510*AVERAGE('Training pairs'!F12108:F12122)</f>
        <v>6.6775608913214626</v>
      </c>
      <c r="R510" s="5">
        <v>2.2175244833685603</v>
      </c>
      <c r="S510" s="5">
        <f>Q510+P510*R510</f>
        <v>5.9991798931283373</v>
      </c>
      <c r="T510" s="5">
        <f t="shared" si="36"/>
        <v>4.1384468031238431</v>
      </c>
      <c r="U510" s="4">
        <v>46133</v>
      </c>
      <c r="V510" s="4">
        <v>46045</v>
      </c>
      <c r="W510" s="1" t="s">
        <v>187</v>
      </c>
    </row>
    <row r="511" spans="1:23" ht="25" customHeight="1">
      <c r="A511" s="1"/>
      <c r="B511" s="1">
        <v>506</v>
      </c>
      <c r="C511" s="13" t="s">
        <v>53</v>
      </c>
      <c r="D511" s="1" t="s">
        <v>57</v>
      </c>
      <c r="E511" s="4">
        <v>46203</v>
      </c>
      <c r="F511" s="4">
        <v>46136</v>
      </c>
      <c r="G511" s="1">
        <v>0</v>
      </c>
      <c r="H511" s="5">
        <f>AVERAGE('PG facts'!F99,'PG facts'!F106,'PG facts'!F113,'PG facts'!F120)</f>
        <v>2</v>
      </c>
      <c r="I511" s="5">
        <f>'PG facts'!F120</f>
        <v>2</v>
      </c>
      <c r="J511" s="8">
        <f>COUNT('Training pairs'!F12123:F12139)</f>
        <v>17</v>
      </c>
      <c r="K511" s="5">
        <f>(SUM('Training pairs'!I12123:I12139)-SUM('Training pairs'!F12123:F12139)*SUM('Training pairs'!G12123:G12139)/COUNT('Training pairs'!F12123:F12139))/(SUM('Training pairs'!H12123:H12139)-SUM('Training pairs'!F12123:F12139)^2/COUNT('Training pairs'!F12123:F12139))</f>
        <v>6.2652357203762346E-2</v>
      </c>
      <c r="L511" s="5">
        <f>AVERAGE('Training pairs'!G12123:G12139)-K511*AVERAGE('Training pairs'!F12123:F12139)</f>
        <v>5.0668080876445245</v>
      </c>
      <c r="M511" s="5">
        <f>(SUM('Target months'!H1521:H1523)/SUM('Target months'!F1521:F1523)-1)*100</f>
        <v>2.2257667190880515</v>
      </c>
      <c r="N511" s="5">
        <f t="shared" si="35"/>
        <v>5.2062576191810752</v>
      </c>
      <c r="O511" s="8">
        <f>COUNT('Training pairs'!F12140:F12155)</f>
        <v>16</v>
      </c>
      <c r="P511" s="5">
        <f>(SUM('Training pairs'!I12140:I12155)-SUM('Training pairs'!F12140:F12155)*SUM('Training pairs'!G12140:G12155)/COUNT('Training pairs'!F12140:F12155))/(SUM('Training pairs'!H12140:H12155)-SUM('Training pairs'!F12140:F12155)^2/COUNT('Training pairs'!F12140:F12155))</f>
        <v>-0.30993751291552724</v>
      </c>
      <c r="Q511" s="5">
        <f>AVERAGE('Training pairs'!G12140:G12155)-P511*AVERAGE('Training pairs'!F12140:F12155)</f>
        <v>6.5201791540635545</v>
      </c>
      <c r="R511" s="5">
        <v>2.2175244833685603</v>
      </c>
      <c r="S511" s="5">
        <f>Q511+P511*R511</f>
        <v>5.8328851308590135</v>
      </c>
      <c r="T511" s="5">
        <f t="shared" si="36"/>
        <v>3.6031288095905376</v>
      </c>
      <c r="U511" s="4">
        <v>46136</v>
      </c>
      <c r="V511" s="4">
        <v>46136</v>
      </c>
      <c r="W511" s="1" t="s">
        <v>196</v>
      </c>
    </row>
    <row r="512" spans="1:23" ht="25" customHeight="1">
      <c r="A512" s="1"/>
      <c r="B512" s="1">
        <v>507</v>
      </c>
      <c r="C512" s="13" t="s">
        <v>53</v>
      </c>
      <c r="D512" s="1" t="s">
        <v>57</v>
      </c>
      <c r="E512" s="4">
        <v>46203</v>
      </c>
      <c r="F512" s="4">
        <v>46156</v>
      </c>
      <c r="G512" s="1">
        <v>1</v>
      </c>
      <c r="H512" s="5">
        <f>AVERAGE('PG facts'!F99,'PG facts'!F106,'PG facts'!F113,'PG facts'!F120)</f>
        <v>2</v>
      </c>
      <c r="I512" s="5">
        <f>'PG facts'!F120</f>
        <v>2</v>
      </c>
      <c r="J512" s="8">
        <f>COUNT('Training pairs'!F12156:F12172)</f>
        <v>17</v>
      </c>
      <c r="K512" s="5">
        <f>(SUM('Training pairs'!I12156:I12172)-SUM('Training pairs'!F12156:F12172)*SUM('Training pairs'!G12156:G12172)/COUNT('Training pairs'!F12156:F12172))/(SUM('Training pairs'!H12156:H12172)-SUM('Training pairs'!F12156:F12172)^2/COUNT('Training pairs'!F12156:F12172))</f>
        <v>4.7002302945352903E-2</v>
      </c>
      <c r="L512" s="5">
        <f>AVERAGE('Training pairs'!G12156:G12172)-K512*AVERAGE('Training pairs'!F12156:F12172)</f>
        <v>5.1516125753847311</v>
      </c>
      <c r="M512" s="5">
        <f>(SUM('Target months'!H1524:H1526)/SUM('Target months'!F1524:F1526)-1)*100</f>
        <v>2.289105889779508</v>
      </c>
      <c r="N512" s="5">
        <f t="shared" si="35"/>
        <v>5.2592058238901389</v>
      </c>
      <c r="O512" s="8">
        <f>COUNT('Training pairs'!F12173:F12188)</f>
        <v>16</v>
      </c>
      <c r="P512" s="5">
        <f>(SUM('Training pairs'!I12173:I12188)-SUM('Training pairs'!F12173:F12188)*SUM('Training pairs'!G12173:G12188)/COUNT('Training pairs'!F12173:F12188))/(SUM('Training pairs'!H12173:H12188)-SUM('Training pairs'!F12173:F12188)^2/COUNT('Training pairs'!F12173:F12188))</f>
        <v>-0.3135497003809482</v>
      </c>
      <c r="Q512" s="5">
        <f>AVERAGE('Training pairs'!G12173:G12188)-P512*AVERAGE('Training pairs'!F12173:F12188)</f>
        <v>6.545127138486448</v>
      </c>
      <c r="R512" s="5">
        <v>2.4901568004420893</v>
      </c>
      <c r="S512" s="5">
        <f>Q512+P512*R512</f>
        <v>5.7643392198062502</v>
      </c>
      <c r="T512" s="5">
        <f t="shared" si="36"/>
        <v>3.6296029119450695</v>
      </c>
      <c r="U512" s="4">
        <v>46156</v>
      </c>
      <c r="V512" s="4">
        <v>46136</v>
      </c>
      <c r="W512" s="1" t="s">
        <v>197</v>
      </c>
    </row>
    <row r="513" spans="1:23" ht="25" customHeight="1">
      <c r="A513" s="1"/>
      <c r="B513" s="1">
        <v>508</v>
      </c>
      <c r="C513" s="13" t="s">
        <v>53</v>
      </c>
      <c r="D513" s="1" t="s">
        <v>57</v>
      </c>
      <c r="E513" s="4">
        <v>46203</v>
      </c>
      <c r="F513" s="4">
        <v>46157</v>
      </c>
      <c r="G513" s="1">
        <v>1</v>
      </c>
      <c r="H513" s="5">
        <f>AVERAGE('PG facts'!F99,'PG facts'!F106,'PG facts'!F113,'PG facts'!F120)</f>
        <v>2</v>
      </c>
      <c r="I513" s="5">
        <f>'PG facts'!F120</f>
        <v>2</v>
      </c>
      <c r="J513" s="8">
        <f>COUNT('Training pairs'!F12189:F12205)</f>
        <v>17</v>
      </c>
      <c r="K513" s="5">
        <f>(SUM('Training pairs'!I12189:I12205)-SUM('Training pairs'!F12189:F12205)*SUM('Training pairs'!G12189:G12205)/COUNT('Training pairs'!F12189:F12205))/(SUM('Training pairs'!H12189:H12205)-SUM('Training pairs'!F12189:F12205)^2/COUNT('Training pairs'!F12189:F12205))</f>
        <v>4.7002302945352903E-2</v>
      </c>
      <c r="L513" s="5">
        <f>AVERAGE('Training pairs'!G12189:G12205)-K513*AVERAGE('Training pairs'!F12189:F12205)</f>
        <v>5.1516125753847311</v>
      </c>
      <c r="M513" s="5">
        <f>(SUM('Target months'!H1527:H1529)/SUM('Target months'!F1527:F1529)-1)*100</f>
        <v>2.289105889779508</v>
      </c>
      <c r="N513" s="5">
        <f t="shared" si="35"/>
        <v>5.2592058238901389</v>
      </c>
      <c r="O513" s="8">
        <f>COUNT('Training pairs'!F12206:F12221)</f>
        <v>16</v>
      </c>
      <c r="P513" s="5">
        <f>(SUM('Training pairs'!I12206:I12221)-SUM('Training pairs'!F12206:F12221)*SUM('Training pairs'!G12206:G12221)/COUNT('Training pairs'!F12206:F12221))/(SUM('Training pairs'!H12206:H12221)-SUM('Training pairs'!F12206:F12221)^2/COUNT('Training pairs'!F12206:F12221))</f>
        <v>-0.3135497003809482</v>
      </c>
      <c r="Q513" s="5">
        <f>AVERAGE('Training pairs'!G12206:G12221)-P513*AVERAGE('Training pairs'!F12206:F12221)</f>
        <v>6.545127138486448</v>
      </c>
      <c r="R513" s="5">
        <v>2.4901568004420893</v>
      </c>
      <c r="S513" s="5">
        <f>Q513+P513*R513</f>
        <v>5.7643392198062502</v>
      </c>
      <c r="T513" s="5">
        <f t="shared" si="36"/>
        <v>3.6296029119450695</v>
      </c>
      <c r="U513" s="4">
        <v>46157</v>
      </c>
      <c r="V513" s="4">
        <v>46136</v>
      </c>
      <c r="W513" s="1" t="s">
        <v>198</v>
      </c>
    </row>
    <row r="514" spans="1:23" ht="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</sheetData>
  <phoneticPr fontId="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2222"/>
  <sheetViews>
    <sheetView showGridLines="0" workbookViewId="0">
      <pane ySplit="5" topLeftCell="A6" activePane="bottomLeft" state="frozen"/>
      <selection pane="bottomLeft"/>
    </sheetView>
  </sheetViews>
  <sheetFormatPr baseColWidth="10" defaultColWidth="8.83203125" defaultRowHeight="14"/>
  <cols>
    <col min="1" max="1" width="3" customWidth="1"/>
    <col min="2" max="2" width="14" customWidth="1"/>
    <col min="3" max="3" width="15" customWidth="1"/>
    <col min="4" max="5" width="18" customWidth="1"/>
    <col min="6" max="9" width="20" customWidth="1"/>
  </cols>
  <sheetData>
    <row r="1" spans="1:9" ht="25" customHeight="1">
      <c r="A1" s="1"/>
      <c r="B1" s="1"/>
      <c r="C1" s="1"/>
      <c r="D1" s="1"/>
      <c r="E1" s="1"/>
      <c r="F1" s="1"/>
      <c r="G1" s="1"/>
      <c r="H1" s="1"/>
      <c r="I1" s="1"/>
    </row>
    <row r="2" spans="1:9" ht="25" customHeight="1">
      <c r="A2" s="1"/>
      <c r="B2" s="2" t="s">
        <v>199</v>
      </c>
      <c r="C2" s="1"/>
      <c r="D2" s="1"/>
      <c r="E2" s="1"/>
      <c r="F2" s="1"/>
      <c r="G2" s="1"/>
      <c r="H2" s="1"/>
      <c r="I2" s="1"/>
    </row>
    <row r="3" spans="1:9" ht="25" customHeight="1">
      <c r="A3" s="1"/>
      <c r="B3" s="1"/>
      <c r="C3" s="1"/>
      <c r="D3" s="1"/>
      <c r="E3" s="1"/>
      <c r="F3" s="1"/>
      <c r="G3" s="1"/>
      <c r="H3" s="1"/>
      <c r="I3" s="1"/>
    </row>
    <row r="4" spans="1:9" ht="25" customHeight="1">
      <c r="A4" s="1"/>
      <c r="B4" s="1"/>
      <c r="C4" s="1"/>
      <c r="D4" s="1"/>
      <c r="E4" s="1"/>
      <c r="F4" s="1"/>
      <c r="G4" s="1"/>
      <c r="H4" s="1"/>
      <c r="I4" s="1"/>
    </row>
    <row r="5" spans="1:9" ht="46" customHeight="1">
      <c r="A5" s="1"/>
      <c r="B5" s="3" t="s">
        <v>59</v>
      </c>
      <c r="C5" s="3" t="s">
        <v>35</v>
      </c>
      <c r="D5" s="3" t="s">
        <v>200</v>
      </c>
      <c r="E5" s="3" t="s">
        <v>201</v>
      </c>
      <c r="F5" s="3" t="s">
        <v>202</v>
      </c>
      <c r="G5" s="3" t="s">
        <v>203</v>
      </c>
      <c r="H5" s="3" t="s">
        <v>204</v>
      </c>
      <c r="I5" s="3" t="s">
        <v>205</v>
      </c>
    </row>
    <row r="6" spans="1:9" ht="25" customHeight="1">
      <c r="A6" s="1"/>
      <c r="B6" s="1">
        <v>1</v>
      </c>
      <c r="C6" s="13" t="s">
        <v>47</v>
      </c>
      <c r="D6" s="4">
        <v>44651</v>
      </c>
      <c r="E6" s="4">
        <v>44671</v>
      </c>
      <c r="F6" s="5">
        <v>3.7505057736001657</v>
      </c>
      <c r="G6" s="5">
        <f>'PG facts'!D6</f>
        <v>-1</v>
      </c>
      <c r="H6" s="5">
        <f t="shared" ref="H6:H69" si="0">F6^2</f>
        <v>14.066293557808176</v>
      </c>
      <c r="I6" s="5">
        <f t="shared" ref="I6:I69" si="1">F6*G6</f>
        <v>-3.7505057736001657</v>
      </c>
    </row>
    <row r="7" spans="1:9" ht="25" customHeight="1">
      <c r="A7" s="1"/>
      <c r="B7" s="1">
        <v>1</v>
      </c>
      <c r="C7" s="13" t="s">
        <v>47</v>
      </c>
      <c r="D7" s="4">
        <v>44742</v>
      </c>
      <c r="E7" s="4">
        <v>44771</v>
      </c>
      <c r="F7" s="5">
        <v>0.22450063641921147</v>
      </c>
      <c r="G7" s="5">
        <f>'PG facts'!D13</f>
        <v>-2</v>
      </c>
      <c r="H7" s="5">
        <f t="shared" si="0"/>
        <v>5.0400535752630982E-2</v>
      </c>
      <c r="I7" s="5">
        <f t="shared" si="1"/>
        <v>-0.44900127283842295</v>
      </c>
    </row>
    <row r="8" spans="1:9" ht="25" customHeight="1">
      <c r="A8" s="1"/>
      <c r="B8" s="1">
        <v>1</v>
      </c>
      <c r="C8" s="13" t="s">
        <v>47</v>
      </c>
      <c r="D8" s="4">
        <v>44834</v>
      </c>
      <c r="E8" s="4">
        <v>44853</v>
      </c>
      <c r="F8" s="5">
        <v>-0.45976551958502032</v>
      </c>
      <c r="G8" s="5">
        <f>'PG facts'!D20</f>
        <v>-1</v>
      </c>
      <c r="H8" s="5">
        <f t="shared" si="0"/>
        <v>0.21138433299928369</v>
      </c>
      <c r="I8" s="5">
        <f t="shared" si="1"/>
        <v>0.45976551958502032</v>
      </c>
    </row>
    <row r="9" spans="1:9" ht="25" customHeight="1">
      <c r="A9" s="1"/>
      <c r="B9" s="1">
        <v>1</v>
      </c>
      <c r="C9" s="13" t="s">
        <v>47</v>
      </c>
      <c r="D9" s="4">
        <v>44926</v>
      </c>
      <c r="E9" s="4">
        <v>44945</v>
      </c>
      <c r="F9" s="5">
        <v>-0.97130769001577688</v>
      </c>
      <c r="G9" s="5">
        <f>'PG facts'!D27</f>
        <v>-4</v>
      </c>
      <c r="H9" s="5">
        <f t="shared" si="0"/>
        <v>0.94343862868378447</v>
      </c>
      <c r="I9" s="5">
        <f t="shared" si="1"/>
        <v>3.8852307600631075</v>
      </c>
    </row>
    <row r="10" spans="1:9" ht="25" customHeight="1">
      <c r="A10" s="1"/>
      <c r="B10" s="1">
        <v>1</v>
      </c>
      <c r="C10" s="13" t="s">
        <v>47</v>
      </c>
      <c r="D10" s="4">
        <v>45016</v>
      </c>
      <c r="E10" s="4">
        <v>45037</v>
      </c>
      <c r="F10" s="5">
        <v>-0.16799664006719173</v>
      </c>
      <c r="G10" s="5">
        <f>'PG facts'!D34</f>
        <v>0</v>
      </c>
      <c r="H10" s="5">
        <f t="shared" si="0"/>
        <v>2.822287107386557E-2</v>
      </c>
      <c r="I10" s="5">
        <f t="shared" si="1"/>
        <v>0</v>
      </c>
    </row>
    <row r="11" spans="1:9" ht="25" customHeight="1">
      <c r="A11" s="1"/>
      <c r="B11" s="1">
        <v>1</v>
      </c>
      <c r="C11" s="13" t="s">
        <v>47</v>
      </c>
      <c r="D11" s="4">
        <v>45107</v>
      </c>
      <c r="E11" s="4">
        <v>45135</v>
      </c>
      <c r="F11" s="5">
        <v>6.1999380006194649E-2</v>
      </c>
      <c r="G11" s="5">
        <f>'PG facts'!D41</f>
        <v>-1</v>
      </c>
      <c r="H11" s="5">
        <f t="shared" si="0"/>
        <v>3.8439231211525289E-3</v>
      </c>
      <c r="I11" s="5">
        <f t="shared" si="1"/>
        <v>-6.1999380006194649E-2</v>
      </c>
    </row>
    <row r="12" spans="1:9" ht="25" customHeight="1">
      <c r="A12" s="1"/>
      <c r="B12" s="1">
        <v>1</v>
      </c>
      <c r="C12" s="13" t="s">
        <v>47</v>
      </c>
      <c r="D12" s="4">
        <v>45199</v>
      </c>
      <c r="E12" s="4">
        <v>45217</v>
      </c>
      <c r="F12" s="5">
        <v>1.4338645058288524</v>
      </c>
      <c r="G12" s="5">
        <f>'PG facts'!D48</f>
        <v>0</v>
      </c>
      <c r="H12" s="5">
        <f t="shared" si="0"/>
        <v>2.055967421075819</v>
      </c>
      <c r="I12" s="5">
        <f t="shared" si="1"/>
        <v>0</v>
      </c>
    </row>
    <row r="13" spans="1:9" ht="25" customHeight="1">
      <c r="A13" s="1"/>
      <c r="B13" s="1">
        <v>1</v>
      </c>
      <c r="C13" s="13" t="s">
        <v>47</v>
      </c>
      <c r="D13" s="4">
        <v>45291</v>
      </c>
      <c r="E13" s="4">
        <v>45314</v>
      </c>
      <c r="F13" s="5">
        <v>2.0298663136464334</v>
      </c>
      <c r="G13" s="5">
        <f>'PG facts'!D55</f>
        <v>-1</v>
      </c>
      <c r="H13" s="5">
        <f t="shared" si="0"/>
        <v>4.1203572512765607</v>
      </c>
      <c r="I13" s="5">
        <f t="shared" si="1"/>
        <v>-2.0298663136464334</v>
      </c>
    </row>
    <row r="14" spans="1:9" ht="25" customHeight="1">
      <c r="A14" s="1"/>
      <c r="B14" s="1">
        <v>1</v>
      </c>
      <c r="C14" s="13" t="s">
        <v>50</v>
      </c>
      <c r="D14" s="4">
        <v>44742</v>
      </c>
      <c r="E14" s="4">
        <v>44771</v>
      </c>
      <c r="F14" s="5">
        <v>3.7505057736001657</v>
      </c>
      <c r="G14" s="5">
        <f>'PG facts'!D13</f>
        <v>-2</v>
      </c>
      <c r="H14" s="5">
        <f t="shared" si="0"/>
        <v>14.066293557808176</v>
      </c>
      <c r="I14" s="5">
        <f t="shared" si="1"/>
        <v>-7.5010115472003314</v>
      </c>
    </row>
    <row r="15" spans="1:9" ht="25" customHeight="1">
      <c r="A15" s="1"/>
      <c r="B15" s="1">
        <v>1</v>
      </c>
      <c r="C15" s="13" t="s">
        <v>50</v>
      </c>
      <c r="D15" s="4">
        <v>44834</v>
      </c>
      <c r="E15" s="4">
        <v>44853</v>
      </c>
      <c r="F15" s="5">
        <v>0.22450063641921147</v>
      </c>
      <c r="G15" s="5">
        <f>'PG facts'!D20</f>
        <v>-1</v>
      </c>
      <c r="H15" s="5">
        <f t="shared" si="0"/>
        <v>5.0400535752630982E-2</v>
      </c>
      <c r="I15" s="5">
        <f t="shared" si="1"/>
        <v>-0.22450063641921147</v>
      </c>
    </row>
    <row r="16" spans="1:9" ht="25" customHeight="1">
      <c r="A16" s="1"/>
      <c r="B16" s="1">
        <v>1</v>
      </c>
      <c r="C16" s="13" t="s">
        <v>50</v>
      </c>
      <c r="D16" s="4">
        <v>44926</v>
      </c>
      <c r="E16" s="4">
        <v>44945</v>
      </c>
      <c r="F16" s="5">
        <v>-0.45976551958502032</v>
      </c>
      <c r="G16" s="5">
        <f>'PG facts'!D27</f>
        <v>-4</v>
      </c>
      <c r="H16" s="5">
        <f t="shared" si="0"/>
        <v>0.21138433299928369</v>
      </c>
      <c r="I16" s="5">
        <f t="shared" si="1"/>
        <v>1.8390620783400813</v>
      </c>
    </row>
    <row r="17" spans="1:9" ht="25" customHeight="1">
      <c r="A17" s="1"/>
      <c r="B17" s="1">
        <v>1</v>
      </c>
      <c r="C17" s="13" t="s">
        <v>50</v>
      </c>
      <c r="D17" s="4">
        <v>45016</v>
      </c>
      <c r="E17" s="4">
        <v>45037</v>
      </c>
      <c r="F17" s="5">
        <v>-0.97130769001577688</v>
      </c>
      <c r="G17" s="5">
        <f>'PG facts'!D34</f>
        <v>0</v>
      </c>
      <c r="H17" s="5">
        <f t="shared" si="0"/>
        <v>0.94343862868378447</v>
      </c>
      <c r="I17" s="5">
        <f t="shared" si="1"/>
        <v>0</v>
      </c>
    </row>
    <row r="18" spans="1:9" ht="25" customHeight="1">
      <c r="A18" s="1"/>
      <c r="B18" s="1">
        <v>1</v>
      </c>
      <c r="C18" s="13" t="s">
        <v>50</v>
      </c>
      <c r="D18" s="4">
        <v>45107</v>
      </c>
      <c r="E18" s="4">
        <v>45135</v>
      </c>
      <c r="F18" s="5">
        <v>-0.16799664006719173</v>
      </c>
      <c r="G18" s="5">
        <f>'PG facts'!D41</f>
        <v>-1</v>
      </c>
      <c r="H18" s="5">
        <f t="shared" si="0"/>
        <v>2.822287107386557E-2</v>
      </c>
      <c r="I18" s="5">
        <f t="shared" si="1"/>
        <v>0.16799664006719173</v>
      </c>
    </row>
    <row r="19" spans="1:9" ht="25" customHeight="1">
      <c r="A19" s="1"/>
      <c r="B19" s="1">
        <v>1</v>
      </c>
      <c r="C19" s="13" t="s">
        <v>50</v>
      </c>
      <c r="D19" s="4">
        <v>45199</v>
      </c>
      <c r="E19" s="4">
        <v>45217</v>
      </c>
      <c r="F19" s="5">
        <v>6.1999380006194649E-2</v>
      </c>
      <c r="G19" s="5">
        <f>'PG facts'!D48</f>
        <v>0</v>
      </c>
      <c r="H19" s="5">
        <f t="shared" si="0"/>
        <v>3.8439231211525289E-3</v>
      </c>
      <c r="I19" s="5">
        <f t="shared" si="1"/>
        <v>0</v>
      </c>
    </row>
    <row r="20" spans="1:9" ht="25" customHeight="1">
      <c r="A20" s="1"/>
      <c r="B20" s="1">
        <v>1</v>
      </c>
      <c r="C20" s="13" t="s">
        <v>50</v>
      </c>
      <c r="D20" s="4">
        <v>45291</v>
      </c>
      <c r="E20" s="4">
        <v>45314</v>
      </c>
      <c r="F20" s="5">
        <v>1.4338645058288524</v>
      </c>
      <c r="G20" s="5">
        <f>'PG facts'!D55</f>
        <v>-1</v>
      </c>
      <c r="H20" s="5">
        <f t="shared" si="0"/>
        <v>2.055967421075819</v>
      </c>
      <c r="I20" s="5">
        <f t="shared" si="1"/>
        <v>-1.4338645058288524</v>
      </c>
    </row>
    <row r="21" spans="1:9" ht="25" customHeight="1">
      <c r="A21" s="1"/>
      <c r="B21" s="1">
        <v>2</v>
      </c>
      <c r="C21" s="13" t="s">
        <v>47</v>
      </c>
      <c r="D21" s="4">
        <v>44651</v>
      </c>
      <c r="E21" s="4">
        <v>44671</v>
      </c>
      <c r="F21" s="5">
        <v>3.7505057736001657</v>
      </c>
      <c r="G21" s="5">
        <f>'PG facts'!D6</f>
        <v>-1</v>
      </c>
      <c r="H21" s="5">
        <f t="shared" si="0"/>
        <v>14.066293557808176</v>
      </c>
      <c r="I21" s="5">
        <f t="shared" si="1"/>
        <v>-3.7505057736001657</v>
      </c>
    </row>
    <row r="22" spans="1:9" ht="25" customHeight="1">
      <c r="A22" s="1"/>
      <c r="B22" s="1">
        <v>2</v>
      </c>
      <c r="C22" s="13" t="s">
        <v>47</v>
      </c>
      <c r="D22" s="4">
        <v>44742</v>
      </c>
      <c r="E22" s="4">
        <v>44771</v>
      </c>
      <c r="F22" s="5">
        <v>0.22450063641921147</v>
      </c>
      <c r="G22" s="5">
        <f>'PG facts'!D13</f>
        <v>-2</v>
      </c>
      <c r="H22" s="5">
        <f t="shared" si="0"/>
        <v>5.0400535752630982E-2</v>
      </c>
      <c r="I22" s="5">
        <f t="shared" si="1"/>
        <v>-0.44900127283842295</v>
      </c>
    </row>
    <row r="23" spans="1:9" ht="25" customHeight="1">
      <c r="A23" s="1"/>
      <c r="B23" s="1">
        <v>2</v>
      </c>
      <c r="C23" s="13" t="s">
        <v>47</v>
      </c>
      <c r="D23" s="4">
        <v>44834</v>
      </c>
      <c r="E23" s="4">
        <v>44853</v>
      </c>
      <c r="F23" s="5">
        <v>-0.45976551958502032</v>
      </c>
      <c r="G23" s="5">
        <f>'PG facts'!D20</f>
        <v>-1</v>
      </c>
      <c r="H23" s="5">
        <f t="shared" si="0"/>
        <v>0.21138433299928369</v>
      </c>
      <c r="I23" s="5">
        <f t="shared" si="1"/>
        <v>0.45976551958502032</v>
      </c>
    </row>
    <row r="24" spans="1:9" ht="25" customHeight="1">
      <c r="A24" s="1"/>
      <c r="B24" s="1">
        <v>2</v>
      </c>
      <c r="C24" s="13" t="s">
        <v>47</v>
      </c>
      <c r="D24" s="4">
        <v>44926</v>
      </c>
      <c r="E24" s="4">
        <v>44945</v>
      </c>
      <c r="F24" s="5">
        <v>-0.97130769001577688</v>
      </c>
      <c r="G24" s="5">
        <f>'PG facts'!D27</f>
        <v>-4</v>
      </c>
      <c r="H24" s="5">
        <f t="shared" si="0"/>
        <v>0.94343862868378447</v>
      </c>
      <c r="I24" s="5">
        <f t="shared" si="1"/>
        <v>3.8852307600631075</v>
      </c>
    </row>
    <row r="25" spans="1:9" ht="25" customHeight="1">
      <c r="A25" s="1"/>
      <c r="B25" s="1">
        <v>2</v>
      </c>
      <c r="C25" s="13" t="s">
        <v>47</v>
      </c>
      <c r="D25" s="4">
        <v>45016</v>
      </c>
      <c r="E25" s="4">
        <v>45037</v>
      </c>
      <c r="F25" s="5">
        <v>-0.16799664006719173</v>
      </c>
      <c r="G25" s="5">
        <f>'PG facts'!D34</f>
        <v>0</v>
      </c>
      <c r="H25" s="5">
        <f t="shared" si="0"/>
        <v>2.822287107386557E-2</v>
      </c>
      <c r="I25" s="5">
        <f t="shared" si="1"/>
        <v>0</v>
      </c>
    </row>
    <row r="26" spans="1:9" ht="25" customHeight="1">
      <c r="A26" s="1"/>
      <c r="B26" s="1">
        <v>2</v>
      </c>
      <c r="C26" s="13" t="s">
        <v>47</v>
      </c>
      <c r="D26" s="4">
        <v>45107</v>
      </c>
      <c r="E26" s="4">
        <v>45135</v>
      </c>
      <c r="F26" s="5">
        <v>6.1999380006194649E-2</v>
      </c>
      <c r="G26" s="5">
        <f>'PG facts'!D41</f>
        <v>-1</v>
      </c>
      <c r="H26" s="5">
        <f t="shared" si="0"/>
        <v>3.8439231211525289E-3</v>
      </c>
      <c r="I26" s="5">
        <f t="shared" si="1"/>
        <v>-6.1999380006194649E-2</v>
      </c>
    </row>
    <row r="27" spans="1:9" ht="25" customHeight="1">
      <c r="A27" s="1"/>
      <c r="B27" s="1">
        <v>2</v>
      </c>
      <c r="C27" s="13" t="s">
        <v>47</v>
      </c>
      <c r="D27" s="4">
        <v>45199</v>
      </c>
      <c r="E27" s="4">
        <v>45217</v>
      </c>
      <c r="F27" s="5">
        <v>1.4338645058288524</v>
      </c>
      <c r="G27" s="5">
        <f>'PG facts'!D48</f>
        <v>0</v>
      </c>
      <c r="H27" s="5">
        <f t="shared" si="0"/>
        <v>2.055967421075819</v>
      </c>
      <c r="I27" s="5">
        <f t="shared" si="1"/>
        <v>0</v>
      </c>
    </row>
    <row r="28" spans="1:9" ht="25" customHeight="1">
      <c r="A28" s="1"/>
      <c r="B28" s="1">
        <v>2</v>
      </c>
      <c r="C28" s="13" t="s">
        <v>47</v>
      </c>
      <c r="D28" s="4">
        <v>45291</v>
      </c>
      <c r="E28" s="4">
        <v>45314</v>
      </c>
      <c r="F28" s="5">
        <v>2.0298663136464334</v>
      </c>
      <c r="G28" s="5">
        <f>'PG facts'!D55</f>
        <v>-1</v>
      </c>
      <c r="H28" s="5">
        <f t="shared" si="0"/>
        <v>4.1203572512765607</v>
      </c>
      <c r="I28" s="5">
        <f t="shared" si="1"/>
        <v>-2.0298663136464334</v>
      </c>
    </row>
    <row r="29" spans="1:9" ht="25" customHeight="1">
      <c r="A29" s="1"/>
      <c r="B29" s="1">
        <v>2</v>
      </c>
      <c r="C29" s="13" t="s">
        <v>50</v>
      </c>
      <c r="D29" s="4">
        <v>44742</v>
      </c>
      <c r="E29" s="4">
        <v>44771</v>
      </c>
      <c r="F29" s="5">
        <v>3.7505057736001657</v>
      </c>
      <c r="G29" s="5">
        <f>'PG facts'!D13</f>
        <v>-2</v>
      </c>
      <c r="H29" s="5">
        <f t="shared" si="0"/>
        <v>14.066293557808176</v>
      </c>
      <c r="I29" s="5">
        <f t="shared" si="1"/>
        <v>-7.5010115472003314</v>
      </c>
    </row>
    <row r="30" spans="1:9" ht="25" customHeight="1">
      <c r="A30" s="1"/>
      <c r="B30" s="1">
        <v>2</v>
      </c>
      <c r="C30" s="13" t="s">
        <v>50</v>
      </c>
      <c r="D30" s="4">
        <v>44834</v>
      </c>
      <c r="E30" s="4">
        <v>44853</v>
      </c>
      <c r="F30" s="5">
        <v>0.22450063641921147</v>
      </c>
      <c r="G30" s="5">
        <f>'PG facts'!D20</f>
        <v>-1</v>
      </c>
      <c r="H30" s="5">
        <f t="shared" si="0"/>
        <v>5.0400535752630982E-2</v>
      </c>
      <c r="I30" s="5">
        <f t="shared" si="1"/>
        <v>-0.22450063641921147</v>
      </c>
    </row>
    <row r="31" spans="1:9" ht="25" customHeight="1">
      <c r="A31" s="1"/>
      <c r="B31" s="1">
        <v>2</v>
      </c>
      <c r="C31" s="13" t="s">
        <v>50</v>
      </c>
      <c r="D31" s="4">
        <v>44926</v>
      </c>
      <c r="E31" s="4">
        <v>44945</v>
      </c>
      <c r="F31" s="5">
        <v>-0.45976551958502032</v>
      </c>
      <c r="G31" s="5">
        <f>'PG facts'!D27</f>
        <v>-4</v>
      </c>
      <c r="H31" s="5">
        <f t="shared" si="0"/>
        <v>0.21138433299928369</v>
      </c>
      <c r="I31" s="5">
        <f t="shared" si="1"/>
        <v>1.8390620783400813</v>
      </c>
    </row>
    <row r="32" spans="1:9" ht="25" customHeight="1">
      <c r="A32" s="1"/>
      <c r="B32" s="1">
        <v>2</v>
      </c>
      <c r="C32" s="13" t="s">
        <v>50</v>
      </c>
      <c r="D32" s="4">
        <v>45016</v>
      </c>
      <c r="E32" s="4">
        <v>45037</v>
      </c>
      <c r="F32" s="5">
        <v>-0.97130769001577688</v>
      </c>
      <c r="G32" s="5">
        <f>'PG facts'!D34</f>
        <v>0</v>
      </c>
      <c r="H32" s="5">
        <f t="shared" si="0"/>
        <v>0.94343862868378447</v>
      </c>
      <c r="I32" s="5">
        <f t="shared" si="1"/>
        <v>0</v>
      </c>
    </row>
    <row r="33" spans="1:9" ht="25" customHeight="1">
      <c r="A33" s="1"/>
      <c r="B33" s="1">
        <v>2</v>
      </c>
      <c r="C33" s="13" t="s">
        <v>50</v>
      </c>
      <c r="D33" s="4">
        <v>45107</v>
      </c>
      <c r="E33" s="4">
        <v>45135</v>
      </c>
      <c r="F33" s="5">
        <v>-0.16799664006719173</v>
      </c>
      <c r="G33" s="5">
        <f>'PG facts'!D41</f>
        <v>-1</v>
      </c>
      <c r="H33" s="5">
        <f t="shared" si="0"/>
        <v>2.822287107386557E-2</v>
      </c>
      <c r="I33" s="5">
        <f t="shared" si="1"/>
        <v>0.16799664006719173</v>
      </c>
    </row>
    <row r="34" spans="1:9" ht="25" customHeight="1">
      <c r="A34" s="1"/>
      <c r="B34" s="1">
        <v>2</v>
      </c>
      <c r="C34" s="13" t="s">
        <v>50</v>
      </c>
      <c r="D34" s="4">
        <v>45199</v>
      </c>
      <c r="E34" s="4">
        <v>45217</v>
      </c>
      <c r="F34" s="5">
        <v>6.1999380006194649E-2</v>
      </c>
      <c r="G34" s="5">
        <f>'PG facts'!D48</f>
        <v>0</v>
      </c>
      <c r="H34" s="5">
        <f t="shared" si="0"/>
        <v>3.8439231211525289E-3</v>
      </c>
      <c r="I34" s="5">
        <f t="shared" si="1"/>
        <v>0</v>
      </c>
    </row>
    <row r="35" spans="1:9" ht="25" customHeight="1">
      <c r="A35" s="1"/>
      <c r="B35" s="1">
        <v>2</v>
      </c>
      <c r="C35" s="13" t="s">
        <v>50</v>
      </c>
      <c r="D35" s="4">
        <v>45291</v>
      </c>
      <c r="E35" s="4">
        <v>45314</v>
      </c>
      <c r="F35" s="5">
        <v>1.4338645058288524</v>
      </c>
      <c r="G35" s="5">
        <f>'PG facts'!D55</f>
        <v>-1</v>
      </c>
      <c r="H35" s="5">
        <f t="shared" si="0"/>
        <v>2.055967421075819</v>
      </c>
      <c r="I35" s="5">
        <f t="shared" si="1"/>
        <v>-1.4338645058288524</v>
      </c>
    </row>
    <row r="36" spans="1:9" ht="25" customHeight="1">
      <c r="A36" s="1"/>
      <c r="B36" s="1">
        <v>2</v>
      </c>
      <c r="C36" s="13" t="s">
        <v>50</v>
      </c>
      <c r="D36" s="4">
        <v>45382</v>
      </c>
      <c r="E36" s="4">
        <v>45401</v>
      </c>
      <c r="F36" s="5">
        <v>2.0298663136464334</v>
      </c>
      <c r="G36" s="5">
        <f>'PG facts'!D62</f>
        <v>1</v>
      </c>
      <c r="H36" s="5">
        <f t="shared" si="0"/>
        <v>4.1203572512765607</v>
      </c>
      <c r="I36" s="5">
        <f t="shared" si="1"/>
        <v>2.0298663136464334</v>
      </c>
    </row>
    <row r="37" spans="1:9" ht="25" customHeight="1">
      <c r="A37" s="1"/>
      <c r="B37" s="1">
        <v>3</v>
      </c>
      <c r="C37" s="13" t="s">
        <v>47</v>
      </c>
      <c r="D37" s="4">
        <v>44651</v>
      </c>
      <c r="E37" s="4">
        <v>44671</v>
      </c>
      <c r="F37" s="5">
        <v>3.7505057736001657</v>
      </c>
      <c r="G37" s="5">
        <f>'PG facts'!D6</f>
        <v>-1</v>
      </c>
      <c r="H37" s="5">
        <f t="shared" si="0"/>
        <v>14.066293557808176</v>
      </c>
      <c r="I37" s="5">
        <f t="shared" si="1"/>
        <v>-3.7505057736001657</v>
      </c>
    </row>
    <row r="38" spans="1:9" ht="25" customHeight="1">
      <c r="A38" s="1"/>
      <c r="B38" s="1">
        <v>3</v>
      </c>
      <c r="C38" s="13" t="s">
        <v>47</v>
      </c>
      <c r="D38" s="4">
        <v>44742</v>
      </c>
      <c r="E38" s="4">
        <v>44771</v>
      </c>
      <c r="F38" s="5">
        <v>0.22450063641921147</v>
      </c>
      <c r="G38" s="5">
        <f>'PG facts'!D13</f>
        <v>-2</v>
      </c>
      <c r="H38" s="5">
        <f t="shared" si="0"/>
        <v>5.0400535752630982E-2</v>
      </c>
      <c r="I38" s="5">
        <f t="shared" si="1"/>
        <v>-0.44900127283842295</v>
      </c>
    </row>
    <row r="39" spans="1:9" ht="25" customHeight="1">
      <c r="A39" s="1"/>
      <c r="B39" s="1">
        <v>3</v>
      </c>
      <c r="C39" s="13" t="s">
        <v>47</v>
      </c>
      <c r="D39" s="4">
        <v>44834</v>
      </c>
      <c r="E39" s="4">
        <v>44853</v>
      </c>
      <c r="F39" s="5">
        <v>-0.45976551958502032</v>
      </c>
      <c r="G39" s="5">
        <f>'PG facts'!D20</f>
        <v>-1</v>
      </c>
      <c r="H39" s="5">
        <f t="shared" si="0"/>
        <v>0.21138433299928369</v>
      </c>
      <c r="I39" s="5">
        <f t="shared" si="1"/>
        <v>0.45976551958502032</v>
      </c>
    </row>
    <row r="40" spans="1:9" ht="25" customHeight="1">
      <c r="A40" s="1"/>
      <c r="B40" s="1">
        <v>3</v>
      </c>
      <c r="C40" s="13" t="s">
        <v>47</v>
      </c>
      <c r="D40" s="4">
        <v>44926</v>
      </c>
      <c r="E40" s="4">
        <v>44945</v>
      </c>
      <c r="F40" s="5">
        <v>-0.97130769001577688</v>
      </c>
      <c r="G40" s="5">
        <f>'PG facts'!D27</f>
        <v>-4</v>
      </c>
      <c r="H40" s="5">
        <f t="shared" si="0"/>
        <v>0.94343862868378447</v>
      </c>
      <c r="I40" s="5">
        <f t="shared" si="1"/>
        <v>3.8852307600631075</v>
      </c>
    </row>
    <row r="41" spans="1:9" ht="25" customHeight="1">
      <c r="A41" s="1"/>
      <c r="B41" s="1">
        <v>3</v>
      </c>
      <c r="C41" s="13" t="s">
        <v>47</v>
      </c>
      <c r="D41" s="4">
        <v>45016</v>
      </c>
      <c r="E41" s="4">
        <v>45037</v>
      </c>
      <c r="F41" s="5">
        <v>-0.16799664006719173</v>
      </c>
      <c r="G41" s="5">
        <f>'PG facts'!D34</f>
        <v>0</v>
      </c>
      <c r="H41" s="5">
        <f t="shared" si="0"/>
        <v>2.822287107386557E-2</v>
      </c>
      <c r="I41" s="5">
        <f t="shared" si="1"/>
        <v>0</v>
      </c>
    </row>
    <row r="42" spans="1:9" ht="25" customHeight="1">
      <c r="A42" s="1"/>
      <c r="B42" s="1">
        <v>3</v>
      </c>
      <c r="C42" s="13" t="s">
        <v>47</v>
      </c>
      <c r="D42" s="4">
        <v>45107</v>
      </c>
      <c r="E42" s="4">
        <v>45135</v>
      </c>
      <c r="F42" s="5">
        <v>6.1999380006194649E-2</v>
      </c>
      <c r="G42" s="5">
        <f>'PG facts'!D41</f>
        <v>-1</v>
      </c>
      <c r="H42" s="5">
        <f t="shared" si="0"/>
        <v>3.8439231211525289E-3</v>
      </c>
      <c r="I42" s="5">
        <f t="shared" si="1"/>
        <v>-6.1999380006194649E-2</v>
      </c>
    </row>
    <row r="43" spans="1:9" ht="25" customHeight="1">
      <c r="A43" s="1"/>
      <c r="B43" s="1">
        <v>3</v>
      </c>
      <c r="C43" s="13" t="s">
        <v>47</v>
      </c>
      <c r="D43" s="4">
        <v>45199</v>
      </c>
      <c r="E43" s="4">
        <v>45217</v>
      </c>
      <c r="F43" s="5">
        <v>1.4338645058288524</v>
      </c>
      <c r="G43" s="5">
        <f>'PG facts'!D48</f>
        <v>0</v>
      </c>
      <c r="H43" s="5">
        <f t="shared" si="0"/>
        <v>2.055967421075819</v>
      </c>
      <c r="I43" s="5">
        <f t="shared" si="1"/>
        <v>0</v>
      </c>
    </row>
    <row r="44" spans="1:9" ht="25" customHeight="1">
      <c r="A44" s="1"/>
      <c r="B44" s="1">
        <v>3</v>
      </c>
      <c r="C44" s="13" t="s">
        <v>47</v>
      </c>
      <c r="D44" s="4">
        <v>45291</v>
      </c>
      <c r="E44" s="4">
        <v>45314</v>
      </c>
      <c r="F44" s="5">
        <v>2.0298663136464334</v>
      </c>
      <c r="G44" s="5">
        <f>'PG facts'!D55</f>
        <v>-1</v>
      </c>
      <c r="H44" s="5">
        <f t="shared" si="0"/>
        <v>4.1203572512765607</v>
      </c>
      <c r="I44" s="5">
        <f t="shared" si="1"/>
        <v>-2.0298663136464334</v>
      </c>
    </row>
    <row r="45" spans="1:9" ht="25" customHeight="1">
      <c r="A45" s="1"/>
      <c r="B45" s="1">
        <v>3</v>
      </c>
      <c r="C45" s="13" t="s">
        <v>47</v>
      </c>
      <c r="D45" s="4">
        <v>45382</v>
      </c>
      <c r="E45" s="4">
        <v>45401</v>
      </c>
      <c r="F45" s="5">
        <v>1.9031592443456091</v>
      </c>
      <c r="G45" s="5">
        <f>'PG facts'!D62</f>
        <v>1</v>
      </c>
      <c r="H45" s="5">
        <f t="shared" si="0"/>
        <v>3.6220151093381499</v>
      </c>
      <c r="I45" s="5">
        <f t="shared" si="1"/>
        <v>1.9031592443456091</v>
      </c>
    </row>
    <row r="46" spans="1:9" ht="25" customHeight="1">
      <c r="A46" s="1"/>
      <c r="B46" s="1">
        <v>3</v>
      </c>
      <c r="C46" s="13" t="s">
        <v>50</v>
      </c>
      <c r="D46" s="4">
        <v>44742</v>
      </c>
      <c r="E46" s="4">
        <v>44771</v>
      </c>
      <c r="F46" s="5">
        <v>3.7505057736001657</v>
      </c>
      <c r="G46" s="5">
        <f>'PG facts'!D13</f>
        <v>-2</v>
      </c>
      <c r="H46" s="5">
        <f t="shared" si="0"/>
        <v>14.066293557808176</v>
      </c>
      <c r="I46" s="5">
        <f t="shared" si="1"/>
        <v>-7.5010115472003314</v>
      </c>
    </row>
    <row r="47" spans="1:9" ht="25" customHeight="1">
      <c r="A47" s="1"/>
      <c r="B47" s="1">
        <v>3</v>
      </c>
      <c r="C47" s="13" t="s">
        <v>50</v>
      </c>
      <c r="D47" s="4">
        <v>44834</v>
      </c>
      <c r="E47" s="4">
        <v>44853</v>
      </c>
      <c r="F47" s="5">
        <v>0.22450063641921147</v>
      </c>
      <c r="G47" s="5">
        <f>'PG facts'!D20</f>
        <v>-1</v>
      </c>
      <c r="H47" s="5">
        <f t="shared" si="0"/>
        <v>5.0400535752630982E-2</v>
      </c>
      <c r="I47" s="5">
        <f t="shared" si="1"/>
        <v>-0.22450063641921147</v>
      </c>
    </row>
    <row r="48" spans="1:9" ht="25" customHeight="1">
      <c r="A48" s="1"/>
      <c r="B48" s="1">
        <v>3</v>
      </c>
      <c r="C48" s="13" t="s">
        <v>50</v>
      </c>
      <c r="D48" s="4">
        <v>44926</v>
      </c>
      <c r="E48" s="4">
        <v>44945</v>
      </c>
      <c r="F48" s="5">
        <v>-0.45976551958502032</v>
      </c>
      <c r="G48" s="5">
        <f>'PG facts'!D27</f>
        <v>-4</v>
      </c>
      <c r="H48" s="5">
        <f t="shared" si="0"/>
        <v>0.21138433299928369</v>
      </c>
      <c r="I48" s="5">
        <f t="shared" si="1"/>
        <v>1.8390620783400813</v>
      </c>
    </row>
    <row r="49" spans="1:9" ht="25" customHeight="1">
      <c r="A49" s="1"/>
      <c r="B49" s="1">
        <v>3</v>
      </c>
      <c r="C49" s="13" t="s">
        <v>50</v>
      </c>
      <c r="D49" s="4">
        <v>45016</v>
      </c>
      <c r="E49" s="4">
        <v>45037</v>
      </c>
      <c r="F49" s="5">
        <v>-0.97130769001577688</v>
      </c>
      <c r="G49" s="5">
        <f>'PG facts'!D34</f>
        <v>0</v>
      </c>
      <c r="H49" s="5">
        <f t="shared" si="0"/>
        <v>0.94343862868378447</v>
      </c>
      <c r="I49" s="5">
        <f t="shared" si="1"/>
        <v>0</v>
      </c>
    </row>
    <row r="50" spans="1:9" ht="25" customHeight="1">
      <c r="A50" s="1"/>
      <c r="B50" s="1">
        <v>3</v>
      </c>
      <c r="C50" s="13" t="s">
        <v>50</v>
      </c>
      <c r="D50" s="4">
        <v>45107</v>
      </c>
      <c r="E50" s="4">
        <v>45135</v>
      </c>
      <c r="F50" s="5">
        <v>-0.16799664006719173</v>
      </c>
      <c r="G50" s="5">
        <f>'PG facts'!D41</f>
        <v>-1</v>
      </c>
      <c r="H50" s="5">
        <f t="shared" si="0"/>
        <v>2.822287107386557E-2</v>
      </c>
      <c r="I50" s="5">
        <f t="shared" si="1"/>
        <v>0.16799664006719173</v>
      </c>
    </row>
    <row r="51" spans="1:9" ht="25" customHeight="1">
      <c r="A51" s="1"/>
      <c r="B51" s="1">
        <v>3</v>
      </c>
      <c r="C51" s="13" t="s">
        <v>50</v>
      </c>
      <c r="D51" s="4">
        <v>45199</v>
      </c>
      <c r="E51" s="4">
        <v>45217</v>
      </c>
      <c r="F51" s="5">
        <v>6.1999380006194649E-2</v>
      </c>
      <c r="G51" s="5">
        <f>'PG facts'!D48</f>
        <v>0</v>
      </c>
      <c r="H51" s="5">
        <f t="shared" si="0"/>
        <v>3.8439231211525289E-3</v>
      </c>
      <c r="I51" s="5">
        <f t="shared" si="1"/>
        <v>0</v>
      </c>
    </row>
    <row r="52" spans="1:9" ht="25" customHeight="1">
      <c r="A52" s="1"/>
      <c r="B52" s="1">
        <v>3</v>
      </c>
      <c r="C52" s="13" t="s">
        <v>50</v>
      </c>
      <c r="D52" s="4">
        <v>45291</v>
      </c>
      <c r="E52" s="4">
        <v>45314</v>
      </c>
      <c r="F52" s="5">
        <v>1.4338645058288524</v>
      </c>
      <c r="G52" s="5">
        <f>'PG facts'!D55</f>
        <v>-1</v>
      </c>
      <c r="H52" s="5">
        <f t="shared" si="0"/>
        <v>2.055967421075819</v>
      </c>
      <c r="I52" s="5">
        <f t="shared" si="1"/>
        <v>-1.4338645058288524</v>
      </c>
    </row>
    <row r="53" spans="1:9" ht="25" customHeight="1">
      <c r="A53" s="1"/>
      <c r="B53" s="1">
        <v>3</v>
      </c>
      <c r="C53" s="13" t="s">
        <v>50</v>
      </c>
      <c r="D53" s="4">
        <v>45382</v>
      </c>
      <c r="E53" s="4">
        <v>45401</v>
      </c>
      <c r="F53" s="5">
        <v>2.0298663136464334</v>
      </c>
      <c r="G53" s="5">
        <f>'PG facts'!D62</f>
        <v>1</v>
      </c>
      <c r="H53" s="5">
        <f t="shared" si="0"/>
        <v>4.1203572512765607</v>
      </c>
      <c r="I53" s="5">
        <f t="shared" si="1"/>
        <v>2.0298663136464334</v>
      </c>
    </row>
    <row r="54" spans="1:9" ht="25" customHeight="1">
      <c r="A54" s="1"/>
      <c r="B54" s="1">
        <v>4</v>
      </c>
      <c r="C54" s="13" t="s">
        <v>47</v>
      </c>
      <c r="D54" s="4">
        <v>44651</v>
      </c>
      <c r="E54" s="4">
        <v>44671</v>
      </c>
      <c r="F54" s="5">
        <v>3.7505057736001657</v>
      </c>
      <c r="G54" s="5">
        <f>'PG facts'!D6</f>
        <v>-1</v>
      </c>
      <c r="H54" s="5">
        <f t="shared" si="0"/>
        <v>14.066293557808176</v>
      </c>
      <c r="I54" s="5">
        <f t="shared" si="1"/>
        <v>-3.7505057736001657</v>
      </c>
    </row>
    <row r="55" spans="1:9" ht="25" customHeight="1">
      <c r="A55" s="1"/>
      <c r="B55" s="1">
        <v>4</v>
      </c>
      <c r="C55" s="13" t="s">
        <v>47</v>
      </c>
      <c r="D55" s="4">
        <v>44742</v>
      </c>
      <c r="E55" s="4">
        <v>44771</v>
      </c>
      <c r="F55" s="5">
        <v>0.22450063641921147</v>
      </c>
      <c r="G55" s="5">
        <f>'PG facts'!D13</f>
        <v>-2</v>
      </c>
      <c r="H55" s="5">
        <f t="shared" si="0"/>
        <v>5.0400535752630982E-2</v>
      </c>
      <c r="I55" s="5">
        <f t="shared" si="1"/>
        <v>-0.44900127283842295</v>
      </c>
    </row>
    <row r="56" spans="1:9" ht="25" customHeight="1">
      <c r="A56" s="1"/>
      <c r="B56" s="1">
        <v>4</v>
      </c>
      <c r="C56" s="13" t="s">
        <v>47</v>
      </c>
      <c r="D56" s="4">
        <v>44834</v>
      </c>
      <c r="E56" s="4">
        <v>44853</v>
      </c>
      <c r="F56" s="5">
        <v>-0.45976551958502032</v>
      </c>
      <c r="G56" s="5">
        <f>'PG facts'!D20</f>
        <v>-1</v>
      </c>
      <c r="H56" s="5">
        <f t="shared" si="0"/>
        <v>0.21138433299928369</v>
      </c>
      <c r="I56" s="5">
        <f t="shared" si="1"/>
        <v>0.45976551958502032</v>
      </c>
    </row>
    <row r="57" spans="1:9" ht="25" customHeight="1">
      <c r="A57" s="1"/>
      <c r="B57" s="1">
        <v>4</v>
      </c>
      <c r="C57" s="13" t="s">
        <v>47</v>
      </c>
      <c r="D57" s="4">
        <v>44926</v>
      </c>
      <c r="E57" s="4">
        <v>44945</v>
      </c>
      <c r="F57" s="5">
        <v>-0.97130769001577688</v>
      </c>
      <c r="G57" s="5">
        <f>'PG facts'!D27</f>
        <v>-4</v>
      </c>
      <c r="H57" s="5">
        <f t="shared" si="0"/>
        <v>0.94343862868378447</v>
      </c>
      <c r="I57" s="5">
        <f t="shared" si="1"/>
        <v>3.8852307600631075</v>
      </c>
    </row>
    <row r="58" spans="1:9" ht="25" customHeight="1">
      <c r="A58" s="1"/>
      <c r="B58" s="1">
        <v>4</v>
      </c>
      <c r="C58" s="13" t="s">
        <v>47</v>
      </c>
      <c r="D58" s="4">
        <v>45016</v>
      </c>
      <c r="E58" s="4">
        <v>45037</v>
      </c>
      <c r="F58" s="5">
        <v>-0.16799664006719173</v>
      </c>
      <c r="G58" s="5">
        <f>'PG facts'!D34</f>
        <v>0</v>
      </c>
      <c r="H58" s="5">
        <f t="shared" si="0"/>
        <v>2.822287107386557E-2</v>
      </c>
      <c r="I58" s="5">
        <f t="shared" si="1"/>
        <v>0</v>
      </c>
    </row>
    <row r="59" spans="1:9" ht="25" customHeight="1">
      <c r="A59" s="1"/>
      <c r="B59" s="1">
        <v>4</v>
      </c>
      <c r="C59" s="13" t="s">
        <v>47</v>
      </c>
      <c r="D59" s="4">
        <v>45107</v>
      </c>
      <c r="E59" s="4">
        <v>45135</v>
      </c>
      <c r="F59" s="5">
        <v>6.1999380006194649E-2</v>
      </c>
      <c r="G59" s="5">
        <f>'PG facts'!D41</f>
        <v>-1</v>
      </c>
      <c r="H59" s="5">
        <f t="shared" si="0"/>
        <v>3.8439231211525289E-3</v>
      </c>
      <c r="I59" s="5">
        <f t="shared" si="1"/>
        <v>-6.1999380006194649E-2</v>
      </c>
    </row>
    <row r="60" spans="1:9" ht="25" customHeight="1">
      <c r="A60" s="1"/>
      <c r="B60" s="1">
        <v>4</v>
      </c>
      <c r="C60" s="13" t="s">
        <v>47</v>
      </c>
      <c r="D60" s="4">
        <v>45199</v>
      </c>
      <c r="E60" s="4">
        <v>45217</v>
      </c>
      <c r="F60" s="5">
        <v>1.4338645058288524</v>
      </c>
      <c r="G60" s="5">
        <f>'PG facts'!D48</f>
        <v>0</v>
      </c>
      <c r="H60" s="5">
        <f t="shared" si="0"/>
        <v>2.055967421075819</v>
      </c>
      <c r="I60" s="5">
        <f t="shared" si="1"/>
        <v>0</v>
      </c>
    </row>
    <row r="61" spans="1:9" ht="25" customHeight="1">
      <c r="A61" s="1"/>
      <c r="B61" s="1">
        <v>4</v>
      </c>
      <c r="C61" s="13" t="s">
        <v>47</v>
      </c>
      <c r="D61" s="4">
        <v>45291</v>
      </c>
      <c r="E61" s="4">
        <v>45314</v>
      </c>
      <c r="F61" s="5">
        <v>2.0298663136464334</v>
      </c>
      <c r="G61" s="5">
        <f>'PG facts'!D55</f>
        <v>-1</v>
      </c>
      <c r="H61" s="5">
        <f t="shared" si="0"/>
        <v>4.1203572512765607</v>
      </c>
      <c r="I61" s="5">
        <f t="shared" si="1"/>
        <v>-2.0298663136464334</v>
      </c>
    </row>
    <row r="62" spans="1:9" ht="25" customHeight="1">
      <c r="A62" s="1"/>
      <c r="B62" s="1">
        <v>4</v>
      </c>
      <c r="C62" s="13" t="s">
        <v>47</v>
      </c>
      <c r="D62" s="4">
        <v>45382</v>
      </c>
      <c r="E62" s="4">
        <v>45401</v>
      </c>
      <c r="F62" s="5">
        <v>1.7438948654766806</v>
      </c>
      <c r="G62" s="5">
        <f>'PG facts'!D62</f>
        <v>1</v>
      </c>
      <c r="H62" s="5">
        <f t="shared" si="0"/>
        <v>3.04116930183593</v>
      </c>
      <c r="I62" s="5">
        <f t="shared" si="1"/>
        <v>1.7438948654766806</v>
      </c>
    </row>
    <row r="63" spans="1:9" ht="25" customHeight="1">
      <c r="A63" s="1"/>
      <c r="B63" s="1">
        <v>4</v>
      </c>
      <c r="C63" s="13" t="s">
        <v>50</v>
      </c>
      <c r="D63" s="4">
        <v>44742</v>
      </c>
      <c r="E63" s="4">
        <v>44771</v>
      </c>
      <c r="F63" s="5">
        <v>3.7505057736001657</v>
      </c>
      <c r="G63" s="5">
        <f>'PG facts'!D13</f>
        <v>-2</v>
      </c>
      <c r="H63" s="5">
        <f t="shared" si="0"/>
        <v>14.066293557808176</v>
      </c>
      <c r="I63" s="5">
        <f t="shared" si="1"/>
        <v>-7.5010115472003314</v>
      </c>
    </row>
    <row r="64" spans="1:9" ht="25" customHeight="1">
      <c r="A64" s="1"/>
      <c r="B64" s="1">
        <v>4</v>
      </c>
      <c r="C64" s="13" t="s">
        <v>50</v>
      </c>
      <c r="D64" s="4">
        <v>44834</v>
      </c>
      <c r="E64" s="4">
        <v>44853</v>
      </c>
      <c r="F64" s="5">
        <v>0.22450063641921147</v>
      </c>
      <c r="G64" s="5">
        <f>'PG facts'!D20</f>
        <v>-1</v>
      </c>
      <c r="H64" s="5">
        <f t="shared" si="0"/>
        <v>5.0400535752630982E-2</v>
      </c>
      <c r="I64" s="5">
        <f t="shared" si="1"/>
        <v>-0.22450063641921147</v>
      </c>
    </row>
    <row r="65" spans="1:9" ht="25" customHeight="1">
      <c r="A65" s="1"/>
      <c r="B65" s="1">
        <v>4</v>
      </c>
      <c r="C65" s="13" t="s">
        <v>50</v>
      </c>
      <c r="D65" s="4">
        <v>44926</v>
      </c>
      <c r="E65" s="4">
        <v>44945</v>
      </c>
      <c r="F65" s="5">
        <v>-0.45976551958502032</v>
      </c>
      <c r="G65" s="5">
        <f>'PG facts'!D27</f>
        <v>-4</v>
      </c>
      <c r="H65" s="5">
        <f t="shared" si="0"/>
        <v>0.21138433299928369</v>
      </c>
      <c r="I65" s="5">
        <f t="shared" si="1"/>
        <v>1.8390620783400813</v>
      </c>
    </row>
    <row r="66" spans="1:9" ht="25" customHeight="1">
      <c r="A66" s="1"/>
      <c r="B66" s="1">
        <v>4</v>
      </c>
      <c r="C66" s="13" t="s">
        <v>50</v>
      </c>
      <c r="D66" s="4">
        <v>45016</v>
      </c>
      <c r="E66" s="4">
        <v>45037</v>
      </c>
      <c r="F66" s="5">
        <v>-0.97130769001577688</v>
      </c>
      <c r="G66" s="5">
        <f>'PG facts'!D34</f>
        <v>0</v>
      </c>
      <c r="H66" s="5">
        <f t="shared" si="0"/>
        <v>0.94343862868378447</v>
      </c>
      <c r="I66" s="5">
        <f t="shared" si="1"/>
        <v>0</v>
      </c>
    </row>
    <row r="67" spans="1:9" ht="25" customHeight="1">
      <c r="A67" s="1"/>
      <c r="B67" s="1">
        <v>4</v>
      </c>
      <c r="C67" s="13" t="s">
        <v>50</v>
      </c>
      <c r="D67" s="4">
        <v>45107</v>
      </c>
      <c r="E67" s="4">
        <v>45135</v>
      </c>
      <c r="F67" s="5">
        <v>-0.16799664006719173</v>
      </c>
      <c r="G67" s="5">
        <f>'PG facts'!D41</f>
        <v>-1</v>
      </c>
      <c r="H67" s="5">
        <f t="shared" si="0"/>
        <v>2.822287107386557E-2</v>
      </c>
      <c r="I67" s="5">
        <f t="shared" si="1"/>
        <v>0.16799664006719173</v>
      </c>
    </row>
    <row r="68" spans="1:9" ht="25" customHeight="1">
      <c r="A68" s="1"/>
      <c r="B68" s="1">
        <v>4</v>
      </c>
      <c r="C68" s="13" t="s">
        <v>50</v>
      </c>
      <c r="D68" s="4">
        <v>45199</v>
      </c>
      <c r="E68" s="4">
        <v>45217</v>
      </c>
      <c r="F68" s="5">
        <v>6.1999380006194649E-2</v>
      </c>
      <c r="G68" s="5">
        <f>'PG facts'!D48</f>
        <v>0</v>
      </c>
      <c r="H68" s="5">
        <f t="shared" si="0"/>
        <v>3.8439231211525289E-3</v>
      </c>
      <c r="I68" s="5">
        <f t="shared" si="1"/>
        <v>0</v>
      </c>
    </row>
    <row r="69" spans="1:9" ht="25" customHeight="1">
      <c r="A69" s="1"/>
      <c r="B69" s="1">
        <v>4</v>
      </c>
      <c r="C69" s="13" t="s">
        <v>50</v>
      </c>
      <c r="D69" s="4">
        <v>45291</v>
      </c>
      <c r="E69" s="4">
        <v>45314</v>
      </c>
      <c r="F69" s="5">
        <v>1.4338645058288524</v>
      </c>
      <c r="G69" s="5">
        <f>'PG facts'!D55</f>
        <v>-1</v>
      </c>
      <c r="H69" s="5">
        <f t="shared" si="0"/>
        <v>2.055967421075819</v>
      </c>
      <c r="I69" s="5">
        <f t="shared" si="1"/>
        <v>-1.4338645058288524</v>
      </c>
    </row>
    <row r="70" spans="1:9" ht="25" customHeight="1">
      <c r="A70" s="1"/>
      <c r="B70" s="1">
        <v>4</v>
      </c>
      <c r="C70" s="13" t="s">
        <v>50</v>
      </c>
      <c r="D70" s="4">
        <v>45382</v>
      </c>
      <c r="E70" s="4">
        <v>45401</v>
      </c>
      <c r="F70" s="5">
        <v>2.0298663136464334</v>
      </c>
      <c r="G70" s="5">
        <f>'PG facts'!D62</f>
        <v>1</v>
      </c>
      <c r="H70" s="5">
        <f t="shared" ref="H70:H133" si="2">F70^2</f>
        <v>4.1203572512765607</v>
      </c>
      <c r="I70" s="5">
        <f t="shared" ref="I70:I133" si="3">F70*G70</f>
        <v>2.0298663136464334</v>
      </c>
    </row>
    <row r="71" spans="1:9" ht="25" customHeight="1">
      <c r="A71" s="1"/>
      <c r="B71" s="1">
        <v>5</v>
      </c>
      <c r="C71" s="13" t="s">
        <v>47</v>
      </c>
      <c r="D71" s="4">
        <v>44651</v>
      </c>
      <c r="E71" s="4">
        <v>44671</v>
      </c>
      <c r="F71" s="5">
        <v>3.7505057736001657</v>
      </c>
      <c r="G71" s="5">
        <f>'PG facts'!D6</f>
        <v>-1</v>
      </c>
      <c r="H71" s="5">
        <f t="shared" si="2"/>
        <v>14.066293557808176</v>
      </c>
      <c r="I71" s="5">
        <f t="shared" si="3"/>
        <v>-3.7505057736001657</v>
      </c>
    </row>
    <row r="72" spans="1:9" ht="25" customHeight="1">
      <c r="A72" s="1"/>
      <c r="B72" s="1">
        <v>5</v>
      </c>
      <c r="C72" s="13" t="s">
        <v>47</v>
      </c>
      <c r="D72" s="4">
        <v>44742</v>
      </c>
      <c r="E72" s="4">
        <v>44771</v>
      </c>
      <c r="F72" s="5">
        <v>0.22450063641921147</v>
      </c>
      <c r="G72" s="5">
        <f>'PG facts'!D13</f>
        <v>-2</v>
      </c>
      <c r="H72" s="5">
        <f t="shared" si="2"/>
        <v>5.0400535752630982E-2</v>
      </c>
      <c r="I72" s="5">
        <f t="shared" si="3"/>
        <v>-0.44900127283842295</v>
      </c>
    </row>
    <row r="73" spans="1:9" ht="25" customHeight="1">
      <c r="A73" s="1"/>
      <c r="B73" s="1">
        <v>5</v>
      </c>
      <c r="C73" s="13" t="s">
        <v>47</v>
      </c>
      <c r="D73" s="4">
        <v>44834</v>
      </c>
      <c r="E73" s="4">
        <v>44853</v>
      </c>
      <c r="F73" s="5">
        <v>-0.45976551958502032</v>
      </c>
      <c r="G73" s="5">
        <f>'PG facts'!D20</f>
        <v>-1</v>
      </c>
      <c r="H73" s="5">
        <f t="shared" si="2"/>
        <v>0.21138433299928369</v>
      </c>
      <c r="I73" s="5">
        <f t="shared" si="3"/>
        <v>0.45976551958502032</v>
      </c>
    </row>
    <row r="74" spans="1:9" ht="25" customHeight="1">
      <c r="A74" s="1"/>
      <c r="B74" s="1">
        <v>5</v>
      </c>
      <c r="C74" s="13" t="s">
        <v>47</v>
      </c>
      <c r="D74" s="4">
        <v>44926</v>
      </c>
      <c r="E74" s="4">
        <v>44945</v>
      </c>
      <c r="F74" s="5">
        <v>-0.97130769001577688</v>
      </c>
      <c r="G74" s="5">
        <f>'PG facts'!D27</f>
        <v>-4</v>
      </c>
      <c r="H74" s="5">
        <f t="shared" si="2"/>
        <v>0.94343862868378447</v>
      </c>
      <c r="I74" s="5">
        <f t="shared" si="3"/>
        <v>3.8852307600631075</v>
      </c>
    </row>
    <row r="75" spans="1:9" ht="25" customHeight="1">
      <c r="A75" s="1"/>
      <c r="B75" s="1">
        <v>5</v>
      </c>
      <c r="C75" s="13" t="s">
        <v>47</v>
      </c>
      <c r="D75" s="4">
        <v>45016</v>
      </c>
      <c r="E75" s="4">
        <v>45037</v>
      </c>
      <c r="F75" s="5">
        <v>-0.16799664006719173</v>
      </c>
      <c r="G75" s="5">
        <f>'PG facts'!D34</f>
        <v>0</v>
      </c>
      <c r="H75" s="5">
        <f t="shared" si="2"/>
        <v>2.822287107386557E-2</v>
      </c>
      <c r="I75" s="5">
        <f t="shared" si="3"/>
        <v>0</v>
      </c>
    </row>
    <row r="76" spans="1:9" ht="25" customHeight="1">
      <c r="A76" s="1"/>
      <c r="B76" s="1">
        <v>5</v>
      </c>
      <c r="C76" s="13" t="s">
        <v>47</v>
      </c>
      <c r="D76" s="4">
        <v>45107</v>
      </c>
      <c r="E76" s="4">
        <v>45135</v>
      </c>
      <c r="F76" s="5">
        <v>6.1999380006194649E-2</v>
      </c>
      <c r="G76" s="5">
        <f>'PG facts'!D41</f>
        <v>-1</v>
      </c>
      <c r="H76" s="5">
        <f t="shared" si="2"/>
        <v>3.8439231211525289E-3</v>
      </c>
      <c r="I76" s="5">
        <f t="shared" si="3"/>
        <v>-6.1999380006194649E-2</v>
      </c>
    </row>
    <row r="77" spans="1:9" ht="25" customHeight="1">
      <c r="A77" s="1"/>
      <c r="B77" s="1">
        <v>5</v>
      </c>
      <c r="C77" s="13" t="s">
        <v>47</v>
      </c>
      <c r="D77" s="4">
        <v>45199</v>
      </c>
      <c r="E77" s="4">
        <v>45217</v>
      </c>
      <c r="F77" s="5">
        <v>1.4338645058288524</v>
      </c>
      <c r="G77" s="5">
        <f>'PG facts'!D48</f>
        <v>0</v>
      </c>
      <c r="H77" s="5">
        <f t="shared" si="2"/>
        <v>2.055967421075819</v>
      </c>
      <c r="I77" s="5">
        <f t="shared" si="3"/>
        <v>0</v>
      </c>
    </row>
    <row r="78" spans="1:9" ht="25" customHeight="1">
      <c r="A78" s="1"/>
      <c r="B78" s="1">
        <v>5</v>
      </c>
      <c r="C78" s="13" t="s">
        <v>47</v>
      </c>
      <c r="D78" s="4">
        <v>45291</v>
      </c>
      <c r="E78" s="4">
        <v>45314</v>
      </c>
      <c r="F78" s="5">
        <v>2.0298663136464334</v>
      </c>
      <c r="G78" s="5">
        <f>'PG facts'!D55</f>
        <v>-1</v>
      </c>
      <c r="H78" s="5">
        <f t="shared" si="2"/>
        <v>4.1203572512765607</v>
      </c>
      <c r="I78" s="5">
        <f t="shared" si="3"/>
        <v>-2.0298663136464334</v>
      </c>
    </row>
    <row r="79" spans="1:9" ht="25" customHeight="1">
      <c r="A79" s="1"/>
      <c r="B79" s="1">
        <v>5</v>
      </c>
      <c r="C79" s="13" t="s">
        <v>47</v>
      </c>
      <c r="D79" s="4">
        <v>45382</v>
      </c>
      <c r="E79" s="4">
        <v>45401</v>
      </c>
      <c r="F79" s="5">
        <v>1.6317086363363043</v>
      </c>
      <c r="G79" s="5">
        <f>'PG facts'!D62</f>
        <v>1</v>
      </c>
      <c r="H79" s="5">
        <f t="shared" si="2"/>
        <v>2.6624730738944815</v>
      </c>
      <c r="I79" s="5">
        <f t="shared" si="3"/>
        <v>1.6317086363363043</v>
      </c>
    </row>
    <row r="80" spans="1:9" ht="25" customHeight="1">
      <c r="A80" s="1"/>
      <c r="B80" s="1">
        <v>5</v>
      </c>
      <c r="C80" s="13" t="s">
        <v>50</v>
      </c>
      <c r="D80" s="4">
        <v>44742</v>
      </c>
      <c r="E80" s="4">
        <v>44771</v>
      </c>
      <c r="F80" s="5">
        <v>3.7505057736001657</v>
      </c>
      <c r="G80" s="5">
        <f>'PG facts'!D13</f>
        <v>-2</v>
      </c>
      <c r="H80" s="5">
        <f t="shared" si="2"/>
        <v>14.066293557808176</v>
      </c>
      <c r="I80" s="5">
        <f t="shared" si="3"/>
        <v>-7.5010115472003314</v>
      </c>
    </row>
    <row r="81" spans="1:9" ht="25" customHeight="1">
      <c r="A81" s="1"/>
      <c r="B81" s="1">
        <v>5</v>
      </c>
      <c r="C81" s="13" t="s">
        <v>50</v>
      </c>
      <c r="D81" s="4">
        <v>44834</v>
      </c>
      <c r="E81" s="4">
        <v>44853</v>
      </c>
      <c r="F81" s="5">
        <v>0.22450063641921147</v>
      </c>
      <c r="G81" s="5">
        <f>'PG facts'!D20</f>
        <v>-1</v>
      </c>
      <c r="H81" s="5">
        <f t="shared" si="2"/>
        <v>5.0400535752630982E-2</v>
      </c>
      <c r="I81" s="5">
        <f t="shared" si="3"/>
        <v>-0.22450063641921147</v>
      </c>
    </row>
    <row r="82" spans="1:9" ht="25" customHeight="1">
      <c r="A82" s="1"/>
      <c r="B82" s="1">
        <v>5</v>
      </c>
      <c r="C82" s="13" t="s">
        <v>50</v>
      </c>
      <c r="D82" s="4">
        <v>44926</v>
      </c>
      <c r="E82" s="4">
        <v>44945</v>
      </c>
      <c r="F82" s="5">
        <v>-0.45976551958502032</v>
      </c>
      <c r="G82" s="5">
        <f>'PG facts'!D27</f>
        <v>-4</v>
      </c>
      <c r="H82" s="5">
        <f t="shared" si="2"/>
        <v>0.21138433299928369</v>
      </c>
      <c r="I82" s="5">
        <f t="shared" si="3"/>
        <v>1.8390620783400813</v>
      </c>
    </row>
    <row r="83" spans="1:9" ht="25" customHeight="1">
      <c r="A83" s="1"/>
      <c r="B83" s="1">
        <v>5</v>
      </c>
      <c r="C83" s="13" t="s">
        <v>50</v>
      </c>
      <c r="D83" s="4">
        <v>45016</v>
      </c>
      <c r="E83" s="4">
        <v>45037</v>
      </c>
      <c r="F83" s="5">
        <v>-0.97130769001577688</v>
      </c>
      <c r="G83" s="5">
        <f>'PG facts'!D34</f>
        <v>0</v>
      </c>
      <c r="H83" s="5">
        <f t="shared" si="2"/>
        <v>0.94343862868378447</v>
      </c>
      <c r="I83" s="5">
        <f t="shared" si="3"/>
        <v>0</v>
      </c>
    </row>
    <row r="84" spans="1:9" ht="25" customHeight="1">
      <c r="A84" s="1"/>
      <c r="B84" s="1">
        <v>5</v>
      </c>
      <c r="C84" s="13" t="s">
        <v>50</v>
      </c>
      <c r="D84" s="4">
        <v>45107</v>
      </c>
      <c r="E84" s="4">
        <v>45135</v>
      </c>
      <c r="F84" s="5">
        <v>-0.16799664006719173</v>
      </c>
      <c r="G84" s="5">
        <f>'PG facts'!D41</f>
        <v>-1</v>
      </c>
      <c r="H84" s="5">
        <f t="shared" si="2"/>
        <v>2.822287107386557E-2</v>
      </c>
      <c r="I84" s="5">
        <f t="shared" si="3"/>
        <v>0.16799664006719173</v>
      </c>
    </row>
    <row r="85" spans="1:9" ht="25" customHeight="1">
      <c r="A85" s="1"/>
      <c r="B85" s="1">
        <v>5</v>
      </c>
      <c r="C85" s="13" t="s">
        <v>50</v>
      </c>
      <c r="D85" s="4">
        <v>45199</v>
      </c>
      <c r="E85" s="4">
        <v>45217</v>
      </c>
      <c r="F85" s="5">
        <v>6.1999380006194649E-2</v>
      </c>
      <c r="G85" s="5">
        <f>'PG facts'!D48</f>
        <v>0</v>
      </c>
      <c r="H85" s="5">
        <f t="shared" si="2"/>
        <v>3.8439231211525289E-3</v>
      </c>
      <c r="I85" s="5">
        <f t="shared" si="3"/>
        <v>0</v>
      </c>
    </row>
    <row r="86" spans="1:9" ht="25" customHeight="1">
      <c r="A86" s="1"/>
      <c r="B86" s="1">
        <v>5</v>
      </c>
      <c r="C86" s="13" t="s">
        <v>50</v>
      </c>
      <c r="D86" s="4">
        <v>45291</v>
      </c>
      <c r="E86" s="4">
        <v>45314</v>
      </c>
      <c r="F86" s="5">
        <v>1.4338645058288524</v>
      </c>
      <c r="G86" s="5">
        <f>'PG facts'!D55</f>
        <v>-1</v>
      </c>
      <c r="H86" s="5">
        <f t="shared" si="2"/>
        <v>2.055967421075819</v>
      </c>
      <c r="I86" s="5">
        <f t="shared" si="3"/>
        <v>-1.4338645058288524</v>
      </c>
    </row>
    <row r="87" spans="1:9" ht="25" customHeight="1">
      <c r="A87" s="1"/>
      <c r="B87" s="1">
        <v>5</v>
      </c>
      <c r="C87" s="13" t="s">
        <v>50</v>
      </c>
      <c r="D87" s="4">
        <v>45382</v>
      </c>
      <c r="E87" s="4">
        <v>45401</v>
      </c>
      <c r="F87" s="5">
        <v>2.0298663136464334</v>
      </c>
      <c r="G87" s="5">
        <f>'PG facts'!D62</f>
        <v>1</v>
      </c>
      <c r="H87" s="5">
        <f t="shared" si="2"/>
        <v>4.1203572512765607</v>
      </c>
      <c r="I87" s="5">
        <f t="shared" si="3"/>
        <v>2.0298663136464334</v>
      </c>
    </row>
    <row r="88" spans="1:9" ht="25" customHeight="1">
      <c r="A88" s="1"/>
      <c r="B88" s="1">
        <v>6</v>
      </c>
      <c r="C88" s="13" t="s">
        <v>47</v>
      </c>
      <c r="D88" s="4">
        <v>44651</v>
      </c>
      <c r="E88" s="4">
        <v>44671</v>
      </c>
      <c r="F88" s="5">
        <v>3.7505057736001657</v>
      </c>
      <c r="G88" s="5">
        <f>'PG facts'!D6</f>
        <v>-1</v>
      </c>
      <c r="H88" s="5">
        <f t="shared" si="2"/>
        <v>14.066293557808176</v>
      </c>
      <c r="I88" s="5">
        <f t="shared" si="3"/>
        <v>-3.7505057736001657</v>
      </c>
    </row>
    <row r="89" spans="1:9" ht="25" customHeight="1">
      <c r="A89" s="1"/>
      <c r="B89" s="1">
        <v>6</v>
      </c>
      <c r="C89" s="13" t="s">
        <v>47</v>
      </c>
      <c r="D89" s="4">
        <v>44742</v>
      </c>
      <c r="E89" s="4">
        <v>44771</v>
      </c>
      <c r="F89" s="5">
        <v>0.22450063641921147</v>
      </c>
      <c r="G89" s="5">
        <f>'PG facts'!D13</f>
        <v>-2</v>
      </c>
      <c r="H89" s="5">
        <f t="shared" si="2"/>
        <v>5.0400535752630982E-2</v>
      </c>
      <c r="I89" s="5">
        <f t="shared" si="3"/>
        <v>-0.44900127283842295</v>
      </c>
    </row>
    <row r="90" spans="1:9" ht="25" customHeight="1">
      <c r="A90" s="1"/>
      <c r="B90" s="1">
        <v>6</v>
      </c>
      <c r="C90" s="13" t="s">
        <v>47</v>
      </c>
      <c r="D90" s="4">
        <v>44834</v>
      </c>
      <c r="E90" s="4">
        <v>44853</v>
      </c>
      <c r="F90" s="5">
        <v>-0.45976551958502032</v>
      </c>
      <c r="G90" s="5">
        <f>'PG facts'!D20</f>
        <v>-1</v>
      </c>
      <c r="H90" s="5">
        <f t="shared" si="2"/>
        <v>0.21138433299928369</v>
      </c>
      <c r="I90" s="5">
        <f t="shared" si="3"/>
        <v>0.45976551958502032</v>
      </c>
    </row>
    <row r="91" spans="1:9" ht="25" customHeight="1">
      <c r="A91" s="1"/>
      <c r="B91" s="1">
        <v>6</v>
      </c>
      <c r="C91" s="13" t="s">
        <v>47</v>
      </c>
      <c r="D91" s="4">
        <v>44926</v>
      </c>
      <c r="E91" s="4">
        <v>44945</v>
      </c>
      <c r="F91" s="5">
        <v>-0.97130769001577688</v>
      </c>
      <c r="G91" s="5">
        <f>'PG facts'!D27</f>
        <v>-4</v>
      </c>
      <c r="H91" s="5">
        <f t="shared" si="2"/>
        <v>0.94343862868378447</v>
      </c>
      <c r="I91" s="5">
        <f t="shared" si="3"/>
        <v>3.8852307600631075</v>
      </c>
    </row>
    <row r="92" spans="1:9" ht="25" customHeight="1">
      <c r="A92" s="1"/>
      <c r="B92" s="1">
        <v>6</v>
      </c>
      <c r="C92" s="13" t="s">
        <v>47</v>
      </c>
      <c r="D92" s="4">
        <v>45016</v>
      </c>
      <c r="E92" s="4">
        <v>45037</v>
      </c>
      <c r="F92" s="5">
        <v>-0.16799664006719173</v>
      </c>
      <c r="G92" s="5">
        <f>'PG facts'!D34</f>
        <v>0</v>
      </c>
      <c r="H92" s="5">
        <f t="shared" si="2"/>
        <v>2.822287107386557E-2</v>
      </c>
      <c r="I92" s="5">
        <f t="shared" si="3"/>
        <v>0</v>
      </c>
    </row>
    <row r="93" spans="1:9" ht="25" customHeight="1">
      <c r="A93" s="1"/>
      <c r="B93" s="1">
        <v>6</v>
      </c>
      <c r="C93" s="13" t="s">
        <v>47</v>
      </c>
      <c r="D93" s="4">
        <v>45107</v>
      </c>
      <c r="E93" s="4">
        <v>45135</v>
      </c>
      <c r="F93" s="5">
        <v>6.1999380006194649E-2</v>
      </c>
      <c r="G93" s="5">
        <f>'PG facts'!D41</f>
        <v>-1</v>
      </c>
      <c r="H93" s="5">
        <f t="shared" si="2"/>
        <v>3.8439231211525289E-3</v>
      </c>
      <c r="I93" s="5">
        <f t="shared" si="3"/>
        <v>-6.1999380006194649E-2</v>
      </c>
    </row>
    <row r="94" spans="1:9" ht="25" customHeight="1">
      <c r="A94" s="1"/>
      <c r="B94" s="1">
        <v>6</v>
      </c>
      <c r="C94" s="13" t="s">
        <v>47</v>
      </c>
      <c r="D94" s="4">
        <v>45199</v>
      </c>
      <c r="E94" s="4">
        <v>45217</v>
      </c>
      <c r="F94" s="5">
        <v>1.4338645058288524</v>
      </c>
      <c r="G94" s="5">
        <f>'PG facts'!D48</f>
        <v>0</v>
      </c>
      <c r="H94" s="5">
        <f t="shared" si="2"/>
        <v>2.055967421075819</v>
      </c>
      <c r="I94" s="5">
        <f t="shared" si="3"/>
        <v>0</v>
      </c>
    </row>
    <row r="95" spans="1:9" ht="25" customHeight="1">
      <c r="A95" s="1"/>
      <c r="B95" s="1">
        <v>6</v>
      </c>
      <c r="C95" s="13" t="s">
        <v>47</v>
      </c>
      <c r="D95" s="4">
        <v>45291</v>
      </c>
      <c r="E95" s="4">
        <v>45314</v>
      </c>
      <c r="F95" s="5">
        <v>2.0298663136464334</v>
      </c>
      <c r="G95" s="5">
        <f>'PG facts'!D55</f>
        <v>-1</v>
      </c>
      <c r="H95" s="5">
        <f t="shared" si="2"/>
        <v>4.1203572512765607</v>
      </c>
      <c r="I95" s="5">
        <f t="shared" si="3"/>
        <v>-2.0298663136464334</v>
      </c>
    </row>
    <row r="96" spans="1:9" ht="25" customHeight="1">
      <c r="A96" s="1"/>
      <c r="B96" s="1">
        <v>6</v>
      </c>
      <c r="C96" s="13" t="s">
        <v>47</v>
      </c>
      <c r="D96" s="4">
        <v>45382</v>
      </c>
      <c r="E96" s="4">
        <v>45401</v>
      </c>
      <c r="F96" s="5">
        <v>1.6317086363363043</v>
      </c>
      <c r="G96" s="5">
        <f>'PG facts'!D62</f>
        <v>1</v>
      </c>
      <c r="H96" s="5">
        <f t="shared" si="2"/>
        <v>2.6624730738944815</v>
      </c>
      <c r="I96" s="5">
        <f t="shared" si="3"/>
        <v>1.6317086363363043</v>
      </c>
    </row>
    <row r="97" spans="1:9" ht="25" customHeight="1">
      <c r="A97" s="1"/>
      <c r="B97" s="1">
        <v>6</v>
      </c>
      <c r="C97" s="13" t="s">
        <v>50</v>
      </c>
      <c r="D97" s="4">
        <v>44742</v>
      </c>
      <c r="E97" s="4">
        <v>44771</v>
      </c>
      <c r="F97" s="5">
        <v>3.7505057736001657</v>
      </c>
      <c r="G97" s="5">
        <f>'PG facts'!D13</f>
        <v>-2</v>
      </c>
      <c r="H97" s="5">
        <f t="shared" si="2"/>
        <v>14.066293557808176</v>
      </c>
      <c r="I97" s="5">
        <f t="shared" si="3"/>
        <v>-7.5010115472003314</v>
      </c>
    </row>
    <row r="98" spans="1:9" ht="25" customHeight="1">
      <c r="A98" s="1"/>
      <c r="B98" s="1">
        <v>6</v>
      </c>
      <c r="C98" s="13" t="s">
        <v>50</v>
      </c>
      <c r="D98" s="4">
        <v>44834</v>
      </c>
      <c r="E98" s="4">
        <v>44853</v>
      </c>
      <c r="F98" s="5">
        <v>0.22450063641921147</v>
      </c>
      <c r="G98" s="5">
        <f>'PG facts'!D20</f>
        <v>-1</v>
      </c>
      <c r="H98" s="5">
        <f t="shared" si="2"/>
        <v>5.0400535752630982E-2</v>
      </c>
      <c r="I98" s="5">
        <f t="shared" si="3"/>
        <v>-0.22450063641921147</v>
      </c>
    </row>
    <row r="99" spans="1:9" ht="25" customHeight="1">
      <c r="A99" s="1"/>
      <c r="B99" s="1">
        <v>6</v>
      </c>
      <c r="C99" s="13" t="s">
        <v>50</v>
      </c>
      <c r="D99" s="4">
        <v>44926</v>
      </c>
      <c r="E99" s="4">
        <v>44945</v>
      </c>
      <c r="F99" s="5">
        <v>-0.45976551958502032</v>
      </c>
      <c r="G99" s="5">
        <f>'PG facts'!D27</f>
        <v>-4</v>
      </c>
      <c r="H99" s="5">
        <f t="shared" si="2"/>
        <v>0.21138433299928369</v>
      </c>
      <c r="I99" s="5">
        <f t="shared" si="3"/>
        <v>1.8390620783400813</v>
      </c>
    </row>
    <row r="100" spans="1:9" ht="25" customHeight="1">
      <c r="A100" s="1"/>
      <c r="B100" s="1">
        <v>6</v>
      </c>
      <c r="C100" s="13" t="s">
        <v>50</v>
      </c>
      <c r="D100" s="4">
        <v>45016</v>
      </c>
      <c r="E100" s="4">
        <v>45037</v>
      </c>
      <c r="F100" s="5">
        <v>-0.97130769001577688</v>
      </c>
      <c r="G100" s="5">
        <f>'PG facts'!D34</f>
        <v>0</v>
      </c>
      <c r="H100" s="5">
        <f t="shared" si="2"/>
        <v>0.94343862868378447</v>
      </c>
      <c r="I100" s="5">
        <f t="shared" si="3"/>
        <v>0</v>
      </c>
    </row>
    <row r="101" spans="1:9" ht="25" customHeight="1">
      <c r="A101" s="1"/>
      <c r="B101" s="1">
        <v>6</v>
      </c>
      <c r="C101" s="13" t="s">
        <v>50</v>
      </c>
      <c r="D101" s="4">
        <v>45107</v>
      </c>
      <c r="E101" s="4">
        <v>45135</v>
      </c>
      <c r="F101" s="5">
        <v>-0.16799664006719173</v>
      </c>
      <c r="G101" s="5">
        <f>'PG facts'!D41</f>
        <v>-1</v>
      </c>
      <c r="H101" s="5">
        <f t="shared" si="2"/>
        <v>2.822287107386557E-2</v>
      </c>
      <c r="I101" s="5">
        <f t="shared" si="3"/>
        <v>0.16799664006719173</v>
      </c>
    </row>
    <row r="102" spans="1:9" ht="25" customHeight="1">
      <c r="A102" s="1"/>
      <c r="B102" s="1">
        <v>6</v>
      </c>
      <c r="C102" s="13" t="s">
        <v>50</v>
      </c>
      <c r="D102" s="4">
        <v>45199</v>
      </c>
      <c r="E102" s="4">
        <v>45217</v>
      </c>
      <c r="F102" s="5">
        <v>6.1999380006194649E-2</v>
      </c>
      <c r="G102" s="5">
        <f>'PG facts'!D48</f>
        <v>0</v>
      </c>
      <c r="H102" s="5">
        <f t="shared" si="2"/>
        <v>3.8439231211525289E-3</v>
      </c>
      <c r="I102" s="5">
        <f t="shared" si="3"/>
        <v>0</v>
      </c>
    </row>
    <row r="103" spans="1:9" ht="25" customHeight="1">
      <c r="A103" s="1"/>
      <c r="B103" s="1">
        <v>6</v>
      </c>
      <c r="C103" s="13" t="s">
        <v>50</v>
      </c>
      <c r="D103" s="4">
        <v>45291</v>
      </c>
      <c r="E103" s="4">
        <v>45314</v>
      </c>
      <c r="F103" s="5">
        <v>1.4338645058288524</v>
      </c>
      <c r="G103" s="5">
        <f>'PG facts'!D55</f>
        <v>-1</v>
      </c>
      <c r="H103" s="5">
        <f t="shared" si="2"/>
        <v>2.055967421075819</v>
      </c>
      <c r="I103" s="5">
        <f t="shared" si="3"/>
        <v>-1.4338645058288524</v>
      </c>
    </row>
    <row r="104" spans="1:9" ht="25" customHeight="1">
      <c r="A104" s="1"/>
      <c r="B104" s="1">
        <v>6</v>
      </c>
      <c r="C104" s="13" t="s">
        <v>50</v>
      </c>
      <c r="D104" s="4">
        <v>45382</v>
      </c>
      <c r="E104" s="4">
        <v>45401</v>
      </c>
      <c r="F104" s="5">
        <v>2.0298663136464334</v>
      </c>
      <c r="G104" s="5">
        <f>'PG facts'!D62</f>
        <v>1</v>
      </c>
      <c r="H104" s="5">
        <f t="shared" si="2"/>
        <v>4.1203572512765607</v>
      </c>
      <c r="I104" s="5">
        <f t="shared" si="3"/>
        <v>2.0298663136464334</v>
      </c>
    </row>
    <row r="105" spans="1:9" ht="25" customHeight="1">
      <c r="A105" s="1"/>
      <c r="B105" s="1">
        <v>7</v>
      </c>
      <c r="C105" s="13" t="s">
        <v>47</v>
      </c>
      <c r="D105" s="4">
        <v>44651</v>
      </c>
      <c r="E105" s="4">
        <v>44671</v>
      </c>
      <c r="F105" s="5">
        <v>3.7505057736001657</v>
      </c>
      <c r="G105" s="5">
        <f>'PG facts'!D6</f>
        <v>-1</v>
      </c>
      <c r="H105" s="5">
        <f t="shared" si="2"/>
        <v>14.066293557808176</v>
      </c>
      <c r="I105" s="5">
        <f t="shared" si="3"/>
        <v>-3.7505057736001657</v>
      </c>
    </row>
    <row r="106" spans="1:9" ht="25" customHeight="1">
      <c r="A106" s="1"/>
      <c r="B106" s="1">
        <v>7</v>
      </c>
      <c r="C106" s="13" t="s">
        <v>47</v>
      </c>
      <c r="D106" s="4">
        <v>44742</v>
      </c>
      <c r="E106" s="4">
        <v>44771</v>
      </c>
      <c r="F106" s="5">
        <v>0.22450063641921147</v>
      </c>
      <c r="G106" s="5">
        <f>'PG facts'!D13</f>
        <v>-2</v>
      </c>
      <c r="H106" s="5">
        <f t="shared" si="2"/>
        <v>5.0400535752630982E-2</v>
      </c>
      <c r="I106" s="5">
        <f t="shared" si="3"/>
        <v>-0.44900127283842295</v>
      </c>
    </row>
    <row r="107" spans="1:9" ht="25" customHeight="1">
      <c r="A107" s="1"/>
      <c r="B107" s="1">
        <v>7</v>
      </c>
      <c r="C107" s="13" t="s">
        <v>47</v>
      </c>
      <c r="D107" s="4">
        <v>44834</v>
      </c>
      <c r="E107" s="4">
        <v>44853</v>
      </c>
      <c r="F107" s="5">
        <v>-0.45976551958502032</v>
      </c>
      <c r="G107" s="5">
        <f>'PG facts'!D20</f>
        <v>-1</v>
      </c>
      <c r="H107" s="5">
        <f t="shared" si="2"/>
        <v>0.21138433299928369</v>
      </c>
      <c r="I107" s="5">
        <f t="shared" si="3"/>
        <v>0.45976551958502032</v>
      </c>
    </row>
    <row r="108" spans="1:9" ht="25" customHeight="1">
      <c r="A108" s="1"/>
      <c r="B108" s="1">
        <v>7</v>
      </c>
      <c r="C108" s="13" t="s">
        <v>47</v>
      </c>
      <c r="D108" s="4">
        <v>44926</v>
      </c>
      <c r="E108" s="4">
        <v>44945</v>
      </c>
      <c r="F108" s="5">
        <v>-0.97130769001577688</v>
      </c>
      <c r="G108" s="5">
        <f>'PG facts'!D27</f>
        <v>-4</v>
      </c>
      <c r="H108" s="5">
        <f t="shared" si="2"/>
        <v>0.94343862868378447</v>
      </c>
      <c r="I108" s="5">
        <f t="shared" si="3"/>
        <v>3.8852307600631075</v>
      </c>
    </row>
    <row r="109" spans="1:9" ht="25" customHeight="1">
      <c r="A109" s="1"/>
      <c r="B109" s="1">
        <v>7</v>
      </c>
      <c r="C109" s="13" t="s">
        <v>47</v>
      </c>
      <c r="D109" s="4">
        <v>45016</v>
      </c>
      <c r="E109" s="4">
        <v>45037</v>
      </c>
      <c r="F109" s="5">
        <v>-0.16799664006719173</v>
      </c>
      <c r="G109" s="5">
        <f>'PG facts'!D34</f>
        <v>0</v>
      </c>
      <c r="H109" s="5">
        <f t="shared" si="2"/>
        <v>2.822287107386557E-2</v>
      </c>
      <c r="I109" s="5">
        <f t="shared" si="3"/>
        <v>0</v>
      </c>
    </row>
    <row r="110" spans="1:9" ht="25" customHeight="1">
      <c r="A110" s="1"/>
      <c r="B110" s="1">
        <v>7</v>
      </c>
      <c r="C110" s="13" t="s">
        <v>47</v>
      </c>
      <c r="D110" s="4">
        <v>45107</v>
      </c>
      <c r="E110" s="4">
        <v>45135</v>
      </c>
      <c r="F110" s="5">
        <v>6.1999380006194649E-2</v>
      </c>
      <c r="G110" s="5">
        <f>'PG facts'!D41</f>
        <v>-1</v>
      </c>
      <c r="H110" s="5">
        <f t="shared" si="2"/>
        <v>3.8439231211525289E-3</v>
      </c>
      <c r="I110" s="5">
        <f t="shared" si="3"/>
        <v>-6.1999380006194649E-2</v>
      </c>
    </row>
    <row r="111" spans="1:9" ht="25" customHeight="1">
      <c r="A111" s="1"/>
      <c r="B111" s="1">
        <v>7</v>
      </c>
      <c r="C111" s="13" t="s">
        <v>47</v>
      </c>
      <c r="D111" s="4">
        <v>45199</v>
      </c>
      <c r="E111" s="4">
        <v>45217</v>
      </c>
      <c r="F111" s="5">
        <v>1.4338645058288524</v>
      </c>
      <c r="G111" s="5">
        <f>'PG facts'!D48</f>
        <v>0</v>
      </c>
      <c r="H111" s="5">
        <f t="shared" si="2"/>
        <v>2.055967421075819</v>
      </c>
      <c r="I111" s="5">
        <f t="shared" si="3"/>
        <v>0</v>
      </c>
    </row>
    <row r="112" spans="1:9" ht="25" customHeight="1">
      <c r="A112" s="1"/>
      <c r="B112" s="1">
        <v>7</v>
      </c>
      <c r="C112" s="13" t="s">
        <v>47</v>
      </c>
      <c r="D112" s="4">
        <v>45291</v>
      </c>
      <c r="E112" s="4">
        <v>45314</v>
      </c>
      <c r="F112" s="5">
        <v>2.0298663136464334</v>
      </c>
      <c r="G112" s="5">
        <f>'PG facts'!D55</f>
        <v>-1</v>
      </c>
      <c r="H112" s="5">
        <f t="shared" si="2"/>
        <v>4.1203572512765607</v>
      </c>
      <c r="I112" s="5">
        <f t="shared" si="3"/>
        <v>-2.0298663136464334</v>
      </c>
    </row>
    <row r="113" spans="1:9" ht="25" customHeight="1">
      <c r="A113" s="1"/>
      <c r="B113" s="1">
        <v>7</v>
      </c>
      <c r="C113" s="13" t="s">
        <v>47</v>
      </c>
      <c r="D113" s="4">
        <v>45382</v>
      </c>
      <c r="E113" s="4">
        <v>45401</v>
      </c>
      <c r="F113" s="5">
        <v>1.6317086363363043</v>
      </c>
      <c r="G113" s="5">
        <f>'PG facts'!D62</f>
        <v>1</v>
      </c>
      <c r="H113" s="5">
        <f t="shared" si="2"/>
        <v>2.6624730738944815</v>
      </c>
      <c r="I113" s="5">
        <f t="shared" si="3"/>
        <v>1.6317086363363043</v>
      </c>
    </row>
    <row r="114" spans="1:9" ht="25" customHeight="1">
      <c r="A114" s="1"/>
      <c r="B114" s="1">
        <v>7</v>
      </c>
      <c r="C114" s="13" t="s">
        <v>50</v>
      </c>
      <c r="D114" s="4">
        <v>44742</v>
      </c>
      <c r="E114" s="4">
        <v>44771</v>
      </c>
      <c r="F114" s="5">
        <v>3.7505057736001657</v>
      </c>
      <c r="G114" s="5">
        <f>'PG facts'!D13</f>
        <v>-2</v>
      </c>
      <c r="H114" s="5">
        <f t="shared" si="2"/>
        <v>14.066293557808176</v>
      </c>
      <c r="I114" s="5">
        <f t="shared" si="3"/>
        <v>-7.5010115472003314</v>
      </c>
    </row>
    <row r="115" spans="1:9" ht="25" customHeight="1">
      <c r="A115" s="1"/>
      <c r="B115" s="1">
        <v>7</v>
      </c>
      <c r="C115" s="13" t="s">
        <v>50</v>
      </c>
      <c r="D115" s="4">
        <v>44834</v>
      </c>
      <c r="E115" s="4">
        <v>44853</v>
      </c>
      <c r="F115" s="5">
        <v>0.22450063641921147</v>
      </c>
      <c r="G115" s="5">
        <f>'PG facts'!D20</f>
        <v>-1</v>
      </c>
      <c r="H115" s="5">
        <f t="shared" si="2"/>
        <v>5.0400535752630982E-2</v>
      </c>
      <c r="I115" s="5">
        <f t="shared" si="3"/>
        <v>-0.22450063641921147</v>
      </c>
    </row>
    <row r="116" spans="1:9" ht="25" customHeight="1">
      <c r="A116" s="1"/>
      <c r="B116" s="1">
        <v>7</v>
      </c>
      <c r="C116" s="13" t="s">
        <v>50</v>
      </c>
      <c r="D116" s="4">
        <v>44926</v>
      </c>
      <c r="E116" s="4">
        <v>44945</v>
      </c>
      <c r="F116" s="5">
        <v>-0.45976551958502032</v>
      </c>
      <c r="G116" s="5">
        <f>'PG facts'!D27</f>
        <v>-4</v>
      </c>
      <c r="H116" s="5">
        <f t="shared" si="2"/>
        <v>0.21138433299928369</v>
      </c>
      <c r="I116" s="5">
        <f t="shared" si="3"/>
        <v>1.8390620783400813</v>
      </c>
    </row>
    <row r="117" spans="1:9" ht="25" customHeight="1">
      <c r="A117" s="1"/>
      <c r="B117" s="1">
        <v>7</v>
      </c>
      <c r="C117" s="13" t="s">
        <v>50</v>
      </c>
      <c r="D117" s="4">
        <v>45016</v>
      </c>
      <c r="E117" s="4">
        <v>45037</v>
      </c>
      <c r="F117" s="5">
        <v>-0.97130769001577688</v>
      </c>
      <c r="G117" s="5">
        <f>'PG facts'!D34</f>
        <v>0</v>
      </c>
      <c r="H117" s="5">
        <f t="shared" si="2"/>
        <v>0.94343862868378447</v>
      </c>
      <c r="I117" s="5">
        <f t="shared" si="3"/>
        <v>0</v>
      </c>
    </row>
    <row r="118" spans="1:9" ht="25" customHeight="1">
      <c r="A118" s="1"/>
      <c r="B118" s="1">
        <v>7</v>
      </c>
      <c r="C118" s="13" t="s">
        <v>50</v>
      </c>
      <c r="D118" s="4">
        <v>45107</v>
      </c>
      <c r="E118" s="4">
        <v>45135</v>
      </c>
      <c r="F118" s="5">
        <v>-0.16799664006719173</v>
      </c>
      <c r="G118" s="5">
        <f>'PG facts'!D41</f>
        <v>-1</v>
      </c>
      <c r="H118" s="5">
        <f t="shared" si="2"/>
        <v>2.822287107386557E-2</v>
      </c>
      <c r="I118" s="5">
        <f t="shared" si="3"/>
        <v>0.16799664006719173</v>
      </c>
    </row>
    <row r="119" spans="1:9" ht="25" customHeight="1">
      <c r="A119" s="1"/>
      <c r="B119" s="1">
        <v>7</v>
      </c>
      <c r="C119" s="13" t="s">
        <v>50</v>
      </c>
      <c r="D119" s="4">
        <v>45199</v>
      </c>
      <c r="E119" s="4">
        <v>45217</v>
      </c>
      <c r="F119" s="5">
        <v>6.1999380006194649E-2</v>
      </c>
      <c r="G119" s="5">
        <f>'PG facts'!D48</f>
        <v>0</v>
      </c>
      <c r="H119" s="5">
        <f t="shared" si="2"/>
        <v>3.8439231211525289E-3</v>
      </c>
      <c r="I119" s="5">
        <f t="shared" si="3"/>
        <v>0</v>
      </c>
    </row>
    <row r="120" spans="1:9" ht="25" customHeight="1">
      <c r="A120" s="1"/>
      <c r="B120" s="1">
        <v>7</v>
      </c>
      <c r="C120" s="13" t="s">
        <v>50</v>
      </c>
      <c r="D120" s="4">
        <v>45291</v>
      </c>
      <c r="E120" s="4">
        <v>45314</v>
      </c>
      <c r="F120" s="5">
        <v>1.4338645058288524</v>
      </c>
      <c r="G120" s="5">
        <f>'PG facts'!D55</f>
        <v>-1</v>
      </c>
      <c r="H120" s="5">
        <f t="shared" si="2"/>
        <v>2.055967421075819</v>
      </c>
      <c r="I120" s="5">
        <f t="shared" si="3"/>
        <v>-1.4338645058288524</v>
      </c>
    </row>
    <row r="121" spans="1:9" ht="25" customHeight="1">
      <c r="A121" s="1"/>
      <c r="B121" s="1">
        <v>7</v>
      </c>
      <c r="C121" s="13" t="s">
        <v>50</v>
      </c>
      <c r="D121" s="4">
        <v>45382</v>
      </c>
      <c r="E121" s="4">
        <v>45401</v>
      </c>
      <c r="F121" s="5">
        <v>2.0298663136464334</v>
      </c>
      <c r="G121" s="5">
        <f>'PG facts'!D62</f>
        <v>1</v>
      </c>
      <c r="H121" s="5">
        <f t="shared" si="2"/>
        <v>4.1203572512765607</v>
      </c>
      <c r="I121" s="5">
        <f t="shared" si="3"/>
        <v>2.0298663136464334</v>
      </c>
    </row>
    <row r="122" spans="1:9" ht="25" customHeight="1">
      <c r="A122" s="1"/>
      <c r="B122" s="1">
        <v>8</v>
      </c>
      <c r="C122" s="13" t="s">
        <v>47</v>
      </c>
      <c r="D122" s="4">
        <v>44651</v>
      </c>
      <c r="E122" s="4">
        <v>44671</v>
      </c>
      <c r="F122" s="5">
        <v>3.7505057736001657</v>
      </c>
      <c r="G122" s="5">
        <f>'PG facts'!D7</f>
        <v>1</v>
      </c>
      <c r="H122" s="5">
        <f t="shared" si="2"/>
        <v>14.066293557808176</v>
      </c>
      <c r="I122" s="5">
        <f t="shared" si="3"/>
        <v>3.7505057736001657</v>
      </c>
    </row>
    <row r="123" spans="1:9" ht="25" customHeight="1">
      <c r="A123" s="1"/>
      <c r="B123" s="1">
        <v>8</v>
      </c>
      <c r="C123" s="13" t="s">
        <v>47</v>
      </c>
      <c r="D123" s="4">
        <v>44742</v>
      </c>
      <c r="E123" s="4">
        <v>44771</v>
      </c>
      <c r="F123" s="5">
        <v>0.22450063641921147</v>
      </c>
      <c r="G123" s="5">
        <f>'PG facts'!D14</f>
        <v>-2</v>
      </c>
      <c r="H123" s="5">
        <f t="shared" si="2"/>
        <v>5.0400535752630982E-2</v>
      </c>
      <c r="I123" s="5">
        <f t="shared" si="3"/>
        <v>-0.44900127283842295</v>
      </c>
    </row>
    <row r="124" spans="1:9" ht="25" customHeight="1">
      <c r="A124" s="1"/>
      <c r="B124" s="1">
        <v>8</v>
      </c>
      <c r="C124" s="13" t="s">
        <v>47</v>
      </c>
      <c r="D124" s="4">
        <v>44834</v>
      </c>
      <c r="E124" s="4">
        <v>44853</v>
      </c>
      <c r="F124" s="5">
        <v>-0.45976551958502032</v>
      </c>
      <c r="G124" s="5">
        <f>'PG facts'!D21</f>
        <v>1</v>
      </c>
      <c r="H124" s="5">
        <f t="shared" si="2"/>
        <v>0.21138433299928369</v>
      </c>
      <c r="I124" s="5">
        <f t="shared" si="3"/>
        <v>-0.45976551958502032</v>
      </c>
    </row>
    <row r="125" spans="1:9" ht="25" customHeight="1">
      <c r="A125" s="1"/>
      <c r="B125" s="1">
        <v>8</v>
      </c>
      <c r="C125" s="13" t="s">
        <v>47</v>
      </c>
      <c r="D125" s="4">
        <v>44926</v>
      </c>
      <c r="E125" s="4">
        <v>44945</v>
      </c>
      <c r="F125" s="5">
        <v>-0.97130769001577688</v>
      </c>
      <c r="G125" s="5">
        <f>'PG facts'!D28</f>
        <v>-8</v>
      </c>
      <c r="H125" s="5">
        <f t="shared" si="2"/>
        <v>0.94343862868378447</v>
      </c>
      <c r="I125" s="5">
        <f t="shared" si="3"/>
        <v>7.770461520126215</v>
      </c>
    </row>
    <row r="126" spans="1:9" ht="25" customHeight="1">
      <c r="A126" s="1"/>
      <c r="B126" s="1">
        <v>8</v>
      </c>
      <c r="C126" s="13" t="s">
        <v>47</v>
      </c>
      <c r="D126" s="4">
        <v>45016</v>
      </c>
      <c r="E126" s="4">
        <v>45037</v>
      </c>
      <c r="F126" s="5">
        <v>-0.16799664006719173</v>
      </c>
      <c r="G126" s="5">
        <f>'PG facts'!D35</f>
        <v>-1</v>
      </c>
      <c r="H126" s="5">
        <f t="shared" si="2"/>
        <v>2.822287107386557E-2</v>
      </c>
      <c r="I126" s="5">
        <f t="shared" si="3"/>
        <v>0.16799664006719173</v>
      </c>
    </row>
    <row r="127" spans="1:9" ht="25" customHeight="1">
      <c r="A127" s="1"/>
      <c r="B127" s="1">
        <v>8</v>
      </c>
      <c r="C127" s="13" t="s">
        <v>47</v>
      </c>
      <c r="D127" s="4">
        <v>45107</v>
      </c>
      <c r="E127" s="4">
        <v>45135</v>
      </c>
      <c r="F127" s="5">
        <v>6.1999380006194649E-2</v>
      </c>
      <c r="G127" s="5">
        <f>'PG facts'!D42</f>
        <v>-1</v>
      </c>
      <c r="H127" s="5">
        <f t="shared" si="2"/>
        <v>3.8439231211525289E-3</v>
      </c>
      <c r="I127" s="5">
        <f t="shared" si="3"/>
        <v>-6.1999380006194649E-2</v>
      </c>
    </row>
    <row r="128" spans="1:9" ht="25" customHeight="1">
      <c r="A128" s="1"/>
      <c r="B128" s="1">
        <v>8</v>
      </c>
      <c r="C128" s="13" t="s">
        <v>47</v>
      </c>
      <c r="D128" s="4">
        <v>45199</v>
      </c>
      <c r="E128" s="4">
        <v>45217</v>
      </c>
      <c r="F128" s="5">
        <v>1.4338645058288524</v>
      </c>
      <c r="G128" s="5">
        <f>'PG facts'!D49</f>
        <v>-2</v>
      </c>
      <c r="H128" s="5">
        <f t="shared" si="2"/>
        <v>2.055967421075819</v>
      </c>
      <c r="I128" s="5">
        <f t="shared" si="3"/>
        <v>-2.8677290116577048</v>
      </c>
    </row>
    <row r="129" spans="1:9" ht="25" customHeight="1">
      <c r="A129" s="1"/>
      <c r="B129" s="1">
        <v>8</v>
      </c>
      <c r="C129" s="13" t="s">
        <v>47</v>
      </c>
      <c r="D129" s="4">
        <v>45291</v>
      </c>
      <c r="E129" s="4">
        <v>45314</v>
      </c>
      <c r="F129" s="5">
        <v>2.0298663136464334</v>
      </c>
      <c r="G129" s="5">
        <f>'PG facts'!D56</f>
        <v>1</v>
      </c>
      <c r="H129" s="5">
        <f t="shared" si="2"/>
        <v>4.1203572512765607</v>
      </c>
      <c r="I129" s="5">
        <f t="shared" si="3"/>
        <v>2.0298663136464334</v>
      </c>
    </row>
    <row r="130" spans="1:9" ht="25" customHeight="1">
      <c r="A130" s="1"/>
      <c r="B130" s="1">
        <v>8</v>
      </c>
      <c r="C130" s="13" t="s">
        <v>50</v>
      </c>
      <c r="D130" s="4">
        <v>44742</v>
      </c>
      <c r="E130" s="4">
        <v>44771</v>
      </c>
      <c r="F130" s="5">
        <v>3.7505057736001657</v>
      </c>
      <c r="G130" s="5">
        <f>'PG facts'!D14</f>
        <v>-2</v>
      </c>
      <c r="H130" s="5">
        <f t="shared" si="2"/>
        <v>14.066293557808176</v>
      </c>
      <c r="I130" s="5">
        <f t="shared" si="3"/>
        <v>-7.5010115472003314</v>
      </c>
    </row>
    <row r="131" spans="1:9" ht="25" customHeight="1">
      <c r="A131" s="1"/>
      <c r="B131" s="1">
        <v>8</v>
      </c>
      <c r="C131" s="13" t="s">
        <v>50</v>
      </c>
      <c r="D131" s="4">
        <v>44834</v>
      </c>
      <c r="E131" s="4">
        <v>44853</v>
      </c>
      <c r="F131" s="5">
        <v>0.22450063641921147</v>
      </c>
      <c r="G131" s="5">
        <f>'PG facts'!D21</f>
        <v>1</v>
      </c>
      <c r="H131" s="5">
        <f t="shared" si="2"/>
        <v>5.0400535752630982E-2</v>
      </c>
      <c r="I131" s="5">
        <f t="shared" si="3"/>
        <v>0.22450063641921147</v>
      </c>
    </row>
    <row r="132" spans="1:9" ht="25" customHeight="1">
      <c r="A132" s="1"/>
      <c r="B132" s="1">
        <v>8</v>
      </c>
      <c r="C132" s="13" t="s">
        <v>50</v>
      </c>
      <c r="D132" s="4">
        <v>44926</v>
      </c>
      <c r="E132" s="4">
        <v>44945</v>
      </c>
      <c r="F132" s="5">
        <v>-0.45976551958502032</v>
      </c>
      <c r="G132" s="5">
        <f>'PG facts'!D28</f>
        <v>-8</v>
      </c>
      <c r="H132" s="5">
        <f t="shared" si="2"/>
        <v>0.21138433299928369</v>
      </c>
      <c r="I132" s="5">
        <f t="shared" si="3"/>
        <v>3.6781241566801626</v>
      </c>
    </row>
    <row r="133" spans="1:9" ht="25" customHeight="1">
      <c r="A133" s="1"/>
      <c r="B133" s="1">
        <v>8</v>
      </c>
      <c r="C133" s="13" t="s">
        <v>50</v>
      </c>
      <c r="D133" s="4">
        <v>45016</v>
      </c>
      <c r="E133" s="4">
        <v>45037</v>
      </c>
      <c r="F133" s="5">
        <v>-0.97130769001577688</v>
      </c>
      <c r="G133" s="5">
        <f>'PG facts'!D35</f>
        <v>-1</v>
      </c>
      <c r="H133" s="5">
        <f t="shared" si="2"/>
        <v>0.94343862868378447</v>
      </c>
      <c r="I133" s="5">
        <f t="shared" si="3"/>
        <v>0.97130769001577688</v>
      </c>
    </row>
    <row r="134" spans="1:9" ht="25" customHeight="1">
      <c r="A134" s="1"/>
      <c r="B134" s="1">
        <v>8</v>
      </c>
      <c r="C134" s="13" t="s">
        <v>50</v>
      </c>
      <c r="D134" s="4">
        <v>45107</v>
      </c>
      <c r="E134" s="4">
        <v>45135</v>
      </c>
      <c r="F134" s="5">
        <v>-0.16799664006719173</v>
      </c>
      <c r="G134" s="5">
        <f>'PG facts'!D42</f>
        <v>-1</v>
      </c>
      <c r="H134" s="5">
        <f t="shared" ref="H134:H197" si="4">F134^2</f>
        <v>2.822287107386557E-2</v>
      </c>
      <c r="I134" s="5">
        <f t="shared" ref="I134:I197" si="5">F134*G134</f>
        <v>0.16799664006719173</v>
      </c>
    </row>
    <row r="135" spans="1:9" ht="25" customHeight="1">
      <c r="A135" s="1"/>
      <c r="B135" s="1">
        <v>8</v>
      </c>
      <c r="C135" s="13" t="s">
        <v>50</v>
      </c>
      <c r="D135" s="4">
        <v>45199</v>
      </c>
      <c r="E135" s="4">
        <v>45217</v>
      </c>
      <c r="F135" s="5">
        <v>6.1999380006194649E-2</v>
      </c>
      <c r="G135" s="5">
        <f>'PG facts'!D49</f>
        <v>-2</v>
      </c>
      <c r="H135" s="5">
        <f t="shared" si="4"/>
        <v>3.8439231211525289E-3</v>
      </c>
      <c r="I135" s="5">
        <f t="shared" si="5"/>
        <v>-0.1239987600123893</v>
      </c>
    </row>
    <row r="136" spans="1:9" ht="25" customHeight="1">
      <c r="A136" s="1"/>
      <c r="B136" s="1">
        <v>8</v>
      </c>
      <c r="C136" s="13" t="s">
        <v>50</v>
      </c>
      <c r="D136" s="4">
        <v>45291</v>
      </c>
      <c r="E136" s="4">
        <v>45314</v>
      </c>
      <c r="F136" s="5">
        <v>1.4338645058288524</v>
      </c>
      <c r="G136" s="5">
        <f>'PG facts'!D56</f>
        <v>1</v>
      </c>
      <c r="H136" s="5">
        <f t="shared" si="4"/>
        <v>2.055967421075819</v>
      </c>
      <c r="I136" s="5">
        <f t="shared" si="5"/>
        <v>1.4338645058288524</v>
      </c>
    </row>
    <row r="137" spans="1:9" ht="25" customHeight="1">
      <c r="A137" s="1"/>
      <c r="B137" s="1">
        <v>9</v>
      </c>
      <c r="C137" s="13" t="s">
        <v>47</v>
      </c>
      <c r="D137" s="4">
        <v>44651</v>
      </c>
      <c r="E137" s="4">
        <v>44671</v>
      </c>
      <c r="F137" s="5">
        <v>3.7505057736001657</v>
      </c>
      <c r="G137" s="5">
        <f>'PG facts'!D7</f>
        <v>1</v>
      </c>
      <c r="H137" s="5">
        <f t="shared" si="4"/>
        <v>14.066293557808176</v>
      </c>
      <c r="I137" s="5">
        <f t="shared" si="5"/>
        <v>3.7505057736001657</v>
      </c>
    </row>
    <row r="138" spans="1:9" ht="25" customHeight="1">
      <c r="A138" s="1"/>
      <c r="B138" s="1">
        <v>9</v>
      </c>
      <c r="C138" s="13" t="s">
        <v>47</v>
      </c>
      <c r="D138" s="4">
        <v>44742</v>
      </c>
      <c r="E138" s="4">
        <v>44771</v>
      </c>
      <c r="F138" s="5">
        <v>0.22450063641921147</v>
      </c>
      <c r="G138" s="5">
        <f>'PG facts'!D14</f>
        <v>-2</v>
      </c>
      <c r="H138" s="5">
        <f t="shared" si="4"/>
        <v>5.0400535752630982E-2</v>
      </c>
      <c r="I138" s="5">
        <f t="shared" si="5"/>
        <v>-0.44900127283842295</v>
      </c>
    </row>
    <row r="139" spans="1:9" ht="25" customHeight="1">
      <c r="A139" s="1"/>
      <c r="B139" s="1">
        <v>9</v>
      </c>
      <c r="C139" s="13" t="s">
        <v>47</v>
      </c>
      <c r="D139" s="4">
        <v>44834</v>
      </c>
      <c r="E139" s="4">
        <v>44853</v>
      </c>
      <c r="F139" s="5">
        <v>-0.45976551958502032</v>
      </c>
      <c r="G139" s="5">
        <f>'PG facts'!D21</f>
        <v>1</v>
      </c>
      <c r="H139" s="5">
        <f t="shared" si="4"/>
        <v>0.21138433299928369</v>
      </c>
      <c r="I139" s="5">
        <f t="shared" si="5"/>
        <v>-0.45976551958502032</v>
      </c>
    </row>
    <row r="140" spans="1:9" ht="25" customHeight="1">
      <c r="A140" s="1"/>
      <c r="B140" s="1">
        <v>9</v>
      </c>
      <c r="C140" s="13" t="s">
        <v>47</v>
      </c>
      <c r="D140" s="4">
        <v>44926</v>
      </c>
      <c r="E140" s="4">
        <v>44945</v>
      </c>
      <c r="F140" s="5">
        <v>-0.97130769001577688</v>
      </c>
      <c r="G140" s="5">
        <f>'PG facts'!D28</f>
        <v>-8</v>
      </c>
      <c r="H140" s="5">
        <f t="shared" si="4"/>
        <v>0.94343862868378447</v>
      </c>
      <c r="I140" s="5">
        <f t="shared" si="5"/>
        <v>7.770461520126215</v>
      </c>
    </row>
    <row r="141" spans="1:9" ht="25" customHeight="1">
      <c r="A141" s="1"/>
      <c r="B141" s="1">
        <v>9</v>
      </c>
      <c r="C141" s="13" t="s">
        <v>47</v>
      </c>
      <c r="D141" s="4">
        <v>45016</v>
      </c>
      <c r="E141" s="4">
        <v>45037</v>
      </c>
      <c r="F141" s="5">
        <v>-0.16799664006719173</v>
      </c>
      <c r="G141" s="5">
        <f>'PG facts'!D35</f>
        <v>-1</v>
      </c>
      <c r="H141" s="5">
        <f t="shared" si="4"/>
        <v>2.822287107386557E-2</v>
      </c>
      <c r="I141" s="5">
        <f t="shared" si="5"/>
        <v>0.16799664006719173</v>
      </c>
    </row>
    <row r="142" spans="1:9" ht="25" customHeight="1">
      <c r="A142" s="1"/>
      <c r="B142" s="1">
        <v>9</v>
      </c>
      <c r="C142" s="13" t="s">
        <v>47</v>
      </c>
      <c r="D142" s="4">
        <v>45107</v>
      </c>
      <c r="E142" s="4">
        <v>45135</v>
      </c>
      <c r="F142" s="5">
        <v>6.1999380006194649E-2</v>
      </c>
      <c r="G142" s="5">
        <f>'PG facts'!D42</f>
        <v>-1</v>
      </c>
      <c r="H142" s="5">
        <f t="shared" si="4"/>
        <v>3.8439231211525289E-3</v>
      </c>
      <c r="I142" s="5">
        <f t="shared" si="5"/>
        <v>-6.1999380006194649E-2</v>
      </c>
    </row>
    <row r="143" spans="1:9" ht="25" customHeight="1">
      <c r="A143" s="1"/>
      <c r="B143" s="1">
        <v>9</v>
      </c>
      <c r="C143" s="13" t="s">
        <v>47</v>
      </c>
      <c r="D143" s="4">
        <v>45199</v>
      </c>
      <c r="E143" s="4">
        <v>45217</v>
      </c>
      <c r="F143" s="5">
        <v>1.4338645058288524</v>
      </c>
      <c r="G143" s="5">
        <f>'PG facts'!D49</f>
        <v>-2</v>
      </c>
      <c r="H143" s="5">
        <f t="shared" si="4"/>
        <v>2.055967421075819</v>
      </c>
      <c r="I143" s="5">
        <f t="shared" si="5"/>
        <v>-2.8677290116577048</v>
      </c>
    </row>
    <row r="144" spans="1:9" ht="25" customHeight="1">
      <c r="A144" s="1"/>
      <c r="B144" s="1">
        <v>9</v>
      </c>
      <c r="C144" s="13" t="s">
        <v>47</v>
      </c>
      <c r="D144" s="4">
        <v>45291</v>
      </c>
      <c r="E144" s="4">
        <v>45314</v>
      </c>
      <c r="F144" s="5">
        <v>2.0298663136464334</v>
      </c>
      <c r="G144" s="5">
        <f>'PG facts'!D56</f>
        <v>1</v>
      </c>
      <c r="H144" s="5">
        <f t="shared" si="4"/>
        <v>4.1203572512765607</v>
      </c>
      <c r="I144" s="5">
        <f t="shared" si="5"/>
        <v>2.0298663136464334</v>
      </c>
    </row>
    <row r="145" spans="1:9" ht="25" customHeight="1">
      <c r="A145" s="1"/>
      <c r="B145" s="1">
        <v>9</v>
      </c>
      <c r="C145" s="13" t="s">
        <v>50</v>
      </c>
      <c r="D145" s="4">
        <v>44742</v>
      </c>
      <c r="E145" s="4">
        <v>44771</v>
      </c>
      <c r="F145" s="5">
        <v>3.7505057736001657</v>
      </c>
      <c r="G145" s="5">
        <f>'PG facts'!D14</f>
        <v>-2</v>
      </c>
      <c r="H145" s="5">
        <f t="shared" si="4"/>
        <v>14.066293557808176</v>
      </c>
      <c r="I145" s="5">
        <f t="shared" si="5"/>
        <v>-7.5010115472003314</v>
      </c>
    </row>
    <row r="146" spans="1:9" ht="25" customHeight="1">
      <c r="A146" s="1"/>
      <c r="B146" s="1">
        <v>9</v>
      </c>
      <c r="C146" s="13" t="s">
        <v>50</v>
      </c>
      <c r="D146" s="4">
        <v>44834</v>
      </c>
      <c r="E146" s="4">
        <v>44853</v>
      </c>
      <c r="F146" s="5">
        <v>0.22450063641921147</v>
      </c>
      <c r="G146" s="5">
        <f>'PG facts'!D21</f>
        <v>1</v>
      </c>
      <c r="H146" s="5">
        <f t="shared" si="4"/>
        <v>5.0400535752630982E-2</v>
      </c>
      <c r="I146" s="5">
        <f t="shared" si="5"/>
        <v>0.22450063641921147</v>
      </c>
    </row>
    <row r="147" spans="1:9" ht="25" customHeight="1">
      <c r="A147" s="1"/>
      <c r="B147" s="1">
        <v>9</v>
      </c>
      <c r="C147" s="13" t="s">
        <v>50</v>
      </c>
      <c r="D147" s="4">
        <v>44926</v>
      </c>
      <c r="E147" s="4">
        <v>44945</v>
      </c>
      <c r="F147" s="5">
        <v>-0.45976551958502032</v>
      </c>
      <c r="G147" s="5">
        <f>'PG facts'!D28</f>
        <v>-8</v>
      </c>
      <c r="H147" s="5">
        <f t="shared" si="4"/>
        <v>0.21138433299928369</v>
      </c>
      <c r="I147" s="5">
        <f t="shared" si="5"/>
        <v>3.6781241566801626</v>
      </c>
    </row>
    <row r="148" spans="1:9" ht="25" customHeight="1">
      <c r="A148" s="1"/>
      <c r="B148" s="1">
        <v>9</v>
      </c>
      <c r="C148" s="13" t="s">
        <v>50</v>
      </c>
      <c r="D148" s="4">
        <v>45016</v>
      </c>
      <c r="E148" s="4">
        <v>45037</v>
      </c>
      <c r="F148" s="5">
        <v>-0.97130769001577688</v>
      </c>
      <c r="G148" s="5">
        <f>'PG facts'!D35</f>
        <v>-1</v>
      </c>
      <c r="H148" s="5">
        <f t="shared" si="4"/>
        <v>0.94343862868378447</v>
      </c>
      <c r="I148" s="5">
        <f t="shared" si="5"/>
        <v>0.97130769001577688</v>
      </c>
    </row>
    <row r="149" spans="1:9" ht="25" customHeight="1">
      <c r="A149" s="1"/>
      <c r="B149" s="1">
        <v>9</v>
      </c>
      <c r="C149" s="13" t="s">
        <v>50</v>
      </c>
      <c r="D149" s="4">
        <v>45107</v>
      </c>
      <c r="E149" s="4">
        <v>45135</v>
      </c>
      <c r="F149" s="5">
        <v>-0.16799664006719173</v>
      </c>
      <c r="G149" s="5">
        <f>'PG facts'!D42</f>
        <v>-1</v>
      </c>
      <c r="H149" s="5">
        <f t="shared" si="4"/>
        <v>2.822287107386557E-2</v>
      </c>
      <c r="I149" s="5">
        <f t="shared" si="5"/>
        <v>0.16799664006719173</v>
      </c>
    </row>
    <row r="150" spans="1:9" ht="25" customHeight="1">
      <c r="A150" s="1"/>
      <c r="B150" s="1">
        <v>9</v>
      </c>
      <c r="C150" s="13" t="s">
        <v>50</v>
      </c>
      <c r="D150" s="4">
        <v>45199</v>
      </c>
      <c r="E150" s="4">
        <v>45217</v>
      </c>
      <c r="F150" s="5">
        <v>6.1999380006194649E-2</v>
      </c>
      <c r="G150" s="5">
        <f>'PG facts'!D49</f>
        <v>-2</v>
      </c>
      <c r="H150" s="5">
        <f t="shared" si="4"/>
        <v>3.8439231211525289E-3</v>
      </c>
      <c r="I150" s="5">
        <f t="shared" si="5"/>
        <v>-0.1239987600123893</v>
      </c>
    </row>
    <row r="151" spans="1:9" ht="25" customHeight="1">
      <c r="A151" s="1"/>
      <c r="B151" s="1">
        <v>9</v>
      </c>
      <c r="C151" s="13" t="s">
        <v>50</v>
      </c>
      <c r="D151" s="4">
        <v>45291</v>
      </c>
      <c r="E151" s="4">
        <v>45314</v>
      </c>
      <c r="F151" s="5">
        <v>1.4338645058288524</v>
      </c>
      <c r="G151" s="5">
        <f>'PG facts'!D56</f>
        <v>1</v>
      </c>
      <c r="H151" s="5">
        <f t="shared" si="4"/>
        <v>2.055967421075819</v>
      </c>
      <c r="I151" s="5">
        <f t="shared" si="5"/>
        <v>1.4338645058288524</v>
      </c>
    </row>
    <row r="152" spans="1:9" ht="25" customHeight="1">
      <c r="A152" s="1"/>
      <c r="B152" s="1">
        <v>9</v>
      </c>
      <c r="C152" s="13" t="s">
        <v>50</v>
      </c>
      <c r="D152" s="4">
        <v>45382</v>
      </c>
      <c r="E152" s="4">
        <v>45401</v>
      </c>
      <c r="F152" s="5">
        <v>2.0298663136464334</v>
      </c>
      <c r="G152" s="5">
        <f>'PG facts'!D63</f>
        <v>2</v>
      </c>
      <c r="H152" s="5">
        <f t="shared" si="4"/>
        <v>4.1203572512765607</v>
      </c>
      <c r="I152" s="5">
        <f t="shared" si="5"/>
        <v>4.0597326272928669</v>
      </c>
    </row>
    <row r="153" spans="1:9" ht="25" customHeight="1">
      <c r="A153" s="1"/>
      <c r="B153" s="1">
        <v>10</v>
      </c>
      <c r="C153" s="13" t="s">
        <v>47</v>
      </c>
      <c r="D153" s="4">
        <v>44651</v>
      </c>
      <c r="E153" s="4">
        <v>44671</v>
      </c>
      <c r="F153" s="5">
        <v>3.7505057736001657</v>
      </c>
      <c r="G153" s="5">
        <f>'PG facts'!D7</f>
        <v>1</v>
      </c>
      <c r="H153" s="5">
        <f t="shared" si="4"/>
        <v>14.066293557808176</v>
      </c>
      <c r="I153" s="5">
        <f t="shared" si="5"/>
        <v>3.7505057736001657</v>
      </c>
    </row>
    <row r="154" spans="1:9" ht="25" customHeight="1">
      <c r="A154" s="1"/>
      <c r="B154" s="1">
        <v>10</v>
      </c>
      <c r="C154" s="13" t="s">
        <v>47</v>
      </c>
      <c r="D154" s="4">
        <v>44742</v>
      </c>
      <c r="E154" s="4">
        <v>44771</v>
      </c>
      <c r="F154" s="5">
        <v>0.22450063641921147</v>
      </c>
      <c r="G154" s="5">
        <f>'PG facts'!D14</f>
        <v>-2</v>
      </c>
      <c r="H154" s="5">
        <f t="shared" si="4"/>
        <v>5.0400535752630982E-2</v>
      </c>
      <c r="I154" s="5">
        <f t="shared" si="5"/>
        <v>-0.44900127283842295</v>
      </c>
    </row>
    <row r="155" spans="1:9" ht="25" customHeight="1">
      <c r="A155" s="1"/>
      <c r="B155" s="1">
        <v>10</v>
      </c>
      <c r="C155" s="13" t="s">
        <v>47</v>
      </c>
      <c r="D155" s="4">
        <v>44834</v>
      </c>
      <c r="E155" s="4">
        <v>44853</v>
      </c>
      <c r="F155" s="5">
        <v>-0.45976551958502032</v>
      </c>
      <c r="G155" s="5">
        <f>'PG facts'!D21</f>
        <v>1</v>
      </c>
      <c r="H155" s="5">
        <f t="shared" si="4"/>
        <v>0.21138433299928369</v>
      </c>
      <c r="I155" s="5">
        <f t="shared" si="5"/>
        <v>-0.45976551958502032</v>
      </c>
    </row>
    <row r="156" spans="1:9" ht="25" customHeight="1">
      <c r="A156" s="1"/>
      <c r="B156" s="1">
        <v>10</v>
      </c>
      <c r="C156" s="13" t="s">
        <v>47</v>
      </c>
      <c r="D156" s="4">
        <v>44926</v>
      </c>
      <c r="E156" s="4">
        <v>44945</v>
      </c>
      <c r="F156" s="5">
        <v>-0.97130769001577688</v>
      </c>
      <c r="G156" s="5">
        <f>'PG facts'!D28</f>
        <v>-8</v>
      </c>
      <c r="H156" s="5">
        <f t="shared" si="4"/>
        <v>0.94343862868378447</v>
      </c>
      <c r="I156" s="5">
        <f t="shared" si="5"/>
        <v>7.770461520126215</v>
      </c>
    </row>
    <row r="157" spans="1:9" ht="25" customHeight="1">
      <c r="A157" s="1"/>
      <c r="B157" s="1">
        <v>10</v>
      </c>
      <c r="C157" s="13" t="s">
        <v>47</v>
      </c>
      <c r="D157" s="4">
        <v>45016</v>
      </c>
      <c r="E157" s="4">
        <v>45037</v>
      </c>
      <c r="F157" s="5">
        <v>-0.16799664006719173</v>
      </c>
      <c r="G157" s="5">
        <f>'PG facts'!D35</f>
        <v>-1</v>
      </c>
      <c r="H157" s="5">
        <f t="shared" si="4"/>
        <v>2.822287107386557E-2</v>
      </c>
      <c r="I157" s="5">
        <f t="shared" si="5"/>
        <v>0.16799664006719173</v>
      </c>
    </row>
    <row r="158" spans="1:9" ht="25" customHeight="1">
      <c r="A158" s="1"/>
      <c r="B158" s="1">
        <v>10</v>
      </c>
      <c r="C158" s="13" t="s">
        <v>47</v>
      </c>
      <c r="D158" s="4">
        <v>45107</v>
      </c>
      <c r="E158" s="4">
        <v>45135</v>
      </c>
      <c r="F158" s="5">
        <v>6.1999380006194649E-2</v>
      </c>
      <c r="G158" s="5">
        <f>'PG facts'!D42</f>
        <v>-1</v>
      </c>
      <c r="H158" s="5">
        <f t="shared" si="4"/>
        <v>3.8439231211525289E-3</v>
      </c>
      <c r="I158" s="5">
        <f t="shared" si="5"/>
        <v>-6.1999380006194649E-2</v>
      </c>
    </row>
    <row r="159" spans="1:9" ht="25" customHeight="1">
      <c r="A159" s="1"/>
      <c r="B159" s="1">
        <v>10</v>
      </c>
      <c r="C159" s="13" t="s">
        <v>47</v>
      </c>
      <c r="D159" s="4">
        <v>45199</v>
      </c>
      <c r="E159" s="4">
        <v>45217</v>
      </c>
      <c r="F159" s="5">
        <v>1.4338645058288524</v>
      </c>
      <c r="G159" s="5">
        <f>'PG facts'!D49</f>
        <v>-2</v>
      </c>
      <c r="H159" s="5">
        <f t="shared" si="4"/>
        <v>2.055967421075819</v>
      </c>
      <c r="I159" s="5">
        <f t="shared" si="5"/>
        <v>-2.8677290116577048</v>
      </c>
    </row>
    <row r="160" spans="1:9" ht="25" customHeight="1">
      <c r="A160" s="1"/>
      <c r="B160" s="1">
        <v>10</v>
      </c>
      <c r="C160" s="13" t="s">
        <v>47</v>
      </c>
      <c r="D160" s="4">
        <v>45291</v>
      </c>
      <c r="E160" s="4">
        <v>45314</v>
      </c>
      <c r="F160" s="5">
        <v>2.0298663136464334</v>
      </c>
      <c r="G160" s="5">
        <f>'PG facts'!D56</f>
        <v>1</v>
      </c>
      <c r="H160" s="5">
        <f t="shared" si="4"/>
        <v>4.1203572512765607</v>
      </c>
      <c r="I160" s="5">
        <f t="shared" si="5"/>
        <v>2.0298663136464334</v>
      </c>
    </row>
    <row r="161" spans="1:9" ht="25" customHeight="1">
      <c r="A161" s="1"/>
      <c r="B161" s="1">
        <v>10</v>
      </c>
      <c r="C161" s="13" t="s">
        <v>47</v>
      </c>
      <c r="D161" s="4">
        <v>45382</v>
      </c>
      <c r="E161" s="4">
        <v>45401</v>
      </c>
      <c r="F161" s="5">
        <v>1.9031592443456091</v>
      </c>
      <c r="G161" s="5">
        <f>'PG facts'!D63</f>
        <v>2</v>
      </c>
      <c r="H161" s="5">
        <f t="shared" si="4"/>
        <v>3.6220151093381499</v>
      </c>
      <c r="I161" s="5">
        <f t="shared" si="5"/>
        <v>3.8063184886912182</v>
      </c>
    </row>
    <row r="162" spans="1:9" ht="25" customHeight="1">
      <c r="A162" s="1"/>
      <c r="B162" s="1">
        <v>10</v>
      </c>
      <c r="C162" s="13" t="s">
        <v>50</v>
      </c>
      <c r="D162" s="4">
        <v>44742</v>
      </c>
      <c r="E162" s="4">
        <v>44771</v>
      </c>
      <c r="F162" s="5">
        <v>3.7505057736001657</v>
      </c>
      <c r="G162" s="5">
        <f>'PG facts'!D14</f>
        <v>-2</v>
      </c>
      <c r="H162" s="5">
        <f t="shared" si="4"/>
        <v>14.066293557808176</v>
      </c>
      <c r="I162" s="5">
        <f t="shared" si="5"/>
        <v>-7.5010115472003314</v>
      </c>
    </row>
    <row r="163" spans="1:9" ht="25" customHeight="1">
      <c r="A163" s="1"/>
      <c r="B163" s="1">
        <v>10</v>
      </c>
      <c r="C163" s="13" t="s">
        <v>50</v>
      </c>
      <c r="D163" s="4">
        <v>44834</v>
      </c>
      <c r="E163" s="4">
        <v>44853</v>
      </c>
      <c r="F163" s="5">
        <v>0.22450063641921147</v>
      </c>
      <c r="G163" s="5">
        <f>'PG facts'!D21</f>
        <v>1</v>
      </c>
      <c r="H163" s="5">
        <f t="shared" si="4"/>
        <v>5.0400535752630982E-2</v>
      </c>
      <c r="I163" s="5">
        <f t="shared" si="5"/>
        <v>0.22450063641921147</v>
      </c>
    </row>
    <row r="164" spans="1:9" ht="25" customHeight="1">
      <c r="A164" s="1"/>
      <c r="B164" s="1">
        <v>10</v>
      </c>
      <c r="C164" s="13" t="s">
        <v>50</v>
      </c>
      <c r="D164" s="4">
        <v>44926</v>
      </c>
      <c r="E164" s="4">
        <v>44945</v>
      </c>
      <c r="F164" s="5">
        <v>-0.45976551958502032</v>
      </c>
      <c r="G164" s="5">
        <f>'PG facts'!D28</f>
        <v>-8</v>
      </c>
      <c r="H164" s="5">
        <f t="shared" si="4"/>
        <v>0.21138433299928369</v>
      </c>
      <c r="I164" s="5">
        <f t="shared" si="5"/>
        <v>3.6781241566801626</v>
      </c>
    </row>
    <row r="165" spans="1:9" ht="25" customHeight="1">
      <c r="A165" s="1"/>
      <c r="B165" s="1">
        <v>10</v>
      </c>
      <c r="C165" s="13" t="s">
        <v>50</v>
      </c>
      <c r="D165" s="4">
        <v>45016</v>
      </c>
      <c r="E165" s="4">
        <v>45037</v>
      </c>
      <c r="F165" s="5">
        <v>-0.97130769001577688</v>
      </c>
      <c r="G165" s="5">
        <f>'PG facts'!D35</f>
        <v>-1</v>
      </c>
      <c r="H165" s="5">
        <f t="shared" si="4"/>
        <v>0.94343862868378447</v>
      </c>
      <c r="I165" s="5">
        <f t="shared" si="5"/>
        <v>0.97130769001577688</v>
      </c>
    </row>
    <row r="166" spans="1:9" ht="25" customHeight="1">
      <c r="A166" s="1"/>
      <c r="B166" s="1">
        <v>10</v>
      </c>
      <c r="C166" s="13" t="s">
        <v>50</v>
      </c>
      <c r="D166" s="4">
        <v>45107</v>
      </c>
      <c r="E166" s="4">
        <v>45135</v>
      </c>
      <c r="F166" s="5">
        <v>-0.16799664006719173</v>
      </c>
      <c r="G166" s="5">
        <f>'PG facts'!D42</f>
        <v>-1</v>
      </c>
      <c r="H166" s="5">
        <f t="shared" si="4"/>
        <v>2.822287107386557E-2</v>
      </c>
      <c r="I166" s="5">
        <f t="shared" si="5"/>
        <v>0.16799664006719173</v>
      </c>
    </row>
    <row r="167" spans="1:9" ht="25" customHeight="1">
      <c r="A167" s="1"/>
      <c r="B167" s="1">
        <v>10</v>
      </c>
      <c r="C167" s="13" t="s">
        <v>50</v>
      </c>
      <c r="D167" s="4">
        <v>45199</v>
      </c>
      <c r="E167" s="4">
        <v>45217</v>
      </c>
      <c r="F167" s="5">
        <v>6.1999380006194649E-2</v>
      </c>
      <c r="G167" s="5">
        <f>'PG facts'!D49</f>
        <v>-2</v>
      </c>
      <c r="H167" s="5">
        <f t="shared" si="4"/>
        <v>3.8439231211525289E-3</v>
      </c>
      <c r="I167" s="5">
        <f t="shared" si="5"/>
        <v>-0.1239987600123893</v>
      </c>
    </row>
    <row r="168" spans="1:9" ht="25" customHeight="1">
      <c r="A168" s="1"/>
      <c r="B168" s="1">
        <v>10</v>
      </c>
      <c r="C168" s="13" t="s">
        <v>50</v>
      </c>
      <c r="D168" s="4">
        <v>45291</v>
      </c>
      <c r="E168" s="4">
        <v>45314</v>
      </c>
      <c r="F168" s="5">
        <v>1.4338645058288524</v>
      </c>
      <c r="G168" s="5">
        <f>'PG facts'!D56</f>
        <v>1</v>
      </c>
      <c r="H168" s="5">
        <f t="shared" si="4"/>
        <v>2.055967421075819</v>
      </c>
      <c r="I168" s="5">
        <f t="shared" si="5"/>
        <v>1.4338645058288524</v>
      </c>
    </row>
    <row r="169" spans="1:9" ht="25" customHeight="1">
      <c r="A169" s="1"/>
      <c r="B169" s="1">
        <v>10</v>
      </c>
      <c r="C169" s="13" t="s">
        <v>50</v>
      </c>
      <c r="D169" s="4">
        <v>45382</v>
      </c>
      <c r="E169" s="4">
        <v>45401</v>
      </c>
      <c r="F169" s="5">
        <v>2.0298663136464334</v>
      </c>
      <c r="G169" s="5">
        <f>'PG facts'!D63</f>
        <v>2</v>
      </c>
      <c r="H169" s="5">
        <f t="shared" si="4"/>
        <v>4.1203572512765607</v>
      </c>
      <c r="I169" s="5">
        <f t="shared" si="5"/>
        <v>4.0597326272928669</v>
      </c>
    </row>
    <row r="170" spans="1:9" ht="25" customHeight="1">
      <c r="A170" s="1"/>
      <c r="B170" s="1">
        <v>11</v>
      </c>
      <c r="C170" s="13" t="s">
        <v>47</v>
      </c>
      <c r="D170" s="4">
        <v>44651</v>
      </c>
      <c r="E170" s="4">
        <v>44671</v>
      </c>
      <c r="F170" s="5">
        <v>3.7505057736001657</v>
      </c>
      <c r="G170" s="5">
        <f>'PG facts'!D7</f>
        <v>1</v>
      </c>
      <c r="H170" s="5">
        <f t="shared" si="4"/>
        <v>14.066293557808176</v>
      </c>
      <c r="I170" s="5">
        <f t="shared" si="5"/>
        <v>3.7505057736001657</v>
      </c>
    </row>
    <row r="171" spans="1:9" ht="25" customHeight="1">
      <c r="A171" s="1"/>
      <c r="B171" s="1">
        <v>11</v>
      </c>
      <c r="C171" s="13" t="s">
        <v>47</v>
      </c>
      <c r="D171" s="4">
        <v>44742</v>
      </c>
      <c r="E171" s="4">
        <v>44771</v>
      </c>
      <c r="F171" s="5">
        <v>0.22450063641921147</v>
      </c>
      <c r="G171" s="5">
        <f>'PG facts'!D14</f>
        <v>-2</v>
      </c>
      <c r="H171" s="5">
        <f t="shared" si="4"/>
        <v>5.0400535752630982E-2</v>
      </c>
      <c r="I171" s="5">
        <f t="shared" si="5"/>
        <v>-0.44900127283842295</v>
      </c>
    </row>
    <row r="172" spans="1:9" ht="25" customHeight="1">
      <c r="A172" s="1"/>
      <c r="B172" s="1">
        <v>11</v>
      </c>
      <c r="C172" s="13" t="s">
        <v>47</v>
      </c>
      <c r="D172" s="4">
        <v>44834</v>
      </c>
      <c r="E172" s="4">
        <v>44853</v>
      </c>
      <c r="F172" s="5">
        <v>-0.45976551958502032</v>
      </c>
      <c r="G172" s="5">
        <f>'PG facts'!D21</f>
        <v>1</v>
      </c>
      <c r="H172" s="5">
        <f t="shared" si="4"/>
        <v>0.21138433299928369</v>
      </c>
      <c r="I172" s="5">
        <f t="shared" si="5"/>
        <v>-0.45976551958502032</v>
      </c>
    </row>
    <row r="173" spans="1:9" ht="25" customHeight="1">
      <c r="A173" s="1"/>
      <c r="B173" s="1">
        <v>11</v>
      </c>
      <c r="C173" s="13" t="s">
        <v>47</v>
      </c>
      <c r="D173" s="4">
        <v>44926</v>
      </c>
      <c r="E173" s="4">
        <v>44945</v>
      </c>
      <c r="F173" s="5">
        <v>-0.97130769001577688</v>
      </c>
      <c r="G173" s="5">
        <f>'PG facts'!D28</f>
        <v>-8</v>
      </c>
      <c r="H173" s="5">
        <f t="shared" si="4"/>
        <v>0.94343862868378447</v>
      </c>
      <c r="I173" s="5">
        <f t="shared" si="5"/>
        <v>7.770461520126215</v>
      </c>
    </row>
    <row r="174" spans="1:9" ht="25" customHeight="1">
      <c r="A174" s="1"/>
      <c r="B174" s="1">
        <v>11</v>
      </c>
      <c r="C174" s="13" t="s">
        <v>47</v>
      </c>
      <c r="D174" s="4">
        <v>45016</v>
      </c>
      <c r="E174" s="4">
        <v>45037</v>
      </c>
      <c r="F174" s="5">
        <v>-0.16799664006719173</v>
      </c>
      <c r="G174" s="5">
        <f>'PG facts'!D35</f>
        <v>-1</v>
      </c>
      <c r="H174" s="5">
        <f t="shared" si="4"/>
        <v>2.822287107386557E-2</v>
      </c>
      <c r="I174" s="5">
        <f t="shared" si="5"/>
        <v>0.16799664006719173</v>
      </c>
    </row>
    <row r="175" spans="1:9" ht="25" customHeight="1">
      <c r="A175" s="1"/>
      <c r="B175" s="1">
        <v>11</v>
      </c>
      <c r="C175" s="13" t="s">
        <v>47</v>
      </c>
      <c r="D175" s="4">
        <v>45107</v>
      </c>
      <c r="E175" s="4">
        <v>45135</v>
      </c>
      <c r="F175" s="5">
        <v>6.1999380006194649E-2</v>
      </c>
      <c r="G175" s="5">
        <f>'PG facts'!D42</f>
        <v>-1</v>
      </c>
      <c r="H175" s="5">
        <f t="shared" si="4"/>
        <v>3.8439231211525289E-3</v>
      </c>
      <c r="I175" s="5">
        <f t="shared" si="5"/>
        <v>-6.1999380006194649E-2</v>
      </c>
    </row>
    <row r="176" spans="1:9" ht="25" customHeight="1">
      <c r="A176" s="1"/>
      <c r="B176" s="1">
        <v>11</v>
      </c>
      <c r="C176" s="13" t="s">
        <v>47</v>
      </c>
      <c r="D176" s="4">
        <v>45199</v>
      </c>
      <c r="E176" s="4">
        <v>45217</v>
      </c>
      <c r="F176" s="5">
        <v>1.4338645058288524</v>
      </c>
      <c r="G176" s="5">
        <f>'PG facts'!D49</f>
        <v>-2</v>
      </c>
      <c r="H176" s="5">
        <f t="shared" si="4"/>
        <v>2.055967421075819</v>
      </c>
      <c r="I176" s="5">
        <f t="shared" si="5"/>
        <v>-2.8677290116577048</v>
      </c>
    </row>
    <row r="177" spans="1:9" ht="25" customHeight="1">
      <c r="A177" s="1"/>
      <c r="B177" s="1">
        <v>11</v>
      </c>
      <c r="C177" s="13" t="s">
        <v>47</v>
      </c>
      <c r="D177" s="4">
        <v>45291</v>
      </c>
      <c r="E177" s="4">
        <v>45314</v>
      </c>
      <c r="F177" s="5">
        <v>2.0298663136464334</v>
      </c>
      <c r="G177" s="5">
        <f>'PG facts'!D56</f>
        <v>1</v>
      </c>
      <c r="H177" s="5">
        <f t="shared" si="4"/>
        <v>4.1203572512765607</v>
      </c>
      <c r="I177" s="5">
        <f t="shared" si="5"/>
        <v>2.0298663136464334</v>
      </c>
    </row>
    <row r="178" spans="1:9" ht="25" customHeight="1">
      <c r="A178" s="1"/>
      <c r="B178" s="1">
        <v>11</v>
      </c>
      <c r="C178" s="13" t="s">
        <v>47</v>
      </c>
      <c r="D178" s="4">
        <v>45382</v>
      </c>
      <c r="E178" s="4">
        <v>45401</v>
      </c>
      <c r="F178" s="5">
        <v>1.7438948654766806</v>
      </c>
      <c r="G178" s="5">
        <f>'PG facts'!D63</f>
        <v>2</v>
      </c>
      <c r="H178" s="5">
        <f t="shared" si="4"/>
        <v>3.04116930183593</v>
      </c>
      <c r="I178" s="5">
        <f t="shared" si="5"/>
        <v>3.4877897309533612</v>
      </c>
    </row>
    <row r="179" spans="1:9" ht="25" customHeight="1">
      <c r="A179" s="1"/>
      <c r="B179" s="1">
        <v>11</v>
      </c>
      <c r="C179" s="13" t="s">
        <v>50</v>
      </c>
      <c r="D179" s="4">
        <v>44742</v>
      </c>
      <c r="E179" s="4">
        <v>44771</v>
      </c>
      <c r="F179" s="5">
        <v>3.7505057736001657</v>
      </c>
      <c r="G179" s="5">
        <f>'PG facts'!D14</f>
        <v>-2</v>
      </c>
      <c r="H179" s="5">
        <f t="shared" si="4"/>
        <v>14.066293557808176</v>
      </c>
      <c r="I179" s="5">
        <f t="shared" si="5"/>
        <v>-7.5010115472003314</v>
      </c>
    </row>
    <row r="180" spans="1:9" ht="25" customHeight="1">
      <c r="A180" s="1"/>
      <c r="B180" s="1">
        <v>11</v>
      </c>
      <c r="C180" s="13" t="s">
        <v>50</v>
      </c>
      <c r="D180" s="4">
        <v>44834</v>
      </c>
      <c r="E180" s="4">
        <v>44853</v>
      </c>
      <c r="F180" s="5">
        <v>0.22450063641921147</v>
      </c>
      <c r="G180" s="5">
        <f>'PG facts'!D21</f>
        <v>1</v>
      </c>
      <c r="H180" s="5">
        <f t="shared" si="4"/>
        <v>5.0400535752630982E-2</v>
      </c>
      <c r="I180" s="5">
        <f t="shared" si="5"/>
        <v>0.22450063641921147</v>
      </c>
    </row>
    <row r="181" spans="1:9" ht="25" customHeight="1">
      <c r="A181" s="1"/>
      <c r="B181" s="1">
        <v>11</v>
      </c>
      <c r="C181" s="13" t="s">
        <v>50</v>
      </c>
      <c r="D181" s="4">
        <v>44926</v>
      </c>
      <c r="E181" s="4">
        <v>44945</v>
      </c>
      <c r="F181" s="5">
        <v>-0.45976551958502032</v>
      </c>
      <c r="G181" s="5">
        <f>'PG facts'!D28</f>
        <v>-8</v>
      </c>
      <c r="H181" s="5">
        <f t="shared" si="4"/>
        <v>0.21138433299928369</v>
      </c>
      <c r="I181" s="5">
        <f t="shared" si="5"/>
        <v>3.6781241566801626</v>
      </c>
    </row>
    <row r="182" spans="1:9" ht="25" customHeight="1">
      <c r="A182" s="1"/>
      <c r="B182" s="1">
        <v>11</v>
      </c>
      <c r="C182" s="13" t="s">
        <v>50</v>
      </c>
      <c r="D182" s="4">
        <v>45016</v>
      </c>
      <c r="E182" s="4">
        <v>45037</v>
      </c>
      <c r="F182" s="5">
        <v>-0.97130769001577688</v>
      </c>
      <c r="G182" s="5">
        <f>'PG facts'!D35</f>
        <v>-1</v>
      </c>
      <c r="H182" s="5">
        <f t="shared" si="4"/>
        <v>0.94343862868378447</v>
      </c>
      <c r="I182" s="5">
        <f t="shared" si="5"/>
        <v>0.97130769001577688</v>
      </c>
    </row>
    <row r="183" spans="1:9" ht="25" customHeight="1">
      <c r="A183" s="1"/>
      <c r="B183" s="1">
        <v>11</v>
      </c>
      <c r="C183" s="13" t="s">
        <v>50</v>
      </c>
      <c r="D183" s="4">
        <v>45107</v>
      </c>
      <c r="E183" s="4">
        <v>45135</v>
      </c>
      <c r="F183" s="5">
        <v>-0.16799664006719173</v>
      </c>
      <c r="G183" s="5">
        <f>'PG facts'!D42</f>
        <v>-1</v>
      </c>
      <c r="H183" s="5">
        <f t="shared" si="4"/>
        <v>2.822287107386557E-2</v>
      </c>
      <c r="I183" s="5">
        <f t="shared" si="5"/>
        <v>0.16799664006719173</v>
      </c>
    </row>
    <row r="184" spans="1:9" ht="25" customHeight="1">
      <c r="A184" s="1"/>
      <c r="B184" s="1">
        <v>11</v>
      </c>
      <c r="C184" s="13" t="s">
        <v>50</v>
      </c>
      <c r="D184" s="4">
        <v>45199</v>
      </c>
      <c r="E184" s="4">
        <v>45217</v>
      </c>
      <c r="F184" s="5">
        <v>6.1999380006194649E-2</v>
      </c>
      <c r="G184" s="5">
        <f>'PG facts'!D49</f>
        <v>-2</v>
      </c>
      <c r="H184" s="5">
        <f t="shared" si="4"/>
        <v>3.8439231211525289E-3</v>
      </c>
      <c r="I184" s="5">
        <f t="shared" si="5"/>
        <v>-0.1239987600123893</v>
      </c>
    </row>
    <row r="185" spans="1:9" ht="25" customHeight="1">
      <c r="A185" s="1"/>
      <c r="B185" s="1">
        <v>11</v>
      </c>
      <c r="C185" s="13" t="s">
        <v>50</v>
      </c>
      <c r="D185" s="4">
        <v>45291</v>
      </c>
      <c r="E185" s="4">
        <v>45314</v>
      </c>
      <c r="F185" s="5">
        <v>1.4338645058288524</v>
      </c>
      <c r="G185" s="5">
        <f>'PG facts'!D56</f>
        <v>1</v>
      </c>
      <c r="H185" s="5">
        <f t="shared" si="4"/>
        <v>2.055967421075819</v>
      </c>
      <c r="I185" s="5">
        <f t="shared" si="5"/>
        <v>1.4338645058288524</v>
      </c>
    </row>
    <row r="186" spans="1:9" ht="25" customHeight="1">
      <c r="A186" s="1"/>
      <c r="B186" s="1">
        <v>11</v>
      </c>
      <c r="C186" s="13" t="s">
        <v>50</v>
      </c>
      <c r="D186" s="4">
        <v>45382</v>
      </c>
      <c r="E186" s="4">
        <v>45401</v>
      </c>
      <c r="F186" s="5">
        <v>2.0298663136464334</v>
      </c>
      <c r="G186" s="5">
        <f>'PG facts'!D63</f>
        <v>2</v>
      </c>
      <c r="H186" s="5">
        <f t="shared" si="4"/>
        <v>4.1203572512765607</v>
      </c>
      <c r="I186" s="5">
        <f t="shared" si="5"/>
        <v>4.0597326272928669</v>
      </c>
    </row>
    <row r="187" spans="1:9" ht="25" customHeight="1">
      <c r="A187" s="1"/>
      <c r="B187" s="1">
        <v>12</v>
      </c>
      <c r="C187" s="13" t="s">
        <v>47</v>
      </c>
      <c r="D187" s="4">
        <v>44651</v>
      </c>
      <c r="E187" s="4">
        <v>44671</v>
      </c>
      <c r="F187" s="5">
        <v>3.7505057736001657</v>
      </c>
      <c r="G187" s="5">
        <f>'PG facts'!D7</f>
        <v>1</v>
      </c>
      <c r="H187" s="5">
        <f t="shared" si="4"/>
        <v>14.066293557808176</v>
      </c>
      <c r="I187" s="5">
        <f t="shared" si="5"/>
        <v>3.7505057736001657</v>
      </c>
    </row>
    <row r="188" spans="1:9" ht="25" customHeight="1">
      <c r="A188" s="1"/>
      <c r="B188" s="1">
        <v>12</v>
      </c>
      <c r="C188" s="13" t="s">
        <v>47</v>
      </c>
      <c r="D188" s="4">
        <v>44742</v>
      </c>
      <c r="E188" s="4">
        <v>44771</v>
      </c>
      <c r="F188" s="5">
        <v>0.22450063641921147</v>
      </c>
      <c r="G188" s="5">
        <f>'PG facts'!D14</f>
        <v>-2</v>
      </c>
      <c r="H188" s="5">
        <f t="shared" si="4"/>
        <v>5.0400535752630982E-2</v>
      </c>
      <c r="I188" s="5">
        <f t="shared" si="5"/>
        <v>-0.44900127283842295</v>
      </c>
    </row>
    <row r="189" spans="1:9" ht="25" customHeight="1">
      <c r="A189" s="1"/>
      <c r="B189" s="1">
        <v>12</v>
      </c>
      <c r="C189" s="13" t="s">
        <v>47</v>
      </c>
      <c r="D189" s="4">
        <v>44834</v>
      </c>
      <c r="E189" s="4">
        <v>44853</v>
      </c>
      <c r="F189" s="5">
        <v>-0.45976551958502032</v>
      </c>
      <c r="G189" s="5">
        <f>'PG facts'!D21</f>
        <v>1</v>
      </c>
      <c r="H189" s="5">
        <f t="shared" si="4"/>
        <v>0.21138433299928369</v>
      </c>
      <c r="I189" s="5">
        <f t="shared" si="5"/>
        <v>-0.45976551958502032</v>
      </c>
    </row>
    <row r="190" spans="1:9" ht="25" customHeight="1">
      <c r="A190" s="1"/>
      <c r="B190" s="1">
        <v>12</v>
      </c>
      <c r="C190" s="13" t="s">
        <v>47</v>
      </c>
      <c r="D190" s="4">
        <v>44926</v>
      </c>
      <c r="E190" s="4">
        <v>44945</v>
      </c>
      <c r="F190" s="5">
        <v>-0.97130769001577688</v>
      </c>
      <c r="G190" s="5">
        <f>'PG facts'!D28</f>
        <v>-8</v>
      </c>
      <c r="H190" s="5">
        <f t="shared" si="4"/>
        <v>0.94343862868378447</v>
      </c>
      <c r="I190" s="5">
        <f t="shared" si="5"/>
        <v>7.770461520126215</v>
      </c>
    </row>
    <row r="191" spans="1:9" ht="25" customHeight="1">
      <c r="A191" s="1"/>
      <c r="B191" s="1">
        <v>12</v>
      </c>
      <c r="C191" s="13" t="s">
        <v>47</v>
      </c>
      <c r="D191" s="4">
        <v>45016</v>
      </c>
      <c r="E191" s="4">
        <v>45037</v>
      </c>
      <c r="F191" s="5">
        <v>-0.16799664006719173</v>
      </c>
      <c r="G191" s="5">
        <f>'PG facts'!D35</f>
        <v>-1</v>
      </c>
      <c r="H191" s="5">
        <f t="shared" si="4"/>
        <v>2.822287107386557E-2</v>
      </c>
      <c r="I191" s="5">
        <f t="shared" si="5"/>
        <v>0.16799664006719173</v>
      </c>
    </row>
    <row r="192" spans="1:9" ht="25" customHeight="1">
      <c r="A192" s="1"/>
      <c r="B192" s="1">
        <v>12</v>
      </c>
      <c r="C192" s="13" t="s">
        <v>47</v>
      </c>
      <c r="D192" s="4">
        <v>45107</v>
      </c>
      <c r="E192" s="4">
        <v>45135</v>
      </c>
      <c r="F192" s="5">
        <v>6.1999380006194649E-2</v>
      </c>
      <c r="G192" s="5">
        <f>'PG facts'!D42</f>
        <v>-1</v>
      </c>
      <c r="H192" s="5">
        <f t="shared" si="4"/>
        <v>3.8439231211525289E-3</v>
      </c>
      <c r="I192" s="5">
        <f t="shared" si="5"/>
        <v>-6.1999380006194649E-2</v>
      </c>
    </row>
    <row r="193" spans="1:9" ht="25" customHeight="1">
      <c r="A193" s="1"/>
      <c r="B193" s="1">
        <v>12</v>
      </c>
      <c r="C193" s="13" t="s">
        <v>47</v>
      </c>
      <c r="D193" s="4">
        <v>45199</v>
      </c>
      <c r="E193" s="4">
        <v>45217</v>
      </c>
      <c r="F193" s="5">
        <v>1.4338645058288524</v>
      </c>
      <c r="G193" s="5">
        <f>'PG facts'!D49</f>
        <v>-2</v>
      </c>
      <c r="H193" s="5">
        <f t="shared" si="4"/>
        <v>2.055967421075819</v>
      </c>
      <c r="I193" s="5">
        <f t="shared" si="5"/>
        <v>-2.8677290116577048</v>
      </c>
    </row>
    <row r="194" spans="1:9" ht="25" customHeight="1">
      <c r="A194" s="1"/>
      <c r="B194" s="1">
        <v>12</v>
      </c>
      <c r="C194" s="13" t="s">
        <v>47</v>
      </c>
      <c r="D194" s="4">
        <v>45291</v>
      </c>
      <c r="E194" s="4">
        <v>45314</v>
      </c>
      <c r="F194" s="5">
        <v>2.0298663136464334</v>
      </c>
      <c r="G194" s="5">
        <f>'PG facts'!D56</f>
        <v>1</v>
      </c>
      <c r="H194" s="5">
        <f t="shared" si="4"/>
        <v>4.1203572512765607</v>
      </c>
      <c r="I194" s="5">
        <f t="shared" si="5"/>
        <v>2.0298663136464334</v>
      </c>
    </row>
    <row r="195" spans="1:9" ht="25" customHeight="1">
      <c r="A195" s="1"/>
      <c r="B195" s="1">
        <v>12</v>
      </c>
      <c r="C195" s="13" t="s">
        <v>47</v>
      </c>
      <c r="D195" s="4">
        <v>45382</v>
      </c>
      <c r="E195" s="4">
        <v>45401</v>
      </c>
      <c r="F195" s="5">
        <v>1.6317086363363043</v>
      </c>
      <c r="G195" s="5">
        <f>'PG facts'!D63</f>
        <v>2</v>
      </c>
      <c r="H195" s="5">
        <f t="shared" si="4"/>
        <v>2.6624730738944815</v>
      </c>
      <c r="I195" s="5">
        <f t="shared" si="5"/>
        <v>3.2634172726726085</v>
      </c>
    </row>
    <row r="196" spans="1:9" ht="25" customHeight="1">
      <c r="A196" s="1"/>
      <c r="B196" s="1">
        <v>12</v>
      </c>
      <c r="C196" s="13" t="s">
        <v>50</v>
      </c>
      <c r="D196" s="4">
        <v>44742</v>
      </c>
      <c r="E196" s="4">
        <v>44771</v>
      </c>
      <c r="F196" s="5">
        <v>3.7505057736001657</v>
      </c>
      <c r="G196" s="5">
        <f>'PG facts'!D14</f>
        <v>-2</v>
      </c>
      <c r="H196" s="5">
        <f t="shared" si="4"/>
        <v>14.066293557808176</v>
      </c>
      <c r="I196" s="5">
        <f t="shared" si="5"/>
        <v>-7.5010115472003314</v>
      </c>
    </row>
    <row r="197" spans="1:9" ht="25" customHeight="1">
      <c r="A197" s="1"/>
      <c r="B197" s="1">
        <v>12</v>
      </c>
      <c r="C197" s="13" t="s">
        <v>50</v>
      </c>
      <c r="D197" s="4">
        <v>44834</v>
      </c>
      <c r="E197" s="4">
        <v>44853</v>
      </c>
      <c r="F197" s="5">
        <v>0.22450063641921147</v>
      </c>
      <c r="G197" s="5">
        <f>'PG facts'!D21</f>
        <v>1</v>
      </c>
      <c r="H197" s="5">
        <f t="shared" si="4"/>
        <v>5.0400535752630982E-2</v>
      </c>
      <c r="I197" s="5">
        <f t="shared" si="5"/>
        <v>0.22450063641921147</v>
      </c>
    </row>
    <row r="198" spans="1:9" ht="25" customHeight="1">
      <c r="A198" s="1"/>
      <c r="B198" s="1">
        <v>12</v>
      </c>
      <c r="C198" s="13" t="s">
        <v>50</v>
      </c>
      <c r="D198" s="4">
        <v>44926</v>
      </c>
      <c r="E198" s="4">
        <v>44945</v>
      </c>
      <c r="F198" s="5">
        <v>-0.45976551958502032</v>
      </c>
      <c r="G198" s="5">
        <f>'PG facts'!D28</f>
        <v>-8</v>
      </c>
      <c r="H198" s="5">
        <f t="shared" ref="H198:H261" si="6">F198^2</f>
        <v>0.21138433299928369</v>
      </c>
      <c r="I198" s="5">
        <f t="shared" ref="I198:I261" si="7">F198*G198</f>
        <v>3.6781241566801626</v>
      </c>
    </row>
    <row r="199" spans="1:9" ht="25" customHeight="1">
      <c r="A199" s="1"/>
      <c r="B199" s="1">
        <v>12</v>
      </c>
      <c r="C199" s="13" t="s">
        <v>50</v>
      </c>
      <c r="D199" s="4">
        <v>45016</v>
      </c>
      <c r="E199" s="4">
        <v>45037</v>
      </c>
      <c r="F199" s="5">
        <v>-0.97130769001577688</v>
      </c>
      <c r="G199" s="5">
        <f>'PG facts'!D35</f>
        <v>-1</v>
      </c>
      <c r="H199" s="5">
        <f t="shared" si="6"/>
        <v>0.94343862868378447</v>
      </c>
      <c r="I199" s="5">
        <f t="shared" si="7"/>
        <v>0.97130769001577688</v>
      </c>
    </row>
    <row r="200" spans="1:9" ht="25" customHeight="1">
      <c r="A200" s="1"/>
      <c r="B200" s="1">
        <v>12</v>
      </c>
      <c r="C200" s="13" t="s">
        <v>50</v>
      </c>
      <c r="D200" s="4">
        <v>45107</v>
      </c>
      <c r="E200" s="4">
        <v>45135</v>
      </c>
      <c r="F200" s="5">
        <v>-0.16799664006719173</v>
      </c>
      <c r="G200" s="5">
        <f>'PG facts'!D42</f>
        <v>-1</v>
      </c>
      <c r="H200" s="5">
        <f t="shared" si="6"/>
        <v>2.822287107386557E-2</v>
      </c>
      <c r="I200" s="5">
        <f t="shared" si="7"/>
        <v>0.16799664006719173</v>
      </c>
    </row>
    <row r="201" spans="1:9" ht="25" customHeight="1">
      <c r="A201" s="1"/>
      <c r="B201" s="1">
        <v>12</v>
      </c>
      <c r="C201" s="13" t="s">
        <v>50</v>
      </c>
      <c r="D201" s="4">
        <v>45199</v>
      </c>
      <c r="E201" s="4">
        <v>45217</v>
      </c>
      <c r="F201" s="5">
        <v>6.1999380006194649E-2</v>
      </c>
      <c r="G201" s="5">
        <f>'PG facts'!D49</f>
        <v>-2</v>
      </c>
      <c r="H201" s="5">
        <f t="shared" si="6"/>
        <v>3.8439231211525289E-3</v>
      </c>
      <c r="I201" s="5">
        <f t="shared" si="7"/>
        <v>-0.1239987600123893</v>
      </c>
    </row>
    <row r="202" spans="1:9" ht="25" customHeight="1">
      <c r="A202" s="1"/>
      <c r="B202" s="1">
        <v>12</v>
      </c>
      <c r="C202" s="13" t="s">
        <v>50</v>
      </c>
      <c r="D202" s="4">
        <v>45291</v>
      </c>
      <c r="E202" s="4">
        <v>45314</v>
      </c>
      <c r="F202" s="5">
        <v>1.4338645058288524</v>
      </c>
      <c r="G202" s="5">
        <f>'PG facts'!D56</f>
        <v>1</v>
      </c>
      <c r="H202" s="5">
        <f t="shared" si="6"/>
        <v>2.055967421075819</v>
      </c>
      <c r="I202" s="5">
        <f t="shared" si="7"/>
        <v>1.4338645058288524</v>
      </c>
    </row>
    <row r="203" spans="1:9" ht="25" customHeight="1">
      <c r="A203" s="1"/>
      <c r="B203" s="1">
        <v>12</v>
      </c>
      <c r="C203" s="13" t="s">
        <v>50</v>
      </c>
      <c r="D203" s="4">
        <v>45382</v>
      </c>
      <c r="E203" s="4">
        <v>45401</v>
      </c>
      <c r="F203" s="5">
        <v>2.0298663136464334</v>
      </c>
      <c r="G203" s="5">
        <f>'PG facts'!D63</f>
        <v>2</v>
      </c>
      <c r="H203" s="5">
        <f t="shared" si="6"/>
        <v>4.1203572512765607</v>
      </c>
      <c r="I203" s="5">
        <f t="shared" si="7"/>
        <v>4.0597326272928669</v>
      </c>
    </row>
    <row r="204" spans="1:9" ht="25" customHeight="1">
      <c r="A204" s="1"/>
      <c r="B204" s="1">
        <v>13</v>
      </c>
      <c r="C204" s="13" t="s">
        <v>47</v>
      </c>
      <c r="D204" s="4">
        <v>44651</v>
      </c>
      <c r="E204" s="4">
        <v>44671</v>
      </c>
      <c r="F204" s="5">
        <v>3.7505057736001657</v>
      </c>
      <c r="G204" s="5">
        <f>'PG facts'!D7</f>
        <v>1</v>
      </c>
      <c r="H204" s="5">
        <f t="shared" si="6"/>
        <v>14.066293557808176</v>
      </c>
      <c r="I204" s="5">
        <f t="shared" si="7"/>
        <v>3.7505057736001657</v>
      </c>
    </row>
    <row r="205" spans="1:9" ht="25" customHeight="1">
      <c r="A205" s="1"/>
      <c r="B205" s="1">
        <v>13</v>
      </c>
      <c r="C205" s="13" t="s">
        <v>47</v>
      </c>
      <c r="D205" s="4">
        <v>44742</v>
      </c>
      <c r="E205" s="4">
        <v>44771</v>
      </c>
      <c r="F205" s="5">
        <v>0.22450063641921147</v>
      </c>
      <c r="G205" s="5">
        <f>'PG facts'!D14</f>
        <v>-2</v>
      </c>
      <c r="H205" s="5">
        <f t="shared" si="6"/>
        <v>5.0400535752630982E-2</v>
      </c>
      <c r="I205" s="5">
        <f t="shared" si="7"/>
        <v>-0.44900127283842295</v>
      </c>
    </row>
    <row r="206" spans="1:9" ht="25" customHeight="1">
      <c r="A206" s="1"/>
      <c r="B206" s="1">
        <v>13</v>
      </c>
      <c r="C206" s="13" t="s">
        <v>47</v>
      </c>
      <c r="D206" s="4">
        <v>44834</v>
      </c>
      <c r="E206" s="4">
        <v>44853</v>
      </c>
      <c r="F206" s="5">
        <v>-0.45976551958502032</v>
      </c>
      <c r="G206" s="5">
        <f>'PG facts'!D21</f>
        <v>1</v>
      </c>
      <c r="H206" s="5">
        <f t="shared" si="6"/>
        <v>0.21138433299928369</v>
      </c>
      <c r="I206" s="5">
        <f t="shared" si="7"/>
        <v>-0.45976551958502032</v>
      </c>
    </row>
    <row r="207" spans="1:9" ht="25" customHeight="1">
      <c r="A207" s="1"/>
      <c r="B207" s="1">
        <v>13</v>
      </c>
      <c r="C207" s="13" t="s">
        <v>47</v>
      </c>
      <c r="D207" s="4">
        <v>44926</v>
      </c>
      <c r="E207" s="4">
        <v>44945</v>
      </c>
      <c r="F207" s="5">
        <v>-0.97130769001577688</v>
      </c>
      <c r="G207" s="5">
        <f>'PG facts'!D28</f>
        <v>-8</v>
      </c>
      <c r="H207" s="5">
        <f t="shared" si="6"/>
        <v>0.94343862868378447</v>
      </c>
      <c r="I207" s="5">
        <f t="shared" si="7"/>
        <v>7.770461520126215</v>
      </c>
    </row>
    <row r="208" spans="1:9" ht="25" customHeight="1">
      <c r="A208" s="1"/>
      <c r="B208" s="1">
        <v>13</v>
      </c>
      <c r="C208" s="13" t="s">
        <v>47</v>
      </c>
      <c r="D208" s="4">
        <v>45016</v>
      </c>
      <c r="E208" s="4">
        <v>45037</v>
      </c>
      <c r="F208" s="5">
        <v>-0.16799664006719173</v>
      </c>
      <c r="G208" s="5">
        <f>'PG facts'!D35</f>
        <v>-1</v>
      </c>
      <c r="H208" s="5">
        <f t="shared" si="6"/>
        <v>2.822287107386557E-2</v>
      </c>
      <c r="I208" s="5">
        <f t="shared" si="7"/>
        <v>0.16799664006719173</v>
      </c>
    </row>
    <row r="209" spans="1:9" ht="25" customHeight="1">
      <c r="A209" s="1"/>
      <c r="B209" s="1">
        <v>13</v>
      </c>
      <c r="C209" s="13" t="s">
        <v>47</v>
      </c>
      <c r="D209" s="4">
        <v>45107</v>
      </c>
      <c r="E209" s="4">
        <v>45135</v>
      </c>
      <c r="F209" s="5">
        <v>6.1999380006194649E-2</v>
      </c>
      <c r="G209" s="5">
        <f>'PG facts'!D42</f>
        <v>-1</v>
      </c>
      <c r="H209" s="5">
        <f t="shared" si="6"/>
        <v>3.8439231211525289E-3</v>
      </c>
      <c r="I209" s="5">
        <f t="shared" si="7"/>
        <v>-6.1999380006194649E-2</v>
      </c>
    </row>
    <row r="210" spans="1:9" ht="25" customHeight="1">
      <c r="A210" s="1"/>
      <c r="B210" s="1">
        <v>13</v>
      </c>
      <c r="C210" s="13" t="s">
        <v>47</v>
      </c>
      <c r="D210" s="4">
        <v>45199</v>
      </c>
      <c r="E210" s="4">
        <v>45217</v>
      </c>
      <c r="F210" s="5">
        <v>1.4338645058288524</v>
      </c>
      <c r="G210" s="5">
        <f>'PG facts'!D49</f>
        <v>-2</v>
      </c>
      <c r="H210" s="5">
        <f t="shared" si="6"/>
        <v>2.055967421075819</v>
      </c>
      <c r="I210" s="5">
        <f t="shared" si="7"/>
        <v>-2.8677290116577048</v>
      </c>
    </row>
    <row r="211" spans="1:9" ht="25" customHeight="1">
      <c r="A211" s="1"/>
      <c r="B211" s="1">
        <v>13</v>
      </c>
      <c r="C211" s="13" t="s">
        <v>47</v>
      </c>
      <c r="D211" s="4">
        <v>45291</v>
      </c>
      <c r="E211" s="4">
        <v>45314</v>
      </c>
      <c r="F211" s="5">
        <v>2.0298663136464334</v>
      </c>
      <c r="G211" s="5">
        <f>'PG facts'!D56</f>
        <v>1</v>
      </c>
      <c r="H211" s="5">
        <f t="shared" si="6"/>
        <v>4.1203572512765607</v>
      </c>
      <c r="I211" s="5">
        <f t="shared" si="7"/>
        <v>2.0298663136464334</v>
      </c>
    </row>
    <row r="212" spans="1:9" ht="25" customHeight="1">
      <c r="A212" s="1"/>
      <c r="B212" s="1">
        <v>13</v>
      </c>
      <c r="C212" s="13" t="s">
        <v>47</v>
      </c>
      <c r="D212" s="4">
        <v>45382</v>
      </c>
      <c r="E212" s="4">
        <v>45401</v>
      </c>
      <c r="F212" s="5">
        <v>1.6317086363363043</v>
      </c>
      <c r="G212" s="5">
        <f>'PG facts'!D63</f>
        <v>2</v>
      </c>
      <c r="H212" s="5">
        <f t="shared" si="6"/>
        <v>2.6624730738944815</v>
      </c>
      <c r="I212" s="5">
        <f t="shared" si="7"/>
        <v>3.2634172726726085</v>
      </c>
    </row>
    <row r="213" spans="1:9" ht="25" customHeight="1">
      <c r="A213" s="1"/>
      <c r="B213" s="1">
        <v>13</v>
      </c>
      <c r="C213" s="13" t="s">
        <v>50</v>
      </c>
      <c r="D213" s="4">
        <v>44742</v>
      </c>
      <c r="E213" s="4">
        <v>44771</v>
      </c>
      <c r="F213" s="5">
        <v>3.7505057736001657</v>
      </c>
      <c r="G213" s="5">
        <f>'PG facts'!D14</f>
        <v>-2</v>
      </c>
      <c r="H213" s="5">
        <f t="shared" si="6"/>
        <v>14.066293557808176</v>
      </c>
      <c r="I213" s="5">
        <f t="shared" si="7"/>
        <v>-7.5010115472003314</v>
      </c>
    </row>
    <row r="214" spans="1:9" ht="25" customHeight="1">
      <c r="A214" s="1"/>
      <c r="B214" s="1">
        <v>13</v>
      </c>
      <c r="C214" s="13" t="s">
        <v>50</v>
      </c>
      <c r="D214" s="4">
        <v>44834</v>
      </c>
      <c r="E214" s="4">
        <v>44853</v>
      </c>
      <c r="F214" s="5">
        <v>0.22450063641921147</v>
      </c>
      <c r="G214" s="5">
        <f>'PG facts'!D21</f>
        <v>1</v>
      </c>
      <c r="H214" s="5">
        <f t="shared" si="6"/>
        <v>5.0400535752630982E-2</v>
      </c>
      <c r="I214" s="5">
        <f t="shared" si="7"/>
        <v>0.22450063641921147</v>
      </c>
    </row>
    <row r="215" spans="1:9" ht="25" customHeight="1">
      <c r="A215" s="1"/>
      <c r="B215" s="1">
        <v>13</v>
      </c>
      <c r="C215" s="13" t="s">
        <v>50</v>
      </c>
      <c r="D215" s="4">
        <v>44926</v>
      </c>
      <c r="E215" s="4">
        <v>44945</v>
      </c>
      <c r="F215" s="5">
        <v>-0.45976551958502032</v>
      </c>
      <c r="G215" s="5">
        <f>'PG facts'!D28</f>
        <v>-8</v>
      </c>
      <c r="H215" s="5">
        <f t="shared" si="6"/>
        <v>0.21138433299928369</v>
      </c>
      <c r="I215" s="5">
        <f t="shared" si="7"/>
        <v>3.6781241566801626</v>
      </c>
    </row>
    <row r="216" spans="1:9" ht="25" customHeight="1">
      <c r="A216" s="1"/>
      <c r="B216" s="1">
        <v>13</v>
      </c>
      <c r="C216" s="13" t="s">
        <v>50</v>
      </c>
      <c r="D216" s="4">
        <v>45016</v>
      </c>
      <c r="E216" s="4">
        <v>45037</v>
      </c>
      <c r="F216" s="5">
        <v>-0.97130769001577688</v>
      </c>
      <c r="G216" s="5">
        <f>'PG facts'!D35</f>
        <v>-1</v>
      </c>
      <c r="H216" s="5">
        <f t="shared" si="6"/>
        <v>0.94343862868378447</v>
      </c>
      <c r="I216" s="5">
        <f t="shared" si="7"/>
        <v>0.97130769001577688</v>
      </c>
    </row>
    <row r="217" spans="1:9" ht="25" customHeight="1">
      <c r="A217" s="1"/>
      <c r="B217" s="1">
        <v>13</v>
      </c>
      <c r="C217" s="13" t="s">
        <v>50</v>
      </c>
      <c r="D217" s="4">
        <v>45107</v>
      </c>
      <c r="E217" s="4">
        <v>45135</v>
      </c>
      <c r="F217" s="5">
        <v>-0.16799664006719173</v>
      </c>
      <c r="G217" s="5">
        <f>'PG facts'!D42</f>
        <v>-1</v>
      </c>
      <c r="H217" s="5">
        <f t="shared" si="6"/>
        <v>2.822287107386557E-2</v>
      </c>
      <c r="I217" s="5">
        <f t="shared" si="7"/>
        <v>0.16799664006719173</v>
      </c>
    </row>
    <row r="218" spans="1:9" ht="25" customHeight="1">
      <c r="A218" s="1"/>
      <c r="B218" s="1">
        <v>13</v>
      </c>
      <c r="C218" s="13" t="s">
        <v>50</v>
      </c>
      <c r="D218" s="4">
        <v>45199</v>
      </c>
      <c r="E218" s="4">
        <v>45217</v>
      </c>
      <c r="F218" s="5">
        <v>6.1999380006194649E-2</v>
      </c>
      <c r="G218" s="5">
        <f>'PG facts'!D49</f>
        <v>-2</v>
      </c>
      <c r="H218" s="5">
        <f t="shared" si="6"/>
        <v>3.8439231211525289E-3</v>
      </c>
      <c r="I218" s="5">
        <f t="shared" si="7"/>
        <v>-0.1239987600123893</v>
      </c>
    </row>
    <row r="219" spans="1:9" ht="25" customHeight="1">
      <c r="A219" s="1"/>
      <c r="B219" s="1">
        <v>13</v>
      </c>
      <c r="C219" s="13" t="s">
        <v>50</v>
      </c>
      <c r="D219" s="4">
        <v>45291</v>
      </c>
      <c r="E219" s="4">
        <v>45314</v>
      </c>
      <c r="F219" s="5">
        <v>1.4338645058288524</v>
      </c>
      <c r="G219" s="5">
        <f>'PG facts'!D56</f>
        <v>1</v>
      </c>
      <c r="H219" s="5">
        <f t="shared" si="6"/>
        <v>2.055967421075819</v>
      </c>
      <c r="I219" s="5">
        <f t="shared" si="7"/>
        <v>1.4338645058288524</v>
      </c>
    </row>
    <row r="220" spans="1:9" ht="25" customHeight="1">
      <c r="A220" s="1"/>
      <c r="B220" s="1">
        <v>13</v>
      </c>
      <c r="C220" s="13" t="s">
        <v>50</v>
      </c>
      <c r="D220" s="4">
        <v>45382</v>
      </c>
      <c r="E220" s="4">
        <v>45401</v>
      </c>
      <c r="F220" s="5">
        <v>2.0298663136464334</v>
      </c>
      <c r="G220" s="5">
        <f>'PG facts'!D63</f>
        <v>2</v>
      </c>
      <c r="H220" s="5">
        <f t="shared" si="6"/>
        <v>4.1203572512765607</v>
      </c>
      <c r="I220" s="5">
        <f t="shared" si="7"/>
        <v>4.0597326272928669</v>
      </c>
    </row>
    <row r="221" spans="1:9" ht="25" customHeight="1">
      <c r="A221" s="1"/>
      <c r="B221" s="1">
        <v>14</v>
      </c>
      <c r="C221" s="13" t="s">
        <v>47</v>
      </c>
      <c r="D221" s="4">
        <v>44651</v>
      </c>
      <c r="E221" s="4">
        <v>44671</v>
      </c>
      <c r="F221" s="5">
        <v>3.7505057736001657</v>
      </c>
      <c r="G221" s="5">
        <f>'PG facts'!D7</f>
        <v>1</v>
      </c>
      <c r="H221" s="5">
        <f t="shared" si="6"/>
        <v>14.066293557808176</v>
      </c>
      <c r="I221" s="5">
        <f t="shared" si="7"/>
        <v>3.7505057736001657</v>
      </c>
    </row>
    <row r="222" spans="1:9" ht="25" customHeight="1">
      <c r="A222" s="1"/>
      <c r="B222" s="1">
        <v>14</v>
      </c>
      <c r="C222" s="13" t="s">
        <v>47</v>
      </c>
      <c r="D222" s="4">
        <v>44742</v>
      </c>
      <c r="E222" s="4">
        <v>44771</v>
      </c>
      <c r="F222" s="5">
        <v>0.22450063641921147</v>
      </c>
      <c r="G222" s="5">
        <f>'PG facts'!D14</f>
        <v>-2</v>
      </c>
      <c r="H222" s="5">
        <f t="shared" si="6"/>
        <v>5.0400535752630982E-2</v>
      </c>
      <c r="I222" s="5">
        <f t="shared" si="7"/>
        <v>-0.44900127283842295</v>
      </c>
    </row>
    <row r="223" spans="1:9" ht="25" customHeight="1">
      <c r="A223" s="1"/>
      <c r="B223" s="1">
        <v>14</v>
      </c>
      <c r="C223" s="13" t="s">
        <v>47</v>
      </c>
      <c r="D223" s="4">
        <v>44834</v>
      </c>
      <c r="E223" s="4">
        <v>44853</v>
      </c>
      <c r="F223" s="5">
        <v>-0.45976551958502032</v>
      </c>
      <c r="G223" s="5">
        <f>'PG facts'!D21</f>
        <v>1</v>
      </c>
      <c r="H223" s="5">
        <f t="shared" si="6"/>
        <v>0.21138433299928369</v>
      </c>
      <c r="I223" s="5">
        <f t="shared" si="7"/>
        <v>-0.45976551958502032</v>
      </c>
    </row>
    <row r="224" spans="1:9" ht="25" customHeight="1">
      <c r="A224" s="1"/>
      <c r="B224" s="1">
        <v>14</v>
      </c>
      <c r="C224" s="13" t="s">
        <v>47</v>
      </c>
      <c r="D224" s="4">
        <v>44926</v>
      </c>
      <c r="E224" s="4">
        <v>44945</v>
      </c>
      <c r="F224" s="5">
        <v>-0.97130769001577688</v>
      </c>
      <c r="G224" s="5">
        <f>'PG facts'!D28</f>
        <v>-8</v>
      </c>
      <c r="H224" s="5">
        <f t="shared" si="6"/>
        <v>0.94343862868378447</v>
      </c>
      <c r="I224" s="5">
        <f t="shared" si="7"/>
        <v>7.770461520126215</v>
      </c>
    </row>
    <row r="225" spans="1:9" ht="25" customHeight="1">
      <c r="A225" s="1"/>
      <c r="B225" s="1">
        <v>14</v>
      </c>
      <c r="C225" s="13" t="s">
        <v>47</v>
      </c>
      <c r="D225" s="4">
        <v>45016</v>
      </c>
      <c r="E225" s="4">
        <v>45037</v>
      </c>
      <c r="F225" s="5">
        <v>-0.16799664006719173</v>
      </c>
      <c r="G225" s="5">
        <f>'PG facts'!D35</f>
        <v>-1</v>
      </c>
      <c r="H225" s="5">
        <f t="shared" si="6"/>
        <v>2.822287107386557E-2</v>
      </c>
      <c r="I225" s="5">
        <f t="shared" si="7"/>
        <v>0.16799664006719173</v>
      </c>
    </row>
    <row r="226" spans="1:9" ht="25" customHeight="1">
      <c r="A226" s="1"/>
      <c r="B226" s="1">
        <v>14</v>
      </c>
      <c r="C226" s="13" t="s">
        <v>47</v>
      </c>
      <c r="D226" s="4">
        <v>45107</v>
      </c>
      <c r="E226" s="4">
        <v>45135</v>
      </c>
      <c r="F226" s="5">
        <v>6.1999380006194649E-2</v>
      </c>
      <c r="G226" s="5">
        <f>'PG facts'!D42</f>
        <v>-1</v>
      </c>
      <c r="H226" s="5">
        <f t="shared" si="6"/>
        <v>3.8439231211525289E-3</v>
      </c>
      <c r="I226" s="5">
        <f t="shared" si="7"/>
        <v>-6.1999380006194649E-2</v>
      </c>
    </row>
    <row r="227" spans="1:9" ht="25" customHeight="1">
      <c r="A227" s="1"/>
      <c r="B227" s="1">
        <v>14</v>
      </c>
      <c r="C227" s="13" t="s">
        <v>47</v>
      </c>
      <c r="D227" s="4">
        <v>45199</v>
      </c>
      <c r="E227" s="4">
        <v>45217</v>
      </c>
      <c r="F227" s="5">
        <v>1.4338645058288524</v>
      </c>
      <c r="G227" s="5">
        <f>'PG facts'!D49</f>
        <v>-2</v>
      </c>
      <c r="H227" s="5">
        <f t="shared" si="6"/>
        <v>2.055967421075819</v>
      </c>
      <c r="I227" s="5">
        <f t="shared" si="7"/>
        <v>-2.8677290116577048</v>
      </c>
    </row>
    <row r="228" spans="1:9" ht="25" customHeight="1">
      <c r="A228" s="1"/>
      <c r="B228" s="1">
        <v>14</v>
      </c>
      <c r="C228" s="13" t="s">
        <v>47</v>
      </c>
      <c r="D228" s="4">
        <v>45291</v>
      </c>
      <c r="E228" s="4">
        <v>45314</v>
      </c>
      <c r="F228" s="5">
        <v>2.0298663136464334</v>
      </c>
      <c r="G228" s="5">
        <f>'PG facts'!D56</f>
        <v>1</v>
      </c>
      <c r="H228" s="5">
        <f t="shared" si="6"/>
        <v>4.1203572512765607</v>
      </c>
      <c r="I228" s="5">
        <f t="shared" si="7"/>
        <v>2.0298663136464334</v>
      </c>
    </row>
    <row r="229" spans="1:9" ht="25" customHeight="1">
      <c r="A229" s="1"/>
      <c r="B229" s="1">
        <v>14</v>
      </c>
      <c r="C229" s="13" t="s">
        <v>47</v>
      </c>
      <c r="D229" s="4">
        <v>45382</v>
      </c>
      <c r="E229" s="4">
        <v>45401</v>
      </c>
      <c r="F229" s="5">
        <v>1.6317086363363043</v>
      </c>
      <c r="G229" s="5">
        <f>'PG facts'!D63</f>
        <v>2</v>
      </c>
      <c r="H229" s="5">
        <f t="shared" si="6"/>
        <v>2.6624730738944815</v>
      </c>
      <c r="I229" s="5">
        <f t="shared" si="7"/>
        <v>3.2634172726726085</v>
      </c>
    </row>
    <row r="230" spans="1:9" ht="25" customHeight="1">
      <c r="A230" s="1"/>
      <c r="B230" s="1">
        <v>14</v>
      </c>
      <c r="C230" s="13" t="s">
        <v>50</v>
      </c>
      <c r="D230" s="4">
        <v>44742</v>
      </c>
      <c r="E230" s="4">
        <v>44771</v>
      </c>
      <c r="F230" s="5">
        <v>3.7505057736001657</v>
      </c>
      <c r="G230" s="5">
        <f>'PG facts'!D14</f>
        <v>-2</v>
      </c>
      <c r="H230" s="5">
        <f t="shared" si="6"/>
        <v>14.066293557808176</v>
      </c>
      <c r="I230" s="5">
        <f t="shared" si="7"/>
        <v>-7.5010115472003314</v>
      </c>
    </row>
    <row r="231" spans="1:9" ht="25" customHeight="1">
      <c r="A231" s="1"/>
      <c r="B231" s="1">
        <v>14</v>
      </c>
      <c r="C231" s="13" t="s">
        <v>50</v>
      </c>
      <c r="D231" s="4">
        <v>44834</v>
      </c>
      <c r="E231" s="4">
        <v>44853</v>
      </c>
      <c r="F231" s="5">
        <v>0.22450063641921147</v>
      </c>
      <c r="G231" s="5">
        <f>'PG facts'!D21</f>
        <v>1</v>
      </c>
      <c r="H231" s="5">
        <f t="shared" si="6"/>
        <v>5.0400535752630982E-2</v>
      </c>
      <c r="I231" s="5">
        <f t="shared" si="7"/>
        <v>0.22450063641921147</v>
      </c>
    </row>
    <row r="232" spans="1:9" ht="25" customHeight="1">
      <c r="A232" s="1"/>
      <c r="B232" s="1">
        <v>14</v>
      </c>
      <c r="C232" s="13" t="s">
        <v>50</v>
      </c>
      <c r="D232" s="4">
        <v>44926</v>
      </c>
      <c r="E232" s="4">
        <v>44945</v>
      </c>
      <c r="F232" s="5">
        <v>-0.45976551958502032</v>
      </c>
      <c r="G232" s="5">
        <f>'PG facts'!D28</f>
        <v>-8</v>
      </c>
      <c r="H232" s="5">
        <f t="shared" si="6"/>
        <v>0.21138433299928369</v>
      </c>
      <c r="I232" s="5">
        <f t="shared" si="7"/>
        <v>3.6781241566801626</v>
      </c>
    </row>
    <row r="233" spans="1:9" ht="25" customHeight="1">
      <c r="A233" s="1"/>
      <c r="B233" s="1">
        <v>14</v>
      </c>
      <c r="C233" s="13" t="s">
        <v>50</v>
      </c>
      <c r="D233" s="4">
        <v>45016</v>
      </c>
      <c r="E233" s="4">
        <v>45037</v>
      </c>
      <c r="F233" s="5">
        <v>-0.97130769001577688</v>
      </c>
      <c r="G233" s="5">
        <f>'PG facts'!D35</f>
        <v>-1</v>
      </c>
      <c r="H233" s="5">
        <f t="shared" si="6"/>
        <v>0.94343862868378447</v>
      </c>
      <c r="I233" s="5">
        <f t="shared" si="7"/>
        <v>0.97130769001577688</v>
      </c>
    </row>
    <row r="234" spans="1:9" ht="25" customHeight="1">
      <c r="A234" s="1"/>
      <c r="B234" s="1">
        <v>14</v>
      </c>
      <c r="C234" s="13" t="s">
        <v>50</v>
      </c>
      <c r="D234" s="4">
        <v>45107</v>
      </c>
      <c r="E234" s="4">
        <v>45135</v>
      </c>
      <c r="F234" s="5">
        <v>-0.16799664006719173</v>
      </c>
      <c r="G234" s="5">
        <f>'PG facts'!D42</f>
        <v>-1</v>
      </c>
      <c r="H234" s="5">
        <f t="shared" si="6"/>
        <v>2.822287107386557E-2</v>
      </c>
      <c r="I234" s="5">
        <f t="shared" si="7"/>
        <v>0.16799664006719173</v>
      </c>
    </row>
    <row r="235" spans="1:9" ht="25" customHeight="1">
      <c r="A235" s="1"/>
      <c r="B235" s="1">
        <v>14</v>
      </c>
      <c r="C235" s="13" t="s">
        <v>50</v>
      </c>
      <c r="D235" s="4">
        <v>45199</v>
      </c>
      <c r="E235" s="4">
        <v>45217</v>
      </c>
      <c r="F235" s="5">
        <v>6.1999380006194649E-2</v>
      </c>
      <c r="G235" s="5">
        <f>'PG facts'!D49</f>
        <v>-2</v>
      </c>
      <c r="H235" s="5">
        <f t="shared" si="6"/>
        <v>3.8439231211525289E-3</v>
      </c>
      <c r="I235" s="5">
        <f t="shared" si="7"/>
        <v>-0.1239987600123893</v>
      </c>
    </row>
    <row r="236" spans="1:9" ht="25" customHeight="1">
      <c r="A236" s="1"/>
      <c r="B236" s="1">
        <v>14</v>
      </c>
      <c r="C236" s="13" t="s">
        <v>50</v>
      </c>
      <c r="D236" s="4">
        <v>45291</v>
      </c>
      <c r="E236" s="4">
        <v>45314</v>
      </c>
      <c r="F236" s="5">
        <v>1.4338645058288524</v>
      </c>
      <c r="G236" s="5">
        <f>'PG facts'!D56</f>
        <v>1</v>
      </c>
      <c r="H236" s="5">
        <f t="shared" si="6"/>
        <v>2.055967421075819</v>
      </c>
      <c r="I236" s="5">
        <f t="shared" si="7"/>
        <v>1.4338645058288524</v>
      </c>
    </row>
    <row r="237" spans="1:9" ht="25" customHeight="1">
      <c r="A237" s="1"/>
      <c r="B237" s="1">
        <v>14</v>
      </c>
      <c r="C237" s="13" t="s">
        <v>50</v>
      </c>
      <c r="D237" s="4">
        <v>45382</v>
      </c>
      <c r="E237" s="4">
        <v>45401</v>
      </c>
      <c r="F237" s="5">
        <v>2.0298663136464334</v>
      </c>
      <c r="G237" s="5">
        <f>'PG facts'!D63</f>
        <v>2</v>
      </c>
      <c r="H237" s="5">
        <f t="shared" si="6"/>
        <v>4.1203572512765607</v>
      </c>
      <c r="I237" s="5">
        <f t="shared" si="7"/>
        <v>4.0597326272928669</v>
      </c>
    </row>
    <row r="238" spans="1:9" ht="25" customHeight="1">
      <c r="A238" s="1"/>
      <c r="B238" s="1">
        <v>15</v>
      </c>
      <c r="C238" s="13" t="s">
        <v>47</v>
      </c>
      <c r="D238" s="4">
        <v>44651</v>
      </c>
      <c r="E238" s="4">
        <v>44671</v>
      </c>
      <c r="F238" s="5">
        <v>3.7505057736001657</v>
      </c>
      <c r="G238" s="5">
        <f>'PG facts'!D8</f>
        <v>8</v>
      </c>
      <c r="H238" s="5">
        <f t="shared" si="6"/>
        <v>14.066293557808176</v>
      </c>
      <c r="I238" s="5">
        <f t="shared" si="7"/>
        <v>30.004046188801325</v>
      </c>
    </row>
    <row r="239" spans="1:9" ht="25" customHeight="1">
      <c r="A239" s="1"/>
      <c r="B239" s="1">
        <v>15</v>
      </c>
      <c r="C239" s="13" t="s">
        <v>47</v>
      </c>
      <c r="D239" s="4">
        <v>44742</v>
      </c>
      <c r="E239" s="4">
        <v>44771</v>
      </c>
      <c r="F239" s="5">
        <v>0.22450063641921147</v>
      </c>
      <c r="G239" s="5">
        <f>'PG facts'!D15</f>
        <v>0</v>
      </c>
      <c r="H239" s="5">
        <f t="shared" si="6"/>
        <v>5.0400535752630982E-2</v>
      </c>
      <c r="I239" s="5">
        <f t="shared" si="7"/>
        <v>0</v>
      </c>
    </row>
    <row r="240" spans="1:9" ht="25" customHeight="1">
      <c r="A240" s="1"/>
      <c r="B240" s="1">
        <v>15</v>
      </c>
      <c r="C240" s="13" t="s">
        <v>47</v>
      </c>
      <c r="D240" s="4">
        <v>44834</v>
      </c>
      <c r="E240" s="4">
        <v>44853</v>
      </c>
      <c r="F240" s="5">
        <v>-0.45976551958502032</v>
      </c>
      <c r="G240" s="5">
        <f>'PG facts'!D22</f>
        <v>-2</v>
      </c>
      <c r="H240" s="5">
        <f t="shared" si="6"/>
        <v>0.21138433299928369</v>
      </c>
      <c r="I240" s="5">
        <f t="shared" si="7"/>
        <v>0.91953103917004064</v>
      </c>
    </row>
    <row r="241" spans="1:9" ht="25" customHeight="1">
      <c r="A241" s="1"/>
      <c r="B241" s="1">
        <v>15</v>
      </c>
      <c r="C241" s="13" t="s">
        <v>47</v>
      </c>
      <c r="D241" s="4">
        <v>44926</v>
      </c>
      <c r="E241" s="4">
        <v>44945</v>
      </c>
      <c r="F241" s="5">
        <v>-0.97130769001577688</v>
      </c>
      <c r="G241" s="5">
        <f>'PG facts'!D29</f>
        <v>-1</v>
      </c>
      <c r="H241" s="5">
        <f t="shared" si="6"/>
        <v>0.94343862868378447</v>
      </c>
      <c r="I241" s="5">
        <f t="shared" si="7"/>
        <v>0.97130769001577688</v>
      </c>
    </row>
    <row r="242" spans="1:9" ht="25" customHeight="1">
      <c r="A242" s="1"/>
      <c r="B242" s="1">
        <v>15</v>
      </c>
      <c r="C242" s="13" t="s">
        <v>47</v>
      </c>
      <c r="D242" s="4">
        <v>45016</v>
      </c>
      <c r="E242" s="4">
        <v>45037</v>
      </c>
      <c r="F242" s="5">
        <v>-0.16799664006719173</v>
      </c>
      <c r="G242" s="5">
        <f>'PG facts'!D36</f>
        <v>1</v>
      </c>
      <c r="H242" s="5">
        <f t="shared" si="6"/>
        <v>2.822287107386557E-2</v>
      </c>
      <c r="I242" s="5">
        <f t="shared" si="7"/>
        <v>-0.16799664006719173</v>
      </c>
    </row>
    <row r="243" spans="1:9" ht="25" customHeight="1">
      <c r="A243" s="1"/>
      <c r="B243" s="1">
        <v>15</v>
      </c>
      <c r="C243" s="13" t="s">
        <v>47</v>
      </c>
      <c r="D243" s="4">
        <v>45107</v>
      </c>
      <c r="E243" s="4">
        <v>45135</v>
      </c>
      <c r="F243" s="5">
        <v>6.1999380006194649E-2</v>
      </c>
      <c r="G243" s="5">
        <f>'PG facts'!D43</f>
        <v>-3</v>
      </c>
      <c r="H243" s="5">
        <f t="shared" si="6"/>
        <v>3.8439231211525289E-3</v>
      </c>
      <c r="I243" s="5">
        <f t="shared" si="7"/>
        <v>-0.18599814001858395</v>
      </c>
    </row>
    <row r="244" spans="1:9" ht="25" customHeight="1">
      <c r="A244" s="1"/>
      <c r="B244" s="1">
        <v>15</v>
      </c>
      <c r="C244" s="13" t="s">
        <v>47</v>
      </c>
      <c r="D244" s="4">
        <v>45199</v>
      </c>
      <c r="E244" s="4">
        <v>45217</v>
      </c>
      <c r="F244" s="5">
        <v>1.4338645058288524</v>
      </c>
      <c r="G244" s="5">
        <f>'PG facts'!D50</f>
        <v>2</v>
      </c>
      <c r="H244" s="5">
        <f t="shared" si="6"/>
        <v>2.055967421075819</v>
      </c>
      <c r="I244" s="5">
        <f t="shared" si="7"/>
        <v>2.8677290116577048</v>
      </c>
    </row>
    <row r="245" spans="1:9" ht="25" customHeight="1">
      <c r="A245" s="1"/>
      <c r="B245" s="1">
        <v>15</v>
      </c>
      <c r="C245" s="13" t="s">
        <v>47</v>
      </c>
      <c r="D245" s="4">
        <v>45291</v>
      </c>
      <c r="E245" s="4">
        <v>45314</v>
      </c>
      <c r="F245" s="5">
        <v>2.0298663136464334</v>
      </c>
      <c r="G245" s="5">
        <f>'PG facts'!D57</f>
        <v>-4</v>
      </c>
      <c r="H245" s="5">
        <f t="shared" si="6"/>
        <v>4.1203572512765607</v>
      </c>
      <c r="I245" s="5">
        <f t="shared" si="7"/>
        <v>-8.1194652545857338</v>
      </c>
    </row>
    <row r="246" spans="1:9" ht="25" customHeight="1">
      <c r="A246" s="1"/>
      <c r="B246" s="1">
        <v>15</v>
      </c>
      <c r="C246" s="13" t="s">
        <v>50</v>
      </c>
      <c r="D246" s="4">
        <v>44742</v>
      </c>
      <c r="E246" s="4">
        <v>44771</v>
      </c>
      <c r="F246" s="5">
        <v>3.7505057736001657</v>
      </c>
      <c r="G246" s="5">
        <f>'PG facts'!D15</f>
        <v>0</v>
      </c>
      <c r="H246" s="5">
        <f t="shared" si="6"/>
        <v>14.066293557808176</v>
      </c>
      <c r="I246" s="5">
        <f t="shared" si="7"/>
        <v>0</v>
      </c>
    </row>
    <row r="247" spans="1:9" ht="25" customHeight="1">
      <c r="A247" s="1"/>
      <c r="B247" s="1">
        <v>15</v>
      </c>
      <c r="C247" s="13" t="s">
        <v>50</v>
      </c>
      <c r="D247" s="4">
        <v>44834</v>
      </c>
      <c r="E247" s="4">
        <v>44853</v>
      </c>
      <c r="F247" s="5">
        <v>0.22450063641921147</v>
      </c>
      <c r="G247" s="5">
        <f>'PG facts'!D22</f>
        <v>-2</v>
      </c>
      <c r="H247" s="5">
        <f t="shared" si="6"/>
        <v>5.0400535752630982E-2</v>
      </c>
      <c r="I247" s="5">
        <f t="shared" si="7"/>
        <v>-0.44900127283842295</v>
      </c>
    </row>
    <row r="248" spans="1:9" ht="25" customHeight="1">
      <c r="A248" s="1"/>
      <c r="B248" s="1">
        <v>15</v>
      </c>
      <c r="C248" s="13" t="s">
        <v>50</v>
      </c>
      <c r="D248" s="4">
        <v>44926</v>
      </c>
      <c r="E248" s="4">
        <v>44945</v>
      </c>
      <c r="F248" s="5">
        <v>-0.45976551958502032</v>
      </c>
      <c r="G248" s="5">
        <f>'PG facts'!D29</f>
        <v>-1</v>
      </c>
      <c r="H248" s="5">
        <f t="shared" si="6"/>
        <v>0.21138433299928369</v>
      </c>
      <c r="I248" s="5">
        <f t="shared" si="7"/>
        <v>0.45976551958502032</v>
      </c>
    </row>
    <row r="249" spans="1:9" ht="25" customHeight="1">
      <c r="A249" s="1"/>
      <c r="B249" s="1">
        <v>15</v>
      </c>
      <c r="C249" s="13" t="s">
        <v>50</v>
      </c>
      <c r="D249" s="4">
        <v>45016</v>
      </c>
      <c r="E249" s="4">
        <v>45037</v>
      </c>
      <c r="F249" s="5">
        <v>-0.97130769001577688</v>
      </c>
      <c r="G249" s="5">
        <f>'PG facts'!D36</f>
        <v>1</v>
      </c>
      <c r="H249" s="5">
        <f t="shared" si="6"/>
        <v>0.94343862868378447</v>
      </c>
      <c r="I249" s="5">
        <f t="shared" si="7"/>
        <v>-0.97130769001577688</v>
      </c>
    </row>
    <row r="250" spans="1:9" ht="25" customHeight="1">
      <c r="A250" s="1"/>
      <c r="B250" s="1">
        <v>15</v>
      </c>
      <c r="C250" s="13" t="s">
        <v>50</v>
      </c>
      <c r="D250" s="4">
        <v>45107</v>
      </c>
      <c r="E250" s="4">
        <v>45135</v>
      </c>
      <c r="F250" s="5">
        <v>-0.16799664006719173</v>
      </c>
      <c r="G250" s="5">
        <f>'PG facts'!D43</f>
        <v>-3</v>
      </c>
      <c r="H250" s="5">
        <f t="shared" si="6"/>
        <v>2.822287107386557E-2</v>
      </c>
      <c r="I250" s="5">
        <f t="shared" si="7"/>
        <v>0.50398992020157518</v>
      </c>
    </row>
    <row r="251" spans="1:9" ht="25" customHeight="1">
      <c r="A251" s="1"/>
      <c r="B251" s="1">
        <v>15</v>
      </c>
      <c r="C251" s="13" t="s">
        <v>50</v>
      </c>
      <c r="D251" s="4">
        <v>45199</v>
      </c>
      <c r="E251" s="4">
        <v>45217</v>
      </c>
      <c r="F251" s="5">
        <v>6.1999380006194649E-2</v>
      </c>
      <c r="G251" s="5">
        <f>'PG facts'!D50</f>
        <v>2</v>
      </c>
      <c r="H251" s="5">
        <f t="shared" si="6"/>
        <v>3.8439231211525289E-3</v>
      </c>
      <c r="I251" s="5">
        <f t="shared" si="7"/>
        <v>0.1239987600123893</v>
      </c>
    </row>
    <row r="252" spans="1:9" ht="25" customHeight="1">
      <c r="A252" s="1"/>
      <c r="B252" s="1">
        <v>15</v>
      </c>
      <c r="C252" s="13" t="s">
        <v>50</v>
      </c>
      <c r="D252" s="4">
        <v>45291</v>
      </c>
      <c r="E252" s="4">
        <v>45314</v>
      </c>
      <c r="F252" s="5">
        <v>1.4338645058288524</v>
      </c>
      <c r="G252" s="5">
        <f>'PG facts'!D57</f>
        <v>-4</v>
      </c>
      <c r="H252" s="5">
        <f t="shared" si="6"/>
        <v>2.055967421075819</v>
      </c>
      <c r="I252" s="5">
        <f t="shared" si="7"/>
        <v>-5.7354580233154095</v>
      </c>
    </row>
    <row r="253" spans="1:9" ht="25" customHeight="1">
      <c r="A253" s="1"/>
      <c r="B253" s="1">
        <v>16</v>
      </c>
      <c r="C253" s="13" t="s">
        <v>47</v>
      </c>
      <c r="D253" s="4">
        <v>44651</v>
      </c>
      <c r="E253" s="4">
        <v>44671</v>
      </c>
      <c r="F253" s="5">
        <v>3.7505057736001657</v>
      </c>
      <c r="G253" s="5">
        <f>'PG facts'!D8</f>
        <v>8</v>
      </c>
      <c r="H253" s="5">
        <f t="shared" si="6"/>
        <v>14.066293557808176</v>
      </c>
      <c r="I253" s="5">
        <f t="shared" si="7"/>
        <v>30.004046188801325</v>
      </c>
    </row>
    <row r="254" spans="1:9" ht="25" customHeight="1">
      <c r="A254" s="1"/>
      <c r="B254" s="1">
        <v>16</v>
      </c>
      <c r="C254" s="13" t="s">
        <v>47</v>
      </c>
      <c r="D254" s="4">
        <v>44742</v>
      </c>
      <c r="E254" s="4">
        <v>44771</v>
      </c>
      <c r="F254" s="5">
        <v>0.22450063641921147</v>
      </c>
      <c r="G254" s="5">
        <f>'PG facts'!D15</f>
        <v>0</v>
      </c>
      <c r="H254" s="5">
        <f t="shared" si="6"/>
        <v>5.0400535752630982E-2</v>
      </c>
      <c r="I254" s="5">
        <f t="shared" si="7"/>
        <v>0</v>
      </c>
    </row>
    <row r="255" spans="1:9" ht="25" customHeight="1">
      <c r="A255" s="1"/>
      <c r="B255" s="1">
        <v>16</v>
      </c>
      <c r="C255" s="13" t="s">
        <v>47</v>
      </c>
      <c r="D255" s="4">
        <v>44834</v>
      </c>
      <c r="E255" s="4">
        <v>44853</v>
      </c>
      <c r="F255" s="5">
        <v>-0.45976551958502032</v>
      </c>
      <c r="G255" s="5">
        <f>'PG facts'!D22</f>
        <v>-2</v>
      </c>
      <c r="H255" s="5">
        <f t="shared" si="6"/>
        <v>0.21138433299928369</v>
      </c>
      <c r="I255" s="5">
        <f t="shared" si="7"/>
        <v>0.91953103917004064</v>
      </c>
    </row>
    <row r="256" spans="1:9" ht="25" customHeight="1">
      <c r="A256" s="1"/>
      <c r="B256" s="1">
        <v>16</v>
      </c>
      <c r="C256" s="13" t="s">
        <v>47</v>
      </c>
      <c r="D256" s="4">
        <v>44926</v>
      </c>
      <c r="E256" s="4">
        <v>44945</v>
      </c>
      <c r="F256" s="5">
        <v>-0.97130769001577688</v>
      </c>
      <c r="G256" s="5">
        <f>'PG facts'!D29</f>
        <v>-1</v>
      </c>
      <c r="H256" s="5">
        <f t="shared" si="6"/>
        <v>0.94343862868378447</v>
      </c>
      <c r="I256" s="5">
        <f t="shared" si="7"/>
        <v>0.97130769001577688</v>
      </c>
    </row>
    <row r="257" spans="1:9" ht="25" customHeight="1">
      <c r="A257" s="1"/>
      <c r="B257" s="1">
        <v>16</v>
      </c>
      <c r="C257" s="13" t="s">
        <v>47</v>
      </c>
      <c r="D257" s="4">
        <v>45016</v>
      </c>
      <c r="E257" s="4">
        <v>45037</v>
      </c>
      <c r="F257" s="5">
        <v>-0.16799664006719173</v>
      </c>
      <c r="G257" s="5">
        <f>'PG facts'!D36</f>
        <v>1</v>
      </c>
      <c r="H257" s="5">
        <f t="shared" si="6"/>
        <v>2.822287107386557E-2</v>
      </c>
      <c r="I257" s="5">
        <f t="shared" si="7"/>
        <v>-0.16799664006719173</v>
      </c>
    </row>
    <row r="258" spans="1:9" ht="25" customHeight="1">
      <c r="A258" s="1"/>
      <c r="B258" s="1">
        <v>16</v>
      </c>
      <c r="C258" s="13" t="s">
        <v>47</v>
      </c>
      <c r="D258" s="4">
        <v>45107</v>
      </c>
      <c r="E258" s="4">
        <v>45135</v>
      </c>
      <c r="F258" s="5">
        <v>6.1999380006194649E-2</v>
      </c>
      <c r="G258" s="5">
        <f>'PG facts'!D43</f>
        <v>-3</v>
      </c>
      <c r="H258" s="5">
        <f t="shared" si="6"/>
        <v>3.8439231211525289E-3</v>
      </c>
      <c r="I258" s="5">
        <f t="shared" si="7"/>
        <v>-0.18599814001858395</v>
      </c>
    </row>
    <row r="259" spans="1:9" ht="25" customHeight="1">
      <c r="A259" s="1"/>
      <c r="B259" s="1">
        <v>16</v>
      </c>
      <c r="C259" s="13" t="s">
        <v>47</v>
      </c>
      <c r="D259" s="4">
        <v>45199</v>
      </c>
      <c r="E259" s="4">
        <v>45217</v>
      </c>
      <c r="F259" s="5">
        <v>1.4338645058288524</v>
      </c>
      <c r="G259" s="5">
        <f>'PG facts'!D50</f>
        <v>2</v>
      </c>
      <c r="H259" s="5">
        <f t="shared" si="6"/>
        <v>2.055967421075819</v>
      </c>
      <c r="I259" s="5">
        <f t="shared" si="7"/>
        <v>2.8677290116577048</v>
      </c>
    </row>
    <row r="260" spans="1:9" ht="25" customHeight="1">
      <c r="A260" s="1"/>
      <c r="B260" s="1">
        <v>16</v>
      </c>
      <c r="C260" s="13" t="s">
        <v>47</v>
      </c>
      <c r="D260" s="4">
        <v>45291</v>
      </c>
      <c r="E260" s="4">
        <v>45314</v>
      </c>
      <c r="F260" s="5">
        <v>2.0298663136464334</v>
      </c>
      <c r="G260" s="5">
        <f>'PG facts'!D57</f>
        <v>-4</v>
      </c>
      <c r="H260" s="5">
        <f t="shared" si="6"/>
        <v>4.1203572512765607</v>
      </c>
      <c r="I260" s="5">
        <f t="shared" si="7"/>
        <v>-8.1194652545857338</v>
      </c>
    </row>
    <row r="261" spans="1:9" ht="25" customHeight="1">
      <c r="A261" s="1"/>
      <c r="B261" s="1">
        <v>16</v>
      </c>
      <c r="C261" s="13" t="s">
        <v>50</v>
      </c>
      <c r="D261" s="4">
        <v>44742</v>
      </c>
      <c r="E261" s="4">
        <v>44771</v>
      </c>
      <c r="F261" s="5">
        <v>3.7505057736001657</v>
      </c>
      <c r="G261" s="5">
        <f>'PG facts'!D15</f>
        <v>0</v>
      </c>
      <c r="H261" s="5">
        <f t="shared" si="6"/>
        <v>14.066293557808176</v>
      </c>
      <c r="I261" s="5">
        <f t="shared" si="7"/>
        <v>0</v>
      </c>
    </row>
    <row r="262" spans="1:9" ht="25" customHeight="1">
      <c r="A262" s="1"/>
      <c r="B262" s="1">
        <v>16</v>
      </c>
      <c r="C262" s="13" t="s">
        <v>50</v>
      </c>
      <c r="D262" s="4">
        <v>44834</v>
      </c>
      <c r="E262" s="4">
        <v>44853</v>
      </c>
      <c r="F262" s="5">
        <v>0.22450063641921147</v>
      </c>
      <c r="G262" s="5">
        <f>'PG facts'!D22</f>
        <v>-2</v>
      </c>
      <c r="H262" s="5">
        <f t="shared" ref="H262:H325" si="8">F262^2</f>
        <v>5.0400535752630982E-2</v>
      </c>
      <c r="I262" s="5">
        <f t="shared" ref="I262:I325" si="9">F262*G262</f>
        <v>-0.44900127283842295</v>
      </c>
    </row>
    <row r="263" spans="1:9" ht="25" customHeight="1">
      <c r="A263" s="1"/>
      <c r="B263" s="1">
        <v>16</v>
      </c>
      <c r="C263" s="13" t="s">
        <v>50</v>
      </c>
      <c r="D263" s="4">
        <v>44926</v>
      </c>
      <c r="E263" s="4">
        <v>44945</v>
      </c>
      <c r="F263" s="5">
        <v>-0.45976551958502032</v>
      </c>
      <c r="G263" s="5">
        <f>'PG facts'!D29</f>
        <v>-1</v>
      </c>
      <c r="H263" s="5">
        <f t="shared" si="8"/>
        <v>0.21138433299928369</v>
      </c>
      <c r="I263" s="5">
        <f t="shared" si="9"/>
        <v>0.45976551958502032</v>
      </c>
    </row>
    <row r="264" spans="1:9" ht="25" customHeight="1">
      <c r="A264" s="1"/>
      <c r="B264" s="1">
        <v>16</v>
      </c>
      <c r="C264" s="13" t="s">
        <v>50</v>
      </c>
      <c r="D264" s="4">
        <v>45016</v>
      </c>
      <c r="E264" s="4">
        <v>45037</v>
      </c>
      <c r="F264" s="5">
        <v>-0.97130769001577688</v>
      </c>
      <c r="G264" s="5">
        <f>'PG facts'!D36</f>
        <v>1</v>
      </c>
      <c r="H264" s="5">
        <f t="shared" si="8"/>
        <v>0.94343862868378447</v>
      </c>
      <c r="I264" s="5">
        <f t="shared" si="9"/>
        <v>-0.97130769001577688</v>
      </c>
    </row>
    <row r="265" spans="1:9" ht="25" customHeight="1">
      <c r="A265" s="1"/>
      <c r="B265" s="1">
        <v>16</v>
      </c>
      <c r="C265" s="13" t="s">
        <v>50</v>
      </c>
      <c r="D265" s="4">
        <v>45107</v>
      </c>
      <c r="E265" s="4">
        <v>45135</v>
      </c>
      <c r="F265" s="5">
        <v>-0.16799664006719173</v>
      </c>
      <c r="G265" s="5">
        <f>'PG facts'!D43</f>
        <v>-3</v>
      </c>
      <c r="H265" s="5">
        <f t="shared" si="8"/>
        <v>2.822287107386557E-2</v>
      </c>
      <c r="I265" s="5">
        <f t="shared" si="9"/>
        <v>0.50398992020157518</v>
      </c>
    </row>
    <row r="266" spans="1:9" ht="25" customHeight="1">
      <c r="A266" s="1"/>
      <c r="B266" s="1">
        <v>16</v>
      </c>
      <c r="C266" s="13" t="s">
        <v>50</v>
      </c>
      <c r="D266" s="4">
        <v>45199</v>
      </c>
      <c r="E266" s="4">
        <v>45217</v>
      </c>
      <c r="F266" s="5">
        <v>6.1999380006194649E-2</v>
      </c>
      <c r="G266" s="5">
        <f>'PG facts'!D50</f>
        <v>2</v>
      </c>
      <c r="H266" s="5">
        <f t="shared" si="8"/>
        <v>3.8439231211525289E-3</v>
      </c>
      <c r="I266" s="5">
        <f t="shared" si="9"/>
        <v>0.1239987600123893</v>
      </c>
    </row>
    <row r="267" spans="1:9" ht="25" customHeight="1">
      <c r="A267" s="1"/>
      <c r="B267" s="1">
        <v>16</v>
      </c>
      <c r="C267" s="13" t="s">
        <v>50</v>
      </c>
      <c r="D267" s="4">
        <v>45291</v>
      </c>
      <c r="E267" s="4">
        <v>45314</v>
      </c>
      <c r="F267" s="5">
        <v>1.4338645058288524</v>
      </c>
      <c r="G267" s="5">
        <f>'PG facts'!D57</f>
        <v>-4</v>
      </c>
      <c r="H267" s="5">
        <f t="shared" si="8"/>
        <v>2.055967421075819</v>
      </c>
      <c r="I267" s="5">
        <f t="shared" si="9"/>
        <v>-5.7354580233154095</v>
      </c>
    </row>
    <row r="268" spans="1:9" ht="25" customHeight="1">
      <c r="A268" s="1"/>
      <c r="B268" s="1">
        <v>16</v>
      </c>
      <c r="C268" s="13" t="s">
        <v>50</v>
      </c>
      <c r="D268" s="4">
        <v>45382</v>
      </c>
      <c r="E268" s="4">
        <v>45401</v>
      </c>
      <c r="F268" s="5">
        <v>2.0298663136464334</v>
      </c>
      <c r="G268" s="5">
        <f>'PG facts'!D64</f>
        <v>-4</v>
      </c>
      <c r="H268" s="5">
        <f t="shared" si="8"/>
        <v>4.1203572512765607</v>
      </c>
      <c r="I268" s="5">
        <f t="shared" si="9"/>
        <v>-8.1194652545857338</v>
      </c>
    </row>
    <row r="269" spans="1:9" ht="25" customHeight="1">
      <c r="A269" s="1"/>
      <c r="B269" s="1">
        <v>17</v>
      </c>
      <c r="C269" s="13" t="s">
        <v>47</v>
      </c>
      <c r="D269" s="4">
        <v>44651</v>
      </c>
      <c r="E269" s="4">
        <v>44671</v>
      </c>
      <c r="F269" s="5">
        <v>3.7505057736001657</v>
      </c>
      <c r="G269" s="5">
        <f>'PG facts'!D8</f>
        <v>8</v>
      </c>
      <c r="H269" s="5">
        <f t="shared" si="8"/>
        <v>14.066293557808176</v>
      </c>
      <c r="I269" s="5">
        <f t="shared" si="9"/>
        <v>30.004046188801325</v>
      </c>
    </row>
    <row r="270" spans="1:9" ht="25" customHeight="1">
      <c r="A270" s="1"/>
      <c r="B270" s="1">
        <v>17</v>
      </c>
      <c r="C270" s="13" t="s">
        <v>47</v>
      </c>
      <c r="D270" s="4">
        <v>44742</v>
      </c>
      <c r="E270" s="4">
        <v>44771</v>
      </c>
      <c r="F270" s="5">
        <v>0.22450063641921147</v>
      </c>
      <c r="G270" s="5">
        <f>'PG facts'!D15</f>
        <v>0</v>
      </c>
      <c r="H270" s="5">
        <f t="shared" si="8"/>
        <v>5.0400535752630982E-2</v>
      </c>
      <c r="I270" s="5">
        <f t="shared" si="9"/>
        <v>0</v>
      </c>
    </row>
    <row r="271" spans="1:9" ht="25" customHeight="1">
      <c r="A271" s="1"/>
      <c r="B271" s="1">
        <v>17</v>
      </c>
      <c r="C271" s="13" t="s">
        <v>47</v>
      </c>
      <c r="D271" s="4">
        <v>44834</v>
      </c>
      <c r="E271" s="4">
        <v>44853</v>
      </c>
      <c r="F271" s="5">
        <v>-0.45976551958502032</v>
      </c>
      <c r="G271" s="5">
        <f>'PG facts'!D22</f>
        <v>-2</v>
      </c>
      <c r="H271" s="5">
        <f t="shared" si="8"/>
        <v>0.21138433299928369</v>
      </c>
      <c r="I271" s="5">
        <f t="shared" si="9"/>
        <v>0.91953103917004064</v>
      </c>
    </row>
    <row r="272" spans="1:9" ht="25" customHeight="1">
      <c r="A272" s="1"/>
      <c r="B272" s="1">
        <v>17</v>
      </c>
      <c r="C272" s="13" t="s">
        <v>47</v>
      </c>
      <c r="D272" s="4">
        <v>44926</v>
      </c>
      <c r="E272" s="4">
        <v>44945</v>
      </c>
      <c r="F272" s="5">
        <v>-0.97130769001577688</v>
      </c>
      <c r="G272" s="5">
        <f>'PG facts'!D29</f>
        <v>-1</v>
      </c>
      <c r="H272" s="5">
        <f t="shared" si="8"/>
        <v>0.94343862868378447</v>
      </c>
      <c r="I272" s="5">
        <f t="shared" si="9"/>
        <v>0.97130769001577688</v>
      </c>
    </row>
    <row r="273" spans="1:9" ht="25" customHeight="1">
      <c r="A273" s="1"/>
      <c r="B273" s="1">
        <v>17</v>
      </c>
      <c r="C273" s="13" t="s">
        <v>47</v>
      </c>
      <c r="D273" s="4">
        <v>45016</v>
      </c>
      <c r="E273" s="4">
        <v>45037</v>
      </c>
      <c r="F273" s="5">
        <v>-0.16799664006719173</v>
      </c>
      <c r="G273" s="5">
        <f>'PG facts'!D36</f>
        <v>1</v>
      </c>
      <c r="H273" s="5">
        <f t="shared" si="8"/>
        <v>2.822287107386557E-2</v>
      </c>
      <c r="I273" s="5">
        <f t="shared" si="9"/>
        <v>-0.16799664006719173</v>
      </c>
    </row>
    <row r="274" spans="1:9" ht="25" customHeight="1">
      <c r="A274" s="1"/>
      <c r="B274" s="1">
        <v>17</v>
      </c>
      <c r="C274" s="13" t="s">
        <v>47</v>
      </c>
      <c r="D274" s="4">
        <v>45107</v>
      </c>
      <c r="E274" s="4">
        <v>45135</v>
      </c>
      <c r="F274" s="5">
        <v>6.1999380006194649E-2</v>
      </c>
      <c r="G274" s="5">
        <f>'PG facts'!D43</f>
        <v>-3</v>
      </c>
      <c r="H274" s="5">
        <f t="shared" si="8"/>
        <v>3.8439231211525289E-3</v>
      </c>
      <c r="I274" s="5">
        <f t="shared" si="9"/>
        <v>-0.18599814001858395</v>
      </c>
    </row>
    <row r="275" spans="1:9" ht="25" customHeight="1">
      <c r="A275" s="1"/>
      <c r="B275" s="1">
        <v>17</v>
      </c>
      <c r="C275" s="13" t="s">
        <v>47</v>
      </c>
      <c r="D275" s="4">
        <v>45199</v>
      </c>
      <c r="E275" s="4">
        <v>45217</v>
      </c>
      <c r="F275" s="5">
        <v>1.4338645058288524</v>
      </c>
      <c r="G275" s="5">
        <f>'PG facts'!D50</f>
        <v>2</v>
      </c>
      <c r="H275" s="5">
        <f t="shared" si="8"/>
        <v>2.055967421075819</v>
      </c>
      <c r="I275" s="5">
        <f t="shared" si="9"/>
        <v>2.8677290116577048</v>
      </c>
    </row>
    <row r="276" spans="1:9" ht="25" customHeight="1">
      <c r="A276" s="1"/>
      <c r="B276" s="1">
        <v>17</v>
      </c>
      <c r="C276" s="13" t="s">
        <v>47</v>
      </c>
      <c r="D276" s="4">
        <v>45291</v>
      </c>
      <c r="E276" s="4">
        <v>45314</v>
      </c>
      <c r="F276" s="5">
        <v>2.0298663136464334</v>
      </c>
      <c r="G276" s="5">
        <f>'PG facts'!D57</f>
        <v>-4</v>
      </c>
      <c r="H276" s="5">
        <f t="shared" si="8"/>
        <v>4.1203572512765607</v>
      </c>
      <c r="I276" s="5">
        <f t="shared" si="9"/>
        <v>-8.1194652545857338</v>
      </c>
    </row>
    <row r="277" spans="1:9" ht="25" customHeight="1">
      <c r="A277" s="1"/>
      <c r="B277" s="1">
        <v>17</v>
      </c>
      <c r="C277" s="13" t="s">
        <v>47</v>
      </c>
      <c r="D277" s="4">
        <v>45382</v>
      </c>
      <c r="E277" s="4">
        <v>45401</v>
      </c>
      <c r="F277" s="5">
        <v>1.9031592443456091</v>
      </c>
      <c r="G277" s="5">
        <f>'PG facts'!D64</f>
        <v>-4</v>
      </c>
      <c r="H277" s="5">
        <f t="shared" si="8"/>
        <v>3.6220151093381499</v>
      </c>
      <c r="I277" s="5">
        <f t="shared" si="9"/>
        <v>-7.6126369773824365</v>
      </c>
    </row>
    <row r="278" spans="1:9" ht="25" customHeight="1">
      <c r="A278" s="1"/>
      <c r="B278" s="1">
        <v>17</v>
      </c>
      <c r="C278" s="13" t="s">
        <v>50</v>
      </c>
      <c r="D278" s="4">
        <v>44742</v>
      </c>
      <c r="E278" s="4">
        <v>44771</v>
      </c>
      <c r="F278" s="5">
        <v>3.7505057736001657</v>
      </c>
      <c r="G278" s="5">
        <f>'PG facts'!D15</f>
        <v>0</v>
      </c>
      <c r="H278" s="5">
        <f t="shared" si="8"/>
        <v>14.066293557808176</v>
      </c>
      <c r="I278" s="5">
        <f t="shared" si="9"/>
        <v>0</v>
      </c>
    </row>
    <row r="279" spans="1:9" ht="25" customHeight="1">
      <c r="A279" s="1"/>
      <c r="B279" s="1">
        <v>17</v>
      </c>
      <c r="C279" s="13" t="s">
        <v>50</v>
      </c>
      <c r="D279" s="4">
        <v>44834</v>
      </c>
      <c r="E279" s="4">
        <v>44853</v>
      </c>
      <c r="F279" s="5">
        <v>0.22450063641921147</v>
      </c>
      <c r="G279" s="5">
        <f>'PG facts'!D22</f>
        <v>-2</v>
      </c>
      <c r="H279" s="5">
        <f t="shared" si="8"/>
        <v>5.0400535752630982E-2</v>
      </c>
      <c r="I279" s="5">
        <f t="shared" si="9"/>
        <v>-0.44900127283842295</v>
      </c>
    </row>
    <row r="280" spans="1:9" ht="25" customHeight="1">
      <c r="A280" s="1"/>
      <c r="B280" s="1">
        <v>17</v>
      </c>
      <c r="C280" s="13" t="s">
        <v>50</v>
      </c>
      <c r="D280" s="4">
        <v>44926</v>
      </c>
      <c r="E280" s="4">
        <v>44945</v>
      </c>
      <c r="F280" s="5">
        <v>-0.45976551958502032</v>
      </c>
      <c r="G280" s="5">
        <f>'PG facts'!D29</f>
        <v>-1</v>
      </c>
      <c r="H280" s="5">
        <f t="shared" si="8"/>
        <v>0.21138433299928369</v>
      </c>
      <c r="I280" s="5">
        <f t="shared" si="9"/>
        <v>0.45976551958502032</v>
      </c>
    </row>
    <row r="281" spans="1:9" ht="25" customHeight="1">
      <c r="A281" s="1"/>
      <c r="B281" s="1">
        <v>17</v>
      </c>
      <c r="C281" s="13" t="s">
        <v>50</v>
      </c>
      <c r="D281" s="4">
        <v>45016</v>
      </c>
      <c r="E281" s="4">
        <v>45037</v>
      </c>
      <c r="F281" s="5">
        <v>-0.97130769001577688</v>
      </c>
      <c r="G281" s="5">
        <f>'PG facts'!D36</f>
        <v>1</v>
      </c>
      <c r="H281" s="5">
        <f t="shared" si="8"/>
        <v>0.94343862868378447</v>
      </c>
      <c r="I281" s="5">
        <f t="shared" si="9"/>
        <v>-0.97130769001577688</v>
      </c>
    </row>
    <row r="282" spans="1:9" ht="25" customHeight="1">
      <c r="A282" s="1"/>
      <c r="B282" s="1">
        <v>17</v>
      </c>
      <c r="C282" s="13" t="s">
        <v>50</v>
      </c>
      <c r="D282" s="4">
        <v>45107</v>
      </c>
      <c r="E282" s="4">
        <v>45135</v>
      </c>
      <c r="F282" s="5">
        <v>-0.16799664006719173</v>
      </c>
      <c r="G282" s="5">
        <f>'PG facts'!D43</f>
        <v>-3</v>
      </c>
      <c r="H282" s="5">
        <f t="shared" si="8"/>
        <v>2.822287107386557E-2</v>
      </c>
      <c r="I282" s="5">
        <f t="shared" si="9"/>
        <v>0.50398992020157518</v>
      </c>
    </row>
    <row r="283" spans="1:9" ht="25" customHeight="1">
      <c r="A283" s="1"/>
      <c r="B283" s="1">
        <v>17</v>
      </c>
      <c r="C283" s="13" t="s">
        <v>50</v>
      </c>
      <c r="D283" s="4">
        <v>45199</v>
      </c>
      <c r="E283" s="4">
        <v>45217</v>
      </c>
      <c r="F283" s="5">
        <v>6.1999380006194649E-2</v>
      </c>
      <c r="G283" s="5">
        <f>'PG facts'!D50</f>
        <v>2</v>
      </c>
      <c r="H283" s="5">
        <f t="shared" si="8"/>
        <v>3.8439231211525289E-3</v>
      </c>
      <c r="I283" s="5">
        <f t="shared" si="9"/>
        <v>0.1239987600123893</v>
      </c>
    </row>
    <row r="284" spans="1:9" ht="25" customHeight="1">
      <c r="A284" s="1"/>
      <c r="B284" s="1">
        <v>17</v>
      </c>
      <c r="C284" s="13" t="s">
        <v>50</v>
      </c>
      <c r="D284" s="4">
        <v>45291</v>
      </c>
      <c r="E284" s="4">
        <v>45314</v>
      </c>
      <c r="F284" s="5">
        <v>1.4338645058288524</v>
      </c>
      <c r="G284" s="5">
        <f>'PG facts'!D57</f>
        <v>-4</v>
      </c>
      <c r="H284" s="5">
        <f t="shared" si="8"/>
        <v>2.055967421075819</v>
      </c>
      <c r="I284" s="5">
        <f t="shared" si="9"/>
        <v>-5.7354580233154095</v>
      </c>
    </row>
    <row r="285" spans="1:9" ht="25" customHeight="1">
      <c r="A285" s="1"/>
      <c r="B285" s="1">
        <v>17</v>
      </c>
      <c r="C285" s="13" t="s">
        <v>50</v>
      </c>
      <c r="D285" s="4">
        <v>45382</v>
      </c>
      <c r="E285" s="4">
        <v>45401</v>
      </c>
      <c r="F285" s="5">
        <v>2.0298663136464334</v>
      </c>
      <c r="G285" s="5">
        <f>'PG facts'!D64</f>
        <v>-4</v>
      </c>
      <c r="H285" s="5">
        <f t="shared" si="8"/>
        <v>4.1203572512765607</v>
      </c>
      <c r="I285" s="5">
        <f t="shared" si="9"/>
        <v>-8.1194652545857338</v>
      </c>
    </row>
    <row r="286" spans="1:9" ht="25" customHeight="1">
      <c r="A286" s="1"/>
      <c r="B286" s="1">
        <v>18</v>
      </c>
      <c r="C286" s="13" t="s">
        <v>47</v>
      </c>
      <c r="D286" s="4">
        <v>44651</v>
      </c>
      <c r="E286" s="4">
        <v>44671</v>
      </c>
      <c r="F286" s="5">
        <v>3.7505057736001657</v>
      </c>
      <c r="G286" s="5">
        <f>'PG facts'!D8</f>
        <v>8</v>
      </c>
      <c r="H286" s="5">
        <f t="shared" si="8"/>
        <v>14.066293557808176</v>
      </c>
      <c r="I286" s="5">
        <f t="shared" si="9"/>
        <v>30.004046188801325</v>
      </c>
    </row>
    <row r="287" spans="1:9" ht="25" customHeight="1">
      <c r="A287" s="1"/>
      <c r="B287" s="1">
        <v>18</v>
      </c>
      <c r="C287" s="13" t="s">
        <v>47</v>
      </c>
      <c r="D287" s="4">
        <v>44742</v>
      </c>
      <c r="E287" s="4">
        <v>44771</v>
      </c>
      <c r="F287" s="5">
        <v>0.22450063641921147</v>
      </c>
      <c r="G287" s="5">
        <f>'PG facts'!D15</f>
        <v>0</v>
      </c>
      <c r="H287" s="5">
        <f t="shared" si="8"/>
        <v>5.0400535752630982E-2</v>
      </c>
      <c r="I287" s="5">
        <f t="shared" si="9"/>
        <v>0</v>
      </c>
    </row>
    <row r="288" spans="1:9" ht="25" customHeight="1">
      <c r="A288" s="1"/>
      <c r="B288" s="1">
        <v>18</v>
      </c>
      <c r="C288" s="13" t="s">
        <v>47</v>
      </c>
      <c r="D288" s="4">
        <v>44834</v>
      </c>
      <c r="E288" s="4">
        <v>44853</v>
      </c>
      <c r="F288" s="5">
        <v>-0.45976551958502032</v>
      </c>
      <c r="G288" s="5">
        <f>'PG facts'!D22</f>
        <v>-2</v>
      </c>
      <c r="H288" s="5">
        <f t="shared" si="8"/>
        <v>0.21138433299928369</v>
      </c>
      <c r="I288" s="5">
        <f t="shared" si="9"/>
        <v>0.91953103917004064</v>
      </c>
    </row>
    <row r="289" spans="1:9" ht="25" customHeight="1">
      <c r="A289" s="1"/>
      <c r="B289" s="1">
        <v>18</v>
      </c>
      <c r="C289" s="13" t="s">
        <v>47</v>
      </c>
      <c r="D289" s="4">
        <v>44926</v>
      </c>
      <c r="E289" s="4">
        <v>44945</v>
      </c>
      <c r="F289" s="5">
        <v>-0.97130769001577688</v>
      </c>
      <c r="G289" s="5">
        <f>'PG facts'!D29</f>
        <v>-1</v>
      </c>
      <c r="H289" s="5">
        <f t="shared" si="8"/>
        <v>0.94343862868378447</v>
      </c>
      <c r="I289" s="5">
        <f t="shared" si="9"/>
        <v>0.97130769001577688</v>
      </c>
    </row>
    <row r="290" spans="1:9" ht="25" customHeight="1">
      <c r="A290" s="1"/>
      <c r="B290" s="1">
        <v>18</v>
      </c>
      <c r="C290" s="13" t="s">
        <v>47</v>
      </c>
      <c r="D290" s="4">
        <v>45016</v>
      </c>
      <c r="E290" s="4">
        <v>45037</v>
      </c>
      <c r="F290" s="5">
        <v>-0.16799664006719173</v>
      </c>
      <c r="G290" s="5">
        <f>'PG facts'!D36</f>
        <v>1</v>
      </c>
      <c r="H290" s="5">
        <f t="shared" si="8"/>
        <v>2.822287107386557E-2</v>
      </c>
      <c r="I290" s="5">
        <f t="shared" si="9"/>
        <v>-0.16799664006719173</v>
      </c>
    </row>
    <row r="291" spans="1:9" ht="25" customHeight="1">
      <c r="A291" s="1"/>
      <c r="B291" s="1">
        <v>18</v>
      </c>
      <c r="C291" s="13" t="s">
        <v>47</v>
      </c>
      <c r="D291" s="4">
        <v>45107</v>
      </c>
      <c r="E291" s="4">
        <v>45135</v>
      </c>
      <c r="F291" s="5">
        <v>6.1999380006194649E-2</v>
      </c>
      <c r="G291" s="5">
        <f>'PG facts'!D43</f>
        <v>-3</v>
      </c>
      <c r="H291" s="5">
        <f t="shared" si="8"/>
        <v>3.8439231211525289E-3</v>
      </c>
      <c r="I291" s="5">
        <f t="shared" si="9"/>
        <v>-0.18599814001858395</v>
      </c>
    </row>
    <row r="292" spans="1:9" ht="25" customHeight="1">
      <c r="A292" s="1"/>
      <c r="B292" s="1">
        <v>18</v>
      </c>
      <c r="C292" s="13" t="s">
        <v>47</v>
      </c>
      <c r="D292" s="4">
        <v>45199</v>
      </c>
      <c r="E292" s="4">
        <v>45217</v>
      </c>
      <c r="F292" s="5">
        <v>1.4338645058288524</v>
      </c>
      <c r="G292" s="5">
        <f>'PG facts'!D50</f>
        <v>2</v>
      </c>
      <c r="H292" s="5">
        <f t="shared" si="8"/>
        <v>2.055967421075819</v>
      </c>
      <c r="I292" s="5">
        <f t="shared" si="9"/>
        <v>2.8677290116577048</v>
      </c>
    </row>
    <row r="293" spans="1:9" ht="25" customHeight="1">
      <c r="A293" s="1"/>
      <c r="B293" s="1">
        <v>18</v>
      </c>
      <c r="C293" s="13" t="s">
        <v>47</v>
      </c>
      <c r="D293" s="4">
        <v>45291</v>
      </c>
      <c r="E293" s="4">
        <v>45314</v>
      </c>
      <c r="F293" s="5">
        <v>2.0298663136464334</v>
      </c>
      <c r="G293" s="5">
        <f>'PG facts'!D57</f>
        <v>-4</v>
      </c>
      <c r="H293" s="5">
        <f t="shared" si="8"/>
        <v>4.1203572512765607</v>
      </c>
      <c r="I293" s="5">
        <f t="shared" si="9"/>
        <v>-8.1194652545857338</v>
      </c>
    </row>
    <row r="294" spans="1:9" ht="25" customHeight="1">
      <c r="A294" s="1"/>
      <c r="B294" s="1">
        <v>18</v>
      </c>
      <c r="C294" s="13" t="s">
        <v>47</v>
      </c>
      <c r="D294" s="4">
        <v>45382</v>
      </c>
      <c r="E294" s="4">
        <v>45401</v>
      </c>
      <c r="F294" s="5">
        <v>1.7438948654766806</v>
      </c>
      <c r="G294" s="5">
        <f>'PG facts'!D64</f>
        <v>-4</v>
      </c>
      <c r="H294" s="5">
        <f t="shared" si="8"/>
        <v>3.04116930183593</v>
      </c>
      <c r="I294" s="5">
        <f t="shared" si="9"/>
        <v>-6.9755794619067224</v>
      </c>
    </row>
    <row r="295" spans="1:9" ht="25" customHeight="1">
      <c r="A295" s="1"/>
      <c r="B295" s="1">
        <v>18</v>
      </c>
      <c r="C295" s="13" t="s">
        <v>50</v>
      </c>
      <c r="D295" s="4">
        <v>44742</v>
      </c>
      <c r="E295" s="4">
        <v>44771</v>
      </c>
      <c r="F295" s="5">
        <v>3.7505057736001657</v>
      </c>
      <c r="G295" s="5">
        <f>'PG facts'!D15</f>
        <v>0</v>
      </c>
      <c r="H295" s="5">
        <f t="shared" si="8"/>
        <v>14.066293557808176</v>
      </c>
      <c r="I295" s="5">
        <f t="shared" si="9"/>
        <v>0</v>
      </c>
    </row>
    <row r="296" spans="1:9" ht="25" customHeight="1">
      <c r="A296" s="1"/>
      <c r="B296" s="1">
        <v>18</v>
      </c>
      <c r="C296" s="13" t="s">
        <v>50</v>
      </c>
      <c r="D296" s="4">
        <v>44834</v>
      </c>
      <c r="E296" s="4">
        <v>44853</v>
      </c>
      <c r="F296" s="5">
        <v>0.22450063641921147</v>
      </c>
      <c r="G296" s="5">
        <f>'PG facts'!D22</f>
        <v>-2</v>
      </c>
      <c r="H296" s="5">
        <f t="shared" si="8"/>
        <v>5.0400535752630982E-2</v>
      </c>
      <c r="I296" s="5">
        <f t="shared" si="9"/>
        <v>-0.44900127283842295</v>
      </c>
    </row>
    <row r="297" spans="1:9" ht="25" customHeight="1">
      <c r="A297" s="1"/>
      <c r="B297" s="1">
        <v>18</v>
      </c>
      <c r="C297" s="13" t="s">
        <v>50</v>
      </c>
      <c r="D297" s="4">
        <v>44926</v>
      </c>
      <c r="E297" s="4">
        <v>44945</v>
      </c>
      <c r="F297" s="5">
        <v>-0.45976551958502032</v>
      </c>
      <c r="G297" s="5">
        <f>'PG facts'!D29</f>
        <v>-1</v>
      </c>
      <c r="H297" s="5">
        <f t="shared" si="8"/>
        <v>0.21138433299928369</v>
      </c>
      <c r="I297" s="5">
        <f t="shared" si="9"/>
        <v>0.45976551958502032</v>
      </c>
    </row>
    <row r="298" spans="1:9" ht="25" customHeight="1">
      <c r="A298" s="1"/>
      <c r="B298" s="1">
        <v>18</v>
      </c>
      <c r="C298" s="13" t="s">
        <v>50</v>
      </c>
      <c r="D298" s="4">
        <v>45016</v>
      </c>
      <c r="E298" s="4">
        <v>45037</v>
      </c>
      <c r="F298" s="5">
        <v>-0.97130769001577688</v>
      </c>
      <c r="G298" s="5">
        <f>'PG facts'!D36</f>
        <v>1</v>
      </c>
      <c r="H298" s="5">
        <f t="shared" si="8"/>
        <v>0.94343862868378447</v>
      </c>
      <c r="I298" s="5">
        <f t="shared" si="9"/>
        <v>-0.97130769001577688</v>
      </c>
    </row>
    <row r="299" spans="1:9" ht="25" customHeight="1">
      <c r="A299" s="1"/>
      <c r="B299" s="1">
        <v>18</v>
      </c>
      <c r="C299" s="13" t="s">
        <v>50</v>
      </c>
      <c r="D299" s="4">
        <v>45107</v>
      </c>
      <c r="E299" s="4">
        <v>45135</v>
      </c>
      <c r="F299" s="5">
        <v>-0.16799664006719173</v>
      </c>
      <c r="G299" s="5">
        <f>'PG facts'!D43</f>
        <v>-3</v>
      </c>
      <c r="H299" s="5">
        <f t="shared" si="8"/>
        <v>2.822287107386557E-2</v>
      </c>
      <c r="I299" s="5">
        <f t="shared" si="9"/>
        <v>0.50398992020157518</v>
      </c>
    </row>
    <row r="300" spans="1:9" ht="25" customHeight="1">
      <c r="A300" s="1"/>
      <c r="B300" s="1">
        <v>18</v>
      </c>
      <c r="C300" s="13" t="s">
        <v>50</v>
      </c>
      <c r="D300" s="4">
        <v>45199</v>
      </c>
      <c r="E300" s="4">
        <v>45217</v>
      </c>
      <c r="F300" s="5">
        <v>6.1999380006194649E-2</v>
      </c>
      <c r="G300" s="5">
        <f>'PG facts'!D50</f>
        <v>2</v>
      </c>
      <c r="H300" s="5">
        <f t="shared" si="8"/>
        <v>3.8439231211525289E-3</v>
      </c>
      <c r="I300" s="5">
        <f t="shared" si="9"/>
        <v>0.1239987600123893</v>
      </c>
    </row>
    <row r="301" spans="1:9" ht="25" customHeight="1">
      <c r="A301" s="1"/>
      <c r="B301" s="1">
        <v>18</v>
      </c>
      <c r="C301" s="13" t="s">
        <v>50</v>
      </c>
      <c r="D301" s="4">
        <v>45291</v>
      </c>
      <c r="E301" s="4">
        <v>45314</v>
      </c>
      <c r="F301" s="5">
        <v>1.4338645058288524</v>
      </c>
      <c r="G301" s="5">
        <f>'PG facts'!D57</f>
        <v>-4</v>
      </c>
      <c r="H301" s="5">
        <f t="shared" si="8"/>
        <v>2.055967421075819</v>
      </c>
      <c r="I301" s="5">
        <f t="shared" si="9"/>
        <v>-5.7354580233154095</v>
      </c>
    </row>
    <row r="302" spans="1:9" ht="25" customHeight="1">
      <c r="A302" s="1"/>
      <c r="B302" s="1">
        <v>18</v>
      </c>
      <c r="C302" s="13" t="s">
        <v>50</v>
      </c>
      <c r="D302" s="4">
        <v>45382</v>
      </c>
      <c r="E302" s="4">
        <v>45401</v>
      </c>
      <c r="F302" s="5">
        <v>2.0298663136464334</v>
      </c>
      <c r="G302" s="5">
        <f>'PG facts'!D64</f>
        <v>-4</v>
      </c>
      <c r="H302" s="5">
        <f t="shared" si="8"/>
        <v>4.1203572512765607</v>
      </c>
      <c r="I302" s="5">
        <f t="shared" si="9"/>
        <v>-8.1194652545857338</v>
      </c>
    </row>
    <row r="303" spans="1:9" ht="25" customHeight="1">
      <c r="A303" s="1"/>
      <c r="B303" s="1">
        <v>19</v>
      </c>
      <c r="C303" s="13" t="s">
        <v>47</v>
      </c>
      <c r="D303" s="4">
        <v>44651</v>
      </c>
      <c r="E303" s="4">
        <v>44671</v>
      </c>
      <c r="F303" s="5">
        <v>3.7505057736001657</v>
      </c>
      <c r="G303" s="5">
        <f>'PG facts'!D8</f>
        <v>8</v>
      </c>
      <c r="H303" s="5">
        <f t="shared" si="8"/>
        <v>14.066293557808176</v>
      </c>
      <c r="I303" s="5">
        <f t="shared" si="9"/>
        <v>30.004046188801325</v>
      </c>
    </row>
    <row r="304" spans="1:9" ht="25" customHeight="1">
      <c r="A304" s="1"/>
      <c r="B304" s="1">
        <v>19</v>
      </c>
      <c r="C304" s="13" t="s">
        <v>47</v>
      </c>
      <c r="D304" s="4">
        <v>44742</v>
      </c>
      <c r="E304" s="4">
        <v>44771</v>
      </c>
      <c r="F304" s="5">
        <v>0.22450063641921147</v>
      </c>
      <c r="G304" s="5">
        <f>'PG facts'!D15</f>
        <v>0</v>
      </c>
      <c r="H304" s="5">
        <f t="shared" si="8"/>
        <v>5.0400535752630982E-2</v>
      </c>
      <c r="I304" s="5">
        <f t="shared" si="9"/>
        <v>0</v>
      </c>
    </row>
    <row r="305" spans="1:9" ht="25" customHeight="1">
      <c r="A305" s="1"/>
      <c r="B305" s="1">
        <v>19</v>
      </c>
      <c r="C305" s="13" t="s">
        <v>47</v>
      </c>
      <c r="D305" s="4">
        <v>44834</v>
      </c>
      <c r="E305" s="4">
        <v>44853</v>
      </c>
      <c r="F305" s="5">
        <v>-0.45976551958502032</v>
      </c>
      <c r="G305" s="5">
        <f>'PG facts'!D22</f>
        <v>-2</v>
      </c>
      <c r="H305" s="5">
        <f t="shared" si="8"/>
        <v>0.21138433299928369</v>
      </c>
      <c r="I305" s="5">
        <f t="shared" si="9"/>
        <v>0.91953103917004064</v>
      </c>
    </row>
    <row r="306" spans="1:9" ht="25" customHeight="1">
      <c r="A306" s="1"/>
      <c r="B306" s="1">
        <v>19</v>
      </c>
      <c r="C306" s="13" t="s">
        <v>47</v>
      </c>
      <c r="D306" s="4">
        <v>44926</v>
      </c>
      <c r="E306" s="4">
        <v>44945</v>
      </c>
      <c r="F306" s="5">
        <v>-0.97130769001577688</v>
      </c>
      <c r="G306" s="5">
        <f>'PG facts'!D29</f>
        <v>-1</v>
      </c>
      <c r="H306" s="5">
        <f t="shared" si="8"/>
        <v>0.94343862868378447</v>
      </c>
      <c r="I306" s="5">
        <f t="shared" si="9"/>
        <v>0.97130769001577688</v>
      </c>
    </row>
    <row r="307" spans="1:9" ht="25" customHeight="1">
      <c r="A307" s="1"/>
      <c r="B307" s="1">
        <v>19</v>
      </c>
      <c r="C307" s="13" t="s">
        <v>47</v>
      </c>
      <c r="D307" s="4">
        <v>45016</v>
      </c>
      <c r="E307" s="4">
        <v>45037</v>
      </c>
      <c r="F307" s="5">
        <v>-0.16799664006719173</v>
      </c>
      <c r="G307" s="5">
        <f>'PG facts'!D36</f>
        <v>1</v>
      </c>
      <c r="H307" s="5">
        <f t="shared" si="8"/>
        <v>2.822287107386557E-2</v>
      </c>
      <c r="I307" s="5">
        <f t="shared" si="9"/>
        <v>-0.16799664006719173</v>
      </c>
    </row>
    <row r="308" spans="1:9" ht="25" customHeight="1">
      <c r="A308" s="1"/>
      <c r="B308" s="1">
        <v>19</v>
      </c>
      <c r="C308" s="13" t="s">
        <v>47</v>
      </c>
      <c r="D308" s="4">
        <v>45107</v>
      </c>
      <c r="E308" s="4">
        <v>45135</v>
      </c>
      <c r="F308" s="5">
        <v>6.1999380006194649E-2</v>
      </c>
      <c r="G308" s="5">
        <f>'PG facts'!D43</f>
        <v>-3</v>
      </c>
      <c r="H308" s="5">
        <f t="shared" si="8"/>
        <v>3.8439231211525289E-3</v>
      </c>
      <c r="I308" s="5">
        <f t="shared" si="9"/>
        <v>-0.18599814001858395</v>
      </c>
    </row>
    <row r="309" spans="1:9" ht="25" customHeight="1">
      <c r="A309" s="1"/>
      <c r="B309" s="1">
        <v>19</v>
      </c>
      <c r="C309" s="13" t="s">
        <v>47</v>
      </c>
      <c r="D309" s="4">
        <v>45199</v>
      </c>
      <c r="E309" s="4">
        <v>45217</v>
      </c>
      <c r="F309" s="5">
        <v>1.4338645058288524</v>
      </c>
      <c r="G309" s="5">
        <f>'PG facts'!D50</f>
        <v>2</v>
      </c>
      <c r="H309" s="5">
        <f t="shared" si="8"/>
        <v>2.055967421075819</v>
      </c>
      <c r="I309" s="5">
        <f t="shared" si="9"/>
        <v>2.8677290116577048</v>
      </c>
    </row>
    <row r="310" spans="1:9" ht="25" customHeight="1">
      <c r="A310" s="1"/>
      <c r="B310" s="1">
        <v>19</v>
      </c>
      <c r="C310" s="13" t="s">
        <v>47</v>
      </c>
      <c r="D310" s="4">
        <v>45291</v>
      </c>
      <c r="E310" s="4">
        <v>45314</v>
      </c>
      <c r="F310" s="5">
        <v>2.0298663136464334</v>
      </c>
      <c r="G310" s="5">
        <f>'PG facts'!D57</f>
        <v>-4</v>
      </c>
      <c r="H310" s="5">
        <f t="shared" si="8"/>
        <v>4.1203572512765607</v>
      </c>
      <c r="I310" s="5">
        <f t="shared" si="9"/>
        <v>-8.1194652545857338</v>
      </c>
    </row>
    <row r="311" spans="1:9" ht="25" customHeight="1">
      <c r="A311" s="1"/>
      <c r="B311" s="1">
        <v>19</v>
      </c>
      <c r="C311" s="13" t="s">
        <v>47</v>
      </c>
      <c r="D311" s="4">
        <v>45382</v>
      </c>
      <c r="E311" s="4">
        <v>45401</v>
      </c>
      <c r="F311" s="5">
        <v>1.6317086363363043</v>
      </c>
      <c r="G311" s="5">
        <f>'PG facts'!D64</f>
        <v>-4</v>
      </c>
      <c r="H311" s="5">
        <f t="shared" si="8"/>
        <v>2.6624730738944815</v>
      </c>
      <c r="I311" s="5">
        <f t="shared" si="9"/>
        <v>-6.526834545345217</v>
      </c>
    </row>
    <row r="312" spans="1:9" ht="25" customHeight="1">
      <c r="A312" s="1"/>
      <c r="B312" s="1">
        <v>19</v>
      </c>
      <c r="C312" s="13" t="s">
        <v>50</v>
      </c>
      <c r="D312" s="4">
        <v>44742</v>
      </c>
      <c r="E312" s="4">
        <v>44771</v>
      </c>
      <c r="F312" s="5">
        <v>3.7505057736001657</v>
      </c>
      <c r="G312" s="5">
        <f>'PG facts'!D15</f>
        <v>0</v>
      </c>
      <c r="H312" s="5">
        <f t="shared" si="8"/>
        <v>14.066293557808176</v>
      </c>
      <c r="I312" s="5">
        <f t="shared" si="9"/>
        <v>0</v>
      </c>
    </row>
    <row r="313" spans="1:9" ht="25" customHeight="1">
      <c r="A313" s="1"/>
      <c r="B313" s="1">
        <v>19</v>
      </c>
      <c r="C313" s="13" t="s">
        <v>50</v>
      </c>
      <c r="D313" s="4">
        <v>44834</v>
      </c>
      <c r="E313" s="4">
        <v>44853</v>
      </c>
      <c r="F313" s="5">
        <v>0.22450063641921147</v>
      </c>
      <c r="G313" s="5">
        <f>'PG facts'!D22</f>
        <v>-2</v>
      </c>
      <c r="H313" s="5">
        <f t="shared" si="8"/>
        <v>5.0400535752630982E-2</v>
      </c>
      <c r="I313" s="5">
        <f t="shared" si="9"/>
        <v>-0.44900127283842295</v>
      </c>
    </row>
    <row r="314" spans="1:9" ht="25" customHeight="1">
      <c r="A314" s="1"/>
      <c r="B314" s="1">
        <v>19</v>
      </c>
      <c r="C314" s="13" t="s">
        <v>50</v>
      </c>
      <c r="D314" s="4">
        <v>44926</v>
      </c>
      <c r="E314" s="4">
        <v>44945</v>
      </c>
      <c r="F314" s="5">
        <v>-0.45976551958502032</v>
      </c>
      <c r="G314" s="5">
        <f>'PG facts'!D29</f>
        <v>-1</v>
      </c>
      <c r="H314" s="5">
        <f t="shared" si="8"/>
        <v>0.21138433299928369</v>
      </c>
      <c r="I314" s="5">
        <f t="shared" si="9"/>
        <v>0.45976551958502032</v>
      </c>
    </row>
    <row r="315" spans="1:9" ht="25" customHeight="1">
      <c r="A315" s="1"/>
      <c r="B315" s="1">
        <v>19</v>
      </c>
      <c r="C315" s="13" t="s">
        <v>50</v>
      </c>
      <c r="D315" s="4">
        <v>45016</v>
      </c>
      <c r="E315" s="4">
        <v>45037</v>
      </c>
      <c r="F315" s="5">
        <v>-0.97130769001577688</v>
      </c>
      <c r="G315" s="5">
        <f>'PG facts'!D36</f>
        <v>1</v>
      </c>
      <c r="H315" s="5">
        <f t="shared" si="8"/>
        <v>0.94343862868378447</v>
      </c>
      <c r="I315" s="5">
        <f t="shared" si="9"/>
        <v>-0.97130769001577688</v>
      </c>
    </row>
    <row r="316" spans="1:9" ht="25" customHeight="1">
      <c r="A316" s="1"/>
      <c r="B316" s="1">
        <v>19</v>
      </c>
      <c r="C316" s="13" t="s">
        <v>50</v>
      </c>
      <c r="D316" s="4">
        <v>45107</v>
      </c>
      <c r="E316" s="4">
        <v>45135</v>
      </c>
      <c r="F316" s="5">
        <v>-0.16799664006719173</v>
      </c>
      <c r="G316" s="5">
        <f>'PG facts'!D43</f>
        <v>-3</v>
      </c>
      <c r="H316" s="5">
        <f t="shared" si="8"/>
        <v>2.822287107386557E-2</v>
      </c>
      <c r="I316" s="5">
        <f t="shared" si="9"/>
        <v>0.50398992020157518</v>
      </c>
    </row>
    <row r="317" spans="1:9" ht="25" customHeight="1">
      <c r="A317" s="1"/>
      <c r="B317" s="1">
        <v>19</v>
      </c>
      <c r="C317" s="13" t="s">
        <v>50</v>
      </c>
      <c r="D317" s="4">
        <v>45199</v>
      </c>
      <c r="E317" s="4">
        <v>45217</v>
      </c>
      <c r="F317" s="5">
        <v>6.1999380006194649E-2</v>
      </c>
      <c r="G317" s="5">
        <f>'PG facts'!D50</f>
        <v>2</v>
      </c>
      <c r="H317" s="5">
        <f t="shared" si="8"/>
        <v>3.8439231211525289E-3</v>
      </c>
      <c r="I317" s="5">
        <f t="shared" si="9"/>
        <v>0.1239987600123893</v>
      </c>
    </row>
    <row r="318" spans="1:9" ht="25" customHeight="1">
      <c r="A318" s="1"/>
      <c r="B318" s="1">
        <v>19</v>
      </c>
      <c r="C318" s="13" t="s">
        <v>50</v>
      </c>
      <c r="D318" s="4">
        <v>45291</v>
      </c>
      <c r="E318" s="4">
        <v>45314</v>
      </c>
      <c r="F318" s="5">
        <v>1.4338645058288524</v>
      </c>
      <c r="G318" s="5">
        <f>'PG facts'!D57</f>
        <v>-4</v>
      </c>
      <c r="H318" s="5">
        <f t="shared" si="8"/>
        <v>2.055967421075819</v>
      </c>
      <c r="I318" s="5">
        <f t="shared" si="9"/>
        <v>-5.7354580233154095</v>
      </c>
    </row>
    <row r="319" spans="1:9" ht="25" customHeight="1">
      <c r="A319" s="1"/>
      <c r="B319" s="1">
        <v>19</v>
      </c>
      <c r="C319" s="13" t="s">
        <v>50</v>
      </c>
      <c r="D319" s="4">
        <v>45382</v>
      </c>
      <c r="E319" s="4">
        <v>45401</v>
      </c>
      <c r="F319" s="5">
        <v>2.0298663136464334</v>
      </c>
      <c r="G319" s="5">
        <f>'PG facts'!D64</f>
        <v>-4</v>
      </c>
      <c r="H319" s="5">
        <f t="shared" si="8"/>
        <v>4.1203572512765607</v>
      </c>
      <c r="I319" s="5">
        <f t="shared" si="9"/>
        <v>-8.1194652545857338</v>
      </c>
    </row>
    <row r="320" spans="1:9" ht="25" customHeight="1">
      <c r="A320" s="1"/>
      <c r="B320" s="1">
        <v>20</v>
      </c>
      <c r="C320" s="13" t="s">
        <v>47</v>
      </c>
      <c r="D320" s="4">
        <v>44651</v>
      </c>
      <c r="E320" s="4">
        <v>44671</v>
      </c>
      <c r="F320" s="5">
        <v>3.7505057736001657</v>
      </c>
      <c r="G320" s="5">
        <f>'PG facts'!D8</f>
        <v>8</v>
      </c>
      <c r="H320" s="5">
        <f t="shared" si="8"/>
        <v>14.066293557808176</v>
      </c>
      <c r="I320" s="5">
        <f t="shared" si="9"/>
        <v>30.004046188801325</v>
      </c>
    </row>
    <row r="321" spans="1:9" ht="25" customHeight="1">
      <c r="A321" s="1"/>
      <c r="B321" s="1">
        <v>20</v>
      </c>
      <c r="C321" s="13" t="s">
        <v>47</v>
      </c>
      <c r="D321" s="4">
        <v>44742</v>
      </c>
      <c r="E321" s="4">
        <v>44771</v>
      </c>
      <c r="F321" s="5">
        <v>0.22450063641921147</v>
      </c>
      <c r="G321" s="5">
        <f>'PG facts'!D15</f>
        <v>0</v>
      </c>
      <c r="H321" s="5">
        <f t="shared" si="8"/>
        <v>5.0400535752630982E-2</v>
      </c>
      <c r="I321" s="5">
        <f t="shared" si="9"/>
        <v>0</v>
      </c>
    </row>
    <row r="322" spans="1:9" ht="25" customHeight="1">
      <c r="A322" s="1"/>
      <c r="B322" s="1">
        <v>20</v>
      </c>
      <c r="C322" s="13" t="s">
        <v>47</v>
      </c>
      <c r="D322" s="4">
        <v>44834</v>
      </c>
      <c r="E322" s="4">
        <v>44853</v>
      </c>
      <c r="F322" s="5">
        <v>-0.45976551958502032</v>
      </c>
      <c r="G322" s="5">
        <f>'PG facts'!D22</f>
        <v>-2</v>
      </c>
      <c r="H322" s="5">
        <f t="shared" si="8"/>
        <v>0.21138433299928369</v>
      </c>
      <c r="I322" s="5">
        <f t="shared" si="9"/>
        <v>0.91953103917004064</v>
      </c>
    </row>
    <row r="323" spans="1:9" ht="25" customHeight="1">
      <c r="A323" s="1"/>
      <c r="B323" s="1">
        <v>20</v>
      </c>
      <c r="C323" s="13" t="s">
        <v>47</v>
      </c>
      <c r="D323" s="4">
        <v>44926</v>
      </c>
      <c r="E323" s="4">
        <v>44945</v>
      </c>
      <c r="F323" s="5">
        <v>-0.97130769001577688</v>
      </c>
      <c r="G323" s="5">
        <f>'PG facts'!D29</f>
        <v>-1</v>
      </c>
      <c r="H323" s="5">
        <f t="shared" si="8"/>
        <v>0.94343862868378447</v>
      </c>
      <c r="I323" s="5">
        <f t="shared" si="9"/>
        <v>0.97130769001577688</v>
      </c>
    </row>
    <row r="324" spans="1:9" ht="25" customHeight="1">
      <c r="A324" s="1"/>
      <c r="B324" s="1">
        <v>20</v>
      </c>
      <c r="C324" s="13" t="s">
        <v>47</v>
      </c>
      <c r="D324" s="4">
        <v>45016</v>
      </c>
      <c r="E324" s="4">
        <v>45037</v>
      </c>
      <c r="F324" s="5">
        <v>-0.16799664006719173</v>
      </c>
      <c r="G324" s="5">
        <f>'PG facts'!D36</f>
        <v>1</v>
      </c>
      <c r="H324" s="5">
        <f t="shared" si="8"/>
        <v>2.822287107386557E-2</v>
      </c>
      <c r="I324" s="5">
        <f t="shared" si="9"/>
        <v>-0.16799664006719173</v>
      </c>
    </row>
    <row r="325" spans="1:9" ht="25" customHeight="1">
      <c r="A325" s="1"/>
      <c r="B325" s="1">
        <v>20</v>
      </c>
      <c r="C325" s="13" t="s">
        <v>47</v>
      </c>
      <c r="D325" s="4">
        <v>45107</v>
      </c>
      <c r="E325" s="4">
        <v>45135</v>
      </c>
      <c r="F325" s="5">
        <v>6.1999380006194649E-2</v>
      </c>
      <c r="G325" s="5">
        <f>'PG facts'!D43</f>
        <v>-3</v>
      </c>
      <c r="H325" s="5">
        <f t="shared" si="8"/>
        <v>3.8439231211525289E-3</v>
      </c>
      <c r="I325" s="5">
        <f t="shared" si="9"/>
        <v>-0.18599814001858395</v>
      </c>
    </row>
    <row r="326" spans="1:9" ht="25" customHeight="1">
      <c r="A326" s="1"/>
      <c r="B326" s="1">
        <v>20</v>
      </c>
      <c r="C326" s="13" t="s">
        <v>47</v>
      </c>
      <c r="D326" s="4">
        <v>45199</v>
      </c>
      <c r="E326" s="4">
        <v>45217</v>
      </c>
      <c r="F326" s="5">
        <v>1.4338645058288524</v>
      </c>
      <c r="G326" s="5">
        <f>'PG facts'!D50</f>
        <v>2</v>
      </c>
      <c r="H326" s="5">
        <f t="shared" ref="H326:H389" si="10">F326^2</f>
        <v>2.055967421075819</v>
      </c>
      <c r="I326" s="5">
        <f t="shared" ref="I326:I389" si="11">F326*G326</f>
        <v>2.8677290116577048</v>
      </c>
    </row>
    <row r="327" spans="1:9" ht="25" customHeight="1">
      <c r="A327" s="1"/>
      <c r="B327" s="1">
        <v>20</v>
      </c>
      <c r="C327" s="13" t="s">
        <v>47</v>
      </c>
      <c r="D327" s="4">
        <v>45291</v>
      </c>
      <c r="E327" s="4">
        <v>45314</v>
      </c>
      <c r="F327" s="5">
        <v>2.0298663136464334</v>
      </c>
      <c r="G327" s="5">
        <f>'PG facts'!D57</f>
        <v>-4</v>
      </c>
      <c r="H327" s="5">
        <f t="shared" si="10"/>
        <v>4.1203572512765607</v>
      </c>
      <c r="I327" s="5">
        <f t="shared" si="11"/>
        <v>-8.1194652545857338</v>
      </c>
    </row>
    <row r="328" spans="1:9" ht="25" customHeight="1">
      <c r="A328" s="1"/>
      <c r="B328" s="1">
        <v>20</v>
      </c>
      <c r="C328" s="13" t="s">
        <v>47</v>
      </c>
      <c r="D328" s="4">
        <v>45382</v>
      </c>
      <c r="E328" s="4">
        <v>45401</v>
      </c>
      <c r="F328" s="5">
        <v>1.6317086363363043</v>
      </c>
      <c r="G328" s="5">
        <f>'PG facts'!D64</f>
        <v>-4</v>
      </c>
      <c r="H328" s="5">
        <f t="shared" si="10"/>
        <v>2.6624730738944815</v>
      </c>
      <c r="I328" s="5">
        <f t="shared" si="11"/>
        <v>-6.526834545345217</v>
      </c>
    </row>
    <row r="329" spans="1:9" ht="25" customHeight="1">
      <c r="A329" s="1"/>
      <c r="B329" s="1">
        <v>20</v>
      </c>
      <c r="C329" s="13" t="s">
        <v>50</v>
      </c>
      <c r="D329" s="4">
        <v>44742</v>
      </c>
      <c r="E329" s="4">
        <v>44771</v>
      </c>
      <c r="F329" s="5">
        <v>3.7505057736001657</v>
      </c>
      <c r="G329" s="5">
        <f>'PG facts'!D15</f>
        <v>0</v>
      </c>
      <c r="H329" s="5">
        <f t="shared" si="10"/>
        <v>14.066293557808176</v>
      </c>
      <c r="I329" s="5">
        <f t="shared" si="11"/>
        <v>0</v>
      </c>
    </row>
    <row r="330" spans="1:9" ht="25" customHeight="1">
      <c r="A330" s="1"/>
      <c r="B330" s="1">
        <v>20</v>
      </c>
      <c r="C330" s="13" t="s">
        <v>50</v>
      </c>
      <c r="D330" s="4">
        <v>44834</v>
      </c>
      <c r="E330" s="4">
        <v>44853</v>
      </c>
      <c r="F330" s="5">
        <v>0.22450063641921147</v>
      </c>
      <c r="G330" s="5">
        <f>'PG facts'!D22</f>
        <v>-2</v>
      </c>
      <c r="H330" s="5">
        <f t="shared" si="10"/>
        <v>5.0400535752630982E-2</v>
      </c>
      <c r="I330" s="5">
        <f t="shared" si="11"/>
        <v>-0.44900127283842295</v>
      </c>
    </row>
    <row r="331" spans="1:9" ht="25" customHeight="1">
      <c r="A331" s="1"/>
      <c r="B331" s="1">
        <v>20</v>
      </c>
      <c r="C331" s="13" t="s">
        <v>50</v>
      </c>
      <c r="D331" s="4">
        <v>44926</v>
      </c>
      <c r="E331" s="4">
        <v>44945</v>
      </c>
      <c r="F331" s="5">
        <v>-0.45976551958502032</v>
      </c>
      <c r="G331" s="5">
        <f>'PG facts'!D29</f>
        <v>-1</v>
      </c>
      <c r="H331" s="5">
        <f t="shared" si="10"/>
        <v>0.21138433299928369</v>
      </c>
      <c r="I331" s="5">
        <f t="shared" si="11"/>
        <v>0.45976551958502032</v>
      </c>
    </row>
    <row r="332" spans="1:9" ht="25" customHeight="1">
      <c r="A332" s="1"/>
      <c r="B332" s="1">
        <v>20</v>
      </c>
      <c r="C332" s="13" t="s">
        <v>50</v>
      </c>
      <c r="D332" s="4">
        <v>45016</v>
      </c>
      <c r="E332" s="4">
        <v>45037</v>
      </c>
      <c r="F332" s="5">
        <v>-0.97130769001577688</v>
      </c>
      <c r="G332" s="5">
        <f>'PG facts'!D36</f>
        <v>1</v>
      </c>
      <c r="H332" s="5">
        <f t="shared" si="10"/>
        <v>0.94343862868378447</v>
      </c>
      <c r="I332" s="5">
        <f t="shared" si="11"/>
        <v>-0.97130769001577688</v>
      </c>
    </row>
    <row r="333" spans="1:9" ht="25" customHeight="1">
      <c r="A333" s="1"/>
      <c r="B333" s="1">
        <v>20</v>
      </c>
      <c r="C333" s="13" t="s">
        <v>50</v>
      </c>
      <c r="D333" s="4">
        <v>45107</v>
      </c>
      <c r="E333" s="4">
        <v>45135</v>
      </c>
      <c r="F333" s="5">
        <v>-0.16799664006719173</v>
      </c>
      <c r="G333" s="5">
        <f>'PG facts'!D43</f>
        <v>-3</v>
      </c>
      <c r="H333" s="5">
        <f t="shared" si="10"/>
        <v>2.822287107386557E-2</v>
      </c>
      <c r="I333" s="5">
        <f t="shared" si="11"/>
        <v>0.50398992020157518</v>
      </c>
    </row>
    <row r="334" spans="1:9" ht="25" customHeight="1">
      <c r="A334" s="1"/>
      <c r="B334" s="1">
        <v>20</v>
      </c>
      <c r="C334" s="13" t="s">
        <v>50</v>
      </c>
      <c r="D334" s="4">
        <v>45199</v>
      </c>
      <c r="E334" s="4">
        <v>45217</v>
      </c>
      <c r="F334" s="5">
        <v>6.1999380006194649E-2</v>
      </c>
      <c r="G334" s="5">
        <f>'PG facts'!D50</f>
        <v>2</v>
      </c>
      <c r="H334" s="5">
        <f t="shared" si="10"/>
        <v>3.8439231211525289E-3</v>
      </c>
      <c r="I334" s="5">
        <f t="shared" si="11"/>
        <v>0.1239987600123893</v>
      </c>
    </row>
    <row r="335" spans="1:9" ht="25" customHeight="1">
      <c r="A335" s="1"/>
      <c r="B335" s="1">
        <v>20</v>
      </c>
      <c r="C335" s="13" t="s">
        <v>50</v>
      </c>
      <c r="D335" s="4">
        <v>45291</v>
      </c>
      <c r="E335" s="4">
        <v>45314</v>
      </c>
      <c r="F335" s="5">
        <v>1.4338645058288524</v>
      </c>
      <c r="G335" s="5">
        <f>'PG facts'!D57</f>
        <v>-4</v>
      </c>
      <c r="H335" s="5">
        <f t="shared" si="10"/>
        <v>2.055967421075819</v>
      </c>
      <c r="I335" s="5">
        <f t="shared" si="11"/>
        <v>-5.7354580233154095</v>
      </c>
    </row>
    <row r="336" spans="1:9" ht="25" customHeight="1">
      <c r="A336" s="1"/>
      <c r="B336" s="1">
        <v>20</v>
      </c>
      <c r="C336" s="13" t="s">
        <v>50</v>
      </c>
      <c r="D336" s="4">
        <v>45382</v>
      </c>
      <c r="E336" s="4">
        <v>45401</v>
      </c>
      <c r="F336" s="5">
        <v>2.0298663136464334</v>
      </c>
      <c r="G336" s="5">
        <f>'PG facts'!D64</f>
        <v>-4</v>
      </c>
      <c r="H336" s="5">
        <f t="shared" si="10"/>
        <v>4.1203572512765607</v>
      </c>
      <c r="I336" s="5">
        <f t="shared" si="11"/>
        <v>-8.1194652545857338</v>
      </c>
    </row>
    <row r="337" spans="1:9" ht="25" customHeight="1">
      <c r="A337" s="1"/>
      <c r="B337" s="1">
        <v>21</v>
      </c>
      <c r="C337" s="13" t="s">
        <v>47</v>
      </c>
      <c r="D337" s="4">
        <v>44651</v>
      </c>
      <c r="E337" s="4">
        <v>44671</v>
      </c>
      <c r="F337" s="5">
        <v>3.7505057736001657</v>
      </c>
      <c r="G337" s="5">
        <f>'PG facts'!D8</f>
        <v>8</v>
      </c>
      <c r="H337" s="5">
        <f t="shared" si="10"/>
        <v>14.066293557808176</v>
      </c>
      <c r="I337" s="5">
        <f t="shared" si="11"/>
        <v>30.004046188801325</v>
      </c>
    </row>
    <row r="338" spans="1:9" ht="25" customHeight="1">
      <c r="A338" s="1"/>
      <c r="B338" s="1">
        <v>21</v>
      </c>
      <c r="C338" s="13" t="s">
        <v>47</v>
      </c>
      <c r="D338" s="4">
        <v>44742</v>
      </c>
      <c r="E338" s="4">
        <v>44771</v>
      </c>
      <c r="F338" s="5">
        <v>0.22450063641921147</v>
      </c>
      <c r="G338" s="5">
        <f>'PG facts'!D15</f>
        <v>0</v>
      </c>
      <c r="H338" s="5">
        <f t="shared" si="10"/>
        <v>5.0400535752630982E-2</v>
      </c>
      <c r="I338" s="5">
        <f t="shared" si="11"/>
        <v>0</v>
      </c>
    </row>
    <row r="339" spans="1:9" ht="25" customHeight="1">
      <c r="A339" s="1"/>
      <c r="B339" s="1">
        <v>21</v>
      </c>
      <c r="C339" s="13" t="s">
        <v>47</v>
      </c>
      <c r="D339" s="4">
        <v>44834</v>
      </c>
      <c r="E339" s="4">
        <v>44853</v>
      </c>
      <c r="F339" s="5">
        <v>-0.45976551958502032</v>
      </c>
      <c r="G339" s="5">
        <f>'PG facts'!D22</f>
        <v>-2</v>
      </c>
      <c r="H339" s="5">
        <f t="shared" si="10"/>
        <v>0.21138433299928369</v>
      </c>
      <c r="I339" s="5">
        <f t="shared" si="11"/>
        <v>0.91953103917004064</v>
      </c>
    </row>
    <row r="340" spans="1:9" ht="25" customHeight="1">
      <c r="A340" s="1"/>
      <c r="B340" s="1">
        <v>21</v>
      </c>
      <c r="C340" s="13" t="s">
        <v>47</v>
      </c>
      <c r="D340" s="4">
        <v>44926</v>
      </c>
      <c r="E340" s="4">
        <v>44945</v>
      </c>
      <c r="F340" s="5">
        <v>-0.97130769001577688</v>
      </c>
      <c r="G340" s="5">
        <f>'PG facts'!D29</f>
        <v>-1</v>
      </c>
      <c r="H340" s="5">
        <f t="shared" si="10"/>
        <v>0.94343862868378447</v>
      </c>
      <c r="I340" s="5">
        <f t="shared" si="11"/>
        <v>0.97130769001577688</v>
      </c>
    </row>
    <row r="341" spans="1:9" ht="25" customHeight="1">
      <c r="A341" s="1"/>
      <c r="B341" s="1">
        <v>21</v>
      </c>
      <c r="C341" s="13" t="s">
        <v>47</v>
      </c>
      <c r="D341" s="4">
        <v>45016</v>
      </c>
      <c r="E341" s="4">
        <v>45037</v>
      </c>
      <c r="F341" s="5">
        <v>-0.16799664006719173</v>
      </c>
      <c r="G341" s="5">
        <f>'PG facts'!D36</f>
        <v>1</v>
      </c>
      <c r="H341" s="5">
        <f t="shared" si="10"/>
        <v>2.822287107386557E-2</v>
      </c>
      <c r="I341" s="5">
        <f t="shared" si="11"/>
        <v>-0.16799664006719173</v>
      </c>
    </row>
    <row r="342" spans="1:9" ht="25" customHeight="1">
      <c r="A342" s="1"/>
      <c r="B342" s="1">
        <v>21</v>
      </c>
      <c r="C342" s="13" t="s">
        <v>47</v>
      </c>
      <c r="D342" s="4">
        <v>45107</v>
      </c>
      <c r="E342" s="4">
        <v>45135</v>
      </c>
      <c r="F342" s="5">
        <v>6.1999380006194649E-2</v>
      </c>
      <c r="G342" s="5">
        <f>'PG facts'!D43</f>
        <v>-3</v>
      </c>
      <c r="H342" s="5">
        <f t="shared" si="10"/>
        <v>3.8439231211525289E-3</v>
      </c>
      <c r="I342" s="5">
        <f t="shared" si="11"/>
        <v>-0.18599814001858395</v>
      </c>
    </row>
    <row r="343" spans="1:9" ht="25" customHeight="1">
      <c r="A343" s="1"/>
      <c r="B343" s="1">
        <v>21</v>
      </c>
      <c r="C343" s="13" t="s">
        <v>47</v>
      </c>
      <c r="D343" s="4">
        <v>45199</v>
      </c>
      <c r="E343" s="4">
        <v>45217</v>
      </c>
      <c r="F343" s="5">
        <v>1.4338645058288524</v>
      </c>
      <c r="G343" s="5">
        <f>'PG facts'!D50</f>
        <v>2</v>
      </c>
      <c r="H343" s="5">
        <f t="shared" si="10"/>
        <v>2.055967421075819</v>
      </c>
      <c r="I343" s="5">
        <f t="shared" si="11"/>
        <v>2.8677290116577048</v>
      </c>
    </row>
    <row r="344" spans="1:9" ht="25" customHeight="1">
      <c r="A344" s="1"/>
      <c r="B344" s="1">
        <v>21</v>
      </c>
      <c r="C344" s="13" t="s">
        <v>47</v>
      </c>
      <c r="D344" s="4">
        <v>45291</v>
      </c>
      <c r="E344" s="4">
        <v>45314</v>
      </c>
      <c r="F344" s="5">
        <v>2.0298663136464334</v>
      </c>
      <c r="G344" s="5">
        <f>'PG facts'!D57</f>
        <v>-4</v>
      </c>
      <c r="H344" s="5">
        <f t="shared" si="10"/>
        <v>4.1203572512765607</v>
      </c>
      <c r="I344" s="5">
        <f t="shared" si="11"/>
        <v>-8.1194652545857338</v>
      </c>
    </row>
    <row r="345" spans="1:9" ht="25" customHeight="1">
      <c r="A345" s="1"/>
      <c r="B345" s="1">
        <v>21</v>
      </c>
      <c r="C345" s="13" t="s">
        <v>47</v>
      </c>
      <c r="D345" s="4">
        <v>45382</v>
      </c>
      <c r="E345" s="4">
        <v>45401</v>
      </c>
      <c r="F345" s="5">
        <v>1.6317086363363043</v>
      </c>
      <c r="G345" s="5">
        <f>'PG facts'!D64</f>
        <v>-4</v>
      </c>
      <c r="H345" s="5">
        <f t="shared" si="10"/>
        <v>2.6624730738944815</v>
      </c>
      <c r="I345" s="5">
        <f t="shared" si="11"/>
        <v>-6.526834545345217</v>
      </c>
    </row>
    <row r="346" spans="1:9" ht="25" customHeight="1">
      <c r="A346" s="1"/>
      <c r="B346" s="1">
        <v>21</v>
      </c>
      <c r="C346" s="13" t="s">
        <v>50</v>
      </c>
      <c r="D346" s="4">
        <v>44742</v>
      </c>
      <c r="E346" s="4">
        <v>44771</v>
      </c>
      <c r="F346" s="5">
        <v>3.7505057736001657</v>
      </c>
      <c r="G346" s="5">
        <f>'PG facts'!D15</f>
        <v>0</v>
      </c>
      <c r="H346" s="5">
        <f t="shared" si="10"/>
        <v>14.066293557808176</v>
      </c>
      <c r="I346" s="5">
        <f t="shared" si="11"/>
        <v>0</v>
      </c>
    </row>
    <row r="347" spans="1:9" ht="25" customHeight="1">
      <c r="A347" s="1"/>
      <c r="B347" s="1">
        <v>21</v>
      </c>
      <c r="C347" s="13" t="s">
        <v>50</v>
      </c>
      <c r="D347" s="4">
        <v>44834</v>
      </c>
      <c r="E347" s="4">
        <v>44853</v>
      </c>
      <c r="F347" s="5">
        <v>0.22450063641921147</v>
      </c>
      <c r="G347" s="5">
        <f>'PG facts'!D22</f>
        <v>-2</v>
      </c>
      <c r="H347" s="5">
        <f t="shared" si="10"/>
        <v>5.0400535752630982E-2</v>
      </c>
      <c r="I347" s="5">
        <f t="shared" si="11"/>
        <v>-0.44900127283842295</v>
      </c>
    </row>
    <row r="348" spans="1:9" ht="25" customHeight="1">
      <c r="A348" s="1"/>
      <c r="B348" s="1">
        <v>21</v>
      </c>
      <c r="C348" s="13" t="s">
        <v>50</v>
      </c>
      <c r="D348" s="4">
        <v>44926</v>
      </c>
      <c r="E348" s="4">
        <v>44945</v>
      </c>
      <c r="F348" s="5">
        <v>-0.45976551958502032</v>
      </c>
      <c r="G348" s="5">
        <f>'PG facts'!D29</f>
        <v>-1</v>
      </c>
      <c r="H348" s="5">
        <f t="shared" si="10"/>
        <v>0.21138433299928369</v>
      </c>
      <c r="I348" s="5">
        <f t="shared" si="11"/>
        <v>0.45976551958502032</v>
      </c>
    </row>
    <row r="349" spans="1:9" ht="25" customHeight="1">
      <c r="A349" s="1"/>
      <c r="B349" s="1">
        <v>21</v>
      </c>
      <c r="C349" s="13" t="s">
        <v>50</v>
      </c>
      <c r="D349" s="4">
        <v>45016</v>
      </c>
      <c r="E349" s="4">
        <v>45037</v>
      </c>
      <c r="F349" s="5">
        <v>-0.97130769001577688</v>
      </c>
      <c r="G349" s="5">
        <f>'PG facts'!D36</f>
        <v>1</v>
      </c>
      <c r="H349" s="5">
        <f t="shared" si="10"/>
        <v>0.94343862868378447</v>
      </c>
      <c r="I349" s="5">
        <f t="shared" si="11"/>
        <v>-0.97130769001577688</v>
      </c>
    </row>
    <row r="350" spans="1:9" ht="25" customHeight="1">
      <c r="A350" s="1"/>
      <c r="B350" s="1">
        <v>21</v>
      </c>
      <c r="C350" s="13" t="s">
        <v>50</v>
      </c>
      <c r="D350" s="4">
        <v>45107</v>
      </c>
      <c r="E350" s="4">
        <v>45135</v>
      </c>
      <c r="F350" s="5">
        <v>-0.16799664006719173</v>
      </c>
      <c r="G350" s="5">
        <f>'PG facts'!D43</f>
        <v>-3</v>
      </c>
      <c r="H350" s="5">
        <f t="shared" si="10"/>
        <v>2.822287107386557E-2</v>
      </c>
      <c r="I350" s="5">
        <f t="shared" si="11"/>
        <v>0.50398992020157518</v>
      </c>
    </row>
    <row r="351" spans="1:9" ht="25" customHeight="1">
      <c r="A351" s="1"/>
      <c r="B351" s="1">
        <v>21</v>
      </c>
      <c r="C351" s="13" t="s">
        <v>50</v>
      </c>
      <c r="D351" s="4">
        <v>45199</v>
      </c>
      <c r="E351" s="4">
        <v>45217</v>
      </c>
      <c r="F351" s="5">
        <v>6.1999380006194649E-2</v>
      </c>
      <c r="G351" s="5">
        <f>'PG facts'!D50</f>
        <v>2</v>
      </c>
      <c r="H351" s="5">
        <f t="shared" si="10"/>
        <v>3.8439231211525289E-3</v>
      </c>
      <c r="I351" s="5">
        <f t="shared" si="11"/>
        <v>0.1239987600123893</v>
      </c>
    </row>
    <row r="352" spans="1:9" ht="25" customHeight="1">
      <c r="A352" s="1"/>
      <c r="B352" s="1">
        <v>21</v>
      </c>
      <c r="C352" s="13" t="s">
        <v>50</v>
      </c>
      <c r="D352" s="4">
        <v>45291</v>
      </c>
      <c r="E352" s="4">
        <v>45314</v>
      </c>
      <c r="F352" s="5">
        <v>1.4338645058288524</v>
      </c>
      <c r="G352" s="5">
        <f>'PG facts'!D57</f>
        <v>-4</v>
      </c>
      <c r="H352" s="5">
        <f t="shared" si="10"/>
        <v>2.055967421075819</v>
      </c>
      <c r="I352" s="5">
        <f t="shared" si="11"/>
        <v>-5.7354580233154095</v>
      </c>
    </row>
    <row r="353" spans="1:9" ht="25" customHeight="1">
      <c r="A353" s="1"/>
      <c r="B353" s="1">
        <v>21</v>
      </c>
      <c r="C353" s="13" t="s">
        <v>50</v>
      </c>
      <c r="D353" s="4">
        <v>45382</v>
      </c>
      <c r="E353" s="4">
        <v>45401</v>
      </c>
      <c r="F353" s="5">
        <v>2.0298663136464334</v>
      </c>
      <c r="G353" s="5">
        <f>'PG facts'!D64</f>
        <v>-4</v>
      </c>
      <c r="H353" s="5">
        <f t="shared" si="10"/>
        <v>4.1203572512765607</v>
      </c>
      <c r="I353" s="5">
        <f t="shared" si="11"/>
        <v>-8.1194652545857338</v>
      </c>
    </row>
    <row r="354" spans="1:9" ht="25" customHeight="1">
      <c r="A354" s="1"/>
      <c r="B354" s="1">
        <v>22</v>
      </c>
      <c r="C354" s="13" t="s">
        <v>47</v>
      </c>
      <c r="D354" s="4">
        <v>44651</v>
      </c>
      <c r="E354" s="4">
        <v>44671</v>
      </c>
      <c r="F354" s="5">
        <v>3.7505057736001657</v>
      </c>
      <c r="G354" s="5">
        <f>'PG facts'!D9</f>
        <v>5</v>
      </c>
      <c r="H354" s="5">
        <f t="shared" si="10"/>
        <v>14.066293557808176</v>
      </c>
      <c r="I354" s="5">
        <f t="shared" si="11"/>
        <v>18.75252886800083</v>
      </c>
    </row>
    <row r="355" spans="1:9" ht="25" customHeight="1">
      <c r="A355" s="1"/>
      <c r="B355" s="1">
        <v>22</v>
      </c>
      <c r="C355" s="13" t="s">
        <v>47</v>
      </c>
      <c r="D355" s="4">
        <v>44742</v>
      </c>
      <c r="E355" s="4">
        <v>44771</v>
      </c>
      <c r="F355" s="5">
        <v>0.22450063641921147</v>
      </c>
      <c r="G355" s="5">
        <f>'PG facts'!D16</f>
        <v>-1</v>
      </c>
      <c r="H355" s="5">
        <f t="shared" si="10"/>
        <v>5.0400535752630982E-2</v>
      </c>
      <c r="I355" s="5">
        <f t="shared" si="11"/>
        <v>-0.22450063641921147</v>
      </c>
    </row>
    <row r="356" spans="1:9" ht="25" customHeight="1">
      <c r="A356" s="1"/>
      <c r="B356" s="1">
        <v>22</v>
      </c>
      <c r="C356" s="13" t="s">
        <v>47</v>
      </c>
      <c r="D356" s="4">
        <v>44834</v>
      </c>
      <c r="E356" s="4">
        <v>44853</v>
      </c>
      <c r="F356" s="5">
        <v>-0.45976551958502032</v>
      </c>
      <c r="G356" s="5">
        <f>'PG facts'!D23</f>
        <v>-4</v>
      </c>
      <c r="H356" s="5">
        <f t="shared" si="10"/>
        <v>0.21138433299928369</v>
      </c>
      <c r="I356" s="5">
        <f t="shared" si="11"/>
        <v>1.8390620783400813</v>
      </c>
    </row>
    <row r="357" spans="1:9" ht="25" customHeight="1">
      <c r="A357" s="1"/>
      <c r="B357" s="1">
        <v>22</v>
      </c>
      <c r="C357" s="13" t="s">
        <v>47</v>
      </c>
      <c r="D357" s="4">
        <v>44926</v>
      </c>
      <c r="E357" s="4">
        <v>44945</v>
      </c>
      <c r="F357" s="5">
        <v>-0.97130769001577688</v>
      </c>
      <c r="G357" s="5">
        <f>'PG facts'!D30</f>
        <v>-7</v>
      </c>
      <c r="H357" s="5">
        <f t="shared" si="10"/>
        <v>0.94343862868378447</v>
      </c>
      <c r="I357" s="5">
        <f t="shared" si="11"/>
        <v>6.7991538301104377</v>
      </c>
    </row>
    <row r="358" spans="1:9" ht="25" customHeight="1">
      <c r="A358" s="1"/>
      <c r="B358" s="1">
        <v>22</v>
      </c>
      <c r="C358" s="13" t="s">
        <v>47</v>
      </c>
      <c r="D358" s="4">
        <v>45016</v>
      </c>
      <c r="E358" s="4">
        <v>45037</v>
      </c>
      <c r="F358" s="5">
        <v>-0.16799664006719173</v>
      </c>
      <c r="G358" s="5">
        <f>'PG facts'!D37</f>
        <v>-5</v>
      </c>
      <c r="H358" s="5">
        <f t="shared" si="10"/>
        <v>2.822287107386557E-2</v>
      </c>
      <c r="I358" s="5">
        <f t="shared" si="11"/>
        <v>0.83998320033595864</v>
      </c>
    </row>
    <row r="359" spans="1:9" ht="25" customHeight="1">
      <c r="A359" s="1"/>
      <c r="B359" s="1">
        <v>22</v>
      </c>
      <c r="C359" s="13" t="s">
        <v>47</v>
      </c>
      <c r="D359" s="4">
        <v>45107</v>
      </c>
      <c r="E359" s="4">
        <v>45135</v>
      </c>
      <c r="F359" s="5">
        <v>6.1999380006194649E-2</v>
      </c>
      <c r="G359" s="5">
        <f>'PG facts'!D44</f>
        <v>-2</v>
      </c>
      <c r="H359" s="5">
        <f t="shared" si="10"/>
        <v>3.8439231211525289E-3</v>
      </c>
      <c r="I359" s="5">
        <f t="shared" si="11"/>
        <v>-0.1239987600123893</v>
      </c>
    </row>
    <row r="360" spans="1:9" ht="25" customHeight="1">
      <c r="A360" s="1"/>
      <c r="B360" s="1">
        <v>22</v>
      </c>
      <c r="C360" s="13" t="s">
        <v>47</v>
      </c>
      <c r="D360" s="4">
        <v>45199</v>
      </c>
      <c r="E360" s="4">
        <v>45217</v>
      </c>
      <c r="F360" s="5">
        <v>1.4338645058288524</v>
      </c>
      <c r="G360" s="5">
        <f>'PG facts'!D51</f>
        <v>0</v>
      </c>
      <c r="H360" s="5">
        <f t="shared" si="10"/>
        <v>2.055967421075819</v>
      </c>
      <c r="I360" s="5">
        <f t="shared" si="11"/>
        <v>0</v>
      </c>
    </row>
    <row r="361" spans="1:9" ht="25" customHeight="1">
      <c r="A361" s="1"/>
      <c r="B361" s="1">
        <v>22</v>
      </c>
      <c r="C361" s="13" t="s">
        <v>47</v>
      </c>
      <c r="D361" s="4">
        <v>45291</v>
      </c>
      <c r="E361" s="4">
        <v>45314</v>
      </c>
      <c r="F361" s="5">
        <v>2.0298663136464334</v>
      </c>
      <c r="G361" s="5">
        <f>'PG facts'!D58</f>
        <v>1</v>
      </c>
      <c r="H361" s="5">
        <f t="shared" si="10"/>
        <v>4.1203572512765607</v>
      </c>
      <c r="I361" s="5">
        <f t="shared" si="11"/>
        <v>2.0298663136464334</v>
      </c>
    </row>
    <row r="362" spans="1:9" ht="25" customHeight="1">
      <c r="A362" s="1"/>
      <c r="B362" s="1">
        <v>22</v>
      </c>
      <c r="C362" s="13" t="s">
        <v>50</v>
      </c>
      <c r="D362" s="4">
        <v>44742</v>
      </c>
      <c r="E362" s="4">
        <v>44771</v>
      </c>
      <c r="F362" s="5">
        <v>3.7505057736001657</v>
      </c>
      <c r="G362" s="5">
        <f>'PG facts'!D16</f>
        <v>-1</v>
      </c>
      <c r="H362" s="5">
        <f t="shared" si="10"/>
        <v>14.066293557808176</v>
      </c>
      <c r="I362" s="5">
        <f t="shared" si="11"/>
        <v>-3.7505057736001657</v>
      </c>
    </row>
    <row r="363" spans="1:9" ht="25" customHeight="1">
      <c r="A363" s="1"/>
      <c r="B363" s="1">
        <v>22</v>
      </c>
      <c r="C363" s="13" t="s">
        <v>50</v>
      </c>
      <c r="D363" s="4">
        <v>44834</v>
      </c>
      <c r="E363" s="4">
        <v>44853</v>
      </c>
      <c r="F363" s="5">
        <v>0.22450063641921147</v>
      </c>
      <c r="G363" s="5">
        <f>'PG facts'!D23</f>
        <v>-4</v>
      </c>
      <c r="H363" s="5">
        <f t="shared" si="10"/>
        <v>5.0400535752630982E-2</v>
      </c>
      <c r="I363" s="5">
        <f t="shared" si="11"/>
        <v>-0.8980025456768459</v>
      </c>
    </row>
    <row r="364" spans="1:9" ht="25" customHeight="1">
      <c r="A364" s="1"/>
      <c r="B364" s="1">
        <v>22</v>
      </c>
      <c r="C364" s="13" t="s">
        <v>50</v>
      </c>
      <c r="D364" s="4">
        <v>44926</v>
      </c>
      <c r="E364" s="4">
        <v>44945</v>
      </c>
      <c r="F364" s="5">
        <v>-0.45976551958502032</v>
      </c>
      <c r="G364" s="5">
        <f>'PG facts'!D30</f>
        <v>-7</v>
      </c>
      <c r="H364" s="5">
        <f t="shared" si="10"/>
        <v>0.21138433299928369</v>
      </c>
      <c r="I364" s="5">
        <f t="shared" si="11"/>
        <v>3.2183586370951422</v>
      </c>
    </row>
    <row r="365" spans="1:9" ht="25" customHeight="1">
      <c r="A365" s="1"/>
      <c r="B365" s="1">
        <v>22</v>
      </c>
      <c r="C365" s="13" t="s">
        <v>50</v>
      </c>
      <c r="D365" s="4">
        <v>45016</v>
      </c>
      <c r="E365" s="4">
        <v>45037</v>
      </c>
      <c r="F365" s="5">
        <v>-0.97130769001577688</v>
      </c>
      <c r="G365" s="5">
        <f>'PG facts'!D37</f>
        <v>-5</v>
      </c>
      <c r="H365" s="5">
        <f t="shared" si="10"/>
        <v>0.94343862868378447</v>
      </c>
      <c r="I365" s="5">
        <f t="shared" si="11"/>
        <v>4.8565384500788848</v>
      </c>
    </row>
    <row r="366" spans="1:9" ht="25" customHeight="1">
      <c r="A366" s="1"/>
      <c r="B366" s="1">
        <v>22</v>
      </c>
      <c r="C366" s="13" t="s">
        <v>50</v>
      </c>
      <c r="D366" s="4">
        <v>45107</v>
      </c>
      <c r="E366" s="4">
        <v>45135</v>
      </c>
      <c r="F366" s="5">
        <v>-0.16799664006719173</v>
      </c>
      <c r="G366" s="5">
        <f>'PG facts'!D44</f>
        <v>-2</v>
      </c>
      <c r="H366" s="5">
        <f t="shared" si="10"/>
        <v>2.822287107386557E-2</v>
      </c>
      <c r="I366" s="5">
        <f t="shared" si="11"/>
        <v>0.33599328013438345</v>
      </c>
    </row>
    <row r="367" spans="1:9" ht="25" customHeight="1">
      <c r="A367" s="1"/>
      <c r="B367" s="1">
        <v>22</v>
      </c>
      <c r="C367" s="13" t="s">
        <v>50</v>
      </c>
      <c r="D367" s="4">
        <v>45199</v>
      </c>
      <c r="E367" s="4">
        <v>45217</v>
      </c>
      <c r="F367" s="5">
        <v>6.1999380006194649E-2</v>
      </c>
      <c r="G367" s="5">
        <f>'PG facts'!D51</f>
        <v>0</v>
      </c>
      <c r="H367" s="5">
        <f t="shared" si="10"/>
        <v>3.8439231211525289E-3</v>
      </c>
      <c r="I367" s="5">
        <f t="shared" si="11"/>
        <v>0</v>
      </c>
    </row>
    <row r="368" spans="1:9" ht="25" customHeight="1">
      <c r="A368" s="1"/>
      <c r="B368" s="1">
        <v>22</v>
      </c>
      <c r="C368" s="13" t="s">
        <v>50</v>
      </c>
      <c r="D368" s="4">
        <v>45291</v>
      </c>
      <c r="E368" s="4">
        <v>45314</v>
      </c>
      <c r="F368" s="5">
        <v>1.4338645058288524</v>
      </c>
      <c r="G368" s="5">
        <f>'PG facts'!D58</f>
        <v>1</v>
      </c>
      <c r="H368" s="5">
        <f t="shared" si="10"/>
        <v>2.055967421075819</v>
      </c>
      <c r="I368" s="5">
        <f t="shared" si="11"/>
        <v>1.4338645058288524</v>
      </c>
    </row>
    <row r="369" spans="1:9" ht="25" customHeight="1">
      <c r="A369" s="1"/>
      <c r="B369" s="1">
        <v>23</v>
      </c>
      <c r="C369" s="13" t="s">
        <v>47</v>
      </c>
      <c r="D369" s="4">
        <v>44651</v>
      </c>
      <c r="E369" s="4">
        <v>44671</v>
      </c>
      <c r="F369" s="5">
        <v>3.7505057736001657</v>
      </c>
      <c r="G369" s="5">
        <f>'PG facts'!D9</f>
        <v>5</v>
      </c>
      <c r="H369" s="5">
        <f t="shared" si="10"/>
        <v>14.066293557808176</v>
      </c>
      <c r="I369" s="5">
        <f t="shared" si="11"/>
        <v>18.75252886800083</v>
      </c>
    </row>
    <row r="370" spans="1:9" ht="25" customHeight="1">
      <c r="A370" s="1"/>
      <c r="B370" s="1">
        <v>23</v>
      </c>
      <c r="C370" s="13" t="s">
        <v>47</v>
      </c>
      <c r="D370" s="4">
        <v>44742</v>
      </c>
      <c r="E370" s="4">
        <v>44771</v>
      </c>
      <c r="F370" s="5">
        <v>0.22450063641921147</v>
      </c>
      <c r="G370" s="5">
        <f>'PG facts'!D16</f>
        <v>-1</v>
      </c>
      <c r="H370" s="5">
        <f t="shared" si="10"/>
        <v>5.0400535752630982E-2</v>
      </c>
      <c r="I370" s="5">
        <f t="shared" si="11"/>
        <v>-0.22450063641921147</v>
      </c>
    </row>
    <row r="371" spans="1:9" ht="25" customHeight="1">
      <c r="A371" s="1"/>
      <c r="B371" s="1">
        <v>23</v>
      </c>
      <c r="C371" s="13" t="s">
        <v>47</v>
      </c>
      <c r="D371" s="4">
        <v>44834</v>
      </c>
      <c r="E371" s="4">
        <v>44853</v>
      </c>
      <c r="F371" s="5">
        <v>-0.45976551958502032</v>
      </c>
      <c r="G371" s="5">
        <f>'PG facts'!D23</f>
        <v>-4</v>
      </c>
      <c r="H371" s="5">
        <f t="shared" si="10"/>
        <v>0.21138433299928369</v>
      </c>
      <c r="I371" s="5">
        <f t="shared" si="11"/>
        <v>1.8390620783400813</v>
      </c>
    </row>
    <row r="372" spans="1:9" ht="25" customHeight="1">
      <c r="A372" s="1"/>
      <c r="B372" s="1">
        <v>23</v>
      </c>
      <c r="C372" s="13" t="s">
        <v>47</v>
      </c>
      <c r="D372" s="4">
        <v>44926</v>
      </c>
      <c r="E372" s="4">
        <v>44945</v>
      </c>
      <c r="F372" s="5">
        <v>-0.97130769001577688</v>
      </c>
      <c r="G372" s="5">
        <f>'PG facts'!D30</f>
        <v>-7</v>
      </c>
      <c r="H372" s="5">
        <f t="shared" si="10"/>
        <v>0.94343862868378447</v>
      </c>
      <c r="I372" s="5">
        <f t="shared" si="11"/>
        <v>6.7991538301104377</v>
      </c>
    </row>
    <row r="373" spans="1:9" ht="25" customHeight="1">
      <c r="A373" s="1"/>
      <c r="B373" s="1">
        <v>23</v>
      </c>
      <c r="C373" s="13" t="s">
        <v>47</v>
      </c>
      <c r="D373" s="4">
        <v>45016</v>
      </c>
      <c r="E373" s="4">
        <v>45037</v>
      </c>
      <c r="F373" s="5">
        <v>-0.16799664006719173</v>
      </c>
      <c r="G373" s="5">
        <f>'PG facts'!D37</f>
        <v>-5</v>
      </c>
      <c r="H373" s="5">
        <f t="shared" si="10"/>
        <v>2.822287107386557E-2</v>
      </c>
      <c r="I373" s="5">
        <f t="shared" si="11"/>
        <v>0.83998320033595864</v>
      </c>
    </row>
    <row r="374" spans="1:9" ht="25" customHeight="1">
      <c r="A374" s="1"/>
      <c r="B374" s="1">
        <v>23</v>
      </c>
      <c r="C374" s="13" t="s">
        <v>47</v>
      </c>
      <c r="D374" s="4">
        <v>45107</v>
      </c>
      <c r="E374" s="4">
        <v>45135</v>
      </c>
      <c r="F374" s="5">
        <v>6.1999380006194649E-2</v>
      </c>
      <c r="G374" s="5">
        <f>'PG facts'!D44</f>
        <v>-2</v>
      </c>
      <c r="H374" s="5">
        <f t="shared" si="10"/>
        <v>3.8439231211525289E-3</v>
      </c>
      <c r="I374" s="5">
        <f t="shared" si="11"/>
        <v>-0.1239987600123893</v>
      </c>
    </row>
    <row r="375" spans="1:9" ht="25" customHeight="1">
      <c r="A375" s="1"/>
      <c r="B375" s="1">
        <v>23</v>
      </c>
      <c r="C375" s="13" t="s">
        <v>47</v>
      </c>
      <c r="D375" s="4">
        <v>45199</v>
      </c>
      <c r="E375" s="4">
        <v>45217</v>
      </c>
      <c r="F375" s="5">
        <v>1.4338645058288524</v>
      </c>
      <c r="G375" s="5">
        <f>'PG facts'!D51</f>
        <v>0</v>
      </c>
      <c r="H375" s="5">
        <f t="shared" si="10"/>
        <v>2.055967421075819</v>
      </c>
      <c r="I375" s="5">
        <f t="shared" si="11"/>
        <v>0</v>
      </c>
    </row>
    <row r="376" spans="1:9" ht="25" customHeight="1">
      <c r="A376" s="1"/>
      <c r="B376" s="1">
        <v>23</v>
      </c>
      <c r="C376" s="13" t="s">
        <v>47</v>
      </c>
      <c r="D376" s="4">
        <v>45291</v>
      </c>
      <c r="E376" s="4">
        <v>45314</v>
      </c>
      <c r="F376" s="5">
        <v>2.0298663136464334</v>
      </c>
      <c r="G376" s="5">
        <f>'PG facts'!D58</f>
        <v>1</v>
      </c>
      <c r="H376" s="5">
        <f t="shared" si="10"/>
        <v>4.1203572512765607</v>
      </c>
      <c r="I376" s="5">
        <f t="shared" si="11"/>
        <v>2.0298663136464334</v>
      </c>
    </row>
    <row r="377" spans="1:9" ht="25" customHeight="1">
      <c r="A377" s="1"/>
      <c r="B377" s="1">
        <v>23</v>
      </c>
      <c r="C377" s="13" t="s">
        <v>50</v>
      </c>
      <c r="D377" s="4">
        <v>44742</v>
      </c>
      <c r="E377" s="4">
        <v>44771</v>
      </c>
      <c r="F377" s="5">
        <v>3.7505057736001657</v>
      </c>
      <c r="G377" s="5">
        <f>'PG facts'!D16</f>
        <v>-1</v>
      </c>
      <c r="H377" s="5">
        <f t="shared" si="10"/>
        <v>14.066293557808176</v>
      </c>
      <c r="I377" s="5">
        <f t="shared" si="11"/>
        <v>-3.7505057736001657</v>
      </c>
    </row>
    <row r="378" spans="1:9" ht="25" customHeight="1">
      <c r="A378" s="1"/>
      <c r="B378" s="1">
        <v>23</v>
      </c>
      <c r="C378" s="13" t="s">
        <v>50</v>
      </c>
      <c r="D378" s="4">
        <v>44834</v>
      </c>
      <c r="E378" s="4">
        <v>44853</v>
      </c>
      <c r="F378" s="5">
        <v>0.22450063641921147</v>
      </c>
      <c r="G378" s="5">
        <f>'PG facts'!D23</f>
        <v>-4</v>
      </c>
      <c r="H378" s="5">
        <f t="shared" si="10"/>
        <v>5.0400535752630982E-2</v>
      </c>
      <c r="I378" s="5">
        <f t="shared" si="11"/>
        <v>-0.8980025456768459</v>
      </c>
    </row>
    <row r="379" spans="1:9" ht="25" customHeight="1">
      <c r="A379" s="1"/>
      <c r="B379" s="1">
        <v>23</v>
      </c>
      <c r="C379" s="13" t="s">
        <v>50</v>
      </c>
      <c r="D379" s="4">
        <v>44926</v>
      </c>
      <c r="E379" s="4">
        <v>44945</v>
      </c>
      <c r="F379" s="5">
        <v>-0.45976551958502032</v>
      </c>
      <c r="G379" s="5">
        <f>'PG facts'!D30</f>
        <v>-7</v>
      </c>
      <c r="H379" s="5">
        <f t="shared" si="10"/>
        <v>0.21138433299928369</v>
      </c>
      <c r="I379" s="5">
        <f t="shared" si="11"/>
        <v>3.2183586370951422</v>
      </c>
    </row>
    <row r="380" spans="1:9" ht="25" customHeight="1">
      <c r="A380" s="1"/>
      <c r="B380" s="1">
        <v>23</v>
      </c>
      <c r="C380" s="13" t="s">
        <v>50</v>
      </c>
      <c r="D380" s="4">
        <v>45016</v>
      </c>
      <c r="E380" s="4">
        <v>45037</v>
      </c>
      <c r="F380" s="5">
        <v>-0.97130769001577688</v>
      </c>
      <c r="G380" s="5">
        <f>'PG facts'!D37</f>
        <v>-5</v>
      </c>
      <c r="H380" s="5">
        <f t="shared" si="10"/>
        <v>0.94343862868378447</v>
      </c>
      <c r="I380" s="5">
        <f t="shared" si="11"/>
        <v>4.8565384500788848</v>
      </c>
    </row>
    <row r="381" spans="1:9" ht="25" customHeight="1">
      <c r="A381" s="1"/>
      <c r="B381" s="1">
        <v>23</v>
      </c>
      <c r="C381" s="13" t="s">
        <v>50</v>
      </c>
      <c r="D381" s="4">
        <v>45107</v>
      </c>
      <c r="E381" s="4">
        <v>45135</v>
      </c>
      <c r="F381" s="5">
        <v>-0.16799664006719173</v>
      </c>
      <c r="G381" s="5">
        <f>'PG facts'!D44</f>
        <v>-2</v>
      </c>
      <c r="H381" s="5">
        <f t="shared" si="10"/>
        <v>2.822287107386557E-2</v>
      </c>
      <c r="I381" s="5">
        <f t="shared" si="11"/>
        <v>0.33599328013438345</v>
      </c>
    </row>
    <row r="382" spans="1:9" ht="25" customHeight="1">
      <c r="A382" s="1"/>
      <c r="B382" s="1">
        <v>23</v>
      </c>
      <c r="C382" s="13" t="s">
        <v>50</v>
      </c>
      <c r="D382" s="4">
        <v>45199</v>
      </c>
      <c r="E382" s="4">
        <v>45217</v>
      </c>
      <c r="F382" s="5">
        <v>6.1999380006194649E-2</v>
      </c>
      <c r="G382" s="5">
        <f>'PG facts'!D51</f>
        <v>0</v>
      </c>
      <c r="H382" s="5">
        <f t="shared" si="10"/>
        <v>3.8439231211525289E-3</v>
      </c>
      <c r="I382" s="5">
        <f t="shared" si="11"/>
        <v>0</v>
      </c>
    </row>
    <row r="383" spans="1:9" ht="25" customHeight="1">
      <c r="A383" s="1"/>
      <c r="B383" s="1">
        <v>23</v>
      </c>
      <c r="C383" s="13" t="s">
        <v>50</v>
      </c>
      <c r="D383" s="4">
        <v>45291</v>
      </c>
      <c r="E383" s="4">
        <v>45314</v>
      </c>
      <c r="F383" s="5">
        <v>1.4338645058288524</v>
      </c>
      <c r="G383" s="5">
        <f>'PG facts'!D58</f>
        <v>1</v>
      </c>
      <c r="H383" s="5">
        <f t="shared" si="10"/>
        <v>2.055967421075819</v>
      </c>
      <c r="I383" s="5">
        <f t="shared" si="11"/>
        <v>1.4338645058288524</v>
      </c>
    </row>
    <row r="384" spans="1:9" ht="25" customHeight="1">
      <c r="A384" s="1"/>
      <c r="B384" s="1">
        <v>23</v>
      </c>
      <c r="C384" s="13" t="s">
        <v>50</v>
      </c>
      <c r="D384" s="4">
        <v>45382</v>
      </c>
      <c r="E384" s="4">
        <v>45401</v>
      </c>
      <c r="F384" s="5">
        <v>2.0298663136464334</v>
      </c>
      <c r="G384" s="5">
        <f>'PG facts'!D65</f>
        <v>1</v>
      </c>
      <c r="H384" s="5">
        <f t="shared" si="10"/>
        <v>4.1203572512765607</v>
      </c>
      <c r="I384" s="5">
        <f t="shared" si="11"/>
        <v>2.0298663136464334</v>
      </c>
    </row>
    <row r="385" spans="1:9" ht="25" customHeight="1">
      <c r="A385" s="1"/>
      <c r="B385" s="1">
        <v>24</v>
      </c>
      <c r="C385" s="13" t="s">
        <v>47</v>
      </c>
      <c r="D385" s="4">
        <v>44651</v>
      </c>
      <c r="E385" s="4">
        <v>44671</v>
      </c>
      <c r="F385" s="5">
        <v>3.7505057736001657</v>
      </c>
      <c r="G385" s="5">
        <f>'PG facts'!D9</f>
        <v>5</v>
      </c>
      <c r="H385" s="5">
        <f t="shared" si="10"/>
        <v>14.066293557808176</v>
      </c>
      <c r="I385" s="5">
        <f t="shared" si="11"/>
        <v>18.75252886800083</v>
      </c>
    </row>
    <row r="386" spans="1:9" ht="25" customHeight="1">
      <c r="A386" s="1"/>
      <c r="B386" s="1">
        <v>24</v>
      </c>
      <c r="C386" s="13" t="s">
        <v>47</v>
      </c>
      <c r="D386" s="4">
        <v>44742</v>
      </c>
      <c r="E386" s="4">
        <v>44771</v>
      </c>
      <c r="F386" s="5">
        <v>0.22450063641921147</v>
      </c>
      <c r="G386" s="5">
        <f>'PG facts'!D16</f>
        <v>-1</v>
      </c>
      <c r="H386" s="5">
        <f t="shared" si="10"/>
        <v>5.0400535752630982E-2</v>
      </c>
      <c r="I386" s="5">
        <f t="shared" si="11"/>
        <v>-0.22450063641921147</v>
      </c>
    </row>
    <row r="387" spans="1:9" ht="25" customHeight="1">
      <c r="A387" s="1"/>
      <c r="B387" s="1">
        <v>24</v>
      </c>
      <c r="C387" s="13" t="s">
        <v>47</v>
      </c>
      <c r="D387" s="4">
        <v>44834</v>
      </c>
      <c r="E387" s="4">
        <v>44853</v>
      </c>
      <c r="F387" s="5">
        <v>-0.45976551958502032</v>
      </c>
      <c r="G387" s="5">
        <f>'PG facts'!D23</f>
        <v>-4</v>
      </c>
      <c r="H387" s="5">
        <f t="shared" si="10"/>
        <v>0.21138433299928369</v>
      </c>
      <c r="I387" s="5">
        <f t="shared" si="11"/>
        <v>1.8390620783400813</v>
      </c>
    </row>
    <row r="388" spans="1:9" ht="25" customHeight="1">
      <c r="A388" s="1"/>
      <c r="B388" s="1">
        <v>24</v>
      </c>
      <c r="C388" s="13" t="s">
        <v>47</v>
      </c>
      <c r="D388" s="4">
        <v>44926</v>
      </c>
      <c r="E388" s="4">
        <v>44945</v>
      </c>
      <c r="F388" s="5">
        <v>-0.97130769001577688</v>
      </c>
      <c r="G388" s="5">
        <f>'PG facts'!D30</f>
        <v>-7</v>
      </c>
      <c r="H388" s="5">
        <f t="shared" si="10"/>
        <v>0.94343862868378447</v>
      </c>
      <c r="I388" s="5">
        <f t="shared" si="11"/>
        <v>6.7991538301104377</v>
      </c>
    </row>
    <row r="389" spans="1:9" ht="25" customHeight="1">
      <c r="A389" s="1"/>
      <c r="B389" s="1">
        <v>24</v>
      </c>
      <c r="C389" s="13" t="s">
        <v>47</v>
      </c>
      <c r="D389" s="4">
        <v>45016</v>
      </c>
      <c r="E389" s="4">
        <v>45037</v>
      </c>
      <c r="F389" s="5">
        <v>-0.16799664006719173</v>
      </c>
      <c r="G389" s="5">
        <f>'PG facts'!D37</f>
        <v>-5</v>
      </c>
      <c r="H389" s="5">
        <f t="shared" si="10"/>
        <v>2.822287107386557E-2</v>
      </c>
      <c r="I389" s="5">
        <f t="shared" si="11"/>
        <v>0.83998320033595864</v>
      </c>
    </row>
    <row r="390" spans="1:9" ht="25" customHeight="1">
      <c r="A390" s="1"/>
      <c r="B390" s="1">
        <v>24</v>
      </c>
      <c r="C390" s="13" t="s">
        <v>47</v>
      </c>
      <c r="D390" s="4">
        <v>45107</v>
      </c>
      <c r="E390" s="4">
        <v>45135</v>
      </c>
      <c r="F390" s="5">
        <v>6.1999380006194649E-2</v>
      </c>
      <c r="G390" s="5">
        <f>'PG facts'!D44</f>
        <v>-2</v>
      </c>
      <c r="H390" s="5">
        <f t="shared" ref="H390:H453" si="12">F390^2</f>
        <v>3.8439231211525289E-3</v>
      </c>
      <c r="I390" s="5">
        <f t="shared" ref="I390:I453" si="13">F390*G390</f>
        <v>-0.1239987600123893</v>
      </c>
    </row>
    <row r="391" spans="1:9" ht="25" customHeight="1">
      <c r="A391" s="1"/>
      <c r="B391" s="1">
        <v>24</v>
      </c>
      <c r="C391" s="13" t="s">
        <v>47</v>
      </c>
      <c r="D391" s="4">
        <v>45199</v>
      </c>
      <c r="E391" s="4">
        <v>45217</v>
      </c>
      <c r="F391" s="5">
        <v>1.4338645058288524</v>
      </c>
      <c r="G391" s="5">
        <f>'PG facts'!D51</f>
        <v>0</v>
      </c>
      <c r="H391" s="5">
        <f t="shared" si="12"/>
        <v>2.055967421075819</v>
      </c>
      <c r="I391" s="5">
        <f t="shared" si="13"/>
        <v>0</v>
      </c>
    </row>
    <row r="392" spans="1:9" ht="25" customHeight="1">
      <c r="A392" s="1"/>
      <c r="B392" s="1">
        <v>24</v>
      </c>
      <c r="C392" s="13" t="s">
        <v>47</v>
      </c>
      <c r="D392" s="4">
        <v>45291</v>
      </c>
      <c r="E392" s="4">
        <v>45314</v>
      </c>
      <c r="F392" s="5">
        <v>2.0298663136464334</v>
      </c>
      <c r="G392" s="5">
        <f>'PG facts'!D58</f>
        <v>1</v>
      </c>
      <c r="H392" s="5">
        <f t="shared" si="12"/>
        <v>4.1203572512765607</v>
      </c>
      <c r="I392" s="5">
        <f t="shared" si="13"/>
        <v>2.0298663136464334</v>
      </c>
    </row>
    <row r="393" spans="1:9" ht="25" customHeight="1">
      <c r="A393" s="1"/>
      <c r="B393" s="1">
        <v>24</v>
      </c>
      <c r="C393" s="13" t="s">
        <v>47</v>
      </c>
      <c r="D393" s="4">
        <v>45382</v>
      </c>
      <c r="E393" s="4">
        <v>45401</v>
      </c>
      <c r="F393" s="5">
        <v>1.9031592443456091</v>
      </c>
      <c r="G393" s="5">
        <f>'PG facts'!D65</f>
        <v>1</v>
      </c>
      <c r="H393" s="5">
        <f t="shared" si="12"/>
        <v>3.6220151093381499</v>
      </c>
      <c r="I393" s="5">
        <f t="shared" si="13"/>
        <v>1.9031592443456091</v>
      </c>
    </row>
    <row r="394" spans="1:9" ht="25" customHeight="1">
      <c r="A394" s="1"/>
      <c r="B394" s="1">
        <v>24</v>
      </c>
      <c r="C394" s="13" t="s">
        <v>50</v>
      </c>
      <c r="D394" s="4">
        <v>44742</v>
      </c>
      <c r="E394" s="4">
        <v>44771</v>
      </c>
      <c r="F394" s="5">
        <v>3.7505057736001657</v>
      </c>
      <c r="G394" s="5">
        <f>'PG facts'!D16</f>
        <v>-1</v>
      </c>
      <c r="H394" s="5">
        <f t="shared" si="12"/>
        <v>14.066293557808176</v>
      </c>
      <c r="I394" s="5">
        <f t="shared" si="13"/>
        <v>-3.7505057736001657</v>
      </c>
    </row>
    <row r="395" spans="1:9" ht="25" customHeight="1">
      <c r="A395" s="1"/>
      <c r="B395" s="1">
        <v>24</v>
      </c>
      <c r="C395" s="13" t="s">
        <v>50</v>
      </c>
      <c r="D395" s="4">
        <v>44834</v>
      </c>
      <c r="E395" s="4">
        <v>44853</v>
      </c>
      <c r="F395" s="5">
        <v>0.22450063641921147</v>
      </c>
      <c r="G395" s="5">
        <f>'PG facts'!D23</f>
        <v>-4</v>
      </c>
      <c r="H395" s="5">
        <f t="shared" si="12"/>
        <v>5.0400535752630982E-2</v>
      </c>
      <c r="I395" s="5">
        <f t="shared" si="13"/>
        <v>-0.8980025456768459</v>
      </c>
    </row>
    <row r="396" spans="1:9" ht="25" customHeight="1">
      <c r="A396" s="1"/>
      <c r="B396" s="1">
        <v>24</v>
      </c>
      <c r="C396" s="13" t="s">
        <v>50</v>
      </c>
      <c r="D396" s="4">
        <v>44926</v>
      </c>
      <c r="E396" s="4">
        <v>44945</v>
      </c>
      <c r="F396" s="5">
        <v>-0.45976551958502032</v>
      </c>
      <c r="G396" s="5">
        <f>'PG facts'!D30</f>
        <v>-7</v>
      </c>
      <c r="H396" s="5">
        <f t="shared" si="12"/>
        <v>0.21138433299928369</v>
      </c>
      <c r="I396" s="5">
        <f t="shared" si="13"/>
        <v>3.2183586370951422</v>
      </c>
    </row>
    <row r="397" spans="1:9" ht="25" customHeight="1">
      <c r="A397" s="1"/>
      <c r="B397" s="1">
        <v>24</v>
      </c>
      <c r="C397" s="13" t="s">
        <v>50</v>
      </c>
      <c r="D397" s="4">
        <v>45016</v>
      </c>
      <c r="E397" s="4">
        <v>45037</v>
      </c>
      <c r="F397" s="5">
        <v>-0.97130769001577688</v>
      </c>
      <c r="G397" s="5">
        <f>'PG facts'!D37</f>
        <v>-5</v>
      </c>
      <c r="H397" s="5">
        <f t="shared" si="12"/>
        <v>0.94343862868378447</v>
      </c>
      <c r="I397" s="5">
        <f t="shared" si="13"/>
        <v>4.8565384500788848</v>
      </c>
    </row>
    <row r="398" spans="1:9" ht="25" customHeight="1">
      <c r="A398" s="1"/>
      <c r="B398" s="1">
        <v>24</v>
      </c>
      <c r="C398" s="13" t="s">
        <v>50</v>
      </c>
      <c r="D398" s="4">
        <v>45107</v>
      </c>
      <c r="E398" s="4">
        <v>45135</v>
      </c>
      <c r="F398" s="5">
        <v>-0.16799664006719173</v>
      </c>
      <c r="G398" s="5">
        <f>'PG facts'!D44</f>
        <v>-2</v>
      </c>
      <c r="H398" s="5">
        <f t="shared" si="12"/>
        <v>2.822287107386557E-2</v>
      </c>
      <c r="I398" s="5">
        <f t="shared" si="13"/>
        <v>0.33599328013438345</v>
      </c>
    </row>
    <row r="399" spans="1:9" ht="25" customHeight="1">
      <c r="A399" s="1"/>
      <c r="B399" s="1">
        <v>24</v>
      </c>
      <c r="C399" s="13" t="s">
        <v>50</v>
      </c>
      <c r="D399" s="4">
        <v>45199</v>
      </c>
      <c r="E399" s="4">
        <v>45217</v>
      </c>
      <c r="F399" s="5">
        <v>6.1999380006194649E-2</v>
      </c>
      <c r="G399" s="5">
        <f>'PG facts'!D51</f>
        <v>0</v>
      </c>
      <c r="H399" s="5">
        <f t="shared" si="12"/>
        <v>3.8439231211525289E-3</v>
      </c>
      <c r="I399" s="5">
        <f t="shared" si="13"/>
        <v>0</v>
      </c>
    </row>
    <row r="400" spans="1:9" ht="25" customHeight="1">
      <c r="A400" s="1"/>
      <c r="B400" s="1">
        <v>24</v>
      </c>
      <c r="C400" s="13" t="s">
        <v>50</v>
      </c>
      <c r="D400" s="4">
        <v>45291</v>
      </c>
      <c r="E400" s="4">
        <v>45314</v>
      </c>
      <c r="F400" s="5">
        <v>1.4338645058288524</v>
      </c>
      <c r="G400" s="5">
        <f>'PG facts'!D58</f>
        <v>1</v>
      </c>
      <c r="H400" s="5">
        <f t="shared" si="12"/>
        <v>2.055967421075819</v>
      </c>
      <c r="I400" s="5">
        <f t="shared" si="13"/>
        <v>1.4338645058288524</v>
      </c>
    </row>
    <row r="401" spans="1:9" ht="25" customHeight="1">
      <c r="A401" s="1"/>
      <c r="B401" s="1">
        <v>24</v>
      </c>
      <c r="C401" s="13" t="s">
        <v>50</v>
      </c>
      <c r="D401" s="4">
        <v>45382</v>
      </c>
      <c r="E401" s="4">
        <v>45401</v>
      </c>
      <c r="F401" s="5">
        <v>2.0298663136464334</v>
      </c>
      <c r="G401" s="5">
        <f>'PG facts'!D65</f>
        <v>1</v>
      </c>
      <c r="H401" s="5">
        <f t="shared" si="12"/>
        <v>4.1203572512765607</v>
      </c>
      <c r="I401" s="5">
        <f t="shared" si="13"/>
        <v>2.0298663136464334</v>
      </c>
    </row>
    <row r="402" spans="1:9" ht="25" customHeight="1">
      <c r="A402" s="1"/>
      <c r="B402" s="1">
        <v>25</v>
      </c>
      <c r="C402" s="13" t="s">
        <v>47</v>
      </c>
      <c r="D402" s="4">
        <v>44651</v>
      </c>
      <c r="E402" s="4">
        <v>44671</v>
      </c>
      <c r="F402" s="5">
        <v>3.7505057736001657</v>
      </c>
      <c r="G402" s="5">
        <f>'PG facts'!D9</f>
        <v>5</v>
      </c>
      <c r="H402" s="5">
        <f t="shared" si="12"/>
        <v>14.066293557808176</v>
      </c>
      <c r="I402" s="5">
        <f t="shared" si="13"/>
        <v>18.75252886800083</v>
      </c>
    </row>
    <row r="403" spans="1:9" ht="25" customHeight="1">
      <c r="A403" s="1"/>
      <c r="B403" s="1">
        <v>25</v>
      </c>
      <c r="C403" s="13" t="s">
        <v>47</v>
      </c>
      <c r="D403" s="4">
        <v>44742</v>
      </c>
      <c r="E403" s="4">
        <v>44771</v>
      </c>
      <c r="F403" s="5">
        <v>0.22450063641921147</v>
      </c>
      <c r="G403" s="5">
        <f>'PG facts'!D16</f>
        <v>-1</v>
      </c>
      <c r="H403" s="5">
        <f t="shared" si="12"/>
        <v>5.0400535752630982E-2</v>
      </c>
      <c r="I403" s="5">
        <f t="shared" si="13"/>
        <v>-0.22450063641921147</v>
      </c>
    </row>
    <row r="404" spans="1:9" ht="25" customHeight="1">
      <c r="A404" s="1"/>
      <c r="B404" s="1">
        <v>25</v>
      </c>
      <c r="C404" s="13" t="s">
        <v>47</v>
      </c>
      <c r="D404" s="4">
        <v>44834</v>
      </c>
      <c r="E404" s="4">
        <v>44853</v>
      </c>
      <c r="F404" s="5">
        <v>-0.45976551958502032</v>
      </c>
      <c r="G404" s="5">
        <f>'PG facts'!D23</f>
        <v>-4</v>
      </c>
      <c r="H404" s="5">
        <f t="shared" si="12"/>
        <v>0.21138433299928369</v>
      </c>
      <c r="I404" s="5">
        <f t="shared" si="13"/>
        <v>1.8390620783400813</v>
      </c>
    </row>
    <row r="405" spans="1:9" ht="25" customHeight="1">
      <c r="A405" s="1"/>
      <c r="B405" s="1">
        <v>25</v>
      </c>
      <c r="C405" s="13" t="s">
        <v>47</v>
      </c>
      <c r="D405" s="4">
        <v>44926</v>
      </c>
      <c r="E405" s="4">
        <v>44945</v>
      </c>
      <c r="F405" s="5">
        <v>-0.97130769001577688</v>
      </c>
      <c r="G405" s="5">
        <f>'PG facts'!D30</f>
        <v>-7</v>
      </c>
      <c r="H405" s="5">
        <f t="shared" si="12"/>
        <v>0.94343862868378447</v>
      </c>
      <c r="I405" s="5">
        <f t="shared" si="13"/>
        <v>6.7991538301104377</v>
      </c>
    </row>
    <row r="406" spans="1:9" ht="25" customHeight="1">
      <c r="A406" s="1"/>
      <c r="B406" s="1">
        <v>25</v>
      </c>
      <c r="C406" s="13" t="s">
        <v>47</v>
      </c>
      <c r="D406" s="4">
        <v>45016</v>
      </c>
      <c r="E406" s="4">
        <v>45037</v>
      </c>
      <c r="F406" s="5">
        <v>-0.16799664006719173</v>
      </c>
      <c r="G406" s="5">
        <f>'PG facts'!D37</f>
        <v>-5</v>
      </c>
      <c r="H406" s="5">
        <f t="shared" si="12"/>
        <v>2.822287107386557E-2</v>
      </c>
      <c r="I406" s="5">
        <f t="shared" si="13"/>
        <v>0.83998320033595864</v>
      </c>
    </row>
    <row r="407" spans="1:9" ht="25" customHeight="1">
      <c r="A407" s="1"/>
      <c r="B407" s="1">
        <v>25</v>
      </c>
      <c r="C407" s="13" t="s">
        <v>47</v>
      </c>
      <c r="D407" s="4">
        <v>45107</v>
      </c>
      <c r="E407" s="4">
        <v>45135</v>
      </c>
      <c r="F407" s="5">
        <v>6.1999380006194649E-2</v>
      </c>
      <c r="G407" s="5">
        <f>'PG facts'!D44</f>
        <v>-2</v>
      </c>
      <c r="H407" s="5">
        <f t="shared" si="12"/>
        <v>3.8439231211525289E-3</v>
      </c>
      <c r="I407" s="5">
        <f t="shared" si="13"/>
        <v>-0.1239987600123893</v>
      </c>
    </row>
    <row r="408" spans="1:9" ht="25" customHeight="1">
      <c r="A408" s="1"/>
      <c r="B408" s="1">
        <v>25</v>
      </c>
      <c r="C408" s="13" t="s">
        <v>47</v>
      </c>
      <c r="D408" s="4">
        <v>45199</v>
      </c>
      <c r="E408" s="4">
        <v>45217</v>
      </c>
      <c r="F408" s="5">
        <v>1.4338645058288524</v>
      </c>
      <c r="G408" s="5">
        <f>'PG facts'!D51</f>
        <v>0</v>
      </c>
      <c r="H408" s="5">
        <f t="shared" si="12"/>
        <v>2.055967421075819</v>
      </c>
      <c r="I408" s="5">
        <f t="shared" si="13"/>
        <v>0</v>
      </c>
    </row>
    <row r="409" spans="1:9" ht="25" customHeight="1">
      <c r="A409" s="1"/>
      <c r="B409" s="1">
        <v>25</v>
      </c>
      <c r="C409" s="13" t="s">
        <v>47</v>
      </c>
      <c r="D409" s="4">
        <v>45291</v>
      </c>
      <c r="E409" s="4">
        <v>45314</v>
      </c>
      <c r="F409" s="5">
        <v>2.0298663136464334</v>
      </c>
      <c r="G409" s="5">
        <f>'PG facts'!D58</f>
        <v>1</v>
      </c>
      <c r="H409" s="5">
        <f t="shared" si="12"/>
        <v>4.1203572512765607</v>
      </c>
      <c r="I409" s="5">
        <f t="shared" si="13"/>
        <v>2.0298663136464334</v>
      </c>
    </row>
    <row r="410" spans="1:9" ht="25" customHeight="1">
      <c r="A410" s="1"/>
      <c r="B410" s="1">
        <v>25</v>
      </c>
      <c r="C410" s="13" t="s">
        <v>47</v>
      </c>
      <c r="D410" s="4">
        <v>45382</v>
      </c>
      <c r="E410" s="4">
        <v>45401</v>
      </c>
      <c r="F410" s="5">
        <v>1.7438948654766806</v>
      </c>
      <c r="G410" s="5">
        <f>'PG facts'!D65</f>
        <v>1</v>
      </c>
      <c r="H410" s="5">
        <f t="shared" si="12"/>
        <v>3.04116930183593</v>
      </c>
      <c r="I410" s="5">
        <f t="shared" si="13"/>
        <v>1.7438948654766806</v>
      </c>
    </row>
    <row r="411" spans="1:9" ht="25" customHeight="1">
      <c r="A411" s="1"/>
      <c r="B411" s="1">
        <v>25</v>
      </c>
      <c r="C411" s="13" t="s">
        <v>50</v>
      </c>
      <c r="D411" s="4">
        <v>44742</v>
      </c>
      <c r="E411" s="4">
        <v>44771</v>
      </c>
      <c r="F411" s="5">
        <v>3.7505057736001657</v>
      </c>
      <c r="G411" s="5">
        <f>'PG facts'!D16</f>
        <v>-1</v>
      </c>
      <c r="H411" s="5">
        <f t="shared" si="12"/>
        <v>14.066293557808176</v>
      </c>
      <c r="I411" s="5">
        <f t="shared" si="13"/>
        <v>-3.7505057736001657</v>
      </c>
    </row>
    <row r="412" spans="1:9" ht="25" customHeight="1">
      <c r="A412" s="1"/>
      <c r="B412" s="1">
        <v>25</v>
      </c>
      <c r="C412" s="13" t="s">
        <v>50</v>
      </c>
      <c r="D412" s="4">
        <v>44834</v>
      </c>
      <c r="E412" s="4">
        <v>44853</v>
      </c>
      <c r="F412" s="5">
        <v>0.22450063641921147</v>
      </c>
      <c r="G412" s="5">
        <f>'PG facts'!D23</f>
        <v>-4</v>
      </c>
      <c r="H412" s="5">
        <f t="shared" si="12"/>
        <v>5.0400535752630982E-2</v>
      </c>
      <c r="I412" s="5">
        <f t="shared" si="13"/>
        <v>-0.8980025456768459</v>
      </c>
    </row>
    <row r="413" spans="1:9" ht="25" customHeight="1">
      <c r="A413" s="1"/>
      <c r="B413" s="1">
        <v>25</v>
      </c>
      <c r="C413" s="13" t="s">
        <v>50</v>
      </c>
      <c r="D413" s="4">
        <v>44926</v>
      </c>
      <c r="E413" s="4">
        <v>44945</v>
      </c>
      <c r="F413" s="5">
        <v>-0.45976551958502032</v>
      </c>
      <c r="G413" s="5">
        <f>'PG facts'!D30</f>
        <v>-7</v>
      </c>
      <c r="H413" s="5">
        <f t="shared" si="12"/>
        <v>0.21138433299928369</v>
      </c>
      <c r="I413" s="5">
        <f t="shared" si="13"/>
        <v>3.2183586370951422</v>
      </c>
    </row>
    <row r="414" spans="1:9" ht="25" customHeight="1">
      <c r="A414" s="1"/>
      <c r="B414" s="1">
        <v>25</v>
      </c>
      <c r="C414" s="13" t="s">
        <v>50</v>
      </c>
      <c r="D414" s="4">
        <v>45016</v>
      </c>
      <c r="E414" s="4">
        <v>45037</v>
      </c>
      <c r="F414" s="5">
        <v>-0.97130769001577688</v>
      </c>
      <c r="G414" s="5">
        <f>'PG facts'!D37</f>
        <v>-5</v>
      </c>
      <c r="H414" s="5">
        <f t="shared" si="12"/>
        <v>0.94343862868378447</v>
      </c>
      <c r="I414" s="5">
        <f t="shared" si="13"/>
        <v>4.8565384500788848</v>
      </c>
    </row>
    <row r="415" spans="1:9" ht="25" customHeight="1">
      <c r="A415" s="1"/>
      <c r="B415" s="1">
        <v>25</v>
      </c>
      <c r="C415" s="13" t="s">
        <v>50</v>
      </c>
      <c r="D415" s="4">
        <v>45107</v>
      </c>
      <c r="E415" s="4">
        <v>45135</v>
      </c>
      <c r="F415" s="5">
        <v>-0.16799664006719173</v>
      </c>
      <c r="G415" s="5">
        <f>'PG facts'!D44</f>
        <v>-2</v>
      </c>
      <c r="H415" s="5">
        <f t="shared" si="12"/>
        <v>2.822287107386557E-2</v>
      </c>
      <c r="I415" s="5">
        <f t="shared" si="13"/>
        <v>0.33599328013438345</v>
      </c>
    </row>
    <row r="416" spans="1:9" ht="25" customHeight="1">
      <c r="A416" s="1"/>
      <c r="B416" s="1">
        <v>25</v>
      </c>
      <c r="C416" s="13" t="s">
        <v>50</v>
      </c>
      <c r="D416" s="4">
        <v>45199</v>
      </c>
      <c r="E416" s="4">
        <v>45217</v>
      </c>
      <c r="F416" s="5">
        <v>6.1999380006194649E-2</v>
      </c>
      <c r="G416" s="5">
        <f>'PG facts'!D51</f>
        <v>0</v>
      </c>
      <c r="H416" s="5">
        <f t="shared" si="12"/>
        <v>3.8439231211525289E-3</v>
      </c>
      <c r="I416" s="5">
        <f t="shared" si="13"/>
        <v>0</v>
      </c>
    </row>
    <row r="417" spans="1:9" ht="25" customHeight="1">
      <c r="A417" s="1"/>
      <c r="B417" s="1">
        <v>25</v>
      </c>
      <c r="C417" s="13" t="s">
        <v>50</v>
      </c>
      <c r="D417" s="4">
        <v>45291</v>
      </c>
      <c r="E417" s="4">
        <v>45314</v>
      </c>
      <c r="F417" s="5">
        <v>1.4338645058288524</v>
      </c>
      <c r="G417" s="5">
        <f>'PG facts'!D58</f>
        <v>1</v>
      </c>
      <c r="H417" s="5">
        <f t="shared" si="12"/>
        <v>2.055967421075819</v>
      </c>
      <c r="I417" s="5">
        <f t="shared" si="13"/>
        <v>1.4338645058288524</v>
      </c>
    </row>
    <row r="418" spans="1:9" ht="25" customHeight="1">
      <c r="A418" s="1"/>
      <c r="B418" s="1">
        <v>25</v>
      </c>
      <c r="C418" s="13" t="s">
        <v>50</v>
      </c>
      <c r="D418" s="4">
        <v>45382</v>
      </c>
      <c r="E418" s="4">
        <v>45401</v>
      </c>
      <c r="F418" s="5">
        <v>2.0298663136464334</v>
      </c>
      <c r="G418" s="5">
        <f>'PG facts'!D65</f>
        <v>1</v>
      </c>
      <c r="H418" s="5">
        <f t="shared" si="12"/>
        <v>4.1203572512765607</v>
      </c>
      <c r="I418" s="5">
        <f t="shared" si="13"/>
        <v>2.0298663136464334</v>
      </c>
    </row>
    <row r="419" spans="1:9" ht="25" customHeight="1">
      <c r="A419" s="1"/>
      <c r="B419" s="1">
        <v>26</v>
      </c>
      <c r="C419" s="13" t="s">
        <v>47</v>
      </c>
      <c r="D419" s="4">
        <v>44651</v>
      </c>
      <c r="E419" s="4">
        <v>44671</v>
      </c>
      <c r="F419" s="5">
        <v>3.7505057736001657</v>
      </c>
      <c r="G419" s="5">
        <f>'PG facts'!D9</f>
        <v>5</v>
      </c>
      <c r="H419" s="5">
        <f t="shared" si="12"/>
        <v>14.066293557808176</v>
      </c>
      <c r="I419" s="5">
        <f t="shared" si="13"/>
        <v>18.75252886800083</v>
      </c>
    </row>
    <row r="420" spans="1:9" ht="25" customHeight="1">
      <c r="A420" s="1"/>
      <c r="B420" s="1">
        <v>26</v>
      </c>
      <c r="C420" s="13" t="s">
        <v>47</v>
      </c>
      <c r="D420" s="4">
        <v>44742</v>
      </c>
      <c r="E420" s="4">
        <v>44771</v>
      </c>
      <c r="F420" s="5">
        <v>0.22450063641921147</v>
      </c>
      <c r="G420" s="5">
        <f>'PG facts'!D16</f>
        <v>-1</v>
      </c>
      <c r="H420" s="5">
        <f t="shared" si="12"/>
        <v>5.0400535752630982E-2</v>
      </c>
      <c r="I420" s="5">
        <f t="shared" si="13"/>
        <v>-0.22450063641921147</v>
      </c>
    </row>
    <row r="421" spans="1:9" ht="25" customHeight="1">
      <c r="A421" s="1"/>
      <c r="B421" s="1">
        <v>26</v>
      </c>
      <c r="C421" s="13" t="s">
        <v>47</v>
      </c>
      <c r="D421" s="4">
        <v>44834</v>
      </c>
      <c r="E421" s="4">
        <v>44853</v>
      </c>
      <c r="F421" s="5">
        <v>-0.45976551958502032</v>
      </c>
      <c r="G421" s="5">
        <f>'PG facts'!D23</f>
        <v>-4</v>
      </c>
      <c r="H421" s="5">
        <f t="shared" si="12"/>
        <v>0.21138433299928369</v>
      </c>
      <c r="I421" s="5">
        <f t="shared" si="13"/>
        <v>1.8390620783400813</v>
      </c>
    </row>
    <row r="422" spans="1:9" ht="25" customHeight="1">
      <c r="A422" s="1"/>
      <c r="B422" s="1">
        <v>26</v>
      </c>
      <c r="C422" s="13" t="s">
        <v>47</v>
      </c>
      <c r="D422" s="4">
        <v>44926</v>
      </c>
      <c r="E422" s="4">
        <v>44945</v>
      </c>
      <c r="F422" s="5">
        <v>-0.97130769001577688</v>
      </c>
      <c r="G422" s="5">
        <f>'PG facts'!D30</f>
        <v>-7</v>
      </c>
      <c r="H422" s="5">
        <f t="shared" si="12"/>
        <v>0.94343862868378447</v>
      </c>
      <c r="I422" s="5">
        <f t="shared" si="13"/>
        <v>6.7991538301104377</v>
      </c>
    </row>
    <row r="423" spans="1:9" ht="25" customHeight="1">
      <c r="A423" s="1"/>
      <c r="B423" s="1">
        <v>26</v>
      </c>
      <c r="C423" s="13" t="s">
        <v>47</v>
      </c>
      <c r="D423" s="4">
        <v>45016</v>
      </c>
      <c r="E423" s="4">
        <v>45037</v>
      </c>
      <c r="F423" s="5">
        <v>-0.16799664006719173</v>
      </c>
      <c r="G423" s="5">
        <f>'PG facts'!D37</f>
        <v>-5</v>
      </c>
      <c r="H423" s="5">
        <f t="shared" si="12"/>
        <v>2.822287107386557E-2</v>
      </c>
      <c r="I423" s="5">
        <f t="shared" si="13"/>
        <v>0.83998320033595864</v>
      </c>
    </row>
    <row r="424" spans="1:9" ht="25" customHeight="1">
      <c r="A424" s="1"/>
      <c r="B424" s="1">
        <v>26</v>
      </c>
      <c r="C424" s="13" t="s">
        <v>47</v>
      </c>
      <c r="D424" s="4">
        <v>45107</v>
      </c>
      <c r="E424" s="4">
        <v>45135</v>
      </c>
      <c r="F424" s="5">
        <v>6.1999380006194649E-2</v>
      </c>
      <c r="G424" s="5">
        <f>'PG facts'!D44</f>
        <v>-2</v>
      </c>
      <c r="H424" s="5">
        <f t="shared" si="12"/>
        <v>3.8439231211525289E-3</v>
      </c>
      <c r="I424" s="5">
        <f t="shared" si="13"/>
        <v>-0.1239987600123893</v>
      </c>
    </row>
    <row r="425" spans="1:9" ht="25" customHeight="1">
      <c r="A425" s="1"/>
      <c r="B425" s="1">
        <v>26</v>
      </c>
      <c r="C425" s="13" t="s">
        <v>47</v>
      </c>
      <c r="D425" s="4">
        <v>45199</v>
      </c>
      <c r="E425" s="4">
        <v>45217</v>
      </c>
      <c r="F425" s="5">
        <v>1.4338645058288524</v>
      </c>
      <c r="G425" s="5">
        <f>'PG facts'!D51</f>
        <v>0</v>
      </c>
      <c r="H425" s="5">
        <f t="shared" si="12"/>
        <v>2.055967421075819</v>
      </c>
      <c r="I425" s="5">
        <f t="shared" si="13"/>
        <v>0</v>
      </c>
    </row>
    <row r="426" spans="1:9" ht="25" customHeight="1">
      <c r="A426" s="1"/>
      <c r="B426" s="1">
        <v>26</v>
      </c>
      <c r="C426" s="13" t="s">
        <v>47</v>
      </c>
      <c r="D426" s="4">
        <v>45291</v>
      </c>
      <c r="E426" s="4">
        <v>45314</v>
      </c>
      <c r="F426" s="5">
        <v>2.0298663136464334</v>
      </c>
      <c r="G426" s="5">
        <f>'PG facts'!D58</f>
        <v>1</v>
      </c>
      <c r="H426" s="5">
        <f t="shared" si="12"/>
        <v>4.1203572512765607</v>
      </c>
      <c r="I426" s="5">
        <f t="shared" si="13"/>
        <v>2.0298663136464334</v>
      </c>
    </row>
    <row r="427" spans="1:9" ht="25" customHeight="1">
      <c r="A427" s="1"/>
      <c r="B427" s="1">
        <v>26</v>
      </c>
      <c r="C427" s="13" t="s">
        <v>47</v>
      </c>
      <c r="D427" s="4">
        <v>45382</v>
      </c>
      <c r="E427" s="4">
        <v>45401</v>
      </c>
      <c r="F427" s="5">
        <v>1.6317086363363043</v>
      </c>
      <c r="G427" s="5">
        <f>'PG facts'!D65</f>
        <v>1</v>
      </c>
      <c r="H427" s="5">
        <f t="shared" si="12"/>
        <v>2.6624730738944815</v>
      </c>
      <c r="I427" s="5">
        <f t="shared" si="13"/>
        <v>1.6317086363363043</v>
      </c>
    </row>
    <row r="428" spans="1:9" ht="25" customHeight="1">
      <c r="A428" s="1"/>
      <c r="B428" s="1">
        <v>26</v>
      </c>
      <c r="C428" s="13" t="s">
        <v>50</v>
      </c>
      <c r="D428" s="4">
        <v>44742</v>
      </c>
      <c r="E428" s="4">
        <v>44771</v>
      </c>
      <c r="F428" s="5">
        <v>3.7505057736001657</v>
      </c>
      <c r="G428" s="5">
        <f>'PG facts'!D16</f>
        <v>-1</v>
      </c>
      <c r="H428" s="5">
        <f t="shared" si="12"/>
        <v>14.066293557808176</v>
      </c>
      <c r="I428" s="5">
        <f t="shared" si="13"/>
        <v>-3.7505057736001657</v>
      </c>
    </row>
    <row r="429" spans="1:9" ht="25" customHeight="1">
      <c r="A429" s="1"/>
      <c r="B429" s="1">
        <v>26</v>
      </c>
      <c r="C429" s="13" t="s">
        <v>50</v>
      </c>
      <c r="D429" s="4">
        <v>44834</v>
      </c>
      <c r="E429" s="4">
        <v>44853</v>
      </c>
      <c r="F429" s="5">
        <v>0.22450063641921147</v>
      </c>
      <c r="G429" s="5">
        <f>'PG facts'!D23</f>
        <v>-4</v>
      </c>
      <c r="H429" s="5">
        <f t="shared" si="12"/>
        <v>5.0400535752630982E-2</v>
      </c>
      <c r="I429" s="5">
        <f t="shared" si="13"/>
        <v>-0.8980025456768459</v>
      </c>
    </row>
    <row r="430" spans="1:9" ht="25" customHeight="1">
      <c r="A430" s="1"/>
      <c r="B430" s="1">
        <v>26</v>
      </c>
      <c r="C430" s="13" t="s">
        <v>50</v>
      </c>
      <c r="D430" s="4">
        <v>44926</v>
      </c>
      <c r="E430" s="4">
        <v>44945</v>
      </c>
      <c r="F430" s="5">
        <v>-0.45976551958502032</v>
      </c>
      <c r="G430" s="5">
        <f>'PG facts'!D30</f>
        <v>-7</v>
      </c>
      <c r="H430" s="5">
        <f t="shared" si="12"/>
        <v>0.21138433299928369</v>
      </c>
      <c r="I430" s="5">
        <f t="shared" si="13"/>
        <v>3.2183586370951422</v>
      </c>
    </row>
    <row r="431" spans="1:9" ht="25" customHeight="1">
      <c r="A431" s="1"/>
      <c r="B431" s="1">
        <v>26</v>
      </c>
      <c r="C431" s="13" t="s">
        <v>50</v>
      </c>
      <c r="D431" s="4">
        <v>45016</v>
      </c>
      <c r="E431" s="4">
        <v>45037</v>
      </c>
      <c r="F431" s="5">
        <v>-0.97130769001577688</v>
      </c>
      <c r="G431" s="5">
        <f>'PG facts'!D37</f>
        <v>-5</v>
      </c>
      <c r="H431" s="5">
        <f t="shared" si="12"/>
        <v>0.94343862868378447</v>
      </c>
      <c r="I431" s="5">
        <f t="shared" si="13"/>
        <v>4.8565384500788848</v>
      </c>
    </row>
    <row r="432" spans="1:9" ht="25" customHeight="1">
      <c r="A432" s="1"/>
      <c r="B432" s="1">
        <v>26</v>
      </c>
      <c r="C432" s="13" t="s">
        <v>50</v>
      </c>
      <c r="D432" s="4">
        <v>45107</v>
      </c>
      <c r="E432" s="4">
        <v>45135</v>
      </c>
      <c r="F432" s="5">
        <v>-0.16799664006719173</v>
      </c>
      <c r="G432" s="5">
        <f>'PG facts'!D44</f>
        <v>-2</v>
      </c>
      <c r="H432" s="5">
        <f t="shared" si="12"/>
        <v>2.822287107386557E-2</v>
      </c>
      <c r="I432" s="5">
        <f t="shared" si="13"/>
        <v>0.33599328013438345</v>
      </c>
    </row>
    <row r="433" spans="1:9" ht="25" customHeight="1">
      <c r="A433" s="1"/>
      <c r="B433" s="1">
        <v>26</v>
      </c>
      <c r="C433" s="13" t="s">
        <v>50</v>
      </c>
      <c r="D433" s="4">
        <v>45199</v>
      </c>
      <c r="E433" s="4">
        <v>45217</v>
      </c>
      <c r="F433" s="5">
        <v>6.1999380006194649E-2</v>
      </c>
      <c r="G433" s="5">
        <f>'PG facts'!D51</f>
        <v>0</v>
      </c>
      <c r="H433" s="5">
        <f t="shared" si="12"/>
        <v>3.8439231211525289E-3</v>
      </c>
      <c r="I433" s="5">
        <f t="shared" si="13"/>
        <v>0</v>
      </c>
    </row>
    <row r="434" spans="1:9" ht="25" customHeight="1">
      <c r="A434" s="1"/>
      <c r="B434" s="1">
        <v>26</v>
      </c>
      <c r="C434" s="13" t="s">
        <v>50</v>
      </c>
      <c r="D434" s="4">
        <v>45291</v>
      </c>
      <c r="E434" s="4">
        <v>45314</v>
      </c>
      <c r="F434" s="5">
        <v>1.4338645058288524</v>
      </c>
      <c r="G434" s="5">
        <f>'PG facts'!D58</f>
        <v>1</v>
      </c>
      <c r="H434" s="5">
        <f t="shared" si="12"/>
        <v>2.055967421075819</v>
      </c>
      <c r="I434" s="5">
        <f t="shared" si="13"/>
        <v>1.4338645058288524</v>
      </c>
    </row>
    <row r="435" spans="1:9" ht="25" customHeight="1">
      <c r="A435" s="1"/>
      <c r="B435" s="1">
        <v>26</v>
      </c>
      <c r="C435" s="13" t="s">
        <v>50</v>
      </c>
      <c r="D435" s="4">
        <v>45382</v>
      </c>
      <c r="E435" s="4">
        <v>45401</v>
      </c>
      <c r="F435" s="5">
        <v>2.0298663136464334</v>
      </c>
      <c r="G435" s="5">
        <f>'PG facts'!D65</f>
        <v>1</v>
      </c>
      <c r="H435" s="5">
        <f t="shared" si="12"/>
        <v>4.1203572512765607</v>
      </c>
      <c r="I435" s="5">
        <f t="shared" si="13"/>
        <v>2.0298663136464334</v>
      </c>
    </row>
    <row r="436" spans="1:9" ht="25" customHeight="1">
      <c r="A436" s="1"/>
      <c r="B436" s="1">
        <v>27</v>
      </c>
      <c r="C436" s="13" t="s">
        <v>47</v>
      </c>
      <c r="D436" s="4">
        <v>44651</v>
      </c>
      <c r="E436" s="4">
        <v>44671</v>
      </c>
      <c r="F436" s="5">
        <v>3.7505057736001657</v>
      </c>
      <c r="G436" s="5">
        <f>'PG facts'!D9</f>
        <v>5</v>
      </c>
      <c r="H436" s="5">
        <f t="shared" si="12"/>
        <v>14.066293557808176</v>
      </c>
      <c r="I436" s="5">
        <f t="shared" si="13"/>
        <v>18.75252886800083</v>
      </c>
    </row>
    <row r="437" spans="1:9" ht="25" customHeight="1">
      <c r="A437" s="1"/>
      <c r="B437" s="1">
        <v>27</v>
      </c>
      <c r="C437" s="13" t="s">
        <v>47</v>
      </c>
      <c r="D437" s="4">
        <v>44742</v>
      </c>
      <c r="E437" s="4">
        <v>44771</v>
      </c>
      <c r="F437" s="5">
        <v>0.22450063641921147</v>
      </c>
      <c r="G437" s="5">
        <f>'PG facts'!D16</f>
        <v>-1</v>
      </c>
      <c r="H437" s="5">
        <f t="shared" si="12"/>
        <v>5.0400535752630982E-2</v>
      </c>
      <c r="I437" s="5">
        <f t="shared" si="13"/>
        <v>-0.22450063641921147</v>
      </c>
    </row>
    <row r="438" spans="1:9" ht="25" customHeight="1">
      <c r="A438" s="1"/>
      <c r="B438" s="1">
        <v>27</v>
      </c>
      <c r="C438" s="13" t="s">
        <v>47</v>
      </c>
      <c r="D438" s="4">
        <v>44834</v>
      </c>
      <c r="E438" s="4">
        <v>44853</v>
      </c>
      <c r="F438" s="5">
        <v>-0.45976551958502032</v>
      </c>
      <c r="G438" s="5">
        <f>'PG facts'!D23</f>
        <v>-4</v>
      </c>
      <c r="H438" s="5">
        <f t="shared" si="12"/>
        <v>0.21138433299928369</v>
      </c>
      <c r="I438" s="5">
        <f t="shared" si="13"/>
        <v>1.8390620783400813</v>
      </c>
    </row>
    <row r="439" spans="1:9" ht="25" customHeight="1">
      <c r="A439" s="1"/>
      <c r="B439" s="1">
        <v>27</v>
      </c>
      <c r="C439" s="13" t="s">
        <v>47</v>
      </c>
      <c r="D439" s="4">
        <v>44926</v>
      </c>
      <c r="E439" s="4">
        <v>44945</v>
      </c>
      <c r="F439" s="5">
        <v>-0.97130769001577688</v>
      </c>
      <c r="G439" s="5">
        <f>'PG facts'!D30</f>
        <v>-7</v>
      </c>
      <c r="H439" s="5">
        <f t="shared" si="12"/>
        <v>0.94343862868378447</v>
      </c>
      <c r="I439" s="5">
        <f t="shared" si="13"/>
        <v>6.7991538301104377</v>
      </c>
    </row>
    <row r="440" spans="1:9" ht="25" customHeight="1">
      <c r="A440" s="1"/>
      <c r="B440" s="1">
        <v>27</v>
      </c>
      <c r="C440" s="13" t="s">
        <v>47</v>
      </c>
      <c r="D440" s="4">
        <v>45016</v>
      </c>
      <c r="E440" s="4">
        <v>45037</v>
      </c>
      <c r="F440" s="5">
        <v>-0.16799664006719173</v>
      </c>
      <c r="G440" s="5">
        <f>'PG facts'!D37</f>
        <v>-5</v>
      </c>
      <c r="H440" s="5">
        <f t="shared" si="12"/>
        <v>2.822287107386557E-2</v>
      </c>
      <c r="I440" s="5">
        <f t="shared" si="13"/>
        <v>0.83998320033595864</v>
      </c>
    </row>
    <row r="441" spans="1:9" ht="25" customHeight="1">
      <c r="A441" s="1"/>
      <c r="B441" s="1">
        <v>27</v>
      </c>
      <c r="C441" s="13" t="s">
        <v>47</v>
      </c>
      <c r="D441" s="4">
        <v>45107</v>
      </c>
      <c r="E441" s="4">
        <v>45135</v>
      </c>
      <c r="F441" s="5">
        <v>6.1999380006194649E-2</v>
      </c>
      <c r="G441" s="5">
        <f>'PG facts'!D44</f>
        <v>-2</v>
      </c>
      <c r="H441" s="5">
        <f t="shared" si="12"/>
        <v>3.8439231211525289E-3</v>
      </c>
      <c r="I441" s="5">
        <f t="shared" si="13"/>
        <v>-0.1239987600123893</v>
      </c>
    </row>
    <row r="442" spans="1:9" ht="25" customHeight="1">
      <c r="A442" s="1"/>
      <c r="B442" s="1">
        <v>27</v>
      </c>
      <c r="C442" s="13" t="s">
        <v>47</v>
      </c>
      <c r="D442" s="4">
        <v>45199</v>
      </c>
      <c r="E442" s="4">
        <v>45217</v>
      </c>
      <c r="F442" s="5">
        <v>1.4338645058288524</v>
      </c>
      <c r="G442" s="5">
        <f>'PG facts'!D51</f>
        <v>0</v>
      </c>
      <c r="H442" s="5">
        <f t="shared" si="12"/>
        <v>2.055967421075819</v>
      </c>
      <c r="I442" s="5">
        <f t="shared" si="13"/>
        <v>0</v>
      </c>
    </row>
    <row r="443" spans="1:9" ht="25" customHeight="1">
      <c r="A443" s="1"/>
      <c r="B443" s="1">
        <v>27</v>
      </c>
      <c r="C443" s="13" t="s">
        <v>47</v>
      </c>
      <c r="D443" s="4">
        <v>45291</v>
      </c>
      <c r="E443" s="4">
        <v>45314</v>
      </c>
      <c r="F443" s="5">
        <v>2.0298663136464334</v>
      </c>
      <c r="G443" s="5">
        <f>'PG facts'!D58</f>
        <v>1</v>
      </c>
      <c r="H443" s="5">
        <f t="shared" si="12"/>
        <v>4.1203572512765607</v>
      </c>
      <c r="I443" s="5">
        <f t="shared" si="13"/>
        <v>2.0298663136464334</v>
      </c>
    </row>
    <row r="444" spans="1:9" ht="25" customHeight="1">
      <c r="A444" s="1"/>
      <c r="B444" s="1">
        <v>27</v>
      </c>
      <c r="C444" s="13" t="s">
        <v>47</v>
      </c>
      <c r="D444" s="4">
        <v>45382</v>
      </c>
      <c r="E444" s="4">
        <v>45401</v>
      </c>
      <c r="F444" s="5">
        <v>1.6317086363363043</v>
      </c>
      <c r="G444" s="5">
        <f>'PG facts'!D65</f>
        <v>1</v>
      </c>
      <c r="H444" s="5">
        <f t="shared" si="12"/>
        <v>2.6624730738944815</v>
      </c>
      <c r="I444" s="5">
        <f t="shared" si="13"/>
        <v>1.6317086363363043</v>
      </c>
    </row>
    <row r="445" spans="1:9" ht="25" customHeight="1">
      <c r="A445" s="1"/>
      <c r="B445" s="1">
        <v>27</v>
      </c>
      <c r="C445" s="13" t="s">
        <v>50</v>
      </c>
      <c r="D445" s="4">
        <v>44742</v>
      </c>
      <c r="E445" s="4">
        <v>44771</v>
      </c>
      <c r="F445" s="5">
        <v>3.7505057736001657</v>
      </c>
      <c r="G445" s="5">
        <f>'PG facts'!D16</f>
        <v>-1</v>
      </c>
      <c r="H445" s="5">
        <f t="shared" si="12"/>
        <v>14.066293557808176</v>
      </c>
      <c r="I445" s="5">
        <f t="shared" si="13"/>
        <v>-3.7505057736001657</v>
      </c>
    </row>
    <row r="446" spans="1:9" ht="25" customHeight="1">
      <c r="A446" s="1"/>
      <c r="B446" s="1">
        <v>27</v>
      </c>
      <c r="C446" s="13" t="s">
        <v>50</v>
      </c>
      <c r="D446" s="4">
        <v>44834</v>
      </c>
      <c r="E446" s="4">
        <v>44853</v>
      </c>
      <c r="F446" s="5">
        <v>0.22450063641921147</v>
      </c>
      <c r="G446" s="5">
        <f>'PG facts'!D23</f>
        <v>-4</v>
      </c>
      <c r="H446" s="5">
        <f t="shared" si="12"/>
        <v>5.0400535752630982E-2</v>
      </c>
      <c r="I446" s="5">
        <f t="shared" si="13"/>
        <v>-0.8980025456768459</v>
      </c>
    </row>
    <row r="447" spans="1:9" ht="25" customHeight="1">
      <c r="A447" s="1"/>
      <c r="B447" s="1">
        <v>27</v>
      </c>
      <c r="C447" s="13" t="s">
        <v>50</v>
      </c>
      <c r="D447" s="4">
        <v>44926</v>
      </c>
      <c r="E447" s="4">
        <v>44945</v>
      </c>
      <c r="F447" s="5">
        <v>-0.45976551958502032</v>
      </c>
      <c r="G447" s="5">
        <f>'PG facts'!D30</f>
        <v>-7</v>
      </c>
      <c r="H447" s="5">
        <f t="shared" si="12"/>
        <v>0.21138433299928369</v>
      </c>
      <c r="I447" s="5">
        <f t="shared" si="13"/>
        <v>3.2183586370951422</v>
      </c>
    </row>
    <row r="448" spans="1:9" ht="25" customHeight="1">
      <c r="A448" s="1"/>
      <c r="B448" s="1">
        <v>27</v>
      </c>
      <c r="C448" s="13" t="s">
        <v>50</v>
      </c>
      <c r="D448" s="4">
        <v>45016</v>
      </c>
      <c r="E448" s="4">
        <v>45037</v>
      </c>
      <c r="F448" s="5">
        <v>-0.97130769001577688</v>
      </c>
      <c r="G448" s="5">
        <f>'PG facts'!D37</f>
        <v>-5</v>
      </c>
      <c r="H448" s="5">
        <f t="shared" si="12"/>
        <v>0.94343862868378447</v>
      </c>
      <c r="I448" s="5">
        <f t="shared" si="13"/>
        <v>4.8565384500788848</v>
      </c>
    </row>
    <row r="449" spans="1:9" ht="25" customHeight="1">
      <c r="A449" s="1"/>
      <c r="B449" s="1">
        <v>27</v>
      </c>
      <c r="C449" s="13" t="s">
        <v>50</v>
      </c>
      <c r="D449" s="4">
        <v>45107</v>
      </c>
      <c r="E449" s="4">
        <v>45135</v>
      </c>
      <c r="F449" s="5">
        <v>-0.16799664006719173</v>
      </c>
      <c r="G449" s="5">
        <f>'PG facts'!D44</f>
        <v>-2</v>
      </c>
      <c r="H449" s="5">
        <f t="shared" si="12"/>
        <v>2.822287107386557E-2</v>
      </c>
      <c r="I449" s="5">
        <f t="shared" si="13"/>
        <v>0.33599328013438345</v>
      </c>
    </row>
    <row r="450" spans="1:9" ht="25" customHeight="1">
      <c r="A450" s="1"/>
      <c r="B450" s="1">
        <v>27</v>
      </c>
      <c r="C450" s="13" t="s">
        <v>50</v>
      </c>
      <c r="D450" s="4">
        <v>45199</v>
      </c>
      <c r="E450" s="4">
        <v>45217</v>
      </c>
      <c r="F450" s="5">
        <v>6.1999380006194649E-2</v>
      </c>
      <c r="G450" s="5">
        <f>'PG facts'!D51</f>
        <v>0</v>
      </c>
      <c r="H450" s="5">
        <f t="shared" si="12"/>
        <v>3.8439231211525289E-3</v>
      </c>
      <c r="I450" s="5">
        <f t="shared" si="13"/>
        <v>0</v>
      </c>
    </row>
    <row r="451" spans="1:9" ht="25" customHeight="1">
      <c r="A451" s="1"/>
      <c r="B451" s="1">
        <v>27</v>
      </c>
      <c r="C451" s="13" t="s">
        <v>50</v>
      </c>
      <c r="D451" s="4">
        <v>45291</v>
      </c>
      <c r="E451" s="4">
        <v>45314</v>
      </c>
      <c r="F451" s="5">
        <v>1.4338645058288524</v>
      </c>
      <c r="G451" s="5">
        <f>'PG facts'!D58</f>
        <v>1</v>
      </c>
      <c r="H451" s="5">
        <f t="shared" si="12"/>
        <v>2.055967421075819</v>
      </c>
      <c r="I451" s="5">
        <f t="shared" si="13"/>
        <v>1.4338645058288524</v>
      </c>
    </row>
    <row r="452" spans="1:9" ht="25" customHeight="1">
      <c r="A452" s="1"/>
      <c r="B452" s="1">
        <v>27</v>
      </c>
      <c r="C452" s="13" t="s">
        <v>50</v>
      </c>
      <c r="D452" s="4">
        <v>45382</v>
      </c>
      <c r="E452" s="4">
        <v>45401</v>
      </c>
      <c r="F452" s="5">
        <v>2.0298663136464334</v>
      </c>
      <c r="G452" s="5">
        <f>'PG facts'!D65</f>
        <v>1</v>
      </c>
      <c r="H452" s="5">
        <f t="shared" si="12"/>
        <v>4.1203572512765607</v>
      </c>
      <c r="I452" s="5">
        <f t="shared" si="13"/>
        <v>2.0298663136464334</v>
      </c>
    </row>
    <row r="453" spans="1:9" ht="25" customHeight="1">
      <c r="A453" s="1"/>
      <c r="B453" s="1">
        <v>28</v>
      </c>
      <c r="C453" s="13" t="s">
        <v>47</v>
      </c>
      <c r="D453" s="4">
        <v>44651</v>
      </c>
      <c r="E453" s="4">
        <v>44671</v>
      </c>
      <c r="F453" s="5">
        <v>3.7505057736001657</v>
      </c>
      <c r="G453" s="5">
        <f>'PG facts'!D9</f>
        <v>5</v>
      </c>
      <c r="H453" s="5">
        <f t="shared" si="12"/>
        <v>14.066293557808176</v>
      </c>
      <c r="I453" s="5">
        <f t="shared" si="13"/>
        <v>18.75252886800083</v>
      </c>
    </row>
    <row r="454" spans="1:9" ht="25" customHeight="1">
      <c r="A454" s="1"/>
      <c r="B454" s="1">
        <v>28</v>
      </c>
      <c r="C454" s="13" t="s">
        <v>47</v>
      </c>
      <c r="D454" s="4">
        <v>44742</v>
      </c>
      <c r="E454" s="4">
        <v>44771</v>
      </c>
      <c r="F454" s="5">
        <v>0.22450063641921147</v>
      </c>
      <c r="G454" s="5">
        <f>'PG facts'!D16</f>
        <v>-1</v>
      </c>
      <c r="H454" s="5">
        <f t="shared" ref="H454:H517" si="14">F454^2</f>
        <v>5.0400535752630982E-2</v>
      </c>
      <c r="I454" s="5">
        <f t="shared" ref="I454:I517" si="15">F454*G454</f>
        <v>-0.22450063641921147</v>
      </c>
    </row>
    <row r="455" spans="1:9" ht="25" customHeight="1">
      <c r="A455" s="1"/>
      <c r="B455" s="1">
        <v>28</v>
      </c>
      <c r="C455" s="13" t="s">
        <v>47</v>
      </c>
      <c r="D455" s="4">
        <v>44834</v>
      </c>
      <c r="E455" s="4">
        <v>44853</v>
      </c>
      <c r="F455" s="5">
        <v>-0.45976551958502032</v>
      </c>
      <c r="G455" s="5">
        <f>'PG facts'!D23</f>
        <v>-4</v>
      </c>
      <c r="H455" s="5">
        <f t="shared" si="14"/>
        <v>0.21138433299928369</v>
      </c>
      <c r="I455" s="5">
        <f t="shared" si="15"/>
        <v>1.8390620783400813</v>
      </c>
    </row>
    <row r="456" spans="1:9" ht="25" customHeight="1">
      <c r="A456" s="1"/>
      <c r="B456" s="1">
        <v>28</v>
      </c>
      <c r="C456" s="13" t="s">
        <v>47</v>
      </c>
      <c r="D456" s="4">
        <v>44926</v>
      </c>
      <c r="E456" s="4">
        <v>44945</v>
      </c>
      <c r="F456" s="5">
        <v>-0.97130769001577688</v>
      </c>
      <c r="G456" s="5">
        <f>'PG facts'!D30</f>
        <v>-7</v>
      </c>
      <c r="H456" s="5">
        <f t="shared" si="14"/>
        <v>0.94343862868378447</v>
      </c>
      <c r="I456" s="5">
        <f t="shared" si="15"/>
        <v>6.7991538301104377</v>
      </c>
    </row>
    <row r="457" spans="1:9" ht="25" customHeight="1">
      <c r="A457" s="1"/>
      <c r="B457" s="1">
        <v>28</v>
      </c>
      <c r="C457" s="13" t="s">
        <v>47</v>
      </c>
      <c r="D457" s="4">
        <v>45016</v>
      </c>
      <c r="E457" s="4">
        <v>45037</v>
      </c>
      <c r="F457" s="5">
        <v>-0.16799664006719173</v>
      </c>
      <c r="G457" s="5">
        <f>'PG facts'!D37</f>
        <v>-5</v>
      </c>
      <c r="H457" s="5">
        <f t="shared" si="14"/>
        <v>2.822287107386557E-2</v>
      </c>
      <c r="I457" s="5">
        <f t="shared" si="15"/>
        <v>0.83998320033595864</v>
      </c>
    </row>
    <row r="458" spans="1:9" ht="25" customHeight="1">
      <c r="A458" s="1"/>
      <c r="B458" s="1">
        <v>28</v>
      </c>
      <c r="C458" s="13" t="s">
        <v>47</v>
      </c>
      <c r="D458" s="4">
        <v>45107</v>
      </c>
      <c r="E458" s="4">
        <v>45135</v>
      </c>
      <c r="F458" s="5">
        <v>6.1999380006194649E-2</v>
      </c>
      <c r="G458" s="5">
        <f>'PG facts'!D44</f>
        <v>-2</v>
      </c>
      <c r="H458" s="5">
        <f t="shared" si="14"/>
        <v>3.8439231211525289E-3</v>
      </c>
      <c r="I458" s="5">
        <f t="shared" si="15"/>
        <v>-0.1239987600123893</v>
      </c>
    </row>
    <row r="459" spans="1:9" ht="25" customHeight="1">
      <c r="A459" s="1"/>
      <c r="B459" s="1">
        <v>28</v>
      </c>
      <c r="C459" s="13" t="s">
        <v>47</v>
      </c>
      <c r="D459" s="4">
        <v>45199</v>
      </c>
      <c r="E459" s="4">
        <v>45217</v>
      </c>
      <c r="F459" s="5">
        <v>1.4338645058288524</v>
      </c>
      <c r="G459" s="5">
        <f>'PG facts'!D51</f>
        <v>0</v>
      </c>
      <c r="H459" s="5">
        <f t="shared" si="14"/>
        <v>2.055967421075819</v>
      </c>
      <c r="I459" s="5">
        <f t="shared" si="15"/>
        <v>0</v>
      </c>
    </row>
    <row r="460" spans="1:9" ht="25" customHeight="1">
      <c r="A460" s="1"/>
      <c r="B460" s="1">
        <v>28</v>
      </c>
      <c r="C460" s="13" t="s">
        <v>47</v>
      </c>
      <c r="D460" s="4">
        <v>45291</v>
      </c>
      <c r="E460" s="4">
        <v>45314</v>
      </c>
      <c r="F460" s="5">
        <v>2.0298663136464334</v>
      </c>
      <c r="G460" s="5">
        <f>'PG facts'!D58</f>
        <v>1</v>
      </c>
      <c r="H460" s="5">
        <f t="shared" si="14"/>
        <v>4.1203572512765607</v>
      </c>
      <c r="I460" s="5">
        <f t="shared" si="15"/>
        <v>2.0298663136464334</v>
      </c>
    </row>
    <row r="461" spans="1:9" ht="25" customHeight="1">
      <c r="A461" s="1"/>
      <c r="B461" s="1">
        <v>28</v>
      </c>
      <c r="C461" s="13" t="s">
        <v>47</v>
      </c>
      <c r="D461" s="4">
        <v>45382</v>
      </c>
      <c r="E461" s="4">
        <v>45401</v>
      </c>
      <c r="F461" s="5">
        <v>1.6317086363363043</v>
      </c>
      <c r="G461" s="5">
        <f>'PG facts'!D65</f>
        <v>1</v>
      </c>
      <c r="H461" s="5">
        <f t="shared" si="14"/>
        <v>2.6624730738944815</v>
      </c>
      <c r="I461" s="5">
        <f t="shared" si="15"/>
        <v>1.6317086363363043</v>
      </c>
    </row>
    <row r="462" spans="1:9" ht="25" customHeight="1">
      <c r="A462" s="1"/>
      <c r="B462" s="1">
        <v>28</v>
      </c>
      <c r="C462" s="13" t="s">
        <v>50</v>
      </c>
      <c r="D462" s="4">
        <v>44742</v>
      </c>
      <c r="E462" s="4">
        <v>44771</v>
      </c>
      <c r="F462" s="5">
        <v>3.7505057736001657</v>
      </c>
      <c r="G462" s="5">
        <f>'PG facts'!D16</f>
        <v>-1</v>
      </c>
      <c r="H462" s="5">
        <f t="shared" si="14"/>
        <v>14.066293557808176</v>
      </c>
      <c r="I462" s="5">
        <f t="shared" si="15"/>
        <v>-3.7505057736001657</v>
      </c>
    </row>
    <row r="463" spans="1:9" ht="25" customHeight="1">
      <c r="A463" s="1"/>
      <c r="B463" s="1">
        <v>28</v>
      </c>
      <c r="C463" s="13" t="s">
        <v>50</v>
      </c>
      <c r="D463" s="4">
        <v>44834</v>
      </c>
      <c r="E463" s="4">
        <v>44853</v>
      </c>
      <c r="F463" s="5">
        <v>0.22450063641921147</v>
      </c>
      <c r="G463" s="5">
        <f>'PG facts'!D23</f>
        <v>-4</v>
      </c>
      <c r="H463" s="5">
        <f t="shared" si="14"/>
        <v>5.0400535752630982E-2</v>
      </c>
      <c r="I463" s="5">
        <f t="shared" si="15"/>
        <v>-0.8980025456768459</v>
      </c>
    </row>
    <row r="464" spans="1:9" ht="25" customHeight="1">
      <c r="A464" s="1"/>
      <c r="B464" s="1">
        <v>28</v>
      </c>
      <c r="C464" s="13" t="s">
        <v>50</v>
      </c>
      <c r="D464" s="4">
        <v>44926</v>
      </c>
      <c r="E464" s="4">
        <v>44945</v>
      </c>
      <c r="F464" s="5">
        <v>-0.45976551958502032</v>
      </c>
      <c r="G464" s="5">
        <f>'PG facts'!D30</f>
        <v>-7</v>
      </c>
      <c r="H464" s="5">
        <f t="shared" si="14"/>
        <v>0.21138433299928369</v>
      </c>
      <c r="I464" s="5">
        <f t="shared" si="15"/>
        <v>3.2183586370951422</v>
      </c>
    </row>
    <row r="465" spans="1:9" ht="25" customHeight="1">
      <c r="A465" s="1"/>
      <c r="B465" s="1">
        <v>28</v>
      </c>
      <c r="C465" s="13" t="s">
        <v>50</v>
      </c>
      <c r="D465" s="4">
        <v>45016</v>
      </c>
      <c r="E465" s="4">
        <v>45037</v>
      </c>
      <c r="F465" s="5">
        <v>-0.97130769001577688</v>
      </c>
      <c r="G465" s="5">
        <f>'PG facts'!D37</f>
        <v>-5</v>
      </c>
      <c r="H465" s="5">
        <f t="shared" si="14"/>
        <v>0.94343862868378447</v>
      </c>
      <c r="I465" s="5">
        <f t="shared" si="15"/>
        <v>4.8565384500788848</v>
      </c>
    </row>
    <row r="466" spans="1:9" ht="25" customHeight="1">
      <c r="A466" s="1"/>
      <c r="B466" s="1">
        <v>28</v>
      </c>
      <c r="C466" s="13" t="s">
        <v>50</v>
      </c>
      <c r="D466" s="4">
        <v>45107</v>
      </c>
      <c r="E466" s="4">
        <v>45135</v>
      </c>
      <c r="F466" s="5">
        <v>-0.16799664006719173</v>
      </c>
      <c r="G466" s="5">
        <f>'PG facts'!D44</f>
        <v>-2</v>
      </c>
      <c r="H466" s="5">
        <f t="shared" si="14"/>
        <v>2.822287107386557E-2</v>
      </c>
      <c r="I466" s="5">
        <f t="shared" si="15"/>
        <v>0.33599328013438345</v>
      </c>
    </row>
    <row r="467" spans="1:9" ht="25" customHeight="1">
      <c r="A467" s="1"/>
      <c r="B467" s="1">
        <v>28</v>
      </c>
      <c r="C467" s="13" t="s">
        <v>50</v>
      </c>
      <c r="D467" s="4">
        <v>45199</v>
      </c>
      <c r="E467" s="4">
        <v>45217</v>
      </c>
      <c r="F467" s="5">
        <v>6.1999380006194649E-2</v>
      </c>
      <c r="G467" s="5">
        <f>'PG facts'!D51</f>
        <v>0</v>
      </c>
      <c r="H467" s="5">
        <f t="shared" si="14"/>
        <v>3.8439231211525289E-3</v>
      </c>
      <c r="I467" s="5">
        <f t="shared" si="15"/>
        <v>0</v>
      </c>
    </row>
    <row r="468" spans="1:9" ht="25" customHeight="1">
      <c r="A468" s="1"/>
      <c r="B468" s="1">
        <v>28</v>
      </c>
      <c r="C468" s="13" t="s">
        <v>50</v>
      </c>
      <c r="D468" s="4">
        <v>45291</v>
      </c>
      <c r="E468" s="4">
        <v>45314</v>
      </c>
      <c r="F468" s="5">
        <v>1.4338645058288524</v>
      </c>
      <c r="G468" s="5">
        <f>'PG facts'!D58</f>
        <v>1</v>
      </c>
      <c r="H468" s="5">
        <f t="shared" si="14"/>
        <v>2.055967421075819</v>
      </c>
      <c r="I468" s="5">
        <f t="shared" si="15"/>
        <v>1.4338645058288524</v>
      </c>
    </row>
    <row r="469" spans="1:9" ht="25" customHeight="1">
      <c r="A469" s="1"/>
      <c r="B469" s="1">
        <v>28</v>
      </c>
      <c r="C469" s="13" t="s">
        <v>50</v>
      </c>
      <c r="D469" s="4">
        <v>45382</v>
      </c>
      <c r="E469" s="4">
        <v>45401</v>
      </c>
      <c r="F469" s="5">
        <v>2.0298663136464334</v>
      </c>
      <c r="G469" s="5">
        <f>'PG facts'!D65</f>
        <v>1</v>
      </c>
      <c r="H469" s="5">
        <f t="shared" si="14"/>
        <v>4.1203572512765607</v>
      </c>
      <c r="I469" s="5">
        <f t="shared" si="15"/>
        <v>2.0298663136464334</v>
      </c>
    </row>
    <row r="470" spans="1:9" ht="25" customHeight="1">
      <c r="A470" s="1"/>
      <c r="B470" s="1">
        <v>29</v>
      </c>
      <c r="C470" s="13" t="s">
        <v>47</v>
      </c>
      <c r="D470" s="4">
        <v>44651</v>
      </c>
      <c r="E470" s="4">
        <v>44671</v>
      </c>
      <c r="F470" s="5">
        <v>3.7505057736001657</v>
      </c>
      <c r="G470" s="5">
        <f>'PG facts'!D10</f>
        <v>2</v>
      </c>
      <c r="H470" s="5">
        <f t="shared" si="14"/>
        <v>14.066293557808176</v>
      </c>
      <c r="I470" s="5">
        <f t="shared" si="15"/>
        <v>7.5010115472003314</v>
      </c>
    </row>
    <row r="471" spans="1:9" ht="25" customHeight="1">
      <c r="A471" s="1"/>
      <c r="B471" s="1">
        <v>29</v>
      </c>
      <c r="C471" s="13" t="s">
        <v>47</v>
      </c>
      <c r="D471" s="4">
        <v>44742</v>
      </c>
      <c r="E471" s="4">
        <v>44771</v>
      </c>
      <c r="F471" s="5">
        <v>0.22450063641921147</v>
      </c>
      <c r="G471" s="5">
        <f>'PG facts'!D17</f>
        <v>0</v>
      </c>
      <c r="H471" s="5">
        <f t="shared" si="14"/>
        <v>5.0400535752630982E-2</v>
      </c>
      <c r="I471" s="5">
        <f t="shared" si="15"/>
        <v>0</v>
      </c>
    </row>
    <row r="472" spans="1:9" ht="25" customHeight="1">
      <c r="A472" s="1"/>
      <c r="B472" s="1">
        <v>29</v>
      </c>
      <c r="C472" s="13" t="s">
        <v>47</v>
      </c>
      <c r="D472" s="4">
        <v>44834</v>
      </c>
      <c r="E472" s="4">
        <v>44853</v>
      </c>
      <c r="F472" s="5">
        <v>-0.45976551958502032</v>
      </c>
      <c r="G472" s="5">
        <f>'PG facts'!D24</f>
        <v>-3</v>
      </c>
      <c r="H472" s="5">
        <f t="shared" si="14"/>
        <v>0.21138433299928369</v>
      </c>
      <c r="I472" s="5">
        <f t="shared" si="15"/>
        <v>1.379296558755061</v>
      </c>
    </row>
    <row r="473" spans="1:9" ht="25" customHeight="1">
      <c r="A473" s="1"/>
      <c r="B473" s="1">
        <v>29</v>
      </c>
      <c r="C473" s="13" t="s">
        <v>47</v>
      </c>
      <c r="D473" s="4">
        <v>44926</v>
      </c>
      <c r="E473" s="4">
        <v>44945</v>
      </c>
      <c r="F473" s="5">
        <v>-0.97130769001577688</v>
      </c>
      <c r="G473" s="5">
        <f>'PG facts'!D31</f>
        <v>-6</v>
      </c>
      <c r="H473" s="5">
        <f t="shared" si="14"/>
        <v>0.94343862868378447</v>
      </c>
      <c r="I473" s="5">
        <f t="shared" si="15"/>
        <v>5.8278461400946613</v>
      </c>
    </row>
    <row r="474" spans="1:9" ht="25" customHeight="1">
      <c r="A474" s="1"/>
      <c r="B474" s="1">
        <v>29</v>
      </c>
      <c r="C474" s="13" t="s">
        <v>47</v>
      </c>
      <c r="D474" s="4">
        <v>45016</v>
      </c>
      <c r="E474" s="4">
        <v>45037</v>
      </c>
      <c r="F474" s="5">
        <v>-0.16799664006719173</v>
      </c>
      <c r="G474" s="5">
        <f>'PG facts'!D38</f>
        <v>-4</v>
      </c>
      <c r="H474" s="5">
        <f t="shared" si="14"/>
        <v>2.822287107386557E-2</v>
      </c>
      <c r="I474" s="5">
        <f t="shared" si="15"/>
        <v>0.67198656026876691</v>
      </c>
    </row>
    <row r="475" spans="1:9" ht="25" customHeight="1">
      <c r="A475" s="1"/>
      <c r="B475" s="1">
        <v>29</v>
      </c>
      <c r="C475" s="13" t="s">
        <v>47</v>
      </c>
      <c r="D475" s="4">
        <v>45107</v>
      </c>
      <c r="E475" s="4">
        <v>45135</v>
      </c>
      <c r="F475" s="5">
        <v>6.1999380006194649E-2</v>
      </c>
      <c r="G475" s="5">
        <f>'PG facts'!D45</f>
        <v>0</v>
      </c>
      <c r="H475" s="5">
        <f t="shared" si="14"/>
        <v>3.8439231211525289E-3</v>
      </c>
      <c r="I475" s="5">
        <f t="shared" si="15"/>
        <v>0</v>
      </c>
    </row>
    <row r="476" spans="1:9" ht="25" customHeight="1">
      <c r="A476" s="1"/>
      <c r="B476" s="1">
        <v>29</v>
      </c>
      <c r="C476" s="13" t="s">
        <v>47</v>
      </c>
      <c r="D476" s="4">
        <v>45199</v>
      </c>
      <c r="E476" s="4">
        <v>45217</v>
      </c>
      <c r="F476" s="5">
        <v>1.4338645058288524</v>
      </c>
      <c r="G476" s="5">
        <f>'PG facts'!D52</f>
        <v>-3</v>
      </c>
      <c r="H476" s="5">
        <f t="shared" si="14"/>
        <v>2.055967421075819</v>
      </c>
      <c r="I476" s="5">
        <f t="shared" si="15"/>
        <v>-4.3015935174865572</v>
      </c>
    </row>
    <row r="477" spans="1:9" ht="25" customHeight="1">
      <c r="A477" s="1"/>
      <c r="B477" s="1">
        <v>29</v>
      </c>
      <c r="C477" s="13" t="s">
        <v>47</v>
      </c>
      <c r="D477" s="4">
        <v>45291</v>
      </c>
      <c r="E477" s="4">
        <v>45314</v>
      </c>
      <c r="F477" s="5">
        <v>2.0298663136464334</v>
      </c>
      <c r="G477" s="5">
        <f>'PG facts'!D59</f>
        <v>-2</v>
      </c>
      <c r="H477" s="5">
        <f t="shared" si="14"/>
        <v>4.1203572512765607</v>
      </c>
      <c r="I477" s="5">
        <f t="shared" si="15"/>
        <v>-4.0597326272928669</v>
      </c>
    </row>
    <row r="478" spans="1:9" ht="25" customHeight="1">
      <c r="A478" s="1"/>
      <c r="B478" s="1">
        <v>29</v>
      </c>
      <c r="C478" s="13" t="s">
        <v>50</v>
      </c>
      <c r="D478" s="4">
        <v>44742</v>
      </c>
      <c r="E478" s="4">
        <v>44771</v>
      </c>
      <c r="F478" s="5">
        <v>3.7505057736001657</v>
      </c>
      <c r="G478" s="5">
        <f>'PG facts'!D17</f>
        <v>0</v>
      </c>
      <c r="H478" s="5">
        <f t="shared" si="14"/>
        <v>14.066293557808176</v>
      </c>
      <c r="I478" s="5">
        <f t="shared" si="15"/>
        <v>0</v>
      </c>
    </row>
    <row r="479" spans="1:9" ht="25" customHeight="1">
      <c r="A479" s="1"/>
      <c r="B479" s="1">
        <v>29</v>
      </c>
      <c r="C479" s="13" t="s">
        <v>50</v>
      </c>
      <c r="D479" s="4">
        <v>44834</v>
      </c>
      <c r="E479" s="4">
        <v>44853</v>
      </c>
      <c r="F479" s="5">
        <v>0.22450063641921147</v>
      </c>
      <c r="G479" s="5">
        <f>'PG facts'!D24</f>
        <v>-3</v>
      </c>
      <c r="H479" s="5">
        <f t="shared" si="14"/>
        <v>5.0400535752630982E-2</v>
      </c>
      <c r="I479" s="5">
        <f t="shared" si="15"/>
        <v>-0.67350190925763442</v>
      </c>
    </row>
    <row r="480" spans="1:9" ht="25" customHeight="1">
      <c r="A480" s="1"/>
      <c r="B480" s="1">
        <v>29</v>
      </c>
      <c r="C480" s="13" t="s">
        <v>50</v>
      </c>
      <c r="D480" s="4">
        <v>44926</v>
      </c>
      <c r="E480" s="4">
        <v>44945</v>
      </c>
      <c r="F480" s="5">
        <v>-0.45976551958502032</v>
      </c>
      <c r="G480" s="5">
        <f>'PG facts'!D31</f>
        <v>-6</v>
      </c>
      <c r="H480" s="5">
        <f t="shared" si="14"/>
        <v>0.21138433299928369</v>
      </c>
      <c r="I480" s="5">
        <f t="shared" si="15"/>
        <v>2.7585931175101219</v>
      </c>
    </row>
    <row r="481" spans="1:9" ht="25" customHeight="1">
      <c r="A481" s="1"/>
      <c r="B481" s="1">
        <v>29</v>
      </c>
      <c r="C481" s="13" t="s">
        <v>50</v>
      </c>
      <c r="D481" s="4">
        <v>45016</v>
      </c>
      <c r="E481" s="4">
        <v>45037</v>
      </c>
      <c r="F481" s="5">
        <v>-0.97130769001577688</v>
      </c>
      <c r="G481" s="5">
        <f>'PG facts'!D38</f>
        <v>-4</v>
      </c>
      <c r="H481" s="5">
        <f t="shared" si="14"/>
        <v>0.94343862868378447</v>
      </c>
      <c r="I481" s="5">
        <f t="shared" si="15"/>
        <v>3.8852307600631075</v>
      </c>
    </row>
    <row r="482" spans="1:9" ht="25" customHeight="1">
      <c r="A482" s="1"/>
      <c r="B482" s="1">
        <v>29</v>
      </c>
      <c r="C482" s="13" t="s">
        <v>50</v>
      </c>
      <c r="D482" s="4">
        <v>45107</v>
      </c>
      <c r="E482" s="4">
        <v>45135</v>
      </c>
      <c r="F482" s="5">
        <v>-0.16799664006719173</v>
      </c>
      <c r="G482" s="5">
        <f>'PG facts'!D45</f>
        <v>0</v>
      </c>
      <c r="H482" s="5">
        <f t="shared" si="14"/>
        <v>2.822287107386557E-2</v>
      </c>
      <c r="I482" s="5">
        <f t="shared" si="15"/>
        <v>0</v>
      </c>
    </row>
    <row r="483" spans="1:9" ht="25" customHeight="1">
      <c r="A483" s="1"/>
      <c r="B483" s="1">
        <v>29</v>
      </c>
      <c r="C483" s="13" t="s">
        <v>50</v>
      </c>
      <c r="D483" s="4">
        <v>45199</v>
      </c>
      <c r="E483" s="4">
        <v>45217</v>
      </c>
      <c r="F483" s="5">
        <v>6.1999380006194649E-2</v>
      </c>
      <c r="G483" s="5">
        <f>'PG facts'!D52</f>
        <v>-3</v>
      </c>
      <c r="H483" s="5">
        <f t="shared" si="14"/>
        <v>3.8439231211525289E-3</v>
      </c>
      <c r="I483" s="5">
        <f t="shared" si="15"/>
        <v>-0.18599814001858395</v>
      </c>
    </row>
    <row r="484" spans="1:9" ht="25" customHeight="1">
      <c r="A484" s="1"/>
      <c r="B484" s="1">
        <v>29</v>
      </c>
      <c r="C484" s="13" t="s">
        <v>50</v>
      </c>
      <c r="D484" s="4">
        <v>45291</v>
      </c>
      <c r="E484" s="4">
        <v>45314</v>
      </c>
      <c r="F484" s="5">
        <v>1.4338645058288524</v>
      </c>
      <c r="G484" s="5">
        <f>'PG facts'!D59</f>
        <v>-2</v>
      </c>
      <c r="H484" s="5">
        <f t="shared" si="14"/>
        <v>2.055967421075819</v>
      </c>
      <c r="I484" s="5">
        <f t="shared" si="15"/>
        <v>-2.8677290116577048</v>
      </c>
    </row>
    <row r="485" spans="1:9" ht="25" customHeight="1">
      <c r="A485" s="1"/>
      <c r="B485" s="1">
        <v>30</v>
      </c>
      <c r="C485" s="13" t="s">
        <v>47</v>
      </c>
      <c r="D485" s="4">
        <v>44651</v>
      </c>
      <c r="E485" s="4">
        <v>44671</v>
      </c>
      <c r="F485" s="5">
        <v>3.7505057736001657</v>
      </c>
      <c r="G485" s="5">
        <f>'PG facts'!D10</f>
        <v>2</v>
      </c>
      <c r="H485" s="5">
        <f t="shared" si="14"/>
        <v>14.066293557808176</v>
      </c>
      <c r="I485" s="5">
        <f t="shared" si="15"/>
        <v>7.5010115472003314</v>
      </c>
    </row>
    <row r="486" spans="1:9" ht="25" customHeight="1">
      <c r="A486" s="1"/>
      <c r="B486" s="1">
        <v>30</v>
      </c>
      <c r="C486" s="13" t="s">
        <v>47</v>
      </c>
      <c r="D486" s="4">
        <v>44742</v>
      </c>
      <c r="E486" s="4">
        <v>44771</v>
      </c>
      <c r="F486" s="5">
        <v>0.22450063641921147</v>
      </c>
      <c r="G486" s="5">
        <f>'PG facts'!D17</f>
        <v>0</v>
      </c>
      <c r="H486" s="5">
        <f t="shared" si="14"/>
        <v>5.0400535752630982E-2</v>
      </c>
      <c r="I486" s="5">
        <f t="shared" si="15"/>
        <v>0</v>
      </c>
    </row>
    <row r="487" spans="1:9" ht="25" customHeight="1">
      <c r="A487" s="1"/>
      <c r="B487" s="1">
        <v>30</v>
      </c>
      <c r="C487" s="13" t="s">
        <v>47</v>
      </c>
      <c r="D487" s="4">
        <v>44834</v>
      </c>
      <c r="E487" s="4">
        <v>44853</v>
      </c>
      <c r="F487" s="5">
        <v>-0.45976551958502032</v>
      </c>
      <c r="G487" s="5">
        <f>'PG facts'!D24</f>
        <v>-3</v>
      </c>
      <c r="H487" s="5">
        <f t="shared" si="14"/>
        <v>0.21138433299928369</v>
      </c>
      <c r="I487" s="5">
        <f t="shared" si="15"/>
        <v>1.379296558755061</v>
      </c>
    </row>
    <row r="488" spans="1:9" ht="25" customHeight="1">
      <c r="A488" s="1"/>
      <c r="B488" s="1">
        <v>30</v>
      </c>
      <c r="C488" s="13" t="s">
        <v>47</v>
      </c>
      <c r="D488" s="4">
        <v>44926</v>
      </c>
      <c r="E488" s="4">
        <v>44945</v>
      </c>
      <c r="F488" s="5">
        <v>-0.97130769001577688</v>
      </c>
      <c r="G488" s="5">
        <f>'PG facts'!D31</f>
        <v>-6</v>
      </c>
      <c r="H488" s="5">
        <f t="shared" si="14"/>
        <v>0.94343862868378447</v>
      </c>
      <c r="I488" s="5">
        <f t="shared" si="15"/>
        <v>5.8278461400946613</v>
      </c>
    </row>
    <row r="489" spans="1:9" ht="25" customHeight="1">
      <c r="A489" s="1"/>
      <c r="B489" s="1">
        <v>30</v>
      </c>
      <c r="C489" s="13" t="s">
        <v>47</v>
      </c>
      <c r="D489" s="4">
        <v>45016</v>
      </c>
      <c r="E489" s="4">
        <v>45037</v>
      </c>
      <c r="F489" s="5">
        <v>-0.16799664006719173</v>
      </c>
      <c r="G489" s="5">
        <f>'PG facts'!D38</f>
        <v>-4</v>
      </c>
      <c r="H489" s="5">
        <f t="shared" si="14"/>
        <v>2.822287107386557E-2</v>
      </c>
      <c r="I489" s="5">
        <f t="shared" si="15"/>
        <v>0.67198656026876691</v>
      </c>
    </row>
    <row r="490" spans="1:9" ht="25" customHeight="1">
      <c r="A490" s="1"/>
      <c r="B490" s="1">
        <v>30</v>
      </c>
      <c r="C490" s="13" t="s">
        <v>47</v>
      </c>
      <c r="D490" s="4">
        <v>45107</v>
      </c>
      <c r="E490" s="4">
        <v>45135</v>
      </c>
      <c r="F490" s="5">
        <v>6.1999380006194649E-2</v>
      </c>
      <c r="G490" s="5">
        <f>'PG facts'!D45</f>
        <v>0</v>
      </c>
      <c r="H490" s="5">
        <f t="shared" si="14"/>
        <v>3.8439231211525289E-3</v>
      </c>
      <c r="I490" s="5">
        <f t="shared" si="15"/>
        <v>0</v>
      </c>
    </row>
    <row r="491" spans="1:9" ht="25" customHeight="1">
      <c r="A491" s="1"/>
      <c r="B491" s="1">
        <v>30</v>
      </c>
      <c r="C491" s="13" t="s">
        <v>47</v>
      </c>
      <c r="D491" s="4">
        <v>45199</v>
      </c>
      <c r="E491" s="4">
        <v>45217</v>
      </c>
      <c r="F491" s="5">
        <v>1.4338645058288524</v>
      </c>
      <c r="G491" s="5">
        <f>'PG facts'!D52</f>
        <v>-3</v>
      </c>
      <c r="H491" s="5">
        <f t="shared" si="14"/>
        <v>2.055967421075819</v>
      </c>
      <c r="I491" s="5">
        <f t="shared" si="15"/>
        <v>-4.3015935174865572</v>
      </c>
    </row>
    <row r="492" spans="1:9" ht="25" customHeight="1">
      <c r="A492" s="1"/>
      <c r="B492" s="1">
        <v>30</v>
      </c>
      <c r="C492" s="13" t="s">
        <v>47</v>
      </c>
      <c r="D492" s="4">
        <v>45291</v>
      </c>
      <c r="E492" s="4">
        <v>45314</v>
      </c>
      <c r="F492" s="5">
        <v>2.0298663136464334</v>
      </c>
      <c r="G492" s="5">
        <f>'PG facts'!D59</f>
        <v>-2</v>
      </c>
      <c r="H492" s="5">
        <f t="shared" si="14"/>
        <v>4.1203572512765607</v>
      </c>
      <c r="I492" s="5">
        <f t="shared" si="15"/>
        <v>-4.0597326272928669</v>
      </c>
    </row>
    <row r="493" spans="1:9" ht="25" customHeight="1">
      <c r="A493" s="1"/>
      <c r="B493" s="1">
        <v>30</v>
      </c>
      <c r="C493" s="13" t="s">
        <v>50</v>
      </c>
      <c r="D493" s="4">
        <v>44742</v>
      </c>
      <c r="E493" s="4">
        <v>44771</v>
      </c>
      <c r="F493" s="5">
        <v>3.7505057736001657</v>
      </c>
      <c r="G493" s="5">
        <f>'PG facts'!D17</f>
        <v>0</v>
      </c>
      <c r="H493" s="5">
        <f t="shared" si="14"/>
        <v>14.066293557808176</v>
      </c>
      <c r="I493" s="5">
        <f t="shared" si="15"/>
        <v>0</v>
      </c>
    </row>
    <row r="494" spans="1:9" ht="25" customHeight="1">
      <c r="A494" s="1"/>
      <c r="B494" s="1">
        <v>30</v>
      </c>
      <c r="C494" s="13" t="s">
        <v>50</v>
      </c>
      <c r="D494" s="4">
        <v>44834</v>
      </c>
      <c r="E494" s="4">
        <v>44853</v>
      </c>
      <c r="F494" s="5">
        <v>0.22450063641921147</v>
      </c>
      <c r="G494" s="5">
        <f>'PG facts'!D24</f>
        <v>-3</v>
      </c>
      <c r="H494" s="5">
        <f t="shared" si="14"/>
        <v>5.0400535752630982E-2</v>
      </c>
      <c r="I494" s="5">
        <f t="shared" si="15"/>
        <v>-0.67350190925763442</v>
      </c>
    </row>
    <row r="495" spans="1:9" ht="25" customHeight="1">
      <c r="A495" s="1"/>
      <c r="B495" s="1">
        <v>30</v>
      </c>
      <c r="C495" s="13" t="s">
        <v>50</v>
      </c>
      <c r="D495" s="4">
        <v>44926</v>
      </c>
      <c r="E495" s="4">
        <v>44945</v>
      </c>
      <c r="F495" s="5">
        <v>-0.45976551958502032</v>
      </c>
      <c r="G495" s="5">
        <f>'PG facts'!D31</f>
        <v>-6</v>
      </c>
      <c r="H495" s="5">
        <f t="shared" si="14"/>
        <v>0.21138433299928369</v>
      </c>
      <c r="I495" s="5">
        <f t="shared" si="15"/>
        <v>2.7585931175101219</v>
      </c>
    </row>
    <row r="496" spans="1:9" ht="25" customHeight="1">
      <c r="A496" s="1"/>
      <c r="B496" s="1">
        <v>30</v>
      </c>
      <c r="C496" s="13" t="s">
        <v>50</v>
      </c>
      <c r="D496" s="4">
        <v>45016</v>
      </c>
      <c r="E496" s="4">
        <v>45037</v>
      </c>
      <c r="F496" s="5">
        <v>-0.97130769001577688</v>
      </c>
      <c r="G496" s="5">
        <f>'PG facts'!D38</f>
        <v>-4</v>
      </c>
      <c r="H496" s="5">
        <f t="shared" si="14"/>
        <v>0.94343862868378447</v>
      </c>
      <c r="I496" s="5">
        <f t="shared" si="15"/>
        <v>3.8852307600631075</v>
      </c>
    </row>
    <row r="497" spans="1:9" ht="25" customHeight="1">
      <c r="A497" s="1"/>
      <c r="B497" s="1">
        <v>30</v>
      </c>
      <c r="C497" s="13" t="s">
        <v>50</v>
      </c>
      <c r="D497" s="4">
        <v>45107</v>
      </c>
      <c r="E497" s="4">
        <v>45135</v>
      </c>
      <c r="F497" s="5">
        <v>-0.16799664006719173</v>
      </c>
      <c r="G497" s="5">
        <f>'PG facts'!D45</f>
        <v>0</v>
      </c>
      <c r="H497" s="5">
        <f t="shared" si="14"/>
        <v>2.822287107386557E-2</v>
      </c>
      <c r="I497" s="5">
        <f t="shared" si="15"/>
        <v>0</v>
      </c>
    </row>
    <row r="498" spans="1:9" ht="25" customHeight="1">
      <c r="A498" s="1"/>
      <c r="B498" s="1">
        <v>30</v>
      </c>
      <c r="C498" s="13" t="s">
        <v>50</v>
      </c>
      <c r="D498" s="4">
        <v>45199</v>
      </c>
      <c r="E498" s="4">
        <v>45217</v>
      </c>
      <c r="F498" s="5">
        <v>6.1999380006194649E-2</v>
      </c>
      <c r="G498" s="5">
        <f>'PG facts'!D52</f>
        <v>-3</v>
      </c>
      <c r="H498" s="5">
        <f t="shared" si="14"/>
        <v>3.8439231211525289E-3</v>
      </c>
      <c r="I498" s="5">
        <f t="shared" si="15"/>
        <v>-0.18599814001858395</v>
      </c>
    </row>
    <row r="499" spans="1:9" ht="25" customHeight="1">
      <c r="A499" s="1"/>
      <c r="B499" s="1">
        <v>30</v>
      </c>
      <c r="C499" s="13" t="s">
        <v>50</v>
      </c>
      <c r="D499" s="4">
        <v>45291</v>
      </c>
      <c r="E499" s="4">
        <v>45314</v>
      </c>
      <c r="F499" s="5">
        <v>1.4338645058288524</v>
      </c>
      <c r="G499" s="5">
        <f>'PG facts'!D59</f>
        <v>-2</v>
      </c>
      <c r="H499" s="5">
        <f t="shared" si="14"/>
        <v>2.055967421075819</v>
      </c>
      <c r="I499" s="5">
        <f t="shared" si="15"/>
        <v>-2.8677290116577048</v>
      </c>
    </row>
    <row r="500" spans="1:9" ht="25" customHeight="1">
      <c r="A500" s="1"/>
      <c r="B500" s="1">
        <v>30</v>
      </c>
      <c r="C500" s="13" t="s">
        <v>50</v>
      </c>
      <c r="D500" s="4">
        <v>45382</v>
      </c>
      <c r="E500" s="4">
        <v>45401</v>
      </c>
      <c r="F500" s="5">
        <v>2.0298663136464334</v>
      </c>
      <c r="G500" s="5">
        <f>'PG facts'!D66</f>
        <v>-3</v>
      </c>
      <c r="H500" s="5">
        <f t="shared" si="14"/>
        <v>4.1203572512765607</v>
      </c>
      <c r="I500" s="5">
        <f t="shared" si="15"/>
        <v>-6.0895989409393003</v>
      </c>
    </row>
    <row r="501" spans="1:9" ht="25" customHeight="1">
      <c r="A501" s="1"/>
      <c r="B501" s="1">
        <v>31</v>
      </c>
      <c r="C501" s="13" t="s">
        <v>47</v>
      </c>
      <c r="D501" s="4">
        <v>44651</v>
      </c>
      <c r="E501" s="4">
        <v>44671</v>
      </c>
      <c r="F501" s="5">
        <v>3.7505057736001657</v>
      </c>
      <c r="G501" s="5">
        <f>'PG facts'!D10</f>
        <v>2</v>
      </c>
      <c r="H501" s="5">
        <f t="shared" si="14"/>
        <v>14.066293557808176</v>
      </c>
      <c r="I501" s="5">
        <f t="shared" si="15"/>
        <v>7.5010115472003314</v>
      </c>
    </row>
    <row r="502" spans="1:9" ht="25" customHeight="1">
      <c r="A502" s="1"/>
      <c r="B502" s="1">
        <v>31</v>
      </c>
      <c r="C502" s="13" t="s">
        <v>47</v>
      </c>
      <c r="D502" s="4">
        <v>44742</v>
      </c>
      <c r="E502" s="4">
        <v>44771</v>
      </c>
      <c r="F502" s="5">
        <v>0.22450063641921147</v>
      </c>
      <c r="G502" s="5">
        <f>'PG facts'!D17</f>
        <v>0</v>
      </c>
      <c r="H502" s="5">
        <f t="shared" si="14"/>
        <v>5.0400535752630982E-2</v>
      </c>
      <c r="I502" s="5">
        <f t="shared" si="15"/>
        <v>0</v>
      </c>
    </row>
    <row r="503" spans="1:9" ht="25" customHeight="1">
      <c r="A503" s="1"/>
      <c r="B503" s="1">
        <v>31</v>
      </c>
      <c r="C503" s="13" t="s">
        <v>47</v>
      </c>
      <c r="D503" s="4">
        <v>44834</v>
      </c>
      <c r="E503" s="4">
        <v>44853</v>
      </c>
      <c r="F503" s="5">
        <v>-0.45976551958502032</v>
      </c>
      <c r="G503" s="5">
        <f>'PG facts'!D24</f>
        <v>-3</v>
      </c>
      <c r="H503" s="5">
        <f t="shared" si="14"/>
        <v>0.21138433299928369</v>
      </c>
      <c r="I503" s="5">
        <f t="shared" si="15"/>
        <v>1.379296558755061</v>
      </c>
    </row>
    <row r="504" spans="1:9" ht="25" customHeight="1">
      <c r="A504" s="1"/>
      <c r="B504" s="1">
        <v>31</v>
      </c>
      <c r="C504" s="13" t="s">
        <v>47</v>
      </c>
      <c r="D504" s="4">
        <v>44926</v>
      </c>
      <c r="E504" s="4">
        <v>44945</v>
      </c>
      <c r="F504" s="5">
        <v>-0.97130769001577688</v>
      </c>
      <c r="G504" s="5">
        <f>'PG facts'!D31</f>
        <v>-6</v>
      </c>
      <c r="H504" s="5">
        <f t="shared" si="14"/>
        <v>0.94343862868378447</v>
      </c>
      <c r="I504" s="5">
        <f t="shared" si="15"/>
        <v>5.8278461400946613</v>
      </c>
    </row>
    <row r="505" spans="1:9" ht="25" customHeight="1">
      <c r="A505" s="1"/>
      <c r="B505" s="1">
        <v>31</v>
      </c>
      <c r="C505" s="13" t="s">
        <v>47</v>
      </c>
      <c r="D505" s="4">
        <v>45016</v>
      </c>
      <c r="E505" s="4">
        <v>45037</v>
      </c>
      <c r="F505" s="5">
        <v>-0.16799664006719173</v>
      </c>
      <c r="G505" s="5">
        <f>'PG facts'!D38</f>
        <v>-4</v>
      </c>
      <c r="H505" s="5">
        <f t="shared" si="14"/>
        <v>2.822287107386557E-2</v>
      </c>
      <c r="I505" s="5">
        <f t="shared" si="15"/>
        <v>0.67198656026876691</v>
      </c>
    </row>
    <row r="506" spans="1:9" ht="25" customHeight="1">
      <c r="A506" s="1"/>
      <c r="B506" s="1">
        <v>31</v>
      </c>
      <c r="C506" s="13" t="s">
        <v>47</v>
      </c>
      <c r="D506" s="4">
        <v>45107</v>
      </c>
      <c r="E506" s="4">
        <v>45135</v>
      </c>
      <c r="F506" s="5">
        <v>6.1999380006194649E-2</v>
      </c>
      <c r="G506" s="5">
        <f>'PG facts'!D45</f>
        <v>0</v>
      </c>
      <c r="H506" s="5">
        <f t="shared" si="14"/>
        <v>3.8439231211525289E-3</v>
      </c>
      <c r="I506" s="5">
        <f t="shared" si="15"/>
        <v>0</v>
      </c>
    </row>
    <row r="507" spans="1:9" ht="25" customHeight="1">
      <c r="A507" s="1"/>
      <c r="B507" s="1">
        <v>31</v>
      </c>
      <c r="C507" s="13" t="s">
        <v>47</v>
      </c>
      <c r="D507" s="4">
        <v>45199</v>
      </c>
      <c r="E507" s="4">
        <v>45217</v>
      </c>
      <c r="F507" s="5">
        <v>1.4338645058288524</v>
      </c>
      <c r="G507" s="5">
        <f>'PG facts'!D52</f>
        <v>-3</v>
      </c>
      <c r="H507" s="5">
        <f t="shared" si="14"/>
        <v>2.055967421075819</v>
      </c>
      <c r="I507" s="5">
        <f t="shared" si="15"/>
        <v>-4.3015935174865572</v>
      </c>
    </row>
    <row r="508" spans="1:9" ht="25" customHeight="1">
      <c r="A508" s="1"/>
      <c r="B508" s="1">
        <v>31</v>
      </c>
      <c r="C508" s="13" t="s">
        <v>47</v>
      </c>
      <c r="D508" s="4">
        <v>45291</v>
      </c>
      <c r="E508" s="4">
        <v>45314</v>
      </c>
      <c r="F508" s="5">
        <v>2.0298663136464334</v>
      </c>
      <c r="G508" s="5">
        <f>'PG facts'!D59</f>
        <v>-2</v>
      </c>
      <c r="H508" s="5">
        <f t="shared" si="14"/>
        <v>4.1203572512765607</v>
      </c>
      <c r="I508" s="5">
        <f t="shared" si="15"/>
        <v>-4.0597326272928669</v>
      </c>
    </row>
    <row r="509" spans="1:9" ht="25" customHeight="1">
      <c r="A509" s="1"/>
      <c r="B509" s="1">
        <v>31</v>
      </c>
      <c r="C509" s="13" t="s">
        <v>47</v>
      </c>
      <c r="D509" s="4">
        <v>45382</v>
      </c>
      <c r="E509" s="4">
        <v>45401</v>
      </c>
      <c r="F509" s="5">
        <v>1.9031592443456091</v>
      </c>
      <c r="G509" s="5">
        <f>'PG facts'!D66</f>
        <v>-3</v>
      </c>
      <c r="H509" s="5">
        <f t="shared" si="14"/>
        <v>3.6220151093381499</v>
      </c>
      <c r="I509" s="5">
        <f t="shared" si="15"/>
        <v>-5.7094777330368274</v>
      </c>
    </row>
    <row r="510" spans="1:9" ht="25" customHeight="1">
      <c r="A510" s="1"/>
      <c r="B510" s="1">
        <v>31</v>
      </c>
      <c r="C510" s="13" t="s">
        <v>50</v>
      </c>
      <c r="D510" s="4">
        <v>44742</v>
      </c>
      <c r="E510" s="4">
        <v>44771</v>
      </c>
      <c r="F510" s="5">
        <v>3.7505057736001657</v>
      </c>
      <c r="G510" s="5">
        <f>'PG facts'!D17</f>
        <v>0</v>
      </c>
      <c r="H510" s="5">
        <f t="shared" si="14"/>
        <v>14.066293557808176</v>
      </c>
      <c r="I510" s="5">
        <f t="shared" si="15"/>
        <v>0</v>
      </c>
    </row>
    <row r="511" spans="1:9" ht="25" customHeight="1">
      <c r="A511" s="1"/>
      <c r="B511" s="1">
        <v>31</v>
      </c>
      <c r="C511" s="13" t="s">
        <v>50</v>
      </c>
      <c r="D511" s="4">
        <v>44834</v>
      </c>
      <c r="E511" s="4">
        <v>44853</v>
      </c>
      <c r="F511" s="5">
        <v>0.22450063641921147</v>
      </c>
      <c r="G511" s="5">
        <f>'PG facts'!D24</f>
        <v>-3</v>
      </c>
      <c r="H511" s="5">
        <f t="shared" si="14"/>
        <v>5.0400535752630982E-2</v>
      </c>
      <c r="I511" s="5">
        <f t="shared" si="15"/>
        <v>-0.67350190925763442</v>
      </c>
    </row>
    <row r="512" spans="1:9" ht="25" customHeight="1">
      <c r="A512" s="1"/>
      <c r="B512" s="1">
        <v>31</v>
      </c>
      <c r="C512" s="13" t="s">
        <v>50</v>
      </c>
      <c r="D512" s="4">
        <v>44926</v>
      </c>
      <c r="E512" s="4">
        <v>44945</v>
      </c>
      <c r="F512" s="5">
        <v>-0.45976551958502032</v>
      </c>
      <c r="G512" s="5">
        <f>'PG facts'!D31</f>
        <v>-6</v>
      </c>
      <c r="H512" s="5">
        <f t="shared" si="14"/>
        <v>0.21138433299928369</v>
      </c>
      <c r="I512" s="5">
        <f t="shared" si="15"/>
        <v>2.7585931175101219</v>
      </c>
    </row>
    <row r="513" spans="1:9" ht="25" customHeight="1">
      <c r="A513" s="1"/>
      <c r="B513" s="1">
        <v>31</v>
      </c>
      <c r="C513" s="13" t="s">
        <v>50</v>
      </c>
      <c r="D513" s="4">
        <v>45016</v>
      </c>
      <c r="E513" s="4">
        <v>45037</v>
      </c>
      <c r="F513" s="5">
        <v>-0.97130769001577688</v>
      </c>
      <c r="G513" s="5">
        <f>'PG facts'!D38</f>
        <v>-4</v>
      </c>
      <c r="H513" s="5">
        <f t="shared" si="14"/>
        <v>0.94343862868378447</v>
      </c>
      <c r="I513" s="5">
        <f t="shared" si="15"/>
        <v>3.8852307600631075</v>
      </c>
    </row>
    <row r="514" spans="1:9" ht="25" customHeight="1">
      <c r="A514" s="1"/>
      <c r="B514" s="1">
        <v>31</v>
      </c>
      <c r="C514" s="13" t="s">
        <v>50</v>
      </c>
      <c r="D514" s="4">
        <v>45107</v>
      </c>
      <c r="E514" s="4">
        <v>45135</v>
      </c>
      <c r="F514" s="5">
        <v>-0.16799664006719173</v>
      </c>
      <c r="G514" s="5">
        <f>'PG facts'!D45</f>
        <v>0</v>
      </c>
      <c r="H514" s="5">
        <f t="shared" si="14"/>
        <v>2.822287107386557E-2</v>
      </c>
      <c r="I514" s="5">
        <f t="shared" si="15"/>
        <v>0</v>
      </c>
    </row>
    <row r="515" spans="1:9" ht="25" customHeight="1">
      <c r="A515" s="1"/>
      <c r="B515" s="1">
        <v>31</v>
      </c>
      <c r="C515" s="13" t="s">
        <v>50</v>
      </c>
      <c r="D515" s="4">
        <v>45199</v>
      </c>
      <c r="E515" s="4">
        <v>45217</v>
      </c>
      <c r="F515" s="5">
        <v>6.1999380006194649E-2</v>
      </c>
      <c r="G515" s="5">
        <f>'PG facts'!D52</f>
        <v>-3</v>
      </c>
      <c r="H515" s="5">
        <f t="shared" si="14"/>
        <v>3.8439231211525289E-3</v>
      </c>
      <c r="I515" s="5">
        <f t="shared" si="15"/>
        <v>-0.18599814001858395</v>
      </c>
    </row>
    <row r="516" spans="1:9" ht="25" customHeight="1">
      <c r="A516" s="1"/>
      <c r="B516" s="1">
        <v>31</v>
      </c>
      <c r="C516" s="13" t="s">
        <v>50</v>
      </c>
      <c r="D516" s="4">
        <v>45291</v>
      </c>
      <c r="E516" s="4">
        <v>45314</v>
      </c>
      <c r="F516" s="5">
        <v>1.4338645058288524</v>
      </c>
      <c r="G516" s="5">
        <f>'PG facts'!D59</f>
        <v>-2</v>
      </c>
      <c r="H516" s="5">
        <f t="shared" si="14"/>
        <v>2.055967421075819</v>
      </c>
      <c r="I516" s="5">
        <f t="shared" si="15"/>
        <v>-2.8677290116577048</v>
      </c>
    </row>
    <row r="517" spans="1:9" ht="25" customHeight="1">
      <c r="A517" s="1"/>
      <c r="B517" s="1">
        <v>31</v>
      </c>
      <c r="C517" s="13" t="s">
        <v>50</v>
      </c>
      <c r="D517" s="4">
        <v>45382</v>
      </c>
      <c r="E517" s="4">
        <v>45401</v>
      </c>
      <c r="F517" s="5">
        <v>2.0298663136464334</v>
      </c>
      <c r="G517" s="5">
        <f>'PG facts'!D66</f>
        <v>-3</v>
      </c>
      <c r="H517" s="5">
        <f t="shared" si="14"/>
        <v>4.1203572512765607</v>
      </c>
      <c r="I517" s="5">
        <f t="shared" si="15"/>
        <v>-6.0895989409393003</v>
      </c>
    </row>
    <row r="518" spans="1:9" ht="25" customHeight="1">
      <c r="A518" s="1"/>
      <c r="B518" s="1">
        <v>32</v>
      </c>
      <c r="C518" s="13" t="s">
        <v>47</v>
      </c>
      <c r="D518" s="4">
        <v>44651</v>
      </c>
      <c r="E518" s="4">
        <v>44671</v>
      </c>
      <c r="F518" s="5">
        <v>3.7505057736001657</v>
      </c>
      <c r="G518" s="5">
        <f>'PG facts'!D10</f>
        <v>2</v>
      </c>
      <c r="H518" s="5">
        <f t="shared" ref="H518:H581" si="16">F518^2</f>
        <v>14.066293557808176</v>
      </c>
      <c r="I518" s="5">
        <f t="shared" ref="I518:I581" si="17">F518*G518</f>
        <v>7.5010115472003314</v>
      </c>
    </row>
    <row r="519" spans="1:9" ht="25" customHeight="1">
      <c r="A519" s="1"/>
      <c r="B519" s="1">
        <v>32</v>
      </c>
      <c r="C519" s="13" t="s">
        <v>47</v>
      </c>
      <c r="D519" s="4">
        <v>44742</v>
      </c>
      <c r="E519" s="4">
        <v>44771</v>
      </c>
      <c r="F519" s="5">
        <v>0.22450063641921147</v>
      </c>
      <c r="G519" s="5">
        <f>'PG facts'!D17</f>
        <v>0</v>
      </c>
      <c r="H519" s="5">
        <f t="shared" si="16"/>
        <v>5.0400535752630982E-2</v>
      </c>
      <c r="I519" s="5">
        <f t="shared" si="17"/>
        <v>0</v>
      </c>
    </row>
    <row r="520" spans="1:9" ht="25" customHeight="1">
      <c r="A520" s="1"/>
      <c r="B520" s="1">
        <v>32</v>
      </c>
      <c r="C520" s="13" t="s">
        <v>47</v>
      </c>
      <c r="D520" s="4">
        <v>44834</v>
      </c>
      <c r="E520" s="4">
        <v>44853</v>
      </c>
      <c r="F520" s="5">
        <v>-0.45976551958502032</v>
      </c>
      <c r="G520" s="5">
        <f>'PG facts'!D24</f>
        <v>-3</v>
      </c>
      <c r="H520" s="5">
        <f t="shared" si="16"/>
        <v>0.21138433299928369</v>
      </c>
      <c r="I520" s="5">
        <f t="shared" si="17"/>
        <v>1.379296558755061</v>
      </c>
    </row>
    <row r="521" spans="1:9" ht="25" customHeight="1">
      <c r="A521" s="1"/>
      <c r="B521" s="1">
        <v>32</v>
      </c>
      <c r="C521" s="13" t="s">
        <v>47</v>
      </c>
      <c r="D521" s="4">
        <v>44926</v>
      </c>
      <c r="E521" s="4">
        <v>44945</v>
      </c>
      <c r="F521" s="5">
        <v>-0.97130769001577688</v>
      </c>
      <c r="G521" s="5">
        <f>'PG facts'!D31</f>
        <v>-6</v>
      </c>
      <c r="H521" s="5">
        <f t="shared" si="16"/>
        <v>0.94343862868378447</v>
      </c>
      <c r="I521" s="5">
        <f t="shared" si="17"/>
        <v>5.8278461400946613</v>
      </c>
    </row>
    <row r="522" spans="1:9" ht="25" customHeight="1">
      <c r="A522" s="1"/>
      <c r="B522" s="1">
        <v>32</v>
      </c>
      <c r="C522" s="13" t="s">
        <v>47</v>
      </c>
      <c r="D522" s="4">
        <v>45016</v>
      </c>
      <c r="E522" s="4">
        <v>45037</v>
      </c>
      <c r="F522" s="5">
        <v>-0.16799664006719173</v>
      </c>
      <c r="G522" s="5">
        <f>'PG facts'!D38</f>
        <v>-4</v>
      </c>
      <c r="H522" s="5">
        <f t="shared" si="16"/>
        <v>2.822287107386557E-2</v>
      </c>
      <c r="I522" s="5">
        <f t="shared" si="17"/>
        <v>0.67198656026876691</v>
      </c>
    </row>
    <row r="523" spans="1:9" ht="25" customHeight="1">
      <c r="A523" s="1"/>
      <c r="B523" s="1">
        <v>32</v>
      </c>
      <c r="C523" s="13" t="s">
        <v>47</v>
      </c>
      <c r="D523" s="4">
        <v>45107</v>
      </c>
      <c r="E523" s="4">
        <v>45135</v>
      </c>
      <c r="F523" s="5">
        <v>6.1999380006194649E-2</v>
      </c>
      <c r="G523" s="5">
        <f>'PG facts'!D45</f>
        <v>0</v>
      </c>
      <c r="H523" s="5">
        <f t="shared" si="16"/>
        <v>3.8439231211525289E-3</v>
      </c>
      <c r="I523" s="5">
        <f t="shared" si="17"/>
        <v>0</v>
      </c>
    </row>
    <row r="524" spans="1:9" ht="25" customHeight="1">
      <c r="A524" s="1"/>
      <c r="B524" s="1">
        <v>32</v>
      </c>
      <c r="C524" s="13" t="s">
        <v>47</v>
      </c>
      <c r="D524" s="4">
        <v>45199</v>
      </c>
      <c r="E524" s="4">
        <v>45217</v>
      </c>
      <c r="F524" s="5">
        <v>1.4338645058288524</v>
      </c>
      <c r="G524" s="5">
        <f>'PG facts'!D52</f>
        <v>-3</v>
      </c>
      <c r="H524" s="5">
        <f t="shared" si="16"/>
        <v>2.055967421075819</v>
      </c>
      <c r="I524" s="5">
        <f t="shared" si="17"/>
        <v>-4.3015935174865572</v>
      </c>
    </row>
    <row r="525" spans="1:9" ht="25" customHeight="1">
      <c r="A525" s="1"/>
      <c r="B525" s="1">
        <v>32</v>
      </c>
      <c r="C525" s="13" t="s">
        <v>47</v>
      </c>
      <c r="D525" s="4">
        <v>45291</v>
      </c>
      <c r="E525" s="4">
        <v>45314</v>
      </c>
      <c r="F525" s="5">
        <v>2.0298663136464334</v>
      </c>
      <c r="G525" s="5">
        <f>'PG facts'!D59</f>
        <v>-2</v>
      </c>
      <c r="H525" s="5">
        <f t="shared" si="16"/>
        <v>4.1203572512765607</v>
      </c>
      <c r="I525" s="5">
        <f t="shared" si="17"/>
        <v>-4.0597326272928669</v>
      </c>
    </row>
    <row r="526" spans="1:9" ht="25" customHeight="1">
      <c r="A526" s="1"/>
      <c r="B526" s="1">
        <v>32</v>
      </c>
      <c r="C526" s="13" t="s">
        <v>47</v>
      </c>
      <c r="D526" s="4">
        <v>45382</v>
      </c>
      <c r="E526" s="4">
        <v>45401</v>
      </c>
      <c r="F526" s="5">
        <v>1.7438948654766806</v>
      </c>
      <c r="G526" s="5">
        <f>'PG facts'!D66</f>
        <v>-3</v>
      </c>
      <c r="H526" s="5">
        <f t="shared" si="16"/>
        <v>3.04116930183593</v>
      </c>
      <c r="I526" s="5">
        <f t="shared" si="17"/>
        <v>-5.2316845964300418</v>
      </c>
    </row>
    <row r="527" spans="1:9" ht="25" customHeight="1">
      <c r="A527" s="1"/>
      <c r="B527" s="1">
        <v>32</v>
      </c>
      <c r="C527" s="13" t="s">
        <v>50</v>
      </c>
      <c r="D527" s="4">
        <v>44742</v>
      </c>
      <c r="E527" s="4">
        <v>44771</v>
      </c>
      <c r="F527" s="5">
        <v>3.7505057736001657</v>
      </c>
      <c r="G527" s="5">
        <f>'PG facts'!D17</f>
        <v>0</v>
      </c>
      <c r="H527" s="5">
        <f t="shared" si="16"/>
        <v>14.066293557808176</v>
      </c>
      <c r="I527" s="5">
        <f t="shared" si="17"/>
        <v>0</v>
      </c>
    </row>
    <row r="528" spans="1:9" ht="25" customHeight="1">
      <c r="A528" s="1"/>
      <c r="B528" s="1">
        <v>32</v>
      </c>
      <c r="C528" s="13" t="s">
        <v>50</v>
      </c>
      <c r="D528" s="4">
        <v>44834</v>
      </c>
      <c r="E528" s="4">
        <v>44853</v>
      </c>
      <c r="F528" s="5">
        <v>0.22450063641921147</v>
      </c>
      <c r="G528" s="5">
        <f>'PG facts'!D24</f>
        <v>-3</v>
      </c>
      <c r="H528" s="5">
        <f t="shared" si="16"/>
        <v>5.0400535752630982E-2</v>
      </c>
      <c r="I528" s="5">
        <f t="shared" si="17"/>
        <v>-0.67350190925763442</v>
      </c>
    </row>
    <row r="529" spans="1:9" ht="25" customHeight="1">
      <c r="A529" s="1"/>
      <c r="B529" s="1">
        <v>32</v>
      </c>
      <c r="C529" s="13" t="s">
        <v>50</v>
      </c>
      <c r="D529" s="4">
        <v>44926</v>
      </c>
      <c r="E529" s="4">
        <v>44945</v>
      </c>
      <c r="F529" s="5">
        <v>-0.45976551958502032</v>
      </c>
      <c r="G529" s="5">
        <f>'PG facts'!D31</f>
        <v>-6</v>
      </c>
      <c r="H529" s="5">
        <f t="shared" si="16"/>
        <v>0.21138433299928369</v>
      </c>
      <c r="I529" s="5">
        <f t="shared" si="17"/>
        <v>2.7585931175101219</v>
      </c>
    </row>
    <row r="530" spans="1:9" ht="25" customHeight="1">
      <c r="A530" s="1"/>
      <c r="B530" s="1">
        <v>32</v>
      </c>
      <c r="C530" s="13" t="s">
        <v>50</v>
      </c>
      <c r="D530" s="4">
        <v>45016</v>
      </c>
      <c r="E530" s="4">
        <v>45037</v>
      </c>
      <c r="F530" s="5">
        <v>-0.97130769001577688</v>
      </c>
      <c r="G530" s="5">
        <f>'PG facts'!D38</f>
        <v>-4</v>
      </c>
      <c r="H530" s="5">
        <f t="shared" si="16"/>
        <v>0.94343862868378447</v>
      </c>
      <c r="I530" s="5">
        <f t="shared" si="17"/>
        <v>3.8852307600631075</v>
      </c>
    </row>
    <row r="531" spans="1:9" ht="25" customHeight="1">
      <c r="A531" s="1"/>
      <c r="B531" s="1">
        <v>32</v>
      </c>
      <c r="C531" s="13" t="s">
        <v>50</v>
      </c>
      <c r="D531" s="4">
        <v>45107</v>
      </c>
      <c r="E531" s="4">
        <v>45135</v>
      </c>
      <c r="F531" s="5">
        <v>-0.16799664006719173</v>
      </c>
      <c r="G531" s="5">
        <f>'PG facts'!D45</f>
        <v>0</v>
      </c>
      <c r="H531" s="5">
        <f t="shared" si="16"/>
        <v>2.822287107386557E-2</v>
      </c>
      <c r="I531" s="5">
        <f t="shared" si="17"/>
        <v>0</v>
      </c>
    </row>
    <row r="532" spans="1:9" ht="25" customHeight="1">
      <c r="A532" s="1"/>
      <c r="B532" s="1">
        <v>32</v>
      </c>
      <c r="C532" s="13" t="s">
        <v>50</v>
      </c>
      <c r="D532" s="4">
        <v>45199</v>
      </c>
      <c r="E532" s="4">
        <v>45217</v>
      </c>
      <c r="F532" s="5">
        <v>6.1999380006194649E-2</v>
      </c>
      <c r="G532" s="5">
        <f>'PG facts'!D52</f>
        <v>-3</v>
      </c>
      <c r="H532" s="5">
        <f t="shared" si="16"/>
        <v>3.8439231211525289E-3</v>
      </c>
      <c r="I532" s="5">
        <f t="shared" si="17"/>
        <v>-0.18599814001858395</v>
      </c>
    </row>
    <row r="533" spans="1:9" ht="25" customHeight="1">
      <c r="A533" s="1"/>
      <c r="B533" s="1">
        <v>32</v>
      </c>
      <c r="C533" s="13" t="s">
        <v>50</v>
      </c>
      <c r="D533" s="4">
        <v>45291</v>
      </c>
      <c r="E533" s="4">
        <v>45314</v>
      </c>
      <c r="F533" s="5">
        <v>1.4338645058288524</v>
      </c>
      <c r="G533" s="5">
        <f>'PG facts'!D59</f>
        <v>-2</v>
      </c>
      <c r="H533" s="5">
        <f t="shared" si="16"/>
        <v>2.055967421075819</v>
      </c>
      <c r="I533" s="5">
        <f t="shared" si="17"/>
        <v>-2.8677290116577048</v>
      </c>
    </row>
    <row r="534" spans="1:9" ht="25" customHeight="1">
      <c r="A534" s="1"/>
      <c r="B534" s="1">
        <v>32</v>
      </c>
      <c r="C534" s="13" t="s">
        <v>50</v>
      </c>
      <c r="D534" s="4">
        <v>45382</v>
      </c>
      <c r="E534" s="4">
        <v>45401</v>
      </c>
      <c r="F534" s="5">
        <v>2.0298663136464334</v>
      </c>
      <c r="G534" s="5">
        <f>'PG facts'!D66</f>
        <v>-3</v>
      </c>
      <c r="H534" s="5">
        <f t="shared" si="16"/>
        <v>4.1203572512765607</v>
      </c>
      <c r="I534" s="5">
        <f t="shared" si="17"/>
        <v>-6.0895989409393003</v>
      </c>
    </row>
    <row r="535" spans="1:9" ht="25" customHeight="1">
      <c r="A535" s="1"/>
      <c r="B535" s="1">
        <v>33</v>
      </c>
      <c r="C535" s="13" t="s">
        <v>47</v>
      </c>
      <c r="D535" s="4">
        <v>44651</v>
      </c>
      <c r="E535" s="4">
        <v>44671</v>
      </c>
      <c r="F535" s="5">
        <v>3.7505057736001657</v>
      </c>
      <c r="G535" s="5">
        <f>'PG facts'!D10</f>
        <v>2</v>
      </c>
      <c r="H535" s="5">
        <f t="shared" si="16"/>
        <v>14.066293557808176</v>
      </c>
      <c r="I535" s="5">
        <f t="shared" si="17"/>
        <v>7.5010115472003314</v>
      </c>
    </row>
    <row r="536" spans="1:9" ht="25" customHeight="1">
      <c r="A536" s="1"/>
      <c r="B536" s="1">
        <v>33</v>
      </c>
      <c r="C536" s="13" t="s">
        <v>47</v>
      </c>
      <c r="D536" s="4">
        <v>44742</v>
      </c>
      <c r="E536" s="4">
        <v>44771</v>
      </c>
      <c r="F536" s="5">
        <v>0.22450063641921147</v>
      </c>
      <c r="G536" s="5">
        <f>'PG facts'!D17</f>
        <v>0</v>
      </c>
      <c r="H536" s="5">
        <f t="shared" si="16"/>
        <v>5.0400535752630982E-2</v>
      </c>
      <c r="I536" s="5">
        <f t="shared" si="17"/>
        <v>0</v>
      </c>
    </row>
    <row r="537" spans="1:9" ht="25" customHeight="1">
      <c r="A537" s="1"/>
      <c r="B537" s="1">
        <v>33</v>
      </c>
      <c r="C537" s="13" t="s">
        <v>47</v>
      </c>
      <c r="D537" s="4">
        <v>44834</v>
      </c>
      <c r="E537" s="4">
        <v>44853</v>
      </c>
      <c r="F537" s="5">
        <v>-0.45976551958502032</v>
      </c>
      <c r="G537" s="5">
        <f>'PG facts'!D24</f>
        <v>-3</v>
      </c>
      <c r="H537" s="5">
        <f t="shared" si="16"/>
        <v>0.21138433299928369</v>
      </c>
      <c r="I537" s="5">
        <f t="shared" si="17"/>
        <v>1.379296558755061</v>
      </c>
    </row>
    <row r="538" spans="1:9" ht="25" customHeight="1">
      <c r="A538" s="1"/>
      <c r="B538" s="1">
        <v>33</v>
      </c>
      <c r="C538" s="13" t="s">
        <v>47</v>
      </c>
      <c r="D538" s="4">
        <v>44926</v>
      </c>
      <c r="E538" s="4">
        <v>44945</v>
      </c>
      <c r="F538" s="5">
        <v>-0.97130769001577688</v>
      </c>
      <c r="G538" s="5">
        <f>'PG facts'!D31</f>
        <v>-6</v>
      </c>
      <c r="H538" s="5">
        <f t="shared" si="16"/>
        <v>0.94343862868378447</v>
      </c>
      <c r="I538" s="5">
        <f t="shared" si="17"/>
        <v>5.8278461400946613</v>
      </c>
    </row>
    <row r="539" spans="1:9" ht="25" customHeight="1">
      <c r="A539" s="1"/>
      <c r="B539" s="1">
        <v>33</v>
      </c>
      <c r="C539" s="13" t="s">
        <v>47</v>
      </c>
      <c r="D539" s="4">
        <v>45016</v>
      </c>
      <c r="E539" s="4">
        <v>45037</v>
      </c>
      <c r="F539" s="5">
        <v>-0.16799664006719173</v>
      </c>
      <c r="G539" s="5">
        <f>'PG facts'!D38</f>
        <v>-4</v>
      </c>
      <c r="H539" s="5">
        <f t="shared" si="16"/>
        <v>2.822287107386557E-2</v>
      </c>
      <c r="I539" s="5">
        <f t="shared" si="17"/>
        <v>0.67198656026876691</v>
      </c>
    </row>
    <row r="540" spans="1:9" ht="25" customHeight="1">
      <c r="A540" s="1"/>
      <c r="B540" s="1">
        <v>33</v>
      </c>
      <c r="C540" s="13" t="s">
        <v>47</v>
      </c>
      <c r="D540" s="4">
        <v>45107</v>
      </c>
      <c r="E540" s="4">
        <v>45135</v>
      </c>
      <c r="F540" s="5">
        <v>6.1999380006194649E-2</v>
      </c>
      <c r="G540" s="5">
        <f>'PG facts'!D45</f>
        <v>0</v>
      </c>
      <c r="H540" s="5">
        <f t="shared" si="16"/>
        <v>3.8439231211525289E-3</v>
      </c>
      <c r="I540" s="5">
        <f t="shared" si="17"/>
        <v>0</v>
      </c>
    </row>
    <row r="541" spans="1:9" ht="25" customHeight="1">
      <c r="A541" s="1"/>
      <c r="B541" s="1">
        <v>33</v>
      </c>
      <c r="C541" s="13" t="s">
        <v>47</v>
      </c>
      <c r="D541" s="4">
        <v>45199</v>
      </c>
      <c r="E541" s="4">
        <v>45217</v>
      </c>
      <c r="F541" s="5">
        <v>1.4338645058288524</v>
      </c>
      <c r="G541" s="5">
        <f>'PG facts'!D52</f>
        <v>-3</v>
      </c>
      <c r="H541" s="5">
        <f t="shared" si="16"/>
        <v>2.055967421075819</v>
      </c>
      <c r="I541" s="5">
        <f t="shared" si="17"/>
        <v>-4.3015935174865572</v>
      </c>
    </row>
    <row r="542" spans="1:9" ht="25" customHeight="1">
      <c r="A542" s="1"/>
      <c r="B542" s="1">
        <v>33</v>
      </c>
      <c r="C542" s="13" t="s">
        <v>47</v>
      </c>
      <c r="D542" s="4">
        <v>45291</v>
      </c>
      <c r="E542" s="4">
        <v>45314</v>
      </c>
      <c r="F542" s="5">
        <v>2.0298663136464334</v>
      </c>
      <c r="G542" s="5">
        <f>'PG facts'!D59</f>
        <v>-2</v>
      </c>
      <c r="H542" s="5">
        <f t="shared" si="16"/>
        <v>4.1203572512765607</v>
      </c>
      <c r="I542" s="5">
        <f t="shared" si="17"/>
        <v>-4.0597326272928669</v>
      </c>
    </row>
    <row r="543" spans="1:9" ht="25" customHeight="1">
      <c r="A543" s="1"/>
      <c r="B543" s="1">
        <v>33</v>
      </c>
      <c r="C543" s="13" t="s">
        <v>47</v>
      </c>
      <c r="D543" s="4">
        <v>45382</v>
      </c>
      <c r="E543" s="4">
        <v>45401</v>
      </c>
      <c r="F543" s="5">
        <v>1.6317086363363043</v>
      </c>
      <c r="G543" s="5">
        <f>'PG facts'!D66</f>
        <v>-3</v>
      </c>
      <c r="H543" s="5">
        <f t="shared" si="16"/>
        <v>2.6624730738944815</v>
      </c>
      <c r="I543" s="5">
        <f t="shared" si="17"/>
        <v>-4.8951259090089128</v>
      </c>
    </row>
    <row r="544" spans="1:9" ht="25" customHeight="1">
      <c r="A544" s="1"/>
      <c r="B544" s="1">
        <v>33</v>
      </c>
      <c r="C544" s="13" t="s">
        <v>50</v>
      </c>
      <c r="D544" s="4">
        <v>44742</v>
      </c>
      <c r="E544" s="4">
        <v>44771</v>
      </c>
      <c r="F544" s="5">
        <v>3.7505057736001657</v>
      </c>
      <c r="G544" s="5">
        <f>'PG facts'!D17</f>
        <v>0</v>
      </c>
      <c r="H544" s="5">
        <f t="shared" si="16"/>
        <v>14.066293557808176</v>
      </c>
      <c r="I544" s="5">
        <f t="shared" si="17"/>
        <v>0</v>
      </c>
    </row>
    <row r="545" spans="1:9" ht="25" customHeight="1">
      <c r="A545" s="1"/>
      <c r="B545" s="1">
        <v>33</v>
      </c>
      <c r="C545" s="13" t="s">
        <v>50</v>
      </c>
      <c r="D545" s="4">
        <v>44834</v>
      </c>
      <c r="E545" s="4">
        <v>44853</v>
      </c>
      <c r="F545" s="5">
        <v>0.22450063641921147</v>
      </c>
      <c r="G545" s="5">
        <f>'PG facts'!D24</f>
        <v>-3</v>
      </c>
      <c r="H545" s="5">
        <f t="shared" si="16"/>
        <v>5.0400535752630982E-2</v>
      </c>
      <c r="I545" s="5">
        <f t="shared" si="17"/>
        <v>-0.67350190925763442</v>
      </c>
    </row>
    <row r="546" spans="1:9" ht="25" customHeight="1">
      <c r="A546" s="1"/>
      <c r="B546" s="1">
        <v>33</v>
      </c>
      <c r="C546" s="13" t="s">
        <v>50</v>
      </c>
      <c r="D546" s="4">
        <v>44926</v>
      </c>
      <c r="E546" s="4">
        <v>44945</v>
      </c>
      <c r="F546" s="5">
        <v>-0.45976551958502032</v>
      </c>
      <c r="G546" s="5">
        <f>'PG facts'!D31</f>
        <v>-6</v>
      </c>
      <c r="H546" s="5">
        <f t="shared" si="16"/>
        <v>0.21138433299928369</v>
      </c>
      <c r="I546" s="5">
        <f t="shared" si="17"/>
        <v>2.7585931175101219</v>
      </c>
    </row>
    <row r="547" spans="1:9" ht="25" customHeight="1">
      <c r="A547" s="1"/>
      <c r="B547" s="1">
        <v>33</v>
      </c>
      <c r="C547" s="13" t="s">
        <v>50</v>
      </c>
      <c r="D547" s="4">
        <v>45016</v>
      </c>
      <c r="E547" s="4">
        <v>45037</v>
      </c>
      <c r="F547" s="5">
        <v>-0.97130769001577688</v>
      </c>
      <c r="G547" s="5">
        <f>'PG facts'!D38</f>
        <v>-4</v>
      </c>
      <c r="H547" s="5">
        <f t="shared" si="16"/>
        <v>0.94343862868378447</v>
      </c>
      <c r="I547" s="5">
        <f t="shared" si="17"/>
        <v>3.8852307600631075</v>
      </c>
    </row>
    <row r="548" spans="1:9" ht="25" customHeight="1">
      <c r="A548" s="1"/>
      <c r="B548" s="1">
        <v>33</v>
      </c>
      <c r="C548" s="13" t="s">
        <v>50</v>
      </c>
      <c r="D548" s="4">
        <v>45107</v>
      </c>
      <c r="E548" s="4">
        <v>45135</v>
      </c>
      <c r="F548" s="5">
        <v>-0.16799664006719173</v>
      </c>
      <c r="G548" s="5">
        <f>'PG facts'!D45</f>
        <v>0</v>
      </c>
      <c r="H548" s="5">
        <f t="shared" si="16"/>
        <v>2.822287107386557E-2</v>
      </c>
      <c r="I548" s="5">
        <f t="shared" si="17"/>
        <v>0</v>
      </c>
    </row>
    <row r="549" spans="1:9" ht="25" customHeight="1">
      <c r="A549" s="1"/>
      <c r="B549" s="1">
        <v>33</v>
      </c>
      <c r="C549" s="13" t="s">
        <v>50</v>
      </c>
      <c r="D549" s="4">
        <v>45199</v>
      </c>
      <c r="E549" s="4">
        <v>45217</v>
      </c>
      <c r="F549" s="5">
        <v>6.1999380006194649E-2</v>
      </c>
      <c r="G549" s="5">
        <f>'PG facts'!D52</f>
        <v>-3</v>
      </c>
      <c r="H549" s="5">
        <f t="shared" si="16"/>
        <v>3.8439231211525289E-3</v>
      </c>
      <c r="I549" s="5">
        <f t="shared" si="17"/>
        <v>-0.18599814001858395</v>
      </c>
    </row>
    <row r="550" spans="1:9" ht="25" customHeight="1">
      <c r="A550" s="1"/>
      <c r="B550" s="1">
        <v>33</v>
      </c>
      <c r="C550" s="13" t="s">
        <v>50</v>
      </c>
      <c r="D550" s="4">
        <v>45291</v>
      </c>
      <c r="E550" s="4">
        <v>45314</v>
      </c>
      <c r="F550" s="5">
        <v>1.4338645058288524</v>
      </c>
      <c r="G550" s="5">
        <f>'PG facts'!D59</f>
        <v>-2</v>
      </c>
      <c r="H550" s="5">
        <f t="shared" si="16"/>
        <v>2.055967421075819</v>
      </c>
      <c r="I550" s="5">
        <f t="shared" si="17"/>
        <v>-2.8677290116577048</v>
      </c>
    </row>
    <row r="551" spans="1:9" ht="25" customHeight="1">
      <c r="A551" s="1"/>
      <c r="B551" s="1">
        <v>33</v>
      </c>
      <c r="C551" s="13" t="s">
        <v>50</v>
      </c>
      <c r="D551" s="4">
        <v>45382</v>
      </c>
      <c r="E551" s="4">
        <v>45401</v>
      </c>
      <c r="F551" s="5">
        <v>2.0298663136464334</v>
      </c>
      <c r="G551" s="5">
        <f>'PG facts'!D66</f>
        <v>-3</v>
      </c>
      <c r="H551" s="5">
        <f t="shared" si="16"/>
        <v>4.1203572512765607</v>
      </c>
      <c r="I551" s="5">
        <f t="shared" si="17"/>
        <v>-6.0895989409393003</v>
      </c>
    </row>
    <row r="552" spans="1:9" ht="25" customHeight="1">
      <c r="A552" s="1"/>
      <c r="B552" s="1">
        <v>34</v>
      </c>
      <c r="C552" s="13" t="s">
        <v>47</v>
      </c>
      <c r="D552" s="4">
        <v>44651</v>
      </c>
      <c r="E552" s="4">
        <v>44671</v>
      </c>
      <c r="F552" s="5">
        <v>3.7505057736001657</v>
      </c>
      <c r="G552" s="5">
        <f>'PG facts'!D10</f>
        <v>2</v>
      </c>
      <c r="H552" s="5">
        <f t="shared" si="16"/>
        <v>14.066293557808176</v>
      </c>
      <c r="I552" s="5">
        <f t="shared" si="17"/>
        <v>7.5010115472003314</v>
      </c>
    </row>
    <row r="553" spans="1:9" ht="25" customHeight="1">
      <c r="A553" s="1"/>
      <c r="B553" s="1">
        <v>34</v>
      </c>
      <c r="C553" s="13" t="s">
        <v>47</v>
      </c>
      <c r="D553" s="4">
        <v>44742</v>
      </c>
      <c r="E553" s="4">
        <v>44771</v>
      </c>
      <c r="F553" s="5">
        <v>0.22450063641921147</v>
      </c>
      <c r="G553" s="5">
        <f>'PG facts'!D17</f>
        <v>0</v>
      </c>
      <c r="H553" s="5">
        <f t="shared" si="16"/>
        <v>5.0400535752630982E-2</v>
      </c>
      <c r="I553" s="5">
        <f t="shared" si="17"/>
        <v>0</v>
      </c>
    </row>
    <row r="554" spans="1:9" ht="25" customHeight="1">
      <c r="A554" s="1"/>
      <c r="B554" s="1">
        <v>34</v>
      </c>
      <c r="C554" s="13" t="s">
        <v>47</v>
      </c>
      <c r="D554" s="4">
        <v>44834</v>
      </c>
      <c r="E554" s="4">
        <v>44853</v>
      </c>
      <c r="F554" s="5">
        <v>-0.45976551958502032</v>
      </c>
      <c r="G554" s="5">
        <f>'PG facts'!D24</f>
        <v>-3</v>
      </c>
      <c r="H554" s="5">
        <f t="shared" si="16"/>
        <v>0.21138433299928369</v>
      </c>
      <c r="I554" s="5">
        <f t="shared" si="17"/>
        <v>1.379296558755061</v>
      </c>
    </row>
    <row r="555" spans="1:9" ht="25" customHeight="1">
      <c r="A555" s="1"/>
      <c r="B555" s="1">
        <v>34</v>
      </c>
      <c r="C555" s="13" t="s">
        <v>47</v>
      </c>
      <c r="D555" s="4">
        <v>44926</v>
      </c>
      <c r="E555" s="4">
        <v>44945</v>
      </c>
      <c r="F555" s="5">
        <v>-0.97130769001577688</v>
      </c>
      <c r="G555" s="5">
        <f>'PG facts'!D31</f>
        <v>-6</v>
      </c>
      <c r="H555" s="5">
        <f t="shared" si="16"/>
        <v>0.94343862868378447</v>
      </c>
      <c r="I555" s="5">
        <f t="shared" si="17"/>
        <v>5.8278461400946613</v>
      </c>
    </row>
    <row r="556" spans="1:9" ht="25" customHeight="1">
      <c r="A556" s="1"/>
      <c r="B556" s="1">
        <v>34</v>
      </c>
      <c r="C556" s="13" t="s">
        <v>47</v>
      </c>
      <c r="D556" s="4">
        <v>45016</v>
      </c>
      <c r="E556" s="4">
        <v>45037</v>
      </c>
      <c r="F556" s="5">
        <v>-0.16799664006719173</v>
      </c>
      <c r="G556" s="5">
        <f>'PG facts'!D38</f>
        <v>-4</v>
      </c>
      <c r="H556" s="5">
        <f t="shared" si="16"/>
        <v>2.822287107386557E-2</v>
      </c>
      <c r="I556" s="5">
        <f t="shared" si="17"/>
        <v>0.67198656026876691</v>
      </c>
    </row>
    <row r="557" spans="1:9" ht="25" customHeight="1">
      <c r="A557" s="1"/>
      <c r="B557" s="1">
        <v>34</v>
      </c>
      <c r="C557" s="13" t="s">
        <v>47</v>
      </c>
      <c r="D557" s="4">
        <v>45107</v>
      </c>
      <c r="E557" s="4">
        <v>45135</v>
      </c>
      <c r="F557" s="5">
        <v>6.1999380006194649E-2</v>
      </c>
      <c r="G557" s="5">
        <f>'PG facts'!D45</f>
        <v>0</v>
      </c>
      <c r="H557" s="5">
        <f t="shared" si="16"/>
        <v>3.8439231211525289E-3</v>
      </c>
      <c r="I557" s="5">
        <f t="shared" si="17"/>
        <v>0</v>
      </c>
    </row>
    <row r="558" spans="1:9" ht="25" customHeight="1">
      <c r="A558" s="1"/>
      <c r="B558" s="1">
        <v>34</v>
      </c>
      <c r="C558" s="13" t="s">
        <v>47</v>
      </c>
      <c r="D558" s="4">
        <v>45199</v>
      </c>
      <c r="E558" s="4">
        <v>45217</v>
      </c>
      <c r="F558" s="5">
        <v>1.4338645058288524</v>
      </c>
      <c r="G558" s="5">
        <f>'PG facts'!D52</f>
        <v>-3</v>
      </c>
      <c r="H558" s="5">
        <f t="shared" si="16"/>
        <v>2.055967421075819</v>
      </c>
      <c r="I558" s="5">
        <f t="shared" si="17"/>
        <v>-4.3015935174865572</v>
      </c>
    </row>
    <row r="559" spans="1:9" ht="25" customHeight="1">
      <c r="A559" s="1"/>
      <c r="B559" s="1">
        <v>34</v>
      </c>
      <c r="C559" s="13" t="s">
        <v>47</v>
      </c>
      <c r="D559" s="4">
        <v>45291</v>
      </c>
      <c r="E559" s="4">
        <v>45314</v>
      </c>
      <c r="F559" s="5">
        <v>2.0298663136464334</v>
      </c>
      <c r="G559" s="5">
        <f>'PG facts'!D59</f>
        <v>-2</v>
      </c>
      <c r="H559" s="5">
        <f t="shared" si="16"/>
        <v>4.1203572512765607</v>
      </c>
      <c r="I559" s="5">
        <f t="shared" si="17"/>
        <v>-4.0597326272928669</v>
      </c>
    </row>
    <row r="560" spans="1:9" ht="25" customHeight="1">
      <c r="A560" s="1"/>
      <c r="B560" s="1">
        <v>34</v>
      </c>
      <c r="C560" s="13" t="s">
        <v>47</v>
      </c>
      <c r="D560" s="4">
        <v>45382</v>
      </c>
      <c r="E560" s="4">
        <v>45401</v>
      </c>
      <c r="F560" s="5">
        <v>1.6317086363363043</v>
      </c>
      <c r="G560" s="5">
        <f>'PG facts'!D66</f>
        <v>-3</v>
      </c>
      <c r="H560" s="5">
        <f t="shared" si="16"/>
        <v>2.6624730738944815</v>
      </c>
      <c r="I560" s="5">
        <f t="shared" si="17"/>
        <v>-4.8951259090089128</v>
      </c>
    </row>
    <row r="561" spans="1:9" ht="25" customHeight="1">
      <c r="A561" s="1"/>
      <c r="B561" s="1">
        <v>34</v>
      </c>
      <c r="C561" s="13" t="s">
        <v>50</v>
      </c>
      <c r="D561" s="4">
        <v>44742</v>
      </c>
      <c r="E561" s="4">
        <v>44771</v>
      </c>
      <c r="F561" s="5">
        <v>3.7505057736001657</v>
      </c>
      <c r="G561" s="5">
        <f>'PG facts'!D17</f>
        <v>0</v>
      </c>
      <c r="H561" s="5">
        <f t="shared" si="16"/>
        <v>14.066293557808176</v>
      </c>
      <c r="I561" s="5">
        <f t="shared" si="17"/>
        <v>0</v>
      </c>
    </row>
    <row r="562" spans="1:9" ht="25" customHeight="1">
      <c r="A562" s="1"/>
      <c r="B562" s="1">
        <v>34</v>
      </c>
      <c r="C562" s="13" t="s">
        <v>50</v>
      </c>
      <c r="D562" s="4">
        <v>44834</v>
      </c>
      <c r="E562" s="4">
        <v>44853</v>
      </c>
      <c r="F562" s="5">
        <v>0.22450063641921147</v>
      </c>
      <c r="G562" s="5">
        <f>'PG facts'!D24</f>
        <v>-3</v>
      </c>
      <c r="H562" s="5">
        <f t="shared" si="16"/>
        <v>5.0400535752630982E-2</v>
      </c>
      <c r="I562" s="5">
        <f t="shared" si="17"/>
        <v>-0.67350190925763442</v>
      </c>
    </row>
    <row r="563" spans="1:9" ht="25" customHeight="1">
      <c r="A563" s="1"/>
      <c r="B563" s="1">
        <v>34</v>
      </c>
      <c r="C563" s="13" t="s">
        <v>50</v>
      </c>
      <c r="D563" s="4">
        <v>44926</v>
      </c>
      <c r="E563" s="4">
        <v>44945</v>
      </c>
      <c r="F563" s="5">
        <v>-0.45976551958502032</v>
      </c>
      <c r="G563" s="5">
        <f>'PG facts'!D31</f>
        <v>-6</v>
      </c>
      <c r="H563" s="5">
        <f t="shared" si="16"/>
        <v>0.21138433299928369</v>
      </c>
      <c r="I563" s="5">
        <f t="shared" si="17"/>
        <v>2.7585931175101219</v>
      </c>
    </row>
    <row r="564" spans="1:9" ht="25" customHeight="1">
      <c r="A564" s="1"/>
      <c r="B564" s="1">
        <v>34</v>
      </c>
      <c r="C564" s="13" t="s">
        <v>50</v>
      </c>
      <c r="D564" s="4">
        <v>45016</v>
      </c>
      <c r="E564" s="4">
        <v>45037</v>
      </c>
      <c r="F564" s="5">
        <v>-0.97130769001577688</v>
      </c>
      <c r="G564" s="5">
        <f>'PG facts'!D38</f>
        <v>-4</v>
      </c>
      <c r="H564" s="5">
        <f t="shared" si="16"/>
        <v>0.94343862868378447</v>
      </c>
      <c r="I564" s="5">
        <f t="shared" si="17"/>
        <v>3.8852307600631075</v>
      </c>
    </row>
    <row r="565" spans="1:9" ht="25" customHeight="1">
      <c r="A565" s="1"/>
      <c r="B565" s="1">
        <v>34</v>
      </c>
      <c r="C565" s="13" t="s">
        <v>50</v>
      </c>
      <c r="D565" s="4">
        <v>45107</v>
      </c>
      <c r="E565" s="4">
        <v>45135</v>
      </c>
      <c r="F565" s="5">
        <v>-0.16799664006719173</v>
      </c>
      <c r="G565" s="5">
        <f>'PG facts'!D45</f>
        <v>0</v>
      </c>
      <c r="H565" s="5">
        <f t="shared" si="16"/>
        <v>2.822287107386557E-2</v>
      </c>
      <c r="I565" s="5">
        <f t="shared" si="17"/>
        <v>0</v>
      </c>
    </row>
    <row r="566" spans="1:9" ht="25" customHeight="1">
      <c r="A566" s="1"/>
      <c r="B566" s="1">
        <v>34</v>
      </c>
      <c r="C566" s="13" t="s">
        <v>50</v>
      </c>
      <c r="D566" s="4">
        <v>45199</v>
      </c>
      <c r="E566" s="4">
        <v>45217</v>
      </c>
      <c r="F566" s="5">
        <v>6.1999380006194649E-2</v>
      </c>
      <c r="G566" s="5">
        <f>'PG facts'!D52</f>
        <v>-3</v>
      </c>
      <c r="H566" s="5">
        <f t="shared" si="16"/>
        <v>3.8439231211525289E-3</v>
      </c>
      <c r="I566" s="5">
        <f t="shared" si="17"/>
        <v>-0.18599814001858395</v>
      </c>
    </row>
    <row r="567" spans="1:9" ht="25" customHeight="1">
      <c r="A567" s="1"/>
      <c r="B567" s="1">
        <v>34</v>
      </c>
      <c r="C567" s="13" t="s">
        <v>50</v>
      </c>
      <c r="D567" s="4">
        <v>45291</v>
      </c>
      <c r="E567" s="4">
        <v>45314</v>
      </c>
      <c r="F567" s="5">
        <v>1.4338645058288524</v>
      </c>
      <c r="G567" s="5">
        <f>'PG facts'!D59</f>
        <v>-2</v>
      </c>
      <c r="H567" s="5">
        <f t="shared" si="16"/>
        <v>2.055967421075819</v>
      </c>
      <c r="I567" s="5">
        <f t="shared" si="17"/>
        <v>-2.8677290116577048</v>
      </c>
    </row>
    <row r="568" spans="1:9" ht="25" customHeight="1">
      <c r="A568" s="1"/>
      <c r="B568" s="1">
        <v>34</v>
      </c>
      <c r="C568" s="13" t="s">
        <v>50</v>
      </c>
      <c r="D568" s="4">
        <v>45382</v>
      </c>
      <c r="E568" s="4">
        <v>45401</v>
      </c>
      <c r="F568" s="5">
        <v>2.0298663136464334</v>
      </c>
      <c r="G568" s="5">
        <f>'PG facts'!D66</f>
        <v>-3</v>
      </c>
      <c r="H568" s="5">
        <f t="shared" si="16"/>
        <v>4.1203572512765607</v>
      </c>
      <c r="I568" s="5">
        <f t="shared" si="17"/>
        <v>-6.0895989409393003</v>
      </c>
    </row>
    <row r="569" spans="1:9" ht="25" customHeight="1">
      <c r="A569" s="1"/>
      <c r="B569" s="1">
        <v>35</v>
      </c>
      <c r="C569" s="13" t="s">
        <v>47</v>
      </c>
      <c r="D569" s="4">
        <v>44651</v>
      </c>
      <c r="E569" s="4">
        <v>44671</v>
      </c>
      <c r="F569" s="5">
        <v>3.7505057736001657</v>
      </c>
      <c r="G569" s="5">
        <f>'PG facts'!D10</f>
        <v>2</v>
      </c>
      <c r="H569" s="5">
        <f t="shared" si="16"/>
        <v>14.066293557808176</v>
      </c>
      <c r="I569" s="5">
        <f t="shared" si="17"/>
        <v>7.5010115472003314</v>
      </c>
    </row>
    <row r="570" spans="1:9" ht="25" customHeight="1">
      <c r="A570" s="1"/>
      <c r="B570" s="1">
        <v>35</v>
      </c>
      <c r="C570" s="13" t="s">
        <v>47</v>
      </c>
      <c r="D570" s="4">
        <v>44742</v>
      </c>
      <c r="E570" s="4">
        <v>44771</v>
      </c>
      <c r="F570" s="5">
        <v>0.22450063641921147</v>
      </c>
      <c r="G570" s="5">
        <f>'PG facts'!D17</f>
        <v>0</v>
      </c>
      <c r="H570" s="5">
        <f t="shared" si="16"/>
        <v>5.0400535752630982E-2</v>
      </c>
      <c r="I570" s="5">
        <f t="shared" si="17"/>
        <v>0</v>
      </c>
    </row>
    <row r="571" spans="1:9" ht="25" customHeight="1">
      <c r="A571" s="1"/>
      <c r="B571" s="1">
        <v>35</v>
      </c>
      <c r="C571" s="13" t="s">
        <v>47</v>
      </c>
      <c r="D571" s="4">
        <v>44834</v>
      </c>
      <c r="E571" s="4">
        <v>44853</v>
      </c>
      <c r="F571" s="5">
        <v>-0.45976551958502032</v>
      </c>
      <c r="G571" s="5">
        <f>'PG facts'!D24</f>
        <v>-3</v>
      </c>
      <c r="H571" s="5">
        <f t="shared" si="16"/>
        <v>0.21138433299928369</v>
      </c>
      <c r="I571" s="5">
        <f t="shared" si="17"/>
        <v>1.379296558755061</v>
      </c>
    </row>
    <row r="572" spans="1:9" ht="25" customHeight="1">
      <c r="A572" s="1"/>
      <c r="B572" s="1">
        <v>35</v>
      </c>
      <c r="C572" s="13" t="s">
        <v>47</v>
      </c>
      <c r="D572" s="4">
        <v>44926</v>
      </c>
      <c r="E572" s="4">
        <v>44945</v>
      </c>
      <c r="F572" s="5">
        <v>-0.97130769001577688</v>
      </c>
      <c r="G572" s="5">
        <f>'PG facts'!D31</f>
        <v>-6</v>
      </c>
      <c r="H572" s="5">
        <f t="shared" si="16"/>
        <v>0.94343862868378447</v>
      </c>
      <c r="I572" s="5">
        <f t="shared" si="17"/>
        <v>5.8278461400946613</v>
      </c>
    </row>
    <row r="573" spans="1:9" ht="25" customHeight="1">
      <c r="A573" s="1"/>
      <c r="B573" s="1">
        <v>35</v>
      </c>
      <c r="C573" s="13" t="s">
        <v>47</v>
      </c>
      <c r="D573" s="4">
        <v>45016</v>
      </c>
      <c r="E573" s="4">
        <v>45037</v>
      </c>
      <c r="F573" s="5">
        <v>-0.16799664006719173</v>
      </c>
      <c r="G573" s="5">
        <f>'PG facts'!D38</f>
        <v>-4</v>
      </c>
      <c r="H573" s="5">
        <f t="shared" si="16"/>
        <v>2.822287107386557E-2</v>
      </c>
      <c r="I573" s="5">
        <f t="shared" si="17"/>
        <v>0.67198656026876691</v>
      </c>
    </row>
    <row r="574" spans="1:9" ht="25" customHeight="1">
      <c r="A574" s="1"/>
      <c r="B574" s="1">
        <v>35</v>
      </c>
      <c r="C574" s="13" t="s">
        <v>47</v>
      </c>
      <c r="D574" s="4">
        <v>45107</v>
      </c>
      <c r="E574" s="4">
        <v>45135</v>
      </c>
      <c r="F574" s="5">
        <v>6.1999380006194649E-2</v>
      </c>
      <c r="G574" s="5">
        <f>'PG facts'!D45</f>
        <v>0</v>
      </c>
      <c r="H574" s="5">
        <f t="shared" si="16"/>
        <v>3.8439231211525289E-3</v>
      </c>
      <c r="I574" s="5">
        <f t="shared" si="17"/>
        <v>0</v>
      </c>
    </row>
    <row r="575" spans="1:9" ht="25" customHeight="1">
      <c r="A575" s="1"/>
      <c r="B575" s="1">
        <v>35</v>
      </c>
      <c r="C575" s="13" t="s">
        <v>47</v>
      </c>
      <c r="D575" s="4">
        <v>45199</v>
      </c>
      <c r="E575" s="4">
        <v>45217</v>
      </c>
      <c r="F575" s="5">
        <v>1.4338645058288524</v>
      </c>
      <c r="G575" s="5">
        <f>'PG facts'!D52</f>
        <v>-3</v>
      </c>
      <c r="H575" s="5">
        <f t="shared" si="16"/>
        <v>2.055967421075819</v>
      </c>
      <c r="I575" s="5">
        <f t="shared" si="17"/>
        <v>-4.3015935174865572</v>
      </c>
    </row>
    <row r="576" spans="1:9" ht="25" customHeight="1">
      <c r="A576" s="1"/>
      <c r="B576" s="1">
        <v>35</v>
      </c>
      <c r="C576" s="13" t="s">
        <v>47</v>
      </c>
      <c r="D576" s="4">
        <v>45291</v>
      </c>
      <c r="E576" s="4">
        <v>45314</v>
      </c>
      <c r="F576" s="5">
        <v>2.0298663136464334</v>
      </c>
      <c r="G576" s="5">
        <f>'PG facts'!D59</f>
        <v>-2</v>
      </c>
      <c r="H576" s="5">
        <f t="shared" si="16"/>
        <v>4.1203572512765607</v>
      </c>
      <c r="I576" s="5">
        <f t="shared" si="17"/>
        <v>-4.0597326272928669</v>
      </c>
    </row>
    <row r="577" spans="1:9" ht="25" customHeight="1">
      <c r="A577" s="1"/>
      <c r="B577" s="1">
        <v>35</v>
      </c>
      <c r="C577" s="13" t="s">
        <v>47</v>
      </c>
      <c r="D577" s="4">
        <v>45382</v>
      </c>
      <c r="E577" s="4">
        <v>45401</v>
      </c>
      <c r="F577" s="5">
        <v>1.6317086363363043</v>
      </c>
      <c r="G577" s="5">
        <f>'PG facts'!D66</f>
        <v>-3</v>
      </c>
      <c r="H577" s="5">
        <f t="shared" si="16"/>
        <v>2.6624730738944815</v>
      </c>
      <c r="I577" s="5">
        <f t="shared" si="17"/>
        <v>-4.8951259090089128</v>
      </c>
    </row>
    <row r="578" spans="1:9" ht="25" customHeight="1">
      <c r="A578" s="1"/>
      <c r="B578" s="1">
        <v>35</v>
      </c>
      <c r="C578" s="13" t="s">
        <v>50</v>
      </c>
      <c r="D578" s="4">
        <v>44742</v>
      </c>
      <c r="E578" s="4">
        <v>44771</v>
      </c>
      <c r="F578" s="5">
        <v>3.7505057736001657</v>
      </c>
      <c r="G578" s="5">
        <f>'PG facts'!D17</f>
        <v>0</v>
      </c>
      <c r="H578" s="5">
        <f t="shared" si="16"/>
        <v>14.066293557808176</v>
      </c>
      <c r="I578" s="5">
        <f t="shared" si="17"/>
        <v>0</v>
      </c>
    </row>
    <row r="579" spans="1:9" ht="25" customHeight="1">
      <c r="A579" s="1"/>
      <c r="B579" s="1">
        <v>35</v>
      </c>
      <c r="C579" s="13" t="s">
        <v>50</v>
      </c>
      <c r="D579" s="4">
        <v>44834</v>
      </c>
      <c r="E579" s="4">
        <v>44853</v>
      </c>
      <c r="F579" s="5">
        <v>0.22450063641921147</v>
      </c>
      <c r="G579" s="5">
        <f>'PG facts'!D24</f>
        <v>-3</v>
      </c>
      <c r="H579" s="5">
        <f t="shared" si="16"/>
        <v>5.0400535752630982E-2</v>
      </c>
      <c r="I579" s="5">
        <f t="shared" si="17"/>
        <v>-0.67350190925763442</v>
      </c>
    </row>
    <row r="580" spans="1:9" ht="25" customHeight="1">
      <c r="A580" s="1"/>
      <c r="B580" s="1">
        <v>35</v>
      </c>
      <c r="C580" s="13" t="s">
        <v>50</v>
      </c>
      <c r="D580" s="4">
        <v>44926</v>
      </c>
      <c r="E580" s="4">
        <v>44945</v>
      </c>
      <c r="F580" s="5">
        <v>-0.45976551958502032</v>
      </c>
      <c r="G580" s="5">
        <f>'PG facts'!D31</f>
        <v>-6</v>
      </c>
      <c r="H580" s="5">
        <f t="shared" si="16"/>
        <v>0.21138433299928369</v>
      </c>
      <c r="I580" s="5">
        <f t="shared" si="17"/>
        <v>2.7585931175101219</v>
      </c>
    </row>
    <row r="581" spans="1:9" ht="25" customHeight="1">
      <c r="A581" s="1"/>
      <c r="B581" s="1">
        <v>35</v>
      </c>
      <c r="C581" s="13" t="s">
        <v>50</v>
      </c>
      <c r="D581" s="4">
        <v>45016</v>
      </c>
      <c r="E581" s="4">
        <v>45037</v>
      </c>
      <c r="F581" s="5">
        <v>-0.97130769001577688</v>
      </c>
      <c r="G581" s="5">
        <f>'PG facts'!D38</f>
        <v>-4</v>
      </c>
      <c r="H581" s="5">
        <f t="shared" si="16"/>
        <v>0.94343862868378447</v>
      </c>
      <c r="I581" s="5">
        <f t="shared" si="17"/>
        <v>3.8852307600631075</v>
      </c>
    </row>
    <row r="582" spans="1:9" ht="25" customHeight="1">
      <c r="A582" s="1"/>
      <c r="B582" s="1">
        <v>35</v>
      </c>
      <c r="C582" s="13" t="s">
        <v>50</v>
      </c>
      <c r="D582" s="4">
        <v>45107</v>
      </c>
      <c r="E582" s="4">
        <v>45135</v>
      </c>
      <c r="F582" s="5">
        <v>-0.16799664006719173</v>
      </c>
      <c r="G582" s="5">
        <f>'PG facts'!D45</f>
        <v>0</v>
      </c>
      <c r="H582" s="5">
        <f t="shared" ref="H582:H645" si="18">F582^2</f>
        <v>2.822287107386557E-2</v>
      </c>
      <c r="I582" s="5">
        <f t="shared" ref="I582:I645" si="19">F582*G582</f>
        <v>0</v>
      </c>
    </row>
    <row r="583" spans="1:9" ht="25" customHeight="1">
      <c r="A583" s="1"/>
      <c r="B583" s="1">
        <v>35</v>
      </c>
      <c r="C583" s="13" t="s">
        <v>50</v>
      </c>
      <c r="D583" s="4">
        <v>45199</v>
      </c>
      <c r="E583" s="4">
        <v>45217</v>
      </c>
      <c r="F583" s="5">
        <v>6.1999380006194649E-2</v>
      </c>
      <c r="G583" s="5">
        <f>'PG facts'!D52</f>
        <v>-3</v>
      </c>
      <c r="H583" s="5">
        <f t="shared" si="18"/>
        <v>3.8439231211525289E-3</v>
      </c>
      <c r="I583" s="5">
        <f t="shared" si="19"/>
        <v>-0.18599814001858395</v>
      </c>
    </row>
    <row r="584" spans="1:9" ht="25" customHeight="1">
      <c r="A584" s="1"/>
      <c r="B584" s="1">
        <v>35</v>
      </c>
      <c r="C584" s="13" t="s">
        <v>50</v>
      </c>
      <c r="D584" s="4">
        <v>45291</v>
      </c>
      <c r="E584" s="4">
        <v>45314</v>
      </c>
      <c r="F584" s="5">
        <v>1.4338645058288524</v>
      </c>
      <c r="G584" s="5">
        <f>'PG facts'!D59</f>
        <v>-2</v>
      </c>
      <c r="H584" s="5">
        <f t="shared" si="18"/>
        <v>2.055967421075819</v>
      </c>
      <c r="I584" s="5">
        <f t="shared" si="19"/>
        <v>-2.8677290116577048</v>
      </c>
    </row>
    <row r="585" spans="1:9" ht="25" customHeight="1">
      <c r="A585" s="1"/>
      <c r="B585" s="1">
        <v>35</v>
      </c>
      <c r="C585" s="13" t="s">
        <v>50</v>
      </c>
      <c r="D585" s="4">
        <v>45382</v>
      </c>
      <c r="E585" s="4">
        <v>45401</v>
      </c>
      <c r="F585" s="5">
        <v>2.0298663136464334</v>
      </c>
      <c r="G585" s="5">
        <f>'PG facts'!D66</f>
        <v>-3</v>
      </c>
      <c r="H585" s="5">
        <f t="shared" si="18"/>
        <v>4.1203572512765607</v>
      </c>
      <c r="I585" s="5">
        <f t="shared" si="19"/>
        <v>-6.0895989409393003</v>
      </c>
    </row>
    <row r="586" spans="1:9" ht="25" customHeight="1">
      <c r="A586" s="1"/>
      <c r="B586" s="1">
        <v>36</v>
      </c>
      <c r="C586" s="13" t="s">
        <v>47</v>
      </c>
      <c r="D586" s="4">
        <v>44651</v>
      </c>
      <c r="E586" s="4">
        <v>44671</v>
      </c>
      <c r="F586" s="5">
        <v>1.0280001916822323</v>
      </c>
      <c r="G586" s="5">
        <f>'PG facts'!E6</f>
        <v>4</v>
      </c>
      <c r="H586" s="5">
        <f t="shared" si="18"/>
        <v>1.0567843940987065</v>
      </c>
      <c r="I586" s="5">
        <f t="shared" si="19"/>
        <v>4.1120007667289293</v>
      </c>
    </row>
    <row r="587" spans="1:9" ht="25" customHeight="1">
      <c r="A587" s="1"/>
      <c r="B587" s="1">
        <v>36</v>
      </c>
      <c r="C587" s="13" t="s">
        <v>47</v>
      </c>
      <c r="D587" s="4">
        <v>44742</v>
      </c>
      <c r="E587" s="4">
        <v>44771</v>
      </c>
      <c r="F587" s="5">
        <v>2.9122729416084958</v>
      </c>
      <c r="G587" s="5">
        <f>'PG facts'!E13</f>
        <v>6</v>
      </c>
      <c r="H587" s="5">
        <f t="shared" si="18"/>
        <v>8.4813336864250015</v>
      </c>
      <c r="I587" s="5">
        <f t="shared" si="19"/>
        <v>17.473637649650975</v>
      </c>
    </row>
    <row r="588" spans="1:9" ht="25" customHeight="1">
      <c r="A588" s="1"/>
      <c r="B588" s="1">
        <v>36</v>
      </c>
      <c r="C588" s="13" t="s">
        <v>47</v>
      </c>
      <c r="D588" s="4">
        <v>44834</v>
      </c>
      <c r="E588" s="4">
        <v>44853</v>
      </c>
      <c r="F588" s="5">
        <v>5.8502773415310516</v>
      </c>
      <c r="G588" s="5">
        <f>'PG facts'!E20</f>
        <v>7</v>
      </c>
      <c r="H588" s="5">
        <f t="shared" si="18"/>
        <v>34.225744972831627</v>
      </c>
      <c r="I588" s="5">
        <f t="shared" si="19"/>
        <v>40.951941390717359</v>
      </c>
    </row>
    <row r="589" spans="1:9" ht="25" customHeight="1">
      <c r="A589" s="1"/>
      <c r="B589" s="1">
        <v>36</v>
      </c>
      <c r="C589" s="13" t="s">
        <v>47</v>
      </c>
      <c r="D589" s="4">
        <v>44926</v>
      </c>
      <c r="E589" s="4">
        <v>44945</v>
      </c>
      <c r="F589" s="5">
        <v>7.2560334575520802</v>
      </c>
      <c r="G589" s="5">
        <f>'PG facts'!E27</f>
        <v>9</v>
      </c>
      <c r="H589" s="5">
        <f t="shared" si="18"/>
        <v>52.650021537115194</v>
      </c>
      <c r="I589" s="5">
        <f t="shared" si="19"/>
        <v>65.30430111796872</v>
      </c>
    </row>
    <row r="590" spans="1:9" ht="25" customHeight="1">
      <c r="A590" s="1"/>
      <c r="B590" s="1">
        <v>36</v>
      </c>
      <c r="C590" s="13" t="s">
        <v>47</v>
      </c>
      <c r="D590" s="4">
        <v>45016</v>
      </c>
      <c r="E590" s="4">
        <v>45037</v>
      </c>
      <c r="F590" s="5">
        <v>6.7723940234483804</v>
      </c>
      <c r="G590" s="5">
        <f>'PG facts'!E34</f>
        <v>8</v>
      </c>
      <c r="H590" s="5">
        <f t="shared" si="18"/>
        <v>45.865320808839343</v>
      </c>
      <c r="I590" s="5">
        <f t="shared" si="19"/>
        <v>54.179152187587043</v>
      </c>
    </row>
    <row r="591" spans="1:9" ht="25" customHeight="1">
      <c r="A591" s="1"/>
      <c r="B591" s="1">
        <v>36</v>
      </c>
      <c r="C591" s="13" t="s">
        <v>47</v>
      </c>
      <c r="D591" s="4">
        <v>45107</v>
      </c>
      <c r="E591" s="4">
        <v>45135</v>
      </c>
      <c r="F591" s="5">
        <v>7.0582272321790596</v>
      </c>
      <c r="G591" s="5">
        <f>'PG facts'!E41</f>
        <v>8</v>
      </c>
      <c r="H591" s="5">
        <f t="shared" si="18"/>
        <v>49.818571661074067</v>
      </c>
      <c r="I591" s="5">
        <f t="shared" si="19"/>
        <v>56.465817857432477</v>
      </c>
    </row>
    <row r="592" spans="1:9" ht="25" customHeight="1">
      <c r="A592" s="1"/>
      <c r="B592" s="1">
        <v>36</v>
      </c>
      <c r="C592" s="13" t="s">
        <v>47</v>
      </c>
      <c r="D592" s="4">
        <v>45199</v>
      </c>
      <c r="E592" s="4">
        <v>45217</v>
      </c>
      <c r="F592" s="5">
        <v>5.4935927157217845</v>
      </c>
      <c r="G592" s="5">
        <f>'PG facts'!E48</f>
        <v>7</v>
      </c>
      <c r="H592" s="5">
        <f t="shared" si="18"/>
        <v>30.179560926231453</v>
      </c>
      <c r="I592" s="5">
        <f t="shared" si="19"/>
        <v>38.455149010052494</v>
      </c>
    </row>
    <row r="593" spans="1:9" ht="25" customHeight="1">
      <c r="A593" s="1"/>
      <c r="B593" s="1">
        <v>36</v>
      </c>
      <c r="C593" s="13" t="s">
        <v>47</v>
      </c>
      <c r="D593" s="4">
        <v>45291</v>
      </c>
      <c r="E593" s="4">
        <v>45314</v>
      </c>
      <c r="F593" s="5">
        <v>4.2122165191533556</v>
      </c>
      <c r="G593" s="5">
        <f>'PG facts'!E55</f>
        <v>4</v>
      </c>
      <c r="H593" s="5">
        <f t="shared" si="18"/>
        <v>17.742768004228413</v>
      </c>
      <c r="I593" s="5">
        <f t="shared" si="19"/>
        <v>16.848866076613422</v>
      </c>
    </row>
    <row r="594" spans="1:9" ht="25" customHeight="1">
      <c r="A594" s="1"/>
      <c r="B594" s="1">
        <v>36</v>
      </c>
      <c r="C594" s="13" t="s">
        <v>50</v>
      </c>
      <c r="D594" s="4">
        <v>44742</v>
      </c>
      <c r="E594" s="4">
        <v>44771</v>
      </c>
      <c r="F594" s="5">
        <v>1.0280001916822323</v>
      </c>
      <c r="G594" s="5">
        <f>'PG facts'!E13</f>
        <v>6</v>
      </c>
      <c r="H594" s="5">
        <f t="shared" si="18"/>
        <v>1.0567843940987065</v>
      </c>
      <c r="I594" s="5">
        <f t="shared" si="19"/>
        <v>6.168001150093394</v>
      </c>
    </row>
    <row r="595" spans="1:9" ht="25" customHeight="1">
      <c r="A595" s="1"/>
      <c r="B595" s="1">
        <v>36</v>
      </c>
      <c r="C595" s="13" t="s">
        <v>50</v>
      </c>
      <c r="D595" s="4">
        <v>44834</v>
      </c>
      <c r="E595" s="4">
        <v>44853</v>
      </c>
      <c r="F595" s="5">
        <v>2.9122729416084958</v>
      </c>
      <c r="G595" s="5">
        <f>'PG facts'!E20</f>
        <v>7</v>
      </c>
      <c r="H595" s="5">
        <f t="shared" si="18"/>
        <v>8.4813336864250015</v>
      </c>
      <c r="I595" s="5">
        <f t="shared" si="19"/>
        <v>20.385910591259471</v>
      </c>
    </row>
    <row r="596" spans="1:9" ht="25" customHeight="1">
      <c r="A596" s="1"/>
      <c r="B596" s="1">
        <v>36</v>
      </c>
      <c r="C596" s="13" t="s">
        <v>50</v>
      </c>
      <c r="D596" s="4">
        <v>44926</v>
      </c>
      <c r="E596" s="4">
        <v>44945</v>
      </c>
      <c r="F596" s="5">
        <v>5.8502773415310516</v>
      </c>
      <c r="G596" s="5">
        <f>'PG facts'!E27</f>
        <v>9</v>
      </c>
      <c r="H596" s="5">
        <f t="shared" si="18"/>
        <v>34.225744972831627</v>
      </c>
      <c r="I596" s="5">
        <f t="shared" si="19"/>
        <v>52.652496073779467</v>
      </c>
    </row>
    <row r="597" spans="1:9" ht="25" customHeight="1">
      <c r="A597" s="1"/>
      <c r="B597" s="1">
        <v>36</v>
      </c>
      <c r="C597" s="13" t="s">
        <v>50</v>
      </c>
      <c r="D597" s="4">
        <v>45016</v>
      </c>
      <c r="E597" s="4">
        <v>45037</v>
      </c>
      <c r="F597" s="5">
        <v>7.2560334575520802</v>
      </c>
      <c r="G597" s="5">
        <f>'PG facts'!E34</f>
        <v>8</v>
      </c>
      <c r="H597" s="5">
        <f t="shared" si="18"/>
        <v>52.650021537115194</v>
      </c>
      <c r="I597" s="5">
        <f t="shared" si="19"/>
        <v>58.048267660416641</v>
      </c>
    </row>
    <row r="598" spans="1:9" ht="25" customHeight="1">
      <c r="A598" s="1"/>
      <c r="B598" s="1">
        <v>36</v>
      </c>
      <c r="C598" s="13" t="s">
        <v>50</v>
      </c>
      <c r="D598" s="4">
        <v>45107</v>
      </c>
      <c r="E598" s="4">
        <v>45135</v>
      </c>
      <c r="F598" s="5">
        <v>6.7723940234483804</v>
      </c>
      <c r="G598" s="5">
        <f>'PG facts'!E41</f>
        <v>8</v>
      </c>
      <c r="H598" s="5">
        <f t="shared" si="18"/>
        <v>45.865320808839343</v>
      </c>
      <c r="I598" s="5">
        <f t="shared" si="19"/>
        <v>54.179152187587043</v>
      </c>
    </row>
    <row r="599" spans="1:9" ht="25" customHeight="1">
      <c r="A599" s="1"/>
      <c r="B599" s="1">
        <v>36</v>
      </c>
      <c r="C599" s="13" t="s">
        <v>50</v>
      </c>
      <c r="D599" s="4">
        <v>45199</v>
      </c>
      <c r="E599" s="4">
        <v>45217</v>
      </c>
      <c r="F599" s="5">
        <v>7.0582272321790596</v>
      </c>
      <c r="G599" s="5">
        <f>'PG facts'!E48</f>
        <v>7</v>
      </c>
      <c r="H599" s="5">
        <f t="shared" si="18"/>
        <v>49.818571661074067</v>
      </c>
      <c r="I599" s="5">
        <f t="shared" si="19"/>
        <v>49.40759062525342</v>
      </c>
    </row>
    <row r="600" spans="1:9" ht="25" customHeight="1">
      <c r="A600" s="1"/>
      <c r="B600" s="1">
        <v>36</v>
      </c>
      <c r="C600" s="13" t="s">
        <v>50</v>
      </c>
      <c r="D600" s="4">
        <v>45291</v>
      </c>
      <c r="E600" s="4">
        <v>45314</v>
      </c>
      <c r="F600" s="5">
        <v>5.4935927157217845</v>
      </c>
      <c r="G600" s="5">
        <f>'PG facts'!E55</f>
        <v>4</v>
      </c>
      <c r="H600" s="5">
        <f t="shared" si="18"/>
        <v>30.179560926231453</v>
      </c>
      <c r="I600" s="5">
        <f t="shared" si="19"/>
        <v>21.974370862887138</v>
      </c>
    </row>
    <row r="601" spans="1:9" ht="25" customHeight="1">
      <c r="A601" s="1"/>
      <c r="B601" s="1">
        <v>37</v>
      </c>
      <c r="C601" s="13" t="s">
        <v>47</v>
      </c>
      <c r="D601" s="4">
        <v>44651</v>
      </c>
      <c r="E601" s="4">
        <v>44671</v>
      </c>
      <c r="F601" s="5">
        <v>1.0280001916822323</v>
      </c>
      <c r="G601" s="5">
        <f>'PG facts'!E6</f>
        <v>4</v>
      </c>
      <c r="H601" s="5">
        <f t="shared" si="18"/>
        <v>1.0567843940987065</v>
      </c>
      <c r="I601" s="5">
        <f t="shared" si="19"/>
        <v>4.1120007667289293</v>
      </c>
    </row>
    <row r="602" spans="1:9" ht="25" customHeight="1">
      <c r="A602" s="1"/>
      <c r="B602" s="1">
        <v>37</v>
      </c>
      <c r="C602" s="13" t="s">
        <v>47</v>
      </c>
      <c r="D602" s="4">
        <v>44742</v>
      </c>
      <c r="E602" s="4">
        <v>44771</v>
      </c>
      <c r="F602" s="5">
        <v>2.9122729416084958</v>
      </c>
      <c r="G602" s="5">
        <f>'PG facts'!E13</f>
        <v>6</v>
      </c>
      <c r="H602" s="5">
        <f t="shared" si="18"/>
        <v>8.4813336864250015</v>
      </c>
      <c r="I602" s="5">
        <f t="shared" si="19"/>
        <v>17.473637649650975</v>
      </c>
    </row>
    <row r="603" spans="1:9" ht="25" customHeight="1">
      <c r="A603" s="1"/>
      <c r="B603" s="1">
        <v>37</v>
      </c>
      <c r="C603" s="13" t="s">
        <v>47</v>
      </c>
      <c r="D603" s="4">
        <v>44834</v>
      </c>
      <c r="E603" s="4">
        <v>44853</v>
      </c>
      <c r="F603" s="5">
        <v>5.8502773415310516</v>
      </c>
      <c r="G603" s="5">
        <f>'PG facts'!E20</f>
        <v>7</v>
      </c>
      <c r="H603" s="5">
        <f t="shared" si="18"/>
        <v>34.225744972831627</v>
      </c>
      <c r="I603" s="5">
        <f t="shared" si="19"/>
        <v>40.951941390717359</v>
      </c>
    </row>
    <row r="604" spans="1:9" ht="25" customHeight="1">
      <c r="A604" s="1"/>
      <c r="B604" s="1">
        <v>37</v>
      </c>
      <c r="C604" s="13" t="s">
        <v>47</v>
      </c>
      <c r="D604" s="4">
        <v>44926</v>
      </c>
      <c r="E604" s="4">
        <v>44945</v>
      </c>
      <c r="F604" s="5">
        <v>7.2560334575520802</v>
      </c>
      <c r="G604" s="5">
        <f>'PG facts'!E27</f>
        <v>9</v>
      </c>
      <c r="H604" s="5">
        <f t="shared" si="18"/>
        <v>52.650021537115194</v>
      </c>
      <c r="I604" s="5">
        <f t="shared" si="19"/>
        <v>65.30430111796872</v>
      </c>
    </row>
    <row r="605" spans="1:9" ht="25" customHeight="1">
      <c r="A605" s="1"/>
      <c r="B605" s="1">
        <v>37</v>
      </c>
      <c r="C605" s="13" t="s">
        <v>47</v>
      </c>
      <c r="D605" s="4">
        <v>45016</v>
      </c>
      <c r="E605" s="4">
        <v>45037</v>
      </c>
      <c r="F605" s="5">
        <v>6.7723940234483804</v>
      </c>
      <c r="G605" s="5">
        <f>'PG facts'!E34</f>
        <v>8</v>
      </c>
      <c r="H605" s="5">
        <f t="shared" si="18"/>
        <v>45.865320808839343</v>
      </c>
      <c r="I605" s="5">
        <f t="shared" si="19"/>
        <v>54.179152187587043</v>
      </c>
    </row>
    <row r="606" spans="1:9" ht="25" customHeight="1">
      <c r="A606" s="1"/>
      <c r="B606" s="1">
        <v>37</v>
      </c>
      <c r="C606" s="13" t="s">
        <v>47</v>
      </c>
      <c r="D606" s="4">
        <v>45107</v>
      </c>
      <c r="E606" s="4">
        <v>45135</v>
      </c>
      <c r="F606" s="5">
        <v>7.0582272321790596</v>
      </c>
      <c r="G606" s="5">
        <f>'PG facts'!E41</f>
        <v>8</v>
      </c>
      <c r="H606" s="5">
        <f t="shared" si="18"/>
        <v>49.818571661074067</v>
      </c>
      <c r="I606" s="5">
        <f t="shared" si="19"/>
        <v>56.465817857432477</v>
      </c>
    </row>
    <row r="607" spans="1:9" ht="25" customHeight="1">
      <c r="A607" s="1"/>
      <c r="B607" s="1">
        <v>37</v>
      </c>
      <c r="C607" s="13" t="s">
        <v>47</v>
      </c>
      <c r="D607" s="4">
        <v>45199</v>
      </c>
      <c r="E607" s="4">
        <v>45217</v>
      </c>
      <c r="F607" s="5">
        <v>5.4935927157217845</v>
      </c>
      <c r="G607" s="5">
        <f>'PG facts'!E48</f>
        <v>7</v>
      </c>
      <c r="H607" s="5">
        <f t="shared" si="18"/>
        <v>30.179560926231453</v>
      </c>
      <c r="I607" s="5">
        <f t="shared" si="19"/>
        <v>38.455149010052494</v>
      </c>
    </row>
    <row r="608" spans="1:9" ht="25" customHeight="1">
      <c r="A608" s="1"/>
      <c r="B608" s="1">
        <v>37</v>
      </c>
      <c r="C608" s="13" t="s">
        <v>47</v>
      </c>
      <c r="D608" s="4">
        <v>45291</v>
      </c>
      <c r="E608" s="4">
        <v>45314</v>
      </c>
      <c r="F608" s="5">
        <v>4.2122165191533556</v>
      </c>
      <c r="G608" s="5">
        <f>'PG facts'!E55</f>
        <v>4</v>
      </c>
      <c r="H608" s="5">
        <f t="shared" si="18"/>
        <v>17.742768004228413</v>
      </c>
      <c r="I608" s="5">
        <f t="shared" si="19"/>
        <v>16.848866076613422</v>
      </c>
    </row>
    <row r="609" spans="1:9" ht="25" customHeight="1">
      <c r="A609" s="1"/>
      <c r="B609" s="1">
        <v>37</v>
      </c>
      <c r="C609" s="13" t="s">
        <v>50</v>
      </c>
      <c r="D609" s="4">
        <v>44742</v>
      </c>
      <c r="E609" s="4">
        <v>44771</v>
      </c>
      <c r="F609" s="5">
        <v>1.0280001916822323</v>
      </c>
      <c r="G609" s="5">
        <f>'PG facts'!E13</f>
        <v>6</v>
      </c>
      <c r="H609" s="5">
        <f t="shared" si="18"/>
        <v>1.0567843940987065</v>
      </c>
      <c r="I609" s="5">
        <f t="shared" si="19"/>
        <v>6.168001150093394</v>
      </c>
    </row>
    <row r="610" spans="1:9" ht="25" customHeight="1">
      <c r="A610" s="1"/>
      <c r="B610" s="1">
        <v>37</v>
      </c>
      <c r="C610" s="13" t="s">
        <v>50</v>
      </c>
      <c r="D610" s="4">
        <v>44834</v>
      </c>
      <c r="E610" s="4">
        <v>44853</v>
      </c>
      <c r="F610" s="5">
        <v>2.9122729416084958</v>
      </c>
      <c r="G610" s="5">
        <f>'PG facts'!E20</f>
        <v>7</v>
      </c>
      <c r="H610" s="5">
        <f t="shared" si="18"/>
        <v>8.4813336864250015</v>
      </c>
      <c r="I610" s="5">
        <f t="shared" si="19"/>
        <v>20.385910591259471</v>
      </c>
    </row>
    <row r="611" spans="1:9" ht="25" customHeight="1">
      <c r="A611" s="1"/>
      <c r="B611" s="1">
        <v>37</v>
      </c>
      <c r="C611" s="13" t="s">
        <v>50</v>
      </c>
      <c r="D611" s="4">
        <v>44926</v>
      </c>
      <c r="E611" s="4">
        <v>44945</v>
      </c>
      <c r="F611" s="5">
        <v>5.8502773415310516</v>
      </c>
      <c r="G611" s="5">
        <f>'PG facts'!E27</f>
        <v>9</v>
      </c>
      <c r="H611" s="5">
        <f t="shared" si="18"/>
        <v>34.225744972831627</v>
      </c>
      <c r="I611" s="5">
        <f t="shared" si="19"/>
        <v>52.652496073779467</v>
      </c>
    </row>
    <row r="612" spans="1:9" ht="25" customHeight="1">
      <c r="A612" s="1"/>
      <c r="B612" s="1">
        <v>37</v>
      </c>
      <c r="C612" s="13" t="s">
        <v>50</v>
      </c>
      <c r="D612" s="4">
        <v>45016</v>
      </c>
      <c r="E612" s="4">
        <v>45037</v>
      </c>
      <c r="F612" s="5">
        <v>7.2560334575520802</v>
      </c>
      <c r="G612" s="5">
        <f>'PG facts'!E34</f>
        <v>8</v>
      </c>
      <c r="H612" s="5">
        <f t="shared" si="18"/>
        <v>52.650021537115194</v>
      </c>
      <c r="I612" s="5">
        <f t="shared" si="19"/>
        <v>58.048267660416641</v>
      </c>
    </row>
    <row r="613" spans="1:9" ht="25" customHeight="1">
      <c r="A613" s="1"/>
      <c r="B613" s="1">
        <v>37</v>
      </c>
      <c r="C613" s="13" t="s">
        <v>50</v>
      </c>
      <c r="D613" s="4">
        <v>45107</v>
      </c>
      <c r="E613" s="4">
        <v>45135</v>
      </c>
      <c r="F613" s="5">
        <v>6.7723940234483804</v>
      </c>
      <c r="G613" s="5">
        <f>'PG facts'!E41</f>
        <v>8</v>
      </c>
      <c r="H613" s="5">
        <f t="shared" si="18"/>
        <v>45.865320808839343</v>
      </c>
      <c r="I613" s="5">
        <f t="shared" si="19"/>
        <v>54.179152187587043</v>
      </c>
    </row>
    <row r="614" spans="1:9" ht="25" customHeight="1">
      <c r="A614" s="1"/>
      <c r="B614" s="1">
        <v>37</v>
      </c>
      <c r="C614" s="13" t="s">
        <v>50</v>
      </c>
      <c r="D614" s="4">
        <v>45199</v>
      </c>
      <c r="E614" s="4">
        <v>45217</v>
      </c>
      <c r="F614" s="5">
        <v>7.0582272321790596</v>
      </c>
      <c r="G614" s="5">
        <f>'PG facts'!E48</f>
        <v>7</v>
      </c>
      <c r="H614" s="5">
        <f t="shared" si="18"/>
        <v>49.818571661074067</v>
      </c>
      <c r="I614" s="5">
        <f t="shared" si="19"/>
        <v>49.40759062525342</v>
      </c>
    </row>
    <row r="615" spans="1:9" ht="25" customHeight="1">
      <c r="A615" s="1"/>
      <c r="B615" s="1">
        <v>37</v>
      </c>
      <c r="C615" s="13" t="s">
        <v>50</v>
      </c>
      <c r="D615" s="4">
        <v>45291</v>
      </c>
      <c r="E615" s="4">
        <v>45314</v>
      </c>
      <c r="F615" s="5">
        <v>5.4935927157217845</v>
      </c>
      <c r="G615" s="5">
        <f>'PG facts'!E55</f>
        <v>4</v>
      </c>
      <c r="H615" s="5">
        <f t="shared" si="18"/>
        <v>30.179560926231453</v>
      </c>
      <c r="I615" s="5">
        <f t="shared" si="19"/>
        <v>21.974370862887138</v>
      </c>
    </row>
    <row r="616" spans="1:9" ht="25" customHeight="1">
      <c r="A616" s="1"/>
      <c r="B616" s="1">
        <v>38</v>
      </c>
      <c r="C616" s="13" t="s">
        <v>47</v>
      </c>
      <c r="D616" s="4">
        <v>44651</v>
      </c>
      <c r="E616" s="4">
        <v>44671</v>
      </c>
      <c r="F616" s="5">
        <v>1.0280001916822323</v>
      </c>
      <c r="G616" s="5">
        <f>'PG facts'!E6</f>
        <v>4</v>
      </c>
      <c r="H616" s="5">
        <f t="shared" si="18"/>
        <v>1.0567843940987065</v>
      </c>
      <c r="I616" s="5">
        <f t="shared" si="19"/>
        <v>4.1120007667289293</v>
      </c>
    </row>
    <row r="617" spans="1:9" ht="25" customHeight="1">
      <c r="A617" s="1"/>
      <c r="B617" s="1">
        <v>38</v>
      </c>
      <c r="C617" s="13" t="s">
        <v>47</v>
      </c>
      <c r="D617" s="4">
        <v>44742</v>
      </c>
      <c r="E617" s="4">
        <v>44771</v>
      </c>
      <c r="F617" s="5">
        <v>2.9122729416084958</v>
      </c>
      <c r="G617" s="5">
        <f>'PG facts'!E13</f>
        <v>6</v>
      </c>
      <c r="H617" s="5">
        <f t="shared" si="18"/>
        <v>8.4813336864250015</v>
      </c>
      <c r="I617" s="5">
        <f t="shared" si="19"/>
        <v>17.473637649650975</v>
      </c>
    </row>
    <row r="618" spans="1:9" ht="25" customHeight="1">
      <c r="A618" s="1"/>
      <c r="B618" s="1">
        <v>38</v>
      </c>
      <c r="C618" s="13" t="s">
        <v>47</v>
      </c>
      <c r="D618" s="4">
        <v>44834</v>
      </c>
      <c r="E618" s="4">
        <v>44853</v>
      </c>
      <c r="F618" s="5">
        <v>5.8502773415310516</v>
      </c>
      <c r="G618" s="5">
        <f>'PG facts'!E20</f>
        <v>7</v>
      </c>
      <c r="H618" s="5">
        <f t="shared" si="18"/>
        <v>34.225744972831627</v>
      </c>
      <c r="I618" s="5">
        <f t="shared" si="19"/>
        <v>40.951941390717359</v>
      </c>
    </row>
    <row r="619" spans="1:9" ht="25" customHeight="1">
      <c r="A619" s="1"/>
      <c r="B619" s="1">
        <v>38</v>
      </c>
      <c r="C619" s="13" t="s">
        <v>47</v>
      </c>
      <c r="D619" s="4">
        <v>44926</v>
      </c>
      <c r="E619" s="4">
        <v>44945</v>
      </c>
      <c r="F619" s="5">
        <v>7.2560334575520802</v>
      </c>
      <c r="G619" s="5">
        <f>'PG facts'!E27</f>
        <v>9</v>
      </c>
      <c r="H619" s="5">
        <f t="shared" si="18"/>
        <v>52.650021537115194</v>
      </c>
      <c r="I619" s="5">
        <f t="shared" si="19"/>
        <v>65.30430111796872</v>
      </c>
    </row>
    <row r="620" spans="1:9" ht="25" customHeight="1">
      <c r="A620" s="1"/>
      <c r="B620" s="1">
        <v>38</v>
      </c>
      <c r="C620" s="13" t="s">
        <v>47</v>
      </c>
      <c r="D620" s="4">
        <v>45016</v>
      </c>
      <c r="E620" s="4">
        <v>45037</v>
      </c>
      <c r="F620" s="5">
        <v>6.7723940234483804</v>
      </c>
      <c r="G620" s="5">
        <f>'PG facts'!E34</f>
        <v>8</v>
      </c>
      <c r="H620" s="5">
        <f t="shared" si="18"/>
        <v>45.865320808839343</v>
      </c>
      <c r="I620" s="5">
        <f t="shared" si="19"/>
        <v>54.179152187587043</v>
      </c>
    </row>
    <row r="621" spans="1:9" ht="25" customHeight="1">
      <c r="A621" s="1"/>
      <c r="B621" s="1">
        <v>38</v>
      </c>
      <c r="C621" s="13" t="s">
        <v>47</v>
      </c>
      <c r="D621" s="4">
        <v>45107</v>
      </c>
      <c r="E621" s="4">
        <v>45135</v>
      </c>
      <c r="F621" s="5">
        <v>7.0582272321790596</v>
      </c>
      <c r="G621" s="5">
        <f>'PG facts'!E41</f>
        <v>8</v>
      </c>
      <c r="H621" s="5">
        <f t="shared" si="18"/>
        <v>49.818571661074067</v>
      </c>
      <c r="I621" s="5">
        <f t="shared" si="19"/>
        <v>56.465817857432477</v>
      </c>
    </row>
    <row r="622" spans="1:9" ht="25" customHeight="1">
      <c r="A622" s="1"/>
      <c r="B622" s="1">
        <v>38</v>
      </c>
      <c r="C622" s="13" t="s">
        <v>47</v>
      </c>
      <c r="D622" s="4">
        <v>45199</v>
      </c>
      <c r="E622" s="4">
        <v>45217</v>
      </c>
      <c r="F622" s="5">
        <v>5.4935927157217845</v>
      </c>
      <c r="G622" s="5">
        <f>'PG facts'!E48</f>
        <v>7</v>
      </c>
      <c r="H622" s="5">
        <f t="shared" si="18"/>
        <v>30.179560926231453</v>
      </c>
      <c r="I622" s="5">
        <f t="shared" si="19"/>
        <v>38.455149010052494</v>
      </c>
    </row>
    <row r="623" spans="1:9" ht="25" customHeight="1">
      <c r="A623" s="1"/>
      <c r="B623" s="1">
        <v>38</v>
      </c>
      <c r="C623" s="13" t="s">
        <v>47</v>
      </c>
      <c r="D623" s="4">
        <v>45291</v>
      </c>
      <c r="E623" s="4">
        <v>45314</v>
      </c>
      <c r="F623" s="5">
        <v>4.2122165191533556</v>
      </c>
      <c r="G623" s="5">
        <f>'PG facts'!E55</f>
        <v>4</v>
      </c>
      <c r="H623" s="5">
        <f t="shared" si="18"/>
        <v>17.742768004228413</v>
      </c>
      <c r="I623" s="5">
        <f t="shared" si="19"/>
        <v>16.848866076613422</v>
      </c>
    </row>
    <row r="624" spans="1:9" ht="25" customHeight="1">
      <c r="A624" s="1"/>
      <c r="B624" s="1">
        <v>38</v>
      </c>
      <c r="C624" s="13" t="s">
        <v>47</v>
      </c>
      <c r="D624" s="4">
        <v>45382</v>
      </c>
      <c r="E624" s="4">
        <v>45401</v>
      </c>
      <c r="F624" s="5">
        <v>3.636809635836169</v>
      </c>
      <c r="G624" s="5">
        <f>'PG facts'!E62</f>
        <v>4</v>
      </c>
      <c r="H624" s="5">
        <f t="shared" si="18"/>
        <v>13.226384327310809</v>
      </c>
      <c r="I624" s="5">
        <f t="shared" si="19"/>
        <v>14.547238543344676</v>
      </c>
    </row>
    <row r="625" spans="1:9" ht="25" customHeight="1">
      <c r="A625" s="1"/>
      <c r="B625" s="1">
        <v>38</v>
      </c>
      <c r="C625" s="13" t="s">
        <v>50</v>
      </c>
      <c r="D625" s="4">
        <v>44742</v>
      </c>
      <c r="E625" s="4">
        <v>44771</v>
      </c>
      <c r="F625" s="5">
        <v>1.0280001916822323</v>
      </c>
      <c r="G625" s="5">
        <f>'PG facts'!E13</f>
        <v>6</v>
      </c>
      <c r="H625" s="5">
        <f t="shared" si="18"/>
        <v>1.0567843940987065</v>
      </c>
      <c r="I625" s="5">
        <f t="shared" si="19"/>
        <v>6.168001150093394</v>
      </c>
    </row>
    <row r="626" spans="1:9" ht="25" customHeight="1">
      <c r="A626" s="1"/>
      <c r="B626" s="1">
        <v>38</v>
      </c>
      <c r="C626" s="13" t="s">
        <v>50</v>
      </c>
      <c r="D626" s="4">
        <v>44834</v>
      </c>
      <c r="E626" s="4">
        <v>44853</v>
      </c>
      <c r="F626" s="5">
        <v>2.9122729416084958</v>
      </c>
      <c r="G626" s="5">
        <f>'PG facts'!E20</f>
        <v>7</v>
      </c>
      <c r="H626" s="5">
        <f t="shared" si="18"/>
        <v>8.4813336864250015</v>
      </c>
      <c r="I626" s="5">
        <f t="shared" si="19"/>
        <v>20.385910591259471</v>
      </c>
    </row>
    <row r="627" spans="1:9" ht="25" customHeight="1">
      <c r="A627" s="1"/>
      <c r="B627" s="1">
        <v>38</v>
      </c>
      <c r="C627" s="13" t="s">
        <v>50</v>
      </c>
      <c r="D627" s="4">
        <v>44926</v>
      </c>
      <c r="E627" s="4">
        <v>44945</v>
      </c>
      <c r="F627" s="5">
        <v>5.8502773415310516</v>
      </c>
      <c r="G627" s="5">
        <f>'PG facts'!E27</f>
        <v>9</v>
      </c>
      <c r="H627" s="5">
        <f t="shared" si="18"/>
        <v>34.225744972831627</v>
      </c>
      <c r="I627" s="5">
        <f t="shared" si="19"/>
        <v>52.652496073779467</v>
      </c>
    </row>
    <row r="628" spans="1:9" ht="25" customHeight="1">
      <c r="A628" s="1"/>
      <c r="B628" s="1">
        <v>38</v>
      </c>
      <c r="C628" s="13" t="s">
        <v>50</v>
      </c>
      <c r="D628" s="4">
        <v>45016</v>
      </c>
      <c r="E628" s="4">
        <v>45037</v>
      </c>
      <c r="F628" s="5">
        <v>7.2560334575520802</v>
      </c>
      <c r="G628" s="5">
        <f>'PG facts'!E34</f>
        <v>8</v>
      </c>
      <c r="H628" s="5">
        <f t="shared" si="18"/>
        <v>52.650021537115194</v>
      </c>
      <c r="I628" s="5">
        <f t="shared" si="19"/>
        <v>58.048267660416641</v>
      </c>
    </row>
    <row r="629" spans="1:9" ht="25" customHeight="1">
      <c r="A629" s="1"/>
      <c r="B629" s="1">
        <v>38</v>
      </c>
      <c r="C629" s="13" t="s">
        <v>50</v>
      </c>
      <c r="D629" s="4">
        <v>45107</v>
      </c>
      <c r="E629" s="4">
        <v>45135</v>
      </c>
      <c r="F629" s="5">
        <v>6.7723940234483804</v>
      </c>
      <c r="G629" s="5">
        <f>'PG facts'!E41</f>
        <v>8</v>
      </c>
      <c r="H629" s="5">
        <f t="shared" si="18"/>
        <v>45.865320808839343</v>
      </c>
      <c r="I629" s="5">
        <f t="shared" si="19"/>
        <v>54.179152187587043</v>
      </c>
    </row>
    <row r="630" spans="1:9" ht="25" customHeight="1">
      <c r="A630" s="1"/>
      <c r="B630" s="1">
        <v>38</v>
      </c>
      <c r="C630" s="13" t="s">
        <v>50</v>
      </c>
      <c r="D630" s="4">
        <v>45199</v>
      </c>
      <c r="E630" s="4">
        <v>45217</v>
      </c>
      <c r="F630" s="5">
        <v>7.0582272321790596</v>
      </c>
      <c r="G630" s="5">
        <f>'PG facts'!E48</f>
        <v>7</v>
      </c>
      <c r="H630" s="5">
        <f t="shared" si="18"/>
        <v>49.818571661074067</v>
      </c>
      <c r="I630" s="5">
        <f t="shared" si="19"/>
        <v>49.40759062525342</v>
      </c>
    </row>
    <row r="631" spans="1:9" ht="25" customHeight="1">
      <c r="A631" s="1"/>
      <c r="B631" s="1">
        <v>38</v>
      </c>
      <c r="C631" s="13" t="s">
        <v>50</v>
      </c>
      <c r="D631" s="4">
        <v>45291</v>
      </c>
      <c r="E631" s="4">
        <v>45314</v>
      </c>
      <c r="F631" s="5">
        <v>5.4935927157217845</v>
      </c>
      <c r="G631" s="5">
        <f>'PG facts'!E55</f>
        <v>4</v>
      </c>
      <c r="H631" s="5">
        <f t="shared" si="18"/>
        <v>30.179560926231453</v>
      </c>
      <c r="I631" s="5">
        <f t="shared" si="19"/>
        <v>21.974370862887138</v>
      </c>
    </row>
    <row r="632" spans="1:9" ht="25" customHeight="1">
      <c r="A632" s="1"/>
      <c r="B632" s="1">
        <v>38</v>
      </c>
      <c r="C632" s="13" t="s">
        <v>50</v>
      </c>
      <c r="D632" s="4">
        <v>45382</v>
      </c>
      <c r="E632" s="4">
        <v>45401</v>
      </c>
      <c r="F632" s="5">
        <v>4.2122165191533556</v>
      </c>
      <c r="G632" s="5">
        <f>'PG facts'!E62</f>
        <v>4</v>
      </c>
      <c r="H632" s="5">
        <f t="shared" si="18"/>
        <v>17.742768004228413</v>
      </c>
      <c r="I632" s="5">
        <f t="shared" si="19"/>
        <v>16.848866076613422</v>
      </c>
    </row>
    <row r="633" spans="1:9" ht="25" customHeight="1">
      <c r="A633" s="1"/>
      <c r="B633" s="1">
        <v>39</v>
      </c>
      <c r="C633" s="13" t="s">
        <v>47</v>
      </c>
      <c r="D633" s="4">
        <v>44651</v>
      </c>
      <c r="E633" s="4">
        <v>44671</v>
      </c>
      <c r="F633" s="5">
        <v>1.0280001916822323</v>
      </c>
      <c r="G633" s="5">
        <f>'PG facts'!E6</f>
        <v>4</v>
      </c>
      <c r="H633" s="5">
        <f t="shared" si="18"/>
        <v>1.0567843940987065</v>
      </c>
      <c r="I633" s="5">
        <f t="shared" si="19"/>
        <v>4.1120007667289293</v>
      </c>
    </row>
    <row r="634" spans="1:9" ht="25" customHeight="1">
      <c r="A634" s="1"/>
      <c r="B634" s="1">
        <v>39</v>
      </c>
      <c r="C634" s="13" t="s">
        <v>47</v>
      </c>
      <c r="D634" s="4">
        <v>44742</v>
      </c>
      <c r="E634" s="4">
        <v>44771</v>
      </c>
      <c r="F634" s="5">
        <v>2.9122729416084958</v>
      </c>
      <c r="G634" s="5">
        <f>'PG facts'!E13</f>
        <v>6</v>
      </c>
      <c r="H634" s="5">
        <f t="shared" si="18"/>
        <v>8.4813336864250015</v>
      </c>
      <c r="I634" s="5">
        <f t="shared" si="19"/>
        <v>17.473637649650975</v>
      </c>
    </row>
    <row r="635" spans="1:9" ht="25" customHeight="1">
      <c r="A635" s="1"/>
      <c r="B635" s="1">
        <v>39</v>
      </c>
      <c r="C635" s="13" t="s">
        <v>47</v>
      </c>
      <c r="D635" s="4">
        <v>44834</v>
      </c>
      <c r="E635" s="4">
        <v>44853</v>
      </c>
      <c r="F635" s="5">
        <v>5.8502773415310516</v>
      </c>
      <c r="G635" s="5">
        <f>'PG facts'!E20</f>
        <v>7</v>
      </c>
      <c r="H635" s="5">
        <f t="shared" si="18"/>
        <v>34.225744972831627</v>
      </c>
      <c r="I635" s="5">
        <f t="shared" si="19"/>
        <v>40.951941390717359</v>
      </c>
    </row>
    <row r="636" spans="1:9" ht="25" customHeight="1">
      <c r="A636" s="1"/>
      <c r="B636" s="1">
        <v>39</v>
      </c>
      <c r="C636" s="13" t="s">
        <v>47</v>
      </c>
      <c r="D636" s="4">
        <v>44926</v>
      </c>
      <c r="E636" s="4">
        <v>44945</v>
      </c>
      <c r="F636" s="5">
        <v>7.2560334575520802</v>
      </c>
      <c r="G636" s="5">
        <f>'PG facts'!E27</f>
        <v>9</v>
      </c>
      <c r="H636" s="5">
        <f t="shared" si="18"/>
        <v>52.650021537115194</v>
      </c>
      <c r="I636" s="5">
        <f t="shared" si="19"/>
        <v>65.30430111796872</v>
      </c>
    </row>
    <row r="637" spans="1:9" ht="25" customHeight="1">
      <c r="A637" s="1"/>
      <c r="B637" s="1">
        <v>39</v>
      </c>
      <c r="C637" s="13" t="s">
        <v>47</v>
      </c>
      <c r="D637" s="4">
        <v>45016</v>
      </c>
      <c r="E637" s="4">
        <v>45037</v>
      </c>
      <c r="F637" s="5">
        <v>6.7723940234483804</v>
      </c>
      <c r="G637" s="5">
        <f>'PG facts'!E34</f>
        <v>8</v>
      </c>
      <c r="H637" s="5">
        <f t="shared" si="18"/>
        <v>45.865320808839343</v>
      </c>
      <c r="I637" s="5">
        <f t="shared" si="19"/>
        <v>54.179152187587043</v>
      </c>
    </row>
    <row r="638" spans="1:9" ht="25" customHeight="1">
      <c r="A638" s="1"/>
      <c r="B638" s="1">
        <v>39</v>
      </c>
      <c r="C638" s="13" t="s">
        <v>47</v>
      </c>
      <c r="D638" s="4">
        <v>45107</v>
      </c>
      <c r="E638" s="4">
        <v>45135</v>
      </c>
      <c r="F638" s="5">
        <v>7.0582272321790596</v>
      </c>
      <c r="G638" s="5">
        <f>'PG facts'!E41</f>
        <v>8</v>
      </c>
      <c r="H638" s="5">
        <f t="shared" si="18"/>
        <v>49.818571661074067</v>
      </c>
      <c r="I638" s="5">
        <f t="shared" si="19"/>
        <v>56.465817857432477</v>
      </c>
    </row>
    <row r="639" spans="1:9" ht="25" customHeight="1">
      <c r="A639" s="1"/>
      <c r="B639" s="1">
        <v>39</v>
      </c>
      <c r="C639" s="13" t="s">
        <v>47</v>
      </c>
      <c r="D639" s="4">
        <v>45199</v>
      </c>
      <c r="E639" s="4">
        <v>45217</v>
      </c>
      <c r="F639" s="5">
        <v>5.4935927157217845</v>
      </c>
      <c r="G639" s="5">
        <f>'PG facts'!E48</f>
        <v>7</v>
      </c>
      <c r="H639" s="5">
        <f t="shared" si="18"/>
        <v>30.179560926231453</v>
      </c>
      <c r="I639" s="5">
        <f t="shared" si="19"/>
        <v>38.455149010052494</v>
      </c>
    </row>
    <row r="640" spans="1:9" ht="25" customHeight="1">
      <c r="A640" s="1"/>
      <c r="B640" s="1">
        <v>39</v>
      </c>
      <c r="C640" s="13" t="s">
        <v>47</v>
      </c>
      <c r="D640" s="4">
        <v>45291</v>
      </c>
      <c r="E640" s="4">
        <v>45314</v>
      </c>
      <c r="F640" s="5">
        <v>4.2122165191533556</v>
      </c>
      <c r="G640" s="5">
        <f>'PG facts'!E55</f>
        <v>4</v>
      </c>
      <c r="H640" s="5">
        <f t="shared" si="18"/>
        <v>17.742768004228413</v>
      </c>
      <c r="I640" s="5">
        <f t="shared" si="19"/>
        <v>16.848866076613422</v>
      </c>
    </row>
    <row r="641" spans="1:9" ht="25" customHeight="1">
      <c r="A641" s="1"/>
      <c r="B641" s="1">
        <v>39</v>
      </c>
      <c r="C641" s="13" t="s">
        <v>47</v>
      </c>
      <c r="D641" s="4">
        <v>45382</v>
      </c>
      <c r="E641" s="4">
        <v>45401</v>
      </c>
      <c r="F641" s="5">
        <v>3.636809635836169</v>
      </c>
      <c r="G641" s="5">
        <f>'PG facts'!E62</f>
        <v>4</v>
      </c>
      <c r="H641" s="5">
        <f t="shared" si="18"/>
        <v>13.226384327310809</v>
      </c>
      <c r="I641" s="5">
        <f t="shared" si="19"/>
        <v>14.547238543344676</v>
      </c>
    </row>
    <row r="642" spans="1:9" ht="25" customHeight="1">
      <c r="A642" s="1"/>
      <c r="B642" s="1">
        <v>39</v>
      </c>
      <c r="C642" s="13" t="s">
        <v>50</v>
      </c>
      <c r="D642" s="4">
        <v>44742</v>
      </c>
      <c r="E642" s="4">
        <v>44771</v>
      </c>
      <c r="F642" s="5">
        <v>1.0280001916822323</v>
      </c>
      <c r="G642" s="5">
        <f>'PG facts'!E13</f>
        <v>6</v>
      </c>
      <c r="H642" s="5">
        <f t="shared" si="18"/>
        <v>1.0567843940987065</v>
      </c>
      <c r="I642" s="5">
        <f t="shared" si="19"/>
        <v>6.168001150093394</v>
      </c>
    </row>
    <row r="643" spans="1:9" ht="25" customHeight="1">
      <c r="A643" s="1"/>
      <c r="B643" s="1">
        <v>39</v>
      </c>
      <c r="C643" s="13" t="s">
        <v>50</v>
      </c>
      <c r="D643" s="4">
        <v>44834</v>
      </c>
      <c r="E643" s="4">
        <v>44853</v>
      </c>
      <c r="F643" s="5">
        <v>2.9122729416084958</v>
      </c>
      <c r="G643" s="5">
        <f>'PG facts'!E20</f>
        <v>7</v>
      </c>
      <c r="H643" s="5">
        <f t="shared" si="18"/>
        <v>8.4813336864250015</v>
      </c>
      <c r="I643" s="5">
        <f t="shared" si="19"/>
        <v>20.385910591259471</v>
      </c>
    </row>
    <row r="644" spans="1:9" ht="25" customHeight="1">
      <c r="A644" s="1"/>
      <c r="B644" s="1">
        <v>39</v>
      </c>
      <c r="C644" s="13" t="s">
        <v>50</v>
      </c>
      <c r="D644" s="4">
        <v>44926</v>
      </c>
      <c r="E644" s="4">
        <v>44945</v>
      </c>
      <c r="F644" s="5">
        <v>5.8502773415310516</v>
      </c>
      <c r="G644" s="5">
        <f>'PG facts'!E27</f>
        <v>9</v>
      </c>
      <c r="H644" s="5">
        <f t="shared" si="18"/>
        <v>34.225744972831627</v>
      </c>
      <c r="I644" s="5">
        <f t="shared" si="19"/>
        <v>52.652496073779467</v>
      </c>
    </row>
    <row r="645" spans="1:9" ht="25" customHeight="1">
      <c r="A645" s="1"/>
      <c r="B645" s="1">
        <v>39</v>
      </c>
      <c r="C645" s="13" t="s">
        <v>50</v>
      </c>
      <c r="D645" s="4">
        <v>45016</v>
      </c>
      <c r="E645" s="4">
        <v>45037</v>
      </c>
      <c r="F645" s="5">
        <v>7.2560334575520802</v>
      </c>
      <c r="G645" s="5">
        <f>'PG facts'!E34</f>
        <v>8</v>
      </c>
      <c r="H645" s="5">
        <f t="shared" si="18"/>
        <v>52.650021537115194</v>
      </c>
      <c r="I645" s="5">
        <f t="shared" si="19"/>
        <v>58.048267660416641</v>
      </c>
    </row>
    <row r="646" spans="1:9" ht="25" customHeight="1">
      <c r="A646" s="1"/>
      <c r="B646" s="1">
        <v>39</v>
      </c>
      <c r="C646" s="13" t="s">
        <v>50</v>
      </c>
      <c r="D646" s="4">
        <v>45107</v>
      </c>
      <c r="E646" s="4">
        <v>45135</v>
      </c>
      <c r="F646" s="5">
        <v>6.7723940234483804</v>
      </c>
      <c r="G646" s="5">
        <f>'PG facts'!E41</f>
        <v>8</v>
      </c>
      <c r="H646" s="5">
        <f t="shared" ref="H646:H709" si="20">F646^2</f>
        <v>45.865320808839343</v>
      </c>
      <c r="I646" s="5">
        <f t="shared" ref="I646:I709" si="21">F646*G646</f>
        <v>54.179152187587043</v>
      </c>
    </row>
    <row r="647" spans="1:9" ht="25" customHeight="1">
      <c r="A647" s="1"/>
      <c r="B647" s="1">
        <v>39</v>
      </c>
      <c r="C647" s="13" t="s">
        <v>50</v>
      </c>
      <c r="D647" s="4">
        <v>45199</v>
      </c>
      <c r="E647" s="4">
        <v>45217</v>
      </c>
      <c r="F647" s="5">
        <v>7.0582272321790596</v>
      </c>
      <c r="G647" s="5">
        <f>'PG facts'!E48</f>
        <v>7</v>
      </c>
      <c r="H647" s="5">
        <f t="shared" si="20"/>
        <v>49.818571661074067</v>
      </c>
      <c r="I647" s="5">
        <f t="shared" si="21"/>
        <v>49.40759062525342</v>
      </c>
    </row>
    <row r="648" spans="1:9" ht="25" customHeight="1">
      <c r="A648" s="1"/>
      <c r="B648" s="1">
        <v>39</v>
      </c>
      <c r="C648" s="13" t="s">
        <v>50</v>
      </c>
      <c r="D648" s="4">
        <v>45291</v>
      </c>
      <c r="E648" s="4">
        <v>45314</v>
      </c>
      <c r="F648" s="5">
        <v>5.4935927157217845</v>
      </c>
      <c r="G648" s="5">
        <f>'PG facts'!E55</f>
        <v>4</v>
      </c>
      <c r="H648" s="5">
        <f t="shared" si="20"/>
        <v>30.179560926231453</v>
      </c>
      <c r="I648" s="5">
        <f t="shared" si="21"/>
        <v>21.974370862887138</v>
      </c>
    </row>
    <row r="649" spans="1:9" ht="25" customHeight="1">
      <c r="A649" s="1"/>
      <c r="B649" s="1">
        <v>39</v>
      </c>
      <c r="C649" s="13" t="s">
        <v>50</v>
      </c>
      <c r="D649" s="4">
        <v>45382</v>
      </c>
      <c r="E649" s="4">
        <v>45401</v>
      </c>
      <c r="F649" s="5">
        <v>4.2122165191533556</v>
      </c>
      <c r="G649" s="5">
        <f>'PG facts'!E62</f>
        <v>4</v>
      </c>
      <c r="H649" s="5">
        <f t="shared" si="20"/>
        <v>17.742768004228413</v>
      </c>
      <c r="I649" s="5">
        <f t="shared" si="21"/>
        <v>16.848866076613422</v>
      </c>
    </row>
    <row r="650" spans="1:9" ht="25" customHeight="1">
      <c r="A650" s="1"/>
      <c r="B650" s="1">
        <v>40</v>
      </c>
      <c r="C650" s="13" t="s">
        <v>47</v>
      </c>
      <c r="D650" s="4">
        <v>44651</v>
      </c>
      <c r="E650" s="4">
        <v>44671</v>
      </c>
      <c r="F650" s="5">
        <v>1.0280001916822323</v>
      </c>
      <c r="G650" s="5">
        <f>'PG facts'!E6</f>
        <v>4</v>
      </c>
      <c r="H650" s="5">
        <f t="shared" si="20"/>
        <v>1.0567843940987065</v>
      </c>
      <c r="I650" s="5">
        <f t="shared" si="21"/>
        <v>4.1120007667289293</v>
      </c>
    </row>
    <row r="651" spans="1:9" ht="25" customHeight="1">
      <c r="A651" s="1"/>
      <c r="B651" s="1">
        <v>40</v>
      </c>
      <c r="C651" s="13" t="s">
        <v>47</v>
      </c>
      <c r="D651" s="4">
        <v>44742</v>
      </c>
      <c r="E651" s="4">
        <v>44771</v>
      </c>
      <c r="F651" s="5">
        <v>2.9122729416084958</v>
      </c>
      <c r="G651" s="5">
        <f>'PG facts'!E13</f>
        <v>6</v>
      </c>
      <c r="H651" s="5">
        <f t="shared" si="20"/>
        <v>8.4813336864250015</v>
      </c>
      <c r="I651" s="5">
        <f t="shared" si="21"/>
        <v>17.473637649650975</v>
      </c>
    </row>
    <row r="652" spans="1:9" ht="25" customHeight="1">
      <c r="A652" s="1"/>
      <c r="B652" s="1">
        <v>40</v>
      </c>
      <c r="C652" s="13" t="s">
        <v>47</v>
      </c>
      <c r="D652" s="4">
        <v>44834</v>
      </c>
      <c r="E652" s="4">
        <v>44853</v>
      </c>
      <c r="F652" s="5">
        <v>5.8502773415310516</v>
      </c>
      <c r="G652" s="5">
        <f>'PG facts'!E20</f>
        <v>7</v>
      </c>
      <c r="H652" s="5">
        <f t="shared" si="20"/>
        <v>34.225744972831627</v>
      </c>
      <c r="I652" s="5">
        <f t="shared" si="21"/>
        <v>40.951941390717359</v>
      </c>
    </row>
    <row r="653" spans="1:9" ht="25" customHeight="1">
      <c r="A653" s="1"/>
      <c r="B653" s="1">
        <v>40</v>
      </c>
      <c r="C653" s="13" t="s">
        <v>47</v>
      </c>
      <c r="D653" s="4">
        <v>44926</v>
      </c>
      <c r="E653" s="4">
        <v>44945</v>
      </c>
      <c r="F653" s="5">
        <v>7.2560334575520802</v>
      </c>
      <c r="G653" s="5">
        <f>'PG facts'!E27</f>
        <v>9</v>
      </c>
      <c r="H653" s="5">
        <f t="shared" si="20"/>
        <v>52.650021537115194</v>
      </c>
      <c r="I653" s="5">
        <f t="shared" si="21"/>
        <v>65.30430111796872</v>
      </c>
    </row>
    <row r="654" spans="1:9" ht="25" customHeight="1">
      <c r="A654" s="1"/>
      <c r="B654" s="1">
        <v>40</v>
      </c>
      <c r="C654" s="13" t="s">
        <v>47</v>
      </c>
      <c r="D654" s="4">
        <v>45016</v>
      </c>
      <c r="E654" s="4">
        <v>45037</v>
      </c>
      <c r="F654" s="5">
        <v>6.7723940234483804</v>
      </c>
      <c r="G654" s="5">
        <f>'PG facts'!E34</f>
        <v>8</v>
      </c>
      <c r="H654" s="5">
        <f t="shared" si="20"/>
        <v>45.865320808839343</v>
      </c>
      <c r="I654" s="5">
        <f t="shared" si="21"/>
        <v>54.179152187587043</v>
      </c>
    </row>
    <row r="655" spans="1:9" ht="25" customHeight="1">
      <c r="A655" s="1"/>
      <c r="B655" s="1">
        <v>40</v>
      </c>
      <c r="C655" s="13" t="s">
        <v>47</v>
      </c>
      <c r="D655" s="4">
        <v>45107</v>
      </c>
      <c r="E655" s="4">
        <v>45135</v>
      </c>
      <c r="F655" s="5">
        <v>7.0582272321790596</v>
      </c>
      <c r="G655" s="5">
        <f>'PG facts'!E41</f>
        <v>8</v>
      </c>
      <c r="H655" s="5">
        <f t="shared" si="20"/>
        <v>49.818571661074067</v>
      </c>
      <c r="I655" s="5">
        <f t="shared" si="21"/>
        <v>56.465817857432477</v>
      </c>
    </row>
    <row r="656" spans="1:9" ht="25" customHeight="1">
      <c r="A656" s="1"/>
      <c r="B656" s="1">
        <v>40</v>
      </c>
      <c r="C656" s="13" t="s">
        <v>47</v>
      </c>
      <c r="D656" s="4">
        <v>45199</v>
      </c>
      <c r="E656" s="4">
        <v>45217</v>
      </c>
      <c r="F656" s="5">
        <v>5.4935927157217845</v>
      </c>
      <c r="G656" s="5">
        <f>'PG facts'!E48</f>
        <v>7</v>
      </c>
      <c r="H656" s="5">
        <f t="shared" si="20"/>
        <v>30.179560926231453</v>
      </c>
      <c r="I656" s="5">
        <f t="shared" si="21"/>
        <v>38.455149010052494</v>
      </c>
    </row>
    <row r="657" spans="1:9" ht="25" customHeight="1">
      <c r="A657" s="1"/>
      <c r="B657" s="1">
        <v>40</v>
      </c>
      <c r="C657" s="13" t="s">
        <v>47</v>
      </c>
      <c r="D657" s="4">
        <v>45291</v>
      </c>
      <c r="E657" s="4">
        <v>45314</v>
      </c>
      <c r="F657" s="5">
        <v>4.2122165191533556</v>
      </c>
      <c r="G657" s="5">
        <f>'PG facts'!E55</f>
        <v>4</v>
      </c>
      <c r="H657" s="5">
        <f t="shared" si="20"/>
        <v>17.742768004228413</v>
      </c>
      <c r="I657" s="5">
        <f t="shared" si="21"/>
        <v>16.848866076613422</v>
      </c>
    </row>
    <row r="658" spans="1:9" ht="25" customHeight="1">
      <c r="A658" s="1"/>
      <c r="B658" s="1">
        <v>40</v>
      </c>
      <c r="C658" s="13" t="s">
        <v>47</v>
      </c>
      <c r="D658" s="4">
        <v>45382</v>
      </c>
      <c r="E658" s="4">
        <v>45401</v>
      </c>
      <c r="F658" s="5">
        <v>3.636809635836169</v>
      </c>
      <c r="G658" s="5">
        <f>'PG facts'!E62</f>
        <v>4</v>
      </c>
      <c r="H658" s="5">
        <f t="shared" si="20"/>
        <v>13.226384327310809</v>
      </c>
      <c r="I658" s="5">
        <f t="shared" si="21"/>
        <v>14.547238543344676</v>
      </c>
    </row>
    <row r="659" spans="1:9" ht="25" customHeight="1">
      <c r="A659" s="1"/>
      <c r="B659" s="1">
        <v>40</v>
      </c>
      <c r="C659" s="13" t="s">
        <v>50</v>
      </c>
      <c r="D659" s="4">
        <v>44742</v>
      </c>
      <c r="E659" s="4">
        <v>44771</v>
      </c>
      <c r="F659" s="5">
        <v>1.0280001916822323</v>
      </c>
      <c r="G659" s="5">
        <f>'PG facts'!E13</f>
        <v>6</v>
      </c>
      <c r="H659" s="5">
        <f t="shared" si="20"/>
        <v>1.0567843940987065</v>
      </c>
      <c r="I659" s="5">
        <f t="shared" si="21"/>
        <v>6.168001150093394</v>
      </c>
    </row>
    <row r="660" spans="1:9" ht="25" customHeight="1">
      <c r="A660" s="1"/>
      <c r="B660" s="1">
        <v>40</v>
      </c>
      <c r="C660" s="13" t="s">
        <v>50</v>
      </c>
      <c r="D660" s="4">
        <v>44834</v>
      </c>
      <c r="E660" s="4">
        <v>44853</v>
      </c>
      <c r="F660" s="5">
        <v>2.9122729416084958</v>
      </c>
      <c r="G660" s="5">
        <f>'PG facts'!E20</f>
        <v>7</v>
      </c>
      <c r="H660" s="5">
        <f t="shared" si="20"/>
        <v>8.4813336864250015</v>
      </c>
      <c r="I660" s="5">
        <f t="shared" si="21"/>
        <v>20.385910591259471</v>
      </c>
    </row>
    <row r="661" spans="1:9" ht="25" customHeight="1">
      <c r="A661" s="1"/>
      <c r="B661" s="1">
        <v>40</v>
      </c>
      <c r="C661" s="13" t="s">
        <v>50</v>
      </c>
      <c r="D661" s="4">
        <v>44926</v>
      </c>
      <c r="E661" s="4">
        <v>44945</v>
      </c>
      <c r="F661" s="5">
        <v>5.8502773415310516</v>
      </c>
      <c r="G661" s="5">
        <f>'PG facts'!E27</f>
        <v>9</v>
      </c>
      <c r="H661" s="5">
        <f t="shared" si="20"/>
        <v>34.225744972831627</v>
      </c>
      <c r="I661" s="5">
        <f t="shared" si="21"/>
        <v>52.652496073779467</v>
      </c>
    </row>
    <row r="662" spans="1:9" ht="25" customHeight="1">
      <c r="A662" s="1"/>
      <c r="B662" s="1">
        <v>40</v>
      </c>
      <c r="C662" s="13" t="s">
        <v>50</v>
      </c>
      <c r="D662" s="4">
        <v>45016</v>
      </c>
      <c r="E662" s="4">
        <v>45037</v>
      </c>
      <c r="F662" s="5">
        <v>7.2560334575520802</v>
      </c>
      <c r="G662" s="5">
        <f>'PG facts'!E34</f>
        <v>8</v>
      </c>
      <c r="H662" s="5">
        <f t="shared" si="20"/>
        <v>52.650021537115194</v>
      </c>
      <c r="I662" s="5">
        <f t="shared" si="21"/>
        <v>58.048267660416641</v>
      </c>
    </row>
    <row r="663" spans="1:9" ht="25" customHeight="1">
      <c r="A663" s="1"/>
      <c r="B663" s="1">
        <v>40</v>
      </c>
      <c r="C663" s="13" t="s">
        <v>50</v>
      </c>
      <c r="D663" s="4">
        <v>45107</v>
      </c>
      <c r="E663" s="4">
        <v>45135</v>
      </c>
      <c r="F663" s="5">
        <v>6.7723940234483804</v>
      </c>
      <c r="G663" s="5">
        <f>'PG facts'!E41</f>
        <v>8</v>
      </c>
      <c r="H663" s="5">
        <f t="shared" si="20"/>
        <v>45.865320808839343</v>
      </c>
      <c r="I663" s="5">
        <f t="shared" si="21"/>
        <v>54.179152187587043</v>
      </c>
    </row>
    <row r="664" spans="1:9" ht="25" customHeight="1">
      <c r="A664" s="1"/>
      <c r="B664" s="1">
        <v>40</v>
      </c>
      <c r="C664" s="13" t="s">
        <v>50</v>
      </c>
      <c r="D664" s="4">
        <v>45199</v>
      </c>
      <c r="E664" s="4">
        <v>45217</v>
      </c>
      <c r="F664" s="5">
        <v>7.0582272321790596</v>
      </c>
      <c r="G664" s="5">
        <f>'PG facts'!E48</f>
        <v>7</v>
      </c>
      <c r="H664" s="5">
        <f t="shared" si="20"/>
        <v>49.818571661074067</v>
      </c>
      <c r="I664" s="5">
        <f t="shared" si="21"/>
        <v>49.40759062525342</v>
      </c>
    </row>
    <row r="665" spans="1:9" ht="25" customHeight="1">
      <c r="A665" s="1"/>
      <c r="B665" s="1">
        <v>40</v>
      </c>
      <c r="C665" s="13" t="s">
        <v>50</v>
      </c>
      <c r="D665" s="4">
        <v>45291</v>
      </c>
      <c r="E665" s="4">
        <v>45314</v>
      </c>
      <c r="F665" s="5">
        <v>5.4935927157217845</v>
      </c>
      <c r="G665" s="5">
        <f>'PG facts'!E55</f>
        <v>4</v>
      </c>
      <c r="H665" s="5">
        <f t="shared" si="20"/>
        <v>30.179560926231453</v>
      </c>
      <c r="I665" s="5">
        <f t="shared" si="21"/>
        <v>21.974370862887138</v>
      </c>
    </row>
    <row r="666" spans="1:9" ht="25" customHeight="1">
      <c r="A666" s="1"/>
      <c r="B666" s="1">
        <v>40</v>
      </c>
      <c r="C666" s="13" t="s">
        <v>50</v>
      </c>
      <c r="D666" s="4">
        <v>45382</v>
      </c>
      <c r="E666" s="4">
        <v>45401</v>
      </c>
      <c r="F666" s="5">
        <v>4.2122165191533556</v>
      </c>
      <c r="G666" s="5">
        <f>'PG facts'!E62</f>
        <v>4</v>
      </c>
      <c r="H666" s="5">
        <f t="shared" si="20"/>
        <v>17.742768004228413</v>
      </c>
      <c r="I666" s="5">
        <f t="shared" si="21"/>
        <v>16.848866076613422</v>
      </c>
    </row>
    <row r="667" spans="1:9" ht="25" customHeight="1">
      <c r="A667" s="1"/>
      <c r="B667" s="1">
        <v>41</v>
      </c>
      <c r="C667" s="13" t="s">
        <v>47</v>
      </c>
      <c r="D667" s="4">
        <v>44651</v>
      </c>
      <c r="E667" s="4">
        <v>44671</v>
      </c>
      <c r="F667" s="5">
        <v>1.0280001916822323</v>
      </c>
      <c r="G667" s="5">
        <f>'PG facts'!E6</f>
        <v>4</v>
      </c>
      <c r="H667" s="5">
        <f t="shared" si="20"/>
        <v>1.0567843940987065</v>
      </c>
      <c r="I667" s="5">
        <f t="shared" si="21"/>
        <v>4.1120007667289293</v>
      </c>
    </row>
    <row r="668" spans="1:9" ht="25" customHeight="1">
      <c r="A668" s="1"/>
      <c r="B668" s="1">
        <v>41</v>
      </c>
      <c r="C668" s="13" t="s">
        <v>47</v>
      </c>
      <c r="D668" s="4">
        <v>44742</v>
      </c>
      <c r="E668" s="4">
        <v>44771</v>
      </c>
      <c r="F668" s="5">
        <v>2.9122729416084958</v>
      </c>
      <c r="G668" s="5">
        <f>'PG facts'!E13</f>
        <v>6</v>
      </c>
      <c r="H668" s="5">
        <f t="shared" si="20"/>
        <v>8.4813336864250015</v>
      </c>
      <c r="I668" s="5">
        <f t="shared" si="21"/>
        <v>17.473637649650975</v>
      </c>
    </row>
    <row r="669" spans="1:9" ht="25" customHeight="1">
      <c r="A669" s="1"/>
      <c r="B669" s="1">
        <v>41</v>
      </c>
      <c r="C669" s="13" t="s">
        <v>47</v>
      </c>
      <c r="D669" s="4">
        <v>44834</v>
      </c>
      <c r="E669" s="4">
        <v>44853</v>
      </c>
      <c r="F669" s="5">
        <v>5.8502773415310516</v>
      </c>
      <c r="G669" s="5">
        <f>'PG facts'!E20</f>
        <v>7</v>
      </c>
      <c r="H669" s="5">
        <f t="shared" si="20"/>
        <v>34.225744972831627</v>
      </c>
      <c r="I669" s="5">
        <f t="shared" si="21"/>
        <v>40.951941390717359</v>
      </c>
    </row>
    <row r="670" spans="1:9" ht="25" customHeight="1">
      <c r="A670" s="1"/>
      <c r="B670" s="1">
        <v>41</v>
      </c>
      <c r="C670" s="13" t="s">
        <v>47</v>
      </c>
      <c r="D670" s="4">
        <v>44926</v>
      </c>
      <c r="E670" s="4">
        <v>44945</v>
      </c>
      <c r="F670" s="5">
        <v>7.2560334575520802</v>
      </c>
      <c r="G670" s="5">
        <f>'PG facts'!E27</f>
        <v>9</v>
      </c>
      <c r="H670" s="5">
        <f t="shared" si="20"/>
        <v>52.650021537115194</v>
      </c>
      <c r="I670" s="5">
        <f t="shared" si="21"/>
        <v>65.30430111796872</v>
      </c>
    </row>
    <row r="671" spans="1:9" ht="25" customHeight="1">
      <c r="A671" s="1"/>
      <c r="B671" s="1">
        <v>41</v>
      </c>
      <c r="C671" s="13" t="s">
        <v>47</v>
      </c>
      <c r="D671" s="4">
        <v>45016</v>
      </c>
      <c r="E671" s="4">
        <v>45037</v>
      </c>
      <c r="F671" s="5">
        <v>6.7723940234483804</v>
      </c>
      <c r="G671" s="5">
        <f>'PG facts'!E34</f>
        <v>8</v>
      </c>
      <c r="H671" s="5">
        <f t="shared" si="20"/>
        <v>45.865320808839343</v>
      </c>
      <c r="I671" s="5">
        <f t="shared" si="21"/>
        <v>54.179152187587043</v>
      </c>
    </row>
    <row r="672" spans="1:9" ht="25" customHeight="1">
      <c r="A672" s="1"/>
      <c r="B672" s="1">
        <v>41</v>
      </c>
      <c r="C672" s="13" t="s">
        <v>47</v>
      </c>
      <c r="D672" s="4">
        <v>45107</v>
      </c>
      <c r="E672" s="4">
        <v>45135</v>
      </c>
      <c r="F672" s="5">
        <v>7.0582272321790596</v>
      </c>
      <c r="G672" s="5">
        <f>'PG facts'!E41</f>
        <v>8</v>
      </c>
      <c r="H672" s="5">
        <f t="shared" si="20"/>
        <v>49.818571661074067</v>
      </c>
      <c r="I672" s="5">
        <f t="shared" si="21"/>
        <v>56.465817857432477</v>
      </c>
    </row>
    <row r="673" spans="1:9" ht="25" customHeight="1">
      <c r="A673" s="1"/>
      <c r="B673" s="1">
        <v>41</v>
      </c>
      <c r="C673" s="13" t="s">
        <v>47</v>
      </c>
      <c r="D673" s="4">
        <v>45199</v>
      </c>
      <c r="E673" s="4">
        <v>45217</v>
      </c>
      <c r="F673" s="5">
        <v>5.4935927157217845</v>
      </c>
      <c r="G673" s="5">
        <f>'PG facts'!E48</f>
        <v>7</v>
      </c>
      <c r="H673" s="5">
        <f t="shared" si="20"/>
        <v>30.179560926231453</v>
      </c>
      <c r="I673" s="5">
        <f t="shared" si="21"/>
        <v>38.455149010052494</v>
      </c>
    </row>
    <row r="674" spans="1:9" ht="25" customHeight="1">
      <c r="A674" s="1"/>
      <c r="B674" s="1">
        <v>41</v>
      </c>
      <c r="C674" s="13" t="s">
        <v>47</v>
      </c>
      <c r="D674" s="4">
        <v>45291</v>
      </c>
      <c r="E674" s="4">
        <v>45314</v>
      </c>
      <c r="F674" s="5">
        <v>4.2122165191533556</v>
      </c>
      <c r="G674" s="5">
        <f>'PG facts'!E55</f>
        <v>4</v>
      </c>
      <c r="H674" s="5">
        <f t="shared" si="20"/>
        <v>17.742768004228413</v>
      </c>
      <c r="I674" s="5">
        <f t="shared" si="21"/>
        <v>16.848866076613422</v>
      </c>
    </row>
    <row r="675" spans="1:9" ht="25" customHeight="1">
      <c r="A675" s="1"/>
      <c r="B675" s="1">
        <v>41</v>
      </c>
      <c r="C675" s="13" t="s">
        <v>47</v>
      </c>
      <c r="D675" s="4">
        <v>45382</v>
      </c>
      <c r="E675" s="4">
        <v>45401</v>
      </c>
      <c r="F675" s="5">
        <v>3.636809635836169</v>
      </c>
      <c r="G675" s="5">
        <f>'PG facts'!E62</f>
        <v>4</v>
      </c>
      <c r="H675" s="5">
        <f t="shared" si="20"/>
        <v>13.226384327310809</v>
      </c>
      <c r="I675" s="5">
        <f t="shared" si="21"/>
        <v>14.547238543344676</v>
      </c>
    </row>
    <row r="676" spans="1:9" ht="25" customHeight="1">
      <c r="A676" s="1"/>
      <c r="B676" s="1">
        <v>41</v>
      </c>
      <c r="C676" s="13" t="s">
        <v>50</v>
      </c>
      <c r="D676" s="4">
        <v>44742</v>
      </c>
      <c r="E676" s="4">
        <v>44771</v>
      </c>
      <c r="F676" s="5">
        <v>1.0280001916822323</v>
      </c>
      <c r="G676" s="5">
        <f>'PG facts'!E13</f>
        <v>6</v>
      </c>
      <c r="H676" s="5">
        <f t="shared" si="20"/>
        <v>1.0567843940987065</v>
      </c>
      <c r="I676" s="5">
        <f t="shared" si="21"/>
        <v>6.168001150093394</v>
      </c>
    </row>
    <row r="677" spans="1:9" ht="25" customHeight="1">
      <c r="A677" s="1"/>
      <c r="B677" s="1">
        <v>41</v>
      </c>
      <c r="C677" s="13" t="s">
        <v>50</v>
      </c>
      <c r="D677" s="4">
        <v>44834</v>
      </c>
      <c r="E677" s="4">
        <v>44853</v>
      </c>
      <c r="F677" s="5">
        <v>2.9122729416084958</v>
      </c>
      <c r="G677" s="5">
        <f>'PG facts'!E20</f>
        <v>7</v>
      </c>
      <c r="H677" s="5">
        <f t="shared" si="20"/>
        <v>8.4813336864250015</v>
      </c>
      <c r="I677" s="5">
        <f t="shared" si="21"/>
        <v>20.385910591259471</v>
      </c>
    </row>
    <row r="678" spans="1:9" ht="25" customHeight="1">
      <c r="A678" s="1"/>
      <c r="B678" s="1">
        <v>41</v>
      </c>
      <c r="C678" s="13" t="s">
        <v>50</v>
      </c>
      <c r="D678" s="4">
        <v>44926</v>
      </c>
      <c r="E678" s="4">
        <v>44945</v>
      </c>
      <c r="F678" s="5">
        <v>5.8502773415310516</v>
      </c>
      <c r="G678" s="5">
        <f>'PG facts'!E27</f>
        <v>9</v>
      </c>
      <c r="H678" s="5">
        <f t="shared" si="20"/>
        <v>34.225744972831627</v>
      </c>
      <c r="I678" s="5">
        <f t="shared" si="21"/>
        <v>52.652496073779467</v>
      </c>
    </row>
    <row r="679" spans="1:9" ht="25" customHeight="1">
      <c r="A679" s="1"/>
      <c r="B679" s="1">
        <v>41</v>
      </c>
      <c r="C679" s="13" t="s">
        <v>50</v>
      </c>
      <c r="D679" s="4">
        <v>45016</v>
      </c>
      <c r="E679" s="4">
        <v>45037</v>
      </c>
      <c r="F679" s="5">
        <v>7.2560334575520802</v>
      </c>
      <c r="G679" s="5">
        <f>'PG facts'!E34</f>
        <v>8</v>
      </c>
      <c r="H679" s="5">
        <f t="shared" si="20"/>
        <v>52.650021537115194</v>
      </c>
      <c r="I679" s="5">
        <f t="shared" si="21"/>
        <v>58.048267660416641</v>
      </c>
    </row>
    <row r="680" spans="1:9" ht="25" customHeight="1">
      <c r="A680" s="1"/>
      <c r="B680" s="1">
        <v>41</v>
      </c>
      <c r="C680" s="13" t="s">
        <v>50</v>
      </c>
      <c r="D680" s="4">
        <v>45107</v>
      </c>
      <c r="E680" s="4">
        <v>45135</v>
      </c>
      <c r="F680" s="5">
        <v>6.7723940234483804</v>
      </c>
      <c r="G680" s="5">
        <f>'PG facts'!E41</f>
        <v>8</v>
      </c>
      <c r="H680" s="5">
        <f t="shared" si="20"/>
        <v>45.865320808839343</v>
      </c>
      <c r="I680" s="5">
        <f t="shared" si="21"/>
        <v>54.179152187587043</v>
      </c>
    </row>
    <row r="681" spans="1:9" ht="25" customHeight="1">
      <c r="A681" s="1"/>
      <c r="B681" s="1">
        <v>41</v>
      </c>
      <c r="C681" s="13" t="s">
        <v>50</v>
      </c>
      <c r="D681" s="4">
        <v>45199</v>
      </c>
      <c r="E681" s="4">
        <v>45217</v>
      </c>
      <c r="F681" s="5">
        <v>7.0582272321790596</v>
      </c>
      <c r="G681" s="5">
        <f>'PG facts'!E48</f>
        <v>7</v>
      </c>
      <c r="H681" s="5">
        <f t="shared" si="20"/>
        <v>49.818571661074067</v>
      </c>
      <c r="I681" s="5">
        <f t="shared" si="21"/>
        <v>49.40759062525342</v>
      </c>
    </row>
    <row r="682" spans="1:9" ht="25" customHeight="1">
      <c r="A682" s="1"/>
      <c r="B682" s="1">
        <v>41</v>
      </c>
      <c r="C682" s="13" t="s">
        <v>50</v>
      </c>
      <c r="D682" s="4">
        <v>45291</v>
      </c>
      <c r="E682" s="4">
        <v>45314</v>
      </c>
      <c r="F682" s="5">
        <v>5.4935927157217845</v>
      </c>
      <c r="G682" s="5">
        <f>'PG facts'!E55</f>
        <v>4</v>
      </c>
      <c r="H682" s="5">
        <f t="shared" si="20"/>
        <v>30.179560926231453</v>
      </c>
      <c r="I682" s="5">
        <f t="shared" si="21"/>
        <v>21.974370862887138</v>
      </c>
    </row>
    <row r="683" spans="1:9" ht="25" customHeight="1">
      <c r="A683" s="1"/>
      <c r="B683" s="1">
        <v>41</v>
      </c>
      <c r="C683" s="13" t="s">
        <v>50</v>
      </c>
      <c r="D683" s="4">
        <v>45382</v>
      </c>
      <c r="E683" s="4">
        <v>45401</v>
      </c>
      <c r="F683" s="5">
        <v>4.2122165191533556</v>
      </c>
      <c r="G683" s="5">
        <f>'PG facts'!E62</f>
        <v>4</v>
      </c>
      <c r="H683" s="5">
        <f t="shared" si="20"/>
        <v>17.742768004228413</v>
      </c>
      <c r="I683" s="5">
        <f t="shared" si="21"/>
        <v>16.848866076613422</v>
      </c>
    </row>
    <row r="684" spans="1:9" ht="25" customHeight="1">
      <c r="A684" s="1"/>
      <c r="B684" s="1">
        <v>42</v>
      </c>
      <c r="C684" s="13" t="s">
        <v>47</v>
      </c>
      <c r="D684" s="4">
        <v>44651</v>
      </c>
      <c r="E684" s="4">
        <v>44671</v>
      </c>
      <c r="F684" s="5">
        <v>1.0280001916822323</v>
      </c>
      <c r="G684" s="5">
        <f>'PG facts'!E6</f>
        <v>4</v>
      </c>
      <c r="H684" s="5">
        <f t="shared" si="20"/>
        <v>1.0567843940987065</v>
      </c>
      <c r="I684" s="5">
        <f t="shared" si="21"/>
        <v>4.1120007667289293</v>
      </c>
    </row>
    <row r="685" spans="1:9" ht="25" customHeight="1">
      <c r="A685" s="1"/>
      <c r="B685" s="1">
        <v>42</v>
      </c>
      <c r="C685" s="13" t="s">
        <v>47</v>
      </c>
      <c r="D685" s="4">
        <v>44742</v>
      </c>
      <c r="E685" s="4">
        <v>44771</v>
      </c>
      <c r="F685" s="5">
        <v>2.9122729416084958</v>
      </c>
      <c r="G685" s="5">
        <f>'PG facts'!E13</f>
        <v>6</v>
      </c>
      <c r="H685" s="5">
        <f t="shared" si="20"/>
        <v>8.4813336864250015</v>
      </c>
      <c r="I685" s="5">
        <f t="shared" si="21"/>
        <v>17.473637649650975</v>
      </c>
    </row>
    <row r="686" spans="1:9" ht="25" customHeight="1">
      <c r="A686" s="1"/>
      <c r="B686" s="1">
        <v>42</v>
      </c>
      <c r="C686" s="13" t="s">
        <v>47</v>
      </c>
      <c r="D686" s="4">
        <v>44834</v>
      </c>
      <c r="E686" s="4">
        <v>44853</v>
      </c>
      <c r="F686" s="5">
        <v>5.8502773415310516</v>
      </c>
      <c r="G686" s="5">
        <f>'PG facts'!E20</f>
        <v>7</v>
      </c>
      <c r="H686" s="5">
        <f t="shared" si="20"/>
        <v>34.225744972831627</v>
      </c>
      <c r="I686" s="5">
        <f t="shared" si="21"/>
        <v>40.951941390717359</v>
      </c>
    </row>
    <row r="687" spans="1:9" ht="25" customHeight="1">
      <c r="A687" s="1"/>
      <c r="B687" s="1">
        <v>42</v>
      </c>
      <c r="C687" s="13" t="s">
        <v>47</v>
      </c>
      <c r="D687" s="4">
        <v>44926</v>
      </c>
      <c r="E687" s="4">
        <v>44945</v>
      </c>
      <c r="F687" s="5">
        <v>7.2560334575520802</v>
      </c>
      <c r="G687" s="5">
        <f>'PG facts'!E27</f>
        <v>9</v>
      </c>
      <c r="H687" s="5">
        <f t="shared" si="20"/>
        <v>52.650021537115194</v>
      </c>
      <c r="I687" s="5">
        <f t="shared" si="21"/>
        <v>65.30430111796872</v>
      </c>
    </row>
    <row r="688" spans="1:9" ht="25" customHeight="1">
      <c r="A688" s="1"/>
      <c r="B688" s="1">
        <v>42</v>
      </c>
      <c r="C688" s="13" t="s">
        <v>47</v>
      </c>
      <c r="D688" s="4">
        <v>45016</v>
      </c>
      <c r="E688" s="4">
        <v>45037</v>
      </c>
      <c r="F688" s="5">
        <v>6.7723940234483804</v>
      </c>
      <c r="G688" s="5">
        <f>'PG facts'!E34</f>
        <v>8</v>
      </c>
      <c r="H688" s="5">
        <f t="shared" si="20"/>
        <v>45.865320808839343</v>
      </c>
      <c r="I688" s="5">
        <f t="shared" si="21"/>
        <v>54.179152187587043</v>
      </c>
    </row>
    <row r="689" spans="1:9" ht="25" customHeight="1">
      <c r="A689" s="1"/>
      <c r="B689" s="1">
        <v>42</v>
      </c>
      <c r="C689" s="13" t="s">
        <v>47</v>
      </c>
      <c r="D689" s="4">
        <v>45107</v>
      </c>
      <c r="E689" s="4">
        <v>45135</v>
      </c>
      <c r="F689" s="5">
        <v>7.0582272321790596</v>
      </c>
      <c r="G689" s="5">
        <f>'PG facts'!E41</f>
        <v>8</v>
      </c>
      <c r="H689" s="5">
        <f t="shared" si="20"/>
        <v>49.818571661074067</v>
      </c>
      <c r="I689" s="5">
        <f t="shared" si="21"/>
        <v>56.465817857432477</v>
      </c>
    </row>
    <row r="690" spans="1:9" ht="25" customHeight="1">
      <c r="A690" s="1"/>
      <c r="B690" s="1">
        <v>42</v>
      </c>
      <c r="C690" s="13" t="s">
        <v>47</v>
      </c>
      <c r="D690" s="4">
        <v>45199</v>
      </c>
      <c r="E690" s="4">
        <v>45217</v>
      </c>
      <c r="F690" s="5">
        <v>5.4935927157217845</v>
      </c>
      <c r="G690" s="5">
        <f>'PG facts'!E48</f>
        <v>7</v>
      </c>
      <c r="H690" s="5">
        <f t="shared" si="20"/>
        <v>30.179560926231453</v>
      </c>
      <c r="I690" s="5">
        <f t="shared" si="21"/>
        <v>38.455149010052494</v>
      </c>
    </row>
    <row r="691" spans="1:9" ht="25" customHeight="1">
      <c r="A691" s="1"/>
      <c r="B691" s="1">
        <v>42</v>
      </c>
      <c r="C691" s="13" t="s">
        <v>47</v>
      </c>
      <c r="D691" s="4">
        <v>45291</v>
      </c>
      <c r="E691" s="4">
        <v>45314</v>
      </c>
      <c r="F691" s="5">
        <v>4.2122165191533556</v>
      </c>
      <c r="G691" s="5">
        <f>'PG facts'!E55</f>
        <v>4</v>
      </c>
      <c r="H691" s="5">
        <f t="shared" si="20"/>
        <v>17.742768004228413</v>
      </c>
      <c r="I691" s="5">
        <f t="shared" si="21"/>
        <v>16.848866076613422</v>
      </c>
    </row>
    <row r="692" spans="1:9" ht="25" customHeight="1">
      <c r="A692" s="1"/>
      <c r="B692" s="1">
        <v>42</v>
      </c>
      <c r="C692" s="13" t="s">
        <v>47</v>
      </c>
      <c r="D692" s="4">
        <v>45382</v>
      </c>
      <c r="E692" s="4">
        <v>45401</v>
      </c>
      <c r="F692" s="5">
        <v>3.636809635836169</v>
      </c>
      <c r="G692" s="5">
        <f>'PG facts'!E62</f>
        <v>4</v>
      </c>
      <c r="H692" s="5">
        <f t="shared" si="20"/>
        <v>13.226384327310809</v>
      </c>
      <c r="I692" s="5">
        <f t="shared" si="21"/>
        <v>14.547238543344676</v>
      </c>
    </row>
    <row r="693" spans="1:9" ht="25" customHeight="1">
      <c r="A693" s="1"/>
      <c r="B693" s="1">
        <v>42</v>
      </c>
      <c r="C693" s="13" t="s">
        <v>50</v>
      </c>
      <c r="D693" s="4">
        <v>44742</v>
      </c>
      <c r="E693" s="4">
        <v>44771</v>
      </c>
      <c r="F693" s="5">
        <v>1.0280001916822323</v>
      </c>
      <c r="G693" s="5">
        <f>'PG facts'!E13</f>
        <v>6</v>
      </c>
      <c r="H693" s="5">
        <f t="shared" si="20"/>
        <v>1.0567843940987065</v>
      </c>
      <c r="I693" s="5">
        <f t="shared" si="21"/>
        <v>6.168001150093394</v>
      </c>
    </row>
    <row r="694" spans="1:9" ht="25" customHeight="1">
      <c r="A694" s="1"/>
      <c r="B694" s="1">
        <v>42</v>
      </c>
      <c r="C694" s="13" t="s">
        <v>50</v>
      </c>
      <c r="D694" s="4">
        <v>44834</v>
      </c>
      <c r="E694" s="4">
        <v>44853</v>
      </c>
      <c r="F694" s="5">
        <v>2.9122729416084958</v>
      </c>
      <c r="G694" s="5">
        <f>'PG facts'!E20</f>
        <v>7</v>
      </c>
      <c r="H694" s="5">
        <f t="shared" si="20"/>
        <v>8.4813336864250015</v>
      </c>
      <c r="I694" s="5">
        <f t="shared" si="21"/>
        <v>20.385910591259471</v>
      </c>
    </row>
    <row r="695" spans="1:9" ht="25" customHeight="1">
      <c r="A695" s="1"/>
      <c r="B695" s="1">
        <v>42</v>
      </c>
      <c r="C695" s="13" t="s">
        <v>50</v>
      </c>
      <c r="D695" s="4">
        <v>44926</v>
      </c>
      <c r="E695" s="4">
        <v>44945</v>
      </c>
      <c r="F695" s="5">
        <v>5.8502773415310516</v>
      </c>
      <c r="G695" s="5">
        <f>'PG facts'!E27</f>
        <v>9</v>
      </c>
      <c r="H695" s="5">
        <f t="shared" si="20"/>
        <v>34.225744972831627</v>
      </c>
      <c r="I695" s="5">
        <f t="shared" si="21"/>
        <v>52.652496073779467</v>
      </c>
    </row>
    <row r="696" spans="1:9" ht="25" customHeight="1">
      <c r="A696" s="1"/>
      <c r="B696" s="1">
        <v>42</v>
      </c>
      <c r="C696" s="13" t="s">
        <v>50</v>
      </c>
      <c r="D696" s="4">
        <v>45016</v>
      </c>
      <c r="E696" s="4">
        <v>45037</v>
      </c>
      <c r="F696" s="5">
        <v>7.2560334575520802</v>
      </c>
      <c r="G696" s="5">
        <f>'PG facts'!E34</f>
        <v>8</v>
      </c>
      <c r="H696" s="5">
        <f t="shared" si="20"/>
        <v>52.650021537115194</v>
      </c>
      <c r="I696" s="5">
        <f t="shared" si="21"/>
        <v>58.048267660416641</v>
      </c>
    </row>
    <row r="697" spans="1:9" ht="25" customHeight="1">
      <c r="A697" s="1"/>
      <c r="B697" s="1">
        <v>42</v>
      </c>
      <c r="C697" s="13" t="s">
        <v>50</v>
      </c>
      <c r="D697" s="4">
        <v>45107</v>
      </c>
      <c r="E697" s="4">
        <v>45135</v>
      </c>
      <c r="F697" s="5">
        <v>6.7723940234483804</v>
      </c>
      <c r="G697" s="5">
        <f>'PG facts'!E41</f>
        <v>8</v>
      </c>
      <c r="H697" s="5">
        <f t="shared" si="20"/>
        <v>45.865320808839343</v>
      </c>
      <c r="I697" s="5">
        <f t="shared" si="21"/>
        <v>54.179152187587043</v>
      </c>
    </row>
    <row r="698" spans="1:9" ht="25" customHeight="1">
      <c r="A698" s="1"/>
      <c r="B698" s="1">
        <v>42</v>
      </c>
      <c r="C698" s="13" t="s">
        <v>50</v>
      </c>
      <c r="D698" s="4">
        <v>45199</v>
      </c>
      <c r="E698" s="4">
        <v>45217</v>
      </c>
      <c r="F698" s="5">
        <v>7.0582272321790596</v>
      </c>
      <c r="G698" s="5">
        <f>'PG facts'!E48</f>
        <v>7</v>
      </c>
      <c r="H698" s="5">
        <f t="shared" si="20"/>
        <v>49.818571661074067</v>
      </c>
      <c r="I698" s="5">
        <f t="shared" si="21"/>
        <v>49.40759062525342</v>
      </c>
    </row>
    <row r="699" spans="1:9" ht="25" customHeight="1">
      <c r="A699" s="1"/>
      <c r="B699" s="1">
        <v>42</v>
      </c>
      <c r="C699" s="13" t="s">
        <v>50</v>
      </c>
      <c r="D699" s="4">
        <v>45291</v>
      </c>
      <c r="E699" s="4">
        <v>45314</v>
      </c>
      <c r="F699" s="5">
        <v>5.4935927157217845</v>
      </c>
      <c r="G699" s="5">
        <f>'PG facts'!E55</f>
        <v>4</v>
      </c>
      <c r="H699" s="5">
        <f t="shared" si="20"/>
        <v>30.179560926231453</v>
      </c>
      <c r="I699" s="5">
        <f t="shared" si="21"/>
        <v>21.974370862887138</v>
      </c>
    </row>
    <row r="700" spans="1:9" ht="25" customHeight="1">
      <c r="A700" s="1"/>
      <c r="B700" s="1">
        <v>42</v>
      </c>
      <c r="C700" s="13" t="s">
        <v>50</v>
      </c>
      <c r="D700" s="4">
        <v>45382</v>
      </c>
      <c r="E700" s="4">
        <v>45401</v>
      </c>
      <c r="F700" s="5">
        <v>4.2122165191533556</v>
      </c>
      <c r="G700" s="5">
        <f>'PG facts'!E62</f>
        <v>4</v>
      </c>
      <c r="H700" s="5">
        <f t="shared" si="20"/>
        <v>17.742768004228413</v>
      </c>
      <c r="I700" s="5">
        <f t="shared" si="21"/>
        <v>16.848866076613422</v>
      </c>
    </row>
    <row r="701" spans="1:9" ht="25" customHeight="1">
      <c r="A701" s="1"/>
      <c r="B701" s="1">
        <v>43</v>
      </c>
      <c r="C701" s="13" t="s">
        <v>47</v>
      </c>
      <c r="D701" s="4">
        <v>44651</v>
      </c>
      <c r="E701" s="4">
        <v>44671</v>
      </c>
      <c r="F701" s="5">
        <v>1.0280001916822323</v>
      </c>
      <c r="G701" s="5">
        <f>'PG facts'!E7</f>
        <v>6</v>
      </c>
      <c r="H701" s="5">
        <f t="shared" si="20"/>
        <v>1.0567843940987065</v>
      </c>
      <c r="I701" s="5">
        <f t="shared" si="21"/>
        <v>6.168001150093394</v>
      </c>
    </row>
    <row r="702" spans="1:9" ht="25" customHeight="1">
      <c r="A702" s="1"/>
      <c r="B702" s="1">
        <v>43</v>
      </c>
      <c r="C702" s="13" t="s">
        <v>47</v>
      </c>
      <c r="D702" s="4">
        <v>44742</v>
      </c>
      <c r="E702" s="4">
        <v>44771</v>
      </c>
      <c r="F702" s="5">
        <v>2.9122729416084958</v>
      </c>
      <c r="G702" s="5">
        <f>'PG facts'!E14</f>
        <v>6</v>
      </c>
      <c r="H702" s="5">
        <f t="shared" si="20"/>
        <v>8.4813336864250015</v>
      </c>
      <c r="I702" s="5">
        <f t="shared" si="21"/>
        <v>17.473637649650975</v>
      </c>
    </row>
    <row r="703" spans="1:9" ht="25" customHeight="1">
      <c r="A703" s="1"/>
      <c r="B703" s="1">
        <v>43</v>
      </c>
      <c r="C703" s="13" t="s">
        <v>47</v>
      </c>
      <c r="D703" s="4">
        <v>44834</v>
      </c>
      <c r="E703" s="4">
        <v>44853</v>
      </c>
      <c r="F703" s="5">
        <v>5.8502773415310516</v>
      </c>
      <c r="G703" s="5">
        <f>'PG facts'!E21</f>
        <v>8</v>
      </c>
      <c r="H703" s="5">
        <f t="shared" si="20"/>
        <v>34.225744972831627</v>
      </c>
      <c r="I703" s="5">
        <f t="shared" si="21"/>
        <v>46.802218732248413</v>
      </c>
    </row>
    <row r="704" spans="1:9" ht="25" customHeight="1">
      <c r="A704" s="1"/>
      <c r="B704" s="1">
        <v>43</v>
      </c>
      <c r="C704" s="13" t="s">
        <v>47</v>
      </c>
      <c r="D704" s="4">
        <v>44926</v>
      </c>
      <c r="E704" s="4">
        <v>44945</v>
      </c>
      <c r="F704" s="5">
        <v>7.2560334575520802</v>
      </c>
      <c r="G704" s="5">
        <f>'PG facts'!E28</f>
        <v>11</v>
      </c>
      <c r="H704" s="5">
        <f t="shared" si="20"/>
        <v>52.650021537115194</v>
      </c>
      <c r="I704" s="5">
        <f t="shared" si="21"/>
        <v>79.816368033072877</v>
      </c>
    </row>
    <row r="705" spans="1:9" ht="25" customHeight="1">
      <c r="A705" s="1"/>
      <c r="B705" s="1">
        <v>43</v>
      </c>
      <c r="C705" s="13" t="s">
        <v>47</v>
      </c>
      <c r="D705" s="4">
        <v>45016</v>
      </c>
      <c r="E705" s="4">
        <v>45037</v>
      </c>
      <c r="F705" s="5">
        <v>6.7723940234483804</v>
      </c>
      <c r="G705" s="5">
        <f>'PG facts'!E35</f>
        <v>10</v>
      </c>
      <c r="H705" s="5">
        <f t="shared" si="20"/>
        <v>45.865320808839343</v>
      </c>
      <c r="I705" s="5">
        <f t="shared" si="21"/>
        <v>67.723940234483806</v>
      </c>
    </row>
    <row r="706" spans="1:9" ht="25" customHeight="1">
      <c r="A706" s="1"/>
      <c r="B706" s="1">
        <v>43</v>
      </c>
      <c r="C706" s="13" t="s">
        <v>47</v>
      </c>
      <c r="D706" s="4">
        <v>45107</v>
      </c>
      <c r="E706" s="4">
        <v>45135</v>
      </c>
      <c r="F706" s="5">
        <v>7.0582272321790596</v>
      </c>
      <c r="G706" s="5">
        <f>'PG facts'!E42</f>
        <v>9</v>
      </c>
      <c r="H706" s="5">
        <f t="shared" si="20"/>
        <v>49.818571661074067</v>
      </c>
      <c r="I706" s="5">
        <f t="shared" si="21"/>
        <v>63.524045089611533</v>
      </c>
    </row>
    <row r="707" spans="1:9" ht="25" customHeight="1">
      <c r="A707" s="1"/>
      <c r="B707" s="1">
        <v>43</v>
      </c>
      <c r="C707" s="13" t="s">
        <v>47</v>
      </c>
      <c r="D707" s="4">
        <v>45199</v>
      </c>
      <c r="E707" s="4">
        <v>45217</v>
      </c>
      <c r="F707" s="5">
        <v>5.4935927157217845</v>
      </c>
      <c r="G707" s="5">
        <f>'PG facts'!E49</f>
        <v>9</v>
      </c>
      <c r="H707" s="5">
        <f t="shared" si="20"/>
        <v>30.179560926231453</v>
      </c>
      <c r="I707" s="5">
        <f t="shared" si="21"/>
        <v>49.442334441496058</v>
      </c>
    </row>
    <row r="708" spans="1:9" ht="25" customHeight="1">
      <c r="A708" s="1"/>
      <c r="B708" s="1">
        <v>43</v>
      </c>
      <c r="C708" s="13" t="s">
        <v>47</v>
      </c>
      <c r="D708" s="4">
        <v>45291</v>
      </c>
      <c r="E708" s="4">
        <v>45314</v>
      </c>
      <c r="F708" s="5">
        <v>4.2122165191533556</v>
      </c>
      <c r="G708" s="5">
        <f>'PG facts'!E56</f>
        <v>7</v>
      </c>
      <c r="H708" s="5">
        <f t="shared" si="20"/>
        <v>17.742768004228413</v>
      </c>
      <c r="I708" s="5">
        <f t="shared" si="21"/>
        <v>29.48551563407349</v>
      </c>
    </row>
    <row r="709" spans="1:9" ht="25" customHeight="1">
      <c r="A709" s="1"/>
      <c r="B709" s="1">
        <v>43</v>
      </c>
      <c r="C709" s="13" t="s">
        <v>50</v>
      </c>
      <c r="D709" s="4">
        <v>44742</v>
      </c>
      <c r="E709" s="4">
        <v>44771</v>
      </c>
      <c r="F709" s="5">
        <v>1.0280001916822323</v>
      </c>
      <c r="G709" s="5">
        <f>'PG facts'!E14</f>
        <v>6</v>
      </c>
      <c r="H709" s="5">
        <f t="shared" si="20"/>
        <v>1.0567843940987065</v>
      </c>
      <c r="I709" s="5">
        <f t="shared" si="21"/>
        <v>6.168001150093394</v>
      </c>
    </row>
    <row r="710" spans="1:9" ht="25" customHeight="1">
      <c r="A710" s="1"/>
      <c r="B710" s="1">
        <v>43</v>
      </c>
      <c r="C710" s="13" t="s">
        <v>50</v>
      </c>
      <c r="D710" s="4">
        <v>44834</v>
      </c>
      <c r="E710" s="4">
        <v>44853</v>
      </c>
      <c r="F710" s="5">
        <v>2.9122729416084958</v>
      </c>
      <c r="G710" s="5">
        <f>'PG facts'!E21</f>
        <v>8</v>
      </c>
      <c r="H710" s="5">
        <f t="shared" ref="H710:H773" si="22">F710^2</f>
        <v>8.4813336864250015</v>
      </c>
      <c r="I710" s="5">
        <f t="shared" ref="I710:I773" si="23">F710*G710</f>
        <v>23.298183532867967</v>
      </c>
    </row>
    <row r="711" spans="1:9" ht="25" customHeight="1">
      <c r="A711" s="1"/>
      <c r="B711" s="1">
        <v>43</v>
      </c>
      <c r="C711" s="13" t="s">
        <v>50</v>
      </c>
      <c r="D711" s="4">
        <v>44926</v>
      </c>
      <c r="E711" s="4">
        <v>44945</v>
      </c>
      <c r="F711" s="5">
        <v>5.8502773415310516</v>
      </c>
      <c r="G711" s="5">
        <f>'PG facts'!E28</f>
        <v>11</v>
      </c>
      <c r="H711" s="5">
        <f t="shared" si="22"/>
        <v>34.225744972831627</v>
      </c>
      <c r="I711" s="5">
        <f t="shared" si="23"/>
        <v>64.353050756841569</v>
      </c>
    </row>
    <row r="712" spans="1:9" ht="25" customHeight="1">
      <c r="A712" s="1"/>
      <c r="B712" s="1">
        <v>43</v>
      </c>
      <c r="C712" s="13" t="s">
        <v>50</v>
      </c>
      <c r="D712" s="4">
        <v>45016</v>
      </c>
      <c r="E712" s="4">
        <v>45037</v>
      </c>
      <c r="F712" s="5">
        <v>7.2560334575520802</v>
      </c>
      <c r="G712" s="5">
        <f>'PG facts'!E35</f>
        <v>10</v>
      </c>
      <c r="H712" s="5">
        <f t="shared" si="22"/>
        <v>52.650021537115194</v>
      </c>
      <c r="I712" s="5">
        <f t="shared" si="23"/>
        <v>72.560334575520798</v>
      </c>
    </row>
    <row r="713" spans="1:9" ht="25" customHeight="1">
      <c r="A713" s="1"/>
      <c r="B713" s="1">
        <v>43</v>
      </c>
      <c r="C713" s="13" t="s">
        <v>50</v>
      </c>
      <c r="D713" s="4">
        <v>45107</v>
      </c>
      <c r="E713" s="4">
        <v>45135</v>
      </c>
      <c r="F713" s="5">
        <v>6.7723940234483804</v>
      </c>
      <c r="G713" s="5">
        <f>'PG facts'!E42</f>
        <v>9</v>
      </c>
      <c r="H713" s="5">
        <f t="shared" si="22"/>
        <v>45.865320808839343</v>
      </c>
      <c r="I713" s="5">
        <f t="shared" si="23"/>
        <v>60.951546211035421</v>
      </c>
    </row>
    <row r="714" spans="1:9" ht="25" customHeight="1">
      <c r="A714" s="1"/>
      <c r="B714" s="1">
        <v>43</v>
      </c>
      <c r="C714" s="13" t="s">
        <v>50</v>
      </c>
      <c r="D714" s="4">
        <v>45199</v>
      </c>
      <c r="E714" s="4">
        <v>45217</v>
      </c>
      <c r="F714" s="5">
        <v>7.0582272321790596</v>
      </c>
      <c r="G714" s="5">
        <f>'PG facts'!E49</f>
        <v>9</v>
      </c>
      <c r="H714" s="5">
        <f t="shared" si="22"/>
        <v>49.818571661074067</v>
      </c>
      <c r="I714" s="5">
        <f t="shared" si="23"/>
        <v>63.524045089611533</v>
      </c>
    </row>
    <row r="715" spans="1:9" ht="25" customHeight="1">
      <c r="A715" s="1"/>
      <c r="B715" s="1">
        <v>43</v>
      </c>
      <c r="C715" s="13" t="s">
        <v>50</v>
      </c>
      <c r="D715" s="4">
        <v>45291</v>
      </c>
      <c r="E715" s="4">
        <v>45314</v>
      </c>
      <c r="F715" s="5">
        <v>5.4935927157217845</v>
      </c>
      <c r="G715" s="5">
        <f>'PG facts'!E56</f>
        <v>7</v>
      </c>
      <c r="H715" s="5">
        <f t="shared" si="22"/>
        <v>30.179560926231453</v>
      </c>
      <c r="I715" s="5">
        <f t="shared" si="23"/>
        <v>38.455149010052494</v>
      </c>
    </row>
    <row r="716" spans="1:9" ht="25" customHeight="1">
      <c r="A716" s="1"/>
      <c r="B716" s="1">
        <v>44</v>
      </c>
      <c r="C716" s="13" t="s">
        <v>47</v>
      </c>
      <c r="D716" s="4">
        <v>44651</v>
      </c>
      <c r="E716" s="4">
        <v>44671</v>
      </c>
      <c r="F716" s="5">
        <v>1.0280001916822323</v>
      </c>
      <c r="G716" s="5">
        <f>'PG facts'!E7</f>
        <v>6</v>
      </c>
      <c r="H716" s="5">
        <f t="shared" si="22"/>
        <v>1.0567843940987065</v>
      </c>
      <c r="I716" s="5">
        <f t="shared" si="23"/>
        <v>6.168001150093394</v>
      </c>
    </row>
    <row r="717" spans="1:9" ht="25" customHeight="1">
      <c r="A717" s="1"/>
      <c r="B717" s="1">
        <v>44</v>
      </c>
      <c r="C717" s="13" t="s">
        <v>47</v>
      </c>
      <c r="D717" s="4">
        <v>44742</v>
      </c>
      <c r="E717" s="4">
        <v>44771</v>
      </c>
      <c r="F717" s="5">
        <v>2.9122729416084958</v>
      </c>
      <c r="G717" s="5">
        <f>'PG facts'!E14</f>
        <v>6</v>
      </c>
      <c r="H717" s="5">
        <f t="shared" si="22"/>
        <v>8.4813336864250015</v>
      </c>
      <c r="I717" s="5">
        <f t="shared" si="23"/>
        <v>17.473637649650975</v>
      </c>
    </row>
    <row r="718" spans="1:9" ht="25" customHeight="1">
      <c r="A718" s="1"/>
      <c r="B718" s="1">
        <v>44</v>
      </c>
      <c r="C718" s="13" t="s">
        <v>47</v>
      </c>
      <c r="D718" s="4">
        <v>44834</v>
      </c>
      <c r="E718" s="4">
        <v>44853</v>
      </c>
      <c r="F718" s="5">
        <v>5.8502773415310516</v>
      </c>
      <c r="G718" s="5">
        <f>'PG facts'!E21</f>
        <v>8</v>
      </c>
      <c r="H718" s="5">
        <f t="shared" si="22"/>
        <v>34.225744972831627</v>
      </c>
      <c r="I718" s="5">
        <f t="shared" si="23"/>
        <v>46.802218732248413</v>
      </c>
    </row>
    <row r="719" spans="1:9" ht="25" customHeight="1">
      <c r="A719" s="1"/>
      <c r="B719" s="1">
        <v>44</v>
      </c>
      <c r="C719" s="13" t="s">
        <v>47</v>
      </c>
      <c r="D719" s="4">
        <v>44926</v>
      </c>
      <c r="E719" s="4">
        <v>44945</v>
      </c>
      <c r="F719" s="5">
        <v>7.2560334575520802</v>
      </c>
      <c r="G719" s="5">
        <f>'PG facts'!E28</f>
        <v>11</v>
      </c>
      <c r="H719" s="5">
        <f t="shared" si="22"/>
        <v>52.650021537115194</v>
      </c>
      <c r="I719" s="5">
        <f t="shared" si="23"/>
        <v>79.816368033072877</v>
      </c>
    </row>
    <row r="720" spans="1:9" ht="25" customHeight="1">
      <c r="A720" s="1"/>
      <c r="B720" s="1">
        <v>44</v>
      </c>
      <c r="C720" s="13" t="s">
        <v>47</v>
      </c>
      <c r="D720" s="4">
        <v>45016</v>
      </c>
      <c r="E720" s="4">
        <v>45037</v>
      </c>
      <c r="F720" s="5">
        <v>6.7723940234483804</v>
      </c>
      <c r="G720" s="5">
        <f>'PG facts'!E35</f>
        <v>10</v>
      </c>
      <c r="H720" s="5">
        <f t="shared" si="22"/>
        <v>45.865320808839343</v>
      </c>
      <c r="I720" s="5">
        <f t="shared" si="23"/>
        <v>67.723940234483806</v>
      </c>
    </row>
    <row r="721" spans="1:9" ht="25" customHeight="1">
      <c r="A721" s="1"/>
      <c r="B721" s="1">
        <v>44</v>
      </c>
      <c r="C721" s="13" t="s">
        <v>47</v>
      </c>
      <c r="D721" s="4">
        <v>45107</v>
      </c>
      <c r="E721" s="4">
        <v>45135</v>
      </c>
      <c r="F721" s="5">
        <v>7.0582272321790596</v>
      </c>
      <c r="G721" s="5">
        <f>'PG facts'!E42</f>
        <v>9</v>
      </c>
      <c r="H721" s="5">
        <f t="shared" si="22"/>
        <v>49.818571661074067</v>
      </c>
      <c r="I721" s="5">
        <f t="shared" si="23"/>
        <v>63.524045089611533</v>
      </c>
    </row>
    <row r="722" spans="1:9" ht="25" customHeight="1">
      <c r="A722" s="1"/>
      <c r="B722" s="1">
        <v>44</v>
      </c>
      <c r="C722" s="13" t="s">
        <v>47</v>
      </c>
      <c r="D722" s="4">
        <v>45199</v>
      </c>
      <c r="E722" s="4">
        <v>45217</v>
      </c>
      <c r="F722" s="5">
        <v>5.4935927157217845</v>
      </c>
      <c r="G722" s="5">
        <f>'PG facts'!E49</f>
        <v>9</v>
      </c>
      <c r="H722" s="5">
        <f t="shared" si="22"/>
        <v>30.179560926231453</v>
      </c>
      <c r="I722" s="5">
        <f t="shared" si="23"/>
        <v>49.442334441496058</v>
      </c>
    </row>
    <row r="723" spans="1:9" ht="25" customHeight="1">
      <c r="A723" s="1"/>
      <c r="B723" s="1">
        <v>44</v>
      </c>
      <c r="C723" s="13" t="s">
        <v>47</v>
      </c>
      <c r="D723" s="4">
        <v>45291</v>
      </c>
      <c r="E723" s="4">
        <v>45314</v>
      </c>
      <c r="F723" s="5">
        <v>4.2122165191533556</v>
      </c>
      <c r="G723" s="5">
        <f>'PG facts'!E56</f>
        <v>7</v>
      </c>
      <c r="H723" s="5">
        <f t="shared" si="22"/>
        <v>17.742768004228413</v>
      </c>
      <c r="I723" s="5">
        <f t="shared" si="23"/>
        <v>29.48551563407349</v>
      </c>
    </row>
    <row r="724" spans="1:9" ht="25" customHeight="1">
      <c r="A724" s="1"/>
      <c r="B724" s="1">
        <v>44</v>
      </c>
      <c r="C724" s="13" t="s">
        <v>50</v>
      </c>
      <c r="D724" s="4">
        <v>44742</v>
      </c>
      <c r="E724" s="4">
        <v>44771</v>
      </c>
      <c r="F724" s="5">
        <v>1.0280001916822323</v>
      </c>
      <c r="G724" s="5">
        <f>'PG facts'!E14</f>
        <v>6</v>
      </c>
      <c r="H724" s="5">
        <f t="shared" si="22"/>
        <v>1.0567843940987065</v>
      </c>
      <c r="I724" s="5">
        <f t="shared" si="23"/>
        <v>6.168001150093394</v>
      </c>
    </row>
    <row r="725" spans="1:9" ht="25" customHeight="1">
      <c r="A725" s="1"/>
      <c r="B725" s="1">
        <v>44</v>
      </c>
      <c r="C725" s="13" t="s">
        <v>50</v>
      </c>
      <c r="D725" s="4">
        <v>44834</v>
      </c>
      <c r="E725" s="4">
        <v>44853</v>
      </c>
      <c r="F725" s="5">
        <v>2.9122729416084958</v>
      </c>
      <c r="G725" s="5">
        <f>'PG facts'!E21</f>
        <v>8</v>
      </c>
      <c r="H725" s="5">
        <f t="shared" si="22"/>
        <v>8.4813336864250015</v>
      </c>
      <c r="I725" s="5">
        <f t="shared" si="23"/>
        <v>23.298183532867967</v>
      </c>
    </row>
    <row r="726" spans="1:9" ht="25" customHeight="1">
      <c r="A726" s="1"/>
      <c r="B726" s="1">
        <v>44</v>
      </c>
      <c r="C726" s="13" t="s">
        <v>50</v>
      </c>
      <c r="D726" s="4">
        <v>44926</v>
      </c>
      <c r="E726" s="4">
        <v>44945</v>
      </c>
      <c r="F726" s="5">
        <v>5.8502773415310516</v>
      </c>
      <c r="G726" s="5">
        <f>'PG facts'!E28</f>
        <v>11</v>
      </c>
      <c r="H726" s="5">
        <f t="shared" si="22"/>
        <v>34.225744972831627</v>
      </c>
      <c r="I726" s="5">
        <f t="shared" si="23"/>
        <v>64.353050756841569</v>
      </c>
    </row>
    <row r="727" spans="1:9" ht="25" customHeight="1">
      <c r="A727" s="1"/>
      <c r="B727" s="1">
        <v>44</v>
      </c>
      <c r="C727" s="13" t="s">
        <v>50</v>
      </c>
      <c r="D727" s="4">
        <v>45016</v>
      </c>
      <c r="E727" s="4">
        <v>45037</v>
      </c>
      <c r="F727" s="5">
        <v>7.2560334575520802</v>
      </c>
      <c r="G727" s="5">
        <f>'PG facts'!E35</f>
        <v>10</v>
      </c>
      <c r="H727" s="5">
        <f t="shared" si="22"/>
        <v>52.650021537115194</v>
      </c>
      <c r="I727" s="5">
        <f t="shared" si="23"/>
        <v>72.560334575520798</v>
      </c>
    </row>
    <row r="728" spans="1:9" ht="25" customHeight="1">
      <c r="A728" s="1"/>
      <c r="B728" s="1">
        <v>44</v>
      </c>
      <c r="C728" s="13" t="s">
        <v>50</v>
      </c>
      <c r="D728" s="4">
        <v>45107</v>
      </c>
      <c r="E728" s="4">
        <v>45135</v>
      </c>
      <c r="F728" s="5">
        <v>6.7723940234483804</v>
      </c>
      <c r="G728" s="5">
        <f>'PG facts'!E42</f>
        <v>9</v>
      </c>
      <c r="H728" s="5">
        <f t="shared" si="22"/>
        <v>45.865320808839343</v>
      </c>
      <c r="I728" s="5">
        <f t="shared" si="23"/>
        <v>60.951546211035421</v>
      </c>
    </row>
    <row r="729" spans="1:9" ht="25" customHeight="1">
      <c r="A729" s="1"/>
      <c r="B729" s="1">
        <v>44</v>
      </c>
      <c r="C729" s="13" t="s">
        <v>50</v>
      </c>
      <c r="D729" s="4">
        <v>45199</v>
      </c>
      <c r="E729" s="4">
        <v>45217</v>
      </c>
      <c r="F729" s="5">
        <v>7.0582272321790596</v>
      </c>
      <c r="G729" s="5">
        <f>'PG facts'!E49</f>
        <v>9</v>
      </c>
      <c r="H729" s="5">
        <f t="shared" si="22"/>
        <v>49.818571661074067</v>
      </c>
      <c r="I729" s="5">
        <f t="shared" si="23"/>
        <v>63.524045089611533</v>
      </c>
    </row>
    <row r="730" spans="1:9" ht="25" customHeight="1">
      <c r="A730" s="1"/>
      <c r="B730" s="1">
        <v>44</v>
      </c>
      <c r="C730" s="13" t="s">
        <v>50</v>
      </c>
      <c r="D730" s="4">
        <v>45291</v>
      </c>
      <c r="E730" s="4">
        <v>45314</v>
      </c>
      <c r="F730" s="5">
        <v>5.4935927157217845</v>
      </c>
      <c r="G730" s="5">
        <f>'PG facts'!E56</f>
        <v>7</v>
      </c>
      <c r="H730" s="5">
        <f t="shared" si="22"/>
        <v>30.179560926231453</v>
      </c>
      <c r="I730" s="5">
        <f t="shared" si="23"/>
        <v>38.455149010052494</v>
      </c>
    </row>
    <row r="731" spans="1:9" ht="25" customHeight="1">
      <c r="A731" s="1"/>
      <c r="B731" s="1">
        <v>45</v>
      </c>
      <c r="C731" s="13" t="s">
        <v>47</v>
      </c>
      <c r="D731" s="4">
        <v>44651</v>
      </c>
      <c r="E731" s="4">
        <v>44671</v>
      </c>
      <c r="F731" s="5">
        <v>1.0280001916822323</v>
      </c>
      <c r="G731" s="5">
        <f>'PG facts'!E7</f>
        <v>6</v>
      </c>
      <c r="H731" s="5">
        <f t="shared" si="22"/>
        <v>1.0567843940987065</v>
      </c>
      <c r="I731" s="5">
        <f t="shared" si="23"/>
        <v>6.168001150093394</v>
      </c>
    </row>
    <row r="732" spans="1:9" ht="25" customHeight="1">
      <c r="A732" s="1"/>
      <c r="B732" s="1">
        <v>45</v>
      </c>
      <c r="C732" s="13" t="s">
        <v>47</v>
      </c>
      <c r="D732" s="4">
        <v>44742</v>
      </c>
      <c r="E732" s="4">
        <v>44771</v>
      </c>
      <c r="F732" s="5">
        <v>2.9122729416084958</v>
      </c>
      <c r="G732" s="5">
        <f>'PG facts'!E14</f>
        <v>6</v>
      </c>
      <c r="H732" s="5">
        <f t="shared" si="22"/>
        <v>8.4813336864250015</v>
      </c>
      <c r="I732" s="5">
        <f t="shared" si="23"/>
        <v>17.473637649650975</v>
      </c>
    </row>
    <row r="733" spans="1:9" ht="25" customHeight="1">
      <c r="A733" s="1"/>
      <c r="B733" s="1">
        <v>45</v>
      </c>
      <c r="C733" s="13" t="s">
        <v>47</v>
      </c>
      <c r="D733" s="4">
        <v>44834</v>
      </c>
      <c r="E733" s="4">
        <v>44853</v>
      </c>
      <c r="F733" s="5">
        <v>5.8502773415310516</v>
      </c>
      <c r="G733" s="5">
        <f>'PG facts'!E21</f>
        <v>8</v>
      </c>
      <c r="H733" s="5">
        <f t="shared" si="22"/>
        <v>34.225744972831627</v>
      </c>
      <c r="I733" s="5">
        <f t="shared" si="23"/>
        <v>46.802218732248413</v>
      </c>
    </row>
    <row r="734" spans="1:9" ht="25" customHeight="1">
      <c r="A734" s="1"/>
      <c r="B734" s="1">
        <v>45</v>
      </c>
      <c r="C734" s="13" t="s">
        <v>47</v>
      </c>
      <c r="D734" s="4">
        <v>44926</v>
      </c>
      <c r="E734" s="4">
        <v>44945</v>
      </c>
      <c r="F734" s="5">
        <v>7.2560334575520802</v>
      </c>
      <c r="G734" s="5">
        <f>'PG facts'!E28</f>
        <v>11</v>
      </c>
      <c r="H734" s="5">
        <f t="shared" si="22"/>
        <v>52.650021537115194</v>
      </c>
      <c r="I734" s="5">
        <f t="shared" si="23"/>
        <v>79.816368033072877</v>
      </c>
    </row>
    <row r="735" spans="1:9" ht="25" customHeight="1">
      <c r="A735" s="1"/>
      <c r="B735" s="1">
        <v>45</v>
      </c>
      <c r="C735" s="13" t="s">
        <v>47</v>
      </c>
      <c r="D735" s="4">
        <v>45016</v>
      </c>
      <c r="E735" s="4">
        <v>45037</v>
      </c>
      <c r="F735" s="5">
        <v>6.7723940234483804</v>
      </c>
      <c r="G735" s="5">
        <f>'PG facts'!E35</f>
        <v>10</v>
      </c>
      <c r="H735" s="5">
        <f t="shared" si="22"/>
        <v>45.865320808839343</v>
      </c>
      <c r="I735" s="5">
        <f t="shared" si="23"/>
        <v>67.723940234483806</v>
      </c>
    </row>
    <row r="736" spans="1:9" ht="25" customHeight="1">
      <c r="A736" s="1"/>
      <c r="B736" s="1">
        <v>45</v>
      </c>
      <c r="C736" s="13" t="s">
        <v>47</v>
      </c>
      <c r="D736" s="4">
        <v>45107</v>
      </c>
      <c r="E736" s="4">
        <v>45135</v>
      </c>
      <c r="F736" s="5">
        <v>7.0582272321790596</v>
      </c>
      <c r="G736" s="5">
        <f>'PG facts'!E42</f>
        <v>9</v>
      </c>
      <c r="H736" s="5">
        <f t="shared" si="22"/>
        <v>49.818571661074067</v>
      </c>
      <c r="I736" s="5">
        <f t="shared" si="23"/>
        <v>63.524045089611533</v>
      </c>
    </row>
    <row r="737" spans="1:9" ht="25" customHeight="1">
      <c r="A737" s="1"/>
      <c r="B737" s="1">
        <v>45</v>
      </c>
      <c r="C737" s="13" t="s">
        <v>47</v>
      </c>
      <c r="D737" s="4">
        <v>45199</v>
      </c>
      <c r="E737" s="4">
        <v>45217</v>
      </c>
      <c r="F737" s="5">
        <v>5.4935927157217845</v>
      </c>
      <c r="G737" s="5">
        <f>'PG facts'!E49</f>
        <v>9</v>
      </c>
      <c r="H737" s="5">
        <f t="shared" si="22"/>
        <v>30.179560926231453</v>
      </c>
      <c r="I737" s="5">
        <f t="shared" si="23"/>
        <v>49.442334441496058</v>
      </c>
    </row>
    <row r="738" spans="1:9" ht="25" customHeight="1">
      <c r="A738" s="1"/>
      <c r="B738" s="1">
        <v>45</v>
      </c>
      <c r="C738" s="13" t="s">
        <v>47</v>
      </c>
      <c r="D738" s="4">
        <v>45291</v>
      </c>
      <c r="E738" s="4">
        <v>45314</v>
      </c>
      <c r="F738" s="5">
        <v>4.2122165191533556</v>
      </c>
      <c r="G738" s="5">
        <f>'PG facts'!E56</f>
        <v>7</v>
      </c>
      <c r="H738" s="5">
        <f t="shared" si="22"/>
        <v>17.742768004228413</v>
      </c>
      <c r="I738" s="5">
        <f t="shared" si="23"/>
        <v>29.48551563407349</v>
      </c>
    </row>
    <row r="739" spans="1:9" ht="25" customHeight="1">
      <c r="A739" s="1"/>
      <c r="B739" s="1">
        <v>45</v>
      </c>
      <c r="C739" s="13" t="s">
        <v>47</v>
      </c>
      <c r="D739" s="4">
        <v>45382</v>
      </c>
      <c r="E739" s="4">
        <v>45401</v>
      </c>
      <c r="F739" s="5">
        <v>3.636809635836169</v>
      </c>
      <c r="G739" s="5">
        <f>'PG facts'!E63</f>
        <v>10</v>
      </c>
      <c r="H739" s="5">
        <f t="shared" si="22"/>
        <v>13.226384327310809</v>
      </c>
      <c r="I739" s="5">
        <f t="shared" si="23"/>
        <v>36.36809635836169</v>
      </c>
    </row>
    <row r="740" spans="1:9" ht="25" customHeight="1">
      <c r="A740" s="1"/>
      <c r="B740" s="1">
        <v>45</v>
      </c>
      <c r="C740" s="13" t="s">
        <v>50</v>
      </c>
      <c r="D740" s="4">
        <v>44742</v>
      </c>
      <c r="E740" s="4">
        <v>44771</v>
      </c>
      <c r="F740" s="5">
        <v>1.0280001916822323</v>
      </c>
      <c r="G740" s="5">
        <f>'PG facts'!E14</f>
        <v>6</v>
      </c>
      <c r="H740" s="5">
        <f t="shared" si="22"/>
        <v>1.0567843940987065</v>
      </c>
      <c r="I740" s="5">
        <f t="shared" si="23"/>
        <v>6.168001150093394</v>
      </c>
    </row>
    <row r="741" spans="1:9" ht="25" customHeight="1">
      <c r="A741" s="1"/>
      <c r="B741" s="1">
        <v>45</v>
      </c>
      <c r="C741" s="13" t="s">
        <v>50</v>
      </c>
      <c r="D741" s="4">
        <v>44834</v>
      </c>
      <c r="E741" s="4">
        <v>44853</v>
      </c>
      <c r="F741" s="5">
        <v>2.9122729416084958</v>
      </c>
      <c r="G741" s="5">
        <f>'PG facts'!E21</f>
        <v>8</v>
      </c>
      <c r="H741" s="5">
        <f t="shared" si="22"/>
        <v>8.4813336864250015</v>
      </c>
      <c r="I741" s="5">
        <f t="shared" si="23"/>
        <v>23.298183532867967</v>
      </c>
    </row>
    <row r="742" spans="1:9" ht="25" customHeight="1">
      <c r="A742" s="1"/>
      <c r="B742" s="1">
        <v>45</v>
      </c>
      <c r="C742" s="13" t="s">
        <v>50</v>
      </c>
      <c r="D742" s="4">
        <v>44926</v>
      </c>
      <c r="E742" s="4">
        <v>44945</v>
      </c>
      <c r="F742" s="5">
        <v>5.8502773415310516</v>
      </c>
      <c r="G742" s="5">
        <f>'PG facts'!E28</f>
        <v>11</v>
      </c>
      <c r="H742" s="5">
        <f t="shared" si="22"/>
        <v>34.225744972831627</v>
      </c>
      <c r="I742" s="5">
        <f t="shared" si="23"/>
        <v>64.353050756841569</v>
      </c>
    </row>
    <row r="743" spans="1:9" ht="25" customHeight="1">
      <c r="A743" s="1"/>
      <c r="B743" s="1">
        <v>45</v>
      </c>
      <c r="C743" s="13" t="s">
        <v>50</v>
      </c>
      <c r="D743" s="4">
        <v>45016</v>
      </c>
      <c r="E743" s="4">
        <v>45037</v>
      </c>
      <c r="F743" s="5">
        <v>7.2560334575520802</v>
      </c>
      <c r="G743" s="5">
        <f>'PG facts'!E35</f>
        <v>10</v>
      </c>
      <c r="H743" s="5">
        <f t="shared" si="22"/>
        <v>52.650021537115194</v>
      </c>
      <c r="I743" s="5">
        <f t="shared" si="23"/>
        <v>72.560334575520798</v>
      </c>
    </row>
    <row r="744" spans="1:9" ht="25" customHeight="1">
      <c r="A744" s="1"/>
      <c r="B744" s="1">
        <v>45</v>
      </c>
      <c r="C744" s="13" t="s">
        <v>50</v>
      </c>
      <c r="D744" s="4">
        <v>45107</v>
      </c>
      <c r="E744" s="4">
        <v>45135</v>
      </c>
      <c r="F744" s="5">
        <v>6.7723940234483804</v>
      </c>
      <c r="G744" s="5">
        <f>'PG facts'!E42</f>
        <v>9</v>
      </c>
      <c r="H744" s="5">
        <f t="shared" si="22"/>
        <v>45.865320808839343</v>
      </c>
      <c r="I744" s="5">
        <f t="shared" si="23"/>
        <v>60.951546211035421</v>
      </c>
    </row>
    <row r="745" spans="1:9" ht="25" customHeight="1">
      <c r="A745" s="1"/>
      <c r="B745" s="1">
        <v>45</v>
      </c>
      <c r="C745" s="13" t="s">
        <v>50</v>
      </c>
      <c r="D745" s="4">
        <v>45199</v>
      </c>
      <c r="E745" s="4">
        <v>45217</v>
      </c>
      <c r="F745" s="5">
        <v>7.0582272321790596</v>
      </c>
      <c r="G745" s="5">
        <f>'PG facts'!E49</f>
        <v>9</v>
      </c>
      <c r="H745" s="5">
        <f t="shared" si="22"/>
        <v>49.818571661074067</v>
      </c>
      <c r="I745" s="5">
        <f t="shared" si="23"/>
        <v>63.524045089611533</v>
      </c>
    </row>
    <row r="746" spans="1:9" ht="25" customHeight="1">
      <c r="A746" s="1"/>
      <c r="B746" s="1">
        <v>45</v>
      </c>
      <c r="C746" s="13" t="s">
        <v>50</v>
      </c>
      <c r="D746" s="4">
        <v>45291</v>
      </c>
      <c r="E746" s="4">
        <v>45314</v>
      </c>
      <c r="F746" s="5">
        <v>5.4935927157217845</v>
      </c>
      <c r="G746" s="5">
        <f>'PG facts'!E56</f>
        <v>7</v>
      </c>
      <c r="H746" s="5">
        <f t="shared" si="22"/>
        <v>30.179560926231453</v>
      </c>
      <c r="I746" s="5">
        <f t="shared" si="23"/>
        <v>38.455149010052494</v>
      </c>
    </row>
    <row r="747" spans="1:9" ht="25" customHeight="1">
      <c r="A747" s="1"/>
      <c r="B747" s="1">
        <v>45</v>
      </c>
      <c r="C747" s="13" t="s">
        <v>50</v>
      </c>
      <c r="D747" s="4">
        <v>45382</v>
      </c>
      <c r="E747" s="4">
        <v>45401</v>
      </c>
      <c r="F747" s="5">
        <v>4.2122165191533556</v>
      </c>
      <c r="G747" s="5">
        <f>'PG facts'!E63</f>
        <v>10</v>
      </c>
      <c r="H747" s="5">
        <f t="shared" si="22"/>
        <v>17.742768004228413</v>
      </c>
      <c r="I747" s="5">
        <f t="shared" si="23"/>
        <v>42.122165191533554</v>
      </c>
    </row>
    <row r="748" spans="1:9" ht="25" customHeight="1">
      <c r="A748" s="1"/>
      <c r="B748" s="1">
        <v>46</v>
      </c>
      <c r="C748" s="13" t="s">
        <v>47</v>
      </c>
      <c r="D748" s="4">
        <v>44651</v>
      </c>
      <c r="E748" s="4">
        <v>44671</v>
      </c>
      <c r="F748" s="5">
        <v>1.0280001916822323</v>
      </c>
      <c r="G748" s="5">
        <f>'PG facts'!E7</f>
        <v>6</v>
      </c>
      <c r="H748" s="5">
        <f t="shared" si="22"/>
        <v>1.0567843940987065</v>
      </c>
      <c r="I748" s="5">
        <f t="shared" si="23"/>
        <v>6.168001150093394</v>
      </c>
    </row>
    <row r="749" spans="1:9" ht="25" customHeight="1">
      <c r="A749" s="1"/>
      <c r="B749" s="1">
        <v>46</v>
      </c>
      <c r="C749" s="13" t="s">
        <v>47</v>
      </c>
      <c r="D749" s="4">
        <v>44742</v>
      </c>
      <c r="E749" s="4">
        <v>44771</v>
      </c>
      <c r="F749" s="5">
        <v>2.9122729416084958</v>
      </c>
      <c r="G749" s="5">
        <f>'PG facts'!E14</f>
        <v>6</v>
      </c>
      <c r="H749" s="5">
        <f t="shared" si="22"/>
        <v>8.4813336864250015</v>
      </c>
      <c r="I749" s="5">
        <f t="shared" si="23"/>
        <v>17.473637649650975</v>
      </c>
    </row>
    <row r="750" spans="1:9" ht="25" customHeight="1">
      <c r="A750" s="1"/>
      <c r="B750" s="1">
        <v>46</v>
      </c>
      <c r="C750" s="13" t="s">
        <v>47</v>
      </c>
      <c r="D750" s="4">
        <v>44834</v>
      </c>
      <c r="E750" s="4">
        <v>44853</v>
      </c>
      <c r="F750" s="5">
        <v>5.8502773415310516</v>
      </c>
      <c r="G750" s="5">
        <f>'PG facts'!E21</f>
        <v>8</v>
      </c>
      <c r="H750" s="5">
        <f t="shared" si="22"/>
        <v>34.225744972831627</v>
      </c>
      <c r="I750" s="5">
        <f t="shared" si="23"/>
        <v>46.802218732248413</v>
      </c>
    </row>
    <row r="751" spans="1:9" ht="25" customHeight="1">
      <c r="A751" s="1"/>
      <c r="B751" s="1">
        <v>46</v>
      </c>
      <c r="C751" s="13" t="s">
        <v>47</v>
      </c>
      <c r="D751" s="4">
        <v>44926</v>
      </c>
      <c r="E751" s="4">
        <v>44945</v>
      </c>
      <c r="F751" s="5">
        <v>7.2560334575520802</v>
      </c>
      <c r="G751" s="5">
        <f>'PG facts'!E28</f>
        <v>11</v>
      </c>
      <c r="H751" s="5">
        <f t="shared" si="22"/>
        <v>52.650021537115194</v>
      </c>
      <c r="I751" s="5">
        <f t="shared" si="23"/>
        <v>79.816368033072877</v>
      </c>
    </row>
    <row r="752" spans="1:9" ht="25" customHeight="1">
      <c r="A752" s="1"/>
      <c r="B752" s="1">
        <v>46</v>
      </c>
      <c r="C752" s="13" t="s">
        <v>47</v>
      </c>
      <c r="D752" s="4">
        <v>45016</v>
      </c>
      <c r="E752" s="4">
        <v>45037</v>
      </c>
      <c r="F752" s="5">
        <v>6.7723940234483804</v>
      </c>
      <c r="G752" s="5">
        <f>'PG facts'!E35</f>
        <v>10</v>
      </c>
      <c r="H752" s="5">
        <f t="shared" si="22"/>
        <v>45.865320808839343</v>
      </c>
      <c r="I752" s="5">
        <f t="shared" si="23"/>
        <v>67.723940234483806</v>
      </c>
    </row>
    <row r="753" spans="1:9" ht="25" customHeight="1">
      <c r="A753" s="1"/>
      <c r="B753" s="1">
        <v>46</v>
      </c>
      <c r="C753" s="13" t="s">
        <v>47</v>
      </c>
      <c r="D753" s="4">
        <v>45107</v>
      </c>
      <c r="E753" s="4">
        <v>45135</v>
      </c>
      <c r="F753" s="5">
        <v>7.0582272321790596</v>
      </c>
      <c r="G753" s="5">
        <f>'PG facts'!E42</f>
        <v>9</v>
      </c>
      <c r="H753" s="5">
        <f t="shared" si="22"/>
        <v>49.818571661074067</v>
      </c>
      <c r="I753" s="5">
        <f t="shared" si="23"/>
        <v>63.524045089611533</v>
      </c>
    </row>
    <row r="754" spans="1:9" ht="25" customHeight="1">
      <c r="A754" s="1"/>
      <c r="B754" s="1">
        <v>46</v>
      </c>
      <c r="C754" s="13" t="s">
        <v>47</v>
      </c>
      <c r="D754" s="4">
        <v>45199</v>
      </c>
      <c r="E754" s="4">
        <v>45217</v>
      </c>
      <c r="F754" s="5">
        <v>5.4935927157217845</v>
      </c>
      <c r="G754" s="5">
        <f>'PG facts'!E49</f>
        <v>9</v>
      </c>
      <c r="H754" s="5">
        <f t="shared" si="22"/>
        <v>30.179560926231453</v>
      </c>
      <c r="I754" s="5">
        <f t="shared" si="23"/>
        <v>49.442334441496058</v>
      </c>
    </row>
    <row r="755" spans="1:9" ht="25" customHeight="1">
      <c r="A755" s="1"/>
      <c r="B755" s="1">
        <v>46</v>
      </c>
      <c r="C755" s="13" t="s">
        <v>47</v>
      </c>
      <c r="D755" s="4">
        <v>45291</v>
      </c>
      <c r="E755" s="4">
        <v>45314</v>
      </c>
      <c r="F755" s="5">
        <v>4.2122165191533556</v>
      </c>
      <c r="G755" s="5">
        <f>'PG facts'!E56</f>
        <v>7</v>
      </c>
      <c r="H755" s="5">
        <f t="shared" si="22"/>
        <v>17.742768004228413</v>
      </c>
      <c r="I755" s="5">
        <f t="shared" si="23"/>
        <v>29.48551563407349</v>
      </c>
    </row>
    <row r="756" spans="1:9" ht="25" customHeight="1">
      <c r="A756" s="1"/>
      <c r="B756" s="1">
        <v>46</v>
      </c>
      <c r="C756" s="13" t="s">
        <v>47</v>
      </c>
      <c r="D756" s="4">
        <v>45382</v>
      </c>
      <c r="E756" s="4">
        <v>45401</v>
      </c>
      <c r="F756" s="5">
        <v>3.636809635836169</v>
      </c>
      <c r="G756" s="5">
        <f>'PG facts'!E63</f>
        <v>10</v>
      </c>
      <c r="H756" s="5">
        <f t="shared" si="22"/>
        <v>13.226384327310809</v>
      </c>
      <c r="I756" s="5">
        <f t="shared" si="23"/>
        <v>36.36809635836169</v>
      </c>
    </row>
    <row r="757" spans="1:9" ht="25" customHeight="1">
      <c r="A757" s="1"/>
      <c r="B757" s="1">
        <v>46</v>
      </c>
      <c r="C757" s="13" t="s">
        <v>50</v>
      </c>
      <c r="D757" s="4">
        <v>44742</v>
      </c>
      <c r="E757" s="4">
        <v>44771</v>
      </c>
      <c r="F757" s="5">
        <v>1.0280001916822323</v>
      </c>
      <c r="G757" s="5">
        <f>'PG facts'!E14</f>
        <v>6</v>
      </c>
      <c r="H757" s="5">
        <f t="shared" si="22"/>
        <v>1.0567843940987065</v>
      </c>
      <c r="I757" s="5">
        <f t="shared" si="23"/>
        <v>6.168001150093394</v>
      </c>
    </row>
    <row r="758" spans="1:9" ht="25" customHeight="1">
      <c r="A758" s="1"/>
      <c r="B758" s="1">
        <v>46</v>
      </c>
      <c r="C758" s="13" t="s">
        <v>50</v>
      </c>
      <c r="D758" s="4">
        <v>44834</v>
      </c>
      <c r="E758" s="4">
        <v>44853</v>
      </c>
      <c r="F758" s="5">
        <v>2.9122729416084958</v>
      </c>
      <c r="G758" s="5">
        <f>'PG facts'!E21</f>
        <v>8</v>
      </c>
      <c r="H758" s="5">
        <f t="shared" si="22"/>
        <v>8.4813336864250015</v>
      </c>
      <c r="I758" s="5">
        <f t="shared" si="23"/>
        <v>23.298183532867967</v>
      </c>
    </row>
    <row r="759" spans="1:9" ht="25" customHeight="1">
      <c r="A759" s="1"/>
      <c r="B759" s="1">
        <v>46</v>
      </c>
      <c r="C759" s="13" t="s">
        <v>50</v>
      </c>
      <c r="D759" s="4">
        <v>44926</v>
      </c>
      <c r="E759" s="4">
        <v>44945</v>
      </c>
      <c r="F759" s="5">
        <v>5.8502773415310516</v>
      </c>
      <c r="G759" s="5">
        <f>'PG facts'!E28</f>
        <v>11</v>
      </c>
      <c r="H759" s="5">
        <f t="shared" si="22"/>
        <v>34.225744972831627</v>
      </c>
      <c r="I759" s="5">
        <f t="shared" si="23"/>
        <v>64.353050756841569</v>
      </c>
    </row>
    <row r="760" spans="1:9" ht="25" customHeight="1">
      <c r="A760" s="1"/>
      <c r="B760" s="1">
        <v>46</v>
      </c>
      <c r="C760" s="13" t="s">
        <v>50</v>
      </c>
      <c r="D760" s="4">
        <v>45016</v>
      </c>
      <c r="E760" s="4">
        <v>45037</v>
      </c>
      <c r="F760" s="5">
        <v>7.2560334575520802</v>
      </c>
      <c r="G760" s="5">
        <f>'PG facts'!E35</f>
        <v>10</v>
      </c>
      <c r="H760" s="5">
        <f t="shared" si="22"/>
        <v>52.650021537115194</v>
      </c>
      <c r="I760" s="5">
        <f t="shared" si="23"/>
        <v>72.560334575520798</v>
      </c>
    </row>
    <row r="761" spans="1:9" ht="25" customHeight="1">
      <c r="A761" s="1"/>
      <c r="B761" s="1">
        <v>46</v>
      </c>
      <c r="C761" s="13" t="s">
        <v>50</v>
      </c>
      <c r="D761" s="4">
        <v>45107</v>
      </c>
      <c r="E761" s="4">
        <v>45135</v>
      </c>
      <c r="F761" s="5">
        <v>6.7723940234483804</v>
      </c>
      <c r="G761" s="5">
        <f>'PG facts'!E42</f>
        <v>9</v>
      </c>
      <c r="H761" s="5">
        <f t="shared" si="22"/>
        <v>45.865320808839343</v>
      </c>
      <c r="I761" s="5">
        <f t="shared" si="23"/>
        <v>60.951546211035421</v>
      </c>
    </row>
    <row r="762" spans="1:9" ht="25" customHeight="1">
      <c r="A762" s="1"/>
      <c r="B762" s="1">
        <v>46</v>
      </c>
      <c r="C762" s="13" t="s">
        <v>50</v>
      </c>
      <c r="D762" s="4">
        <v>45199</v>
      </c>
      <c r="E762" s="4">
        <v>45217</v>
      </c>
      <c r="F762" s="5">
        <v>7.0582272321790596</v>
      </c>
      <c r="G762" s="5">
        <f>'PG facts'!E49</f>
        <v>9</v>
      </c>
      <c r="H762" s="5">
        <f t="shared" si="22"/>
        <v>49.818571661074067</v>
      </c>
      <c r="I762" s="5">
        <f t="shared" si="23"/>
        <v>63.524045089611533</v>
      </c>
    </row>
    <row r="763" spans="1:9" ht="25" customHeight="1">
      <c r="A763" s="1"/>
      <c r="B763" s="1">
        <v>46</v>
      </c>
      <c r="C763" s="13" t="s">
        <v>50</v>
      </c>
      <c r="D763" s="4">
        <v>45291</v>
      </c>
      <c r="E763" s="4">
        <v>45314</v>
      </c>
      <c r="F763" s="5">
        <v>5.4935927157217845</v>
      </c>
      <c r="G763" s="5">
        <f>'PG facts'!E56</f>
        <v>7</v>
      </c>
      <c r="H763" s="5">
        <f t="shared" si="22"/>
        <v>30.179560926231453</v>
      </c>
      <c r="I763" s="5">
        <f t="shared" si="23"/>
        <v>38.455149010052494</v>
      </c>
    </row>
    <row r="764" spans="1:9" ht="25" customHeight="1">
      <c r="A764" s="1"/>
      <c r="B764" s="1">
        <v>46</v>
      </c>
      <c r="C764" s="13" t="s">
        <v>50</v>
      </c>
      <c r="D764" s="4">
        <v>45382</v>
      </c>
      <c r="E764" s="4">
        <v>45401</v>
      </c>
      <c r="F764" s="5">
        <v>4.2122165191533556</v>
      </c>
      <c r="G764" s="5">
        <f>'PG facts'!E63</f>
        <v>10</v>
      </c>
      <c r="H764" s="5">
        <f t="shared" si="22"/>
        <v>17.742768004228413</v>
      </c>
      <c r="I764" s="5">
        <f t="shared" si="23"/>
        <v>42.122165191533554</v>
      </c>
    </row>
    <row r="765" spans="1:9" ht="25" customHeight="1">
      <c r="A765" s="1"/>
      <c r="B765" s="1">
        <v>47</v>
      </c>
      <c r="C765" s="13" t="s">
        <v>47</v>
      </c>
      <c r="D765" s="4">
        <v>44651</v>
      </c>
      <c r="E765" s="4">
        <v>44671</v>
      </c>
      <c r="F765" s="5">
        <v>1.0280001916822323</v>
      </c>
      <c r="G765" s="5">
        <f>'PG facts'!E7</f>
        <v>6</v>
      </c>
      <c r="H765" s="5">
        <f t="shared" si="22"/>
        <v>1.0567843940987065</v>
      </c>
      <c r="I765" s="5">
        <f t="shared" si="23"/>
        <v>6.168001150093394</v>
      </c>
    </row>
    <row r="766" spans="1:9" ht="25" customHeight="1">
      <c r="A766" s="1"/>
      <c r="B766" s="1">
        <v>47</v>
      </c>
      <c r="C766" s="13" t="s">
        <v>47</v>
      </c>
      <c r="D766" s="4">
        <v>44742</v>
      </c>
      <c r="E766" s="4">
        <v>44771</v>
      </c>
      <c r="F766" s="5">
        <v>2.9122729416084958</v>
      </c>
      <c r="G766" s="5">
        <f>'PG facts'!E14</f>
        <v>6</v>
      </c>
      <c r="H766" s="5">
        <f t="shared" si="22"/>
        <v>8.4813336864250015</v>
      </c>
      <c r="I766" s="5">
        <f t="shared" si="23"/>
        <v>17.473637649650975</v>
      </c>
    </row>
    <row r="767" spans="1:9" ht="25" customHeight="1">
      <c r="A767" s="1"/>
      <c r="B767" s="1">
        <v>47</v>
      </c>
      <c r="C767" s="13" t="s">
        <v>47</v>
      </c>
      <c r="D767" s="4">
        <v>44834</v>
      </c>
      <c r="E767" s="4">
        <v>44853</v>
      </c>
      <c r="F767" s="5">
        <v>5.8502773415310516</v>
      </c>
      <c r="G767" s="5">
        <f>'PG facts'!E21</f>
        <v>8</v>
      </c>
      <c r="H767" s="5">
        <f t="shared" si="22"/>
        <v>34.225744972831627</v>
      </c>
      <c r="I767" s="5">
        <f t="shared" si="23"/>
        <v>46.802218732248413</v>
      </c>
    </row>
    <row r="768" spans="1:9" ht="25" customHeight="1">
      <c r="A768" s="1"/>
      <c r="B768" s="1">
        <v>47</v>
      </c>
      <c r="C768" s="13" t="s">
        <v>47</v>
      </c>
      <c r="D768" s="4">
        <v>44926</v>
      </c>
      <c r="E768" s="4">
        <v>44945</v>
      </c>
      <c r="F768" s="5">
        <v>7.2560334575520802</v>
      </c>
      <c r="G768" s="5">
        <f>'PG facts'!E28</f>
        <v>11</v>
      </c>
      <c r="H768" s="5">
        <f t="shared" si="22"/>
        <v>52.650021537115194</v>
      </c>
      <c r="I768" s="5">
        <f t="shared" si="23"/>
        <v>79.816368033072877</v>
      </c>
    </row>
    <row r="769" spans="1:9" ht="25" customHeight="1">
      <c r="A769" s="1"/>
      <c r="B769" s="1">
        <v>47</v>
      </c>
      <c r="C769" s="13" t="s">
        <v>47</v>
      </c>
      <c r="D769" s="4">
        <v>45016</v>
      </c>
      <c r="E769" s="4">
        <v>45037</v>
      </c>
      <c r="F769" s="5">
        <v>6.7723940234483804</v>
      </c>
      <c r="G769" s="5">
        <f>'PG facts'!E35</f>
        <v>10</v>
      </c>
      <c r="H769" s="5">
        <f t="shared" si="22"/>
        <v>45.865320808839343</v>
      </c>
      <c r="I769" s="5">
        <f t="shared" si="23"/>
        <v>67.723940234483806</v>
      </c>
    </row>
    <row r="770" spans="1:9" ht="25" customHeight="1">
      <c r="A770" s="1"/>
      <c r="B770" s="1">
        <v>47</v>
      </c>
      <c r="C770" s="13" t="s">
        <v>47</v>
      </c>
      <c r="D770" s="4">
        <v>45107</v>
      </c>
      <c r="E770" s="4">
        <v>45135</v>
      </c>
      <c r="F770" s="5">
        <v>7.0582272321790596</v>
      </c>
      <c r="G770" s="5">
        <f>'PG facts'!E42</f>
        <v>9</v>
      </c>
      <c r="H770" s="5">
        <f t="shared" si="22"/>
        <v>49.818571661074067</v>
      </c>
      <c r="I770" s="5">
        <f t="shared" si="23"/>
        <v>63.524045089611533</v>
      </c>
    </row>
    <row r="771" spans="1:9" ht="25" customHeight="1">
      <c r="A771" s="1"/>
      <c r="B771" s="1">
        <v>47</v>
      </c>
      <c r="C771" s="13" t="s">
        <v>47</v>
      </c>
      <c r="D771" s="4">
        <v>45199</v>
      </c>
      <c r="E771" s="4">
        <v>45217</v>
      </c>
      <c r="F771" s="5">
        <v>5.4935927157217845</v>
      </c>
      <c r="G771" s="5">
        <f>'PG facts'!E49</f>
        <v>9</v>
      </c>
      <c r="H771" s="5">
        <f t="shared" si="22"/>
        <v>30.179560926231453</v>
      </c>
      <c r="I771" s="5">
        <f t="shared" si="23"/>
        <v>49.442334441496058</v>
      </c>
    </row>
    <row r="772" spans="1:9" ht="25" customHeight="1">
      <c r="A772" s="1"/>
      <c r="B772" s="1">
        <v>47</v>
      </c>
      <c r="C772" s="13" t="s">
        <v>47</v>
      </c>
      <c r="D772" s="4">
        <v>45291</v>
      </c>
      <c r="E772" s="4">
        <v>45314</v>
      </c>
      <c r="F772" s="5">
        <v>4.2122165191533556</v>
      </c>
      <c r="G772" s="5">
        <f>'PG facts'!E56</f>
        <v>7</v>
      </c>
      <c r="H772" s="5">
        <f t="shared" si="22"/>
        <v>17.742768004228413</v>
      </c>
      <c r="I772" s="5">
        <f t="shared" si="23"/>
        <v>29.48551563407349</v>
      </c>
    </row>
    <row r="773" spans="1:9" ht="25" customHeight="1">
      <c r="A773" s="1"/>
      <c r="B773" s="1">
        <v>47</v>
      </c>
      <c r="C773" s="13" t="s">
        <v>47</v>
      </c>
      <c r="D773" s="4">
        <v>45382</v>
      </c>
      <c r="E773" s="4">
        <v>45401</v>
      </c>
      <c r="F773" s="5">
        <v>3.636809635836169</v>
      </c>
      <c r="G773" s="5">
        <f>'PG facts'!E63</f>
        <v>10</v>
      </c>
      <c r="H773" s="5">
        <f t="shared" si="22"/>
        <v>13.226384327310809</v>
      </c>
      <c r="I773" s="5">
        <f t="shared" si="23"/>
        <v>36.36809635836169</v>
      </c>
    </row>
    <row r="774" spans="1:9" ht="25" customHeight="1">
      <c r="A774" s="1"/>
      <c r="B774" s="1">
        <v>47</v>
      </c>
      <c r="C774" s="13" t="s">
        <v>50</v>
      </c>
      <c r="D774" s="4">
        <v>44742</v>
      </c>
      <c r="E774" s="4">
        <v>44771</v>
      </c>
      <c r="F774" s="5">
        <v>1.0280001916822323</v>
      </c>
      <c r="G774" s="5">
        <f>'PG facts'!E14</f>
        <v>6</v>
      </c>
      <c r="H774" s="5">
        <f t="shared" ref="H774:H837" si="24">F774^2</f>
        <v>1.0567843940987065</v>
      </c>
      <c r="I774" s="5">
        <f t="shared" ref="I774:I837" si="25">F774*G774</f>
        <v>6.168001150093394</v>
      </c>
    </row>
    <row r="775" spans="1:9" ht="25" customHeight="1">
      <c r="A775" s="1"/>
      <c r="B775" s="1">
        <v>47</v>
      </c>
      <c r="C775" s="13" t="s">
        <v>50</v>
      </c>
      <c r="D775" s="4">
        <v>44834</v>
      </c>
      <c r="E775" s="4">
        <v>44853</v>
      </c>
      <c r="F775" s="5">
        <v>2.9122729416084958</v>
      </c>
      <c r="G775" s="5">
        <f>'PG facts'!E21</f>
        <v>8</v>
      </c>
      <c r="H775" s="5">
        <f t="shared" si="24"/>
        <v>8.4813336864250015</v>
      </c>
      <c r="I775" s="5">
        <f t="shared" si="25"/>
        <v>23.298183532867967</v>
      </c>
    </row>
    <row r="776" spans="1:9" ht="25" customHeight="1">
      <c r="A776" s="1"/>
      <c r="B776" s="1">
        <v>47</v>
      </c>
      <c r="C776" s="13" t="s">
        <v>50</v>
      </c>
      <c r="D776" s="4">
        <v>44926</v>
      </c>
      <c r="E776" s="4">
        <v>44945</v>
      </c>
      <c r="F776" s="5">
        <v>5.8502773415310516</v>
      </c>
      <c r="G776" s="5">
        <f>'PG facts'!E28</f>
        <v>11</v>
      </c>
      <c r="H776" s="5">
        <f t="shared" si="24"/>
        <v>34.225744972831627</v>
      </c>
      <c r="I776" s="5">
        <f t="shared" si="25"/>
        <v>64.353050756841569</v>
      </c>
    </row>
    <row r="777" spans="1:9" ht="25" customHeight="1">
      <c r="A777" s="1"/>
      <c r="B777" s="1">
        <v>47</v>
      </c>
      <c r="C777" s="13" t="s">
        <v>50</v>
      </c>
      <c r="D777" s="4">
        <v>45016</v>
      </c>
      <c r="E777" s="4">
        <v>45037</v>
      </c>
      <c r="F777" s="5">
        <v>7.2560334575520802</v>
      </c>
      <c r="G777" s="5">
        <f>'PG facts'!E35</f>
        <v>10</v>
      </c>
      <c r="H777" s="5">
        <f t="shared" si="24"/>
        <v>52.650021537115194</v>
      </c>
      <c r="I777" s="5">
        <f t="shared" si="25"/>
        <v>72.560334575520798</v>
      </c>
    </row>
    <row r="778" spans="1:9" ht="25" customHeight="1">
      <c r="A778" s="1"/>
      <c r="B778" s="1">
        <v>47</v>
      </c>
      <c r="C778" s="13" t="s">
        <v>50</v>
      </c>
      <c r="D778" s="4">
        <v>45107</v>
      </c>
      <c r="E778" s="4">
        <v>45135</v>
      </c>
      <c r="F778" s="5">
        <v>6.7723940234483804</v>
      </c>
      <c r="G778" s="5">
        <f>'PG facts'!E42</f>
        <v>9</v>
      </c>
      <c r="H778" s="5">
        <f t="shared" si="24"/>
        <v>45.865320808839343</v>
      </c>
      <c r="I778" s="5">
        <f t="shared" si="25"/>
        <v>60.951546211035421</v>
      </c>
    </row>
    <row r="779" spans="1:9" ht="25" customHeight="1">
      <c r="A779" s="1"/>
      <c r="B779" s="1">
        <v>47</v>
      </c>
      <c r="C779" s="13" t="s">
        <v>50</v>
      </c>
      <c r="D779" s="4">
        <v>45199</v>
      </c>
      <c r="E779" s="4">
        <v>45217</v>
      </c>
      <c r="F779" s="5">
        <v>7.0582272321790596</v>
      </c>
      <c r="G779" s="5">
        <f>'PG facts'!E49</f>
        <v>9</v>
      </c>
      <c r="H779" s="5">
        <f t="shared" si="24"/>
        <v>49.818571661074067</v>
      </c>
      <c r="I779" s="5">
        <f t="shared" si="25"/>
        <v>63.524045089611533</v>
      </c>
    </row>
    <row r="780" spans="1:9" ht="25" customHeight="1">
      <c r="A780" s="1"/>
      <c r="B780" s="1">
        <v>47</v>
      </c>
      <c r="C780" s="13" t="s">
        <v>50</v>
      </c>
      <c r="D780" s="4">
        <v>45291</v>
      </c>
      <c r="E780" s="4">
        <v>45314</v>
      </c>
      <c r="F780" s="5">
        <v>5.4935927157217845</v>
      </c>
      <c r="G780" s="5">
        <f>'PG facts'!E56</f>
        <v>7</v>
      </c>
      <c r="H780" s="5">
        <f t="shared" si="24"/>
        <v>30.179560926231453</v>
      </c>
      <c r="I780" s="5">
        <f t="shared" si="25"/>
        <v>38.455149010052494</v>
      </c>
    </row>
    <row r="781" spans="1:9" ht="25" customHeight="1">
      <c r="A781" s="1"/>
      <c r="B781" s="1">
        <v>47</v>
      </c>
      <c r="C781" s="13" t="s">
        <v>50</v>
      </c>
      <c r="D781" s="4">
        <v>45382</v>
      </c>
      <c r="E781" s="4">
        <v>45401</v>
      </c>
      <c r="F781" s="5">
        <v>4.2122165191533556</v>
      </c>
      <c r="G781" s="5">
        <f>'PG facts'!E63</f>
        <v>10</v>
      </c>
      <c r="H781" s="5">
        <f t="shared" si="24"/>
        <v>17.742768004228413</v>
      </c>
      <c r="I781" s="5">
        <f t="shared" si="25"/>
        <v>42.122165191533554</v>
      </c>
    </row>
    <row r="782" spans="1:9" ht="25" customHeight="1">
      <c r="A782" s="1"/>
      <c r="B782" s="1">
        <v>48</v>
      </c>
      <c r="C782" s="13" t="s">
        <v>47</v>
      </c>
      <c r="D782" s="4">
        <v>44651</v>
      </c>
      <c r="E782" s="4">
        <v>44671</v>
      </c>
      <c r="F782" s="5">
        <v>1.0280001916822323</v>
      </c>
      <c r="G782" s="5">
        <f>'PG facts'!E7</f>
        <v>6</v>
      </c>
      <c r="H782" s="5">
        <f t="shared" si="24"/>
        <v>1.0567843940987065</v>
      </c>
      <c r="I782" s="5">
        <f t="shared" si="25"/>
        <v>6.168001150093394</v>
      </c>
    </row>
    <row r="783" spans="1:9" ht="25" customHeight="1">
      <c r="A783" s="1"/>
      <c r="B783" s="1">
        <v>48</v>
      </c>
      <c r="C783" s="13" t="s">
        <v>47</v>
      </c>
      <c r="D783" s="4">
        <v>44742</v>
      </c>
      <c r="E783" s="4">
        <v>44771</v>
      </c>
      <c r="F783" s="5">
        <v>2.9122729416084958</v>
      </c>
      <c r="G783" s="5">
        <f>'PG facts'!E14</f>
        <v>6</v>
      </c>
      <c r="H783" s="5">
        <f t="shared" si="24"/>
        <v>8.4813336864250015</v>
      </c>
      <c r="I783" s="5">
        <f t="shared" si="25"/>
        <v>17.473637649650975</v>
      </c>
    </row>
    <row r="784" spans="1:9" ht="25" customHeight="1">
      <c r="A784" s="1"/>
      <c r="B784" s="1">
        <v>48</v>
      </c>
      <c r="C784" s="13" t="s">
        <v>47</v>
      </c>
      <c r="D784" s="4">
        <v>44834</v>
      </c>
      <c r="E784" s="4">
        <v>44853</v>
      </c>
      <c r="F784" s="5">
        <v>5.8502773415310516</v>
      </c>
      <c r="G784" s="5">
        <f>'PG facts'!E21</f>
        <v>8</v>
      </c>
      <c r="H784" s="5">
        <f t="shared" si="24"/>
        <v>34.225744972831627</v>
      </c>
      <c r="I784" s="5">
        <f t="shared" si="25"/>
        <v>46.802218732248413</v>
      </c>
    </row>
    <row r="785" spans="1:9" ht="25" customHeight="1">
      <c r="A785" s="1"/>
      <c r="B785" s="1">
        <v>48</v>
      </c>
      <c r="C785" s="13" t="s">
        <v>47</v>
      </c>
      <c r="D785" s="4">
        <v>44926</v>
      </c>
      <c r="E785" s="4">
        <v>44945</v>
      </c>
      <c r="F785" s="5">
        <v>7.2560334575520802</v>
      </c>
      <c r="G785" s="5">
        <f>'PG facts'!E28</f>
        <v>11</v>
      </c>
      <c r="H785" s="5">
        <f t="shared" si="24"/>
        <v>52.650021537115194</v>
      </c>
      <c r="I785" s="5">
        <f t="shared" si="25"/>
        <v>79.816368033072877</v>
      </c>
    </row>
    <row r="786" spans="1:9" ht="25" customHeight="1">
      <c r="A786" s="1"/>
      <c r="B786" s="1">
        <v>48</v>
      </c>
      <c r="C786" s="13" t="s">
        <v>47</v>
      </c>
      <c r="D786" s="4">
        <v>45016</v>
      </c>
      <c r="E786" s="4">
        <v>45037</v>
      </c>
      <c r="F786" s="5">
        <v>6.7723940234483804</v>
      </c>
      <c r="G786" s="5">
        <f>'PG facts'!E35</f>
        <v>10</v>
      </c>
      <c r="H786" s="5">
        <f t="shared" si="24"/>
        <v>45.865320808839343</v>
      </c>
      <c r="I786" s="5">
        <f t="shared" si="25"/>
        <v>67.723940234483806</v>
      </c>
    </row>
    <row r="787" spans="1:9" ht="25" customHeight="1">
      <c r="A787" s="1"/>
      <c r="B787" s="1">
        <v>48</v>
      </c>
      <c r="C787" s="13" t="s">
        <v>47</v>
      </c>
      <c r="D787" s="4">
        <v>45107</v>
      </c>
      <c r="E787" s="4">
        <v>45135</v>
      </c>
      <c r="F787" s="5">
        <v>7.0582272321790596</v>
      </c>
      <c r="G787" s="5">
        <f>'PG facts'!E42</f>
        <v>9</v>
      </c>
      <c r="H787" s="5">
        <f t="shared" si="24"/>
        <v>49.818571661074067</v>
      </c>
      <c r="I787" s="5">
        <f t="shared" si="25"/>
        <v>63.524045089611533</v>
      </c>
    </row>
    <row r="788" spans="1:9" ht="25" customHeight="1">
      <c r="A788" s="1"/>
      <c r="B788" s="1">
        <v>48</v>
      </c>
      <c r="C788" s="13" t="s">
        <v>47</v>
      </c>
      <c r="D788" s="4">
        <v>45199</v>
      </c>
      <c r="E788" s="4">
        <v>45217</v>
      </c>
      <c r="F788" s="5">
        <v>5.4935927157217845</v>
      </c>
      <c r="G788" s="5">
        <f>'PG facts'!E49</f>
        <v>9</v>
      </c>
      <c r="H788" s="5">
        <f t="shared" si="24"/>
        <v>30.179560926231453</v>
      </c>
      <c r="I788" s="5">
        <f t="shared" si="25"/>
        <v>49.442334441496058</v>
      </c>
    </row>
    <row r="789" spans="1:9" ht="25" customHeight="1">
      <c r="A789" s="1"/>
      <c r="B789" s="1">
        <v>48</v>
      </c>
      <c r="C789" s="13" t="s">
        <v>47</v>
      </c>
      <c r="D789" s="4">
        <v>45291</v>
      </c>
      <c r="E789" s="4">
        <v>45314</v>
      </c>
      <c r="F789" s="5">
        <v>4.2122165191533556</v>
      </c>
      <c r="G789" s="5">
        <f>'PG facts'!E56</f>
        <v>7</v>
      </c>
      <c r="H789" s="5">
        <f t="shared" si="24"/>
        <v>17.742768004228413</v>
      </c>
      <c r="I789" s="5">
        <f t="shared" si="25"/>
        <v>29.48551563407349</v>
      </c>
    </row>
    <row r="790" spans="1:9" ht="25" customHeight="1">
      <c r="A790" s="1"/>
      <c r="B790" s="1">
        <v>48</v>
      </c>
      <c r="C790" s="13" t="s">
        <v>47</v>
      </c>
      <c r="D790" s="4">
        <v>45382</v>
      </c>
      <c r="E790" s="4">
        <v>45401</v>
      </c>
      <c r="F790" s="5">
        <v>3.636809635836169</v>
      </c>
      <c r="G790" s="5">
        <f>'PG facts'!E63</f>
        <v>10</v>
      </c>
      <c r="H790" s="5">
        <f t="shared" si="24"/>
        <v>13.226384327310809</v>
      </c>
      <c r="I790" s="5">
        <f t="shared" si="25"/>
        <v>36.36809635836169</v>
      </c>
    </row>
    <row r="791" spans="1:9" ht="25" customHeight="1">
      <c r="A791" s="1"/>
      <c r="B791" s="1">
        <v>48</v>
      </c>
      <c r="C791" s="13" t="s">
        <v>50</v>
      </c>
      <c r="D791" s="4">
        <v>44742</v>
      </c>
      <c r="E791" s="4">
        <v>44771</v>
      </c>
      <c r="F791" s="5">
        <v>1.0280001916822323</v>
      </c>
      <c r="G791" s="5">
        <f>'PG facts'!E14</f>
        <v>6</v>
      </c>
      <c r="H791" s="5">
        <f t="shared" si="24"/>
        <v>1.0567843940987065</v>
      </c>
      <c r="I791" s="5">
        <f t="shared" si="25"/>
        <v>6.168001150093394</v>
      </c>
    </row>
    <row r="792" spans="1:9" ht="25" customHeight="1">
      <c r="A792" s="1"/>
      <c r="B792" s="1">
        <v>48</v>
      </c>
      <c r="C792" s="13" t="s">
        <v>50</v>
      </c>
      <c r="D792" s="4">
        <v>44834</v>
      </c>
      <c r="E792" s="4">
        <v>44853</v>
      </c>
      <c r="F792" s="5">
        <v>2.9122729416084958</v>
      </c>
      <c r="G792" s="5">
        <f>'PG facts'!E21</f>
        <v>8</v>
      </c>
      <c r="H792" s="5">
        <f t="shared" si="24"/>
        <v>8.4813336864250015</v>
      </c>
      <c r="I792" s="5">
        <f t="shared" si="25"/>
        <v>23.298183532867967</v>
      </c>
    </row>
    <row r="793" spans="1:9" ht="25" customHeight="1">
      <c r="A793" s="1"/>
      <c r="B793" s="1">
        <v>48</v>
      </c>
      <c r="C793" s="13" t="s">
        <v>50</v>
      </c>
      <c r="D793" s="4">
        <v>44926</v>
      </c>
      <c r="E793" s="4">
        <v>44945</v>
      </c>
      <c r="F793" s="5">
        <v>5.8502773415310516</v>
      </c>
      <c r="G793" s="5">
        <f>'PG facts'!E28</f>
        <v>11</v>
      </c>
      <c r="H793" s="5">
        <f t="shared" si="24"/>
        <v>34.225744972831627</v>
      </c>
      <c r="I793" s="5">
        <f t="shared" si="25"/>
        <v>64.353050756841569</v>
      </c>
    </row>
    <row r="794" spans="1:9" ht="25" customHeight="1">
      <c r="A794" s="1"/>
      <c r="B794" s="1">
        <v>48</v>
      </c>
      <c r="C794" s="13" t="s">
        <v>50</v>
      </c>
      <c r="D794" s="4">
        <v>45016</v>
      </c>
      <c r="E794" s="4">
        <v>45037</v>
      </c>
      <c r="F794" s="5">
        <v>7.2560334575520802</v>
      </c>
      <c r="G794" s="5">
        <f>'PG facts'!E35</f>
        <v>10</v>
      </c>
      <c r="H794" s="5">
        <f t="shared" si="24"/>
        <v>52.650021537115194</v>
      </c>
      <c r="I794" s="5">
        <f t="shared" si="25"/>
        <v>72.560334575520798</v>
      </c>
    </row>
    <row r="795" spans="1:9" ht="25" customHeight="1">
      <c r="A795" s="1"/>
      <c r="B795" s="1">
        <v>48</v>
      </c>
      <c r="C795" s="13" t="s">
        <v>50</v>
      </c>
      <c r="D795" s="4">
        <v>45107</v>
      </c>
      <c r="E795" s="4">
        <v>45135</v>
      </c>
      <c r="F795" s="5">
        <v>6.7723940234483804</v>
      </c>
      <c r="G795" s="5">
        <f>'PG facts'!E42</f>
        <v>9</v>
      </c>
      <c r="H795" s="5">
        <f t="shared" si="24"/>
        <v>45.865320808839343</v>
      </c>
      <c r="I795" s="5">
        <f t="shared" si="25"/>
        <v>60.951546211035421</v>
      </c>
    </row>
    <row r="796" spans="1:9" ht="25" customHeight="1">
      <c r="A796" s="1"/>
      <c r="B796" s="1">
        <v>48</v>
      </c>
      <c r="C796" s="13" t="s">
        <v>50</v>
      </c>
      <c r="D796" s="4">
        <v>45199</v>
      </c>
      <c r="E796" s="4">
        <v>45217</v>
      </c>
      <c r="F796" s="5">
        <v>7.0582272321790596</v>
      </c>
      <c r="G796" s="5">
        <f>'PG facts'!E49</f>
        <v>9</v>
      </c>
      <c r="H796" s="5">
        <f t="shared" si="24"/>
        <v>49.818571661074067</v>
      </c>
      <c r="I796" s="5">
        <f t="shared" si="25"/>
        <v>63.524045089611533</v>
      </c>
    </row>
    <row r="797" spans="1:9" ht="25" customHeight="1">
      <c r="A797" s="1"/>
      <c r="B797" s="1">
        <v>48</v>
      </c>
      <c r="C797" s="13" t="s">
        <v>50</v>
      </c>
      <c r="D797" s="4">
        <v>45291</v>
      </c>
      <c r="E797" s="4">
        <v>45314</v>
      </c>
      <c r="F797" s="5">
        <v>5.4935927157217845</v>
      </c>
      <c r="G797" s="5">
        <f>'PG facts'!E56</f>
        <v>7</v>
      </c>
      <c r="H797" s="5">
        <f t="shared" si="24"/>
        <v>30.179560926231453</v>
      </c>
      <c r="I797" s="5">
        <f t="shared" si="25"/>
        <v>38.455149010052494</v>
      </c>
    </row>
    <row r="798" spans="1:9" ht="25" customHeight="1">
      <c r="A798" s="1"/>
      <c r="B798" s="1">
        <v>48</v>
      </c>
      <c r="C798" s="13" t="s">
        <v>50</v>
      </c>
      <c r="D798" s="4">
        <v>45382</v>
      </c>
      <c r="E798" s="4">
        <v>45401</v>
      </c>
      <c r="F798" s="5">
        <v>4.2122165191533556</v>
      </c>
      <c r="G798" s="5">
        <f>'PG facts'!E63</f>
        <v>10</v>
      </c>
      <c r="H798" s="5">
        <f t="shared" si="24"/>
        <v>17.742768004228413</v>
      </c>
      <c r="I798" s="5">
        <f t="shared" si="25"/>
        <v>42.122165191533554</v>
      </c>
    </row>
    <row r="799" spans="1:9" ht="25" customHeight="1">
      <c r="A799" s="1"/>
      <c r="B799" s="1">
        <v>49</v>
      </c>
      <c r="C799" s="13" t="s">
        <v>47</v>
      </c>
      <c r="D799" s="4">
        <v>44651</v>
      </c>
      <c r="E799" s="4">
        <v>44671</v>
      </c>
      <c r="F799" s="5">
        <v>1.0280001916822323</v>
      </c>
      <c r="G799" s="5">
        <f>'PG facts'!E7</f>
        <v>6</v>
      </c>
      <c r="H799" s="5">
        <f t="shared" si="24"/>
        <v>1.0567843940987065</v>
      </c>
      <c r="I799" s="5">
        <f t="shared" si="25"/>
        <v>6.168001150093394</v>
      </c>
    </row>
    <row r="800" spans="1:9" ht="25" customHeight="1">
      <c r="A800" s="1"/>
      <c r="B800" s="1">
        <v>49</v>
      </c>
      <c r="C800" s="13" t="s">
        <v>47</v>
      </c>
      <c r="D800" s="4">
        <v>44742</v>
      </c>
      <c r="E800" s="4">
        <v>44771</v>
      </c>
      <c r="F800" s="5">
        <v>2.9122729416084958</v>
      </c>
      <c r="G800" s="5">
        <f>'PG facts'!E14</f>
        <v>6</v>
      </c>
      <c r="H800" s="5">
        <f t="shared" si="24"/>
        <v>8.4813336864250015</v>
      </c>
      <c r="I800" s="5">
        <f t="shared" si="25"/>
        <v>17.473637649650975</v>
      </c>
    </row>
    <row r="801" spans="1:9" ht="25" customHeight="1">
      <c r="A801" s="1"/>
      <c r="B801" s="1">
        <v>49</v>
      </c>
      <c r="C801" s="13" t="s">
        <v>47</v>
      </c>
      <c r="D801" s="4">
        <v>44834</v>
      </c>
      <c r="E801" s="4">
        <v>44853</v>
      </c>
      <c r="F801" s="5">
        <v>5.8502773415310516</v>
      </c>
      <c r="G801" s="5">
        <f>'PG facts'!E21</f>
        <v>8</v>
      </c>
      <c r="H801" s="5">
        <f t="shared" si="24"/>
        <v>34.225744972831627</v>
      </c>
      <c r="I801" s="5">
        <f t="shared" si="25"/>
        <v>46.802218732248413</v>
      </c>
    </row>
    <row r="802" spans="1:9" ht="25" customHeight="1">
      <c r="A802" s="1"/>
      <c r="B802" s="1">
        <v>49</v>
      </c>
      <c r="C802" s="13" t="s">
        <v>47</v>
      </c>
      <c r="D802" s="4">
        <v>44926</v>
      </c>
      <c r="E802" s="4">
        <v>44945</v>
      </c>
      <c r="F802" s="5">
        <v>7.2560334575520802</v>
      </c>
      <c r="G802" s="5">
        <f>'PG facts'!E28</f>
        <v>11</v>
      </c>
      <c r="H802" s="5">
        <f t="shared" si="24"/>
        <v>52.650021537115194</v>
      </c>
      <c r="I802" s="5">
        <f t="shared" si="25"/>
        <v>79.816368033072877</v>
      </c>
    </row>
    <row r="803" spans="1:9" ht="25" customHeight="1">
      <c r="A803" s="1"/>
      <c r="B803" s="1">
        <v>49</v>
      </c>
      <c r="C803" s="13" t="s">
        <v>47</v>
      </c>
      <c r="D803" s="4">
        <v>45016</v>
      </c>
      <c r="E803" s="4">
        <v>45037</v>
      </c>
      <c r="F803" s="5">
        <v>6.7723940234483804</v>
      </c>
      <c r="G803" s="5">
        <f>'PG facts'!E35</f>
        <v>10</v>
      </c>
      <c r="H803" s="5">
        <f t="shared" si="24"/>
        <v>45.865320808839343</v>
      </c>
      <c r="I803" s="5">
        <f t="shared" si="25"/>
        <v>67.723940234483806</v>
      </c>
    </row>
    <row r="804" spans="1:9" ht="25" customHeight="1">
      <c r="A804" s="1"/>
      <c r="B804" s="1">
        <v>49</v>
      </c>
      <c r="C804" s="13" t="s">
        <v>47</v>
      </c>
      <c r="D804" s="4">
        <v>45107</v>
      </c>
      <c r="E804" s="4">
        <v>45135</v>
      </c>
      <c r="F804" s="5">
        <v>7.0582272321790596</v>
      </c>
      <c r="G804" s="5">
        <f>'PG facts'!E42</f>
        <v>9</v>
      </c>
      <c r="H804" s="5">
        <f t="shared" si="24"/>
        <v>49.818571661074067</v>
      </c>
      <c r="I804" s="5">
        <f t="shared" si="25"/>
        <v>63.524045089611533</v>
      </c>
    </row>
    <row r="805" spans="1:9" ht="25" customHeight="1">
      <c r="A805" s="1"/>
      <c r="B805" s="1">
        <v>49</v>
      </c>
      <c r="C805" s="13" t="s">
        <v>47</v>
      </c>
      <c r="D805" s="4">
        <v>45199</v>
      </c>
      <c r="E805" s="4">
        <v>45217</v>
      </c>
      <c r="F805" s="5">
        <v>5.4935927157217845</v>
      </c>
      <c r="G805" s="5">
        <f>'PG facts'!E49</f>
        <v>9</v>
      </c>
      <c r="H805" s="5">
        <f t="shared" si="24"/>
        <v>30.179560926231453</v>
      </c>
      <c r="I805" s="5">
        <f t="shared" si="25"/>
        <v>49.442334441496058</v>
      </c>
    </row>
    <row r="806" spans="1:9" ht="25" customHeight="1">
      <c r="A806" s="1"/>
      <c r="B806" s="1">
        <v>49</v>
      </c>
      <c r="C806" s="13" t="s">
        <v>47</v>
      </c>
      <c r="D806" s="4">
        <v>45291</v>
      </c>
      <c r="E806" s="4">
        <v>45314</v>
      </c>
      <c r="F806" s="5">
        <v>4.2122165191533556</v>
      </c>
      <c r="G806" s="5">
        <f>'PG facts'!E56</f>
        <v>7</v>
      </c>
      <c r="H806" s="5">
        <f t="shared" si="24"/>
        <v>17.742768004228413</v>
      </c>
      <c r="I806" s="5">
        <f t="shared" si="25"/>
        <v>29.48551563407349</v>
      </c>
    </row>
    <row r="807" spans="1:9" ht="25" customHeight="1">
      <c r="A807" s="1"/>
      <c r="B807" s="1">
        <v>49</v>
      </c>
      <c r="C807" s="13" t="s">
        <v>47</v>
      </c>
      <c r="D807" s="4">
        <v>45382</v>
      </c>
      <c r="E807" s="4">
        <v>45401</v>
      </c>
      <c r="F807" s="5">
        <v>3.636809635836169</v>
      </c>
      <c r="G807" s="5">
        <f>'PG facts'!E63</f>
        <v>10</v>
      </c>
      <c r="H807" s="5">
        <f t="shared" si="24"/>
        <v>13.226384327310809</v>
      </c>
      <c r="I807" s="5">
        <f t="shared" si="25"/>
        <v>36.36809635836169</v>
      </c>
    </row>
    <row r="808" spans="1:9" ht="25" customHeight="1">
      <c r="A808" s="1"/>
      <c r="B808" s="1">
        <v>49</v>
      </c>
      <c r="C808" s="13" t="s">
        <v>50</v>
      </c>
      <c r="D808" s="4">
        <v>44742</v>
      </c>
      <c r="E808" s="4">
        <v>44771</v>
      </c>
      <c r="F808" s="5">
        <v>1.0280001916822323</v>
      </c>
      <c r="G808" s="5">
        <f>'PG facts'!E14</f>
        <v>6</v>
      </c>
      <c r="H808" s="5">
        <f t="shared" si="24"/>
        <v>1.0567843940987065</v>
      </c>
      <c r="I808" s="5">
        <f t="shared" si="25"/>
        <v>6.168001150093394</v>
      </c>
    </row>
    <row r="809" spans="1:9" ht="25" customHeight="1">
      <c r="A809" s="1"/>
      <c r="B809" s="1">
        <v>49</v>
      </c>
      <c r="C809" s="13" t="s">
        <v>50</v>
      </c>
      <c r="D809" s="4">
        <v>44834</v>
      </c>
      <c r="E809" s="4">
        <v>44853</v>
      </c>
      <c r="F809" s="5">
        <v>2.9122729416084958</v>
      </c>
      <c r="G809" s="5">
        <f>'PG facts'!E21</f>
        <v>8</v>
      </c>
      <c r="H809" s="5">
        <f t="shared" si="24"/>
        <v>8.4813336864250015</v>
      </c>
      <c r="I809" s="5">
        <f t="shared" si="25"/>
        <v>23.298183532867967</v>
      </c>
    </row>
    <row r="810" spans="1:9" ht="25" customHeight="1">
      <c r="A810" s="1"/>
      <c r="B810" s="1">
        <v>49</v>
      </c>
      <c r="C810" s="13" t="s">
        <v>50</v>
      </c>
      <c r="D810" s="4">
        <v>44926</v>
      </c>
      <c r="E810" s="4">
        <v>44945</v>
      </c>
      <c r="F810" s="5">
        <v>5.8502773415310516</v>
      </c>
      <c r="G810" s="5">
        <f>'PG facts'!E28</f>
        <v>11</v>
      </c>
      <c r="H810" s="5">
        <f t="shared" si="24"/>
        <v>34.225744972831627</v>
      </c>
      <c r="I810" s="5">
        <f t="shared" si="25"/>
        <v>64.353050756841569</v>
      </c>
    </row>
    <row r="811" spans="1:9" ht="25" customHeight="1">
      <c r="A811" s="1"/>
      <c r="B811" s="1">
        <v>49</v>
      </c>
      <c r="C811" s="13" t="s">
        <v>50</v>
      </c>
      <c r="D811" s="4">
        <v>45016</v>
      </c>
      <c r="E811" s="4">
        <v>45037</v>
      </c>
      <c r="F811" s="5">
        <v>7.2560334575520802</v>
      </c>
      <c r="G811" s="5">
        <f>'PG facts'!E35</f>
        <v>10</v>
      </c>
      <c r="H811" s="5">
        <f t="shared" si="24"/>
        <v>52.650021537115194</v>
      </c>
      <c r="I811" s="5">
        <f t="shared" si="25"/>
        <v>72.560334575520798</v>
      </c>
    </row>
    <row r="812" spans="1:9" ht="25" customHeight="1">
      <c r="A812" s="1"/>
      <c r="B812" s="1">
        <v>49</v>
      </c>
      <c r="C812" s="13" t="s">
        <v>50</v>
      </c>
      <c r="D812" s="4">
        <v>45107</v>
      </c>
      <c r="E812" s="4">
        <v>45135</v>
      </c>
      <c r="F812" s="5">
        <v>6.7723940234483804</v>
      </c>
      <c r="G812" s="5">
        <f>'PG facts'!E42</f>
        <v>9</v>
      </c>
      <c r="H812" s="5">
        <f t="shared" si="24"/>
        <v>45.865320808839343</v>
      </c>
      <c r="I812" s="5">
        <f t="shared" si="25"/>
        <v>60.951546211035421</v>
      </c>
    </row>
    <row r="813" spans="1:9" ht="25" customHeight="1">
      <c r="A813" s="1"/>
      <c r="B813" s="1">
        <v>49</v>
      </c>
      <c r="C813" s="13" t="s">
        <v>50</v>
      </c>
      <c r="D813" s="4">
        <v>45199</v>
      </c>
      <c r="E813" s="4">
        <v>45217</v>
      </c>
      <c r="F813" s="5">
        <v>7.0582272321790596</v>
      </c>
      <c r="G813" s="5">
        <f>'PG facts'!E49</f>
        <v>9</v>
      </c>
      <c r="H813" s="5">
        <f t="shared" si="24"/>
        <v>49.818571661074067</v>
      </c>
      <c r="I813" s="5">
        <f t="shared" si="25"/>
        <v>63.524045089611533</v>
      </c>
    </row>
    <row r="814" spans="1:9" ht="25" customHeight="1">
      <c r="A814" s="1"/>
      <c r="B814" s="1">
        <v>49</v>
      </c>
      <c r="C814" s="13" t="s">
        <v>50</v>
      </c>
      <c r="D814" s="4">
        <v>45291</v>
      </c>
      <c r="E814" s="4">
        <v>45314</v>
      </c>
      <c r="F814" s="5">
        <v>5.4935927157217845</v>
      </c>
      <c r="G814" s="5">
        <f>'PG facts'!E56</f>
        <v>7</v>
      </c>
      <c r="H814" s="5">
        <f t="shared" si="24"/>
        <v>30.179560926231453</v>
      </c>
      <c r="I814" s="5">
        <f t="shared" si="25"/>
        <v>38.455149010052494</v>
      </c>
    </row>
    <row r="815" spans="1:9" ht="25" customHeight="1">
      <c r="A815" s="1"/>
      <c r="B815" s="1">
        <v>49</v>
      </c>
      <c r="C815" s="13" t="s">
        <v>50</v>
      </c>
      <c r="D815" s="4">
        <v>45382</v>
      </c>
      <c r="E815" s="4">
        <v>45401</v>
      </c>
      <c r="F815" s="5">
        <v>4.2122165191533556</v>
      </c>
      <c r="G815" s="5">
        <f>'PG facts'!E63</f>
        <v>10</v>
      </c>
      <c r="H815" s="5">
        <f t="shared" si="24"/>
        <v>17.742768004228413</v>
      </c>
      <c r="I815" s="5">
        <f t="shared" si="25"/>
        <v>42.122165191533554</v>
      </c>
    </row>
    <row r="816" spans="1:9" ht="25" customHeight="1">
      <c r="A816" s="1"/>
      <c r="B816" s="1">
        <v>50</v>
      </c>
      <c r="C816" s="13" t="s">
        <v>47</v>
      </c>
      <c r="D816" s="4">
        <v>44651</v>
      </c>
      <c r="E816" s="4">
        <v>44671</v>
      </c>
      <c r="F816" s="5">
        <v>5.2620251802431905</v>
      </c>
      <c r="G816" s="5">
        <f>'PG facts'!F6</f>
        <v>3</v>
      </c>
      <c r="H816" s="5">
        <f t="shared" si="24"/>
        <v>27.688908997513384</v>
      </c>
      <c r="I816" s="5">
        <f t="shared" si="25"/>
        <v>15.786075540729572</v>
      </c>
    </row>
    <row r="817" spans="1:9" ht="25" customHeight="1">
      <c r="A817" s="1"/>
      <c r="B817" s="1">
        <v>50</v>
      </c>
      <c r="C817" s="13" t="s">
        <v>47</v>
      </c>
      <c r="D817" s="4">
        <v>44742</v>
      </c>
      <c r="E817" s="4">
        <v>44771</v>
      </c>
      <c r="F817" s="5">
        <v>2.1271124551279996</v>
      </c>
      <c r="G817" s="5">
        <f>'PG facts'!F13</f>
        <v>0</v>
      </c>
      <c r="H817" s="5">
        <f t="shared" si="24"/>
        <v>4.5246073967606666</v>
      </c>
      <c r="I817" s="5">
        <f t="shared" si="25"/>
        <v>0</v>
      </c>
    </row>
    <row r="818" spans="1:9" ht="25" customHeight="1">
      <c r="A818" s="1"/>
      <c r="B818" s="1">
        <v>50</v>
      </c>
      <c r="C818" s="13" t="s">
        <v>47</v>
      </c>
      <c r="D818" s="4">
        <v>44834</v>
      </c>
      <c r="E818" s="4">
        <v>44853</v>
      </c>
      <c r="F818" s="5">
        <v>2.8911080377481246</v>
      </c>
      <c r="G818" s="5">
        <f>'PG facts'!F20</f>
        <v>4</v>
      </c>
      <c r="H818" s="5">
        <f t="shared" si="24"/>
        <v>8.3585056859318119</v>
      </c>
      <c r="I818" s="5">
        <f t="shared" si="25"/>
        <v>11.564432150992499</v>
      </c>
    </row>
    <row r="819" spans="1:9" ht="25" customHeight="1">
      <c r="A819" s="1"/>
      <c r="B819" s="1">
        <v>50</v>
      </c>
      <c r="C819" s="13" t="s">
        <v>47</v>
      </c>
      <c r="D819" s="4">
        <v>44926</v>
      </c>
      <c r="E819" s="4">
        <v>44945</v>
      </c>
      <c r="F819" s="5">
        <v>2.9422840102995229</v>
      </c>
      <c r="G819" s="5">
        <f>'PG facts'!F27</f>
        <v>3</v>
      </c>
      <c r="H819" s="5">
        <f t="shared" si="24"/>
        <v>8.6570351972642428</v>
      </c>
      <c r="I819" s="5">
        <f t="shared" si="25"/>
        <v>8.8268520308985678</v>
      </c>
    </row>
    <row r="820" spans="1:9" ht="25" customHeight="1">
      <c r="A820" s="1"/>
      <c r="B820" s="1">
        <v>50</v>
      </c>
      <c r="C820" s="13" t="s">
        <v>47</v>
      </c>
      <c r="D820" s="4">
        <v>45016</v>
      </c>
      <c r="E820" s="4">
        <v>45037</v>
      </c>
      <c r="F820" s="5">
        <v>7.7141688816193099</v>
      </c>
      <c r="G820" s="5">
        <f>'PG facts'!F34</f>
        <v>7</v>
      </c>
      <c r="H820" s="5">
        <f t="shared" si="24"/>
        <v>59.508401534143715</v>
      </c>
      <c r="I820" s="5">
        <f t="shared" si="25"/>
        <v>53.999182171335171</v>
      </c>
    </row>
    <row r="821" spans="1:9" ht="25" customHeight="1">
      <c r="A821" s="1"/>
      <c r="B821" s="1">
        <v>50</v>
      </c>
      <c r="C821" s="13" t="s">
        <v>47</v>
      </c>
      <c r="D821" s="4">
        <v>45107</v>
      </c>
      <c r="E821" s="4">
        <v>45135</v>
      </c>
      <c r="F821" s="5">
        <v>8.2597266565279206</v>
      </c>
      <c r="G821" s="5">
        <f>'PG facts'!F41</f>
        <v>11</v>
      </c>
      <c r="H821" s="5">
        <f t="shared" si="24"/>
        <v>68.223084440557898</v>
      </c>
      <c r="I821" s="5">
        <f t="shared" si="25"/>
        <v>90.85699322180713</v>
      </c>
    </row>
    <row r="822" spans="1:9" ht="25" customHeight="1">
      <c r="A822" s="1"/>
      <c r="B822" s="1">
        <v>50</v>
      </c>
      <c r="C822" s="13" t="s">
        <v>47</v>
      </c>
      <c r="D822" s="4">
        <v>45199</v>
      </c>
      <c r="E822" s="4">
        <v>45217</v>
      </c>
      <c r="F822" s="5">
        <v>8.2240385850818942</v>
      </c>
      <c r="G822" s="5">
        <f>'PG facts'!F48</f>
        <v>5</v>
      </c>
      <c r="H822" s="5">
        <f t="shared" si="24"/>
        <v>67.634810648915803</v>
      </c>
      <c r="I822" s="5">
        <f t="shared" si="25"/>
        <v>41.120192925409469</v>
      </c>
    </row>
    <row r="823" spans="1:9" ht="25" customHeight="1">
      <c r="A823" s="1"/>
      <c r="B823" s="1">
        <v>50</v>
      </c>
      <c r="C823" s="13" t="s">
        <v>47</v>
      </c>
      <c r="D823" s="4">
        <v>45291</v>
      </c>
      <c r="E823" s="4">
        <v>45314</v>
      </c>
      <c r="F823" s="5">
        <v>10.220666745758699</v>
      </c>
      <c r="G823" s="5">
        <f>'PG facts'!F55</f>
        <v>1</v>
      </c>
      <c r="H823" s="5">
        <f t="shared" si="24"/>
        <v>104.46202872785771</v>
      </c>
      <c r="I823" s="5">
        <f t="shared" si="25"/>
        <v>10.220666745758699</v>
      </c>
    </row>
    <row r="824" spans="1:9" ht="25" customHeight="1">
      <c r="A824" s="1"/>
      <c r="B824" s="1">
        <v>50</v>
      </c>
      <c r="C824" s="13" t="s">
        <v>50</v>
      </c>
      <c r="D824" s="4">
        <v>44742</v>
      </c>
      <c r="E824" s="4">
        <v>44771</v>
      </c>
      <c r="F824" s="5">
        <v>5.2620251802431905</v>
      </c>
      <c r="G824" s="5">
        <f>'PG facts'!F13</f>
        <v>0</v>
      </c>
      <c r="H824" s="5">
        <f t="shared" si="24"/>
        <v>27.688908997513384</v>
      </c>
      <c r="I824" s="5">
        <f t="shared" si="25"/>
        <v>0</v>
      </c>
    </row>
    <row r="825" spans="1:9" ht="25" customHeight="1">
      <c r="A825" s="1"/>
      <c r="B825" s="1">
        <v>50</v>
      </c>
      <c r="C825" s="13" t="s">
        <v>50</v>
      </c>
      <c r="D825" s="4">
        <v>44834</v>
      </c>
      <c r="E825" s="4">
        <v>44853</v>
      </c>
      <c r="F825" s="5">
        <v>2.1271124551279996</v>
      </c>
      <c r="G825" s="5">
        <f>'PG facts'!F20</f>
        <v>4</v>
      </c>
      <c r="H825" s="5">
        <f t="shared" si="24"/>
        <v>4.5246073967606666</v>
      </c>
      <c r="I825" s="5">
        <f t="shared" si="25"/>
        <v>8.5084498205119985</v>
      </c>
    </row>
    <row r="826" spans="1:9" ht="25" customHeight="1">
      <c r="A826" s="1"/>
      <c r="B826" s="1">
        <v>50</v>
      </c>
      <c r="C826" s="13" t="s">
        <v>50</v>
      </c>
      <c r="D826" s="4">
        <v>44926</v>
      </c>
      <c r="E826" s="4">
        <v>44945</v>
      </c>
      <c r="F826" s="5">
        <v>2.8911080377481246</v>
      </c>
      <c r="G826" s="5">
        <f>'PG facts'!F27</f>
        <v>3</v>
      </c>
      <c r="H826" s="5">
        <f t="shared" si="24"/>
        <v>8.3585056859318119</v>
      </c>
      <c r="I826" s="5">
        <f t="shared" si="25"/>
        <v>8.673324113244373</v>
      </c>
    </row>
    <row r="827" spans="1:9" ht="25" customHeight="1">
      <c r="A827" s="1"/>
      <c r="B827" s="1">
        <v>50</v>
      </c>
      <c r="C827" s="13" t="s">
        <v>50</v>
      </c>
      <c r="D827" s="4">
        <v>45016</v>
      </c>
      <c r="E827" s="4">
        <v>45037</v>
      </c>
      <c r="F827" s="5">
        <v>2.9422840102995229</v>
      </c>
      <c r="G827" s="5">
        <f>'PG facts'!F34</f>
        <v>7</v>
      </c>
      <c r="H827" s="5">
        <f t="shared" si="24"/>
        <v>8.6570351972642428</v>
      </c>
      <c r="I827" s="5">
        <f t="shared" si="25"/>
        <v>20.595988072096659</v>
      </c>
    </row>
    <row r="828" spans="1:9" ht="25" customHeight="1">
      <c r="A828" s="1"/>
      <c r="B828" s="1">
        <v>50</v>
      </c>
      <c r="C828" s="13" t="s">
        <v>50</v>
      </c>
      <c r="D828" s="4">
        <v>45107</v>
      </c>
      <c r="E828" s="4">
        <v>45135</v>
      </c>
      <c r="F828" s="5">
        <v>7.7141688816193099</v>
      </c>
      <c r="G828" s="5">
        <f>'PG facts'!F41</f>
        <v>11</v>
      </c>
      <c r="H828" s="5">
        <f t="shared" si="24"/>
        <v>59.508401534143715</v>
      </c>
      <c r="I828" s="5">
        <f t="shared" si="25"/>
        <v>84.855857697812411</v>
      </c>
    </row>
    <row r="829" spans="1:9" ht="25" customHeight="1">
      <c r="A829" s="1"/>
      <c r="B829" s="1">
        <v>50</v>
      </c>
      <c r="C829" s="13" t="s">
        <v>50</v>
      </c>
      <c r="D829" s="4">
        <v>45199</v>
      </c>
      <c r="E829" s="4">
        <v>45217</v>
      </c>
      <c r="F829" s="5">
        <v>8.2597266565279206</v>
      </c>
      <c r="G829" s="5">
        <f>'PG facts'!F48</f>
        <v>5</v>
      </c>
      <c r="H829" s="5">
        <f t="shared" si="24"/>
        <v>68.223084440557898</v>
      </c>
      <c r="I829" s="5">
        <f t="shared" si="25"/>
        <v>41.298633282639599</v>
      </c>
    </row>
    <row r="830" spans="1:9" ht="25" customHeight="1">
      <c r="A830" s="1"/>
      <c r="B830" s="1">
        <v>50</v>
      </c>
      <c r="C830" s="13" t="s">
        <v>50</v>
      </c>
      <c r="D830" s="4">
        <v>45291</v>
      </c>
      <c r="E830" s="4">
        <v>45314</v>
      </c>
      <c r="F830" s="5">
        <v>8.2240385850818942</v>
      </c>
      <c r="G830" s="5">
        <f>'PG facts'!F55</f>
        <v>1</v>
      </c>
      <c r="H830" s="5">
        <f t="shared" si="24"/>
        <v>67.634810648915803</v>
      </c>
      <c r="I830" s="5">
        <f t="shared" si="25"/>
        <v>8.2240385850818942</v>
      </c>
    </row>
    <row r="831" spans="1:9" ht="25" customHeight="1">
      <c r="A831" s="1"/>
      <c r="B831" s="1">
        <v>51</v>
      </c>
      <c r="C831" s="13" t="s">
        <v>47</v>
      </c>
      <c r="D831" s="4">
        <v>44651</v>
      </c>
      <c r="E831" s="4">
        <v>44671</v>
      </c>
      <c r="F831" s="5">
        <v>5.2620251802431905</v>
      </c>
      <c r="G831" s="5">
        <f>'PG facts'!F6</f>
        <v>3</v>
      </c>
      <c r="H831" s="5">
        <f t="shared" si="24"/>
        <v>27.688908997513384</v>
      </c>
      <c r="I831" s="5">
        <f t="shared" si="25"/>
        <v>15.786075540729572</v>
      </c>
    </row>
    <row r="832" spans="1:9" ht="25" customHeight="1">
      <c r="A832" s="1"/>
      <c r="B832" s="1">
        <v>51</v>
      </c>
      <c r="C832" s="13" t="s">
        <v>47</v>
      </c>
      <c r="D832" s="4">
        <v>44742</v>
      </c>
      <c r="E832" s="4">
        <v>44771</v>
      </c>
      <c r="F832" s="5">
        <v>2.1271124551279996</v>
      </c>
      <c r="G832" s="5">
        <f>'PG facts'!F13</f>
        <v>0</v>
      </c>
      <c r="H832" s="5">
        <f t="shared" si="24"/>
        <v>4.5246073967606666</v>
      </c>
      <c r="I832" s="5">
        <f t="shared" si="25"/>
        <v>0</v>
      </c>
    </row>
    <row r="833" spans="1:9" ht="25" customHeight="1">
      <c r="A833" s="1"/>
      <c r="B833" s="1">
        <v>51</v>
      </c>
      <c r="C833" s="13" t="s">
        <v>47</v>
      </c>
      <c r="D833" s="4">
        <v>44834</v>
      </c>
      <c r="E833" s="4">
        <v>44853</v>
      </c>
      <c r="F833" s="5">
        <v>2.8911080377481246</v>
      </c>
      <c r="G833" s="5">
        <f>'PG facts'!F20</f>
        <v>4</v>
      </c>
      <c r="H833" s="5">
        <f t="shared" si="24"/>
        <v>8.3585056859318119</v>
      </c>
      <c r="I833" s="5">
        <f t="shared" si="25"/>
        <v>11.564432150992499</v>
      </c>
    </row>
    <row r="834" spans="1:9" ht="25" customHeight="1">
      <c r="A834" s="1"/>
      <c r="B834" s="1">
        <v>51</v>
      </c>
      <c r="C834" s="13" t="s">
        <v>47</v>
      </c>
      <c r="D834" s="4">
        <v>44926</v>
      </c>
      <c r="E834" s="4">
        <v>44945</v>
      </c>
      <c r="F834" s="5">
        <v>2.9422840102995229</v>
      </c>
      <c r="G834" s="5">
        <f>'PG facts'!F27</f>
        <v>3</v>
      </c>
      <c r="H834" s="5">
        <f t="shared" si="24"/>
        <v>8.6570351972642428</v>
      </c>
      <c r="I834" s="5">
        <f t="shared" si="25"/>
        <v>8.8268520308985678</v>
      </c>
    </row>
    <row r="835" spans="1:9" ht="25" customHeight="1">
      <c r="A835" s="1"/>
      <c r="B835" s="1">
        <v>51</v>
      </c>
      <c r="C835" s="13" t="s">
        <v>47</v>
      </c>
      <c r="D835" s="4">
        <v>45016</v>
      </c>
      <c r="E835" s="4">
        <v>45037</v>
      </c>
      <c r="F835" s="5">
        <v>7.9288489061541512</v>
      </c>
      <c r="G835" s="5">
        <f>'PG facts'!F34</f>
        <v>7</v>
      </c>
      <c r="H835" s="5">
        <f t="shared" si="24"/>
        <v>62.866644976621878</v>
      </c>
      <c r="I835" s="5">
        <f t="shared" si="25"/>
        <v>55.501942343079058</v>
      </c>
    </row>
    <row r="836" spans="1:9" ht="25" customHeight="1">
      <c r="A836" s="1"/>
      <c r="B836" s="1">
        <v>51</v>
      </c>
      <c r="C836" s="13" t="s">
        <v>47</v>
      </c>
      <c r="D836" s="4">
        <v>45107</v>
      </c>
      <c r="E836" s="4">
        <v>45135</v>
      </c>
      <c r="F836" s="5">
        <v>8.2597266565279206</v>
      </c>
      <c r="G836" s="5">
        <f>'PG facts'!F41</f>
        <v>11</v>
      </c>
      <c r="H836" s="5">
        <f t="shared" si="24"/>
        <v>68.223084440557898</v>
      </c>
      <c r="I836" s="5">
        <f t="shared" si="25"/>
        <v>90.85699322180713</v>
      </c>
    </row>
    <row r="837" spans="1:9" ht="25" customHeight="1">
      <c r="A837" s="1"/>
      <c r="B837" s="1">
        <v>51</v>
      </c>
      <c r="C837" s="13" t="s">
        <v>47</v>
      </c>
      <c r="D837" s="4">
        <v>45199</v>
      </c>
      <c r="E837" s="4">
        <v>45217</v>
      </c>
      <c r="F837" s="5">
        <v>8.2240385850818942</v>
      </c>
      <c r="G837" s="5">
        <f>'PG facts'!F48</f>
        <v>5</v>
      </c>
      <c r="H837" s="5">
        <f t="shared" si="24"/>
        <v>67.634810648915803</v>
      </c>
      <c r="I837" s="5">
        <f t="shared" si="25"/>
        <v>41.120192925409469</v>
      </c>
    </row>
    <row r="838" spans="1:9" ht="25" customHeight="1">
      <c r="A838" s="1"/>
      <c r="B838" s="1">
        <v>51</v>
      </c>
      <c r="C838" s="13" t="s">
        <v>47</v>
      </c>
      <c r="D838" s="4">
        <v>45291</v>
      </c>
      <c r="E838" s="4">
        <v>45314</v>
      </c>
      <c r="F838" s="5">
        <v>10.220666745758699</v>
      </c>
      <c r="G838" s="5">
        <f>'PG facts'!F55</f>
        <v>1</v>
      </c>
      <c r="H838" s="5">
        <f t="shared" ref="H838:H901" si="26">F838^2</f>
        <v>104.46202872785771</v>
      </c>
      <c r="I838" s="5">
        <f t="shared" ref="I838:I901" si="27">F838*G838</f>
        <v>10.220666745758699</v>
      </c>
    </row>
    <row r="839" spans="1:9" ht="25" customHeight="1">
      <c r="A839" s="1"/>
      <c r="B839" s="1">
        <v>51</v>
      </c>
      <c r="C839" s="13" t="s">
        <v>50</v>
      </c>
      <c r="D839" s="4">
        <v>44742</v>
      </c>
      <c r="E839" s="4">
        <v>44771</v>
      </c>
      <c r="F839" s="5">
        <v>5.2620251802431905</v>
      </c>
      <c r="G839" s="5">
        <f>'PG facts'!F13</f>
        <v>0</v>
      </c>
      <c r="H839" s="5">
        <f t="shared" si="26"/>
        <v>27.688908997513384</v>
      </c>
      <c r="I839" s="5">
        <f t="shared" si="27"/>
        <v>0</v>
      </c>
    </row>
    <row r="840" spans="1:9" ht="25" customHeight="1">
      <c r="A840" s="1"/>
      <c r="B840" s="1">
        <v>51</v>
      </c>
      <c r="C840" s="13" t="s">
        <v>50</v>
      </c>
      <c r="D840" s="4">
        <v>44834</v>
      </c>
      <c r="E840" s="4">
        <v>44853</v>
      </c>
      <c r="F840" s="5">
        <v>2.1271124551279996</v>
      </c>
      <c r="G840" s="5">
        <f>'PG facts'!F20</f>
        <v>4</v>
      </c>
      <c r="H840" s="5">
        <f t="shared" si="26"/>
        <v>4.5246073967606666</v>
      </c>
      <c r="I840" s="5">
        <f t="shared" si="27"/>
        <v>8.5084498205119985</v>
      </c>
    </row>
    <row r="841" spans="1:9" ht="25" customHeight="1">
      <c r="A841" s="1"/>
      <c r="B841" s="1">
        <v>51</v>
      </c>
      <c r="C841" s="13" t="s">
        <v>50</v>
      </c>
      <c r="D841" s="4">
        <v>44926</v>
      </c>
      <c r="E841" s="4">
        <v>44945</v>
      </c>
      <c r="F841" s="5">
        <v>2.8911080377481246</v>
      </c>
      <c r="G841" s="5">
        <f>'PG facts'!F27</f>
        <v>3</v>
      </c>
      <c r="H841" s="5">
        <f t="shared" si="26"/>
        <v>8.3585056859318119</v>
      </c>
      <c r="I841" s="5">
        <f t="shared" si="27"/>
        <v>8.673324113244373</v>
      </c>
    </row>
    <row r="842" spans="1:9" ht="25" customHeight="1">
      <c r="A842" s="1"/>
      <c r="B842" s="1">
        <v>51</v>
      </c>
      <c r="C842" s="13" t="s">
        <v>50</v>
      </c>
      <c r="D842" s="4">
        <v>45016</v>
      </c>
      <c r="E842" s="4">
        <v>45037</v>
      </c>
      <c r="F842" s="5">
        <v>2.9422840102995229</v>
      </c>
      <c r="G842" s="5">
        <f>'PG facts'!F34</f>
        <v>7</v>
      </c>
      <c r="H842" s="5">
        <f t="shared" si="26"/>
        <v>8.6570351972642428</v>
      </c>
      <c r="I842" s="5">
        <f t="shared" si="27"/>
        <v>20.595988072096659</v>
      </c>
    </row>
    <row r="843" spans="1:9" ht="25" customHeight="1">
      <c r="A843" s="1"/>
      <c r="B843" s="1">
        <v>51</v>
      </c>
      <c r="C843" s="13" t="s">
        <v>50</v>
      </c>
      <c r="D843" s="4">
        <v>45107</v>
      </c>
      <c r="E843" s="4">
        <v>45135</v>
      </c>
      <c r="F843" s="5">
        <v>7.9288489061541512</v>
      </c>
      <c r="G843" s="5">
        <f>'PG facts'!F41</f>
        <v>11</v>
      </c>
      <c r="H843" s="5">
        <f t="shared" si="26"/>
        <v>62.866644976621878</v>
      </c>
      <c r="I843" s="5">
        <f t="shared" si="27"/>
        <v>87.21733796769567</v>
      </c>
    </row>
    <row r="844" spans="1:9" ht="25" customHeight="1">
      <c r="A844" s="1"/>
      <c r="B844" s="1">
        <v>51</v>
      </c>
      <c r="C844" s="13" t="s">
        <v>50</v>
      </c>
      <c r="D844" s="4">
        <v>45199</v>
      </c>
      <c r="E844" s="4">
        <v>45217</v>
      </c>
      <c r="F844" s="5">
        <v>8.2597266565279206</v>
      </c>
      <c r="G844" s="5">
        <f>'PG facts'!F48</f>
        <v>5</v>
      </c>
      <c r="H844" s="5">
        <f t="shared" si="26"/>
        <v>68.223084440557898</v>
      </c>
      <c r="I844" s="5">
        <f t="shared" si="27"/>
        <v>41.298633282639599</v>
      </c>
    </row>
    <row r="845" spans="1:9" ht="25" customHeight="1">
      <c r="A845" s="1"/>
      <c r="B845" s="1">
        <v>51</v>
      </c>
      <c r="C845" s="13" t="s">
        <v>50</v>
      </c>
      <c r="D845" s="4">
        <v>45291</v>
      </c>
      <c r="E845" s="4">
        <v>45314</v>
      </c>
      <c r="F845" s="5">
        <v>8.2240385850818942</v>
      </c>
      <c r="G845" s="5">
        <f>'PG facts'!F55</f>
        <v>1</v>
      </c>
      <c r="H845" s="5">
        <f t="shared" si="26"/>
        <v>67.634810648915803</v>
      </c>
      <c r="I845" s="5">
        <f t="shared" si="27"/>
        <v>8.2240385850818942</v>
      </c>
    </row>
    <row r="846" spans="1:9" ht="25" customHeight="1">
      <c r="A846" s="1"/>
      <c r="B846" s="1">
        <v>52</v>
      </c>
      <c r="C846" s="13" t="s">
        <v>47</v>
      </c>
      <c r="D846" s="4">
        <v>44651</v>
      </c>
      <c r="E846" s="4">
        <v>44671</v>
      </c>
      <c r="F846" s="5">
        <v>5.2620251802431905</v>
      </c>
      <c r="G846" s="5">
        <f>'PG facts'!F6</f>
        <v>3</v>
      </c>
      <c r="H846" s="5">
        <f t="shared" si="26"/>
        <v>27.688908997513384</v>
      </c>
      <c r="I846" s="5">
        <f t="shared" si="27"/>
        <v>15.786075540729572</v>
      </c>
    </row>
    <row r="847" spans="1:9" ht="25" customHeight="1">
      <c r="A847" s="1"/>
      <c r="B847" s="1">
        <v>52</v>
      </c>
      <c r="C847" s="13" t="s">
        <v>47</v>
      </c>
      <c r="D847" s="4">
        <v>44742</v>
      </c>
      <c r="E847" s="4">
        <v>44771</v>
      </c>
      <c r="F847" s="5">
        <v>2.1271124551279996</v>
      </c>
      <c r="G847" s="5">
        <f>'PG facts'!F13</f>
        <v>0</v>
      </c>
      <c r="H847" s="5">
        <f t="shared" si="26"/>
        <v>4.5246073967606666</v>
      </c>
      <c r="I847" s="5">
        <f t="shared" si="27"/>
        <v>0</v>
      </c>
    </row>
    <row r="848" spans="1:9" ht="25" customHeight="1">
      <c r="A848" s="1"/>
      <c r="B848" s="1">
        <v>52</v>
      </c>
      <c r="C848" s="13" t="s">
        <v>47</v>
      </c>
      <c r="D848" s="4">
        <v>44834</v>
      </c>
      <c r="E848" s="4">
        <v>44853</v>
      </c>
      <c r="F848" s="5">
        <v>2.8911080377481246</v>
      </c>
      <c r="G848" s="5">
        <f>'PG facts'!F20</f>
        <v>4</v>
      </c>
      <c r="H848" s="5">
        <f t="shared" si="26"/>
        <v>8.3585056859318119</v>
      </c>
      <c r="I848" s="5">
        <f t="shared" si="27"/>
        <v>11.564432150992499</v>
      </c>
    </row>
    <row r="849" spans="1:9" ht="25" customHeight="1">
      <c r="A849" s="1"/>
      <c r="B849" s="1">
        <v>52</v>
      </c>
      <c r="C849" s="13" t="s">
        <v>47</v>
      </c>
      <c r="D849" s="4">
        <v>44926</v>
      </c>
      <c r="E849" s="4">
        <v>44945</v>
      </c>
      <c r="F849" s="5">
        <v>2.9422840102995229</v>
      </c>
      <c r="G849" s="5">
        <f>'PG facts'!F27</f>
        <v>3</v>
      </c>
      <c r="H849" s="5">
        <f t="shared" si="26"/>
        <v>8.6570351972642428</v>
      </c>
      <c r="I849" s="5">
        <f t="shared" si="27"/>
        <v>8.8268520308985678</v>
      </c>
    </row>
    <row r="850" spans="1:9" ht="25" customHeight="1">
      <c r="A850" s="1"/>
      <c r="B850" s="1">
        <v>52</v>
      </c>
      <c r="C850" s="13" t="s">
        <v>47</v>
      </c>
      <c r="D850" s="4">
        <v>45016</v>
      </c>
      <c r="E850" s="4">
        <v>45037</v>
      </c>
      <c r="F850" s="5">
        <v>7.9288489061541512</v>
      </c>
      <c r="G850" s="5">
        <f>'PG facts'!F34</f>
        <v>7</v>
      </c>
      <c r="H850" s="5">
        <f t="shared" si="26"/>
        <v>62.866644976621878</v>
      </c>
      <c r="I850" s="5">
        <f t="shared" si="27"/>
        <v>55.501942343079058</v>
      </c>
    </row>
    <row r="851" spans="1:9" ht="25" customHeight="1">
      <c r="A851" s="1"/>
      <c r="B851" s="1">
        <v>52</v>
      </c>
      <c r="C851" s="13" t="s">
        <v>47</v>
      </c>
      <c r="D851" s="4">
        <v>45107</v>
      </c>
      <c r="E851" s="4">
        <v>45135</v>
      </c>
      <c r="F851" s="5">
        <v>8.2597266565279206</v>
      </c>
      <c r="G851" s="5">
        <f>'PG facts'!F41</f>
        <v>11</v>
      </c>
      <c r="H851" s="5">
        <f t="shared" si="26"/>
        <v>68.223084440557898</v>
      </c>
      <c r="I851" s="5">
        <f t="shared" si="27"/>
        <v>90.85699322180713</v>
      </c>
    </row>
    <row r="852" spans="1:9" ht="25" customHeight="1">
      <c r="A852" s="1"/>
      <c r="B852" s="1">
        <v>52</v>
      </c>
      <c r="C852" s="13" t="s">
        <v>47</v>
      </c>
      <c r="D852" s="4">
        <v>45199</v>
      </c>
      <c r="E852" s="4">
        <v>45217</v>
      </c>
      <c r="F852" s="5">
        <v>8.2240385850818942</v>
      </c>
      <c r="G852" s="5">
        <f>'PG facts'!F48</f>
        <v>5</v>
      </c>
      <c r="H852" s="5">
        <f t="shared" si="26"/>
        <v>67.634810648915803</v>
      </c>
      <c r="I852" s="5">
        <f t="shared" si="27"/>
        <v>41.120192925409469</v>
      </c>
    </row>
    <row r="853" spans="1:9" ht="25" customHeight="1">
      <c r="A853" s="1"/>
      <c r="B853" s="1">
        <v>52</v>
      </c>
      <c r="C853" s="13" t="s">
        <v>47</v>
      </c>
      <c r="D853" s="4">
        <v>45291</v>
      </c>
      <c r="E853" s="4">
        <v>45314</v>
      </c>
      <c r="F853" s="5">
        <v>10.220666745758699</v>
      </c>
      <c r="G853" s="5">
        <f>'PG facts'!F55</f>
        <v>1</v>
      </c>
      <c r="H853" s="5">
        <f t="shared" si="26"/>
        <v>104.46202872785771</v>
      </c>
      <c r="I853" s="5">
        <f t="shared" si="27"/>
        <v>10.220666745758699</v>
      </c>
    </row>
    <row r="854" spans="1:9" ht="25" customHeight="1">
      <c r="A854" s="1"/>
      <c r="B854" s="1">
        <v>52</v>
      </c>
      <c r="C854" s="13" t="s">
        <v>47</v>
      </c>
      <c r="D854" s="4">
        <v>45382</v>
      </c>
      <c r="E854" s="4">
        <v>45401</v>
      </c>
      <c r="F854" s="5">
        <v>2.6947412290672101</v>
      </c>
      <c r="G854" s="5">
        <f>'PG facts'!F62</f>
        <v>3</v>
      </c>
      <c r="H854" s="5">
        <f t="shared" si="26"/>
        <v>7.261630291634658</v>
      </c>
      <c r="I854" s="5">
        <f t="shared" si="27"/>
        <v>8.0842236872016304</v>
      </c>
    </row>
    <row r="855" spans="1:9" ht="25" customHeight="1">
      <c r="A855" s="1"/>
      <c r="B855" s="1">
        <v>52</v>
      </c>
      <c r="C855" s="13" t="s">
        <v>50</v>
      </c>
      <c r="D855" s="4">
        <v>44742</v>
      </c>
      <c r="E855" s="4">
        <v>44771</v>
      </c>
      <c r="F855" s="5">
        <v>5.2620251802431905</v>
      </c>
      <c r="G855" s="5">
        <f>'PG facts'!F13</f>
        <v>0</v>
      </c>
      <c r="H855" s="5">
        <f t="shared" si="26"/>
        <v>27.688908997513384</v>
      </c>
      <c r="I855" s="5">
        <f t="shared" si="27"/>
        <v>0</v>
      </c>
    </row>
    <row r="856" spans="1:9" ht="25" customHeight="1">
      <c r="A856" s="1"/>
      <c r="B856" s="1">
        <v>52</v>
      </c>
      <c r="C856" s="13" t="s">
        <v>50</v>
      </c>
      <c r="D856" s="4">
        <v>44834</v>
      </c>
      <c r="E856" s="4">
        <v>44853</v>
      </c>
      <c r="F856" s="5">
        <v>2.1271124551279996</v>
      </c>
      <c r="G856" s="5">
        <f>'PG facts'!F20</f>
        <v>4</v>
      </c>
      <c r="H856" s="5">
        <f t="shared" si="26"/>
        <v>4.5246073967606666</v>
      </c>
      <c r="I856" s="5">
        <f t="shared" si="27"/>
        <v>8.5084498205119985</v>
      </c>
    </row>
    <row r="857" spans="1:9" ht="25" customHeight="1">
      <c r="A857" s="1"/>
      <c r="B857" s="1">
        <v>52</v>
      </c>
      <c r="C857" s="13" t="s">
        <v>50</v>
      </c>
      <c r="D857" s="4">
        <v>44926</v>
      </c>
      <c r="E857" s="4">
        <v>44945</v>
      </c>
      <c r="F857" s="5">
        <v>2.8911080377481246</v>
      </c>
      <c r="G857" s="5">
        <f>'PG facts'!F27</f>
        <v>3</v>
      </c>
      <c r="H857" s="5">
        <f t="shared" si="26"/>
        <v>8.3585056859318119</v>
      </c>
      <c r="I857" s="5">
        <f t="shared" si="27"/>
        <v>8.673324113244373</v>
      </c>
    </row>
    <row r="858" spans="1:9" ht="25" customHeight="1">
      <c r="A858" s="1"/>
      <c r="B858" s="1">
        <v>52</v>
      </c>
      <c r="C858" s="13" t="s">
        <v>50</v>
      </c>
      <c r="D858" s="4">
        <v>45016</v>
      </c>
      <c r="E858" s="4">
        <v>45037</v>
      </c>
      <c r="F858" s="5">
        <v>2.9422840102995229</v>
      </c>
      <c r="G858" s="5">
        <f>'PG facts'!F34</f>
        <v>7</v>
      </c>
      <c r="H858" s="5">
        <f t="shared" si="26"/>
        <v>8.6570351972642428</v>
      </c>
      <c r="I858" s="5">
        <f t="shared" si="27"/>
        <v>20.595988072096659</v>
      </c>
    </row>
    <row r="859" spans="1:9" ht="25" customHeight="1">
      <c r="A859" s="1"/>
      <c r="B859" s="1">
        <v>52</v>
      </c>
      <c r="C859" s="13" t="s">
        <v>50</v>
      </c>
      <c r="D859" s="4">
        <v>45107</v>
      </c>
      <c r="E859" s="4">
        <v>45135</v>
      </c>
      <c r="F859" s="5">
        <v>7.9288489061541512</v>
      </c>
      <c r="G859" s="5">
        <f>'PG facts'!F41</f>
        <v>11</v>
      </c>
      <c r="H859" s="5">
        <f t="shared" si="26"/>
        <v>62.866644976621878</v>
      </c>
      <c r="I859" s="5">
        <f t="shared" si="27"/>
        <v>87.21733796769567</v>
      </c>
    </row>
    <row r="860" spans="1:9" ht="25" customHeight="1">
      <c r="A860" s="1"/>
      <c r="B860" s="1">
        <v>52</v>
      </c>
      <c r="C860" s="13" t="s">
        <v>50</v>
      </c>
      <c r="D860" s="4">
        <v>45199</v>
      </c>
      <c r="E860" s="4">
        <v>45217</v>
      </c>
      <c r="F860" s="5">
        <v>8.2597266565279206</v>
      </c>
      <c r="G860" s="5">
        <f>'PG facts'!F48</f>
        <v>5</v>
      </c>
      <c r="H860" s="5">
        <f t="shared" si="26"/>
        <v>68.223084440557898</v>
      </c>
      <c r="I860" s="5">
        <f t="shared" si="27"/>
        <v>41.298633282639599</v>
      </c>
    </row>
    <row r="861" spans="1:9" ht="25" customHeight="1">
      <c r="A861" s="1"/>
      <c r="B861" s="1">
        <v>52</v>
      </c>
      <c r="C861" s="13" t="s">
        <v>50</v>
      </c>
      <c r="D861" s="4">
        <v>45291</v>
      </c>
      <c r="E861" s="4">
        <v>45314</v>
      </c>
      <c r="F861" s="5">
        <v>8.2240385850818942</v>
      </c>
      <c r="G861" s="5">
        <f>'PG facts'!F55</f>
        <v>1</v>
      </c>
      <c r="H861" s="5">
        <f t="shared" si="26"/>
        <v>67.634810648915803</v>
      </c>
      <c r="I861" s="5">
        <f t="shared" si="27"/>
        <v>8.2240385850818942</v>
      </c>
    </row>
    <row r="862" spans="1:9" ht="25" customHeight="1">
      <c r="A862" s="1"/>
      <c r="B862" s="1">
        <v>52</v>
      </c>
      <c r="C862" s="13" t="s">
        <v>50</v>
      </c>
      <c r="D862" s="4">
        <v>45382</v>
      </c>
      <c r="E862" s="4">
        <v>45401</v>
      </c>
      <c r="F862" s="5">
        <v>10.220666745758699</v>
      </c>
      <c r="G862" s="5">
        <f>'PG facts'!F62</f>
        <v>3</v>
      </c>
      <c r="H862" s="5">
        <f t="shared" si="26"/>
        <v>104.46202872785771</v>
      </c>
      <c r="I862" s="5">
        <f t="shared" si="27"/>
        <v>30.662000237276096</v>
      </c>
    </row>
    <row r="863" spans="1:9" ht="25" customHeight="1">
      <c r="A863" s="1"/>
      <c r="B863" s="1">
        <v>53</v>
      </c>
      <c r="C863" s="13" t="s">
        <v>47</v>
      </c>
      <c r="D863" s="4">
        <v>44651</v>
      </c>
      <c r="E863" s="4">
        <v>44671</v>
      </c>
      <c r="F863" s="5">
        <v>6.6867236024844789</v>
      </c>
      <c r="G863" s="5">
        <f>'PG facts'!F6</f>
        <v>3</v>
      </c>
      <c r="H863" s="5">
        <f t="shared" si="26"/>
        <v>44.712272536023008</v>
      </c>
      <c r="I863" s="5">
        <f t="shared" si="27"/>
        <v>20.060170807453439</v>
      </c>
    </row>
    <row r="864" spans="1:9" ht="25" customHeight="1">
      <c r="A864" s="1"/>
      <c r="B864" s="1">
        <v>53</v>
      </c>
      <c r="C864" s="13" t="s">
        <v>47</v>
      </c>
      <c r="D864" s="4">
        <v>44742</v>
      </c>
      <c r="E864" s="4">
        <v>44771</v>
      </c>
      <c r="F864" s="5">
        <v>3.3005205380611136</v>
      </c>
      <c r="G864" s="5">
        <f>'PG facts'!F13</f>
        <v>0</v>
      </c>
      <c r="H864" s="5">
        <f t="shared" si="26"/>
        <v>10.893435822163223</v>
      </c>
      <c r="I864" s="5">
        <f t="shared" si="27"/>
        <v>0</v>
      </c>
    </row>
    <row r="865" spans="1:9" ht="25" customHeight="1">
      <c r="A865" s="1"/>
      <c r="B865" s="1">
        <v>53</v>
      </c>
      <c r="C865" s="13" t="s">
        <v>47</v>
      </c>
      <c r="D865" s="4">
        <v>44834</v>
      </c>
      <c r="E865" s="4">
        <v>44853</v>
      </c>
      <c r="F865" s="5">
        <v>3.7534957034626615</v>
      </c>
      <c r="G865" s="5">
        <f>'PG facts'!F20</f>
        <v>4</v>
      </c>
      <c r="H865" s="5">
        <f t="shared" si="26"/>
        <v>14.08872999591266</v>
      </c>
      <c r="I865" s="5">
        <f t="shared" si="27"/>
        <v>15.013982813850646</v>
      </c>
    </row>
    <row r="866" spans="1:9" ht="25" customHeight="1">
      <c r="A866" s="1"/>
      <c r="B866" s="1">
        <v>53</v>
      </c>
      <c r="C866" s="13" t="s">
        <v>47</v>
      </c>
      <c r="D866" s="4">
        <v>44926</v>
      </c>
      <c r="E866" s="4">
        <v>44945</v>
      </c>
      <c r="F866" s="5">
        <v>3.8537489057633101</v>
      </c>
      <c r="G866" s="5">
        <f>'PG facts'!F27</f>
        <v>3</v>
      </c>
      <c r="H866" s="5">
        <f t="shared" si="26"/>
        <v>14.85138062867191</v>
      </c>
      <c r="I866" s="5">
        <f t="shared" si="27"/>
        <v>11.561246717289929</v>
      </c>
    </row>
    <row r="867" spans="1:9" ht="25" customHeight="1">
      <c r="A867" s="1"/>
      <c r="B867" s="1">
        <v>53</v>
      </c>
      <c r="C867" s="13" t="s">
        <v>47</v>
      </c>
      <c r="D867" s="4">
        <v>45016</v>
      </c>
      <c r="E867" s="4">
        <v>45037</v>
      </c>
      <c r="F867" s="5">
        <v>7.4421096253171282</v>
      </c>
      <c r="G867" s="5">
        <f>'PG facts'!F34</f>
        <v>7</v>
      </c>
      <c r="H867" s="5">
        <f t="shared" si="26"/>
        <v>55.384995675237846</v>
      </c>
      <c r="I867" s="5">
        <f t="shared" si="27"/>
        <v>52.094767377219895</v>
      </c>
    </row>
    <row r="868" spans="1:9" ht="25" customHeight="1">
      <c r="A868" s="1"/>
      <c r="B868" s="1">
        <v>53</v>
      </c>
      <c r="C868" s="13" t="s">
        <v>47</v>
      </c>
      <c r="D868" s="4">
        <v>45107</v>
      </c>
      <c r="E868" s="4">
        <v>45135</v>
      </c>
      <c r="F868" s="5">
        <v>8.4097508406757235</v>
      </c>
      <c r="G868" s="5">
        <f>'PG facts'!F41</f>
        <v>11</v>
      </c>
      <c r="H868" s="5">
        <f t="shared" si="26"/>
        <v>70.723909202246034</v>
      </c>
      <c r="I868" s="5">
        <f t="shared" si="27"/>
        <v>92.507259247432955</v>
      </c>
    </row>
    <row r="869" spans="1:9" ht="25" customHeight="1">
      <c r="A869" s="1"/>
      <c r="B869" s="1">
        <v>53</v>
      </c>
      <c r="C869" s="13" t="s">
        <v>47</v>
      </c>
      <c r="D869" s="4">
        <v>45199</v>
      </c>
      <c r="E869" s="4">
        <v>45217</v>
      </c>
      <c r="F869" s="5">
        <v>7.2412914355164393</v>
      </c>
      <c r="G869" s="5">
        <f>'PG facts'!F48</f>
        <v>5</v>
      </c>
      <c r="H869" s="5">
        <f t="shared" si="26"/>
        <v>52.436301654083735</v>
      </c>
      <c r="I869" s="5">
        <f t="shared" si="27"/>
        <v>36.206457177582195</v>
      </c>
    </row>
    <row r="870" spans="1:9" ht="25" customHeight="1">
      <c r="A870" s="1"/>
      <c r="B870" s="1">
        <v>53</v>
      </c>
      <c r="C870" s="13" t="s">
        <v>47</v>
      </c>
      <c r="D870" s="4">
        <v>45291</v>
      </c>
      <c r="E870" s="4">
        <v>45314</v>
      </c>
      <c r="F870" s="5">
        <v>9.637550476339829</v>
      </c>
      <c r="G870" s="5">
        <f>'PG facts'!F55</f>
        <v>1</v>
      </c>
      <c r="H870" s="5">
        <f t="shared" si="26"/>
        <v>92.882379183998069</v>
      </c>
      <c r="I870" s="5">
        <f t="shared" si="27"/>
        <v>9.637550476339829</v>
      </c>
    </row>
    <row r="871" spans="1:9" ht="25" customHeight="1">
      <c r="A871" s="1"/>
      <c r="B871" s="1">
        <v>53</v>
      </c>
      <c r="C871" s="13" t="s">
        <v>47</v>
      </c>
      <c r="D871" s="4">
        <v>45382</v>
      </c>
      <c r="E871" s="4">
        <v>45401</v>
      </c>
      <c r="F871" s="5">
        <v>2.2728127939793064</v>
      </c>
      <c r="G871" s="5">
        <f>'PG facts'!F62</f>
        <v>3</v>
      </c>
      <c r="H871" s="5">
        <f t="shared" si="26"/>
        <v>5.1656779964760204</v>
      </c>
      <c r="I871" s="5">
        <f t="shared" si="27"/>
        <v>6.8184383819379191</v>
      </c>
    </row>
    <row r="872" spans="1:9" ht="25" customHeight="1">
      <c r="A872" s="1"/>
      <c r="B872" s="1">
        <v>53</v>
      </c>
      <c r="C872" s="13" t="s">
        <v>50</v>
      </c>
      <c r="D872" s="4">
        <v>44742</v>
      </c>
      <c r="E872" s="4">
        <v>44771</v>
      </c>
      <c r="F872" s="5">
        <v>6.6867236024844789</v>
      </c>
      <c r="G872" s="5">
        <f>'PG facts'!F13</f>
        <v>0</v>
      </c>
      <c r="H872" s="5">
        <f t="shared" si="26"/>
        <v>44.712272536023008</v>
      </c>
      <c r="I872" s="5">
        <f t="shared" si="27"/>
        <v>0</v>
      </c>
    </row>
    <row r="873" spans="1:9" ht="25" customHeight="1">
      <c r="A873" s="1"/>
      <c r="B873" s="1">
        <v>53</v>
      </c>
      <c r="C873" s="13" t="s">
        <v>50</v>
      </c>
      <c r="D873" s="4">
        <v>44834</v>
      </c>
      <c r="E873" s="4">
        <v>44853</v>
      </c>
      <c r="F873" s="5">
        <v>3.3005205380611136</v>
      </c>
      <c r="G873" s="5">
        <f>'PG facts'!F20</f>
        <v>4</v>
      </c>
      <c r="H873" s="5">
        <f t="shared" si="26"/>
        <v>10.893435822163223</v>
      </c>
      <c r="I873" s="5">
        <f t="shared" si="27"/>
        <v>13.202082152244454</v>
      </c>
    </row>
    <row r="874" spans="1:9" ht="25" customHeight="1">
      <c r="A874" s="1"/>
      <c r="B874" s="1">
        <v>53</v>
      </c>
      <c r="C874" s="13" t="s">
        <v>50</v>
      </c>
      <c r="D874" s="4">
        <v>44926</v>
      </c>
      <c r="E874" s="4">
        <v>44945</v>
      </c>
      <c r="F874" s="5">
        <v>3.7534957034626615</v>
      </c>
      <c r="G874" s="5">
        <f>'PG facts'!F27</f>
        <v>3</v>
      </c>
      <c r="H874" s="5">
        <f t="shared" si="26"/>
        <v>14.08872999591266</v>
      </c>
      <c r="I874" s="5">
        <f t="shared" si="27"/>
        <v>11.260487110387984</v>
      </c>
    </row>
    <row r="875" spans="1:9" ht="25" customHeight="1">
      <c r="A875" s="1"/>
      <c r="B875" s="1">
        <v>53</v>
      </c>
      <c r="C875" s="13" t="s">
        <v>50</v>
      </c>
      <c r="D875" s="4">
        <v>45016</v>
      </c>
      <c r="E875" s="4">
        <v>45037</v>
      </c>
      <c r="F875" s="5">
        <v>3.8537489057633101</v>
      </c>
      <c r="G875" s="5">
        <f>'PG facts'!F34</f>
        <v>7</v>
      </c>
      <c r="H875" s="5">
        <f t="shared" si="26"/>
        <v>14.85138062867191</v>
      </c>
      <c r="I875" s="5">
        <f t="shared" si="27"/>
        <v>26.97624234034317</v>
      </c>
    </row>
    <row r="876" spans="1:9" ht="25" customHeight="1">
      <c r="A876" s="1"/>
      <c r="B876" s="1">
        <v>53</v>
      </c>
      <c r="C876" s="13" t="s">
        <v>50</v>
      </c>
      <c r="D876" s="4">
        <v>45107</v>
      </c>
      <c r="E876" s="4">
        <v>45135</v>
      </c>
      <c r="F876" s="5">
        <v>7.4421096253171282</v>
      </c>
      <c r="G876" s="5">
        <f>'PG facts'!F41</f>
        <v>11</v>
      </c>
      <c r="H876" s="5">
        <f t="shared" si="26"/>
        <v>55.384995675237846</v>
      </c>
      <c r="I876" s="5">
        <f t="shared" si="27"/>
        <v>81.863205878488415</v>
      </c>
    </row>
    <row r="877" spans="1:9" ht="25" customHeight="1">
      <c r="A877" s="1"/>
      <c r="B877" s="1">
        <v>53</v>
      </c>
      <c r="C877" s="13" t="s">
        <v>50</v>
      </c>
      <c r="D877" s="4">
        <v>45199</v>
      </c>
      <c r="E877" s="4">
        <v>45217</v>
      </c>
      <c r="F877" s="5">
        <v>8.4097508406757235</v>
      </c>
      <c r="G877" s="5">
        <f>'PG facts'!F48</f>
        <v>5</v>
      </c>
      <c r="H877" s="5">
        <f t="shared" si="26"/>
        <v>70.723909202246034</v>
      </c>
      <c r="I877" s="5">
        <f t="shared" si="27"/>
        <v>42.048754203378621</v>
      </c>
    </row>
    <row r="878" spans="1:9" ht="25" customHeight="1">
      <c r="A878" s="1"/>
      <c r="B878" s="1">
        <v>53</v>
      </c>
      <c r="C878" s="13" t="s">
        <v>50</v>
      </c>
      <c r="D878" s="4">
        <v>45291</v>
      </c>
      <c r="E878" s="4">
        <v>45314</v>
      </c>
      <c r="F878" s="5">
        <v>7.2412914355164393</v>
      </c>
      <c r="G878" s="5">
        <f>'PG facts'!F55</f>
        <v>1</v>
      </c>
      <c r="H878" s="5">
        <f t="shared" si="26"/>
        <v>52.436301654083735</v>
      </c>
      <c r="I878" s="5">
        <f t="shared" si="27"/>
        <v>7.2412914355164393</v>
      </c>
    </row>
    <row r="879" spans="1:9" ht="25" customHeight="1">
      <c r="A879" s="1"/>
      <c r="B879" s="1">
        <v>53</v>
      </c>
      <c r="C879" s="13" t="s">
        <v>50</v>
      </c>
      <c r="D879" s="4">
        <v>45382</v>
      </c>
      <c r="E879" s="4">
        <v>45401</v>
      </c>
      <c r="F879" s="5">
        <v>9.637550476339829</v>
      </c>
      <c r="G879" s="5">
        <f>'PG facts'!F62</f>
        <v>3</v>
      </c>
      <c r="H879" s="5">
        <f t="shared" si="26"/>
        <v>92.882379183998069</v>
      </c>
      <c r="I879" s="5">
        <f t="shared" si="27"/>
        <v>28.912651429019487</v>
      </c>
    </row>
    <row r="880" spans="1:9" ht="25" customHeight="1">
      <c r="A880" s="1"/>
      <c r="B880" s="1">
        <v>54</v>
      </c>
      <c r="C880" s="13" t="s">
        <v>47</v>
      </c>
      <c r="D880" s="4">
        <v>44651</v>
      </c>
      <c r="E880" s="4">
        <v>44671</v>
      </c>
      <c r="F880" s="5">
        <v>6.6867236024844789</v>
      </c>
      <c r="G880" s="5">
        <f>'PG facts'!F6</f>
        <v>3</v>
      </c>
      <c r="H880" s="5">
        <f t="shared" si="26"/>
        <v>44.712272536023008</v>
      </c>
      <c r="I880" s="5">
        <f t="shared" si="27"/>
        <v>20.060170807453439</v>
      </c>
    </row>
    <row r="881" spans="1:9" ht="25" customHeight="1">
      <c r="A881" s="1"/>
      <c r="B881" s="1">
        <v>54</v>
      </c>
      <c r="C881" s="13" t="s">
        <v>47</v>
      </c>
      <c r="D881" s="4">
        <v>44742</v>
      </c>
      <c r="E881" s="4">
        <v>44771</v>
      </c>
      <c r="F881" s="5">
        <v>3.3005205380611136</v>
      </c>
      <c r="G881" s="5">
        <f>'PG facts'!F13</f>
        <v>0</v>
      </c>
      <c r="H881" s="5">
        <f t="shared" si="26"/>
        <v>10.893435822163223</v>
      </c>
      <c r="I881" s="5">
        <f t="shared" si="27"/>
        <v>0</v>
      </c>
    </row>
    <row r="882" spans="1:9" ht="25" customHeight="1">
      <c r="A882" s="1"/>
      <c r="B882" s="1">
        <v>54</v>
      </c>
      <c r="C882" s="13" t="s">
        <v>47</v>
      </c>
      <c r="D882" s="4">
        <v>44834</v>
      </c>
      <c r="E882" s="4">
        <v>44853</v>
      </c>
      <c r="F882" s="5">
        <v>3.7534957034626615</v>
      </c>
      <c r="G882" s="5">
        <f>'PG facts'!F20</f>
        <v>4</v>
      </c>
      <c r="H882" s="5">
        <f t="shared" si="26"/>
        <v>14.08872999591266</v>
      </c>
      <c r="I882" s="5">
        <f t="shared" si="27"/>
        <v>15.013982813850646</v>
      </c>
    </row>
    <row r="883" spans="1:9" ht="25" customHeight="1">
      <c r="A883" s="1"/>
      <c r="B883" s="1">
        <v>54</v>
      </c>
      <c r="C883" s="13" t="s">
        <v>47</v>
      </c>
      <c r="D883" s="4">
        <v>44926</v>
      </c>
      <c r="E883" s="4">
        <v>44945</v>
      </c>
      <c r="F883" s="5">
        <v>3.8537489057633101</v>
      </c>
      <c r="G883" s="5">
        <f>'PG facts'!F27</f>
        <v>3</v>
      </c>
      <c r="H883" s="5">
        <f t="shared" si="26"/>
        <v>14.85138062867191</v>
      </c>
      <c r="I883" s="5">
        <f t="shared" si="27"/>
        <v>11.561246717289929</v>
      </c>
    </row>
    <row r="884" spans="1:9" ht="25" customHeight="1">
      <c r="A884" s="1"/>
      <c r="B884" s="1">
        <v>54</v>
      </c>
      <c r="C884" s="13" t="s">
        <v>47</v>
      </c>
      <c r="D884" s="4">
        <v>45016</v>
      </c>
      <c r="E884" s="4">
        <v>45037</v>
      </c>
      <c r="F884" s="5">
        <v>7.4077443221443939</v>
      </c>
      <c r="G884" s="5">
        <f>'PG facts'!F34</f>
        <v>7</v>
      </c>
      <c r="H884" s="5">
        <f t="shared" si="26"/>
        <v>54.874675942262506</v>
      </c>
      <c r="I884" s="5">
        <f t="shared" si="27"/>
        <v>51.854210255010756</v>
      </c>
    </row>
    <row r="885" spans="1:9" ht="25" customHeight="1">
      <c r="A885" s="1"/>
      <c r="B885" s="1">
        <v>54</v>
      </c>
      <c r="C885" s="13" t="s">
        <v>47</v>
      </c>
      <c r="D885" s="4">
        <v>45107</v>
      </c>
      <c r="E885" s="4">
        <v>45135</v>
      </c>
      <c r="F885" s="5">
        <v>8.4855862777772231</v>
      </c>
      <c r="G885" s="5">
        <f>'PG facts'!F41</f>
        <v>11</v>
      </c>
      <c r="H885" s="5">
        <f t="shared" si="26"/>
        <v>72.005174477601102</v>
      </c>
      <c r="I885" s="5">
        <f t="shared" si="27"/>
        <v>93.341449055549447</v>
      </c>
    </row>
    <row r="886" spans="1:9" ht="25" customHeight="1">
      <c r="A886" s="1"/>
      <c r="B886" s="1">
        <v>54</v>
      </c>
      <c r="C886" s="13" t="s">
        <v>47</v>
      </c>
      <c r="D886" s="4">
        <v>45199</v>
      </c>
      <c r="E886" s="4">
        <v>45217</v>
      </c>
      <c r="F886" s="5">
        <v>7.2412914355164393</v>
      </c>
      <c r="G886" s="5">
        <f>'PG facts'!F48</f>
        <v>5</v>
      </c>
      <c r="H886" s="5">
        <f t="shared" si="26"/>
        <v>52.436301654083735</v>
      </c>
      <c r="I886" s="5">
        <f t="shared" si="27"/>
        <v>36.206457177582195</v>
      </c>
    </row>
    <row r="887" spans="1:9" ht="25" customHeight="1">
      <c r="A887" s="1"/>
      <c r="B887" s="1">
        <v>54</v>
      </c>
      <c r="C887" s="13" t="s">
        <v>47</v>
      </c>
      <c r="D887" s="4">
        <v>45291</v>
      </c>
      <c r="E887" s="4">
        <v>45314</v>
      </c>
      <c r="F887" s="5">
        <v>9.637550476339829</v>
      </c>
      <c r="G887" s="5">
        <f>'PG facts'!F55</f>
        <v>1</v>
      </c>
      <c r="H887" s="5">
        <f t="shared" si="26"/>
        <v>92.882379183998069</v>
      </c>
      <c r="I887" s="5">
        <f t="shared" si="27"/>
        <v>9.637550476339829</v>
      </c>
    </row>
    <row r="888" spans="1:9" ht="25" customHeight="1">
      <c r="A888" s="1"/>
      <c r="B888" s="1">
        <v>54</v>
      </c>
      <c r="C888" s="13" t="s">
        <v>47</v>
      </c>
      <c r="D888" s="4">
        <v>45382</v>
      </c>
      <c r="E888" s="4">
        <v>45401</v>
      </c>
      <c r="F888" s="5">
        <v>2.1803775431464389</v>
      </c>
      <c r="G888" s="5">
        <f>'PG facts'!F62</f>
        <v>3</v>
      </c>
      <c r="H888" s="5">
        <f t="shared" si="26"/>
        <v>4.754046230657301</v>
      </c>
      <c r="I888" s="5">
        <f t="shared" si="27"/>
        <v>6.5411326294393168</v>
      </c>
    </row>
    <row r="889" spans="1:9" ht="25" customHeight="1">
      <c r="A889" s="1"/>
      <c r="B889" s="1">
        <v>54</v>
      </c>
      <c r="C889" s="13" t="s">
        <v>50</v>
      </c>
      <c r="D889" s="4">
        <v>44742</v>
      </c>
      <c r="E889" s="4">
        <v>44771</v>
      </c>
      <c r="F889" s="5">
        <v>6.6867236024844789</v>
      </c>
      <c r="G889" s="5">
        <f>'PG facts'!F13</f>
        <v>0</v>
      </c>
      <c r="H889" s="5">
        <f t="shared" si="26"/>
        <v>44.712272536023008</v>
      </c>
      <c r="I889" s="5">
        <f t="shared" si="27"/>
        <v>0</v>
      </c>
    </row>
    <row r="890" spans="1:9" ht="25" customHeight="1">
      <c r="A890" s="1"/>
      <c r="B890" s="1">
        <v>54</v>
      </c>
      <c r="C890" s="13" t="s">
        <v>50</v>
      </c>
      <c r="D890" s="4">
        <v>44834</v>
      </c>
      <c r="E890" s="4">
        <v>44853</v>
      </c>
      <c r="F890" s="5">
        <v>3.3005205380611136</v>
      </c>
      <c r="G890" s="5">
        <f>'PG facts'!F20</f>
        <v>4</v>
      </c>
      <c r="H890" s="5">
        <f t="shared" si="26"/>
        <v>10.893435822163223</v>
      </c>
      <c r="I890" s="5">
        <f t="shared" si="27"/>
        <v>13.202082152244454</v>
      </c>
    </row>
    <row r="891" spans="1:9" ht="25" customHeight="1">
      <c r="A891" s="1"/>
      <c r="B891" s="1">
        <v>54</v>
      </c>
      <c r="C891" s="13" t="s">
        <v>50</v>
      </c>
      <c r="D891" s="4">
        <v>44926</v>
      </c>
      <c r="E891" s="4">
        <v>44945</v>
      </c>
      <c r="F891" s="5">
        <v>3.7534957034626615</v>
      </c>
      <c r="G891" s="5">
        <f>'PG facts'!F27</f>
        <v>3</v>
      </c>
      <c r="H891" s="5">
        <f t="shared" si="26"/>
        <v>14.08872999591266</v>
      </c>
      <c r="I891" s="5">
        <f t="shared" si="27"/>
        <v>11.260487110387984</v>
      </c>
    </row>
    <row r="892" spans="1:9" ht="25" customHeight="1">
      <c r="A892" s="1"/>
      <c r="B892" s="1">
        <v>54</v>
      </c>
      <c r="C892" s="13" t="s">
        <v>50</v>
      </c>
      <c r="D892" s="4">
        <v>45016</v>
      </c>
      <c r="E892" s="4">
        <v>45037</v>
      </c>
      <c r="F892" s="5">
        <v>3.8537489057633101</v>
      </c>
      <c r="G892" s="5">
        <f>'PG facts'!F34</f>
        <v>7</v>
      </c>
      <c r="H892" s="5">
        <f t="shared" si="26"/>
        <v>14.85138062867191</v>
      </c>
      <c r="I892" s="5">
        <f t="shared" si="27"/>
        <v>26.97624234034317</v>
      </c>
    </row>
    <row r="893" spans="1:9" ht="25" customHeight="1">
      <c r="A893" s="1"/>
      <c r="B893" s="1">
        <v>54</v>
      </c>
      <c r="C893" s="13" t="s">
        <v>50</v>
      </c>
      <c r="D893" s="4">
        <v>45107</v>
      </c>
      <c r="E893" s="4">
        <v>45135</v>
      </c>
      <c r="F893" s="5">
        <v>7.4077443221443939</v>
      </c>
      <c r="G893" s="5">
        <f>'PG facts'!F41</f>
        <v>11</v>
      </c>
      <c r="H893" s="5">
        <f t="shared" si="26"/>
        <v>54.874675942262506</v>
      </c>
      <c r="I893" s="5">
        <f t="shared" si="27"/>
        <v>81.485187543588339</v>
      </c>
    </row>
    <row r="894" spans="1:9" ht="25" customHeight="1">
      <c r="A894" s="1"/>
      <c r="B894" s="1">
        <v>54</v>
      </c>
      <c r="C894" s="13" t="s">
        <v>50</v>
      </c>
      <c r="D894" s="4">
        <v>45199</v>
      </c>
      <c r="E894" s="4">
        <v>45217</v>
      </c>
      <c r="F894" s="5">
        <v>8.4855862777772231</v>
      </c>
      <c r="G894" s="5">
        <f>'PG facts'!F48</f>
        <v>5</v>
      </c>
      <c r="H894" s="5">
        <f t="shared" si="26"/>
        <v>72.005174477601102</v>
      </c>
      <c r="I894" s="5">
        <f t="shared" si="27"/>
        <v>42.427931388886115</v>
      </c>
    </row>
    <row r="895" spans="1:9" ht="25" customHeight="1">
      <c r="A895" s="1"/>
      <c r="B895" s="1">
        <v>54</v>
      </c>
      <c r="C895" s="13" t="s">
        <v>50</v>
      </c>
      <c r="D895" s="4">
        <v>45291</v>
      </c>
      <c r="E895" s="4">
        <v>45314</v>
      </c>
      <c r="F895" s="5">
        <v>7.2412914355164393</v>
      </c>
      <c r="G895" s="5">
        <f>'PG facts'!F55</f>
        <v>1</v>
      </c>
      <c r="H895" s="5">
        <f t="shared" si="26"/>
        <v>52.436301654083735</v>
      </c>
      <c r="I895" s="5">
        <f t="shared" si="27"/>
        <v>7.2412914355164393</v>
      </c>
    </row>
    <row r="896" spans="1:9" ht="25" customHeight="1">
      <c r="A896" s="1"/>
      <c r="B896" s="1">
        <v>54</v>
      </c>
      <c r="C896" s="13" t="s">
        <v>50</v>
      </c>
      <c r="D896" s="4">
        <v>45382</v>
      </c>
      <c r="E896" s="4">
        <v>45401</v>
      </c>
      <c r="F896" s="5">
        <v>9.637550476339829</v>
      </c>
      <c r="G896" s="5">
        <f>'PG facts'!F62</f>
        <v>3</v>
      </c>
      <c r="H896" s="5">
        <f t="shared" si="26"/>
        <v>92.882379183998069</v>
      </c>
      <c r="I896" s="5">
        <f t="shared" si="27"/>
        <v>28.912651429019487</v>
      </c>
    </row>
    <row r="897" spans="1:9" ht="25" customHeight="1">
      <c r="A897" s="1"/>
      <c r="B897" s="1">
        <v>55</v>
      </c>
      <c r="C897" s="13" t="s">
        <v>47</v>
      </c>
      <c r="D897" s="4">
        <v>44651</v>
      </c>
      <c r="E897" s="4">
        <v>44671</v>
      </c>
      <c r="F897" s="5">
        <v>6.6867236024844789</v>
      </c>
      <c r="G897" s="5">
        <f>'PG facts'!F6</f>
        <v>3</v>
      </c>
      <c r="H897" s="5">
        <f t="shared" si="26"/>
        <v>44.712272536023008</v>
      </c>
      <c r="I897" s="5">
        <f t="shared" si="27"/>
        <v>20.060170807453439</v>
      </c>
    </row>
    <row r="898" spans="1:9" ht="25" customHeight="1">
      <c r="A898" s="1"/>
      <c r="B898" s="1">
        <v>55</v>
      </c>
      <c r="C898" s="13" t="s">
        <v>47</v>
      </c>
      <c r="D898" s="4">
        <v>44742</v>
      </c>
      <c r="E898" s="4">
        <v>44771</v>
      </c>
      <c r="F898" s="5">
        <v>3.3005205380611136</v>
      </c>
      <c r="G898" s="5">
        <f>'PG facts'!F13</f>
        <v>0</v>
      </c>
      <c r="H898" s="5">
        <f t="shared" si="26"/>
        <v>10.893435822163223</v>
      </c>
      <c r="I898" s="5">
        <f t="shared" si="27"/>
        <v>0</v>
      </c>
    </row>
    <row r="899" spans="1:9" ht="25" customHeight="1">
      <c r="A899" s="1"/>
      <c r="B899" s="1">
        <v>55</v>
      </c>
      <c r="C899" s="13" t="s">
        <v>47</v>
      </c>
      <c r="D899" s="4">
        <v>44834</v>
      </c>
      <c r="E899" s="4">
        <v>44853</v>
      </c>
      <c r="F899" s="5">
        <v>3.7534957034626615</v>
      </c>
      <c r="G899" s="5">
        <f>'PG facts'!F20</f>
        <v>4</v>
      </c>
      <c r="H899" s="5">
        <f t="shared" si="26"/>
        <v>14.08872999591266</v>
      </c>
      <c r="I899" s="5">
        <f t="shared" si="27"/>
        <v>15.013982813850646</v>
      </c>
    </row>
    <row r="900" spans="1:9" ht="25" customHeight="1">
      <c r="A900" s="1"/>
      <c r="B900" s="1">
        <v>55</v>
      </c>
      <c r="C900" s="13" t="s">
        <v>47</v>
      </c>
      <c r="D900" s="4">
        <v>44926</v>
      </c>
      <c r="E900" s="4">
        <v>44945</v>
      </c>
      <c r="F900" s="5">
        <v>3.8537489057633101</v>
      </c>
      <c r="G900" s="5">
        <f>'PG facts'!F27</f>
        <v>3</v>
      </c>
      <c r="H900" s="5">
        <f t="shared" si="26"/>
        <v>14.85138062867191</v>
      </c>
      <c r="I900" s="5">
        <f t="shared" si="27"/>
        <v>11.561246717289929</v>
      </c>
    </row>
    <row r="901" spans="1:9" ht="25" customHeight="1">
      <c r="A901" s="1"/>
      <c r="B901" s="1">
        <v>55</v>
      </c>
      <c r="C901" s="13" t="s">
        <v>47</v>
      </c>
      <c r="D901" s="4">
        <v>45016</v>
      </c>
      <c r="E901" s="4">
        <v>45037</v>
      </c>
      <c r="F901" s="5">
        <v>7.4077443221443939</v>
      </c>
      <c r="G901" s="5">
        <f>'PG facts'!F34</f>
        <v>7</v>
      </c>
      <c r="H901" s="5">
        <f t="shared" si="26"/>
        <v>54.874675942262506</v>
      </c>
      <c r="I901" s="5">
        <f t="shared" si="27"/>
        <v>51.854210255010756</v>
      </c>
    </row>
    <row r="902" spans="1:9" ht="25" customHeight="1">
      <c r="A902" s="1"/>
      <c r="B902" s="1">
        <v>55</v>
      </c>
      <c r="C902" s="13" t="s">
        <v>47</v>
      </c>
      <c r="D902" s="4">
        <v>45107</v>
      </c>
      <c r="E902" s="4">
        <v>45135</v>
      </c>
      <c r="F902" s="5">
        <v>8.5185148228344545</v>
      </c>
      <c r="G902" s="5">
        <f>'PG facts'!F41</f>
        <v>11</v>
      </c>
      <c r="H902" s="5">
        <f t="shared" ref="H902:H965" si="28">F902^2</f>
        <v>72.565094786850324</v>
      </c>
      <c r="I902" s="5">
        <f t="shared" ref="I902:I965" si="29">F902*G902</f>
        <v>93.703663051179007</v>
      </c>
    </row>
    <row r="903" spans="1:9" ht="25" customHeight="1">
      <c r="A903" s="1"/>
      <c r="B903" s="1">
        <v>55</v>
      </c>
      <c r="C903" s="13" t="s">
        <v>47</v>
      </c>
      <c r="D903" s="4">
        <v>45199</v>
      </c>
      <c r="E903" s="4">
        <v>45217</v>
      </c>
      <c r="F903" s="5">
        <v>7.2412914355164393</v>
      </c>
      <c r="G903" s="5">
        <f>'PG facts'!F48</f>
        <v>5</v>
      </c>
      <c r="H903" s="5">
        <f t="shared" si="28"/>
        <v>52.436301654083735</v>
      </c>
      <c r="I903" s="5">
        <f t="shared" si="29"/>
        <v>36.206457177582195</v>
      </c>
    </row>
    <row r="904" spans="1:9" ht="25" customHeight="1">
      <c r="A904" s="1"/>
      <c r="B904" s="1">
        <v>55</v>
      </c>
      <c r="C904" s="13" t="s">
        <v>47</v>
      </c>
      <c r="D904" s="4">
        <v>45291</v>
      </c>
      <c r="E904" s="4">
        <v>45314</v>
      </c>
      <c r="F904" s="5">
        <v>9.637550476339829</v>
      </c>
      <c r="G904" s="5">
        <f>'PG facts'!F55</f>
        <v>1</v>
      </c>
      <c r="H904" s="5">
        <f t="shared" si="28"/>
        <v>92.882379183998069</v>
      </c>
      <c r="I904" s="5">
        <f t="shared" si="29"/>
        <v>9.637550476339829</v>
      </c>
    </row>
    <row r="905" spans="1:9" ht="25" customHeight="1">
      <c r="A905" s="1"/>
      <c r="B905" s="1">
        <v>55</v>
      </c>
      <c r="C905" s="13" t="s">
        <v>47</v>
      </c>
      <c r="D905" s="4">
        <v>45382</v>
      </c>
      <c r="E905" s="4">
        <v>45401</v>
      </c>
      <c r="F905" s="5">
        <v>2.1559106393390204</v>
      </c>
      <c r="G905" s="5">
        <f>'PG facts'!F62</f>
        <v>3</v>
      </c>
      <c r="H905" s="5">
        <f t="shared" si="28"/>
        <v>4.6479506848151839</v>
      </c>
      <c r="I905" s="5">
        <f t="shared" si="29"/>
        <v>6.4677319180170612</v>
      </c>
    </row>
    <row r="906" spans="1:9" ht="25" customHeight="1">
      <c r="A906" s="1"/>
      <c r="B906" s="1">
        <v>55</v>
      </c>
      <c r="C906" s="13" t="s">
        <v>50</v>
      </c>
      <c r="D906" s="4">
        <v>44742</v>
      </c>
      <c r="E906" s="4">
        <v>44771</v>
      </c>
      <c r="F906" s="5">
        <v>6.6867236024844789</v>
      </c>
      <c r="G906" s="5">
        <f>'PG facts'!F13</f>
        <v>0</v>
      </c>
      <c r="H906" s="5">
        <f t="shared" si="28"/>
        <v>44.712272536023008</v>
      </c>
      <c r="I906" s="5">
        <f t="shared" si="29"/>
        <v>0</v>
      </c>
    </row>
    <row r="907" spans="1:9" ht="25" customHeight="1">
      <c r="A907" s="1"/>
      <c r="B907" s="1">
        <v>55</v>
      </c>
      <c r="C907" s="13" t="s">
        <v>50</v>
      </c>
      <c r="D907" s="4">
        <v>44834</v>
      </c>
      <c r="E907" s="4">
        <v>44853</v>
      </c>
      <c r="F907" s="5">
        <v>3.3005205380611136</v>
      </c>
      <c r="G907" s="5">
        <f>'PG facts'!F20</f>
        <v>4</v>
      </c>
      <c r="H907" s="5">
        <f t="shared" si="28"/>
        <v>10.893435822163223</v>
      </c>
      <c r="I907" s="5">
        <f t="shared" si="29"/>
        <v>13.202082152244454</v>
      </c>
    </row>
    <row r="908" spans="1:9" ht="25" customHeight="1">
      <c r="A908" s="1"/>
      <c r="B908" s="1">
        <v>55</v>
      </c>
      <c r="C908" s="13" t="s">
        <v>50</v>
      </c>
      <c r="D908" s="4">
        <v>44926</v>
      </c>
      <c r="E908" s="4">
        <v>44945</v>
      </c>
      <c r="F908" s="5">
        <v>3.7534957034626615</v>
      </c>
      <c r="G908" s="5">
        <f>'PG facts'!F27</f>
        <v>3</v>
      </c>
      <c r="H908" s="5">
        <f t="shared" si="28"/>
        <v>14.08872999591266</v>
      </c>
      <c r="I908" s="5">
        <f t="shared" si="29"/>
        <v>11.260487110387984</v>
      </c>
    </row>
    <row r="909" spans="1:9" ht="25" customHeight="1">
      <c r="A909" s="1"/>
      <c r="B909" s="1">
        <v>55</v>
      </c>
      <c r="C909" s="13" t="s">
        <v>50</v>
      </c>
      <c r="D909" s="4">
        <v>45016</v>
      </c>
      <c r="E909" s="4">
        <v>45037</v>
      </c>
      <c r="F909" s="5">
        <v>3.8537489057633101</v>
      </c>
      <c r="G909" s="5">
        <f>'PG facts'!F34</f>
        <v>7</v>
      </c>
      <c r="H909" s="5">
        <f t="shared" si="28"/>
        <v>14.85138062867191</v>
      </c>
      <c r="I909" s="5">
        <f t="shared" si="29"/>
        <v>26.97624234034317</v>
      </c>
    </row>
    <row r="910" spans="1:9" ht="25" customHeight="1">
      <c r="A910" s="1"/>
      <c r="B910" s="1">
        <v>55</v>
      </c>
      <c r="C910" s="13" t="s">
        <v>50</v>
      </c>
      <c r="D910" s="4">
        <v>45107</v>
      </c>
      <c r="E910" s="4">
        <v>45135</v>
      </c>
      <c r="F910" s="5">
        <v>7.4077443221443939</v>
      </c>
      <c r="G910" s="5">
        <f>'PG facts'!F41</f>
        <v>11</v>
      </c>
      <c r="H910" s="5">
        <f t="shared" si="28"/>
        <v>54.874675942262506</v>
      </c>
      <c r="I910" s="5">
        <f t="shared" si="29"/>
        <v>81.485187543588339</v>
      </c>
    </row>
    <row r="911" spans="1:9" ht="25" customHeight="1">
      <c r="A911" s="1"/>
      <c r="B911" s="1">
        <v>55</v>
      </c>
      <c r="C911" s="13" t="s">
        <v>50</v>
      </c>
      <c r="D911" s="4">
        <v>45199</v>
      </c>
      <c r="E911" s="4">
        <v>45217</v>
      </c>
      <c r="F911" s="5">
        <v>8.5185148228344545</v>
      </c>
      <c r="G911" s="5">
        <f>'PG facts'!F48</f>
        <v>5</v>
      </c>
      <c r="H911" s="5">
        <f t="shared" si="28"/>
        <v>72.565094786850324</v>
      </c>
      <c r="I911" s="5">
        <f t="shared" si="29"/>
        <v>42.592574114172272</v>
      </c>
    </row>
    <row r="912" spans="1:9" ht="25" customHeight="1">
      <c r="A912" s="1"/>
      <c r="B912" s="1">
        <v>55</v>
      </c>
      <c r="C912" s="13" t="s">
        <v>50</v>
      </c>
      <c r="D912" s="4">
        <v>45291</v>
      </c>
      <c r="E912" s="4">
        <v>45314</v>
      </c>
      <c r="F912" s="5">
        <v>7.2412914355164393</v>
      </c>
      <c r="G912" s="5">
        <f>'PG facts'!F55</f>
        <v>1</v>
      </c>
      <c r="H912" s="5">
        <f t="shared" si="28"/>
        <v>52.436301654083735</v>
      </c>
      <c r="I912" s="5">
        <f t="shared" si="29"/>
        <v>7.2412914355164393</v>
      </c>
    </row>
    <row r="913" spans="1:9" ht="25" customHeight="1">
      <c r="A913" s="1"/>
      <c r="B913" s="1">
        <v>55</v>
      </c>
      <c r="C913" s="13" t="s">
        <v>50</v>
      </c>
      <c r="D913" s="4">
        <v>45382</v>
      </c>
      <c r="E913" s="4">
        <v>45401</v>
      </c>
      <c r="F913" s="5">
        <v>9.637550476339829</v>
      </c>
      <c r="G913" s="5">
        <f>'PG facts'!F62</f>
        <v>3</v>
      </c>
      <c r="H913" s="5">
        <f t="shared" si="28"/>
        <v>92.882379183998069</v>
      </c>
      <c r="I913" s="5">
        <f t="shared" si="29"/>
        <v>28.912651429019487</v>
      </c>
    </row>
    <row r="914" spans="1:9" ht="25" customHeight="1">
      <c r="A914" s="1"/>
      <c r="B914" s="1">
        <v>56</v>
      </c>
      <c r="C914" s="13" t="s">
        <v>47</v>
      </c>
      <c r="D914" s="4">
        <v>44651</v>
      </c>
      <c r="E914" s="4">
        <v>44671</v>
      </c>
      <c r="F914" s="5">
        <v>6.6867236024844789</v>
      </c>
      <c r="G914" s="5">
        <f>'PG facts'!F6</f>
        <v>3</v>
      </c>
      <c r="H914" s="5">
        <f t="shared" si="28"/>
        <v>44.712272536023008</v>
      </c>
      <c r="I914" s="5">
        <f t="shared" si="29"/>
        <v>20.060170807453439</v>
      </c>
    </row>
    <row r="915" spans="1:9" ht="25" customHeight="1">
      <c r="A915" s="1"/>
      <c r="B915" s="1">
        <v>56</v>
      </c>
      <c r="C915" s="13" t="s">
        <v>47</v>
      </c>
      <c r="D915" s="4">
        <v>44742</v>
      </c>
      <c r="E915" s="4">
        <v>44771</v>
      </c>
      <c r="F915" s="5">
        <v>3.3005205380611136</v>
      </c>
      <c r="G915" s="5">
        <f>'PG facts'!F13</f>
        <v>0</v>
      </c>
      <c r="H915" s="5">
        <f t="shared" si="28"/>
        <v>10.893435822163223</v>
      </c>
      <c r="I915" s="5">
        <f t="shared" si="29"/>
        <v>0</v>
      </c>
    </row>
    <row r="916" spans="1:9" ht="25" customHeight="1">
      <c r="A916" s="1"/>
      <c r="B916" s="1">
        <v>56</v>
      </c>
      <c r="C916" s="13" t="s">
        <v>47</v>
      </c>
      <c r="D916" s="4">
        <v>44834</v>
      </c>
      <c r="E916" s="4">
        <v>44853</v>
      </c>
      <c r="F916" s="5">
        <v>3.7534957034626615</v>
      </c>
      <c r="G916" s="5">
        <f>'PG facts'!F20</f>
        <v>4</v>
      </c>
      <c r="H916" s="5">
        <f t="shared" si="28"/>
        <v>14.08872999591266</v>
      </c>
      <c r="I916" s="5">
        <f t="shared" si="29"/>
        <v>15.013982813850646</v>
      </c>
    </row>
    <row r="917" spans="1:9" ht="25" customHeight="1">
      <c r="A917" s="1"/>
      <c r="B917" s="1">
        <v>56</v>
      </c>
      <c r="C917" s="13" t="s">
        <v>47</v>
      </c>
      <c r="D917" s="4">
        <v>44926</v>
      </c>
      <c r="E917" s="4">
        <v>44945</v>
      </c>
      <c r="F917" s="5">
        <v>3.8537489057633101</v>
      </c>
      <c r="G917" s="5">
        <f>'PG facts'!F27</f>
        <v>3</v>
      </c>
      <c r="H917" s="5">
        <f t="shared" si="28"/>
        <v>14.85138062867191</v>
      </c>
      <c r="I917" s="5">
        <f t="shared" si="29"/>
        <v>11.561246717289929</v>
      </c>
    </row>
    <row r="918" spans="1:9" ht="25" customHeight="1">
      <c r="A918" s="1"/>
      <c r="B918" s="1">
        <v>56</v>
      </c>
      <c r="C918" s="13" t="s">
        <v>47</v>
      </c>
      <c r="D918" s="4">
        <v>45016</v>
      </c>
      <c r="E918" s="4">
        <v>45037</v>
      </c>
      <c r="F918" s="5">
        <v>7.4077443221443939</v>
      </c>
      <c r="G918" s="5">
        <f>'PG facts'!F34</f>
        <v>7</v>
      </c>
      <c r="H918" s="5">
        <f t="shared" si="28"/>
        <v>54.874675942262506</v>
      </c>
      <c r="I918" s="5">
        <f t="shared" si="29"/>
        <v>51.854210255010756</v>
      </c>
    </row>
    <row r="919" spans="1:9" ht="25" customHeight="1">
      <c r="A919" s="1"/>
      <c r="B919" s="1">
        <v>56</v>
      </c>
      <c r="C919" s="13" t="s">
        <v>47</v>
      </c>
      <c r="D919" s="4">
        <v>45107</v>
      </c>
      <c r="E919" s="4">
        <v>45135</v>
      </c>
      <c r="F919" s="5">
        <v>8.5544368719877806</v>
      </c>
      <c r="G919" s="5">
        <f>'PG facts'!F41</f>
        <v>11</v>
      </c>
      <c r="H919" s="5">
        <f t="shared" si="28"/>
        <v>73.178390196824083</v>
      </c>
      <c r="I919" s="5">
        <f t="shared" si="29"/>
        <v>94.098805591865585</v>
      </c>
    </row>
    <row r="920" spans="1:9" ht="25" customHeight="1">
      <c r="A920" s="1"/>
      <c r="B920" s="1">
        <v>56</v>
      </c>
      <c r="C920" s="13" t="s">
        <v>47</v>
      </c>
      <c r="D920" s="4">
        <v>45199</v>
      </c>
      <c r="E920" s="4">
        <v>45217</v>
      </c>
      <c r="F920" s="5">
        <v>7.2412914355164393</v>
      </c>
      <c r="G920" s="5">
        <f>'PG facts'!F48</f>
        <v>5</v>
      </c>
      <c r="H920" s="5">
        <f t="shared" si="28"/>
        <v>52.436301654083735</v>
      </c>
      <c r="I920" s="5">
        <f t="shared" si="29"/>
        <v>36.206457177582195</v>
      </c>
    </row>
    <row r="921" spans="1:9" ht="25" customHeight="1">
      <c r="A921" s="1"/>
      <c r="B921" s="1">
        <v>56</v>
      </c>
      <c r="C921" s="13" t="s">
        <v>47</v>
      </c>
      <c r="D921" s="4">
        <v>45291</v>
      </c>
      <c r="E921" s="4">
        <v>45314</v>
      </c>
      <c r="F921" s="5">
        <v>9.637550476339829</v>
      </c>
      <c r="G921" s="5">
        <f>'PG facts'!F55</f>
        <v>1</v>
      </c>
      <c r="H921" s="5">
        <f t="shared" si="28"/>
        <v>92.882379183998069</v>
      </c>
      <c r="I921" s="5">
        <f t="shared" si="29"/>
        <v>9.637550476339829</v>
      </c>
    </row>
    <row r="922" spans="1:9" ht="25" customHeight="1">
      <c r="A922" s="1"/>
      <c r="B922" s="1">
        <v>56</v>
      </c>
      <c r="C922" s="13" t="s">
        <v>47</v>
      </c>
      <c r="D922" s="4">
        <v>45382</v>
      </c>
      <c r="E922" s="4">
        <v>45401</v>
      </c>
      <c r="F922" s="5">
        <v>2.1559106393390204</v>
      </c>
      <c r="G922" s="5">
        <f>'PG facts'!F62</f>
        <v>3</v>
      </c>
      <c r="H922" s="5">
        <f t="shared" si="28"/>
        <v>4.6479506848151839</v>
      </c>
      <c r="I922" s="5">
        <f t="shared" si="29"/>
        <v>6.4677319180170612</v>
      </c>
    </row>
    <row r="923" spans="1:9" ht="25" customHeight="1">
      <c r="A923" s="1"/>
      <c r="B923" s="1">
        <v>56</v>
      </c>
      <c r="C923" s="13" t="s">
        <v>50</v>
      </c>
      <c r="D923" s="4">
        <v>44742</v>
      </c>
      <c r="E923" s="4">
        <v>44771</v>
      </c>
      <c r="F923" s="5">
        <v>6.6867236024844789</v>
      </c>
      <c r="G923" s="5">
        <f>'PG facts'!F13</f>
        <v>0</v>
      </c>
      <c r="H923" s="5">
        <f t="shared" si="28"/>
        <v>44.712272536023008</v>
      </c>
      <c r="I923" s="5">
        <f t="shared" si="29"/>
        <v>0</v>
      </c>
    </row>
    <row r="924" spans="1:9" ht="25" customHeight="1">
      <c r="A924" s="1"/>
      <c r="B924" s="1">
        <v>56</v>
      </c>
      <c r="C924" s="13" t="s">
        <v>50</v>
      </c>
      <c r="D924" s="4">
        <v>44834</v>
      </c>
      <c r="E924" s="4">
        <v>44853</v>
      </c>
      <c r="F924" s="5">
        <v>3.3005205380611136</v>
      </c>
      <c r="G924" s="5">
        <f>'PG facts'!F20</f>
        <v>4</v>
      </c>
      <c r="H924" s="5">
        <f t="shared" si="28"/>
        <v>10.893435822163223</v>
      </c>
      <c r="I924" s="5">
        <f t="shared" si="29"/>
        <v>13.202082152244454</v>
      </c>
    </row>
    <row r="925" spans="1:9" ht="25" customHeight="1">
      <c r="A925" s="1"/>
      <c r="B925" s="1">
        <v>56</v>
      </c>
      <c r="C925" s="13" t="s">
        <v>50</v>
      </c>
      <c r="D925" s="4">
        <v>44926</v>
      </c>
      <c r="E925" s="4">
        <v>44945</v>
      </c>
      <c r="F925" s="5">
        <v>3.7534957034626615</v>
      </c>
      <c r="G925" s="5">
        <f>'PG facts'!F27</f>
        <v>3</v>
      </c>
      <c r="H925" s="5">
        <f t="shared" si="28"/>
        <v>14.08872999591266</v>
      </c>
      <c r="I925" s="5">
        <f t="shared" si="29"/>
        <v>11.260487110387984</v>
      </c>
    </row>
    <row r="926" spans="1:9" ht="25" customHeight="1">
      <c r="A926" s="1"/>
      <c r="B926" s="1">
        <v>56</v>
      </c>
      <c r="C926" s="13" t="s">
        <v>50</v>
      </c>
      <c r="D926" s="4">
        <v>45016</v>
      </c>
      <c r="E926" s="4">
        <v>45037</v>
      </c>
      <c r="F926" s="5">
        <v>3.8537489057633101</v>
      </c>
      <c r="G926" s="5">
        <f>'PG facts'!F34</f>
        <v>7</v>
      </c>
      <c r="H926" s="5">
        <f t="shared" si="28"/>
        <v>14.85138062867191</v>
      </c>
      <c r="I926" s="5">
        <f t="shared" si="29"/>
        <v>26.97624234034317</v>
      </c>
    </row>
    <row r="927" spans="1:9" ht="25" customHeight="1">
      <c r="A927" s="1"/>
      <c r="B927" s="1">
        <v>56</v>
      </c>
      <c r="C927" s="13" t="s">
        <v>50</v>
      </c>
      <c r="D927" s="4">
        <v>45107</v>
      </c>
      <c r="E927" s="4">
        <v>45135</v>
      </c>
      <c r="F927" s="5">
        <v>7.4077443221443939</v>
      </c>
      <c r="G927" s="5">
        <f>'PG facts'!F41</f>
        <v>11</v>
      </c>
      <c r="H927" s="5">
        <f t="shared" si="28"/>
        <v>54.874675942262506</v>
      </c>
      <c r="I927" s="5">
        <f t="shared" si="29"/>
        <v>81.485187543588339</v>
      </c>
    </row>
    <row r="928" spans="1:9" ht="25" customHeight="1">
      <c r="A928" s="1"/>
      <c r="B928" s="1">
        <v>56</v>
      </c>
      <c r="C928" s="13" t="s">
        <v>50</v>
      </c>
      <c r="D928" s="4">
        <v>45199</v>
      </c>
      <c r="E928" s="4">
        <v>45217</v>
      </c>
      <c r="F928" s="5">
        <v>8.5544368719877806</v>
      </c>
      <c r="G928" s="5">
        <f>'PG facts'!F48</f>
        <v>5</v>
      </c>
      <c r="H928" s="5">
        <f t="shared" si="28"/>
        <v>73.178390196824083</v>
      </c>
      <c r="I928" s="5">
        <f t="shared" si="29"/>
        <v>42.772184359938905</v>
      </c>
    </row>
    <row r="929" spans="1:9" ht="25" customHeight="1">
      <c r="A929" s="1"/>
      <c r="B929" s="1">
        <v>56</v>
      </c>
      <c r="C929" s="13" t="s">
        <v>50</v>
      </c>
      <c r="D929" s="4">
        <v>45291</v>
      </c>
      <c r="E929" s="4">
        <v>45314</v>
      </c>
      <c r="F929" s="5">
        <v>7.2412914355164393</v>
      </c>
      <c r="G929" s="5">
        <f>'PG facts'!F55</f>
        <v>1</v>
      </c>
      <c r="H929" s="5">
        <f t="shared" si="28"/>
        <v>52.436301654083735</v>
      </c>
      <c r="I929" s="5">
        <f t="shared" si="29"/>
        <v>7.2412914355164393</v>
      </c>
    </row>
    <row r="930" spans="1:9" ht="25" customHeight="1">
      <c r="A930" s="1"/>
      <c r="B930" s="1">
        <v>56</v>
      </c>
      <c r="C930" s="13" t="s">
        <v>50</v>
      </c>
      <c r="D930" s="4">
        <v>45382</v>
      </c>
      <c r="E930" s="4">
        <v>45401</v>
      </c>
      <c r="F930" s="5">
        <v>9.637550476339829</v>
      </c>
      <c r="G930" s="5">
        <f>'PG facts'!F62</f>
        <v>3</v>
      </c>
      <c r="H930" s="5">
        <f t="shared" si="28"/>
        <v>92.882379183998069</v>
      </c>
      <c r="I930" s="5">
        <f t="shared" si="29"/>
        <v>28.912651429019487</v>
      </c>
    </row>
    <row r="931" spans="1:9" ht="25" customHeight="1">
      <c r="A931" s="1"/>
      <c r="B931" s="1">
        <v>57</v>
      </c>
      <c r="C931" s="13" t="s">
        <v>47</v>
      </c>
      <c r="D931" s="4">
        <v>44651</v>
      </c>
      <c r="E931" s="4">
        <v>44671</v>
      </c>
      <c r="F931" s="5">
        <v>6.6867236024844789</v>
      </c>
      <c r="G931" s="5">
        <f>'PG facts'!F6</f>
        <v>3</v>
      </c>
      <c r="H931" s="5">
        <f t="shared" si="28"/>
        <v>44.712272536023008</v>
      </c>
      <c r="I931" s="5">
        <f t="shared" si="29"/>
        <v>20.060170807453439</v>
      </c>
    </row>
    <row r="932" spans="1:9" ht="25" customHeight="1">
      <c r="A932" s="1"/>
      <c r="B932" s="1">
        <v>57</v>
      </c>
      <c r="C932" s="13" t="s">
        <v>47</v>
      </c>
      <c r="D932" s="4">
        <v>44742</v>
      </c>
      <c r="E932" s="4">
        <v>44771</v>
      </c>
      <c r="F932" s="5">
        <v>3.3005205380611136</v>
      </c>
      <c r="G932" s="5">
        <f>'PG facts'!F13</f>
        <v>0</v>
      </c>
      <c r="H932" s="5">
        <f t="shared" si="28"/>
        <v>10.893435822163223</v>
      </c>
      <c r="I932" s="5">
        <f t="shared" si="29"/>
        <v>0</v>
      </c>
    </row>
    <row r="933" spans="1:9" ht="25" customHeight="1">
      <c r="A933" s="1"/>
      <c r="B933" s="1">
        <v>57</v>
      </c>
      <c r="C933" s="13" t="s">
        <v>47</v>
      </c>
      <c r="D933" s="4">
        <v>44834</v>
      </c>
      <c r="E933" s="4">
        <v>44853</v>
      </c>
      <c r="F933" s="5">
        <v>3.7534957034626615</v>
      </c>
      <c r="G933" s="5">
        <f>'PG facts'!F20</f>
        <v>4</v>
      </c>
      <c r="H933" s="5">
        <f t="shared" si="28"/>
        <v>14.08872999591266</v>
      </c>
      <c r="I933" s="5">
        <f t="shared" si="29"/>
        <v>15.013982813850646</v>
      </c>
    </row>
    <row r="934" spans="1:9" ht="25" customHeight="1">
      <c r="A934" s="1"/>
      <c r="B934" s="1">
        <v>57</v>
      </c>
      <c r="C934" s="13" t="s">
        <v>47</v>
      </c>
      <c r="D934" s="4">
        <v>44926</v>
      </c>
      <c r="E934" s="4">
        <v>44945</v>
      </c>
      <c r="F934" s="5">
        <v>3.8537489057633101</v>
      </c>
      <c r="G934" s="5">
        <f>'PG facts'!F27</f>
        <v>3</v>
      </c>
      <c r="H934" s="5">
        <f t="shared" si="28"/>
        <v>14.85138062867191</v>
      </c>
      <c r="I934" s="5">
        <f t="shared" si="29"/>
        <v>11.561246717289929</v>
      </c>
    </row>
    <row r="935" spans="1:9" ht="25" customHeight="1">
      <c r="A935" s="1"/>
      <c r="B935" s="1">
        <v>57</v>
      </c>
      <c r="C935" s="13" t="s">
        <v>47</v>
      </c>
      <c r="D935" s="4">
        <v>45016</v>
      </c>
      <c r="E935" s="4">
        <v>45037</v>
      </c>
      <c r="F935" s="5">
        <v>7.4077443221443939</v>
      </c>
      <c r="G935" s="5">
        <f>'PG facts'!F34</f>
        <v>7</v>
      </c>
      <c r="H935" s="5">
        <f t="shared" si="28"/>
        <v>54.874675942262506</v>
      </c>
      <c r="I935" s="5">
        <f t="shared" si="29"/>
        <v>51.854210255010756</v>
      </c>
    </row>
    <row r="936" spans="1:9" ht="25" customHeight="1">
      <c r="A936" s="1"/>
      <c r="B936" s="1">
        <v>57</v>
      </c>
      <c r="C936" s="13" t="s">
        <v>47</v>
      </c>
      <c r="D936" s="4">
        <v>45107</v>
      </c>
      <c r="E936" s="4">
        <v>45135</v>
      </c>
      <c r="F936" s="5">
        <v>8.5544368719877806</v>
      </c>
      <c r="G936" s="5">
        <f>'PG facts'!F41</f>
        <v>11</v>
      </c>
      <c r="H936" s="5">
        <f t="shared" si="28"/>
        <v>73.178390196824083</v>
      </c>
      <c r="I936" s="5">
        <f t="shared" si="29"/>
        <v>94.098805591865585</v>
      </c>
    </row>
    <row r="937" spans="1:9" ht="25" customHeight="1">
      <c r="A937" s="1"/>
      <c r="B937" s="1">
        <v>57</v>
      </c>
      <c r="C937" s="13" t="s">
        <v>47</v>
      </c>
      <c r="D937" s="4">
        <v>45199</v>
      </c>
      <c r="E937" s="4">
        <v>45217</v>
      </c>
      <c r="F937" s="5">
        <v>7.2412914355164393</v>
      </c>
      <c r="G937" s="5">
        <f>'PG facts'!F48</f>
        <v>5</v>
      </c>
      <c r="H937" s="5">
        <f t="shared" si="28"/>
        <v>52.436301654083735</v>
      </c>
      <c r="I937" s="5">
        <f t="shared" si="29"/>
        <v>36.206457177582195</v>
      </c>
    </row>
    <row r="938" spans="1:9" ht="25" customHeight="1">
      <c r="A938" s="1"/>
      <c r="B938" s="1">
        <v>57</v>
      </c>
      <c r="C938" s="13" t="s">
        <v>47</v>
      </c>
      <c r="D938" s="4">
        <v>45291</v>
      </c>
      <c r="E938" s="4">
        <v>45314</v>
      </c>
      <c r="F938" s="5">
        <v>9.637550476339829</v>
      </c>
      <c r="G938" s="5">
        <f>'PG facts'!F55</f>
        <v>1</v>
      </c>
      <c r="H938" s="5">
        <f t="shared" si="28"/>
        <v>92.882379183998069</v>
      </c>
      <c r="I938" s="5">
        <f t="shared" si="29"/>
        <v>9.637550476339829</v>
      </c>
    </row>
    <row r="939" spans="1:9" ht="25" customHeight="1">
      <c r="A939" s="1"/>
      <c r="B939" s="1">
        <v>57</v>
      </c>
      <c r="C939" s="13" t="s">
        <v>47</v>
      </c>
      <c r="D939" s="4">
        <v>45382</v>
      </c>
      <c r="E939" s="4">
        <v>45401</v>
      </c>
      <c r="F939" s="5">
        <v>2.1559106393390204</v>
      </c>
      <c r="G939" s="5">
        <f>'PG facts'!F62</f>
        <v>3</v>
      </c>
      <c r="H939" s="5">
        <f t="shared" si="28"/>
        <v>4.6479506848151839</v>
      </c>
      <c r="I939" s="5">
        <f t="shared" si="29"/>
        <v>6.4677319180170612</v>
      </c>
    </row>
    <row r="940" spans="1:9" ht="25" customHeight="1">
      <c r="A940" s="1"/>
      <c r="B940" s="1">
        <v>57</v>
      </c>
      <c r="C940" s="13" t="s">
        <v>50</v>
      </c>
      <c r="D940" s="4">
        <v>44742</v>
      </c>
      <c r="E940" s="4">
        <v>44771</v>
      </c>
      <c r="F940" s="5">
        <v>6.6867236024844789</v>
      </c>
      <c r="G940" s="5">
        <f>'PG facts'!F13</f>
        <v>0</v>
      </c>
      <c r="H940" s="5">
        <f t="shared" si="28"/>
        <v>44.712272536023008</v>
      </c>
      <c r="I940" s="5">
        <f t="shared" si="29"/>
        <v>0</v>
      </c>
    </row>
    <row r="941" spans="1:9" ht="25" customHeight="1">
      <c r="A941" s="1"/>
      <c r="B941" s="1">
        <v>57</v>
      </c>
      <c r="C941" s="13" t="s">
        <v>50</v>
      </c>
      <c r="D941" s="4">
        <v>44834</v>
      </c>
      <c r="E941" s="4">
        <v>44853</v>
      </c>
      <c r="F941" s="5">
        <v>3.3005205380611136</v>
      </c>
      <c r="G941" s="5">
        <f>'PG facts'!F20</f>
        <v>4</v>
      </c>
      <c r="H941" s="5">
        <f t="shared" si="28"/>
        <v>10.893435822163223</v>
      </c>
      <c r="I941" s="5">
        <f t="shared" si="29"/>
        <v>13.202082152244454</v>
      </c>
    </row>
    <row r="942" spans="1:9" ht="25" customHeight="1">
      <c r="A942" s="1"/>
      <c r="B942" s="1">
        <v>57</v>
      </c>
      <c r="C942" s="13" t="s">
        <v>50</v>
      </c>
      <c r="D942" s="4">
        <v>44926</v>
      </c>
      <c r="E942" s="4">
        <v>44945</v>
      </c>
      <c r="F942" s="5">
        <v>3.7534957034626615</v>
      </c>
      <c r="G942" s="5">
        <f>'PG facts'!F27</f>
        <v>3</v>
      </c>
      <c r="H942" s="5">
        <f t="shared" si="28"/>
        <v>14.08872999591266</v>
      </c>
      <c r="I942" s="5">
        <f t="shared" si="29"/>
        <v>11.260487110387984</v>
      </c>
    </row>
    <row r="943" spans="1:9" ht="25" customHeight="1">
      <c r="A943" s="1"/>
      <c r="B943" s="1">
        <v>57</v>
      </c>
      <c r="C943" s="13" t="s">
        <v>50</v>
      </c>
      <c r="D943" s="4">
        <v>45016</v>
      </c>
      <c r="E943" s="4">
        <v>45037</v>
      </c>
      <c r="F943" s="5">
        <v>3.8537489057633101</v>
      </c>
      <c r="G943" s="5">
        <f>'PG facts'!F34</f>
        <v>7</v>
      </c>
      <c r="H943" s="5">
        <f t="shared" si="28"/>
        <v>14.85138062867191</v>
      </c>
      <c r="I943" s="5">
        <f t="shared" si="29"/>
        <v>26.97624234034317</v>
      </c>
    </row>
    <row r="944" spans="1:9" ht="25" customHeight="1">
      <c r="A944" s="1"/>
      <c r="B944" s="1">
        <v>57</v>
      </c>
      <c r="C944" s="13" t="s">
        <v>50</v>
      </c>
      <c r="D944" s="4">
        <v>45107</v>
      </c>
      <c r="E944" s="4">
        <v>45135</v>
      </c>
      <c r="F944" s="5">
        <v>7.4077443221443939</v>
      </c>
      <c r="G944" s="5">
        <f>'PG facts'!F41</f>
        <v>11</v>
      </c>
      <c r="H944" s="5">
        <f t="shared" si="28"/>
        <v>54.874675942262506</v>
      </c>
      <c r="I944" s="5">
        <f t="shared" si="29"/>
        <v>81.485187543588339</v>
      </c>
    </row>
    <row r="945" spans="1:9" ht="25" customHeight="1">
      <c r="A945" s="1"/>
      <c r="B945" s="1">
        <v>57</v>
      </c>
      <c r="C945" s="13" t="s">
        <v>50</v>
      </c>
      <c r="D945" s="4">
        <v>45199</v>
      </c>
      <c r="E945" s="4">
        <v>45217</v>
      </c>
      <c r="F945" s="5">
        <v>8.5544368719877806</v>
      </c>
      <c r="G945" s="5">
        <f>'PG facts'!F48</f>
        <v>5</v>
      </c>
      <c r="H945" s="5">
        <f t="shared" si="28"/>
        <v>73.178390196824083</v>
      </c>
      <c r="I945" s="5">
        <f t="shared" si="29"/>
        <v>42.772184359938905</v>
      </c>
    </row>
    <row r="946" spans="1:9" ht="25" customHeight="1">
      <c r="A946" s="1"/>
      <c r="B946" s="1">
        <v>57</v>
      </c>
      <c r="C946" s="13" t="s">
        <v>50</v>
      </c>
      <c r="D946" s="4">
        <v>45291</v>
      </c>
      <c r="E946" s="4">
        <v>45314</v>
      </c>
      <c r="F946" s="5">
        <v>7.2412914355164393</v>
      </c>
      <c r="G946" s="5">
        <f>'PG facts'!F55</f>
        <v>1</v>
      </c>
      <c r="H946" s="5">
        <f t="shared" si="28"/>
        <v>52.436301654083735</v>
      </c>
      <c r="I946" s="5">
        <f t="shared" si="29"/>
        <v>7.2412914355164393</v>
      </c>
    </row>
    <row r="947" spans="1:9" ht="25" customHeight="1">
      <c r="A947" s="1"/>
      <c r="B947" s="1">
        <v>57</v>
      </c>
      <c r="C947" s="13" t="s">
        <v>50</v>
      </c>
      <c r="D947" s="4">
        <v>45382</v>
      </c>
      <c r="E947" s="4">
        <v>45401</v>
      </c>
      <c r="F947" s="5">
        <v>9.637550476339829</v>
      </c>
      <c r="G947" s="5">
        <f>'PG facts'!F62</f>
        <v>3</v>
      </c>
      <c r="H947" s="5">
        <f t="shared" si="28"/>
        <v>92.882379183998069</v>
      </c>
      <c r="I947" s="5">
        <f t="shared" si="29"/>
        <v>28.912651429019487</v>
      </c>
    </row>
    <row r="948" spans="1:9" ht="25" customHeight="1">
      <c r="A948" s="1"/>
      <c r="B948" s="1">
        <v>58</v>
      </c>
      <c r="C948" s="13" t="s">
        <v>47</v>
      </c>
      <c r="D948" s="4">
        <v>44651</v>
      </c>
      <c r="E948" s="4">
        <v>44671</v>
      </c>
      <c r="F948" s="5">
        <v>5.2620251802431905</v>
      </c>
      <c r="G948" s="5">
        <f>'PG facts'!F8</f>
        <v>16</v>
      </c>
      <c r="H948" s="5">
        <f t="shared" si="28"/>
        <v>27.688908997513384</v>
      </c>
      <c r="I948" s="5">
        <f t="shared" si="29"/>
        <v>84.192402883891049</v>
      </c>
    </row>
    <row r="949" spans="1:9" ht="25" customHeight="1">
      <c r="A949" s="1"/>
      <c r="B949" s="1">
        <v>58</v>
      </c>
      <c r="C949" s="13" t="s">
        <v>47</v>
      </c>
      <c r="D949" s="4">
        <v>44742</v>
      </c>
      <c r="E949" s="4">
        <v>44771</v>
      </c>
      <c r="F949" s="5">
        <v>2.1271124551279996</v>
      </c>
      <c r="G949" s="5">
        <f>'PG facts'!F15</f>
        <v>9</v>
      </c>
      <c r="H949" s="5">
        <f t="shared" si="28"/>
        <v>4.5246073967606666</v>
      </c>
      <c r="I949" s="5">
        <f t="shared" si="29"/>
        <v>19.144012096151997</v>
      </c>
    </row>
    <row r="950" spans="1:9" ht="25" customHeight="1">
      <c r="A950" s="1"/>
      <c r="B950" s="1">
        <v>58</v>
      </c>
      <c r="C950" s="13" t="s">
        <v>47</v>
      </c>
      <c r="D950" s="4">
        <v>44834</v>
      </c>
      <c r="E950" s="4">
        <v>44853</v>
      </c>
      <c r="F950" s="5">
        <v>2.8911080377481246</v>
      </c>
      <c r="G950" s="5">
        <f>'PG facts'!F22</f>
        <v>8</v>
      </c>
      <c r="H950" s="5">
        <f t="shared" si="28"/>
        <v>8.3585056859318119</v>
      </c>
      <c r="I950" s="5">
        <f t="shared" si="29"/>
        <v>23.128864301984997</v>
      </c>
    </row>
    <row r="951" spans="1:9" ht="25" customHeight="1">
      <c r="A951" s="1"/>
      <c r="B951" s="1">
        <v>58</v>
      </c>
      <c r="C951" s="13" t="s">
        <v>47</v>
      </c>
      <c r="D951" s="4">
        <v>44926</v>
      </c>
      <c r="E951" s="4">
        <v>44945</v>
      </c>
      <c r="F951" s="5">
        <v>2.9422840102995229</v>
      </c>
      <c r="G951" s="5">
        <f>'PG facts'!F29</f>
        <v>8</v>
      </c>
      <c r="H951" s="5">
        <f t="shared" si="28"/>
        <v>8.6570351972642428</v>
      </c>
      <c r="I951" s="5">
        <f t="shared" si="29"/>
        <v>23.538272082396183</v>
      </c>
    </row>
    <row r="952" spans="1:9" ht="25" customHeight="1">
      <c r="A952" s="1"/>
      <c r="B952" s="1">
        <v>58</v>
      </c>
      <c r="C952" s="13" t="s">
        <v>47</v>
      </c>
      <c r="D952" s="4">
        <v>45016</v>
      </c>
      <c r="E952" s="4">
        <v>45037</v>
      </c>
      <c r="F952" s="5">
        <v>7.7141688816193099</v>
      </c>
      <c r="G952" s="5">
        <f>'PG facts'!F36</f>
        <v>9</v>
      </c>
      <c r="H952" s="5">
        <f t="shared" si="28"/>
        <v>59.508401534143715</v>
      </c>
      <c r="I952" s="5">
        <f t="shared" si="29"/>
        <v>69.427519934573795</v>
      </c>
    </row>
    <row r="953" spans="1:9" ht="25" customHeight="1">
      <c r="A953" s="1"/>
      <c r="B953" s="1">
        <v>58</v>
      </c>
      <c r="C953" s="13" t="s">
        <v>47</v>
      </c>
      <c r="D953" s="4">
        <v>45107</v>
      </c>
      <c r="E953" s="4">
        <v>45135</v>
      </c>
      <c r="F953" s="5">
        <v>8.2597266565279206</v>
      </c>
      <c r="G953" s="5">
        <f>'PG facts'!F43</f>
        <v>5</v>
      </c>
      <c r="H953" s="5">
        <f t="shared" si="28"/>
        <v>68.223084440557898</v>
      </c>
      <c r="I953" s="5">
        <f t="shared" si="29"/>
        <v>41.298633282639599</v>
      </c>
    </row>
    <row r="954" spans="1:9" ht="25" customHeight="1">
      <c r="A954" s="1"/>
      <c r="B954" s="1">
        <v>58</v>
      </c>
      <c r="C954" s="13" t="s">
        <v>47</v>
      </c>
      <c r="D954" s="4">
        <v>45199</v>
      </c>
      <c r="E954" s="4">
        <v>45217</v>
      </c>
      <c r="F954" s="5">
        <v>8.2240385850818942</v>
      </c>
      <c r="G954" s="5">
        <f>'PG facts'!F50</f>
        <v>10</v>
      </c>
      <c r="H954" s="5">
        <f t="shared" si="28"/>
        <v>67.634810648915803</v>
      </c>
      <c r="I954" s="5">
        <f t="shared" si="29"/>
        <v>82.240385850818939</v>
      </c>
    </row>
    <row r="955" spans="1:9" ht="25" customHeight="1">
      <c r="A955" s="1"/>
      <c r="B955" s="1">
        <v>58</v>
      </c>
      <c r="C955" s="13" t="s">
        <v>47</v>
      </c>
      <c r="D955" s="4">
        <v>45291</v>
      </c>
      <c r="E955" s="4">
        <v>45314</v>
      </c>
      <c r="F955" s="5">
        <v>10.220666745758699</v>
      </c>
      <c r="G955" s="5">
        <f>'PG facts'!F57</f>
        <v>2</v>
      </c>
      <c r="H955" s="5">
        <f t="shared" si="28"/>
        <v>104.46202872785771</v>
      </c>
      <c r="I955" s="5">
        <f t="shared" si="29"/>
        <v>20.441333491517398</v>
      </c>
    </row>
    <row r="956" spans="1:9" ht="25" customHeight="1">
      <c r="A956" s="1"/>
      <c r="B956" s="1">
        <v>58</v>
      </c>
      <c r="C956" s="13" t="s">
        <v>50</v>
      </c>
      <c r="D956" s="4">
        <v>44742</v>
      </c>
      <c r="E956" s="4">
        <v>44771</v>
      </c>
      <c r="F956" s="5">
        <v>5.2620251802431905</v>
      </c>
      <c r="G956" s="5">
        <f>'PG facts'!F15</f>
        <v>9</v>
      </c>
      <c r="H956" s="5">
        <f t="shared" si="28"/>
        <v>27.688908997513384</v>
      </c>
      <c r="I956" s="5">
        <f t="shared" si="29"/>
        <v>47.358226622188717</v>
      </c>
    </row>
    <row r="957" spans="1:9" ht="25" customHeight="1">
      <c r="A957" s="1"/>
      <c r="B957" s="1">
        <v>58</v>
      </c>
      <c r="C957" s="13" t="s">
        <v>50</v>
      </c>
      <c r="D957" s="4">
        <v>44834</v>
      </c>
      <c r="E957" s="4">
        <v>44853</v>
      </c>
      <c r="F957" s="5">
        <v>2.1271124551279996</v>
      </c>
      <c r="G957" s="5">
        <f>'PG facts'!F22</f>
        <v>8</v>
      </c>
      <c r="H957" s="5">
        <f t="shared" si="28"/>
        <v>4.5246073967606666</v>
      </c>
      <c r="I957" s="5">
        <f t="shared" si="29"/>
        <v>17.016899641023997</v>
      </c>
    </row>
    <row r="958" spans="1:9" ht="25" customHeight="1">
      <c r="A958" s="1"/>
      <c r="B958" s="1">
        <v>58</v>
      </c>
      <c r="C958" s="13" t="s">
        <v>50</v>
      </c>
      <c r="D958" s="4">
        <v>44926</v>
      </c>
      <c r="E958" s="4">
        <v>44945</v>
      </c>
      <c r="F958" s="5">
        <v>2.8911080377481246</v>
      </c>
      <c r="G958" s="5">
        <f>'PG facts'!F29</f>
        <v>8</v>
      </c>
      <c r="H958" s="5">
        <f t="shared" si="28"/>
        <v>8.3585056859318119</v>
      </c>
      <c r="I958" s="5">
        <f t="shared" si="29"/>
        <v>23.128864301984997</v>
      </c>
    </row>
    <row r="959" spans="1:9" ht="25" customHeight="1">
      <c r="A959" s="1"/>
      <c r="B959" s="1">
        <v>58</v>
      </c>
      <c r="C959" s="13" t="s">
        <v>50</v>
      </c>
      <c r="D959" s="4">
        <v>45016</v>
      </c>
      <c r="E959" s="4">
        <v>45037</v>
      </c>
      <c r="F959" s="5">
        <v>2.9422840102995229</v>
      </c>
      <c r="G959" s="5">
        <f>'PG facts'!F36</f>
        <v>9</v>
      </c>
      <c r="H959" s="5">
        <f t="shared" si="28"/>
        <v>8.6570351972642428</v>
      </c>
      <c r="I959" s="5">
        <f t="shared" si="29"/>
        <v>26.480556092695707</v>
      </c>
    </row>
    <row r="960" spans="1:9" ht="25" customHeight="1">
      <c r="A960" s="1"/>
      <c r="B960" s="1">
        <v>58</v>
      </c>
      <c r="C960" s="13" t="s">
        <v>50</v>
      </c>
      <c r="D960" s="4">
        <v>45107</v>
      </c>
      <c r="E960" s="4">
        <v>45135</v>
      </c>
      <c r="F960" s="5">
        <v>7.7141688816193099</v>
      </c>
      <c r="G960" s="5">
        <f>'PG facts'!F43</f>
        <v>5</v>
      </c>
      <c r="H960" s="5">
        <f t="shared" si="28"/>
        <v>59.508401534143715</v>
      </c>
      <c r="I960" s="5">
        <f t="shared" si="29"/>
        <v>38.570844408096548</v>
      </c>
    </row>
    <row r="961" spans="1:9" ht="25" customHeight="1">
      <c r="A961" s="1"/>
      <c r="B961" s="1">
        <v>58</v>
      </c>
      <c r="C961" s="13" t="s">
        <v>50</v>
      </c>
      <c r="D961" s="4">
        <v>45199</v>
      </c>
      <c r="E961" s="4">
        <v>45217</v>
      </c>
      <c r="F961" s="5">
        <v>8.2597266565279206</v>
      </c>
      <c r="G961" s="5">
        <f>'PG facts'!F50</f>
        <v>10</v>
      </c>
      <c r="H961" s="5">
        <f t="shared" si="28"/>
        <v>68.223084440557898</v>
      </c>
      <c r="I961" s="5">
        <f t="shared" si="29"/>
        <v>82.597266565279199</v>
      </c>
    </row>
    <row r="962" spans="1:9" ht="25" customHeight="1">
      <c r="A962" s="1"/>
      <c r="B962" s="1">
        <v>58</v>
      </c>
      <c r="C962" s="13" t="s">
        <v>50</v>
      </c>
      <c r="D962" s="4">
        <v>45291</v>
      </c>
      <c r="E962" s="4">
        <v>45314</v>
      </c>
      <c r="F962" s="5">
        <v>8.2240385850818942</v>
      </c>
      <c r="G962" s="5">
        <f>'PG facts'!F57</f>
        <v>2</v>
      </c>
      <c r="H962" s="5">
        <f t="shared" si="28"/>
        <v>67.634810648915803</v>
      </c>
      <c r="I962" s="5">
        <f t="shared" si="29"/>
        <v>16.448077170163788</v>
      </c>
    </row>
    <row r="963" spans="1:9" ht="25" customHeight="1">
      <c r="A963" s="1"/>
      <c r="B963" s="1">
        <v>59</v>
      </c>
      <c r="C963" s="13" t="s">
        <v>47</v>
      </c>
      <c r="D963" s="4">
        <v>44651</v>
      </c>
      <c r="E963" s="4">
        <v>44671</v>
      </c>
      <c r="F963" s="5">
        <v>5.2620251802431905</v>
      </c>
      <c r="G963" s="5">
        <f>'PG facts'!F8</f>
        <v>16</v>
      </c>
      <c r="H963" s="5">
        <f t="shared" si="28"/>
        <v>27.688908997513384</v>
      </c>
      <c r="I963" s="5">
        <f t="shared" si="29"/>
        <v>84.192402883891049</v>
      </c>
    </row>
    <row r="964" spans="1:9" ht="25" customHeight="1">
      <c r="A964" s="1"/>
      <c r="B964" s="1">
        <v>59</v>
      </c>
      <c r="C964" s="13" t="s">
        <v>47</v>
      </c>
      <c r="D964" s="4">
        <v>44742</v>
      </c>
      <c r="E964" s="4">
        <v>44771</v>
      </c>
      <c r="F964" s="5">
        <v>2.1271124551279996</v>
      </c>
      <c r="G964" s="5">
        <f>'PG facts'!F15</f>
        <v>9</v>
      </c>
      <c r="H964" s="5">
        <f t="shared" si="28"/>
        <v>4.5246073967606666</v>
      </c>
      <c r="I964" s="5">
        <f t="shared" si="29"/>
        <v>19.144012096151997</v>
      </c>
    </row>
    <row r="965" spans="1:9" ht="25" customHeight="1">
      <c r="A965" s="1"/>
      <c r="B965" s="1">
        <v>59</v>
      </c>
      <c r="C965" s="13" t="s">
        <v>47</v>
      </c>
      <c r="D965" s="4">
        <v>44834</v>
      </c>
      <c r="E965" s="4">
        <v>44853</v>
      </c>
      <c r="F965" s="5">
        <v>2.8911080377481246</v>
      </c>
      <c r="G965" s="5">
        <f>'PG facts'!F22</f>
        <v>8</v>
      </c>
      <c r="H965" s="5">
        <f t="shared" si="28"/>
        <v>8.3585056859318119</v>
      </c>
      <c r="I965" s="5">
        <f t="shared" si="29"/>
        <v>23.128864301984997</v>
      </c>
    </row>
    <row r="966" spans="1:9" ht="25" customHeight="1">
      <c r="A966" s="1"/>
      <c r="B966" s="1">
        <v>59</v>
      </c>
      <c r="C966" s="13" t="s">
        <v>47</v>
      </c>
      <c r="D966" s="4">
        <v>44926</v>
      </c>
      <c r="E966" s="4">
        <v>44945</v>
      </c>
      <c r="F966" s="5">
        <v>2.9422840102995229</v>
      </c>
      <c r="G966" s="5">
        <f>'PG facts'!F29</f>
        <v>8</v>
      </c>
      <c r="H966" s="5">
        <f t="shared" ref="H966:H1029" si="30">F966^2</f>
        <v>8.6570351972642428</v>
      </c>
      <c r="I966" s="5">
        <f t="shared" ref="I966:I1029" si="31">F966*G966</f>
        <v>23.538272082396183</v>
      </c>
    </row>
    <row r="967" spans="1:9" ht="25" customHeight="1">
      <c r="A967" s="1"/>
      <c r="B967" s="1">
        <v>59</v>
      </c>
      <c r="C967" s="13" t="s">
        <v>47</v>
      </c>
      <c r="D967" s="4">
        <v>45016</v>
      </c>
      <c r="E967" s="4">
        <v>45037</v>
      </c>
      <c r="F967" s="5">
        <v>7.9288489061541512</v>
      </c>
      <c r="G967" s="5">
        <f>'PG facts'!F36</f>
        <v>9</v>
      </c>
      <c r="H967" s="5">
        <f t="shared" si="30"/>
        <v>62.866644976621878</v>
      </c>
      <c r="I967" s="5">
        <f t="shared" si="31"/>
        <v>71.359640155387353</v>
      </c>
    </row>
    <row r="968" spans="1:9" ht="25" customHeight="1">
      <c r="A968" s="1"/>
      <c r="B968" s="1">
        <v>59</v>
      </c>
      <c r="C968" s="13" t="s">
        <v>47</v>
      </c>
      <c r="D968" s="4">
        <v>45107</v>
      </c>
      <c r="E968" s="4">
        <v>45135</v>
      </c>
      <c r="F968" s="5">
        <v>8.2597266565279206</v>
      </c>
      <c r="G968" s="5">
        <f>'PG facts'!F43</f>
        <v>5</v>
      </c>
      <c r="H968" s="5">
        <f t="shared" si="30"/>
        <v>68.223084440557898</v>
      </c>
      <c r="I968" s="5">
        <f t="shared" si="31"/>
        <v>41.298633282639599</v>
      </c>
    </row>
    <row r="969" spans="1:9" ht="25" customHeight="1">
      <c r="A969" s="1"/>
      <c r="B969" s="1">
        <v>59</v>
      </c>
      <c r="C969" s="13" t="s">
        <v>47</v>
      </c>
      <c r="D969" s="4">
        <v>45199</v>
      </c>
      <c r="E969" s="4">
        <v>45217</v>
      </c>
      <c r="F969" s="5">
        <v>8.2240385850818942</v>
      </c>
      <c r="G969" s="5">
        <f>'PG facts'!F50</f>
        <v>10</v>
      </c>
      <c r="H969" s="5">
        <f t="shared" si="30"/>
        <v>67.634810648915803</v>
      </c>
      <c r="I969" s="5">
        <f t="shared" si="31"/>
        <v>82.240385850818939</v>
      </c>
    </row>
    <row r="970" spans="1:9" ht="25" customHeight="1">
      <c r="A970" s="1"/>
      <c r="B970" s="1">
        <v>59</v>
      </c>
      <c r="C970" s="13" t="s">
        <v>47</v>
      </c>
      <c r="D970" s="4">
        <v>45291</v>
      </c>
      <c r="E970" s="4">
        <v>45314</v>
      </c>
      <c r="F970" s="5">
        <v>10.220666745758699</v>
      </c>
      <c r="G970" s="5">
        <f>'PG facts'!F57</f>
        <v>2</v>
      </c>
      <c r="H970" s="5">
        <f t="shared" si="30"/>
        <v>104.46202872785771</v>
      </c>
      <c r="I970" s="5">
        <f t="shared" si="31"/>
        <v>20.441333491517398</v>
      </c>
    </row>
    <row r="971" spans="1:9" ht="25" customHeight="1">
      <c r="A971" s="1"/>
      <c r="B971" s="1">
        <v>59</v>
      </c>
      <c r="C971" s="13" t="s">
        <v>50</v>
      </c>
      <c r="D971" s="4">
        <v>44742</v>
      </c>
      <c r="E971" s="4">
        <v>44771</v>
      </c>
      <c r="F971" s="5">
        <v>5.2620251802431905</v>
      </c>
      <c r="G971" s="5">
        <f>'PG facts'!F15</f>
        <v>9</v>
      </c>
      <c r="H971" s="5">
        <f t="shared" si="30"/>
        <v>27.688908997513384</v>
      </c>
      <c r="I971" s="5">
        <f t="shared" si="31"/>
        <v>47.358226622188717</v>
      </c>
    </row>
    <row r="972" spans="1:9" ht="25" customHeight="1">
      <c r="A972" s="1"/>
      <c r="B972" s="1">
        <v>59</v>
      </c>
      <c r="C972" s="13" t="s">
        <v>50</v>
      </c>
      <c r="D972" s="4">
        <v>44834</v>
      </c>
      <c r="E972" s="4">
        <v>44853</v>
      </c>
      <c r="F972" s="5">
        <v>2.1271124551279996</v>
      </c>
      <c r="G972" s="5">
        <f>'PG facts'!F22</f>
        <v>8</v>
      </c>
      <c r="H972" s="5">
        <f t="shared" si="30"/>
        <v>4.5246073967606666</v>
      </c>
      <c r="I972" s="5">
        <f t="shared" si="31"/>
        <v>17.016899641023997</v>
      </c>
    </row>
    <row r="973" spans="1:9" ht="25" customHeight="1">
      <c r="A973" s="1"/>
      <c r="B973" s="1">
        <v>59</v>
      </c>
      <c r="C973" s="13" t="s">
        <v>50</v>
      </c>
      <c r="D973" s="4">
        <v>44926</v>
      </c>
      <c r="E973" s="4">
        <v>44945</v>
      </c>
      <c r="F973" s="5">
        <v>2.8911080377481246</v>
      </c>
      <c r="G973" s="5">
        <f>'PG facts'!F29</f>
        <v>8</v>
      </c>
      <c r="H973" s="5">
        <f t="shared" si="30"/>
        <v>8.3585056859318119</v>
      </c>
      <c r="I973" s="5">
        <f t="shared" si="31"/>
        <v>23.128864301984997</v>
      </c>
    </row>
    <row r="974" spans="1:9" ht="25" customHeight="1">
      <c r="A974" s="1"/>
      <c r="B974" s="1">
        <v>59</v>
      </c>
      <c r="C974" s="13" t="s">
        <v>50</v>
      </c>
      <c r="D974" s="4">
        <v>45016</v>
      </c>
      <c r="E974" s="4">
        <v>45037</v>
      </c>
      <c r="F974" s="5">
        <v>2.9422840102995229</v>
      </c>
      <c r="G974" s="5">
        <f>'PG facts'!F36</f>
        <v>9</v>
      </c>
      <c r="H974" s="5">
        <f t="shared" si="30"/>
        <v>8.6570351972642428</v>
      </c>
      <c r="I974" s="5">
        <f t="shared" si="31"/>
        <v>26.480556092695707</v>
      </c>
    </row>
    <row r="975" spans="1:9" ht="25" customHeight="1">
      <c r="A975" s="1"/>
      <c r="B975" s="1">
        <v>59</v>
      </c>
      <c r="C975" s="13" t="s">
        <v>50</v>
      </c>
      <c r="D975" s="4">
        <v>45107</v>
      </c>
      <c r="E975" s="4">
        <v>45135</v>
      </c>
      <c r="F975" s="5">
        <v>7.9288489061541512</v>
      </c>
      <c r="G975" s="5">
        <f>'PG facts'!F43</f>
        <v>5</v>
      </c>
      <c r="H975" s="5">
        <f t="shared" si="30"/>
        <v>62.866644976621878</v>
      </c>
      <c r="I975" s="5">
        <f t="shared" si="31"/>
        <v>39.644244530770756</v>
      </c>
    </row>
    <row r="976" spans="1:9" ht="25" customHeight="1">
      <c r="A976" s="1"/>
      <c r="B976" s="1">
        <v>59</v>
      </c>
      <c r="C976" s="13" t="s">
        <v>50</v>
      </c>
      <c r="D976" s="4">
        <v>45199</v>
      </c>
      <c r="E976" s="4">
        <v>45217</v>
      </c>
      <c r="F976" s="5">
        <v>8.2597266565279206</v>
      </c>
      <c r="G976" s="5">
        <f>'PG facts'!F50</f>
        <v>10</v>
      </c>
      <c r="H976" s="5">
        <f t="shared" si="30"/>
        <v>68.223084440557898</v>
      </c>
      <c r="I976" s="5">
        <f t="shared" si="31"/>
        <v>82.597266565279199</v>
      </c>
    </row>
    <row r="977" spans="1:9" ht="25" customHeight="1">
      <c r="A977" s="1"/>
      <c r="B977" s="1">
        <v>59</v>
      </c>
      <c r="C977" s="13" t="s">
        <v>50</v>
      </c>
      <c r="D977" s="4">
        <v>45291</v>
      </c>
      <c r="E977" s="4">
        <v>45314</v>
      </c>
      <c r="F977" s="5">
        <v>8.2240385850818942</v>
      </c>
      <c r="G977" s="5">
        <f>'PG facts'!F57</f>
        <v>2</v>
      </c>
      <c r="H977" s="5">
        <f t="shared" si="30"/>
        <v>67.634810648915803</v>
      </c>
      <c r="I977" s="5">
        <f t="shared" si="31"/>
        <v>16.448077170163788</v>
      </c>
    </row>
    <row r="978" spans="1:9" ht="25" customHeight="1">
      <c r="A978" s="1"/>
      <c r="B978" s="1">
        <v>60</v>
      </c>
      <c r="C978" s="13" t="s">
        <v>47</v>
      </c>
      <c r="D978" s="4">
        <v>44651</v>
      </c>
      <c r="E978" s="4">
        <v>44671</v>
      </c>
      <c r="F978" s="5">
        <v>5.2620251802431905</v>
      </c>
      <c r="G978" s="5">
        <f>'PG facts'!F8</f>
        <v>16</v>
      </c>
      <c r="H978" s="5">
        <f t="shared" si="30"/>
        <v>27.688908997513384</v>
      </c>
      <c r="I978" s="5">
        <f t="shared" si="31"/>
        <v>84.192402883891049</v>
      </c>
    </row>
    <row r="979" spans="1:9" ht="25" customHeight="1">
      <c r="A979" s="1"/>
      <c r="B979" s="1">
        <v>60</v>
      </c>
      <c r="C979" s="13" t="s">
        <v>47</v>
      </c>
      <c r="D979" s="4">
        <v>44742</v>
      </c>
      <c r="E979" s="4">
        <v>44771</v>
      </c>
      <c r="F979" s="5">
        <v>2.1271124551279996</v>
      </c>
      <c r="G979" s="5">
        <f>'PG facts'!F15</f>
        <v>9</v>
      </c>
      <c r="H979" s="5">
        <f t="shared" si="30"/>
        <v>4.5246073967606666</v>
      </c>
      <c r="I979" s="5">
        <f t="shared" si="31"/>
        <v>19.144012096151997</v>
      </c>
    </row>
    <row r="980" spans="1:9" ht="25" customHeight="1">
      <c r="A980" s="1"/>
      <c r="B980" s="1">
        <v>60</v>
      </c>
      <c r="C980" s="13" t="s">
        <v>47</v>
      </c>
      <c r="D980" s="4">
        <v>44834</v>
      </c>
      <c r="E980" s="4">
        <v>44853</v>
      </c>
      <c r="F980" s="5">
        <v>2.8911080377481246</v>
      </c>
      <c r="G980" s="5">
        <f>'PG facts'!F22</f>
        <v>8</v>
      </c>
      <c r="H980" s="5">
        <f t="shared" si="30"/>
        <v>8.3585056859318119</v>
      </c>
      <c r="I980" s="5">
        <f t="shared" si="31"/>
        <v>23.128864301984997</v>
      </c>
    </row>
    <row r="981" spans="1:9" ht="25" customHeight="1">
      <c r="A981" s="1"/>
      <c r="B981" s="1">
        <v>60</v>
      </c>
      <c r="C981" s="13" t="s">
        <v>47</v>
      </c>
      <c r="D981" s="4">
        <v>44926</v>
      </c>
      <c r="E981" s="4">
        <v>44945</v>
      </c>
      <c r="F981" s="5">
        <v>2.9422840102995229</v>
      </c>
      <c r="G981" s="5">
        <f>'PG facts'!F29</f>
        <v>8</v>
      </c>
      <c r="H981" s="5">
        <f t="shared" si="30"/>
        <v>8.6570351972642428</v>
      </c>
      <c r="I981" s="5">
        <f t="shared" si="31"/>
        <v>23.538272082396183</v>
      </c>
    </row>
    <row r="982" spans="1:9" ht="25" customHeight="1">
      <c r="A982" s="1"/>
      <c r="B982" s="1">
        <v>60</v>
      </c>
      <c r="C982" s="13" t="s">
        <v>47</v>
      </c>
      <c r="D982" s="4">
        <v>45016</v>
      </c>
      <c r="E982" s="4">
        <v>45037</v>
      </c>
      <c r="F982" s="5">
        <v>7.9288489061541512</v>
      </c>
      <c r="G982" s="5">
        <f>'PG facts'!F36</f>
        <v>9</v>
      </c>
      <c r="H982" s="5">
        <f t="shared" si="30"/>
        <v>62.866644976621878</v>
      </c>
      <c r="I982" s="5">
        <f t="shared" si="31"/>
        <v>71.359640155387353</v>
      </c>
    </row>
    <row r="983" spans="1:9" ht="25" customHeight="1">
      <c r="A983" s="1"/>
      <c r="B983" s="1">
        <v>60</v>
      </c>
      <c r="C983" s="13" t="s">
        <v>47</v>
      </c>
      <c r="D983" s="4">
        <v>45107</v>
      </c>
      <c r="E983" s="4">
        <v>45135</v>
      </c>
      <c r="F983" s="5">
        <v>8.2597266565279206</v>
      </c>
      <c r="G983" s="5">
        <f>'PG facts'!F43</f>
        <v>5</v>
      </c>
      <c r="H983" s="5">
        <f t="shared" si="30"/>
        <v>68.223084440557898</v>
      </c>
      <c r="I983" s="5">
        <f t="shared" si="31"/>
        <v>41.298633282639599</v>
      </c>
    </row>
    <row r="984" spans="1:9" ht="25" customHeight="1">
      <c r="A984" s="1"/>
      <c r="B984" s="1">
        <v>60</v>
      </c>
      <c r="C984" s="13" t="s">
        <v>47</v>
      </c>
      <c r="D984" s="4">
        <v>45199</v>
      </c>
      <c r="E984" s="4">
        <v>45217</v>
      </c>
      <c r="F984" s="5">
        <v>8.2240385850818942</v>
      </c>
      <c r="G984" s="5">
        <f>'PG facts'!F50</f>
        <v>10</v>
      </c>
      <c r="H984" s="5">
        <f t="shared" si="30"/>
        <v>67.634810648915803</v>
      </c>
      <c r="I984" s="5">
        <f t="shared" si="31"/>
        <v>82.240385850818939</v>
      </c>
    </row>
    <row r="985" spans="1:9" ht="25" customHeight="1">
      <c r="A985" s="1"/>
      <c r="B985" s="1">
        <v>60</v>
      </c>
      <c r="C985" s="13" t="s">
        <v>47</v>
      </c>
      <c r="D985" s="4">
        <v>45291</v>
      </c>
      <c r="E985" s="4">
        <v>45314</v>
      </c>
      <c r="F985" s="5">
        <v>10.220666745758699</v>
      </c>
      <c r="G985" s="5">
        <f>'PG facts'!F57</f>
        <v>2</v>
      </c>
      <c r="H985" s="5">
        <f t="shared" si="30"/>
        <v>104.46202872785771</v>
      </c>
      <c r="I985" s="5">
        <f t="shared" si="31"/>
        <v>20.441333491517398</v>
      </c>
    </row>
    <row r="986" spans="1:9" ht="25" customHeight="1">
      <c r="A986" s="1"/>
      <c r="B986" s="1">
        <v>60</v>
      </c>
      <c r="C986" s="13" t="s">
        <v>47</v>
      </c>
      <c r="D986" s="4">
        <v>45382</v>
      </c>
      <c r="E986" s="4">
        <v>45401</v>
      </c>
      <c r="F986" s="5">
        <v>2.6947412290672101</v>
      </c>
      <c r="G986" s="5">
        <f>'PG facts'!F64</f>
        <v>2</v>
      </c>
      <c r="H986" s="5">
        <f t="shared" si="30"/>
        <v>7.261630291634658</v>
      </c>
      <c r="I986" s="5">
        <f t="shared" si="31"/>
        <v>5.3894824581344203</v>
      </c>
    </row>
    <row r="987" spans="1:9" ht="25" customHeight="1">
      <c r="A987" s="1"/>
      <c r="B987" s="1">
        <v>60</v>
      </c>
      <c r="C987" s="13" t="s">
        <v>50</v>
      </c>
      <c r="D987" s="4">
        <v>44742</v>
      </c>
      <c r="E987" s="4">
        <v>44771</v>
      </c>
      <c r="F987" s="5">
        <v>5.2620251802431905</v>
      </c>
      <c r="G987" s="5">
        <f>'PG facts'!F15</f>
        <v>9</v>
      </c>
      <c r="H987" s="5">
        <f t="shared" si="30"/>
        <v>27.688908997513384</v>
      </c>
      <c r="I987" s="5">
        <f t="shared" si="31"/>
        <v>47.358226622188717</v>
      </c>
    </row>
    <row r="988" spans="1:9" ht="25" customHeight="1">
      <c r="A988" s="1"/>
      <c r="B988" s="1">
        <v>60</v>
      </c>
      <c r="C988" s="13" t="s">
        <v>50</v>
      </c>
      <c r="D988" s="4">
        <v>44834</v>
      </c>
      <c r="E988" s="4">
        <v>44853</v>
      </c>
      <c r="F988" s="5">
        <v>2.1271124551279996</v>
      </c>
      <c r="G988" s="5">
        <f>'PG facts'!F22</f>
        <v>8</v>
      </c>
      <c r="H988" s="5">
        <f t="shared" si="30"/>
        <v>4.5246073967606666</v>
      </c>
      <c r="I988" s="5">
        <f t="shared" si="31"/>
        <v>17.016899641023997</v>
      </c>
    </row>
    <row r="989" spans="1:9" ht="25" customHeight="1">
      <c r="A989" s="1"/>
      <c r="B989" s="1">
        <v>60</v>
      </c>
      <c r="C989" s="13" t="s">
        <v>50</v>
      </c>
      <c r="D989" s="4">
        <v>44926</v>
      </c>
      <c r="E989" s="4">
        <v>44945</v>
      </c>
      <c r="F989" s="5">
        <v>2.8911080377481246</v>
      </c>
      <c r="G989" s="5">
        <f>'PG facts'!F29</f>
        <v>8</v>
      </c>
      <c r="H989" s="5">
        <f t="shared" si="30"/>
        <v>8.3585056859318119</v>
      </c>
      <c r="I989" s="5">
        <f t="shared" si="31"/>
        <v>23.128864301984997</v>
      </c>
    </row>
    <row r="990" spans="1:9" ht="25" customHeight="1">
      <c r="A990" s="1"/>
      <c r="B990" s="1">
        <v>60</v>
      </c>
      <c r="C990" s="13" t="s">
        <v>50</v>
      </c>
      <c r="D990" s="4">
        <v>45016</v>
      </c>
      <c r="E990" s="4">
        <v>45037</v>
      </c>
      <c r="F990" s="5">
        <v>2.9422840102995229</v>
      </c>
      <c r="G990" s="5">
        <f>'PG facts'!F36</f>
        <v>9</v>
      </c>
      <c r="H990" s="5">
        <f t="shared" si="30"/>
        <v>8.6570351972642428</v>
      </c>
      <c r="I990" s="5">
        <f t="shared" si="31"/>
        <v>26.480556092695707</v>
      </c>
    </row>
    <row r="991" spans="1:9" ht="25" customHeight="1">
      <c r="A991" s="1"/>
      <c r="B991" s="1">
        <v>60</v>
      </c>
      <c r="C991" s="13" t="s">
        <v>50</v>
      </c>
      <c r="D991" s="4">
        <v>45107</v>
      </c>
      <c r="E991" s="4">
        <v>45135</v>
      </c>
      <c r="F991" s="5">
        <v>7.9288489061541512</v>
      </c>
      <c r="G991" s="5">
        <f>'PG facts'!F43</f>
        <v>5</v>
      </c>
      <c r="H991" s="5">
        <f t="shared" si="30"/>
        <v>62.866644976621878</v>
      </c>
      <c r="I991" s="5">
        <f t="shared" si="31"/>
        <v>39.644244530770756</v>
      </c>
    </row>
    <row r="992" spans="1:9" ht="25" customHeight="1">
      <c r="A992" s="1"/>
      <c r="B992" s="1">
        <v>60</v>
      </c>
      <c r="C992" s="13" t="s">
        <v>50</v>
      </c>
      <c r="D992" s="4">
        <v>45199</v>
      </c>
      <c r="E992" s="4">
        <v>45217</v>
      </c>
      <c r="F992" s="5">
        <v>8.2597266565279206</v>
      </c>
      <c r="G992" s="5">
        <f>'PG facts'!F50</f>
        <v>10</v>
      </c>
      <c r="H992" s="5">
        <f t="shared" si="30"/>
        <v>68.223084440557898</v>
      </c>
      <c r="I992" s="5">
        <f t="shared" si="31"/>
        <v>82.597266565279199</v>
      </c>
    </row>
    <row r="993" spans="1:9" ht="25" customHeight="1">
      <c r="A993" s="1"/>
      <c r="B993" s="1">
        <v>60</v>
      </c>
      <c r="C993" s="13" t="s">
        <v>50</v>
      </c>
      <c r="D993" s="4">
        <v>45291</v>
      </c>
      <c r="E993" s="4">
        <v>45314</v>
      </c>
      <c r="F993" s="5">
        <v>8.2240385850818942</v>
      </c>
      <c r="G993" s="5">
        <f>'PG facts'!F57</f>
        <v>2</v>
      </c>
      <c r="H993" s="5">
        <f t="shared" si="30"/>
        <v>67.634810648915803</v>
      </c>
      <c r="I993" s="5">
        <f t="shared" si="31"/>
        <v>16.448077170163788</v>
      </c>
    </row>
    <row r="994" spans="1:9" ht="25" customHeight="1">
      <c r="A994" s="1"/>
      <c r="B994" s="1">
        <v>60</v>
      </c>
      <c r="C994" s="13" t="s">
        <v>50</v>
      </c>
      <c r="D994" s="4">
        <v>45382</v>
      </c>
      <c r="E994" s="4">
        <v>45401</v>
      </c>
      <c r="F994" s="5">
        <v>10.220666745758699</v>
      </c>
      <c r="G994" s="5">
        <f>'PG facts'!F64</f>
        <v>2</v>
      </c>
      <c r="H994" s="5">
        <f t="shared" si="30"/>
        <v>104.46202872785771</v>
      </c>
      <c r="I994" s="5">
        <f t="shared" si="31"/>
        <v>20.441333491517398</v>
      </c>
    </row>
    <row r="995" spans="1:9" ht="25" customHeight="1">
      <c r="A995" s="1"/>
      <c r="B995" s="1">
        <v>61</v>
      </c>
      <c r="C995" s="13" t="s">
        <v>47</v>
      </c>
      <c r="D995" s="4">
        <v>44651</v>
      </c>
      <c r="E995" s="4">
        <v>44671</v>
      </c>
      <c r="F995" s="5">
        <v>6.6867236024844789</v>
      </c>
      <c r="G995" s="5">
        <f>'PG facts'!F8</f>
        <v>16</v>
      </c>
      <c r="H995" s="5">
        <f t="shared" si="30"/>
        <v>44.712272536023008</v>
      </c>
      <c r="I995" s="5">
        <f t="shared" si="31"/>
        <v>106.98757763975166</v>
      </c>
    </row>
    <row r="996" spans="1:9" ht="25" customHeight="1">
      <c r="A996" s="1"/>
      <c r="B996" s="1">
        <v>61</v>
      </c>
      <c r="C996" s="13" t="s">
        <v>47</v>
      </c>
      <c r="D996" s="4">
        <v>44742</v>
      </c>
      <c r="E996" s="4">
        <v>44771</v>
      </c>
      <c r="F996" s="5">
        <v>3.3005205380611136</v>
      </c>
      <c r="G996" s="5">
        <f>'PG facts'!F15</f>
        <v>9</v>
      </c>
      <c r="H996" s="5">
        <f t="shared" si="30"/>
        <v>10.893435822163223</v>
      </c>
      <c r="I996" s="5">
        <f t="shared" si="31"/>
        <v>29.704684842550023</v>
      </c>
    </row>
    <row r="997" spans="1:9" ht="25" customHeight="1">
      <c r="A997" s="1"/>
      <c r="B997" s="1">
        <v>61</v>
      </c>
      <c r="C997" s="13" t="s">
        <v>47</v>
      </c>
      <c r="D997" s="4">
        <v>44834</v>
      </c>
      <c r="E997" s="4">
        <v>44853</v>
      </c>
      <c r="F997" s="5">
        <v>3.7534957034626615</v>
      </c>
      <c r="G997" s="5">
        <f>'PG facts'!F22</f>
        <v>8</v>
      </c>
      <c r="H997" s="5">
        <f t="shared" si="30"/>
        <v>14.08872999591266</v>
      </c>
      <c r="I997" s="5">
        <f t="shared" si="31"/>
        <v>30.027965627701292</v>
      </c>
    </row>
    <row r="998" spans="1:9" ht="25" customHeight="1">
      <c r="A998" s="1"/>
      <c r="B998" s="1">
        <v>61</v>
      </c>
      <c r="C998" s="13" t="s">
        <v>47</v>
      </c>
      <c r="D998" s="4">
        <v>44926</v>
      </c>
      <c r="E998" s="4">
        <v>44945</v>
      </c>
      <c r="F998" s="5">
        <v>3.8537489057633101</v>
      </c>
      <c r="G998" s="5">
        <f>'PG facts'!F29</f>
        <v>8</v>
      </c>
      <c r="H998" s="5">
        <f t="shared" si="30"/>
        <v>14.85138062867191</v>
      </c>
      <c r="I998" s="5">
        <f t="shared" si="31"/>
        <v>30.829991246106481</v>
      </c>
    </row>
    <row r="999" spans="1:9" ht="25" customHeight="1">
      <c r="A999" s="1"/>
      <c r="B999" s="1">
        <v>61</v>
      </c>
      <c r="C999" s="13" t="s">
        <v>47</v>
      </c>
      <c r="D999" s="4">
        <v>45016</v>
      </c>
      <c r="E999" s="4">
        <v>45037</v>
      </c>
      <c r="F999" s="5">
        <v>7.4421096253171282</v>
      </c>
      <c r="G999" s="5">
        <f>'PG facts'!F36</f>
        <v>9</v>
      </c>
      <c r="H999" s="5">
        <f t="shared" si="30"/>
        <v>55.384995675237846</v>
      </c>
      <c r="I999" s="5">
        <f t="shared" si="31"/>
        <v>66.978986627854155</v>
      </c>
    </row>
    <row r="1000" spans="1:9" ht="25" customHeight="1">
      <c r="A1000" s="1"/>
      <c r="B1000" s="1">
        <v>61</v>
      </c>
      <c r="C1000" s="13" t="s">
        <v>47</v>
      </c>
      <c r="D1000" s="4">
        <v>45107</v>
      </c>
      <c r="E1000" s="4">
        <v>45135</v>
      </c>
      <c r="F1000" s="5">
        <v>8.4097508406757235</v>
      </c>
      <c r="G1000" s="5">
        <f>'PG facts'!F43</f>
        <v>5</v>
      </c>
      <c r="H1000" s="5">
        <f t="shared" si="30"/>
        <v>70.723909202246034</v>
      </c>
      <c r="I1000" s="5">
        <f t="shared" si="31"/>
        <v>42.048754203378621</v>
      </c>
    </row>
    <row r="1001" spans="1:9" ht="25" customHeight="1">
      <c r="A1001" s="1"/>
      <c r="B1001" s="1">
        <v>61</v>
      </c>
      <c r="C1001" s="13" t="s">
        <v>47</v>
      </c>
      <c r="D1001" s="4">
        <v>45199</v>
      </c>
      <c r="E1001" s="4">
        <v>45217</v>
      </c>
      <c r="F1001" s="5">
        <v>7.2412914355164393</v>
      </c>
      <c r="G1001" s="5">
        <f>'PG facts'!F50</f>
        <v>10</v>
      </c>
      <c r="H1001" s="5">
        <f t="shared" si="30"/>
        <v>52.436301654083735</v>
      </c>
      <c r="I1001" s="5">
        <f t="shared" si="31"/>
        <v>72.412914355164389</v>
      </c>
    </row>
    <row r="1002" spans="1:9" ht="25" customHeight="1">
      <c r="A1002" s="1"/>
      <c r="B1002" s="1">
        <v>61</v>
      </c>
      <c r="C1002" s="13" t="s">
        <v>47</v>
      </c>
      <c r="D1002" s="4">
        <v>45291</v>
      </c>
      <c r="E1002" s="4">
        <v>45314</v>
      </c>
      <c r="F1002" s="5">
        <v>9.637550476339829</v>
      </c>
      <c r="G1002" s="5">
        <f>'PG facts'!F57</f>
        <v>2</v>
      </c>
      <c r="H1002" s="5">
        <f t="shared" si="30"/>
        <v>92.882379183998069</v>
      </c>
      <c r="I1002" s="5">
        <f t="shared" si="31"/>
        <v>19.275100952679658</v>
      </c>
    </row>
    <row r="1003" spans="1:9" ht="25" customHeight="1">
      <c r="A1003" s="1"/>
      <c r="B1003" s="1">
        <v>61</v>
      </c>
      <c r="C1003" s="13" t="s">
        <v>47</v>
      </c>
      <c r="D1003" s="4">
        <v>45382</v>
      </c>
      <c r="E1003" s="4">
        <v>45401</v>
      </c>
      <c r="F1003" s="5">
        <v>2.2728127939793064</v>
      </c>
      <c r="G1003" s="5">
        <f>'PG facts'!F64</f>
        <v>2</v>
      </c>
      <c r="H1003" s="5">
        <f t="shared" si="30"/>
        <v>5.1656779964760204</v>
      </c>
      <c r="I1003" s="5">
        <f t="shared" si="31"/>
        <v>4.5456255879586127</v>
      </c>
    </row>
    <row r="1004" spans="1:9" ht="25" customHeight="1">
      <c r="A1004" s="1"/>
      <c r="B1004" s="1">
        <v>61</v>
      </c>
      <c r="C1004" s="13" t="s">
        <v>50</v>
      </c>
      <c r="D1004" s="4">
        <v>44742</v>
      </c>
      <c r="E1004" s="4">
        <v>44771</v>
      </c>
      <c r="F1004" s="5">
        <v>6.6867236024844789</v>
      </c>
      <c r="G1004" s="5">
        <f>'PG facts'!F15</f>
        <v>9</v>
      </c>
      <c r="H1004" s="5">
        <f t="shared" si="30"/>
        <v>44.712272536023008</v>
      </c>
      <c r="I1004" s="5">
        <f t="shared" si="31"/>
        <v>60.180512422360309</v>
      </c>
    </row>
    <row r="1005" spans="1:9" ht="25" customHeight="1">
      <c r="A1005" s="1"/>
      <c r="B1005" s="1">
        <v>61</v>
      </c>
      <c r="C1005" s="13" t="s">
        <v>50</v>
      </c>
      <c r="D1005" s="4">
        <v>44834</v>
      </c>
      <c r="E1005" s="4">
        <v>44853</v>
      </c>
      <c r="F1005" s="5">
        <v>3.3005205380611136</v>
      </c>
      <c r="G1005" s="5">
        <f>'PG facts'!F22</f>
        <v>8</v>
      </c>
      <c r="H1005" s="5">
        <f t="shared" si="30"/>
        <v>10.893435822163223</v>
      </c>
      <c r="I1005" s="5">
        <f t="shared" si="31"/>
        <v>26.404164304488908</v>
      </c>
    </row>
    <row r="1006" spans="1:9" ht="25" customHeight="1">
      <c r="A1006" s="1"/>
      <c r="B1006" s="1">
        <v>61</v>
      </c>
      <c r="C1006" s="13" t="s">
        <v>50</v>
      </c>
      <c r="D1006" s="4">
        <v>44926</v>
      </c>
      <c r="E1006" s="4">
        <v>44945</v>
      </c>
      <c r="F1006" s="5">
        <v>3.7534957034626615</v>
      </c>
      <c r="G1006" s="5">
        <f>'PG facts'!F29</f>
        <v>8</v>
      </c>
      <c r="H1006" s="5">
        <f t="shared" si="30"/>
        <v>14.08872999591266</v>
      </c>
      <c r="I1006" s="5">
        <f t="shared" si="31"/>
        <v>30.027965627701292</v>
      </c>
    </row>
    <row r="1007" spans="1:9" ht="25" customHeight="1">
      <c r="A1007" s="1"/>
      <c r="B1007" s="1">
        <v>61</v>
      </c>
      <c r="C1007" s="13" t="s">
        <v>50</v>
      </c>
      <c r="D1007" s="4">
        <v>45016</v>
      </c>
      <c r="E1007" s="4">
        <v>45037</v>
      </c>
      <c r="F1007" s="5">
        <v>3.8537489057633101</v>
      </c>
      <c r="G1007" s="5">
        <f>'PG facts'!F36</f>
        <v>9</v>
      </c>
      <c r="H1007" s="5">
        <f t="shared" si="30"/>
        <v>14.85138062867191</v>
      </c>
      <c r="I1007" s="5">
        <f t="shared" si="31"/>
        <v>34.683740151869792</v>
      </c>
    </row>
    <row r="1008" spans="1:9" ht="25" customHeight="1">
      <c r="A1008" s="1"/>
      <c r="B1008" s="1">
        <v>61</v>
      </c>
      <c r="C1008" s="13" t="s">
        <v>50</v>
      </c>
      <c r="D1008" s="4">
        <v>45107</v>
      </c>
      <c r="E1008" s="4">
        <v>45135</v>
      </c>
      <c r="F1008" s="5">
        <v>7.4421096253171282</v>
      </c>
      <c r="G1008" s="5">
        <f>'PG facts'!F43</f>
        <v>5</v>
      </c>
      <c r="H1008" s="5">
        <f t="shared" si="30"/>
        <v>55.384995675237846</v>
      </c>
      <c r="I1008" s="5">
        <f t="shared" si="31"/>
        <v>37.210548126585643</v>
      </c>
    </row>
    <row r="1009" spans="1:9" ht="25" customHeight="1">
      <c r="A1009" s="1"/>
      <c r="B1009" s="1">
        <v>61</v>
      </c>
      <c r="C1009" s="13" t="s">
        <v>50</v>
      </c>
      <c r="D1009" s="4">
        <v>45199</v>
      </c>
      <c r="E1009" s="4">
        <v>45217</v>
      </c>
      <c r="F1009" s="5">
        <v>8.4097508406757235</v>
      </c>
      <c r="G1009" s="5">
        <f>'PG facts'!F50</f>
        <v>10</v>
      </c>
      <c r="H1009" s="5">
        <f t="shared" si="30"/>
        <v>70.723909202246034</v>
      </c>
      <c r="I1009" s="5">
        <f t="shared" si="31"/>
        <v>84.097508406757242</v>
      </c>
    </row>
    <row r="1010" spans="1:9" ht="25" customHeight="1">
      <c r="A1010" s="1"/>
      <c r="B1010" s="1">
        <v>61</v>
      </c>
      <c r="C1010" s="13" t="s">
        <v>50</v>
      </c>
      <c r="D1010" s="4">
        <v>45291</v>
      </c>
      <c r="E1010" s="4">
        <v>45314</v>
      </c>
      <c r="F1010" s="5">
        <v>7.2412914355164393</v>
      </c>
      <c r="G1010" s="5">
        <f>'PG facts'!F57</f>
        <v>2</v>
      </c>
      <c r="H1010" s="5">
        <f t="shared" si="30"/>
        <v>52.436301654083735</v>
      </c>
      <c r="I1010" s="5">
        <f t="shared" si="31"/>
        <v>14.482582871032879</v>
      </c>
    </row>
    <row r="1011" spans="1:9" ht="25" customHeight="1">
      <c r="A1011" s="1"/>
      <c r="B1011" s="1">
        <v>61</v>
      </c>
      <c r="C1011" s="13" t="s">
        <v>50</v>
      </c>
      <c r="D1011" s="4">
        <v>45382</v>
      </c>
      <c r="E1011" s="4">
        <v>45401</v>
      </c>
      <c r="F1011" s="5">
        <v>9.637550476339829</v>
      </c>
      <c r="G1011" s="5">
        <f>'PG facts'!F64</f>
        <v>2</v>
      </c>
      <c r="H1011" s="5">
        <f t="shared" si="30"/>
        <v>92.882379183998069</v>
      </c>
      <c r="I1011" s="5">
        <f t="shared" si="31"/>
        <v>19.275100952679658</v>
      </c>
    </row>
    <row r="1012" spans="1:9" ht="25" customHeight="1">
      <c r="A1012" s="1"/>
      <c r="B1012" s="1">
        <v>62</v>
      </c>
      <c r="C1012" s="13" t="s">
        <v>47</v>
      </c>
      <c r="D1012" s="4">
        <v>44651</v>
      </c>
      <c r="E1012" s="4">
        <v>44671</v>
      </c>
      <c r="F1012" s="5">
        <v>6.6867236024844789</v>
      </c>
      <c r="G1012" s="5">
        <f>'PG facts'!F8</f>
        <v>16</v>
      </c>
      <c r="H1012" s="5">
        <f t="shared" si="30"/>
        <v>44.712272536023008</v>
      </c>
      <c r="I1012" s="5">
        <f t="shared" si="31"/>
        <v>106.98757763975166</v>
      </c>
    </row>
    <row r="1013" spans="1:9" ht="25" customHeight="1">
      <c r="A1013" s="1"/>
      <c r="B1013" s="1">
        <v>62</v>
      </c>
      <c r="C1013" s="13" t="s">
        <v>47</v>
      </c>
      <c r="D1013" s="4">
        <v>44742</v>
      </c>
      <c r="E1013" s="4">
        <v>44771</v>
      </c>
      <c r="F1013" s="5">
        <v>3.3005205380611136</v>
      </c>
      <c r="G1013" s="5">
        <f>'PG facts'!F15</f>
        <v>9</v>
      </c>
      <c r="H1013" s="5">
        <f t="shared" si="30"/>
        <v>10.893435822163223</v>
      </c>
      <c r="I1013" s="5">
        <f t="shared" si="31"/>
        <v>29.704684842550023</v>
      </c>
    </row>
    <row r="1014" spans="1:9" ht="25" customHeight="1">
      <c r="A1014" s="1"/>
      <c r="B1014" s="1">
        <v>62</v>
      </c>
      <c r="C1014" s="13" t="s">
        <v>47</v>
      </c>
      <c r="D1014" s="4">
        <v>44834</v>
      </c>
      <c r="E1014" s="4">
        <v>44853</v>
      </c>
      <c r="F1014" s="5">
        <v>3.7534957034626615</v>
      </c>
      <c r="G1014" s="5">
        <f>'PG facts'!F22</f>
        <v>8</v>
      </c>
      <c r="H1014" s="5">
        <f t="shared" si="30"/>
        <v>14.08872999591266</v>
      </c>
      <c r="I1014" s="5">
        <f t="shared" si="31"/>
        <v>30.027965627701292</v>
      </c>
    </row>
    <row r="1015" spans="1:9" ht="25" customHeight="1">
      <c r="A1015" s="1"/>
      <c r="B1015" s="1">
        <v>62</v>
      </c>
      <c r="C1015" s="13" t="s">
        <v>47</v>
      </c>
      <c r="D1015" s="4">
        <v>44926</v>
      </c>
      <c r="E1015" s="4">
        <v>44945</v>
      </c>
      <c r="F1015" s="5">
        <v>3.8537489057633101</v>
      </c>
      <c r="G1015" s="5">
        <f>'PG facts'!F29</f>
        <v>8</v>
      </c>
      <c r="H1015" s="5">
        <f t="shared" si="30"/>
        <v>14.85138062867191</v>
      </c>
      <c r="I1015" s="5">
        <f t="shared" si="31"/>
        <v>30.829991246106481</v>
      </c>
    </row>
    <row r="1016" spans="1:9" ht="25" customHeight="1">
      <c r="A1016" s="1"/>
      <c r="B1016" s="1">
        <v>62</v>
      </c>
      <c r="C1016" s="13" t="s">
        <v>47</v>
      </c>
      <c r="D1016" s="4">
        <v>45016</v>
      </c>
      <c r="E1016" s="4">
        <v>45037</v>
      </c>
      <c r="F1016" s="5">
        <v>7.4077443221443939</v>
      </c>
      <c r="G1016" s="5">
        <f>'PG facts'!F36</f>
        <v>9</v>
      </c>
      <c r="H1016" s="5">
        <f t="shared" si="30"/>
        <v>54.874675942262506</v>
      </c>
      <c r="I1016" s="5">
        <f t="shared" si="31"/>
        <v>66.669698899299547</v>
      </c>
    </row>
    <row r="1017" spans="1:9" ht="25" customHeight="1">
      <c r="A1017" s="1"/>
      <c r="B1017" s="1">
        <v>62</v>
      </c>
      <c r="C1017" s="13" t="s">
        <v>47</v>
      </c>
      <c r="D1017" s="4">
        <v>45107</v>
      </c>
      <c r="E1017" s="4">
        <v>45135</v>
      </c>
      <c r="F1017" s="5">
        <v>8.4855862777772231</v>
      </c>
      <c r="G1017" s="5">
        <f>'PG facts'!F43</f>
        <v>5</v>
      </c>
      <c r="H1017" s="5">
        <f t="shared" si="30"/>
        <v>72.005174477601102</v>
      </c>
      <c r="I1017" s="5">
        <f t="shared" si="31"/>
        <v>42.427931388886115</v>
      </c>
    </row>
    <row r="1018" spans="1:9" ht="25" customHeight="1">
      <c r="A1018" s="1"/>
      <c r="B1018" s="1">
        <v>62</v>
      </c>
      <c r="C1018" s="13" t="s">
        <v>47</v>
      </c>
      <c r="D1018" s="4">
        <v>45199</v>
      </c>
      <c r="E1018" s="4">
        <v>45217</v>
      </c>
      <c r="F1018" s="5">
        <v>7.2412914355164393</v>
      </c>
      <c r="G1018" s="5">
        <f>'PG facts'!F50</f>
        <v>10</v>
      </c>
      <c r="H1018" s="5">
        <f t="shared" si="30"/>
        <v>52.436301654083735</v>
      </c>
      <c r="I1018" s="5">
        <f t="shared" si="31"/>
        <v>72.412914355164389</v>
      </c>
    </row>
    <row r="1019" spans="1:9" ht="25" customHeight="1">
      <c r="A1019" s="1"/>
      <c r="B1019" s="1">
        <v>62</v>
      </c>
      <c r="C1019" s="13" t="s">
        <v>47</v>
      </c>
      <c r="D1019" s="4">
        <v>45291</v>
      </c>
      <c r="E1019" s="4">
        <v>45314</v>
      </c>
      <c r="F1019" s="5">
        <v>9.637550476339829</v>
      </c>
      <c r="G1019" s="5">
        <f>'PG facts'!F57</f>
        <v>2</v>
      </c>
      <c r="H1019" s="5">
        <f t="shared" si="30"/>
        <v>92.882379183998069</v>
      </c>
      <c r="I1019" s="5">
        <f t="shared" si="31"/>
        <v>19.275100952679658</v>
      </c>
    </row>
    <row r="1020" spans="1:9" ht="25" customHeight="1">
      <c r="A1020" s="1"/>
      <c r="B1020" s="1">
        <v>62</v>
      </c>
      <c r="C1020" s="13" t="s">
        <v>47</v>
      </c>
      <c r="D1020" s="4">
        <v>45382</v>
      </c>
      <c r="E1020" s="4">
        <v>45401</v>
      </c>
      <c r="F1020" s="5">
        <v>2.1803775431464389</v>
      </c>
      <c r="G1020" s="5">
        <f>'PG facts'!F64</f>
        <v>2</v>
      </c>
      <c r="H1020" s="5">
        <f t="shared" si="30"/>
        <v>4.754046230657301</v>
      </c>
      <c r="I1020" s="5">
        <f t="shared" si="31"/>
        <v>4.3607550862928779</v>
      </c>
    </row>
    <row r="1021" spans="1:9" ht="25" customHeight="1">
      <c r="A1021" s="1"/>
      <c r="B1021" s="1">
        <v>62</v>
      </c>
      <c r="C1021" s="13" t="s">
        <v>50</v>
      </c>
      <c r="D1021" s="4">
        <v>44742</v>
      </c>
      <c r="E1021" s="4">
        <v>44771</v>
      </c>
      <c r="F1021" s="5">
        <v>6.6867236024844789</v>
      </c>
      <c r="G1021" s="5">
        <f>'PG facts'!F15</f>
        <v>9</v>
      </c>
      <c r="H1021" s="5">
        <f t="shared" si="30"/>
        <v>44.712272536023008</v>
      </c>
      <c r="I1021" s="5">
        <f t="shared" si="31"/>
        <v>60.180512422360309</v>
      </c>
    </row>
    <row r="1022" spans="1:9" ht="25" customHeight="1">
      <c r="A1022" s="1"/>
      <c r="B1022" s="1">
        <v>62</v>
      </c>
      <c r="C1022" s="13" t="s">
        <v>50</v>
      </c>
      <c r="D1022" s="4">
        <v>44834</v>
      </c>
      <c r="E1022" s="4">
        <v>44853</v>
      </c>
      <c r="F1022" s="5">
        <v>3.3005205380611136</v>
      </c>
      <c r="G1022" s="5">
        <f>'PG facts'!F22</f>
        <v>8</v>
      </c>
      <c r="H1022" s="5">
        <f t="shared" si="30"/>
        <v>10.893435822163223</v>
      </c>
      <c r="I1022" s="5">
        <f t="shared" si="31"/>
        <v>26.404164304488908</v>
      </c>
    </row>
    <row r="1023" spans="1:9" ht="25" customHeight="1">
      <c r="A1023" s="1"/>
      <c r="B1023" s="1">
        <v>62</v>
      </c>
      <c r="C1023" s="13" t="s">
        <v>50</v>
      </c>
      <c r="D1023" s="4">
        <v>44926</v>
      </c>
      <c r="E1023" s="4">
        <v>44945</v>
      </c>
      <c r="F1023" s="5">
        <v>3.7534957034626615</v>
      </c>
      <c r="G1023" s="5">
        <f>'PG facts'!F29</f>
        <v>8</v>
      </c>
      <c r="H1023" s="5">
        <f t="shared" si="30"/>
        <v>14.08872999591266</v>
      </c>
      <c r="I1023" s="5">
        <f t="shared" si="31"/>
        <v>30.027965627701292</v>
      </c>
    </row>
    <row r="1024" spans="1:9" ht="25" customHeight="1">
      <c r="A1024" s="1"/>
      <c r="B1024" s="1">
        <v>62</v>
      </c>
      <c r="C1024" s="13" t="s">
        <v>50</v>
      </c>
      <c r="D1024" s="4">
        <v>45016</v>
      </c>
      <c r="E1024" s="4">
        <v>45037</v>
      </c>
      <c r="F1024" s="5">
        <v>3.8537489057633101</v>
      </c>
      <c r="G1024" s="5">
        <f>'PG facts'!F36</f>
        <v>9</v>
      </c>
      <c r="H1024" s="5">
        <f t="shared" si="30"/>
        <v>14.85138062867191</v>
      </c>
      <c r="I1024" s="5">
        <f t="shared" si="31"/>
        <v>34.683740151869792</v>
      </c>
    </row>
    <row r="1025" spans="1:9" ht="25" customHeight="1">
      <c r="A1025" s="1"/>
      <c r="B1025" s="1">
        <v>62</v>
      </c>
      <c r="C1025" s="13" t="s">
        <v>50</v>
      </c>
      <c r="D1025" s="4">
        <v>45107</v>
      </c>
      <c r="E1025" s="4">
        <v>45135</v>
      </c>
      <c r="F1025" s="5">
        <v>7.4077443221443939</v>
      </c>
      <c r="G1025" s="5">
        <f>'PG facts'!F43</f>
        <v>5</v>
      </c>
      <c r="H1025" s="5">
        <f t="shared" si="30"/>
        <v>54.874675942262506</v>
      </c>
      <c r="I1025" s="5">
        <f t="shared" si="31"/>
        <v>37.038721610721971</v>
      </c>
    </row>
    <row r="1026" spans="1:9" ht="25" customHeight="1">
      <c r="A1026" s="1"/>
      <c r="B1026" s="1">
        <v>62</v>
      </c>
      <c r="C1026" s="13" t="s">
        <v>50</v>
      </c>
      <c r="D1026" s="4">
        <v>45199</v>
      </c>
      <c r="E1026" s="4">
        <v>45217</v>
      </c>
      <c r="F1026" s="5">
        <v>8.4855862777772231</v>
      </c>
      <c r="G1026" s="5">
        <f>'PG facts'!F50</f>
        <v>10</v>
      </c>
      <c r="H1026" s="5">
        <f t="shared" si="30"/>
        <v>72.005174477601102</v>
      </c>
      <c r="I1026" s="5">
        <f t="shared" si="31"/>
        <v>84.855862777772231</v>
      </c>
    </row>
    <row r="1027" spans="1:9" ht="25" customHeight="1">
      <c r="A1027" s="1"/>
      <c r="B1027" s="1">
        <v>62</v>
      </c>
      <c r="C1027" s="13" t="s">
        <v>50</v>
      </c>
      <c r="D1027" s="4">
        <v>45291</v>
      </c>
      <c r="E1027" s="4">
        <v>45314</v>
      </c>
      <c r="F1027" s="5">
        <v>7.2412914355164393</v>
      </c>
      <c r="G1027" s="5">
        <f>'PG facts'!F57</f>
        <v>2</v>
      </c>
      <c r="H1027" s="5">
        <f t="shared" si="30"/>
        <v>52.436301654083735</v>
      </c>
      <c r="I1027" s="5">
        <f t="shared" si="31"/>
        <v>14.482582871032879</v>
      </c>
    </row>
    <row r="1028" spans="1:9" ht="25" customHeight="1">
      <c r="A1028" s="1"/>
      <c r="B1028" s="1">
        <v>62</v>
      </c>
      <c r="C1028" s="13" t="s">
        <v>50</v>
      </c>
      <c r="D1028" s="4">
        <v>45382</v>
      </c>
      <c r="E1028" s="4">
        <v>45401</v>
      </c>
      <c r="F1028" s="5">
        <v>9.637550476339829</v>
      </c>
      <c r="G1028" s="5">
        <f>'PG facts'!F64</f>
        <v>2</v>
      </c>
      <c r="H1028" s="5">
        <f t="shared" si="30"/>
        <v>92.882379183998069</v>
      </c>
      <c r="I1028" s="5">
        <f t="shared" si="31"/>
        <v>19.275100952679658</v>
      </c>
    </row>
    <row r="1029" spans="1:9" ht="25" customHeight="1">
      <c r="A1029" s="1"/>
      <c r="B1029" s="1">
        <v>63</v>
      </c>
      <c r="C1029" s="13" t="s">
        <v>47</v>
      </c>
      <c r="D1029" s="4">
        <v>44651</v>
      </c>
      <c r="E1029" s="4">
        <v>44671</v>
      </c>
      <c r="F1029" s="5">
        <v>6.6867236024844789</v>
      </c>
      <c r="G1029" s="5">
        <f>'PG facts'!F8</f>
        <v>16</v>
      </c>
      <c r="H1029" s="5">
        <f t="shared" si="30"/>
        <v>44.712272536023008</v>
      </c>
      <c r="I1029" s="5">
        <f t="shared" si="31"/>
        <v>106.98757763975166</v>
      </c>
    </row>
    <row r="1030" spans="1:9" ht="25" customHeight="1">
      <c r="A1030" s="1"/>
      <c r="B1030" s="1">
        <v>63</v>
      </c>
      <c r="C1030" s="13" t="s">
        <v>47</v>
      </c>
      <c r="D1030" s="4">
        <v>44742</v>
      </c>
      <c r="E1030" s="4">
        <v>44771</v>
      </c>
      <c r="F1030" s="5">
        <v>3.3005205380611136</v>
      </c>
      <c r="G1030" s="5">
        <f>'PG facts'!F15</f>
        <v>9</v>
      </c>
      <c r="H1030" s="5">
        <f t="shared" ref="H1030:H1093" si="32">F1030^2</f>
        <v>10.893435822163223</v>
      </c>
      <c r="I1030" s="5">
        <f t="shared" ref="I1030:I1093" si="33">F1030*G1030</f>
        <v>29.704684842550023</v>
      </c>
    </row>
    <row r="1031" spans="1:9" ht="25" customHeight="1">
      <c r="A1031" s="1"/>
      <c r="B1031" s="1">
        <v>63</v>
      </c>
      <c r="C1031" s="13" t="s">
        <v>47</v>
      </c>
      <c r="D1031" s="4">
        <v>44834</v>
      </c>
      <c r="E1031" s="4">
        <v>44853</v>
      </c>
      <c r="F1031" s="5">
        <v>3.7534957034626615</v>
      </c>
      <c r="G1031" s="5">
        <f>'PG facts'!F22</f>
        <v>8</v>
      </c>
      <c r="H1031" s="5">
        <f t="shared" si="32"/>
        <v>14.08872999591266</v>
      </c>
      <c r="I1031" s="5">
        <f t="shared" si="33"/>
        <v>30.027965627701292</v>
      </c>
    </row>
    <row r="1032" spans="1:9" ht="25" customHeight="1">
      <c r="A1032" s="1"/>
      <c r="B1032" s="1">
        <v>63</v>
      </c>
      <c r="C1032" s="13" t="s">
        <v>47</v>
      </c>
      <c r="D1032" s="4">
        <v>44926</v>
      </c>
      <c r="E1032" s="4">
        <v>44945</v>
      </c>
      <c r="F1032" s="5">
        <v>3.8537489057633101</v>
      </c>
      <c r="G1032" s="5">
        <f>'PG facts'!F29</f>
        <v>8</v>
      </c>
      <c r="H1032" s="5">
        <f t="shared" si="32"/>
        <v>14.85138062867191</v>
      </c>
      <c r="I1032" s="5">
        <f t="shared" si="33"/>
        <v>30.829991246106481</v>
      </c>
    </row>
    <row r="1033" spans="1:9" ht="25" customHeight="1">
      <c r="A1033" s="1"/>
      <c r="B1033" s="1">
        <v>63</v>
      </c>
      <c r="C1033" s="13" t="s">
        <v>47</v>
      </c>
      <c r="D1033" s="4">
        <v>45016</v>
      </c>
      <c r="E1033" s="4">
        <v>45037</v>
      </c>
      <c r="F1033" s="5">
        <v>7.4077443221443939</v>
      </c>
      <c r="G1033" s="5">
        <f>'PG facts'!F36</f>
        <v>9</v>
      </c>
      <c r="H1033" s="5">
        <f t="shared" si="32"/>
        <v>54.874675942262506</v>
      </c>
      <c r="I1033" s="5">
        <f t="shared" si="33"/>
        <v>66.669698899299547</v>
      </c>
    </row>
    <row r="1034" spans="1:9" ht="25" customHeight="1">
      <c r="A1034" s="1"/>
      <c r="B1034" s="1">
        <v>63</v>
      </c>
      <c r="C1034" s="13" t="s">
        <v>47</v>
      </c>
      <c r="D1034" s="4">
        <v>45107</v>
      </c>
      <c r="E1034" s="4">
        <v>45135</v>
      </c>
      <c r="F1034" s="5">
        <v>8.5185148228344545</v>
      </c>
      <c r="G1034" s="5">
        <f>'PG facts'!F43</f>
        <v>5</v>
      </c>
      <c r="H1034" s="5">
        <f t="shared" si="32"/>
        <v>72.565094786850324</v>
      </c>
      <c r="I1034" s="5">
        <f t="shared" si="33"/>
        <v>42.592574114172272</v>
      </c>
    </row>
    <row r="1035" spans="1:9" ht="25" customHeight="1">
      <c r="A1035" s="1"/>
      <c r="B1035" s="1">
        <v>63</v>
      </c>
      <c r="C1035" s="13" t="s">
        <v>47</v>
      </c>
      <c r="D1035" s="4">
        <v>45199</v>
      </c>
      <c r="E1035" s="4">
        <v>45217</v>
      </c>
      <c r="F1035" s="5">
        <v>7.2412914355164393</v>
      </c>
      <c r="G1035" s="5">
        <f>'PG facts'!F50</f>
        <v>10</v>
      </c>
      <c r="H1035" s="5">
        <f t="shared" si="32"/>
        <v>52.436301654083735</v>
      </c>
      <c r="I1035" s="5">
        <f t="shared" si="33"/>
        <v>72.412914355164389</v>
      </c>
    </row>
    <row r="1036" spans="1:9" ht="25" customHeight="1">
      <c r="A1036" s="1"/>
      <c r="B1036" s="1">
        <v>63</v>
      </c>
      <c r="C1036" s="13" t="s">
        <v>47</v>
      </c>
      <c r="D1036" s="4">
        <v>45291</v>
      </c>
      <c r="E1036" s="4">
        <v>45314</v>
      </c>
      <c r="F1036" s="5">
        <v>9.637550476339829</v>
      </c>
      <c r="G1036" s="5">
        <f>'PG facts'!F57</f>
        <v>2</v>
      </c>
      <c r="H1036" s="5">
        <f t="shared" si="32"/>
        <v>92.882379183998069</v>
      </c>
      <c r="I1036" s="5">
        <f t="shared" si="33"/>
        <v>19.275100952679658</v>
      </c>
    </row>
    <row r="1037" spans="1:9" ht="25" customHeight="1">
      <c r="A1037" s="1"/>
      <c r="B1037" s="1">
        <v>63</v>
      </c>
      <c r="C1037" s="13" t="s">
        <v>47</v>
      </c>
      <c r="D1037" s="4">
        <v>45382</v>
      </c>
      <c r="E1037" s="4">
        <v>45401</v>
      </c>
      <c r="F1037" s="5">
        <v>2.1559106393390204</v>
      </c>
      <c r="G1037" s="5">
        <f>'PG facts'!F64</f>
        <v>2</v>
      </c>
      <c r="H1037" s="5">
        <f t="shared" si="32"/>
        <v>4.6479506848151839</v>
      </c>
      <c r="I1037" s="5">
        <f t="shared" si="33"/>
        <v>4.3118212786780408</v>
      </c>
    </row>
    <row r="1038" spans="1:9" ht="25" customHeight="1">
      <c r="A1038" s="1"/>
      <c r="B1038" s="1">
        <v>63</v>
      </c>
      <c r="C1038" s="13" t="s">
        <v>50</v>
      </c>
      <c r="D1038" s="4">
        <v>44742</v>
      </c>
      <c r="E1038" s="4">
        <v>44771</v>
      </c>
      <c r="F1038" s="5">
        <v>6.6867236024844789</v>
      </c>
      <c r="G1038" s="5">
        <f>'PG facts'!F15</f>
        <v>9</v>
      </c>
      <c r="H1038" s="5">
        <f t="shared" si="32"/>
        <v>44.712272536023008</v>
      </c>
      <c r="I1038" s="5">
        <f t="shared" si="33"/>
        <v>60.180512422360309</v>
      </c>
    </row>
    <row r="1039" spans="1:9" ht="25" customHeight="1">
      <c r="A1039" s="1"/>
      <c r="B1039" s="1">
        <v>63</v>
      </c>
      <c r="C1039" s="13" t="s">
        <v>50</v>
      </c>
      <c r="D1039" s="4">
        <v>44834</v>
      </c>
      <c r="E1039" s="4">
        <v>44853</v>
      </c>
      <c r="F1039" s="5">
        <v>3.3005205380611136</v>
      </c>
      <c r="G1039" s="5">
        <f>'PG facts'!F22</f>
        <v>8</v>
      </c>
      <c r="H1039" s="5">
        <f t="shared" si="32"/>
        <v>10.893435822163223</v>
      </c>
      <c r="I1039" s="5">
        <f t="shared" si="33"/>
        <v>26.404164304488908</v>
      </c>
    </row>
    <row r="1040" spans="1:9" ht="25" customHeight="1">
      <c r="A1040" s="1"/>
      <c r="B1040" s="1">
        <v>63</v>
      </c>
      <c r="C1040" s="13" t="s">
        <v>50</v>
      </c>
      <c r="D1040" s="4">
        <v>44926</v>
      </c>
      <c r="E1040" s="4">
        <v>44945</v>
      </c>
      <c r="F1040" s="5">
        <v>3.7534957034626615</v>
      </c>
      <c r="G1040" s="5">
        <f>'PG facts'!F29</f>
        <v>8</v>
      </c>
      <c r="H1040" s="5">
        <f t="shared" si="32"/>
        <v>14.08872999591266</v>
      </c>
      <c r="I1040" s="5">
        <f t="shared" si="33"/>
        <v>30.027965627701292</v>
      </c>
    </row>
    <row r="1041" spans="1:9" ht="25" customHeight="1">
      <c r="A1041" s="1"/>
      <c r="B1041" s="1">
        <v>63</v>
      </c>
      <c r="C1041" s="13" t="s">
        <v>50</v>
      </c>
      <c r="D1041" s="4">
        <v>45016</v>
      </c>
      <c r="E1041" s="4">
        <v>45037</v>
      </c>
      <c r="F1041" s="5">
        <v>3.8537489057633101</v>
      </c>
      <c r="G1041" s="5">
        <f>'PG facts'!F36</f>
        <v>9</v>
      </c>
      <c r="H1041" s="5">
        <f t="shared" si="32"/>
        <v>14.85138062867191</v>
      </c>
      <c r="I1041" s="5">
        <f t="shared" si="33"/>
        <v>34.683740151869792</v>
      </c>
    </row>
    <row r="1042" spans="1:9" ht="25" customHeight="1">
      <c r="A1042" s="1"/>
      <c r="B1042" s="1">
        <v>63</v>
      </c>
      <c r="C1042" s="13" t="s">
        <v>50</v>
      </c>
      <c r="D1042" s="4">
        <v>45107</v>
      </c>
      <c r="E1042" s="4">
        <v>45135</v>
      </c>
      <c r="F1042" s="5">
        <v>7.4077443221443939</v>
      </c>
      <c r="G1042" s="5">
        <f>'PG facts'!F43</f>
        <v>5</v>
      </c>
      <c r="H1042" s="5">
        <f t="shared" si="32"/>
        <v>54.874675942262506</v>
      </c>
      <c r="I1042" s="5">
        <f t="shared" si="33"/>
        <v>37.038721610721971</v>
      </c>
    </row>
    <row r="1043" spans="1:9" ht="25" customHeight="1">
      <c r="A1043" s="1"/>
      <c r="B1043" s="1">
        <v>63</v>
      </c>
      <c r="C1043" s="13" t="s">
        <v>50</v>
      </c>
      <c r="D1043" s="4">
        <v>45199</v>
      </c>
      <c r="E1043" s="4">
        <v>45217</v>
      </c>
      <c r="F1043" s="5">
        <v>8.5185148228344545</v>
      </c>
      <c r="G1043" s="5">
        <f>'PG facts'!F50</f>
        <v>10</v>
      </c>
      <c r="H1043" s="5">
        <f t="shared" si="32"/>
        <v>72.565094786850324</v>
      </c>
      <c r="I1043" s="5">
        <f t="shared" si="33"/>
        <v>85.185148228344545</v>
      </c>
    </row>
    <row r="1044" spans="1:9" ht="25" customHeight="1">
      <c r="A1044" s="1"/>
      <c r="B1044" s="1">
        <v>63</v>
      </c>
      <c r="C1044" s="13" t="s">
        <v>50</v>
      </c>
      <c r="D1044" s="4">
        <v>45291</v>
      </c>
      <c r="E1044" s="4">
        <v>45314</v>
      </c>
      <c r="F1044" s="5">
        <v>7.2412914355164393</v>
      </c>
      <c r="G1044" s="5">
        <f>'PG facts'!F57</f>
        <v>2</v>
      </c>
      <c r="H1044" s="5">
        <f t="shared" si="32"/>
        <v>52.436301654083735</v>
      </c>
      <c r="I1044" s="5">
        <f t="shared" si="33"/>
        <v>14.482582871032879</v>
      </c>
    </row>
    <row r="1045" spans="1:9" ht="25" customHeight="1">
      <c r="A1045" s="1"/>
      <c r="B1045" s="1">
        <v>63</v>
      </c>
      <c r="C1045" s="13" t="s">
        <v>50</v>
      </c>
      <c r="D1045" s="4">
        <v>45382</v>
      </c>
      <c r="E1045" s="4">
        <v>45401</v>
      </c>
      <c r="F1045" s="5">
        <v>9.637550476339829</v>
      </c>
      <c r="G1045" s="5">
        <f>'PG facts'!F64</f>
        <v>2</v>
      </c>
      <c r="H1045" s="5">
        <f t="shared" si="32"/>
        <v>92.882379183998069</v>
      </c>
      <c r="I1045" s="5">
        <f t="shared" si="33"/>
        <v>19.275100952679658</v>
      </c>
    </row>
    <row r="1046" spans="1:9" ht="25" customHeight="1">
      <c r="A1046" s="1"/>
      <c r="B1046" s="1">
        <v>64</v>
      </c>
      <c r="C1046" s="13" t="s">
        <v>47</v>
      </c>
      <c r="D1046" s="4">
        <v>44651</v>
      </c>
      <c r="E1046" s="4">
        <v>44671</v>
      </c>
      <c r="F1046" s="5">
        <v>6.6867236024844789</v>
      </c>
      <c r="G1046" s="5">
        <f>'PG facts'!F8</f>
        <v>16</v>
      </c>
      <c r="H1046" s="5">
        <f t="shared" si="32"/>
        <v>44.712272536023008</v>
      </c>
      <c r="I1046" s="5">
        <f t="shared" si="33"/>
        <v>106.98757763975166</v>
      </c>
    </row>
    <row r="1047" spans="1:9" ht="25" customHeight="1">
      <c r="A1047" s="1"/>
      <c r="B1047" s="1">
        <v>64</v>
      </c>
      <c r="C1047" s="13" t="s">
        <v>47</v>
      </c>
      <c r="D1047" s="4">
        <v>44742</v>
      </c>
      <c r="E1047" s="4">
        <v>44771</v>
      </c>
      <c r="F1047" s="5">
        <v>3.3005205380611136</v>
      </c>
      <c r="G1047" s="5">
        <f>'PG facts'!F15</f>
        <v>9</v>
      </c>
      <c r="H1047" s="5">
        <f t="shared" si="32"/>
        <v>10.893435822163223</v>
      </c>
      <c r="I1047" s="5">
        <f t="shared" si="33"/>
        <v>29.704684842550023</v>
      </c>
    </row>
    <row r="1048" spans="1:9" ht="25" customHeight="1">
      <c r="A1048" s="1"/>
      <c r="B1048" s="1">
        <v>64</v>
      </c>
      <c r="C1048" s="13" t="s">
        <v>47</v>
      </c>
      <c r="D1048" s="4">
        <v>44834</v>
      </c>
      <c r="E1048" s="4">
        <v>44853</v>
      </c>
      <c r="F1048" s="5">
        <v>3.7534957034626615</v>
      </c>
      <c r="G1048" s="5">
        <f>'PG facts'!F22</f>
        <v>8</v>
      </c>
      <c r="H1048" s="5">
        <f t="shared" si="32"/>
        <v>14.08872999591266</v>
      </c>
      <c r="I1048" s="5">
        <f t="shared" si="33"/>
        <v>30.027965627701292</v>
      </c>
    </row>
    <row r="1049" spans="1:9" ht="25" customHeight="1">
      <c r="A1049" s="1"/>
      <c r="B1049" s="1">
        <v>64</v>
      </c>
      <c r="C1049" s="13" t="s">
        <v>47</v>
      </c>
      <c r="D1049" s="4">
        <v>44926</v>
      </c>
      <c r="E1049" s="4">
        <v>44945</v>
      </c>
      <c r="F1049" s="5">
        <v>3.8537489057633101</v>
      </c>
      <c r="G1049" s="5">
        <f>'PG facts'!F29</f>
        <v>8</v>
      </c>
      <c r="H1049" s="5">
        <f t="shared" si="32"/>
        <v>14.85138062867191</v>
      </c>
      <c r="I1049" s="5">
        <f t="shared" si="33"/>
        <v>30.829991246106481</v>
      </c>
    </row>
    <row r="1050" spans="1:9" ht="25" customHeight="1">
      <c r="A1050" s="1"/>
      <c r="B1050" s="1">
        <v>64</v>
      </c>
      <c r="C1050" s="13" t="s">
        <v>47</v>
      </c>
      <c r="D1050" s="4">
        <v>45016</v>
      </c>
      <c r="E1050" s="4">
        <v>45037</v>
      </c>
      <c r="F1050" s="5">
        <v>7.4077443221443939</v>
      </c>
      <c r="G1050" s="5">
        <f>'PG facts'!F36</f>
        <v>9</v>
      </c>
      <c r="H1050" s="5">
        <f t="shared" si="32"/>
        <v>54.874675942262506</v>
      </c>
      <c r="I1050" s="5">
        <f t="shared" si="33"/>
        <v>66.669698899299547</v>
      </c>
    </row>
    <row r="1051" spans="1:9" ht="25" customHeight="1">
      <c r="A1051" s="1"/>
      <c r="B1051" s="1">
        <v>64</v>
      </c>
      <c r="C1051" s="13" t="s">
        <v>47</v>
      </c>
      <c r="D1051" s="4">
        <v>45107</v>
      </c>
      <c r="E1051" s="4">
        <v>45135</v>
      </c>
      <c r="F1051" s="5">
        <v>8.5544368719877806</v>
      </c>
      <c r="G1051" s="5">
        <f>'PG facts'!F43</f>
        <v>5</v>
      </c>
      <c r="H1051" s="5">
        <f t="shared" si="32"/>
        <v>73.178390196824083</v>
      </c>
      <c r="I1051" s="5">
        <f t="shared" si="33"/>
        <v>42.772184359938905</v>
      </c>
    </row>
    <row r="1052" spans="1:9" ht="25" customHeight="1">
      <c r="A1052" s="1"/>
      <c r="B1052" s="1">
        <v>64</v>
      </c>
      <c r="C1052" s="13" t="s">
        <v>47</v>
      </c>
      <c r="D1052" s="4">
        <v>45199</v>
      </c>
      <c r="E1052" s="4">
        <v>45217</v>
      </c>
      <c r="F1052" s="5">
        <v>7.2412914355164393</v>
      </c>
      <c r="G1052" s="5">
        <f>'PG facts'!F50</f>
        <v>10</v>
      </c>
      <c r="H1052" s="5">
        <f t="shared" si="32"/>
        <v>52.436301654083735</v>
      </c>
      <c r="I1052" s="5">
        <f t="shared" si="33"/>
        <v>72.412914355164389</v>
      </c>
    </row>
    <row r="1053" spans="1:9" ht="25" customHeight="1">
      <c r="A1053" s="1"/>
      <c r="B1053" s="1">
        <v>64</v>
      </c>
      <c r="C1053" s="13" t="s">
        <v>47</v>
      </c>
      <c r="D1053" s="4">
        <v>45291</v>
      </c>
      <c r="E1053" s="4">
        <v>45314</v>
      </c>
      <c r="F1053" s="5">
        <v>9.637550476339829</v>
      </c>
      <c r="G1053" s="5">
        <f>'PG facts'!F57</f>
        <v>2</v>
      </c>
      <c r="H1053" s="5">
        <f t="shared" si="32"/>
        <v>92.882379183998069</v>
      </c>
      <c r="I1053" s="5">
        <f t="shared" si="33"/>
        <v>19.275100952679658</v>
      </c>
    </row>
    <row r="1054" spans="1:9" ht="25" customHeight="1">
      <c r="A1054" s="1"/>
      <c r="B1054" s="1">
        <v>64</v>
      </c>
      <c r="C1054" s="13" t="s">
        <v>47</v>
      </c>
      <c r="D1054" s="4">
        <v>45382</v>
      </c>
      <c r="E1054" s="4">
        <v>45401</v>
      </c>
      <c r="F1054" s="5">
        <v>2.1559106393390204</v>
      </c>
      <c r="G1054" s="5">
        <f>'PG facts'!F64</f>
        <v>2</v>
      </c>
      <c r="H1054" s="5">
        <f t="shared" si="32"/>
        <v>4.6479506848151839</v>
      </c>
      <c r="I1054" s="5">
        <f t="shared" si="33"/>
        <v>4.3118212786780408</v>
      </c>
    </row>
    <row r="1055" spans="1:9" ht="25" customHeight="1">
      <c r="A1055" s="1"/>
      <c r="B1055" s="1">
        <v>64</v>
      </c>
      <c r="C1055" s="13" t="s">
        <v>50</v>
      </c>
      <c r="D1055" s="4">
        <v>44742</v>
      </c>
      <c r="E1055" s="4">
        <v>44771</v>
      </c>
      <c r="F1055" s="5">
        <v>6.6867236024844789</v>
      </c>
      <c r="G1055" s="5">
        <f>'PG facts'!F15</f>
        <v>9</v>
      </c>
      <c r="H1055" s="5">
        <f t="shared" si="32"/>
        <v>44.712272536023008</v>
      </c>
      <c r="I1055" s="5">
        <f t="shared" si="33"/>
        <v>60.180512422360309</v>
      </c>
    </row>
    <row r="1056" spans="1:9" ht="25" customHeight="1">
      <c r="A1056" s="1"/>
      <c r="B1056" s="1">
        <v>64</v>
      </c>
      <c r="C1056" s="13" t="s">
        <v>50</v>
      </c>
      <c r="D1056" s="4">
        <v>44834</v>
      </c>
      <c r="E1056" s="4">
        <v>44853</v>
      </c>
      <c r="F1056" s="5">
        <v>3.3005205380611136</v>
      </c>
      <c r="G1056" s="5">
        <f>'PG facts'!F22</f>
        <v>8</v>
      </c>
      <c r="H1056" s="5">
        <f t="shared" si="32"/>
        <v>10.893435822163223</v>
      </c>
      <c r="I1056" s="5">
        <f t="shared" si="33"/>
        <v>26.404164304488908</v>
      </c>
    </row>
    <row r="1057" spans="1:9" ht="25" customHeight="1">
      <c r="A1057" s="1"/>
      <c r="B1057" s="1">
        <v>64</v>
      </c>
      <c r="C1057" s="13" t="s">
        <v>50</v>
      </c>
      <c r="D1057" s="4">
        <v>44926</v>
      </c>
      <c r="E1057" s="4">
        <v>44945</v>
      </c>
      <c r="F1057" s="5">
        <v>3.7534957034626615</v>
      </c>
      <c r="G1057" s="5">
        <f>'PG facts'!F29</f>
        <v>8</v>
      </c>
      <c r="H1057" s="5">
        <f t="shared" si="32"/>
        <v>14.08872999591266</v>
      </c>
      <c r="I1057" s="5">
        <f t="shared" si="33"/>
        <v>30.027965627701292</v>
      </c>
    </row>
    <row r="1058" spans="1:9" ht="25" customHeight="1">
      <c r="A1058" s="1"/>
      <c r="B1058" s="1">
        <v>64</v>
      </c>
      <c r="C1058" s="13" t="s">
        <v>50</v>
      </c>
      <c r="D1058" s="4">
        <v>45016</v>
      </c>
      <c r="E1058" s="4">
        <v>45037</v>
      </c>
      <c r="F1058" s="5">
        <v>3.8537489057633101</v>
      </c>
      <c r="G1058" s="5">
        <f>'PG facts'!F36</f>
        <v>9</v>
      </c>
      <c r="H1058" s="5">
        <f t="shared" si="32"/>
        <v>14.85138062867191</v>
      </c>
      <c r="I1058" s="5">
        <f t="shared" si="33"/>
        <v>34.683740151869792</v>
      </c>
    </row>
    <row r="1059" spans="1:9" ht="25" customHeight="1">
      <c r="A1059" s="1"/>
      <c r="B1059" s="1">
        <v>64</v>
      </c>
      <c r="C1059" s="13" t="s">
        <v>50</v>
      </c>
      <c r="D1059" s="4">
        <v>45107</v>
      </c>
      <c r="E1059" s="4">
        <v>45135</v>
      </c>
      <c r="F1059" s="5">
        <v>7.4077443221443939</v>
      </c>
      <c r="G1059" s="5">
        <f>'PG facts'!F43</f>
        <v>5</v>
      </c>
      <c r="H1059" s="5">
        <f t="shared" si="32"/>
        <v>54.874675942262506</v>
      </c>
      <c r="I1059" s="5">
        <f t="shared" si="33"/>
        <v>37.038721610721971</v>
      </c>
    </row>
    <row r="1060" spans="1:9" ht="25" customHeight="1">
      <c r="A1060" s="1"/>
      <c r="B1060" s="1">
        <v>64</v>
      </c>
      <c r="C1060" s="13" t="s">
        <v>50</v>
      </c>
      <c r="D1060" s="4">
        <v>45199</v>
      </c>
      <c r="E1060" s="4">
        <v>45217</v>
      </c>
      <c r="F1060" s="5">
        <v>8.5544368719877806</v>
      </c>
      <c r="G1060" s="5">
        <f>'PG facts'!F50</f>
        <v>10</v>
      </c>
      <c r="H1060" s="5">
        <f t="shared" si="32"/>
        <v>73.178390196824083</v>
      </c>
      <c r="I1060" s="5">
        <f t="shared" si="33"/>
        <v>85.544368719877809</v>
      </c>
    </row>
    <row r="1061" spans="1:9" ht="25" customHeight="1">
      <c r="A1061" s="1"/>
      <c r="B1061" s="1">
        <v>64</v>
      </c>
      <c r="C1061" s="13" t="s">
        <v>50</v>
      </c>
      <c r="D1061" s="4">
        <v>45291</v>
      </c>
      <c r="E1061" s="4">
        <v>45314</v>
      </c>
      <c r="F1061" s="5">
        <v>7.2412914355164393</v>
      </c>
      <c r="G1061" s="5">
        <f>'PG facts'!F57</f>
        <v>2</v>
      </c>
      <c r="H1061" s="5">
        <f t="shared" si="32"/>
        <v>52.436301654083735</v>
      </c>
      <c r="I1061" s="5">
        <f t="shared" si="33"/>
        <v>14.482582871032879</v>
      </c>
    </row>
    <row r="1062" spans="1:9" ht="25" customHeight="1">
      <c r="A1062" s="1"/>
      <c r="B1062" s="1">
        <v>64</v>
      </c>
      <c r="C1062" s="13" t="s">
        <v>50</v>
      </c>
      <c r="D1062" s="4">
        <v>45382</v>
      </c>
      <c r="E1062" s="4">
        <v>45401</v>
      </c>
      <c r="F1062" s="5">
        <v>9.637550476339829</v>
      </c>
      <c r="G1062" s="5">
        <f>'PG facts'!F64</f>
        <v>2</v>
      </c>
      <c r="H1062" s="5">
        <f t="shared" si="32"/>
        <v>92.882379183998069</v>
      </c>
      <c r="I1062" s="5">
        <f t="shared" si="33"/>
        <v>19.275100952679658</v>
      </c>
    </row>
    <row r="1063" spans="1:9" ht="25" customHeight="1">
      <c r="A1063" s="1"/>
      <c r="B1063" s="1">
        <v>65</v>
      </c>
      <c r="C1063" s="13" t="s">
        <v>47</v>
      </c>
      <c r="D1063" s="4">
        <v>44651</v>
      </c>
      <c r="E1063" s="4">
        <v>44671</v>
      </c>
      <c r="F1063" s="5">
        <v>6.6867236024844789</v>
      </c>
      <c r="G1063" s="5">
        <f>'PG facts'!F8</f>
        <v>16</v>
      </c>
      <c r="H1063" s="5">
        <f t="shared" si="32"/>
        <v>44.712272536023008</v>
      </c>
      <c r="I1063" s="5">
        <f t="shared" si="33"/>
        <v>106.98757763975166</v>
      </c>
    </row>
    <row r="1064" spans="1:9" ht="25" customHeight="1">
      <c r="A1064" s="1"/>
      <c r="B1064" s="1">
        <v>65</v>
      </c>
      <c r="C1064" s="13" t="s">
        <v>47</v>
      </c>
      <c r="D1064" s="4">
        <v>44742</v>
      </c>
      <c r="E1064" s="4">
        <v>44771</v>
      </c>
      <c r="F1064" s="5">
        <v>3.3005205380611136</v>
      </c>
      <c r="G1064" s="5">
        <f>'PG facts'!F15</f>
        <v>9</v>
      </c>
      <c r="H1064" s="5">
        <f t="shared" si="32"/>
        <v>10.893435822163223</v>
      </c>
      <c r="I1064" s="5">
        <f t="shared" si="33"/>
        <v>29.704684842550023</v>
      </c>
    </row>
    <row r="1065" spans="1:9" ht="25" customHeight="1">
      <c r="A1065" s="1"/>
      <c r="B1065" s="1">
        <v>65</v>
      </c>
      <c r="C1065" s="13" t="s">
        <v>47</v>
      </c>
      <c r="D1065" s="4">
        <v>44834</v>
      </c>
      <c r="E1065" s="4">
        <v>44853</v>
      </c>
      <c r="F1065" s="5">
        <v>3.7534957034626615</v>
      </c>
      <c r="G1065" s="5">
        <f>'PG facts'!F22</f>
        <v>8</v>
      </c>
      <c r="H1065" s="5">
        <f t="shared" si="32"/>
        <v>14.08872999591266</v>
      </c>
      <c r="I1065" s="5">
        <f t="shared" si="33"/>
        <v>30.027965627701292</v>
      </c>
    </row>
    <row r="1066" spans="1:9" ht="25" customHeight="1">
      <c r="A1066" s="1"/>
      <c r="B1066" s="1">
        <v>65</v>
      </c>
      <c r="C1066" s="13" t="s">
        <v>47</v>
      </c>
      <c r="D1066" s="4">
        <v>44926</v>
      </c>
      <c r="E1066" s="4">
        <v>44945</v>
      </c>
      <c r="F1066" s="5">
        <v>3.8537489057633101</v>
      </c>
      <c r="G1066" s="5">
        <f>'PG facts'!F29</f>
        <v>8</v>
      </c>
      <c r="H1066" s="5">
        <f t="shared" si="32"/>
        <v>14.85138062867191</v>
      </c>
      <c r="I1066" s="5">
        <f t="shared" si="33"/>
        <v>30.829991246106481</v>
      </c>
    </row>
    <row r="1067" spans="1:9" ht="25" customHeight="1">
      <c r="A1067" s="1"/>
      <c r="B1067" s="1">
        <v>65</v>
      </c>
      <c r="C1067" s="13" t="s">
        <v>47</v>
      </c>
      <c r="D1067" s="4">
        <v>45016</v>
      </c>
      <c r="E1067" s="4">
        <v>45037</v>
      </c>
      <c r="F1067" s="5">
        <v>7.4077443221443939</v>
      </c>
      <c r="G1067" s="5">
        <f>'PG facts'!F36</f>
        <v>9</v>
      </c>
      <c r="H1067" s="5">
        <f t="shared" si="32"/>
        <v>54.874675942262506</v>
      </c>
      <c r="I1067" s="5">
        <f t="shared" si="33"/>
        <v>66.669698899299547</v>
      </c>
    </row>
    <row r="1068" spans="1:9" ht="25" customHeight="1">
      <c r="A1068" s="1"/>
      <c r="B1068" s="1">
        <v>65</v>
      </c>
      <c r="C1068" s="13" t="s">
        <v>47</v>
      </c>
      <c r="D1068" s="4">
        <v>45107</v>
      </c>
      <c r="E1068" s="4">
        <v>45135</v>
      </c>
      <c r="F1068" s="5">
        <v>8.5544368719877806</v>
      </c>
      <c r="G1068" s="5">
        <f>'PG facts'!F43</f>
        <v>5</v>
      </c>
      <c r="H1068" s="5">
        <f t="shared" si="32"/>
        <v>73.178390196824083</v>
      </c>
      <c r="I1068" s="5">
        <f t="shared" si="33"/>
        <v>42.772184359938905</v>
      </c>
    </row>
    <row r="1069" spans="1:9" ht="25" customHeight="1">
      <c r="A1069" s="1"/>
      <c r="B1069" s="1">
        <v>65</v>
      </c>
      <c r="C1069" s="13" t="s">
        <v>47</v>
      </c>
      <c r="D1069" s="4">
        <v>45199</v>
      </c>
      <c r="E1069" s="4">
        <v>45217</v>
      </c>
      <c r="F1069" s="5">
        <v>7.2412914355164393</v>
      </c>
      <c r="G1069" s="5">
        <f>'PG facts'!F50</f>
        <v>10</v>
      </c>
      <c r="H1069" s="5">
        <f t="shared" si="32"/>
        <v>52.436301654083735</v>
      </c>
      <c r="I1069" s="5">
        <f t="shared" si="33"/>
        <v>72.412914355164389</v>
      </c>
    </row>
    <row r="1070" spans="1:9" ht="25" customHeight="1">
      <c r="A1070" s="1"/>
      <c r="B1070" s="1">
        <v>65</v>
      </c>
      <c r="C1070" s="13" t="s">
        <v>47</v>
      </c>
      <c r="D1070" s="4">
        <v>45291</v>
      </c>
      <c r="E1070" s="4">
        <v>45314</v>
      </c>
      <c r="F1070" s="5">
        <v>9.637550476339829</v>
      </c>
      <c r="G1070" s="5">
        <f>'PG facts'!F57</f>
        <v>2</v>
      </c>
      <c r="H1070" s="5">
        <f t="shared" si="32"/>
        <v>92.882379183998069</v>
      </c>
      <c r="I1070" s="5">
        <f t="shared" si="33"/>
        <v>19.275100952679658</v>
      </c>
    </row>
    <row r="1071" spans="1:9" ht="25" customHeight="1">
      <c r="A1071" s="1"/>
      <c r="B1071" s="1">
        <v>65</v>
      </c>
      <c r="C1071" s="13" t="s">
        <v>47</v>
      </c>
      <c r="D1071" s="4">
        <v>45382</v>
      </c>
      <c r="E1071" s="4">
        <v>45401</v>
      </c>
      <c r="F1071" s="5">
        <v>2.1559106393390204</v>
      </c>
      <c r="G1071" s="5">
        <f>'PG facts'!F64</f>
        <v>2</v>
      </c>
      <c r="H1071" s="5">
        <f t="shared" si="32"/>
        <v>4.6479506848151839</v>
      </c>
      <c r="I1071" s="5">
        <f t="shared" si="33"/>
        <v>4.3118212786780408</v>
      </c>
    </row>
    <row r="1072" spans="1:9" ht="25" customHeight="1">
      <c r="A1072" s="1"/>
      <c r="B1072" s="1">
        <v>65</v>
      </c>
      <c r="C1072" s="13" t="s">
        <v>50</v>
      </c>
      <c r="D1072" s="4">
        <v>44742</v>
      </c>
      <c r="E1072" s="4">
        <v>44771</v>
      </c>
      <c r="F1072" s="5">
        <v>6.6867236024844789</v>
      </c>
      <c r="G1072" s="5">
        <f>'PG facts'!F15</f>
        <v>9</v>
      </c>
      <c r="H1072" s="5">
        <f t="shared" si="32"/>
        <v>44.712272536023008</v>
      </c>
      <c r="I1072" s="5">
        <f t="shared" si="33"/>
        <v>60.180512422360309</v>
      </c>
    </row>
    <row r="1073" spans="1:9" ht="25" customHeight="1">
      <c r="A1073" s="1"/>
      <c r="B1073" s="1">
        <v>65</v>
      </c>
      <c r="C1073" s="13" t="s">
        <v>50</v>
      </c>
      <c r="D1073" s="4">
        <v>44834</v>
      </c>
      <c r="E1073" s="4">
        <v>44853</v>
      </c>
      <c r="F1073" s="5">
        <v>3.3005205380611136</v>
      </c>
      <c r="G1073" s="5">
        <f>'PG facts'!F22</f>
        <v>8</v>
      </c>
      <c r="H1073" s="5">
        <f t="shared" si="32"/>
        <v>10.893435822163223</v>
      </c>
      <c r="I1073" s="5">
        <f t="shared" si="33"/>
        <v>26.404164304488908</v>
      </c>
    </row>
    <row r="1074" spans="1:9" ht="25" customHeight="1">
      <c r="A1074" s="1"/>
      <c r="B1074" s="1">
        <v>65</v>
      </c>
      <c r="C1074" s="13" t="s">
        <v>50</v>
      </c>
      <c r="D1074" s="4">
        <v>44926</v>
      </c>
      <c r="E1074" s="4">
        <v>44945</v>
      </c>
      <c r="F1074" s="5">
        <v>3.7534957034626615</v>
      </c>
      <c r="G1074" s="5">
        <f>'PG facts'!F29</f>
        <v>8</v>
      </c>
      <c r="H1074" s="5">
        <f t="shared" si="32"/>
        <v>14.08872999591266</v>
      </c>
      <c r="I1074" s="5">
        <f t="shared" si="33"/>
        <v>30.027965627701292</v>
      </c>
    </row>
    <row r="1075" spans="1:9" ht="25" customHeight="1">
      <c r="A1075" s="1"/>
      <c r="B1075" s="1">
        <v>65</v>
      </c>
      <c r="C1075" s="13" t="s">
        <v>50</v>
      </c>
      <c r="D1075" s="4">
        <v>45016</v>
      </c>
      <c r="E1075" s="4">
        <v>45037</v>
      </c>
      <c r="F1075" s="5">
        <v>3.8537489057633101</v>
      </c>
      <c r="G1075" s="5">
        <f>'PG facts'!F36</f>
        <v>9</v>
      </c>
      <c r="H1075" s="5">
        <f t="shared" si="32"/>
        <v>14.85138062867191</v>
      </c>
      <c r="I1075" s="5">
        <f t="shared" si="33"/>
        <v>34.683740151869792</v>
      </c>
    </row>
    <row r="1076" spans="1:9" ht="25" customHeight="1">
      <c r="A1076" s="1"/>
      <c r="B1076" s="1">
        <v>65</v>
      </c>
      <c r="C1076" s="13" t="s">
        <v>50</v>
      </c>
      <c r="D1076" s="4">
        <v>45107</v>
      </c>
      <c r="E1076" s="4">
        <v>45135</v>
      </c>
      <c r="F1076" s="5">
        <v>7.4077443221443939</v>
      </c>
      <c r="G1076" s="5">
        <f>'PG facts'!F43</f>
        <v>5</v>
      </c>
      <c r="H1076" s="5">
        <f t="shared" si="32"/>
        <v>54.874675942262506</v>
      </c>
      <c r="I1076" s="5">
        <f t="shared" si="33"/>
        <v>37.038721610721971</v>
      </c>
    </row>
    <row r="1077" spans="1:9" ht="25" customHeight="1">
      <c r="A1077" s="1"/>
      <c r="B1077" s="1">
        <v>65</v>
      </c>
      <c r="C1077" s="13" t="s">
        <v>50</v>
      </c>
      <c r="D1077" s="4">
        <v>45199</v>
      </c>
      <c r="E1077" s="4">
        <v>45217</v>
      </c>
      <c r="F1077" s="5">
        <v>8.5544368719877806</v>
      </c>
      <c r="G1077" s="5">
        <f>'PG facts'!F50</f>
        <v>10</v>
      </c>
      <c r="H1077" s="5">
        <f t="shared" si="32"/>
        <v>73.178390196824083</v>
      </c>
      <c r="I1077" s="5">
        <f t="shared" si="33"/>
        <v>85.544368719877809</v>
      </c>
    </row>
    <row r="1078" spans="1:9" ht="25" customHeight="1">
      <c r="A1078" s="1"/>
      <c r="B1078" s="1">
        <v>65</v>
      </c>
      <c r="C1078" s="13" t="s">
        <v>50</v>
      </c>
      <c r="D1078" s="4">
        <v>45291</v>
      </c>
      <c r="E1078" s="4">
        <v>45314</v>
      </c>
      <c r="F1078" s="5">
        <v>7.2412914355164393</v>
      </c>
      <c r="G1078" s="5">
        <f>'PG facts'!F57</f>
        <v>2</v>
      </c>
      <c r="H1078" s="5">
        <f t="shared" si="32"/>
        <v>52.436301654083735</v>
      </c>
      <c r="I1078" s="5">
        <f t="shared" si="33"/>
        <v>14.482582871032879</v>
      </c>
    </row>
    <row r="1079" spans="1:9" ht="25" customHeight="1">
      <c r="A1079" s="1"/>
      <c r="B1079" s="1">
        <v>65</v>
      </c>
      <c r="C1079" s="13" t="s">
        <v>50</v>
      </c>
      <c r="D1079" s="4">
        <v>45382</v>
      </c>
      <c r="E1079" s="4">
        <v>45401</v>
      </c>
      <c r="F1079" s="5">
        <v>9.637550476339829</v>
      </c>
      <c r="G1079" s="5">
        <f>'PG facts'!F64</f>
        <v>2</v>
      </c>
      <c r="H1079" s="5">
        <f t="shared" si="32"/>
        <v>92.882379183998069</v>
      </c>
      <c r="I1079" s="5">
        <f t="shared" si="33"/>
        <v>19.275100952679658</v>
      </c>
    </row>
    <row r="1080" spans="1:9" ht="25" customHeight="1">
      <c r="A1080" s="1"/>
      <c r="B1080" s="1">
        <v>66</v>
      </c>
      <c r="C1080" s="13" t="s">
        <v>47</v>
      </c>
      <c r="D1080" s="4">
        <v>44651</v>
      </c>
      <c r="E1080" s="4">
        <v>44671</v>
      </c>
      <c r="F1080" s="5">
        <v>3.7505057736001657</v>
      </c>
      <c r="G1080" s="5">
        <f>'PG facts'!D6</f>
        <v>-1</v>
      </c>
      <c r="H1080" s="5">
        <f t="shared" si="32"/>
        <v>14.066293557808176</v>
      </c>
      <c r="I1080" s="5">
        <f t="shared" si="33"/>
        <v>-3.7505057736001657</v>
      </c>
    </row>
    <row r="1081" spans="1:9" ht="25" customHeight="1">
      <c r="A1081" s="1"/>
      <c r="B1081" s="1">
        <v>66</v>
      </c>
      <c r="C1081" s="13" t="s">
        <v>47</v>
      </c>
      <c r="D1081" s="4">
        <v>44742</v>
      </c>
      <c r="E1081" s="4">
        <v>44771</v>
      </c>
      <c r="F1081" s="5">
        <v>0.22450063641921147</v>
      </c>
      <c r="G1081" s="5">
        <f>'PG facts'!D13</f>
        <v>-2</v>
      </c>
      <c r="H1081" s="5">
        <f t="shared" si="32"/>
        <v>5.0400535752630982E-2</v>
      </c>
      <c r="I1081" s="5">
        <f t="shared" si="33"/>
        <v>-0.44900127283842295</v>
      </c>
    </row>
    <row r="1082" spans="1:9" ht="25" customHeight="1">
      <c r="A1082" s="1"/>
      <c r="B1082" s="1">
        <v>66</v>
      </c>
      <c r="C1082" s="13" t="s">
        <v>47</v>
      </c>
      <c r="D1082" s="4">
        <v>44834</v>
      </c>
      <c r="E1082" s="4">
        <v>44853</v>
      </c>
      <c r="F1082" s="5">
        <v>-0.45976551958502032</v>
      </c>
      <c r="G1082" s="5">
        <f>'PG facts'!D20</f>
        <v>-1</v>
      </c>
      <c r="H1082" s="5">
        <f t="shared" si="32"/>
        <v>0.21138433299928369</v>
      </c>
      <c r="I1082" s="5">
        <f t="shared" si="33"/>
        <v>0.45976551958502032</v>
      </c>
    </row>
    <row r="1083" spans="1:9" ht="25" customHeight="1">
      <c r="A1083" s="1"/>
      <c r="B1083" s="1">
        <v>66</v>
      </c>
      <c r="C1083" s="13" t="s">
        <v>47</v>
      </c>
      <c r="D1083" s="4">
        <v>44926</v>
      </c>
      <c r="E1083" s="4">
        <v>44945</v>
      </c>
      <c r="F1083" s="5">
        <v>-0.97130769001577688</v>
      </c>
      <c r="G1083" s="5">
        <f>'PG facts'!D27</f>
        <v>-4</v>
      </c>
      <c r="H1083" s="5">
        <f t="shared" si="32"/>
        <v>0.94343862868378447</v>
      </c>
      <c r="I1083" s="5">
        <f t="shared" si="33"/>
        <v>3.8852307600631075</v>
      </c>
    </row>
    <row r="1084" spans="1:9" ht="25" customHeight="1">
      <c r="A1084" s="1"/>
      <c r="B1084" s="1">
        <v>66</v>
      </c>
      <c r="C1084" s="13" t="s">
        <v>47</v>
      </c>
      <c r="D1084" s="4">
        <v>45016</v>
      </c>
      <c r="E1084" s="4">
        <v>45037</v>
      </c>
      <c r="F1084" s="5">
        <v>-0.16799664006719173</v>
      </c>
      <c r="G1084" s="5">
        <f>'PG facts'!D34</f>
        <v>0</v>
      </c>
      <c r="H1084" s="5">
        <f t="shared" si="32"/>
        <v>2.822287107386557E-2</v>
      </c>
      <c r="I1084" s="5">
        <f t="shared" si="33"/>
        <v>0</v>
      </c>
    </row>
    <row r="1085" spans="1:9" ht="25" customHeight="1">
      <c r="A1085" s="1"/>
      <c r="B1085" s="1">
        <v>66</v>
      </c>
      <c r="C1085" s="13" t="s">
        <v>47</v>
      </c>
      <c r="D1085" s="4">
        <v>45107</v>
      </c>
      <c r="E1085" s="4">
        <v>45135</v>
      </c>
      <c r="F1085" s="5">
        <v>6.1999380006194649E-2</v>
      </c>
      <c r="G1085" s="5">
        <f>'PG facts'!D41</f>
        <v>-1</v>
      </c>
      <c r="H1085" s="5">
        <f t="shared" si="32"/>
        <v>3.8439231211525289E-3</v>
      </c>
      <c r="I1085" s="5">
        <f t="shared" si="33"/>
        <v>-6.1999380006194649E-2</v>
      </c>
    </row>
    <row r="1086" spans="1:9" ht="25" customHeight="1">
      <c r="A1086" s="1"/>
      <c r="B1086" s="1">
        <v>66</v>
      </c>
      <c r="C1086" s="13" t="s">
        <v>47</v>
      </c>
      <c r="D1086" s="4">
        <v>45199</v>
      </c>
      <c r="E1086" s="4">
        <v>45217</v>
      </c>
      <c r="F1086" s="5">
        <v>1.4338645058288524</v>
      </c>
      <c r="G1086" s="5">
        <f>'PG facts'!D48</f>
        <v>0</v>
      </c>
      <c r="H1086" s="5">
        <f t="shared" si="32"/>
        <v>2.055967421075819</v>
      </c>
      <c r="I1086" s="5">
        <f t="shared" si="33"/>
        <v>0</v>
      </c>
    </row>
    <row r="1087" spans="1:9" ht="25" customHeight="1">
      <c r="A1087" s="1"/>
      <c r="B1087" s="1">
        <v>66</v>
      </c>
      <c r="C1087" s="13" t="s">
        <v>47</v>
      </c>
      <c r="D1087" s="4">
        <v>45291</v>
      </c>
      <c r="E1087" s="4">
        <v>45314</v>
      </c>
      <c r="F1087" s="5">
        <v>2.0298663136464334</v>
      </c>
      <c r="G1087" s="5">
        <f>'PG facts'!D55</f>
        <v>-1</v>
      </c>
      <c r="H1087" s="5">
        <f t="shared" si="32"/>
        <v>4.1203572512765607</v>
      </c>
      <c r="I1087" s="5">
        <f t="shared" si="33"/>
        <v>-2.0298663136464334</v>
      </c>
    </row>
    <row r="1088" spans="1:9" ht="25" customHeight="1">
      <c r="A1088" s="1"/>
      <c r="B1088" s="1">
        <v>66</v>
      </c>
      <c r="C1088" s="13" t="s">
        <v>47</v>
      </c>
      <c r="D1088" s="4">
        <v>45382</v>
      </c>
      <c r="E1088" s="4">
        <v>45401</v>
      </c>
      <c r="F1088" s="5">
        <v>1.6317086363363043</v>
      </c>
      <c r="G1088" s="5">
        <f>'PG facts'!D62</f>
        <v>1</v>
      </c>
      <c r="H1088" s="5">
        <f t="shared" si="32"/>
        <v>2.6624730738944815</v>
      </c>
      <c r="I1088" s="5">
        <f t="shared" si="33"/>
        <v>1.6317086363363043</v>
      </c>
    </row>
    <row r="1089" spans="1:9" ht="25" customHeight="1">
      <c r="A1089" s="1"/>
      <c r="B1089" s="1">
        <v>66</v>
      </c>
      <c r="C1089" s="13" t="s">
        <v>50</v>
      </c>
      <c r="D1089" s="4">
        <v>44742</v>
      </c>
      <c r="E1089" s="4">
        <v>44771</v>
      </c>
      <c r="F1089" s="5">
        <v>3.7505057736001657</v>
      </c>
      <c r="G1089" s="5">
        <f>'PG facts'!D13</f>
        <v>-2</v>
      </c>
      <c r="H1089" s="5">
        <f t="shared" si="32"/>
        <v>14.066293557808176</v>
      </c>
      <c r="I1089" s="5">
        <f t="shared" si="33"/>
        <v>-7.5010115472003314</v>
      </c>
    </row>
    <row r="1090" spans="1:9" ht="25" customHeight="1">
      <c r="A1090" s="1"/>
      <c r="B1090" s="1">
        <v>66</v>
      </c>
      <c r="C1090" s="13" t="s">
        <v>50</v>
      </c>
      <c r="D1090" s="4">
        <v>44834</v>
      </c>
      <c r="E1090" s="4">
        <v>44853</v>
      </c>
      <c r="F1090" s="5">
        <v>0.22450063641921147</v>
      </c>
      <c r="G1090" s="5">
        <f>'PG facts'!D20</f>
        <v>-1</v>
      </c>
      <c r="H1090" s="5">
        <f t="shared" si="32"/>
        <v>5.0400535752630982E-2</v>
      </c>
      <c r="I1090" s="5">
        <f t="shared" si="33"/>
        <v>-0.22450063641921147</v>
      </c>
    </row>
    <row r="1091" spans="1:9" ht="25" customHeight="1">
      <c r="A1091" s="1"/>
      <c r="B1091" s="1">
        <v>66</v>
      </c>
      <c r="C1091" s="13" t="s">
        <v>50</v>
      </c>
      <c r="D1091" s="4">
        <v>44926</v>
      </c>
      <c r="E1091" s="4">
        <v>44945</v>
      </c>
      <c r="F1091" s="5">
        <v>-0.45976551958502032</v>
      </c>
      <c r="G1091" s="5">
        <f>'PG facts'!D27</f>
        <v>-4</v>
      </c>
      <c r="H1091" s="5">
        <f t="shared" si="32"/>
        <v>0.21138433299928369</v>
      </c>
      <c r="I1091" s="5">
        <f t="shared" si="33"/>
        <v>1.8390620783400813</v>
      </c>
    </row>
    <row r="1092" spans="1:9" ht="25" customHeight="1">
      <c r="A1092" s="1"/>
      <c r="B1092" s="1">
        <v>66</v>
      </c>
      <c r="C1092" s="13" t="s">
        <v>50</v>
      </c>
      <c r="D1092" s="4">
        <v>45016</v>
      </c>
      <c r="E1092" s="4">
        <v>45037</v>
      </c>
      <c r="F1092" s="5">
        <v>-0.97130769001577688</v>
      </c>
      <c r="G1092" s="5">
        <f>'PG facts'!D34</f>
        <v>0</v>
      </c>
      <c r="H1092" s="5">
        <f t="shared" si="32"/>
        <v>0.94343862868378447</v>
      </c>
      <c r="I1092" s="5">
        <f t="shared" si="33"/>
        <v>0</v>
      </c>
    </row>
    <row r="1093" spans="1:9" ht="25" customHeight="1">
      <c r="A1093" s="1"/>
      <c r="B1093" s="1">
        <v>66</v>
      </c>
      <c r="C1093" s="13" t="s">
        <v>50</v>
      </c>
      <c r="D1093" s="4">
        <v>45107</v>
      </c>
      <c r="E1093" s="4">
        <v>45135</v>
      </c>
      <c r="F1093" s="5">
        <v>-0.16799664006719173</v>
      </c>
      <c r="G1093" s="5">
        <f>'PG facts'!D41</f>
        <v>-1</v>
      </c>
      <c r="H1093" s="5">
        <f t="shared" si="32"/>
        <v>2.822287107386557E-2</v>
      </c>
      <c r="I1093" s="5">
        <f t="shared" si="33"/>
        <v>0.16799664006719173</v>
      </c>
    </row>
    <row r="1094" spans="1:9" ht="25" customHeight="1">
      <c r="A1094" s="1"/>
      <c r="B1094" s="1">
        <v>66</v>
      </c>
      <c r="C1094" s="13" t="s">
        <v>50</v>
      </c>
      <c r="D1094" s="4">
        <v>45199</v>
      </c>
      <c r="E1094" s="4">
        <v>45217</v>
      </c>
      <c r="F1094" s="5">
        <v>6.1999380006194649E-2</v>
      </c>
      <c r="G1094" s="5">
        <f>'PG facts'!D48</f>
        <v>0</v>
      </c>
      <c r="H1094" s="5">
        <f t="shared" ref="H1094:H1157" si="34">F1094^2</f>
        <v>3.8439231211525289E-3</v>
      </c>
      <c r="I1094" s="5">
        <f t="shared" ref="I1094:I1157" si="35">F1094*G1094</f>
        <v>0</v>
      </c>
    </row>
    <row r="1095" spans="1:9" ht="25" customHeight="1">
      <c r="A1095" s="1"/>
      <c r="B1095" s="1">
        <v>66</v>
      </c>
      <c r="C1095" s="13" t="s">
        <v>50</v>
      </c>
      <c r="D1095" s="4">
        <v>45291</v>
      </c>
      <c r="E1095" s="4">
        <v>45314</v>
      </c>
      <c r="F1095" s="5">
        <v>1.4338645058288524</v>
      </c>
      <c r="G1095" s="5">
        <f>'PG facts'!D55</f>
        <v>-1</v>
      </c>
      <c r="H1095" s="5">
        <f t="shared" si="34"/>
        <v>2.055967421075819</v>
      </c>
      <c r="I1095" s="5">
        <f t="shared" si="35"/>
        <v>-1.4338645058288524</v>
      </c>
    </row>
    <row r="1096" spans="1:9" ht="25" customHeight="1">
      <c r="A1096" s="1"/>
      <c r="B1096" s="1">
        <v>66</v>
      </c>
      <c r="C1096" s="13" t="s">
        <v>50</v>
      </c>
      <c r="D1096" s="4">
        <v>45382</v>
      </c>
      <c r="E1096" s="4">
        <v>45401</v>
      </c>
      <c r="F1096" s="5">
        <v>2.0298663136464334</v>
      </c>
      <c r="G1096" s="5">
        <f>'PG facts'!D62</f>
        <v>1</v>
      </c>
      <c r="H1096" s="5">
        <f t="shared" si="34"/>
        <v>4.1203572512765607</v>
      </c>
      <c r="I1096" s="5">
        <f t="shared" si="35"/>
        <v>2.0298663136464334</v>
      </c>
    </row>
    <row r="1097" spans="1:9" ht="25" customHeight="1">
      <c r="A1097" s="1"/>
      <c r="B1097" s="1">
        <v>67</v>
      </c>
      <c r="C1097" s="13" t="s">
        <v>47</v>
      </c>
      <c r="D1097" s="4">
        <v>44651</v>
      </c>
      <c r="E1097" s="4">
        <v>44671</v>
      </c>
      <c r="F1097" s="5">
        <v>3.7505057736001657</v>
      </c>
      <c r="G1097" s="5">
        <f>'PG facts'!D6</f>
        <v>-1</v>
      </c>
      <c r="H1097" s="5">
        <f t="shared" si="34"/>
        <v>14.066293557808176</v>
      </c>
      <c r="I1097" s="5">
        <f t="shared" si="35"/>
        <v>-3.7505057736001657</v>
      </c>
    </row>
    <row r="1098" spans="1:9" ht="25" customHeight="1">
      <c r="A1098" s="1"/>
      <c r="B1098" s="1">
        <v>67</v>
      </c>
      <c r="C1098" s="13" t="s">
        <v>47</v>
      </c>
      <c r="D1098" s="4">
        <v>44742</v>
      </c>
      <c r="E1098" s="4">
        <v>44771</v>
      </c>
      <c r="F1098" s="5">
        <v>0.22450063641921147</v>
      </c>
      <c r="G1098" s="5">
        <f>'PG facts'!D13</f>
        <v>-2</v>
      </c>
      <c r="H1098" s="5">
        <f t="shared" si="34"/>
        <v>5.0400535752630982E-2</v>
      </c>
      <c r="I1098" s="5">
        <f t="shared" si="35"/>
        <v>-0.44900127283842295</v>
      </c>
    </row>
    <row r="1099" spans="1:9" ht="25" customHeight="1">
      <c r="A1099" s="1"/>
      <c r="B1099" s="1">
        <v>67</v>
      </c>
      <c r="C1099" s="13" t="s">
        <v>47</v>
      </c>
      <c r="D1099" s="4">
        <v>44834</v>
      </c>
      <c r="E1099" s="4">
        <v>44853</v>
      </c>
      <c r="F1099" s="5">
        <v>-0.45976551958502032</v>
      </c>
      <c r="G1099" s="5">
        <f>'PG facts'!D20</f>
        <v>-1</v>
      </c>
      <c r="H1099" s="5">
        <f t="shared" si="34"/>
        <v>0.21138433299928369</v>
      </c>
      <c r="I1099" s="5">
        <f t="shared" si="35"/>
        <v>0.45976551958502032</v>
      </c>
    </row>
    <row r="1100" spans="1:9" ht="25" customHeight="1">
      <c r="A1100" s="1"/>
      <c r="B1100" s="1">
        <v>67</v>
      </c>
      <c r="C1100" s="13" t="s">
        <v>47</v>
      </c>
      <c r="D1100" s="4">
        <v>44926</v>
      </c>
      <c r="E1100" s="4">
        <v>44945</v>
      </c>
      <c r="F1100" s="5">
        <v>-0.97130769001577688</v>
      </c>
      <c r="G1100" s="5">
        <f>'PG facts'!D27</f>
        <v>-4</v>
      </c>
      <c r="H1100" s="5">
        <f t="shared" si="34"/>
        <v>0.94343862868378447</v>
      </c>
      <c r="I1100" s="5">
        <f t="shared" si="35"/>
        <v>3.8852307600631075</v>
      </c>
    </row>
    <row r="1101" spans="1:9" ht="25" customHeight="1">
      <c r="A1101" s="1"/>
      <c r="B1101" s="1">
        <v>67</v>
      </c>
      <c r="C1101" s="13" t="s">
        <v>47</v>
      </c>
      <c r="D1101" s="4">
        <v>45016</v>
      </c>
      <c r="E1101" s="4">
        <v>45037</v>
      </c>
      <c r="F1101" s="5">
        <v>-0.16799664006719173</v>
      </c>
      <c r="G1101" s="5">
        <f>'PG facts'!D34</f>
        <v>0</v>
      </c>
      <c r="H1101" s="5">
        <f t="shared" si="34"/>
        <v>2.822287107386557E-2</v>
      </c>
      <c r="I1101" s="5">
        <f t="shared" si="35"/>
        <v>0</v>
      </c>
    </row>
    <row r="1102" spans="1:9" ht="25" customHeight="1">
      <c r="A1102" s="1"/>
      <c r="B1102" s="1">
        <v>67</v>
      </c>
      <c r="C1102" s="13" t="s">
        <v>47</v>
      </c>
      <c r="D1102" s="4">
        <v>45107</v>
      </c>
      <c r="E1102" s="4">
        <v>45135</v>
      </c>
      <c r="F1102" s="5">
        <v>6.1999380006194649E-2</v>
      </c>
      <c r="G1102" s="5">
        <f>'PG facts'!D41</f>
        <v>-1</v>
      </c>
      <c r="H1102" s="5">
        <f t="shared" si="34"/>
        <v>3.8439231211525289E-3</v>
      </c>
      <c r="I1102" s="5">
        <f t="shared" si="35"/>
        <v>-6.1999380006194649E-2</v>
      </c>
    </row>
    <row r="1103" spans="1:9" ht="25" customHeight="1">
      <c r="A1103" s="1"/>
      <c r="B1103" s="1">
        <v>67</v>
      </c>
      <c r="C1103" s="13" t="s">
        <v>47</v>
      </c>
      <c r="D1103" s="4">
        <v>45199</v>
      </c>
      <c r="E1103" s="4">
        <v>45217</v>
      </c>
      <c r="F1103" s="5">
        <v>1.4338645058288524</v>
      </c>
      <c r="G1103" s="5">
        <f>'PG facts'!D48</f>
        <v>0</v>
      </c>
      <c r="H1103" s="5">
        <f t="shared" si="34"/>
        <v>2.055967421075819</v>
      </c>
      <c r="I1103" s="5">
        <f t="shared" si="35"/>
        <v>0</v>
      </c>
    </row>
    <row r="1104" spans="1:9" ht="25" customHeight="1">
      <c r="A1104" s="1"/>
      <c r="B1104" s="1">
        <v>67</v>
      </c>
      <c r="C1104" s="13" t="s">
        <v>47</v>
      </c>
      <c r="D1104" s="4">
        <v>45291</v>
      </c>
      <c r="E1104" s="4">
        <v>45314</v>
      </c>
      <c r="F1104" s="5">
        <v>2.0298663136464334</v>
      </c>
      <c r="G1104" s="5">
        <f>'PG facts'!D55</f>
        <v>-1</v>
      </c>
      <c r="H1104" s="5">
        <f t="shared" si="34"/>
        <v>4.1203572512765607</v>
      </c>
      <c r="I1104" s="5">
        <f t="shared" si="35"/>
        <v>-2.0298663136464334</v>
      </c>
    </row>
    <row r="1105" spans="1:9" ht="25" customHeight="1">
      <c r="A1105" s="1"/>
      <c r="B1105" s="1">
        <v>67</v>
      </c>
      <c r="C1105" s="13" t="s">
        <v>47</v>
      </c>
      <c r="D1105" s="4">
        <v>45382</v>
      </c>
      <c r="E1105" s="4">
        <v>45401</v>
      </c>
      <c r="F1105" s="5">
        <v>1.6317086363363043</v>
      </c>
      <c r="G1105" s="5">
        <f>'PG facts'!D62</f>
        <v>1</v>
      </c>
      <c r="H1105" s="5">
        <f t="shared" si="34"/>
        <v>2.6624730738944815</v>
      </c>
      <c r="I1105" s="5">
        <f t="shared" si="35"/>
        <v>1.6317086363363043</v>
      </c>
    </row>
    <row r="1106" spans="1:9" ht="25" customHeight="1">
      <c r="A1106" s="1"/>
      <c r="B1106" s="1">
        <v>67</v>
      </c>
      <c r="C1106" s="13" t="s">
        <v>50</v>
      </c>
      <c r="D1106" s="4">
        <v>44742</v>
      </c>
      <c r="E1106" s="4">
        <v>44771</v>
      </c>
      <c r="F1106" s="5">
        <v>3.7505057736001657</v>
      </c>
      <c r="G1106" s="5">
        <f>'PG facts'!D13</f>
        <v>-2</v>
      </c>
      <c r="H1106" s="5">
        <f t="shared" si="34"/>
        <v>14.066293557808176</v>
      </c>
      <c r="I1106" s="5">
        <f t="shared" si="35"/>
        <v>-7.5010115472003314</v>
      </c>
    </row>
    <row r="1107" spans="1:9" ht="25" customHeight="1">
      <c r="A1107" s="1"/>
      <c r="B1107" s="1">
        <v>67</v>
      </c>
      <c r="C1107" s="13" t="s">
        <v>50</v>
      </c>
      <c r="D1107" s="4">
        <v>44834</v>
      </c>
      <c r="E1107" s="4">
        <v>44853</v>
      </c>
      <c r="F1107" s="5">
        <v>0.22450063641921147</v>
      </c>
      <c r="G1107" s="5">
        <f>'PG facts'!D20</f>
        <v>-1</v>
      </c>
      <c r="H1107" s="5">
        <f t="shared" si="34"/>
        <v>5.0400535752630982E-2</v>
      </c>
      <c r="I1107" s="5">
        <f t="shared" si="35"/>
        <v>-0.22450063641921147</v>
      </c>
    </row>
    <row r="1108" spans="1:9" ht="25" customHeight="1">
      <c r="A1108" s="1"/>
      <c r="B1108" s="1">
        <v>67</v>
      </c>
      <c r="C1108" s="13" t="s">
        <v>50</v>
      </c>
      <c r="D1108" s="4">
        <v>44926</v>
      </c>
      <c r="E1108" s="4">
        <v>44945</v>
      </c>
      <c r="F1108" s="5">
        <v>-0.45976551958502032</v>
      </c>
      <c r="G1108" s="5">
        <f>'PG facts'!D27</f>
        <v>-4</v>
      </c>
      <c r="H1108" s="5">
        <f t="shared" si="34"/>
        <v>0.21138433299928369</v>
      </c>
      <c r="I1108" s="5">
        <f t="shared" si="35"/>
        <v>1.8390620783400813</v>
      </c>
    </row>
    <row r="1109" spans="1:9" ht="25" customHeight="1">
      <c r="A1109" s="1"/>
      <c r="B1109" s="1">
        <v>67</v>
      </c>
      <c r="C1109" s="13" t="s">
        <v>50</v>
      </c>
      <c r="D1109" s="4">
        <v>45016</v>
      </c>
      <c r="E1109" s="4">
        <v>45037</v>
      </c>
      <c r="F1109" s="5">
        <v>-0.97130769001577688</v>
      </c>
      <c r="G1109" s="5">
        <f>'PG facts'!D34</f>
        <v>0</v>
      </c>
      <c r="H1109" s="5">
        <f t="shared" si="34"/>
        <v>0.94343862868378447</v>
      </c>
      <c r="I1109" s="5">
        <f t="shared" si="35"/>
        <v>0</v>
      </c>
    </row>
    <row r="1110" spans="1:9" ht="25" customHeight="1">
      <c r="A1110" s="1"/>
      <c r="B1110" s="1">
        <v>67</v>
      </c>
      <c r="C1110" s="13" t="s">
        <v>50</v>
      </c>
      <c r="D1110" s="4">
        <v>45107</v>
      </c>
      <c r="E1110" s="4">
        <v>45135</v>
      </c>
      <c r="F1110" s="5">
        <v>-0.16799664006719173</v>
      </c>
      <c r="G1110" s="5">
        <f>'PG facts'!D41</f>
        <v>-1</v>
      </c>
      <c r="H1110" s="5">
        <f t="shared" si="34"/>
        <v>2.822287107386557E-2</v>
      </c>
      <c r="I1110" s="5">
        <f t="shared" si="35"/>
        <v>0.16799664006719173</v>
      </c>
    </row>
    <row r="1111" spans="1:9" ht="25" customHeight="1">
      <c r="A1111" s="1"/>
      <c r="B1111" s="1">
        <v>67</v>
      </c>
      <c r="C1111" s="13" t="s">
        <v>50</v>
      </c>
      <c r="D1111" s="4">
        <v>45199</v>
      </c>
      <c r="E1111" s="4">
        <v>45217</v>
      </c>
      <c r="F1111" s="5">
        <v>6.1999380006194649E-2</v>
      </c>
      <c r="G1111" s="5">
        <f>'PG facts'!D48</f>
        <v>0</v>
      </c>
      <c r="H1111" s="5">
        <f t="shared" si="34"/>
        <v>3.8439231211525289E-3</v>
      </c>
      <c r="I1111" s="5">
        <f t="shared" si="35"/>
        <v>0</v>
      </c>
    </row>
    <row r="1112" spans="1:9" ht="25" customHeight="1">
      <c r="A1112" s="1"/>
      <c r="B1112" s="1">
        <v>67</v>
      </c>
      <c r="C1112" s="13" t="s">
        <v>50</v>
      </c>
      <c r="D1112" s="4">
        <v>45291</v>
      </c>
      <c r="E1112" s="4">
        <v>45314</v>
      </c>
      <c r="F1112" s="5">
        <v>1.4338645058288524</v>
      </c>
      <c r="G1112" s="5">
        <f>'PG facts'!D55</f>
        <v>-1</v>
      </c>
      <c r="H1112" s="5">
        <f t="shared" si="34"/>
        <v>2.055967421075819</v>
      </c>
      <c r="I1112" s="5">
        <f t="shared" si="35"/>
        <v>-1.4338645058288524</v>
      </c>
    </row>
    <row r="1113" spans="1:9" ht="25" customHeight="1">
      <c r="A1113" s="1"/>
      <c r="B1113" s="1">
        <v>67</v>
      </c>
      <c r="C1113" s="13" t="s">
        <v>50</v>
      </c>
      <c r="D1113" s="4">
        <v>45382</v>
      </c>
      <c r="E1113" s="4">
        <v>45401</v>
      </c>
      <c r="F1113" s="5">
        <v>2.0298663136464334</v>
      </c>
      <c r="G1113" s="5">
        <f>'PG facts'!D62</f>
        <v>1</v>
      </c>
      <c r="H1113" s="5">
        <f t="shared" si="34"/>
        <v>4.1203572512765607</v>
      </c>
      <c r="I1113" s="5">
        <f t="shared" si="35"/>
        <v>2.0298663136464334</v>
      </c>
    </row>
    <row r="1114" spans="1:9" ht="25" customHeight="1">
      <c r="A1114" s="1"/>
      <c r="B1114" s="1">
        <v>68</v>
      </c>
      <c r="C1114" s="13" t="s">
        <v>47</v>
      </c>
      <c r="D1114" s="4">
        <v>44651</v>
      </c>
      <c r="E1114" s="4">
        <v>44671</v>
      </c>
      <c r="F1114" s="5">
        <v>3.7505057736001657</v>
      </c>
      <c r="G1114" s="5">
        <f>'PG facts'!D6</f>
        <v>-1</v>
      </c>
      <c r="H1114" s="5">
        <f t="shared" si="34"/>
        <v>14.066293557808176</v>
      </c>
      <c r="I1114" s="5">
        <f t="shared" si="35"/>
        <v>-3.7505057736001657</v>
      </c>
    </row>
    <row r="1115" spans="1:9" ht="25" customHeight="1">
      <c r="A1115" s="1"/>
      <c r="B1115" s="1">
        <v>68</v>
      </c>
      <c r="C1115" s="13" t="s">
        <v>47</v>
      </c>
      <c r="D1115" s="4">
        <v>44742</v>
      </c>
      <c r="E1115" s="4">
        <v>44771</v>
      </c>
      <c r="F1115" s="5">
        <v>0.22450063641921147</v>
      </c>
      <c r="G1115" s="5">
        <f>'PG facts'!D13</f>
        <v>-2</v>
      </c>
      <c r="H1115" s="5">
        <f t="shared" si="34"/>
        <v>5.0400535752630982E-2</v>
      </c>
      <c r="I1115" s="5">
        <f t="shared" si="35"/>
        <v>-0.44900127283842295</v>
      </c>
    </row>
    <row r="1116" spans="1:9" ht="25" customHeight="1">
      <c r="A1116" s="1"/>
      <c r="B1116" s="1">
        <v>68</v>
      </c>
      <c r="C1116" s="13" t="s">
        <v>47</v>
      </c>
      <c r="D1116" s="4">
        <v>44834</v>
      </c>
      <c r="E1116" s="4">
        <v>44853</v>
      </c>
      <c r="F1116" s="5">
        <v>-0.45976551958502032</v>
      </c>
      <c r="G1116" s="5">
        <f>'PG facts'!D20</f>
        <v>-1</v>
      </c>
      <c r="H1116" s="5">
        <f t="shared" si="34"/>
        <v>0.21138433299928369</v>
      </c>
      <c r="I1116" s="5">
        <f t="shared" si="35"/>
        <v>0.45976551958502032</v>
      </c>
    </row>
    <row r="1117" spans="1:9" ht="25" customHeight="1">
      <c r="A1117" s="1"/>
      <c r="B1117" s="1">
        <v>68</v>
      </c>
      <c r="C1117" s="13" t="s">
        <v>47</v>
      </c>
      <c r="D1117" s="4">
        <v>44926</v>
      </c>
      <c r="E1117" s="4">
        <v>44945</v>
      </c>
      <c r="F1117" s="5">
        <v>-0.97130769001577688</v>
      </c>
      <c r="G1117" s="5">
        <f>'PG facts'!D27</f>
        <v>-4</v>
      </c>
      <c r="H1117" s="5">
        <f t="shared" si="34"/>
        <v>0.94343862868378447</v>
      </c>
      <c r="I1117" s="5">
        <f t="shared" si="35"/>
        <v>3.8852307600631075</v>
      </c>
    </row>
    <row r="1118" spans="1:9" ht="25" customHeight="1">
      <c r="A1118" s="1"/>
      <c r="B1118" s="1">
        <v>68</v>
      </c>
      <c r="C1118" s="13" t="s">
        <v>47</v>
      </c>
      <c r="D1118" s="4">
        <v>45016</v>
      </c>
      <c r="E1118" s="4">
        <v>45037</v>
      </c>
      <c r="F1118" s="5">
        <v>-0.16799664006719173</v>
      </c>
      <c r="G1118" s="5">
        <f>'PG facts'!D34</f>
        <v>0</v>
      </c>
      <c r="H1118" s="5">
        <f t="shared" si="34"/>
        <v>2.822287107386557E-2</v>
      </c>
      <c r="I1118" s="5">
        <f t="shared" si="35"/>
        <v>0</v>
      </c>
    </row>
    <row r="1119" spans="1:9" ht="25" customHeight="1">
      <c r="A1119" s="1"/>
      <c r="B1119" s="1">
        <v>68</v>
      </c>
      <c r="C1119" s="13" t="s">
        <v>47</v>
      </c>
      <c r="D1119" s="4">
        <v>45107</v>
      </c>
      <c r="E1119" s="4">
        <v>45135</v>
      </c>
      <c r="F1119" s="5">
        <v>6.1999380006194649E-2</v>
      </c>
      <c r="G1119" s="5">
        <f>'PG facts'!D41</f>
        <v>-1</v>
      </c>
      <c r="H1119" s="5">
        <f t="shared" si="34"/>
        <v>3.8439231211525289E-3</v>
      </c>
      <c r="I1119" s="5">
        <f t="shared" si="35"/>
        <v>-6.1999380006194649E-2</v>
      </c>
    </row>
    <row r="1120" spans="1:9" ht="25" customHeight="1">
      <c r="A1120" s="1"/>
      <c r="B1120" s="1">
        <v>68</v>
      </c>
      <c r="C1120" s="13" t="s">
        <v>47</v>
      </c>
      <c r="D1120" s="4">
        <v>45199</v>
      </c>
      <c r="E1120" s="4">
        <v>45217</v>
      </c>
      <c r="F1120" s="5">
        <v>1.4338645058288524</v>
      </c>
      <c r="G1120" s="5">
        <f>'PG facts'!D48</f>
        <v>0</v>
      </c>
      <c r="H1120" s="5">
        <f t="shared" si="34"/>
        <v>2.055967421075819</v>
      </c>
      <c r="I1120" s="5">
        <f t="shared" si="35"/>
        <v>0</v>
      </c>
    </row>
    <row r="1121" spans="1:9" ht="25" customHeight="1">
      <c r="A1121" s="1"/>
      <c r="B1121" s="1">
        <v>68</v>
      </c>
      <c r="C1121" s="13" t="s">
        <v>47</v>
      </c>
      <c r="D1121" s="4">
        <v>45291</v>
      </c>
      <c r="E1121" s="4">
        <v>45314</v>
      </c>
      <c r="F1121" s="5">
        <v>2.0298663136464334</v>
      </c>
      <c r="G1121" s="5">
        <f>'PG facts'!D55</f>
        <v>-1</v>
      </c>
      <c r="H1121" s="5">
        <f t="shared" si="34"/>
        <v>4.1203572512765607</v>
      </c>
      <c r="I1121" s="5">
        <f t="shared" si="35"/>
        <v>-2.0298663136464334</v>
      </c>
    </row>
    <row r="1122" spans="1:9" ht="25" customHeight="1">
      <c r="A1122" s="1"/>
      <c r="B1122" s="1">
        <v>68</v>
      </c>
      <c r="C1122" s="13" t="s">
        <v>47</v>
      </c>
      <c r="D1122" s="4">
        <v>45382</v>
      </c>
      <c r="E1122" s="4">
        <v>45401</v>
      </c>
      <c r="F1122" s="5">
        <v>1.6317086363363043</v>
      </c>
      <c r="G1122" s="5">
        <f>'PG facts'!D62</f>
        <v>1</v>
      </c>
      <c r="H1122" s="5">
        <f t="shared" si="34"/>
        <v>2.6624730738944815</v>
      </c>
      <c r="I1122" s="5">
        <f t="shared" si="35"/>
        <v>1.6317086363363043</v>
      </c>
    </row>
    <row r="1123" spans="1:9" ht="25" customHeight="1">
      <c r="A1123" s="1"/>
      <c r="B1123" s="1">
        <v>68</v>
      </c>
      <c r="C1123" s="13" t="s">
        <v>47</v>
      </c>
      <c r="D1123" s="4">
        <v>45473</v>
      </c>
      <c r="E1123" s="4">
        <v>45503</v>
      </c>
      <c r="F1123" s="5">
        <v>1.7459000829477489</v>
      </c>
      <c r="G1123" s="5">
        <f>'PG facts'!D69</f>
        <v>1</v>
      </c>
      <c r="H1123" s="5">
        <f t="shared" si="34"/>
        <v>3.0481670996369563</v>
      </c>
      <c r="I1123" s="5">
        <f t="shared" si="35"/>
        <v>1.7459000829477489</v>
      </c>
    </row>
    <row r="1124" spans="1:9" ht="25" customHeight="1">
      <c r="A1124" s="1"/>
      <c r="B1124" s="1">
        <v>68</v>
      </c>
      <c r="C1124" s="13" t="s">
        <v>50</v>
      </c>
      <c r="D1124" s="4">
        <v>44742</v>
      </c>
      <c r="E1124" s="4">
        <v>44771</v>
      </c>
      <c r="F1124" s="5">
        <v>3.7505057736001657</v>
      </c>
      <c r="G1124" s="5">
        <f>'PG facts'!D13</f>
        <v>-2</v>
      </c>
      <c r="H1124" s="5">
        <f t="shared" si="34"/>
        <v>14.066293557808176</v>
      </c>
      <c r="I1124" s="5">
        <f t="shared" si="35"/>
        <v>-7.5010115472003314</v>
      </c>
    </row>
    <row r="1125" spans="1:9" ht="25" customHeight="1">
      <c r="A1125" s="1"/>
      <c r="B1125" s="1">
        <v>68</v>
      </c>
      <c r="C1125" s="13" t="s">
        <v>50</v>
      </c>
      <c r="D1125" s="4">
        <v>44834</v>
      </c>
      <c r="E1125" s="4">
        <v>44853</v>
      </c>
      <c r="F1125" s="5">
        <v>0.22450063641921147</v>
      </c>
      <c r="G1125" s="5">
        <f>'PG facts'!D20</f>
        <v>-1</v>
      </c>
      <c r="H1125" s="5">
        <f t="shared" si="34"/>
        <v>5.0400535752630982E-2</v>
      </c>
      <c r="I1125" s="5">
        <f t="shared" si="35"/>
        <v>-0.22450063641921147</v>
      </c>
    </row>
    <row r="1126" spans="1:9" ht="25" customHeight="1">
      <c r="A1126" s="1"/>
      <c r="B1126" s="1">
        <v>68</v>
      </c>
      <c r="C1126" s="13" t="s">
        <v>50</v>
      </c>
      <c r="D1126" s="4">
        <v>44926</v>
      </c>
      <c r="E1126" s="4">
        <v>44945</v>
      </c>
      <c r="F1126" s="5">
        <v>-0.45976551958502032</v>
      </c>
      <c r="G1126" s="5">
        <f>'PG facts'!D27</f>
        <v>-4</v>
      </c>
      <c r="H1126" s="5">
        <f t="shared" si="34"/>
        <v>0.21138433299928369</v>
      </c>
      <c r="I1126" s="5">
        <f t="shared" si="35"/>
        <v>1.8390620783400813</v>
      </c>
    </row>
    <row r="1127" spans="1:9" ht="25" customHeight="1">
      <c r="A1127" s="1"/>
      <c r="B1127" s="1">
        <v>68</v>
      </c>
      <c r="C1127" s="13" t="s">
        <v>50</v>
      </c>
      <c r="D1127" s="4">
        <v>45016</v>
      </c>
      <c r="E1127" s="4">
        <v>45037</v>
      </c>
      <c r="F1127" s="5">
        <v>-0.97130769001577688</v>
      </c>
      <c r="G1127" s="5">
        <f>'PG facts'!D34</f>
        <v>0</v>
      </c>
      <c r="H1127" s="5">
        <f t="shared" si="34"/>
        <v>0.94343862868378447</v>
      </c>
      <c r="I1127" s="5">
        <f t="shared" si="35"/>
        <v>0</v>
      </c>
    </row>
    <row r="1128" spans="1:9" ht="25" customHeight="1">
      <c r="A1128" s="1"/>
      <c r="B1128" s="1">
        <v>68</v>
      </c>
      <c r="C1128" s="13" t="s">
        <v>50</v>
      </c>
      <c r="D1128" s="4">
        <v>45107</v>
      </c>
      <c r="E1128" s="4">
        <v>45135</v>
      </c>
      <c r="F1128" s="5">
        <v>-0.16799664006719173</v>
      </c>
      <c r="G1128" s="5">
        <f>'PG facts'!D41</f>
        <v>-1</v>
      </c>
      <c r="H1128" s="5">
        <f t="shared" si="34"/>
        <v>2.822287107386557E-2</v>
      </c>
      <c r="I1128" s="5">
        <f t="shared" si="35"/>
        <v>0.16799664006719173</v>
      </c>
    </row>
    <row r="1129" spans="1:9" ht="25" customHeight="1">
      <c r="A1129" s="1"/>
      <c r="B1129" s="1">
        <v>68</v>
      </c>
      <c r="C1129" s="13" t="s">
        <v>50</v>
      </c>
      <c r="D1129" s="4">
        <v>45199</v>
      </c>
      <c r="E1129" s="4">
        <v>45217</v>
      </c>
      <c r="F1129" s="5">
        <v>6.1999380006194649E-2</v>
      </c>
      <c r="G1129" s="5">
        <f>'PG facts'!D48</f>
        <v>0</v>
      </c>
      <c r="H1129" s="5">
        <f t="shared" si="34"/>
        <v>3.8439231211525289E-3</v>
      </c>
      <c r="I1129" s="5">
        <f t="shared" si="35"/>
        <v>0</v>
      </c>
    </row>
    <row r="1130" spans="1:9" ht="25" customHeight="1">
      <c r="A1130" s="1"/>
      <c r="B1130" s="1">
        <v>68</v>
      </c>
      <c r="C1130" s="13" t="s">
        <v>50</v>
      </c>
      <c r="D1130" s="4">
        <v>45291</v>
      </c>
      <c r="E1130" s="4">
        <v>45314</v>
      </c>
      <c r="F1130" s="5">
        <v>1.4338645058288524</v>
      </c>
      <c r="G1130" s="5">
        <f>'PG facts'!D55</f>
        <v>-1</v>
      </c>
      <c r="H1130" s="5">
        <f t="shared" si="34"/>
        <v>2.055967421075819</v>
      </c>
      <c r="I1130" s="5">
        <f t="shared" si="35"/>
        <v>-1.4338645058288524</v>
      </c>
    </row>
    <row r="1131" spans="1:9" ht="25" customHeight="1">
      <c r="A1131" s="1"/>
      <c r="B1131" s="1">
        <v>68</v>
      </c>
      <c r="C1131" s="13" t="s">
        <v>50</v>
      </c>
      <c r="D1131" s="4">
        <v>45382</v>
      </c>
      <c r="E1131" s="4">
        <v>45401</v>
      </c>
      <c r="F1131" s="5">
        <v>2.0298663136464334</v>
      </c>
      <c r="G1131" s="5">
        <f>'PG facts'!D62</f>
        <v>1</v>
      </c>
      <c r="H1131" s="5">
        <f t="shared" si="34"/>
        <v>4.1203572512765607</v>
      </c>
      <c r="I1131" s="5">
        <f t="shared" si="35"/>
        <v>2.0298663136464334</v>
      </c>
    </row>
    <row r="1132" spans="1:9" ht="25" customHeight="1">
      <c r="A1132" s="1"/>
      <c r="B1132" s="1">
        <v>68</v>
      </c>
      <c r="C1132" s="13" t="s">
        <v>50</v>
      </c>
      <c r="D1132" s="4">
        <v>45473</v>
      </c>
      <c r="E1132" s="4">
        <v>45503</v>
      </c>
      <c r="F1132" s="5">
        <v>1.6317086363363043</v>
      </c>
      <c r="G1132" s="5">
        <f>'PG facts'!D69</f>
        <v>1</v>
      </c>
      <c r="H1132" s="5">
        <f t="shared" si="34"/>
        <v>2.6624730738944815</v>
      </c>
      <c r="I1132" s="5">
        <f t="shared" si="35"/>
        <v>1.6317086363363043</v>
      </c>
    </row>
    <row r="1133" spans="1:9" ht="25" customHeight="1">
      <c r="A1133" s="1"/>
      <c r="B1133" s="1">
        <v>69</v>
      </c>
      <c r="C1133" s="13" t="s">
        <v>47</v>
      </c>
      <c r="D1133" s="4">
        <v>44651</v>
      </c>
      <c r="E1133" s="4">
        <v>44671</v>
      </c>
      <c r="F1133" s="5">
        <v>3.7505057736001657</v>
      </c>
      <c r="G1133" s="5">
        <f>'PG facts'!D6</f>
        <v>-1</v>
      </c>
      <c r="H1133" s="5">
        <f t="shared" si="34"/>
        <v>14.066293557808176</v>
      </c>
      <c r="I1133" s="5">
        <f t="shared" si="35"/>
        <v>-3.7505057736001657</v>
      </c>
    </row>
    <row r="1134" spans="1:9" ht="25" customHeight="1">
      <c r="A1134" s="1"/>
      <c r="B1134" s="1">
        <v>69</v>
      </c>
      <c r="C1134" s="13" t="s">
        <v>47</v>
      </c>
      <c r="D1134" s="4">
        <v>44742</v>
      </c>
      <c r="E1134" s="4">
        <v>44771</v>
      </c>
      <c r="F1134" s="5">
        <v>0.22450063641921147</v>
      </c>
      <c r="G1134" s="5">
        <f>'PG facts'!D13</f>
        <v>-2</v>
      </c>
      <c r="H1134" s="5">
        <f t="shared" si="34"/>
        <v>5.0400535752630982E-2</v>
      </c>
      <c r="I1134" s="5">
        <f t="shared" si="35"/>
        <v>-0.44900127283842295</v>
      </c>
    </row>
    <row r="1135" spans="1:9" ht="25" customHeight="1">
      <c r="A1135" s="1"/>
      <c r="B1135" s="1">
        <v>69</v>
      </c>
      <c r="C1135" s="13" t="s">
        <v>47</v>
      </c>
      <c r="D1135" s="4">
        <v>44834</v>
      </c>
      <c r="E1135" s="4">
        <v>44853</v>
      </c>
      <c r="F1135" s="5">
        <v>-0.45976551958502032</v>
      </c>
      <c r="G1135" s="5">
        <f>'PG facts'!D20</f>
        <v>-1</v>
      </c>
      <c r="H1135" s="5">
        <f t="shared" si="34"/>
        <v>0.21138433299928369</v>
      </c>
      <c r="I1135" s="5">
        <f t="shared" si="35"/>
        <v>0.45976551958502032</v>
      </c>
    </row>
    <row r="1136" spans="1:9" ht="25" customHeight="1">
      <c r="A1136" s="1"/>
      <c r="B1136" s="1">
        <v>69</v>
      </c>
      <c r="C1136" s="13" t="s">
        <v>47</v>
      </c>
      <c r="D1136" s="4">
        <v>44926</v>
      </c>
      <c r="E1136" s="4">
        <v>44945</v>
      </c>
      <c r="F1136" s="5">
        <v>-0.97130769001577688</v>
      </c>
      <c r="G1136" s="5">
        <f>'PG facts'!D27</f>
        <v>-4</v>
      </c>
      <c r="H1136" s="5">
        <f t="shared" si="34"/>
        <v>0.94343862868378447</v>
      </c>
      <c r="I1136" s="5">
        <f t="shared" si="35"/>
        <v>3.8852307600631075</v>
      </c>
    </row>
    <row r="1137" spans="1:9" ht="25" customHeight="1">
      <c r="A1137" s="1"/>
      <c r="B1137" s="1">
        <v>69</v>
      </c>
      <c r="C1137" s="13" t="s">
        <v>47</v>
      </c>
      <c r="D1137" s="4">
        <v>45016</v>
      </c>
      <c r="E1137" s="4">
        <v>45037</v>
      </c>
      <c r="F1137" s="5">
        <v>-0.16799664006719173</v>
      </c>
      <c r="G1137" s="5">
        <f>'PG facts'!D34</f>
        <v>0</v>
      </c>
      <c r="H1137" s="5">
        <f t="shared" si="34"/>
        <v>2.822287107386557E-2</v>
      </c>
      <c r="I1137" s="5">
        <f t="shared" si="35"/>
        <v>0</v>
      </c>
    </row>
    <row r="1138" spans="1:9" ht="25" customHeight="1">
      <c r="A1138" s="1"/>
      <c r="B1138" s="1">
        <v>69</v>
      </c>
      <c r="C1138" s="13" t="s">
        <v>47</v>
      </c>
      <c r="D1138" s="4">
        <v>45107</v>
      </c>
      <c r="E1138" s="4">
        <v>45135</v>
      </c>
      <c r="F1138" s="5">
        <v>6.1999380006194649E-2</v>
      </c>
      <c r="G1138" s="5">
        <f>'PG facts'!D41</f>
        <v>-1</v>
      </c>
      <c r="H1138" s="5">
        <f t="shared" si="34"/>
        <v>3.8439231211525289E-3</v>
      </c>
      <c r="I1138" s="5">
        <f t="shared" si="35"/>
        <v>-6.1999380006194649E-2</v>
      </c>
    </row>
    <row r="1139" spans="1:9" ht="25" customHeight="1">
      <c r="A1139" s="1"/>
      <c r="B1139" s="1">
        <v>69</v>
      </c>
      <c r="C1139" s="13" t="s">
        <v>47</v>
      </c>
      <c r="D1139" s="4">
        <v>45199</v>
      </c>
      <c r="E1139" s="4">
        <v>45217</v>
      </c>
      <c r="F1139" s="5">
        <v>1.4338645058288524</v>
      </c>
      <c r="G1139" s="5">
        <f>'PG facts'!D48</f>
        <v>0</v>
      </c>
      <c r="H1139" s="5">
        <f t="shared" si="34"/>
        <v>2.055967421075819</v>
      </c>
      <c r="I1139" s="5">
        <f t="shared" si="35"/>
        <v>0</v>
      </c>
    </row>
    <row r="1140" spans="1:9" ht="25" customHeight="1">
      <c r="A1140" s="1"/>
      <c r="B1140" s="1">
        <v>69</v>
      </c>
      <c r="C1140" s="13" t="s">
        <v>47</v>
      </c>
      <c r="D1140" s="4">
        <v>45291</v>
      </c>
      <c r="E1140" s="4">
        <v>45314</v>
      </c>
      <c r="F1140" s="5">
        <v>2.0298663136464334</v>
      </c>
      <c r="G1140" s="5">
        <f>'PG facts'!D55</f>
        <v>-1</v>
      </c>
      <c r="H1140" s="5">
        <f t="shared" si="34"/>
        <v>4.1203572512765607</v>
      </c>
      <c r="I1140" s="5">
        <f t="shared" si="35"/>
        <v>-2.0298663136464334</v>
      </c>
    </row>
    <row r="1141" spans="1:9" ht="25" customHeight="1">
      <c r="A1141" s="1"/>
      <c r="B1141" s="1">
        <v>69</v>
      </c>
      <c r="C1141" s="13" t="s">
        <v>47</v>
      </c>
      <c r="D1141" s="4">
        <v>45382</v>
      </c>
      <c r="E1141" s="4">
        <v>45401</v>
      </c>
      <c r="F1141" s="5">
        <v>1.6317086363363043</v>
      </c>
      <c r="G1141" s="5">
        <f>'PG facts'!D62</f>
        <v>1</v>
      </c>
      <c r="H1141" s="5">
        <f t="shared" si="34"/>
        <v>2.6624730738944815</v>
      </c>
      <c r="I1141" s="5">
        <f t="shared" si="35"/>
        <v>1.6317086363363043</v>
      </c>
    </row>
    <row r="1142" spans="1:9" ht="25" customHeight="1">
      <c r="A1142" s="1"/>
      <c r="B1142" s="1">
        <v>69</v>
      </c>
      <c r="C1142" s="13" t="s">
        <v>47</v>
      </c>
      <c r="D1142" s="4">
        <v>45473</v>
      </c>
      <c r="E1142" s="4">
        <v>45503</v>
      </c>
      <c r="F1142" s="5">
        <v>1.8988037536352254</v>
      </c>
      <c r="G1142" s="5">
        <f>'PG facts'!D69</f>
        <v>1</v>
      </c>
      <c r="H1142" s="5">
        <f t="shared" si="34"/>
        <v>3.6054556948192218</v>
      </c>
      <c r="I1142" s="5">
        <f t="shared" si="35"/>
        <v>1.8988037536352254</v>
      </c>
    </row>
    <row r="1143" spans="1:9" ht="25" customHeight="1">
      <c r="A1143" s="1"/>
      <c r="B1143" s="1">
        <v>69</v>
      </c>
      <c r="C1143" s="13" t="s">
        <v>50</v>
      </c>
      <c r="D1143" s="4">
        <v>44742</v>
      </c>
      <c r="E1143" s="4">
        <v>44771</v>
      </c>
      <c r="F1143" s="5">
        <v>3.7505057736001657</v>
      </c>
      <c r="G1143" s="5">
        <f>'PG facts'!D13</f>
        <v>-2</v>
      </c>
      <c r="H1143" s="5">
        <f t="shared" si="34"/>
        <v>14.066293557808176</v>
      </c>
      <c r="I1143" s="5">
        <f t="shared" si="35"/>
        <v>-7.5010115472003314</v>
      </c>
    </row>
    <row r="1144" spans="1:9" ht="25" customHeight="1">
      <c r="A1144" s="1"/>
      <c r="B1144" s="1">
        <v>69</v>
      </c>
      <c r="C1144" s="13" t="s">
        <v>50</v>
      </c>
      <c r="D1144" s="4">
        <v>44834</v>
      </c>
      <c r="E1144" s="4">
        <v>44853</v>
      </c>
      <c r="F1144" s="5">
        <v>0.22450063641921147</v>
      </c>
      <c r="G1144" s="5">
        <f>'PG facts'!D20</f>
        <v>-1</v>
      </c>
      <c r="H1144" s="5">
        <f t="shared" si="34"/>
        <v>5.0400535752630982E-2</v>
      </c>
      <c r="I1144" s="5">
        <f t="shared" si="35"/>
        <v>-0.22450063641921147</v>
      </c>
    </row>
    <row r="1145" spans="1:9" ht="25" customHeight="1">
      <c r="A1145" s="1"/>
      <c r="B1145" s="1">
        <v>69</v>
      </c>
      <c r="C1145" s="13" t="s">
        <v>50</v>
      </c>
      <c r="D1145" s="4">
        <v>44926</v>
      </c>
      <c r="E1145" s="4">
        <v>44945</v>
      </c>
      <c r="F1145" s="5">
        <v>-0.45976551958502032</v>
      </c>
      <c r="G1145" s="5">
        <f>'PG facts'!D27</f>
        <v>-4</v>
      </c>
      <c r="H1145" s="5">
        <f t="shared" si="34"/>
        <v>0.21138433299928369</v>
      </c>
      <c r="I1145" s="5">
        <f t="shared" si="35"/>
        <v>1.8390620783400813</v>
      </c>
    </row>
    <row r="1146" spans="1:9" ht="25" customHeight="1">
      <c r="A1146" s="1"/>
      <c r="B1146" s="1">
        <v>69</v>
      </c>
      <c r="C1146" s="13" t="s">
        <v>50</v>
      </c>
      <c r="D1146" s="4">
        <v>45016</v>
      </c>
      <c r="E1146" s="4">
        <v>45037</v>
      </c>
      <c r="F1146" s="5">
        <v>-0.97130769001577688</v>
      </c>
      <c r="G1146" s="5">
        <f>'PG facts'!D34</f>
        <v>0</v>
      </c>
      <c r="H1146" s="5">
        <f t="shared" si="34"/>
        <v>0.94343862868378447</v>
      </c>
      <c r="I1146" s="5">
        <f t="shared" si="35"/>
        <v>0</v>
      </c>
    </row>
    <row r="1147" spans="1:9" ht="25" customHeight="1">
      <c r="A1147" s="1"/>
      <c r="B1147" s="1">
        <v>69</v>
      </c>
      <c r="C1147" s="13" t="s">
        <v>50</v>
      </c>
      <c r="D1147" s="4">
        <v>45107</v>
      </c>
      <c r="E1147" s="4">
        <v>45135</v>
      </c>
      <c r="F1147" s="5">
        <v>-0.16799664006719173</v>
      </c>
      <c r="G1147" s="5">
        <f>'PG facts'!D41</f>
        <v>-1</v>
      </c>
      <c r="H1147" s="5">
        <f t="shared" si="34"/>
        <v>2.822287107386557E-2</v>
      </c>
      <c r="I1147" s="5">
        <f t="shared" si="35"/>
        <v>0.16799664006719173</v>
      </c>
    </row>
    <row r="1148" spans="1:9" ht="25" customHeight="1">
      <c r="A1148" s="1"/>
      <c r="B1148" s="1">
        <v>69</v>
      </c>
      <c r="C1148" s="13" t="s">
        <v>50</v>
      </c>
      <c r="D1148" s="4">
        <v>45199</v>
      </c>
      <c r="E1148" s="4">
        <v>45217</v>
      </c>
      <c r="F1148" s="5">
        <v>6.1999380006194649E-2</v>
      </c>
      <c r="G1148" s="5">
        <f>'PG facts'!D48</f>
        <v>0</v>
      </c>
      <c r="H1148" s="5">
        <f t="shared" si="34"/>
        <v>3.8439231211525289E-3</v>
      </c>
      <c r="I1148" s="5">
        <f t="shared" si="35"/>
        <v>0</v>
      </c>
    </row>
    <row r="1149" spans="1:9" ht="25" customHeight="1">
      <c r="A1149" s="1"/>
      <c r="B1149" s="1">
        <v>69</v>
      </c>
      <c r="C1149" s="13" t="s">
        <v>50</v>
      </c>
      <c r="D1149" s="4">
        <v>45291</v>
      </c>
      <c r="E1149" s="4">
        <v>45314</v>
      </c>
      <c r="F1149" s="5">
        <v>1.4338645058288524</v>
      </c>
      <c r="G1149" s="5">
        <f>'PG facts'!D55</f>
        <v>-1</v>
      </c>
      <c r="H1149" s="5">
        <f t="shared" si="34"/>
        <v>2.055967421075819</v>
      </c>
      <c r="I1149" s="5">
        <f t="shared" si="35"/>
        <v>-1.4338645058288524</v>
      </c>
    </row>
    <row r="1150" spans="1:9" ht="25" customHeight="1">
      <c r="A1150" s="1"/>
      <c r="B1150" s="1">
        <v>69</v>
      </c>
      <c r="C1150" s="13" t="s">
        <v>50</v>
      </c>
      <c r="D1150" s="4">
        <v>45382</v>
      </c>
      <c r="E1150" s="4">
        <v>45401</v>
      </c>
      <c r="F1150" s="5">
        <v>2.0298663136464334</v>
      </c>
      <c r="G1150" s="5">
        <f>'PG facts'!D62</f>
        <v>1</v>
      </c>
      <c r="H1150" s="5">
        <f t="shared" si="34"/>
        <v>4.1203572512765607</v>
      </c>
      <c r="I1150" s="5">
        <f t="shared" si="35"/>
        <v>2.0298663136464334</v>
      </c>
    </row>
    <row r="1151" spans="1:9" ht="25" customHeight="1">
      <c r="A1151" s="1"/>
      <c r="B1151" s="1">
        <v>69</v>
      </c>
      <c r="C1151" s="13" t="s">
        <v>50</v>
      </c>
      <c r="D1151" s="4">
        <v>45473</v>
      </c>
      <c r="E1151" s="4">
        <v>45503</v>
      </c>
      <c r="F1151" s="5">
        <v>1.6317086363363043</v>
      </c>
      <c r="G1151" s="5">
        <f>'PG facts'!D69</f>
        <v>1</v>
      </c>
      <c r="H1151" s="5">
        <f t="shared" si="34"/>
        <v>2.6624730738944815</v>
      </c>
      <c r="I1151" s="5">
        <f t="shared" si="35"/>
        <v>1.6317086363363043</v>
      </c>
    </row>
    <row r="1152" spans="1:9" ht="25" customHeight="1">
      <c r="A1152" s="1"/>
      <c r="B1152" s="1">
        <v>70</v>
      </c>
      <c r="C1152" s="13" t="s">
        <v>47</v>
      </c>
      <c r="D1152" s="4">
        <v>44651</v>
      </c>
      <c r="E1152" s="4">
        <v>44671</v>
      </c>
      <c r="F1152" s="5">
        <v>3.4048088537418808</v>
      </c>
      <c r="G1152" s="5">
        <f>'PG facts'!D6</f>
        <v>-1</v>
      </c>
      <c r="H1152" s="5">
        <f t="shared" si="34"/>
        <v>11.5927233305191</v>
      </c>
      <c r="I1152" s="5">
        <f t="shared" si="35"/>
        <v>-3.4048088537418808</v>
      </c>
    </row>
    <row r="1153" spans="1:9" ht="25" customHeight="1">
      <c r="A1153" s="1"/>
      <c r="B1153" s="1">
        <v>70</v>
      </c>
      <c r="C1153" s="13" t="s">
        <v>47</v>
      </c>
      <c r="D1153" s="4">
        <v>44742</v>
      </c>
      <c r="E1153" s="4">
        <v>44771</v>
      </c>
      <c r="F1153" s="5">
        <v>-0.26864270520209343</v>
      </c>
      <c r="G1153" s="5">
        <f>'PG facts'!D13</f>
        <v>-2</v>
      </c>
      <c r="H1153" s="5">
        <f t="shared" si="34"/>
        <v>7.2168903058298872E-2</v>
      </c>
      <c r="I1153" s="5">
        <f t="shared" si="35"/>
        <v>0.53728541040418687</v>
      </c>
    </row>
    <row r="1154" spans="1:9" ht="25" customHeight="1">
      <c r="A1154" s="1"/>
      <c r="B1154" s="1">
        <v>70</v>
      </c>
      <c r="C1154" s="13" t="s">
        <v>47</v>
      </c>
      <c r="D1154" s="4">
        <v>44834</v>
      </c>
      <c r="E1154" s="4">
        <v>44853</v>
      </c>
      <c r="F1154" s="5">
        <v>-0.97880747126437573</v>
      </c>
      <c r="G1154" s="5">
        <f>'PG facts'!D20</f>
        <v>-1</v>
      </c>
      <c r="H1154" s="5">
        <f t="shared" si="34"/>
        <v>0.95806406580296166</v>
      </c>
      <c r="I1154" s="5">
        <f t="shared" si="35"/>
        <v>0.97880747126437573</v>
      </c>
    </row>
    <row r="1155" spans="1:9" ht="25" customHeight="1">
      <c r="A1155" s="1"/>
      <c r="B1155" s="1">
        <v>70</v>
      </c>
      <c r="C1155" s="13" t="s">
        <v>47</v>
      </c>
      <c r="D1155" s="4">
        <v>44926</v>
      </c>
      <c r="E1155" s="4">
        <v>44945</v>
      </c>
      <c r="F1155" s="5">
        <v>-1.5609194946349714</v>
      </c>
      <c r="G1155" s="5">
        <f>'PG facts'!D27</f>
        <v>-4</v>
      </c>
      <c r="H1155" s="5">
        <f t="shared" si="34"/>
        <v>2.4364696687314944</v>
      </c>
      <c r="I1155" s="5">
        <f t="shared" si="35"/>
        <v>6.2436779785398855</v>
      </c>
    </row>
    <row r="1156" spans="1:9" ht="25" customHeight="1">
      <c r="A1156" s="1"/>
      <c r="B1156" s="1">
        <v>70</v>
      </c>
      <c r="C1156" s="13" t="s">
        <v>47</v>
      </c>
      <c r="D1156" s="4">
        <v>45016</v>
      </c>
      <c r="E1156" s="4">
        <v>45037</v>
      </c>
      <c r="F1156" s="5">
        <v>-0.28354349497309306</v>
      </c>
      <c r="G1156" s="5">
        <f>'PG facts'!D34</f>
        <v>0</v>
      </c>
      <c r="H1156" s="5">
        <f t="shared" si="34"/>
        <v>8.0396913541556453E-2</v>
      </c>
      <c r="I1156" s="5">
        <f t="shared" si="35"/>
        <v>0</v>
      </c>
    </row>
    <row r="1157" spans="1:9" ht="25" customHeight="1">
      <c r="A1157" s="1"/>
      <c r="B1157" s="1">
        <v>70</v>
      </c>
      <c r="C1157" s="13" t="s">
        <v>47</v>
      </c>
      <c r="D1157" s="4">
        <v>45107</v>
      </c>
      <c r="E1157" s="4">
        <v>45135</v>
      </c>
      <c r="F1157" s="5">
        <v>-7.7104862613153191E-2</v>
      </c>
      <c r="G1157" s="5">
        <f>'PG facts'!D41</f>
        <v>-1</v>
      </c>
      <c r="H1157" s="5">
        <f t="shared" si="34"/>
        <v>5.9451598385932289E-3</v>
      </c>
      <c r="I1157" s="5">
        <f t="shared" si="35"/>
        <v>7.7104862613153191E-2</v>
      </c>
    </row>
    <row r="1158" spans="1:9" ht="25" customHeight="1">
      <c r="A1158" s="1"/>
      <c r="B1158" s="1">
        <v>70</v>
      </c>
      <c r="C1158" s="13" t="s">
        <v>47</v>
      </c>
      <c r="D1158" s="4">
        <v>45199</v>
      </c>
      <c r="E1158" s="4">
        <v>45217</v>
      </c>
      <c r="F1158" s="5">
        <v>1.3149542033191297</v>
      </c>
      <c r="G1158" s="5">
        <f>'PG facts'!D48</f>
        <v>0</v>
      </c>
      <c r="H1158" s="5">
        <f t="shared" ref="H1158:H1221" si="36">F1158^2</f>
        <v>1.7291045568266472</v>
      </c>
      <c r="I1158" s="5">
        <f t="shared" ref="I1158:I1221" si="37">F1158*G1158</f>
        <v>0</v>
      </c>
    </row>
    <row r="1159" spans="1:9" ht="25" customHeight="1">
      <c r="A1159" s="1"/>
      <c r="B1159" s="1">
        <v>70</v>
      </c>
      <c r="C1159" s="13" t="s">
        <v>47</v>
      </c>
      <c r="D1159" s="4">
        <v>45291</v>
      </c>
      <c r="E1159" s="4">
        <v>45314</v>
      </c>
      <c r="F1159" s="5">
        <v>2.2032156673114089</v>
      </c>
      <c r="G1159" s="5">
        <f>'PG facts'!D55</f>
        <v>-1</v>
      </c>
      <c r="H1159" s="5">
        <f t="shared" si="36"/>
        <v>4.854159276686457</v>
      </c>
      <c r="I1159" s="5">
        <f t="shared" si="37"/>
        <v>-2.2032156673114089</v>
      </c>
    </row>
    <row r="1160" spans="1:9" ht="25" customHeight="1">
      <c r="A1160" s="1"/>
      <c r="B1160" s="1">
        <v>70</v>
      </c>
      <c r="C1160" s="13" t="s">
        <v>47</v>
      </c>
      <c r="D1160" s="4">
        <v>45382</v>
      </c>
      <c r="E1160" s="4">
        <v>45401</v>
      </c>
      <c r="F1160" s="5">
        <v>1.360673628563136</v>
      </c>
      <c r="G1160" s="5">
        <f>'PG facts'!D62</f>
        <v>1</v>
      </c>
      <c r="H1160" s="5">
        <f t="shared" si="36"/>
        <v>1.851432723467171</v>
      </c>
      <c r="I1160" s="5">
        <f t="shared" si="37"/>
        <v>1.360673628563136</v>
      </c>
    </row>
    <row r="1161" spans="1:9" ht="25" customHeight="1">
      <c r="A1161" s="1"/>
      <c r="B1161" s="1">
        <v>70</v>
      </c>
      <c r="C1161" s="13" t="s">
        <v>47</v>
      </c>
      <c r="D1161" s="4">
        <v>45473</v>
      </c>
      <c r="E1161" s="4">
        <v>45503</v>
      </c>
      <c r="F1161" s="5">
        <v>1.8739916021125014</v>
      </c>
      <c r="G1161" s="5">
        <f>'PG facts'!D69</f>
        <v>1</v>
      </c>
      <c r="H1161" s="5">
        <f t="shared" si="36"/>
        <v>3.5118445247881795</v>
      </c>
      <c r="I1161" s="5">
        <f t="shared" si="37"/>
        <v>1.8739916021125014</v>
      </c>
    </row>
    <row r="1162" spans="1:9" ht="25" customHeight="1">
      <c r="A1162" s="1"/>
      <c r="B1162" s="1">
        <v>70</v>
      </c>
      <c r="C1162" s="13" t="s">
        <v>50</v>
      </c>
      <c r="D1162" s="4">
        <v>44742</v>
      </c>
      <c r="E1162" s="4">
        <v>44771</v>
      </c>
      <c r="F1162" s="5">
        <v>3.4048088537418808</v>
      </c>
      <c r="G1162" s="5">
        <f>'PG facts'!D13</f>
        <v>-2</v>
      </c>
      <c r="H1162" s="5">
        <f t="shared" si="36"/>
        <v>11.5927233305191</v>
      </c>
      <c r="I1162" s="5">
        <f t="shared" si="37"/>
        <v>-6.8096177074837616</v>
      </c>
    </row>
    <row r="1163" spans="1:9" ht="25" customHeight="1">
      <c r="A1163" s="1"/>
      <c r="B1163" s="1">
        <v>70</v>
      </c>
      <c r="C1163" s="13" t="s">
        <v>50</v>
      </c>
      <c r="D1163" s="4">
        <v>44834</v>
      </c>
      <c r="E1163" s="4">
        <v>44853</v>
      </c>
      <c r="F1163" s="5">
        <v>-0.26864270520209343</v>
      </c>
      <c r="G1163" s="5">
        <f>'PG facts'!D20</f>
        <v>-1</v>
      </c>
      <c r="H1163" s="5">
        <f t="shared" si="36"/>
        <v>7.2168903058298872E-2</v>
      </c>
      <c r="I1163" s="5">
        <f t="shared" si="37"/>
        <v>0.26864270520209343</v>
      </c>
    </row>
    <row r="1164" spans="1:9" ht="25" customHeight="1">
      <c r="A1164" s="1"/>
      <c r="B1164" s="1">
        <v>70</v>
      </c>
      <c r="C1164" s="13" t="s">
        <v>50</v>
      </c>
      <c r="D1164" s="4">
        <v>44926</v>
      </c>
      <c r="E1164" s="4">
        <v>44945</v>
      </c>
      <c r="F1164" s="5">
        <v>-0.97880747126437573</v>
      </c>
      <c r="G1164" s="5">
        <f>'PG facts'!D27</f>
        <v>-4</v>
      </c>
      <c r="H1164" s="5">
        <f t="shared" si="36"/>
        <v>0.95806406580296166</v>
      </c>
      <c r="I1164" s="5">
        <f t="shared" si="37"/>
        <v>3.9152298850575029</v>
      </c>
    </row>
    <row r="1165" spans="1:9" ht="25" customHeight="1">
      <c r="A1165" s="1"/>
      <c r="B1165" s="1">
        <v>70</v>
      </c>
      <c r="C1165" s="13" t="s">
        <v>50</v>
      </c>
      <c r="D1165" s="4">
        <v>45016</v>
      </c>
      <c r="E1165" s="4">
        <v>45037</v>
      </c>
      <c r="F1165" s="5">
        <v>-1.5609194946349714</v>
      </c>
      <c r="G1165" s="5">
        <f>'PG facts'!D34</f>
        <v>0</v>
      </c>
      <c r="H1165" s="5">
        <f t="shared" si="36"/>
        <v>2.4364696687314944</v>
      </c>
      <c r="I1165" s="5">
        <f t="shared" si="37"/>
        <v>0</v>
      </c>
    </row>
    <row r="1166" spans="1:9" ht="25" customHeight="1">
      <c r="A1166" s="1"/>
      <c r="B1166" s="1">
        <v>70</v>
      </c>
      <c r="C1166" s="13" t="s">
        <v>50</v>
      </c>
      <c r="D1166" s="4">
        <v>45107</v>
      </c>
      <c r="E1166" s="4">
        <v>45135</v>
      </c>
      <c r="F1166" s="5">
        <v>-0.28354349497309306</v>
      </c>
      <c r="G1166" s="5">
        <f>'PG facts'!D41</f>
        <v>-1</v>
      </c>
      <c r="H1166" s="5">
        <f t="shared" si="36"/>
        <v>8.0396913541556453E-2</v>
      </c>
      <c r="I1166" s="5">
        <f t="shared" si="37"/>
        <v>0.28354349497309306</v>
      </c>
    </row>
    <row r="1167" spans="1:9" ht="25" customHeight="1">
      <c r="A1167" s="1"/>
      <c r="B1167" s="1">
        <v>70</v>
      </c>
      <c r="C1167" s="13" t="s">
        <v>50</v>
      </c>
      <c r="D1167" s="4">
        <v>45199</v>
      </c>
      <c r="E1167" s="4">
        <v>45217</v>
      </c>
      <c r="F1167" s="5">
        <v>-7.7104862613153191E-2</v>
      </c>
      <c r="G1167" s="5">
        <f>'PG facts'!D48</f>
        <v>0</v>
      </c>
      <c r="H1167" s="5">
        <f t="shared" si="36"/>
        <v>5.9451598385932289E-3</v>
      </c>
      <c r="I1167" s="5">
        <f t="shared" si="37"/>
        <v>0</v>
      </c>
    </row>
    <row r="1168" spans="1:9" ht="25" customHeight="1">
      <c r="A1168" s="1"/>
      <c r="B1168" s="1">
        <v>70</v>
      </c>
      <c r="C1168" s="13" t="s">
        <v>50</v>
      </c>
      <c r="D1168" s="4">
        <v>45291</v>
      </c>
      <c r="E1168" s="4">
        <v>45314</v>
      </c>
      <c r="F1168" s="5">
        <v>1.3149542033191297</v>
      </c>
      <c r="G1168" s="5">
        <f>'PG facts'!D55</f>
        <v>-1</v>
      </c>
      <c r="H1168" s="5">
        <f t="shared" si="36"/>
        <v>1.7291045568266472</v>
      </c>
      <c r="I1168" s="5">
        <f t="shared" si="37"/>
        <v>-1.3149542033191297</v>
      </c>
    </row>
    <row r="1169" spans="1:9" ht="25" customHeight="1">
      <c r="A1169" s="1"/>
      <c r="B1169" s="1">
        <v>70</v>
      </c>
      <c r="C1169" s="13" t="s">
        <v>50</v>
      </c>
      <c r="D1169" s="4">
        <v>45382</v>
      </c>
      <c r="E1169" s="4">
        <v>45401</v>
      </c>
      <c r="F1169" s="5">
        <v>2.2032156673114089</v>
      </c>
      <c r="G1169" s="5">
        <f>'PG facts'!D62</f>
        <v>1</v>
      </c>
      <c r="H1169" s="5">
        <f t="shared" si="36"/>
        <v>4.854159276686457</v>
      </c>
      <c r="I1169" s="5">
        <f t="shared" si="37"/>
        <v>2.2032156673114089</v>
      </c>
    </row>
    <row r="1170" spans="1:9" ht="25" customHeight="1">
      <c r="A1170" s="1"/>
      <c r="B1170" s="1">
        <v>70</v>
      </c>
      <c r="C1170" s="13" t="s">
        <v>50</v>
      </c>
      <c r="D1170" s="4">
        <v>45473</v>
      </c>
      <c r="E1170" s="4">
        <v>45503</v>
      </c>
      <c r="F1170" s="5">
        <v>1.360673628563136</v>
      </c>
      <c r="G1170" s="5">
        <f>'PG facts'!D69</f>
        <v>1</v>
      </c>
      <c r="H1170" s="5">
        <f t="shared" si="36"/>
        <v>1.851432723467171</v>
      </c>
      <c r="I1170" s="5">
        <f t="shared" si="37"/>
        <v>1.360673628563136</v>
      </c>
    </row>
    <row r="1171" spans="1:9" ht="25" customHeight="1">
      <c r="A1171" s="1"/>
      <c r="B1171" s="1">
        <v>71</v>
      </c>
      <c r="C1171" s="13" t="s">
        <v>47</v>
      </c>
      <c r="D1171" s="4">
        <v>44651</v>
      </c>
      <c r="E1171" s="4">
        <v>44671</v>
      </c>
      <c r="F1171" s="5">
        <v>3.4048088537418808</v>
      </c>
      <c r="G1171" s="5">
        <f>'PG facts'!D6</f>
        <v>-1</v>
      </c>
      <c r="H1171" s="5">
        <f t="shared" si="36"/>
        <v>11.5927233305191</v>
      </c>
      <c r="I1171" s="5">
        <f t="shared" si="37"/>
        <v>-3.4048088537418808</v>
      </c>
    </row>
    <row r="1172" spans="1:9" ht="25" customHeight="1">
      <c r="A1172" s="1"/>
      <c r="B1172" s="1">
        <v>71</v>
      </c>
      <c r="C1172" s="13" t="s">
        <v>47</v>
      </c>
      <c r="D1172" s="4">
        <v>44742</v>
      </c>
      <c r="E1172" s="4">
        <v>44771</v>
      </c>
      <c r="F1172" s="5">
        <v>-0.26864270520209343</v>
      </c>
      <c r="G1172" s="5">
        <f>'PG facts'!D13</f>
        <v>-2</v>
      </c>
      <c r="H1172" s="5">
        <f t="shared" si="36"/>
        <v>7.2168903058298872E-2</v>
      </c>
      <c r="I1172" s="5">
        <f t="shared" si="37"/>
        <v>0.53728541040418687</v>
      </c>
    </row>
    <row r="1173" spans="1:9" ht="25" customHeight="1">
      <c r="A1173" s="1"/>
      <c r="B1173" s="1">
        <v>71</v>
      </c>
      <c r="C1173" s="13" t="s">
        <v>47</v>
      </c>
      <c r="D1173" s="4">
        <v>44834</v>
      </c>
      <c r="E1173" s="4">
        <v>44853</v>
      </c>
      <c r="F1173" s="5">
        <v>-0.97880747126437573</v>
      </c>
      <c r="G1173" s="5">
        <f>'PG facts'!D20</f>
        <v>-1</v>
      </c>
      <c r="H1173" s="5">
        <f t="shared" si="36"/>
        <v>0.95806406580296166</v>
      </c>
      <c r="I1173" s="5">
        <f t="shared" si="37"/>
        <v>0.97880747126437573</v>
      </c>
    </row>
    <row r="1174" spans="1:9" ht="25" customHeight="1">
      <c r="A1174" s="1"/>
      <c r="B1174" s="1">
        <v>71</v>
      </c>
      <c r="C1174" s="13" t="s">
        <v>47</v>
      </c>
      <c r="D1174" s="4">
        <v>44926</v>
      </c>
      <c r="E1174" s="4">
        <v>44945</v>
      </c>
      <c r="F1174" s="5">
        <v>-1.5609194946349714</v>
      </c>
      <c r="G1174" s="5">
        <f>'PG facts'!D27</f>
        <v>-4</v>
      </c>
      <c r="H1174" s="5">
        <f t="shared" si="36"/>
        <v>2.4364696687314944</v>
      </c>
      <c r="I1174" s="5">
        <f t="shared" si="37"/>
        <v>6.2436779785398855</v>
      </c>
    </row>
    <row r="1175" spans="1:9" ht="25" customHeight="1">
      <c r="A1175" s="1"/>
      <c r="B1175" s="1">
        <v>71</v>
      </c>
      <c r="C1175" s="13" t="s">
        <v>47</v>
      </c>
      <c r="D1175" s="4">
        <v>45016</v>
      </c>
      <c r="E1175" s="4">
        <v>45037</v>
      </c>
      <c r="F1175" s="5">
        <v>-0.28354349497309306</v>
      </c>
      <c r="G1175" s="5">
        <f>'PG facts'!D34</f>
        <v>0</v>
      </c>
      <c r="H1175" s="5">
        <f t="shared" si="36"/>
        <v>8.0396913541556453E-2</v>
      </c>
      <c r="I1175" s="5">
        <f t="shared" si="37"/>
        <v>0</v>
      </c>
    </row>
    <row r="1176" spans="1:9" ht="25" customHeight="1">
      <c r="A1176" s="1"/>
      <c r="B1176" s="1">
        <v>71</v>
      </c>
      <c r="C1176" s="13" t="s">
        <v>47</v>
      </c>
      <c r="D1176" s="4">
        <v>45107</v>
      </c>
      <c r="E1176" s="4">
        <v>45135</v>
      </c>
      <c r="F1176" s="5">
        <v>-7.7104862613153191E-2</v>
      </c>
      <c r="G1176" s="5">
        <f>'PG facts'!D41</f>
        <v>-1</v>
      </c>
      <c r="H1176" s="5">
        <f t="shared" si="36"/>
        <v>5.9451598385932289E-3</v>
      </c>
      <c r="I1176" s="5">
        <f t="shared" si="37"/>
        <v>7.7104862613153191E-2</v>
      </c>
    </row>
    <row r="1177" spans="1:9" ht="25" customHeight="1">
      <c r="A1177" s="1"/>
      <c r="B1177" s="1">
        <v>71</v>
      </c>
      <c r="C1177" s="13" t="s">
        <v>47</v>
      </c>
      <c r="D1177" s="4">
        <v>45199</v>
      </c>
      <c r="E1177" s="4">
        <v>45217</v>
      </c>
      <c r="F1177" s="5">
        <v>1.3149542033191297</v>
      </c>
      <c r="G1177" s="5">
        <f>'PG facts'!D48</f>
        <v>0</v>
      </c>
      <c r="H1177" s="5">
        <f t="shared" si="36"/>
        <v>1.7291045568266472</v>
      </c>
      <c r="I1177" s="5">
        <f t="shared" si="37"/>
        <v>0</v>
      </c>
    </row>
    <row r="1178" spans="1:9" ht="25" customHeight="1">
      <c r="A1178" s="1"/>
      <c r="B1178" s="1">
        <v>71</v>
      </c>
      <c r="C1178" s="13" t="s">
        <v>47</v>
      </c>
      <c r="D1178" s="4">
        <v>45291</v>
      </c>
      <c r="E1178" s="4">
        <v>45314</v>
      </c>
      <c r="F1178" s="5">
        <v>2.2032156673114089</v>
      </c>
      <c r="G1178" s="5">
        <f>'PG facts'!D55</f>
        <v>-1</v>
      </c>
      <c r="H1178" s="5">
        <f t="shared" si="36"/>
        <v>4.854159276686457</v>
      </c>
      <c r="I1178" s="5">
        <f t="shared" si="37"/>
        <v>-2.2032156673114089</v>
      </c>
    </row>
    <row r="1179" spans="1:9" ht="25" customHeight="1">
      <c r="A1179" s="1"/>
      <c r="B1179" s="1">
        <v>71</v>
      </c>
      <c r="C1179" s="13" t="s">
        <v>47</v>
      </c>
      <c r="D1179" s="4">
        <v>45382</v>
      </c>
      <c r="E1179" s="4">
        <v>45401</v>
      </c>
      <c r="F1179" s="5">
        <v>1.360673628563136</v>
      </c>
      <c r="G1179" s="5">
        <f>'PG facts'!D62</f>
        <v>1</v>
      </c>
      <c r="H1179" s="5">
        <f t="shared" si="36"/>
        <v>1.851432723467171</v>
      </c>
      <c r="I1179" s="5">
        <f t="shared" si="37"/>
        <v>1.360673628563136</v>
      </c>
    </row>
    <row r="1180" spans="1:9" ht="25" customHeight="1">
      <c r="A1180" s="1"/>
      <c r="B1180" s="1">
        <v>71</v>
      </c>
      <c r="C1180" s="13" t="s">
        <v>47</v>
      </c>
      <c r="D1180" s="4">
        <v>45473</v>
      </c>
      <c r="E1180" s="4">
        <v>45503</v>
      </c>
      <c r="F1180" s="5">
        <v>1.8739916021125014</v>
      </c>
      <c r="G1180" s="5">
        <f>'PG facts'!D69</f>
        <v>1</v>
      </c>
      <c r="H1180" s="5">
        <f t="shared" si="36"/>
        <v>3.5118445247881795</v>
      </c>
      <c r="I1180" s="5">
        <f t="shared" si="37"/>
        <v>1.8739916021125014</v>
      </c>
    </row>
    <row r="1181" spans="1:9" ht="25" customHeight="1">
      <c r="A1181" s="1"/>
      <c r="B1181" s="1">
        <v>71</v>
      </c>
      <c r="C1181" s="13" t="s">
        <v>50</v>
      </c>
      <c r="D1181" s="4">
        <v>44742</v>
      </c>
      <c r="E1181" s="4">
        <v>44771</v>
      </c>
      <c r="F1181" s="5">
        <v>3.4048088537418808</v>
      </c>
      <c r="G1181" s="5">
        <f>'PG facts'!D13</f>
        <v>-2</v>
      </c>
      <c r="H1181" s="5">
        <f t="shared" si="36"/>
        <v>11.5927233305191</v>
      </c>
      <c r="I1181" s="5">
        <f t="shared" si="37"/>
        <v>-6.8096177074837616</v>
      </c>
    </row>
    <row r="1182" spans="1:9" ht="25" customHeight="1">
      <c r="A1182" s="1"/>
      <c r="B1182" s="1">
        <v>71</v>
      </c>
      <c r="C1182" s="13" t="s">
        <v>50</v>
      </c>
      <c r="D1182" s="4">
        <v>44834</v>
      </c>
      <c r="E1182" s="4">
        <v>44853</v>
      </c>
      <c r="F1182" s="5">
        <v>-0.26864270520209343</v>
      </c>
      <c r="G1182" s="5">
        <f>'PG facts'!D20</f>
        <v>-1</v>
      </c>
      <c r="H1182" s="5">
        <f t="shared" si="36"/>
        <v>7.2168903058298872E-2</v>
      </c>
      <c r="I1182" s="5">
        <f t="shared" si="37"/>
        <v>0.26864270520209343</v>
      </c>
    </row>
    <row r="1183" spans="1:9" ht="25" customHeight="1">
      <c r="A1183" s="1"/>
      <c r="B1183" s="1">
        <v>71</v>
      </c>
      <c r="C1183" s="13" t="s">
        <v>50</v>
      </c>
      <c r="D1183" s="4">
        <v>44926</v>
      </c>
      <c r="E1183" s="4">
        <v>44945</v>
      </c>
      <c r="F1183" s="5">
        <v>-0.97880747126437573</v>
      </c>
      <c r="G1183" s="5">
        <f>'PG facts'!D27</f>
        <v>-4</v>
      </c>
      <c r="H1183" s="5">
        <f t="shared" si="36"/>
        <v>0.95806406580296166</v>
      </c>
      <c r="I1183" s="5">
        <f t="shared" si="37"/>
        <v>3.9152298850575029</v>
      </c>
    </row>
    <row r="1184" spans="1:9" ht="25" customHeight="1">
      <c r="A1184" s="1"/>
      <c r="B1184" s="1">
        <v>71</v>
      </c>
      <c r="C1184" s="13" t="s">
        <v>50</v>
      </c>
      <c r="D1184" s="4">
        <v>45016</v>
      </c>
      <c r="E1184" s="4">
        <v>45037</v>
      </c>
      <c r="F1184" s="5">
        <v>-1.5609194946349714</v>
      </c>
      <c r="G1184" s="5">
        <f>'PG facts'!D34</f>
        <v>0</v>
      </c>
      <c r="H1184" s="5">
        <f t="shared" si="36"/>
        <v>2.4364696687314944</v>
      </c>
      <c r="I1184" s="5">
        <f t="shared" si="37"/>
        <v>0</v>
      </c>
    </row>
    <row r="1185" spans="1:9" ht="25" customHeight="1">
      <c r="A1185" s="1"/>
      <c r="B1185" s="1">
        <v>71</v>
      </c>
      <c r="C1185" s="13" t="s">
        <v>50</v>
      </c>
      <c r="D1185" s="4">
        <v>45107</v>
      </c>
      <c r="E1185" s="4">
        <v>45135</v>
      </c>
      <c r="F1185" s="5">
        <v>-0.28354349497309306</v>
      </c>
      <c r="G1185" s="5">
        <f>'PG facts'!D41</f>
        <v>-1</v>
      </c>
      <c r="H1185" s="5">
        <f t="shared" si="36"/>
        <v>8.0396913541556453E-2</v>
      </c>
      <c r="I1185" s="5">
        <f t="shared" si="37"/>
        <v>0.28354349497309306</v>
      </c>
    </row>
    <row r="1186" spans="1:9" ht="25" customHeight="1">
      <c r="A1186" s="1"/>
      <c r="B1186" s="1">
        <v>71</v>
      </c>
      <c r="C1186" s="13" t="s">
        <v>50</v>
      </c>
      <c r="D1186" s="4">
        <v>45199</v>
      </c>
      <c r="E1186" s="4">
        <v>45217</v>
      </c>
      <c r="F1186" s="5">
        <v>-7.7104862613153191E-2</v>
      </c>
      <c r="G1186" s="5">
        <f>'PG facts'!D48</f>
        <v>0</v>
      </c>
      <c r="H1186" s="5">
        <f t="shared" si="36"/>
        <v>5.9451598385932289E-3</v>
      </c>
      <c r="I1186" s="5">
        <f t="shared" si="37"/>
        <v>0</v>
      </c>
    </row>
    <row r="1187" spans="1:9" ht="25" customHeight="1">
      <c r="A1187" s="1"/>
      <c r="B1187" s="1">
        <v>71</v>
      </c>
      <c r="C1187" s="13" t="s">
        <v>50</v>
      </c>
      <c r="D1187" s="4">
        <v>45291</v>
      </c>
      <c r="E1187" s="4">
        <v>45314</v>
      </c>
      <c r="F1187" s="5">
        <v>1.3149542033191297</v>
      </c>
      <c r="G1187" s="5">
        <f>'PG facts'!D55</f>
        <v>-1</v>
      </c>
      <c r="H1187" s="5">
        <f t="shared" si="36"/>
        <v>1.7291045568266472</v>
      </c>
      <c r="I1187" s="5">
        <f t="shared" si="37"/>
        <v>-1.3149542033191297</v>
      </c>
    </row>
    <row r="1188" spans="1:9" ht="25" customHeight="1">
      <c r="A1188" s="1"/>
      <c r="B1188" s="1">
        <v>71</v>
      </c>
      <c r="C1188" s="13" t="s">
        <v>50</v>
      </c>
      <c r="D1188" s="4">
        <v>45382</v>
      </c>
      <c r="E1188" s="4">
        <v>45401</v>
      </c>
      <c r="F1188" s="5">
        <v>2.2032156673114089</v>
      </c>
      <c r="G1188" s="5">
        <f>'PG facts'!D62</f>
        <v>1</v>
      </c>
      <c r="H1188" s="5">
        <f t="shared" si="36"/>
        <v>4.854159276686457</v>
      </c>
      <c r="I1188" s="5">
        <f t="shared" si="37"/>
        <v>2.2032156673114089</v>
      </c>
    </row>
    <row r="1189" spans="1:9" ht="25" customHeight="1">
      <c r="A1189" s="1"/>
      <c r="B1189" s="1">
        <v>71</v>
      </c>
      <c r="C1189" s="13" t="s">
        <v>50</v>
      </c>
      <c r="D1189" s="4">
        <v>45473</v>
      </c>
      <c r="E1189" s="4">
        <v>45503</v>
      </c>
      <c r="F1189" s="5">
        <v>1.360673628563136</v>
      </c>
      <c r="G1189" s="5">
        <f>'PG facts'!D69</f>
        <v>1</v>
      </c>
      <c r="H1189" s="5">
        <f t="shared" si="36"/>
        <v>1.851432723467171</v>
      </c>
      <c r="I1189" s="5">
        <f t="shared" si="37"/>
        <v>1.360673628563136</v>
      </c>
    </row>
    <row r="1190" spans="1:9" ht="25" customHeight="1">
      <c r="A1190" s="1"/>
      <c r="B1190" s="1">
        <v>72</v>
      </c>
      <c r="C1190" s="13" t="s">
        <v>47</v>
      </c>
      <c r="D1190" s="4">
        <v>44651</v>
      </c>
      <c r="E1190" s="4">
        <v>44671</v>
      </c>
      <c r="F1190" s="5">
        <v>3.7505057736001657</v>
      </c>
      <c r="G1190" s="5">
        <f>'PG facts'!D7</f>
        <v>1</v>
      </c>
      <c r="H1190" s="5">
        <f t="shared" si="36"/>
        <v>14.066293557808176</v>
      </c>
      <c r="I1190" s="5">
        <f t="shared" si="37"/>
        <v>3.7505057736001657</v>
      </c>
    </row>
    <row r="1191" spans="1:9" ht="25" customHeight="1">
      <c r="A1191" s="1"/>
      <c r="B1191" s="1">
        <v>72</v>
      </c>
      <c r="C1191" s="13" t="s">
        <v>47</v>
      </c>
      <c r="D1191" s="4">
        <v>44742</v>
      </c>
      <c r="E1191" s="4">
        <v>44771</v>
      </c>
      <c r="F1191" s="5">
        <v>0.22450063641921147</v>
      </c>
      <c r="G1191" s="5">
        <f>'PG facts'!D14</f>
        <v>-2</v>
      </c>
      <c r="H1191" s="5">
        <f t="shared" si="36"/>
        <v>5.0400535752630982E-2</v>
      </c>
      <c r="I1191" s="5">
        <f t="shared" si="37"/>
        <v>-0.44900127283842295</v>
      </c>
    </row>
    <row r="1192" spans="1:9" ht="25" customHeight="1">
      <c r="A1192" s="1"/>
      <c r="B1192" s="1">
        <v>72</v>
      </c>
      <c r="C1192" s="13" t="s">
        <v>47</v>
      </c>
      <c r="D1192" s="4">
        <v>44834</v>
      </c>
      <c r="E1192" s="4">
        <v>44853</v>
      </c>
      <c r="F1192" s="5">
        <v>-0.45976551958502032</v>
      </c>
      <c r="G1192" s="5">
        <f>'PG facts'!D21</f>
        <v>1</v>
      </c>
      <c r="H1192" s="5">
        <f t="shared" si="36"/>
        <v>0.21138433299928369</v>
      </c>
      <c r="I1192" s="5">
        <f t="shared" si="37"/>
        <v>-0.45976551958502032</v>
      </c>
    </row>
    <row r="1193" spans="1:9" ht="25" customHeight="1">
      <c r="A1193" s="1"/>
      <c r="B1193" s="1">
        <v>72</v>
      </c>
      <c r="C1193" s="13" t="s">
        <v>47</v>
      </c>
      <c r="D1193" s="4">
        <v>44926</v>
      </c>
      <c r="E1193" s="4">
        <v>44945</v>
      </c>
      <c r="F1193" s="5">
        <v>-0.97130769001577688</v>
      </c>
      <c r="G1193" s="5">
        <f>'PG facts'!D28</f>
        <v>-8</v>
      </c>
      <c r="H1193" s="5">
        <f t="shared" si="36"/>
        <v>0.94343862868378447</v>
      </c>
      <c r="I1193" s="5">
        <f t="shared" si="37"/>
        <v>7.770461520126215</v>
      </c>
    </row>
    <row r="1194" spans="1:9" ht="25" customHeight="1">
      <c r="A1194" s="1"/>
      <c r="B1194" s="1">
        <v>72</v>
      </c>
      <c r="C1194" s="13" t="s">
        <v>47</v>
      </c>
      <c r="D1194" s="4">
        <v>45016</v>
      </c>
      <c r="E1194" s="4">
        <v>45037</v>
      </c>
      <c r="F1194" s="5">
        <v>-0.16799664006719173</v>
      </c>
      <c r="G1194" s="5">
        <f>'PG facts'!D35</f>
        <v>-1</v>
      </c>
      <c r="H1194" s="5">
        <f t="shared" si="36"/>
        <v>2.822287107386557E-2</v>
      </c>
      <c r="I1194" s="5">
        <f t="shared" si="37"/>
        <v>0.16799664006719173</v>
      </c>
    </row>
    <row r="1195" spans="1:9" ht="25" customHeight="1">
      <c r="A1195" s="1"/>
      <c r="B1195" s="1">
        <v>72</v>
      </c>
      <c r="C1195" s="13" t="s">
        <v>47</v>
      </c>
      <c r="D1195" s="4">
        <v>45107</v>
      </c>
      <c r="E1195" s="4">
        <v>45135</v>
      </c>
      <c r="F1195" s="5">
        <v>6.1999380006194649E-2</v>
      </c>
      <c r="G1195" s="5">
        <f>'PG facts'!D42</f>
        <v>-1</v>
      </c>
      <c r="H1195" s="5">
        <f t="shared" si="36"/>
        <v>3.8439231211525289E-3</v>
      </c>
      <c r="I1195" s="5">
        <f t="shared" si="37"/>
        <v>-6.1999380006194649E-2</v>
      </c>
    </row>
    <row r="1196" spans="1:9" ht="25" customHeight="1">
      <c r="A1196" s="1"/>
      <c r="B1196" s="1">
        <v>72</v>
      </c>
      <c r="C1196" s="13" t="s">
        <v>47</v>
      </c>
      <c r="D1196" s="4">
        <v>45199</v>
      </c>
      <c r="E1196" s="4">
        <v>45217</v>
      </c>
      <c r="F1196" s="5">
        <v>1.4338645058288524</v>
      </c>
      <c r="G1196" s="5">
        <f>'PG facts'!D49</f>
        <v>-2</v>
      </c>
      <c r="H1196" s="5">
        <f t="shared" si="36"/>
        <v>2.055967421075819</v>
      </c>
      <c r="I1196" s="5">
        <f t="shared" si="37"/>
        <v>-2.8677290116577048</v>
      </c>
    </row>
    <row r="1197" spans="1:9" ht="25" customHeight="1">
      <c r="A1197" s="1"/>
      <c r="B1197" s="1">
        <v>72</v>
      </c>
      <c r="C1197" s="13" t="s">
        <v>47</v>
      </c>
      <c r="D1197" s="4">
        <v>45291</v>
      </c>
      <c r="E1197" s="4">
        <v>45314</v>
      </c>
      <c r="F1197" s="5">
        <v>2.0298663136464334</v>
      </c>
      <c r="G1197" s="5">
        <f>'PG facts'!D56</f>
        <v>1</v>
      </c>
      <c r="H1197" s="5">
        <f t="shared" si="36"/>
        <v>4.1203572512765607</v>
      </c>
      <c r="I1197" s="5">
        <f t="shared" si="37"/>
        <v>2.0298663136464334</v>
      </c>
    </row>
    <row r="1198" spans="1:9" ht="25" customHeight="1">
      <c r="A1198" s="1"/>
      <c r="B1198" s="1">
        <v>72</v>
      </c>
      <c r="C1198" s="13" t="s">
        <v>47</v>
      </c>
      <c r="D1198" s="4">
        <v>45382</v>
      </c>
      <c r="E1198" s="4">
        <v>45401</v>
      </c>
      <c r="F1198" s="5">
        <v>1.6317086363363043</v>
      </c>
      <c r="G1198" s="5">
        <f>'PG facts'!D63</f>
        <v>2</v>
      </c>
      <c r="H1198" s="5">
        <f t="shared" si="36"/>
        <v>2.6624730738944815</v>
      </c>
      <c r="I1198" s="5">
        <f t="shared" si="37"/>
        <v>3.2634172726726085</v>
      </c>
    </row>
    <row r="1199" spans="1:9" ht="25" customHeight="1">
      <c r="A1199" s="1"/>
      <c r="B1199" s="1">
        <v>72</v>
      </c>
      <c r="C1199" s="13" t="s">
        <v>50</v>
      </c>
      <c r="D1199" s="4">
        <v>44742</v>
      </c>
      <c r="E1199" s="4">
        <v>44771</v>
      </c>
      <c r="F1199" s="5">
        <v>3.7505057736001657</v>
      </c>
      <c r="G1199" s="5">
        <f>'PG facts'!D14</f>
        <v>-2</v>
      </c>
      <c r="H1199" s="5">
        <f t="shared" si="36"/>
        <v>14.066293557808176</v>
      </c>
      <c r="I1199" s="5">
        <f t="shared" si="37"/>
        <v>-7.5010115472003314</v>
      </c>
    </row>
    <row r="1200" spans="1:9" ht="25" customHeight="1">
      <c r="A1200" s="1"/>
      <c r="B1200" s="1">
        <v>72</v>
      </c>
      <c r="C1200" s="13" t="s">
        <v>50</v>
      </c>
      <c r="D1200" s="4">
        <v>44834</v>
      </c>
      <c r="E1200" s="4">
        <v>44853</v>
      </c>
      <c r="F1200" s="5">
        <v>0.22450063641921147</v>
      </c>
      <c r="G1200" s="5">
        <f>'PG facts'!D21</f>
        <v>1</v>
      </c>
      <c r="H1200" s="5">
        <f t="shared" si="36"/>
        <v>5.0400535752630982E-2</v>
      </c>
      <c r="I1200" s="5">
        <f t="shared" si="37"/>
        <v>0.22450063641921147</v>
      </c>
    </row>
    <row r="1201" spans="1:9" ht="25" customHeight="1">
      <c r="A1201" s="1"/>
      <c r="B1201" s="1">
        <v>72</v>
      </c>
      <c r="C1201" s="13" t="s">
        <v>50</v>
      </c>
      <c r="D1201" s="4">
        <v>44926</v>
      </c>
      <c r="E1201" s="4">
        <v>44945</v>
      </c>
      <c r="F1201" s="5">
        <v>-0.45976551958502032</v>
      </c>
      <c r="G1201" s="5">
        <f>'PG facts'!D28</f>
        <v>-8</v>
      </c>
      <c r="H1201" s="5">
        <f t="shared" si="36"/>
        <v>0.21138433299928369</v>
      </c>
      <c r="I1201" s="5">
        <f t="shared" si="37"/>
        <v>3.6781241566801626</v>
      </c>
    </row>
    <row r="1202" spans="1:9" ht="25" customHeight="1">
      <c r="A1202" s="1"/>
      <c r="B1202" s="1">
        <v>72</v>
      </c>
      <c r="C1202" s="13" t="s">
        <v>50</v>
      </c>
      <c r="D1202" s="4">
        <v>45016</v>
      </c>
      <c r="E1202" s="4">
        <v>45037</v>
      </c>
      <c r="F1202" s="5">
        <v>-0.97130769001577688</v>
      </c>
      <c r="G1202" s="5">
        <f>'PG facts'!D35</f>
        <v>-1</v>
      </c>
      <c r="H1202" s="5">
        <f t="shared" si="36"/>
        <v>0.94343862868378447</v>
      </c>
      <c r="I1202" s="5">
        <f t="shared" si="37"/>
        <v>0.97130769001577688</v>
      </c>
    </row>
    <row r="1203" spans="1:9" ht="25" customHeight="1">
      <c r="A1203" s="1"/>
      <c r="B1203" s="1">
        <v>72</v>
      </c>
      <c r="C1203" s="13" t="s">
        <v>50</v>
      </c>
      <c r="D1203" s="4">
        <v>45107</v>
      </c>
      <c r="E1203" s="4">
        <v>45135</v>
      </c>
      <c r="F1203" s="5">
        <v>-0.16799664006719173</v>
      </c>
      <c r="G1203" s="5">
        <f>'PG facts'!D42</f>
        <v>-1</v>
      </c>
      <c r="H1203" s="5">
        <f t="shared" si="36"/>
        <v>2.822287107386557E-2</v>
      </c>
      <c r="I1203" s="5">
        <f t="shared" si="37"/>
        <v>0.16799664006719173</v>
      </c>
    </row>
    <row r="1204" spans="1:9" ht="25" customHeight="1">
      <c r="A1204" s="1"/>
      <c r="B1204" s="1">
        <v>72</v>
      </c>
      <c r="C1204" s="13" t="s">
        <v>50</v>
      </c>
      <c r="D1204" s="4">
        <v>45199</v>
      </c>
      <c r="E1204" s="4">
        <v>45217</v>
      </c>
      <c r="F1204" s="5">
        <v>6.1999380006194649E-2</v>
      </c>
      <c r="G1204" s="5">
        <f>'PG facts'!D49</f>
        <v>-2</v>
      </c>
      <c r="H1204" s="5">
        <f t="shared" si="36"/>
        <v>3.8439231211525289E-3</v>
      </c>
      <c r="I1204" s="5">
        <f t="shared" si="37"/>
        <v>-0.1239987600123893</v>
      </c>
    </row>
    <row r="1205" spans="1:9" ht="25" customHeight="1">
      <c r="A1205" s="1"/>
      <c r="B1205" s="1">
        <v>72</v>
      </c>
      <c r="C1205" s="13" t="s">
        <v>50</v>
      </c>
      <c r="D1205" s="4">
        <v>45291</v>
      </c>
      <c r="E1205" s="4">
        <v>45314</v>
      </c>
      <c r="F1205" s="5">
        <v>1.4338645058288524</v>
      </c>
      <c r="G1205" s="5">
        <f>'PG facts'!D56</f>
        <v>1</v>
      </c>
      <c r="H1205" s="5">
        <f t="shared" si="36"/>
        <v>2.055967421075819</v>
      </c>
      <c r="I1205" s="5">
        <f t="shared" si="37"/>
        <v>1.4338645058288524</v>
      </c>
    </row>
    <row r="1206" spans="1:9" ht="25" customHeight="1">
      <c r="A1206" s="1"/>
      <c r="B1206" s="1">
        <v>72</v>
      </c>
      <c r="C1206" s="13" t="s">
        <v>50</v>
      </c>
      <c r="D1206" s="4">
        <v>45382</v>
      </c>
      <c r="E1206" s="4">
        <v>45401</v>
      </c>
      <c r="F1206" s="5">
        <v>2.0298663136464334</v>
      </c>
      <c r="G1206" s="5">
        <f>'PG facts'!D63</f>
        <v>2</v>
      </c>
      <c r="H1206" s="5">
        <f t="shared" si="36"/>
        <v>4.1203572512765607</v>
      </c>
      <c r="I1206" s="5">
        <f t="shared" si="37"/>
        <v>4.0597326272928669</v>
      </c>
    </row>
    <row r="1207" spans="1:9" ht="25" customHeight="1">
      <c r="A1207" s="1"/>
      <c r="B1207" s="1">
        <v>73</v>
      </c>
      <c r="C1207" s="13" t="s">
        <v>47</v>
      </c>
      <c r="D1207" s="4">
        <v>44651</v>
      </c>
      <c r="E1207" s="4">
        <v>44671</v>
      </c>
      <c r="F1207" s="5">
        <v>3.7505057736001657</v>
      </c>
      <c r="G1207" s="5">
        <f>'PG facts'!D7</f>
        <v>1</v>
      </c>
      <c r="H1207" s="5">
        <f t="shared" si="36"/>
        <v>14.066293557808176</v>
      </c>
      <c r="I1207" s="5">
        <f t="shared" si="37"/>
        <v>3.7505057736001657</v>
      </c>
    </row>
    <row r="1208" spans="1:9" ht="25" customHeight="1">
      <c r="A1208" s="1"/>
      <c r="B1208" s="1">
        <v>73</v>
      </c>
      <c r="C1208" s="13" t="s">
        <v>47</v>
      </c>
      <c r="D1208" s="4">
        <v>44742</v>
      </c>
      <c r="E1208" s="4">
        <v>44771</v>
      </c>
      <c r="F1208" s="5">
        <v>0.22450063641921147</v>
      </c>
      <c r="G1208" s="5">
        <f>'PG facts'!D14</f>
        <v>-2</v>
      </c>
      <c r="H1208" s="5">
        <f t="shared" si="36"/>
        <v>5.0400535752630982E-2</v>
      </c>
      <c r="I1208" s="5">
        <f t="shared" si="37"/>
        <v>-0.44900127283842295</v>
      </c>
    </row>
    <row r="1209" spans="1:9" ht="25" customHeight="1">
      <c r="A1209" s="1"/>
      <c r="B1209" s="1">
        <v>73</v>
      </c>
      <c r="C1209" s="13" t="s">
        <v>47</v>
      </c>
      <c r="D1209" s="4">
        <v>44834</v>
      </c>
      <c r="E1209" s="4">
        <v>44853</v>
      </c>
      <c r="F1209" s="5">
        <v>-0.45976551958502032</v>
      </c>
      <c r="G1209" s="5">
        <f>'PG facts'!D21</f>
        <v>1</v>
      </c>
      <c r="H1209" s="5">
        <f t="shared" si="36"/>
        <v>0.21138433299928369</v>
      </c>
      <c r="I1209" s="5">
        <f t="shared" si="37"/>
        <v>-0.45976551958502032</v>
      </c>
    </row>
    <row r="1210" spans="1:9" ht="25" customHeight="1">
      <c r="A1210" s="1"/>
      <c r="B1210" s="1">
        <v>73</v>
      </c>
      <c r="C1210" s="13" t="s">
        <v>47</v>
      </c>
      <c r="D1210" s="4">
        <v>44926</v>
      </c>
      <c r="E1210" s="4">
        <v>44945</v>
      </c>
      <c r="F1210" s="5">
        <v>-0.97130769001577688</v>
      </c>
      <c r="G1210" s="5">
        <f>'PG facts'!D28</f>
        <v>-8</v>
      </c>
      <c r="H1210" s="5">
        <f t="shared" si="36"/>
        <v>0.94343862868378447</v>
      </c>
      <c r="I1210" s="5">
        <f t="shared" si="37"/>
        <v>7.770461520126215</v>
      </c>
    </row>
    <row r="1211" spans="1:9" ht="25" customHeight="1">
      <c r="A1211" s="1"/>
      <c r="B1211" s="1">
        <v>73</v>
      </c>
      <c r="C1211" s="13" t="s">
        <v>47</v>
      </c>
      <c r="D1211" s="4">
        <v>45016</v>
      </c>
      <c r="E1211" s="4">
        <v>45037</v>
      </c>
      <c r="F1211" s="5">
        <v>-0.16799664006719173</v>
      </c>
      <c r="G1211" s="5">
        <f>'PG facts'!D35</f>
        <v>-1</v>
      </c>
      <c r="H1211" s="5">
        <f t="shared" si="36"/>
        <v>2.822287107386557E-2</v>
      </c>
      <c r="I1211" s="5">
        <f t="shared" si="37"/>
        <v>0.16799664006719173</v>
      </c>
    </row>
    <row r="1212" spans="1:9" ht="25" customHeight="1">
      <c r="A1212" s="1"/>
      <c r="B1212" s="1">
        <v>73</v>
      </c>
      <c r="C1212" s="13" t="s">
        <v>47</v>
      </c>
      <c r="D1212" s="4">
        <v>45107</v>
      </c>
      <c r="E1212" s="4">
        <v>45135</v>
      </c>
      <c r="F1212" s="5">
        <v>6.1999380006194649E-2</v>
      </c>
      <c r="G1212" s="5">
        <f>'PG facts'!D42</f>
        <v>-1</v>
      </c>
      <c r="H1212" s="5">
        <f t="shared" si="36"/>
        <v>3.8439231211525289E-3</v>
      </c>
      <c r="I1212" s="5">
        <f t="shared" si="37"/>
        <v>-6.1999380006194649E-2</v>
      </c>
    </row>
    <row r="1213" spans="1:9" ht="25" customHeight="1">
      <c r="A1213" s="1"/>
      <c r="B1213" s="1">
        <v>73</v>
      </c>
      <c r="C1213" s="13" t="s">
        <v>47</v>
      </c>
      <c r="D1213" s="4">
        <v>45199</v>
      </c>
      <c r="E1213" s="4">
        <v>45217</v>
      </c>
      <c r="F1213" s="5">
        <v>1.4338645058288524</v>
      </c>
      <c r="G1213" s="5">
        <f>'PG facts'!D49</f>
        <v>-2</v>
      </c>
      <c r="H1213" s="5">
        <f t="shared" si="36"/>
        <v>2.055967421075819</v>
      </c>
      <c r="I1213" s="5">
        <f t="shared" si="37"/>
        <v>-2.8677290116577048</v>
      </c>
    </row>
    <row r="1214" spans="1:9" ht="25" customHeight="1">
      <c r="A1214" s="1"/>
      <c r="B1214" s="1">
        <v>73</v>
      </c>
      <c r="C1214" s="13" t="s">
        <v>47</v>
      </c>
      <c r="D1214" s="4">
        <v>45291</v>
      </c>
      <c r="E1214" s="4">
        <v>45314</v>
      </c>
      <c r="F1214" s="5">
        <v>2.0298663136464334</v>
      </c>
      <c r="G1214" s="5">
        <f>'PG facts'!D56</f>
        <v>1</v>
      </c>
      <c r="H1214" s="5">
        <f t="shared" si="36"/>
        <v>4.1203572512765607</v>
      </c>
      <c r="I1214" s="5">
        <f t="shared" si="37"/>
        <v>2.0298663136464334</v>
      </c>
    </row>
    <row r="1215" spans="1:9" ht="25" customHeight="1">
      <c r="A1215" s="1"/>
      <c r="B1215" s="1">
        <v>73</v>
      </c>
      <c r="C1215" s="13" t="s">
        <v>47</v>
      </c>
      <c r="D1215" s="4">
        <v>45382</v>
      </c>
      <c r="E1215" s="4">
        <v>45401</v>
      </c>
      <c r="F1215" s="5">
        <v>1.6317086363363043</v>
      </c>
      <c r="G1215" s="5">
        <f>'PG facts'!D63</f>
        <v>2</v>
      </c>
      <c r="H1215" s="5">
        <f t="shared" si="36"/>
        <v>2.6624730738944815</v>
      </c>
      <c r="I1215" s="5">
        <f t="shared" si="37"/>
        <v>3.2634172726726085</v>
      </c>
    </row>
    <row r="1216" spans="1:9" ht="25" customHeight="1">
      <c r="A1216" s="1"/>
      <c r="B1216" s="1">
        <v>73</v>
      </c>
      <c r="C1216" s="13" t="s">
        <v>50</v>
      </c>
      <c r="D1216" s="4">
        <v>44742</v>
      </c>
      <c r="E1216" s="4">
        <v>44771</v>
      </c>
      <c r="F1216" s="5">
        <v>3.7505057736001657</v>
      </c>
      <c r="G1216" s="5">
        <f>'PG facts'!D14</f>
        <v>-2</v>
      </c>
      <c r="H1216" s="5">
        <f t="shared" si="36"/>
        <v>14.066293557808176</v>
      </c>
      <c r="I1216" s="5">
        <f t="shared" si="37"/>
        <v>-7.5010115472003314</v>
      </c>
    </row>
    <row r="1217" spans="1:9" ht="25" customHeight="1">
      <c r="A1217" s="1"/>
      <c r="B1217" s="1">
        <v>73</v>
      </c>
      <c r="C1217" s="13" t="s">
        <v>50</v>
      </c>
      <c r="D1217" s="4">
        <v>44834</v>
      </c>
      <c r="E1217" s="4">
        <v>44853</v>
      </c>
      <c r="F1217" s="5">
        <v>0.22450063641921147</v>
      </c>
      <c r="G1217" s="5">
        <f>'PG facts'!D21</f>
        <v>1</v>
      </c>
      <c r="H1217" s="5">
        <f t="shared" si="36"/>
        <v>5.0400535752630982E-2</v>
      </c>
      <c r="I1217" s="5">
        <f t="shared" si="37"/>
        <v>0.22450063641921147</v>
      </c>
    </row>
    <row r="1218" spans="1:9" ht="25" customHeight="1">
      <c r="A1218" s="1"/>
      <c r="B1218" s="1">
        <v>73</v>
      </c>
      <c r="C1218" s="13" t="s">
        <v>50</v>
      </c>
      <c r="D1218" s="4">
        <v>44926</v>
      </c>
      <c r="E1218" s="4">
        <v>44945</v>
      </c>
      <c r="F1218" s="5">
        <v>-0.45976551958502032</v>
      </c>
      <c r="G1218" s="5">
        <f>'PG facts'!D28</f>
        <v>-8</v>
      </c>
      <c r="H1218" s="5">
        <f t="shared" si="36"/>
        <v>0.21138433299928369</v>
      </c>
      <c r="I1218" s="5">
        <f t="shared" si="37"/>
        <v>3.6781241566801626</v>
      </c>
    </row>
    <row r="1219" spans="1:9" ht="25" customHeight="1">
      <c r="A1219" s="1"/>
      <c r="B1219" s="1">
        <v>73</v>
      </c>
      <c r="C1219" s="13" t="s">
        <v>50</v>
      </c>
      <c r="D1219" s="4">
        <v>45016</v>
      </c>
      <c r="E1219" s="4">
        <v>45037</v>
      </c>
      <c r="F1219" s="5">
        <v>-0.97130769001577688</v>
      </c>
      <c r="G1219" s="5">
        <f>'PG facts'!D35</f>
        <v>-1</v>
      </c>
      <c r="H1219" s="5">
        <f t="shared" si="36"/>
        <v>0.94343862868378447</v>
      </c>
      <c r="I1219" s="5">
        <f t="shared" si="37"/>
        <v>0.97130769001577688</v>
      </c>
    </row>
    <row r="1220" spans="1:9" ht="25" customHeight="1">
      <c r="A1220" s="1"/>
      <c r="B1220" s="1">
        <v>73</v>
      </c>
      <c r="C1220" s="13" t="s">
        <v>50</v>
      </c>
      <c r="D1220" s="4">
        <v>45107</v>
      </c>
      <c r="E1220" s="4">
        <v>45135</v>
      </c>
      <c r="F1220" s="5">
        <v>-0.16799664006719173</v>
      </c>
      <c r="G1220" s="5">
        <f>'PG facts'!D42</f>
        <v>-1</v>
      </c>
      <c r="H1220" s="5">
        <f t="shared" si="36"/>
        <v>2.822287107386557E-2</v>
      </c>
      <c r="I1220" s="5">
        <f t="shared" si="37"/>
        <v>0.16799664006719173</v>
      </c>
    </row>
    <row r="1221" spans="1:9" ht="25" customHeight="1">
      <c r="A1221" s="1"/>
      <c r="B1221" s="1">
        <v>73</v>
      </c>
      <c r="C1221" s="13" t="s">
        <v>50</v>
      </c>
      <c r="D1221" s="4">
        <v>45199</v>
      </c>
      <c r="E1221" s="4">
        <v>45217</v>
      </c>
      <c r="F1221" s="5">
        <v>6.1999380006194649E-2</v>
      </c>
      <c r="G1221" s="5">
        <f>'PG facts'!D49</f>
        <v>-2</v>
      </c>
      <c r="H1221" s="5">
        <f t="shared" si="36"/>
        <v>3.8439231211525289E-3</v>
      </c>
      <c r="I1221" s="5">
        <f t="shared" si="37"/>
        <v>-0.1239987600123893</v>
      </c>
    </row>
    <row r="1222" spans="1:9" ht="25" customHeight="1">
      <c r="A1222" s="1"/>
      <c r="B1222" s="1">
        <v>73</v>
      </c>
      <c r="C1222" s="13" t="s">
        <v>50</v>
      </c>
      <c r="D1222" s="4">
        <v>45291</v>
      </c>
      <c r="E1222" s="4">
        <v>45314</v>
      </c>
      <c r="F1222" s="5">
        <v>1.4338645058288524</v>
      </c>
      <c r="G1222" s="5">
        <f>'PG facts'!D56</f>
        <v>1</v>
      </c>
      <c r="H1222" s="5">
        <f t="shared" ref="H1222:H1285" si="38">F1222^2</f>
        <v>2.055967421075819</v>
      </c>
      <c r="I1222" s="5">
        <f t="shared" ref="I1222:I1285" si="39">F1222*G1222</f>
        <v>1.4338645058288524</v>
      </c>
    </row>
    <row r="1223" spans="1:9" ht="25" customHeight="1">
      <c r="A1223" s="1"/>
      <c r="B1223" s="1">
        <v>73</v>
      </c>
      <c r="C1223" s="13" t="s">
        <v>50</v>
      </c>
      <c r="D1223" s="4">
        <v>45382</v>
      </c>
      <c r="E1223" s="4">
        <v>45401</v>
      </c>
      <c r="F1223" s="5">
        <v>2.0298663136464334</v>
      </c>
      <c r="G1223" s="5">
        <f>'PG facts'!D63</f>
        <v>2</v>
      </c>
      <c r="H1223" s="5">
        <f t="shared" si="38"/>
        <v>4.1203572512765607</v>
      </c>
      <c r="I1223" s="5">
        <f t="shared" si="39"/>
        <v>4.0597326272928669</v>
      </c>
    </row>
    <row r="1224" spans="1:9" ht="25" customHeight="1">
      <c r="A1224" s="1"/>
      <c r="B1224" s="1">
        <v>74</v>
      </c>
      <c r="C1224" s="13" t="s">
        <v>47</v>
      </c>
      <c r="D1224" s="4">
        <v>44651</v>
      </c>
      <c r="E1224" s="4">
        <v>44671</v>
      </c>
      <c r="F1224" s="5">
        <v>3.7505057736001657</v>
      </c>
      <c r="G1224" s="5">
        <f>'PG facts'!D7</f>
        <v>1</v>
      </c>
      <c r="H1224" s="5">
        <f t="shared" si="38"/>
        <v>14.066293557808176</v>
      </c>
      <c r="I1224" s="5">
        <f t="shared" si="39"/>
        <v>3.7505057736001657</v>
      </c>
    </row>
    <row r="1225" spans="1:9" ht="25" customHeight="1">
      <c r="A1225" s="1"/>
      <c r="B1225" s="1">
        <v>74</v>
      </c>
      <c r="C1225" s="13" t="s">
        <v>47</v>
      </c>
      <c r="D1225" s="4">
        <v>44742</v>
      </c>
      <c r="E1225" s="4">
        <v>44771</v>
      </c>
      <c r="F1225" s="5">
        <v>0.22450063641921147</v>
      </c>
      <c r="G1225" s="5">
        <f>'PG facts'!D14</f>
        <v>-2</v>
      </c>
      <c r="H1225" s="5">
        <f t="shared" si="38"/>
        <v>5.0400535752630982E-2</v>
      </c>
      <c r="I1225" s="5">
        <f t="shared" si="39"/>
        <v>-0.44900127283842295</v>
      </c>
    </row>
    <row r="1226" spans="1:9" ht="25" customHeight="1">
      <c r="A1226" s="1"/>
      <c r="B1226" s="1">
        <v>74</v>
      </c>
      <c r="C1226" s="13" t="s">
        <v>47</v>
      </c>
      <c r="D1226" s="4">
        <v>44834</v>
      </c>
      <c r="E1226" s="4">
        <v>44853</v>
      </c>
      <c r="F1226" s="5">
        <v>-0.45976551958502032</v>
      </c>
      <c r="G1226" s="5">
        <f>'PG facts'!D21</f>
        <v>1</v>
      </c>
      <c r="H1226" s="5">
        <f t="shared" si="38"/>
        <v>0.21138433299928369</v>
      </c>
      <c r="I1226" s="5">
        <f t="shared" si="39"/>
        <v>-0.45976551958502032</v>
      </c>
    </row>
    <row r="1227" spans="1:9" ht="25" customHeight="1">
      <c r="A1227" s="1"/>
      <c r="B1227" s="1">
        <v>74</v>
      </c>
      <c r="C1227" s="13" t="s">
        <v>47</v>
      </c>
      <c r="D1227" s="4">
        <v>44926</v>
      </c>
      <c r="E1227" s="4">
        <v>44945</v>
      </c>
      <c r="F1227" s="5">
        <v>-0.97130769001577688</v>
      </c>
      <c r="G1227" s="5">
        <f>'PG facts'!D28</f>
        <v>-8</v>
      </c>
      <c r="H1227" s="5">
        <f t="shared" si="38"/>
        <v>0.94343862868378447</v>
      </c>
      <c r="I1227" s="5">
        <f t="shared" si="39"/>
        <v>7.770461520126215</v>
      </c>
    </row>
    <row r="1228" spans="1:9" ht="25" customHeight="1">
      <c r="A1228" s="1"/>
      <c r="B1228" s="1">
        <v>74</v>
      </c>
      <c r="C1228" s="13" t="s">
        <v>47</v>
      </c>
      <c r="D1228" s="4">
        <v>45016</v>
      </c>
      <c r="E1228" s="4">
        <v>45037</v>
      </c>
      <c r="F1228" s="5">
        <v>-0.16799664006719173</v>
      </c>
      <c r="G1228" s="5">
        <f>'PG facts'!D35</f>
        <v>-1</v>
      </c>
      <c r="H1228" s="5">
        <f t="shared" si="38"/>
        <v>2.822287107386557E-2</v>
      </c>
      <c r="I1228" s="5">
        <f t="shared" si="39"/>
        <v>0.16799664006719173</v>
      </c>
    </row>
    <row r="1229" spans="1:9" ht="25" customHeight="1">
      <c r="A1229" s="1"/>
      <c r="B1229" s="1">
        <v>74</v>
      </c>
      <c r="C1229" s="13" t="s">
        <v>47</v>
      </c>
      <c r="D1229" s="4">
        <v>45107</v>
      </c>
      <c r="E1229" s="4">
        <v>45135</v>
      </c>
      <c r="F1229" s="5">
        <v>6.1999380006194649E-2</v>
      </c>
      <c r="G1229" s="5">
        <f>'PG facts'!D42</f>
        <v>-1</v>
      </c>
      <c r="H1229" s="5">
        <f t="shared" si="38"/>
        <v>3.8439231211525289E-3</v>
      </c>
      <c r="I1229" s="5">
        <f t="shared" si="39"/>
        <v>-6.1999380006194649E-2</v>
      </c>
    </row>
    <row r="1230" spans="1:9" ht="25" customHeight="1">
      <c r="A1230" s="1"/>
      <c r="B1230" s="1">
        <v>74</v>
      </c>
      <c r="C1230" s="13" t="s">
        <v>47</v>
      </c>
      <c r="D1230" s="4">
        <v>45199</v>
      </c>
      <c r="E1230" s="4">
        <v>45217</v>
      </c>
      <c r="F1230" s="5">
        <v>1.4338645058288524</v>
      </c>
      <c r="G1230" s="5">
        <f>'PG facts'!D49</f>
        <v>-2</v>
      </c>
      <c r="H1230" s="5">
        <f t="shared" si="38"/>
        <v>2.055967421075819</v>
      </c>
      <c r="I1230" s="5">
        <f t="shared" si="39"/>
        <v>-2.8677290116577048</v>
      </c>
    </row>
    <row r="1231" spans="1:9" ht="25" customHeight="1">
      <c r="A1231" s="1"/>
      <c r="B1231" s="1">
        <v>74</v>
      </c>
      <c r="C1231" s="13" t="s">
        <v>47</v>
      </c>
      <c r="D1231" s="4">
        <v>45291</v>
      </c>
      <c r="E1231" s="4">
        <v>45314</v>
      </c>
      <c r="F1231" s="5">
        <v>2.0298663136464334</v>
      </c>
      <c r="G1231" s="5">
        <f>'PG facts'!D56</f>
        <v>1</v>
      </c>
      <c r="H1231" s="5">
        <f t="shared" si="38"/>
        <v>4.1203572512765607</v>
      </c>
      <c r="I1231" s="5">
        <f t="shared" si="39"/>
        <v>2.0298663136464334</v>
      </c>
    </row>
    <row r="1232" spans="1:9" ht="25" customHeight="1">
      <c r="A1232" s="1"/>
      <c r="B1232" s="1">
        <v>74</v>
      </c>
      <c r="C1232" s="13" t="s">
        <v>47</v>
      </c>
      <c r="D1232" s="4">
        <v>45382</v>
      </c>
      <c r="E1232" s="4">
        <v>45401</v>
      </c>
      <c r="F1232" s="5">
        <v>1.6317086363363043</v>
      </c>
      <c r="G1232" s="5">
        <f>'PG facts'!D63</f>
        <v>2</v>
      </c>
      <c r="H1232" s="5">
        <f t="shared" si="38"/>
        <v>2.6624730738944815</v>
      </c>
      <c r="I1232" s="5">
        <f t="shared" si="39"/>
        <v>3.2634172726726085</v>
      </c>
    </row>
    <row r="1233" spans="1:9" ht="25" customHeight="1">
      <c r="A1233" s="1"/>
      <c r="B1233" s="1">
        <v>74</v>
      </c>
      <c r="C1233" s="13" t="s">
        <v>47</v>
      </c>
      <c r="D1233" s="4">
        <v>45473</v>
      </c>
      <c r="E1233" s="4">
        <v>45503</v>
      </c>
      <c r="F1233" s="5">
        <v>1.7459000829477489</v>
      </c>
      <c r="G1233" s="5">
        <f>'PG facts'!D70</f>
        <v>2</v>
      </c>
      <c r="H1233" s="5">
        <f t="shared" si="38"/>
        <v>3.0481670996369563</v>
      </c>
      <c r="I1233" s="5">
        <f t="shared" si="39"/>
        <v>3.4918001658954978</v>
      </c>
    </row>
    <row r="1234" spans="1:9" ht="25" customHeight="1">
      <c r="A1234" s="1"/>
      <c r="B1234" s="1">
        <v>74</v>
      </c>
      <c r="C1234" s="13" t="s">
        <v>50</v>
      </c>
      <c r="D1234" s="4">
        <v>44742</v>
      </c>
      <c r="E1234" s="4">
        <v>44771</v>
      </c>
      <c r="F1234" s="5">
        <v>3.7505057736001657</v>
      </c>
      <c r="G1234" s="5">
        <f>'PG facts'!D14</f>
        <v>-2</v>
      </c>
      <c r="H1234" s="5">
        <f t="shared" si="38"/>
        <v>14.066293557808176</v>
      </c>
      <c r="I1234" s="5">
        <f t="shared" si="39"/>
        <v>-7.5010115472003314</v>
      </c>
    </row>
    <row r="1235" spans="1:9" ht="25" customHeight="1">
      <c r="A1235" s="1"/>
      <c r="B1235" s="1">
        <v>74</v>
      </c>
      <c r="C1235" s="13" t="s">
        <v>50</v>
      </c>
      <c r="D1235" s="4">
        <v>44834</v>
      </c>
      <c r="E1235" s="4">
        <v>44853</v>
      </c>
      <c r="F1235" s="5">
        <v>0.22450063641921147</v>
      </c>
      <c r="G1235" s="5">
        <f>'PG facts'!D21</f>
        <v>1</v>
      </c>
      <c r="H1235" s="5">
        <f t="shared" si="38"/>
        <v>5.0400535752630982E-2</v>
      </c>
      <c r="I1235" s="5">
        <f t="shared" si="39"/>
        <v>0.22450063641921147</v>
      </c>
    </row>
    <row r="1236" spans="1:9" ht="25" customHeight="1">
      <c r="A1236" s="1"/>
      <c r="B1236" s="1">
        <v>74</v>
      </c>
      <c r="C1236" s="13" t="s">
        <v>50</v>
      </c>
      <c r="D1236" s="4">
        <v>44926</v>
      </c>
      <c r="E1236" s="4">
        <v>44945</v>
      </c>
      <c r="F1236" s="5">
        <v>-0.45976551958502032</v>
      </c>
      <c r="G1236" s="5">
        <f>'PG facts'!D28</f>
        <v>-8</v>
      </c>
      <c r="H1236" s="5">
        <f t="shared" si="38"/>
        <v>0.21138433299928369</v>
      </c>
      <c r="I1236" s="5">
        <f t="shared" si="39"/>
        <v>3.6781241566801626</v>
      </c>
    </row>
    <row r="1237" spans="1:9" ht="25" customHeight="1">
      <c r="A1237" s="1"/>
      <c r="B1237" s="1">
        <v>74</v>
      </c>
      <c r="C1237" s="13" t="s">
        <v>50</v>
      </c>
      <c r="D1237" s="4">
        <v>45016</v>
      </c>
      <c r="E1237" s="4">
        <v>45037</v>
      </c>
      <c r="F1237" s="5">
        <v>-0.97130769001577688</v>
      </c>
      <c r="G1237" s="5">
        <f>'PG facts'!D35</f>
        <v>-1</v>
      </c>
      <c r="H1237" s="5">
        <f t="shared" si="38"/>
        <v>0.94343862868378447</v>
      </c>
      <c r="I1237" s="5">
        <f t="shared" si="39"/>
        <v>0.97130769001577688</v>
      </c>
    </row>
    <row r="1238" spans="1:9" ht="25" customHeight="1">
      <c r="A1238" s="1"/>
      <c r="B1238" s="1">
        <v>74</v>
      </c>
      <c r="C1238" s="13" t="s">
        <v>50</v>
      </c>
      <c r="D1238" s="4">
        <v>45107</v>
      </c>
      <c r="E1238" s="4">
        <v>45135</v>
      </c>
      <c r="F1238" s="5">
        <v>-0.16799664006719173</v>
      </c>
      <c r="G1238" s="5">
        <f>'PG facts'!D42</f>
        <v>-1</v>
      </c>
      <c r="H1238" s="5">
        <f t="shared" si="38"/>
        <v>2.822287107386557E-2</v>
      </c>
      <c r="I1238" s="5">
        <f t="shared" si="39"/>
        <v>0.16799664006719173</v>
      </c>
    </row>
    <row r="1239" spans="1:9" ht="25" customHeight="1">
      <c r="A1239" s="1"/>
      <c r="B1239" s="1">
        <v>74</v>
      </c>
      <c r="C1239" s="13" t="s">
        <v>50</v>
      </c>
      <c r="D1239" s="4">
        <v>45199</v>
      </c>
      <c r="E1239" s="4">
        <v>45217</v>
      </c>
      <c r="F1239" s="5">
        <v>6.1999380006194649E-2</v>
      </c>
      <c r="G1239" s="5">
        <f>'PG facts'!D49</f>
        <v>-2</v>
      </c>
      <c r="H1239" s="5">
        <f t="shared" si="38"/>
        <v>3.8439231211525289E-3</v>
      </c>
      <c r="I1239" s="5">
        <f t="shared" si="39"/>
        <v>-0.1239987600123893</v>
      </c>
    </row>
    <row r="1240" spans="1:9" ht="25" customHeight="1">
      <c r="A1240" s="1"/>
      <c r="B1240" s="1">
        <v>74</v>
      </c>
      <c r="C1240" s="13" t="s">
        <v>50</v>
      </c>
      <c r="D1240" s="4">
        <v>45291</v>
      </c>
      <c r="E1240" s="4">
        <v>45314</v>
      </c>
      <c r="F1240" s="5">
        <v>1.4338645058288524</v>
      </c>
      <c r="G1240" s="5">
        <f>'PG facts'!D56</f>
        <v>1</v>
      </c>
      <c r="H1240" s="5">
        <f t="shared" si="38"/>
        <v>2.055967421075819</v>
      </c>
      <c r="I1240" s="5">
        <f t="shared" si="39"/>
        <v>1.4338645058288524</v>
      </c>
    </row>
    <row r="1241" spans="1:9" ht="25" customHeight="1">
      <c r="A1241" s="1"/>
      <c r="B1241" s="1">
        <v>74</v>
      </c>
      <c r="C1241" s="13" t="s">
        <v>50</v>
      </c>
      <c r="D1241" s="4">
        <v>45382</v>
      </c>
      <c r="E1241" s="4">
        <v>45401</v>
      </c>
      <c r="F1241" s="5">
        <v>2.0298663136464334</v>
      </c>
      <c r="G1241" s="5">
        <f>'PG facts'!D63</f>
        <v>2</v>
      </c>
      <c r="H1241" s="5">
        <f t="shared" si="38"/>
        <v>4.1203572512765607</v>
      </c>
      <c r="I1241" s="5">
        <f t="shared" si="39"/>
        <v>4.0597326272928669</v>
      </c>
    </row>
    <row r="1242" spans="1:9" ht="25" customHeight="1">
      <c r="A1242" s="1"/>
      <c r="B1242" s="1">
        <v>74</v>
      </c>
      <c r="C1242" s="13" t="s">
        <v>50</v>
      </c>
      <c r="D1242" s="4">
        <v>45473</v>
      </c>
      <c r="E1242" s="4">
        <v>45503</v>
      </c>
      <c r="F1242" s="5">
        <v>1.6317086363363043</v>
      </c>
      <c r="G1242" s="5">
        <f>'PG facts'!D70</f>
        <v>2</v>
      </c>
      <c r="H1242" s="5">
        <f t="shared" si="38"/>
        <v>2.6624730738944815</v>
      </c>
      <c r="I1242" s="5">
        <f t="shared" si="39"/>
        <v>3.2634172726726085</v>
      </c>
    </row>
    <row r="1243" spans="1:9" ht="25" customHeight="1">
      <c r="A1243" s="1"/>
      <c r="B1243" s="1">
        <v>75</v>
      </c>
      <c r="C1243" s="13" t="s">
        <v>47</v>
      </c>
      <c r="D1243" s="4">
        <v>44651</v>
      </c>
      <c r="E1243" s="4">
        <v>44671</v>
      </c>
      <c r="F1243" s="5">
        <v>3.7505057736001657</v>
      </c>
      <c r="G1243" s="5">
        <f>'PG facts'!D7</f>
        <v>1</v>
      </c>
      <c r="H1243" s="5">
        <f t="shared" si="38"/>
        <v>14.066293557808176</v>
      </c>
      <c r="I1243" s="5">
        <f t="shared" si="39"/>
        <v>3.7505057736001657</v>
      </c>
    </row>
    <row r="1244" spans="1:9" ht="25" customHeight="1">
      <c r="A1244" s="1"/>
      <c r="B1244" s="1">
        <v>75</v>
      </c>
      <c r="C1244" s="13" t="s">
        <v>47</v>
      </c>
      <c r="D1244" s="4">
        <v>44742</v>
      </c>
      <c r="E1244" s="4">
        <v>44771</v>
      </c>
      <c r="F1244" s="5">
        <v>0.22450063641921147</v>
      </c>
      <c r="G1244" s="5">
        <f>'PG facts'!D14</f>
        <v>-2</v>
      </c>
      <c r="H1244" s="5">
        <f t="shared" si="38"/>
        <v>5.0400535752630982E-2</v>
      </c>
      <c r="I1244" s="5">
        <f t="shared" si="39"/>
        <v>-0.44900127283842295</v>
      </c>
    </row>
    <row r="1245" spans="1:9" ht="25" customHeight="1">
      <c r="A1245" s="1"/>
      <c r="B1245" s="1">
        <v>75</v>
      </c>
      <c r="C1245" s="13" t="s">
        <v>47</v>
      </c>
      <c r="D1245" s="4">
        <v>44834</v>
      </c>
      <c r="E1245" s="4">
        <v>44853</v>
      </c>
      <c r="F1245" s="5">
        <v>-0.45976551958502032</v>
      </c>
      <c r="G1245" s="5">
        <f>'PG facts'!D21</f>
        <v>1</v>
      </c>
      <c r="H1245" s="5">
        <f t="shared" si="38"/>
        <v>0.21138433299928369</v>
      </c>
      <c r="I1245" s="5">
        <f t="shared" si="39"/>
        <v>-0.45976551958502032</v>
      </c>
    </row>
    <row r="1246" spans="1:9" ht="25" customHeight="1">
      <c r="A1246" s="1"/>
      <c r="B1246" s="1">
        <v>75</v>
      </c>
      <c r="C1246" s="13" t="s">
        <v>47</v>
      </c>
      <c r="D1246" s="4">
        <v>44926</v>
      </c>
      <c r="E1246" s="4">
        <v>44945</v>
      </c>
      <c r="F1246" s="5">
        <v>-0.97130769001577688</v>
      </c>
      <c r="G1246" s="5">
        <f>'PG facts'!D28</f>
        <v>-8</v>
      </c>
      <c r="H1246" s="5">
        <f t="shared" si="38"/>
        <v>0.94343862868378447</v>
      </c>
      <c r="I1246" s="5">
        <f t="shared" si="39"/>
        <v>7.770461520126215</v>
      </c>
    </row>
    <row r="1247" spans="1:9" ht="25" customHeight="1">
      <c r="A1247" s="1"/>
      <c r="B1247" s="1">
        <v>75</v>
      </c>
      <c r="C1247" s="13" t="s">
        <v>47</v>
      </c>
      <c r="D1247" s="4">
        <v>45016</v>
      </c>
      <c r="E1247" s="4">
        <v>45037</v>
      </c>
      <c r="F1247" s="5">
        <v>-0.16799664006719173</v>
      </c>
      <c r="G1247" s="5">
        <f>'PG facts'!D35</f>
        <v>-1</v>
      </c>
      <c r="H1247" s="5">
        <f t="shared" si="38"/>
        <v>2.822287107386557E-2</v>
      </c>
      <c r="I1247" s="5">
        <f t="shared" si="39"/>
        <v>0.16799664006719173</v>
      </c>
    </row>
    <row r="1248" spans="1:9" ht="25" customHeight="1">
      <c r="A1248" s="1"/>
      <c r="B1248" s="1">
        <v>75</v>
      </c>
      <c r="C1248" s="13" t="s">
        <v>47</v>
      </c>
      <c r="D1248" s="4">
        <v>45107</v>
      </c>
      <c r="E1248" s="4">
        <v>45135</v>
      </c>
      <c r="F1248" s="5">
        <v>6.1999380006194649E-2</v>
      </c>
      <c r="G1248" s="5">
        <f>'PG facts'!D42</f>
        <v>-1</v>
      </c>
      <c r="H1248" s="5">
        <f t="shared" si="38"/>
        <v>3.8439231211525289E-3</v>
      </c>
      <c r="I1248" s="5">
        <f t="shared" si="39"/>
        <v>-6.1999380006194649E-2</v>
      </c>
    </row>
    <row r="1249" spans="1:9" ht="25" customHeight="1">
      <c r="A1249" s="1"/>
      <c r="B1249" s="1">
        <v>75</v>
      </c>
      <c r="C1249" s="13" t="s">
        <v>47</v>
      </c>
      <c r="D1249" s="4">
        <v>45199</v>
      </c>
      <c r="E1249" s="4">
        <v>45217</v>
      </c>
      <c r="F1249" s="5">
        <v>1.4338645058288524</v>
      </c>
      <c r="G1249" s="5">
        <f>'PG facts'!D49</f>
        <v>-2</v>
      </c>
      <c r="H1249" s="5">
        <f t="shared" si="38"/>
        <v>2.055967421075819</v>
      </c>
      <c r="I1249" s="5">
        <f t="shared" si="39"/>
        <v>-2.8677290116577048</v>
      </c>
    </row>
    <row r="1250" spans="1:9" ht="25" customHeight="1">
      <c r="A1250" s="1"/>
      <c r="B1250" s="1">
        <v>75</v>
      </c>
      <c r="C1250" s="13" t="s">
        <v>47</v>
      </c>
      <c r="D1250" s="4">
        <v>45291</v>
      </c>
      <c r="E1250" s="4">
        <v>45314</v>
      </c>
      <c r="F1250" s="5">
        <v>2.0298663136464334</v>
      </c>
      <c r="G1250" s="5">
        <f>'PG facts'!D56</f>
        <v>1</v>
      </c>
      <c r="H1250" s="5">
        <f t="shared" si="38"/>
        <v>4.1203572512765607</v>
      </c>
      <c r="I1250" s="5">
        <f t="shared" si="39"/>
        <v>2.0298663136464334</v>
      </c>
    </row>
    <row r="1251" spans="1:9" ht="25" customHeight="1">
      <c r="A1251" s="1"/>
      <c r="B1251" s="1">
        <v>75</v>
      </c>
      <c r="C1251" s="13" t="s">
        <v>47</v>
      </c>
      <c r="D1251" s="4">
        <v>45382</v>
      </c>
      <c r="E1251" s="4">
        <v>45401</v>
      </c>
      <c r="F1251" s="5">
        <v>1.6317086363363043</v>
      </c>
      <c r="G1251" s="5">
        <f>'PG facts'!D63</f>
        <v>2</v>
      </c>
      <c r="H1251" s="5">
        <f t="shared" si="38"/>
        <v>2.6624730738944815</v>
      </c>
      <c r="I1251" s="5">
        <f t="shared" si="39"/>
        <v>3.2634172726726085</v>
      </c>
    </row>
    <row r="1252" spans="1:9" ht="25" customHeight="1">
      <c r="A1252" s="1"/>
      <c r="B1252" s="1">
        <v>75</v>
      </c>
      <c r="C1252" s="13" t="s">
        <v>47</v>
      </c>
      <c r="D1252" s="4">
        <v>45473</v>
      </c>
      <c r="E1252" s="4">
        <v>45503</v>
      </c>
      <c r="F1252" s="5">
        <v>1.8988037536352254</v>
      </c>
      <c r="G1252" s="5">
        <f>'PG facts'!D70</f>
        <v>2</v>
      </c>
      <c r="H1252" s="5">
        <f t="shared" si="38"/>
        <v>3.6054556948192218</v>
      </c>
      <c r="I1252" s="5">
        <f t="shared" si="39"/>
        <v>3.7976075072704507</v>
      </c>
    </row>
    <row r="1253" spans="1:9" ht="25" customHeight="1">
      <c r="A1253" s="1"/>
      <c r="B1253" s="1">
        <v>75</v>
      </c>
      <c r="C1253" s="13" t="s">
        <v>50</v>
      </c>
      <c r="D1253" s="4">
        <v>44742</v>
      </c>
      <c r="E1253" s="4">
        <v>44771</v>
      </c>
      <c r="F1253" s="5">
        <v>3.7505057736001657</v>
      </c>
      <c r="G1253" s="5">
        <f>'PG facts'!D14</f>
        <v>-2</v>
      </c>
      <c r="H1253" s="5">
        <f t="shared" si="38"/>
        <v>14.066293557808176</v>
      </c>
      <c r="I1253" s="5">
        <f t="shared" si="39"/>
        <v>-7.5010115472003314</v>
      </c>
    </row>
    <row r="1254" spans="1:9" ht="25" customHeight="1">
      <c r="A1254" s="1"/>
      <c r="B1254" s="1">
        <v>75</v>
      </c>
      <c r="C1254" s="13" t="s">
        <v>50</v>
      </c>
      <c r="D1254" s="4">
        <v>44834</v>
      </c>
      <c r="E1254" s="4">
        <v>44853</v>
      </c>
      <c r="F1254" s="5">
        <v>0.22450063641921147</v>
      </c>
      <c r="G1254" s="5">
        <f>'PG facts'!D21</f>
        <v>1</v>
      </c>
      <c r="H1254" s="5">
        <f t="shared" si="38"/>
        <v>5.0400535752630982E-2</v>
      </c>
      <c r="I1254" s="5">
        <f t="shared" si="39"/>
        <v>0.22450063641921147</v>
      </c>
    </row>
    <row r="1255" spans="1:9" ht="25" customHeight="1">
      <c r="A1255" s="1"/>
      <c r="B1255" s="1">
        <v>75</v>
      </c>
      <c r="C1255" s="13" t="s">
        <v>50</v>
      </c>
      <c r="D1255" s="4">
        <v>44926</v>
      </c>
      <c r="E1255" s="4">
        <v>44945</v>
      </c>
      <c r="F1255" s="5">
        <v>-0.45976551958502032</v>
      </c>
      <c r="G1255" s="5">
        <f>'PG facts'!D28</f>
        <v>-8</v>
      </c>
      <c r="H1255" s="5">
        <f t="shared" si="38"/>
        <v>0.21138433299928369</v>
      </c>
      <c r="I1255" s="5">
        <f t="shared" si="39"/>
        <v>3.6781241566801626</v>
      </c>
    </row>
    <row r="1256" spans="1:9" ht="25" customHeight="1">
      <c r="A1256" s="1"/>
      <c r="B1256" s="1">
        <v>75</v>
      </c>
      <c r="C1256" s="13" t="s">
        <v>50</v>
      </c>
      <c r="D1256" s="4">
        <v>45016</v>
      </c>
      <c r="E1256" s="4">
        <v>45037</v>
      </c>
      <c r="F1256" s="5">
        <v>-0.97130769001577688</v>
      </c>
      <c r="G1256" s="5">
        <f>'PG facts'!D35</f>
        <v>-1</v>
      </c>
      <c r="H1256" s="5">
        <f t="shared" si="38"/>
        <v>0.94343862868378447</v>
      </c>
      <c r="I1256" s="5">
        <f t="shared" si="39"/>
        <v>0.97130769001577688</v>
      </c>
    </row>
    <row r="1257" spans="1:9" ht="25" customHeight="1">
      <c r="A1257" s="1"/>
      <c r="B1257" s="1">
        <v>75</v>
      </c>
      <c r="C1257" s="13" t="s">
        <v>50</v>
      </c>
      <c r="D1257" s="4">
        <v>45107</v>
      </c>
      <c r="E1257" s="4">
        <v>45135</v>
      </c>
      <c r="F1257" s="5">
        <v>-0.16799664006719173</v>
      </c>
      <c r="G1257" s="5">
        <f>'PG facts'!D42</f>
        <v>-1</v>
      </c>
      <c r="H1257" s="5">
        <f t="shared" si="38"/>
        <v>2.822287107386557E-2</v>
      </c>
      <c r="I1257" s="5">
        <f t="shared" si="39"/>
        <v>0.16799664006719173</v>
      </c>
    </row>
    <row r="1258" spans="1:9" ht="25" customHeight="1">
      <c r="A1258" s="1"/>
      <c r="B1258" s="1">
        <v>75</v>
      </c>
      <c r="C1258" s="13" t="s">
        <v>50</v>
      </c>
      <c r="D1258" s="4">
        <v>45199</v>
      </c>
      <c r="E1258" s="4">
        <v>45217</v>
      </c>
      <c r="F1258" s="5">
        <v>6.1999380006194649E-2</v>
      </c>
      <c r="G1258" s="5">
        <f>'PG facts'!D49</f>
        <v>-2</v>
      </c>
      <c r="H1258" s="5">
        <f t="shared" si="38"/>
        <v>3.8439231211525289E-3</v>
      </c>
      <c r="I1258" s="5">
        <f t="shared" si="39"/>
        <v>-0.1239987600123893</v>
      </c>
    </row>
    <row r="1259" spans="1:9" ht="25" customHeight="1">
      <c r="A1259" s="1"/>
      <c r="B1259" s="1">
        <v>75</v>
      </c>
      <c r="C1259" s="13" t="s">
        <v>50</v>
      </c>
      <c r="D1259" s="4">
        <v>45291</v>
      </c>
      <c r="E1259" s="4">
        <v>45314</v>
      </c>
      <c r="F1259" s="5">
        <v>1.4338645058288524</v>
      </c>
      <c r="G1259" s="5">
        <f>'PG facts'!D56</f>
        <v>1</v>
      </c>
      <c r="H1259" s="5">
        <f t="shared" si="38"/>
        <v>2.055967421075819</v>
      </c>
      <c r="I1259" s="5">
        <f t="shared" si="39"/>
        <v>1.4338645058288524</v>
      </c>
    </row>
    <row r="1260" spans="1:9" ht="25" customHeight="1">
      <c r="A1260" s="1"/>
      <c r="B1260" s="1">
        <v>75</v>
      </c>
      <c r="C1260" s="13" t="s">
        <v>50</v>
      </c>
      <c r="D1260" s="4">
        <v>45382</v>
      </c>
      <c r="E1260" s="4">
        <v>45401</v>
      </c>
      <c r="F1260" s="5">
        <v>2.0298663136464334</v>
      </c>
      <c r="G1260" s="5">
        <f>'PG facts'!D63</f>
        <v>2</v>
      </c>
      <c r="H1260" s="5">
        <f t="shared" si="38"/>
        <v>4.1203572512765607</v>
      </c>
      <c r="I1260" s="5">
        <f t="shared" si="39"/>
        <v>4.0597326272928669</v>
      </c>
    </row>
    <row r="1261" spans="1:9" ht="25" customHeight="1">
      <c r="A1261" s="1"/>
      <c r="B1261" s="1">
        <v>75</v>
      </c>
      <c r="C1261" s="13" t="s">
        <v>50</v>
      </c>
      <c r="D1261" s="4">
        <v>45473</v>
      </c>
      <c r="E1261" s="4">
        <v>45503</v>
      </c>
      <c r="F1261" s="5">
        <v>1.6317086363363043</v>
      </c>
      <c r="G1261" s="5">
        <f>'PG facts'!D70</f>
        <v>2</v>
      </c>
      <c r="H1261" s="5">
        <f t="shared" si="38"/>
        <v>2.6624730738944815</v>
      </c>
      <c r="I1261" s="5">
        <f t="shared" si="39"/>
        <v>3.2634172726726085</v>
      </c>
    </row>
    <row r="1262" spans="1:9" ht="25" customHeight="1">
      <c r="A1262" s="1"/>
      <c r="B1262" s="1">
        <v>76</v>
      </c>
      <c r="C1262" s="13" t="s">
        <v>47</v>
      </c>
      <c r="D1262" s="4">
        <v>44651</v>
      </c>
      <c r="E1262" s="4">
        <v>44671</v>
      </c>
      <c r="F1262" s="5">
        <v>3.4048088537418808</v>
      </c>
      <c r="G1262" s="5">
        <f>'PG facts'!D7</f>
        <v>1</v>
      </c>
      <c r="H1262" s="5">
        <f t="shared" si="38"/>
        <v>11.5927233305191</v>
      </c>
      <c r="I1262" s="5">
        <f t="shared" si="39"/>
        <v>3.4048088537418808</v>
      </c>
    </row>
    <row r="1263" spans="1:9" ht="25" customHeight="1">
      <c r="A1263" s="1"/>
      <c r="B1263" s="1">
        <v>76</v>
      </c>
      <c r="C1263" s="13" t="s">
        <v>47</v>
      </c>
      <c r="D1263" s="4">
        <v>44742</v>
      </c>
      <c r="E1263" s="4">
        <v>44771</v>
      </c>
      <c r="F1263" s="5">
        <v>-0.26864270520209343</v>
      </c>
      <c r="G1263" s="5">
        <f>'PG facts'!D14</f>
        <v>-2</v>
      </c>
      <c r="H1263" s="5">
        <f t="shared" si="38"/>
        <v>7.2168903058298872E-2</v>
      </c>
      <c r="I1263" s="5">
        <f t="shared" si="39"/>
        <v>0.53728541040418687</v>
      </c>
    </row>
    <row r="1264" spans="1:9" ht="25" customHeight="1">
      <c r="A1264" s="1"/>
      <c r="B1264" s="1">
        <v>76</v>
      </c>
      <c r="C1264" s="13" t="s">
        <v>47</v>
      </c>
      <c r="D1264" s="4">
        <v>44834</v>
      </c>
      <c r="E1264" s="4">
        <v>44853</v>
      </c>
      <c r="F1264" s="5">
        <v>-0.97880747126437573</v>
      </c>
      <c r="G1264" s="5">
        <f>'PG facts'!D21</f>
        <v>1</v>
      </c>
      <c r="H1264" s="5">
        <f t="shared" si="38"/>
        <v>0.95806406580296166</v>
      </c>
      <c r="I1264" s="5">
        <f t="shared" si="39"/>
        <v>-0.97880747126437573</v>
      </c>
    </row>
    <row r="1265" spans="1:9" ht="25" customHeight="1">
      <c r="A1265" s="1"/>
      <c r="B1265" s="1">
        <v>76</v>
      </c>
      <c r="C1265" s="13" t="s">
        <v>47</v>
      </c>
      <c r="D1265" s="4">
        <v>44926</v>
      </c>
      <c r="E1265" s="4">
        <v>44945</v>
      </c>
      <c r="F1265" s="5">
        <v>-1.5609194946349714</v>
      </c>
      <c r="G1265" s="5">
        <f>'PG facts'!D28</f>
        <v>-8</v>
      </c>
      <c r="H1265" s="5">
        <f t="shared" si="38"/>
        <v>2.4364696687314944</v>
      </c>
      <c r="I1265" s="5">
        <f t="shared" si="39"/>
        <v>12.487355957079771</v>
      </c>
    </row>
    <row r="1266" spans="1:9" ht="25" customHeight="1">
      <c r="A1266" s="1"/>
      <c r="B1266" s="1">
        <v>76</v>
      </c>
      <c r="C1266" s="13" t="s">
        <v>47</v>
      </c>
      <c r="D1266" s="4">
        <v>45016</v>
      </c>
      <c r="E1266" s="4">
        <v>45037</v>
      </c>
      <c r="F1266" s="5">
        <v>-0.28354349497309306</v>
      </c>
      <c r="G1266" s="5">
        <f>'PG facts'!D35</f>
        <v>-1</v>
      </c>
      <c r="H1266" s="5">
        <f t="shared" si="38"/>
        <v>8.0396913541556453E-2</v>
      </c>
      <c r="I1266" s="5">
        <f t="shared" si="39"/>
        <v>0.28354349497309306</v>
      </c>
    </row>
    <row r="1267" spans="1:9" ht="25" customHeight="1">
      <c r="A1267" s="1"/>
      <c r="B1267" s="1">
        <v>76</v>
      </c>
      <c r="C1267" s="13" t="s">
        <v>47</v>
      </c>
      <c r="D1267" s="4">
        <v>45107</v>
      </c>
      <c r="E1267" s="4">
        <v>45135</v>
      </c>
      <c r="F1267" s="5">
        <v>-7.7104862613153191E-2</v>
      </c>
      <c r="G1267" s="5">
        <f>'PG facts'!D42</f>
        <v>-1</v>
      </c>
      <c r="H1267" s="5">
        <f t="shared" si="38"/>
        <v>5.9451598385932289E-3</v>
      </c>
      <c r="I1267" s="5">
        <f t="shared" si="39"/>
        <v>7.7104862613153191E-2</v>
      </c>
    </row>
    <row r="1268" spans="1:9" ht="25" customHeight="1">
      <c r="A1268" s="1"/>
      <c r="B1268" s="1">
        <v>76</v>
      </c>
      <c r="C1268" s="13" t="s">
        <v>47</v>
      </c>
      <c r="D1268" s="4">
        <v>45199</v>
      </c>
      <c r="E1268" s="4">
        <v>45217</v>
      </c>
      <c r="F1268" s="5">
        <v>1.3149542033191297</v>
      </c>
      <c r="G1268" s="5">
        <f>'PG facts'!D49</f>
        <v>-2</v>
      </c>
      <c r="H1268" s="5">
        <f t="shared" si="38"/>
        <v>1.7291045568266472</v>
      </c>
      <c r="I1268" s="5">
        <f t="shared" si="39"/>
        <v>-2.6299084066382594</v>
      </c>
    </row>
    <row r="1269" spans="1:9" ht="25" customHeight="1">
      <c r="A1269" s="1"/>
      <c r="B1269" s="1">
        <v>76</v>
      </c>
      <c r="C1269" s="13" t="s">
        <v>47</v>
      </c>
      <c r="D1269" s="4">
        <v>45291</v>
      </c>
      <c r="E1269" s="4">
        <v>45314</v>
      </c>
      <c r="F1269" s="5">
        <v>2.2032156673114089</v>
      </c>
      <c r="G1269" s="5">
        <f>'PG facts'!D56</f>
        <v>1</v>
      </c>
      <c r="H1269" s="5">
        <f t="shared" si="38"/>
        <v>4.854159276686457</v>
      </c>
      <c r="I1269" s="5">
        <f t="shared" si="39"/>
        <v>2.2032156673114089</v>
      </c>
    </row>
    <row r="1270" spans="1:9" ht="25" customHeight="1">
      <c r="A1270" s="1"/>
      <c r="B1270" s="1">
        <v>76</v>
      </c>
      <c r="C1270" s="13" t="s">
        <v>47</v>
      </c>
      <c r="D1270" s="4">
        <v>45382</v>
      </c>
      <c r="E1270" s="4">
        <v>45401</v>
      </c>
      <c r="F1270" s="5">
        <v>1.360673628563136</v>
      </c>
      <c r="G1270" s="5">
        <f>'PG facts'!D63</f>
        <v>2</v>
      </c>
      <c r="H1270" s="5">
        <f t="shared" si="38"/>
        <v>1.851432723467171</v>
      </c>
      <c r="I1270" s="5">
        <f t="shared" si="39"/>
        <v>2.721347257126272</v>
      </c>
    </row>
    <row r="1271" spans="1:9" ht="25" customHeight="1">
      <c r="A1271" s="1"/>
      <c r="B1271" s="1">
        <v>76</v>
      </c>
      <c r="C1271" s="13" t="s">
        <v>47</v>
      </c>
      <c r="D1271" s="4">
        <v>45473</v>
      </c>
      <c r="E1271" s="4">
        <v>45503</v>
      </c>
      <c r="F1271" s="5">
        <v>1.8739916021125014</v>
      </c>
      <c r="G1271" s="5">
        <f>'PG facts'!D70</f>
        <v>2</v>
      </c>
      <c r="H1271" s="5">
        <f t="shared" si="38"/>
        <v>3.5118445247881795</v>
      </c>
      <c r="I1271" s="5">
        <f t="shared" si="39"/>
        <v>3.7479832042250028</v>
      </c>
    </row>
    <row r="1272" spans="1:9" ht="25" customHeight="1">
      <c r="A1272" s="1"/>
      <c r="B1272" s="1">
        <v>76</v>
      </c>
      <c r="C1272" s="13" t="s">
        <v>50</v>
      </c>
      <c r="D1272" s="4">
        <v>44742</v>
      </c>
      <c r="E1272" s="4">
        <v>44771</v>
      </c>
      <c r="F1272" s="5">
        <v>3.4048088537418808</v>
      </c>
      <c r="G1272" s="5">
        <f>'PG facts'!D14</f>
        <v>-2</v>
      </c>
      <c r="H1272" s="5">
        <f t="shared" si="38"/>
        <v>11.5927233305191</v>
      </c>
      <c r="I1272" s="5">
        <f t="shared" si="39"/>
        <v>-6.8096177074837616</v>
      </c>
    </row>
    <row r="1273" spans="1:9" ht="25" customHeight="1">
      <c r="A1273" s="1"/>
      <c r="B1273" s="1">
        <v>76</v>
      </c>
      <c r="C1273" s="13" t="s">
        <v>50</v>
      </c>
      <c r="D1273" s="4">
        <v>44834</v>
      </c>
      <c r="E1273" s="4">
        <v>44853</v>
      </c>
      <c r="F1273" s="5">
        <v>-0.26864270520209343</v>
      </c>
      <c r="G1273" s="5">
        <f>'PG facts'!D21</f>
        <v>1</v>
      </c>
      <c r="H1273" s="5">
        <f t="shared" si="38"/>
        <v>7.2168903058298872E-2</v>
      </c>
      <c r="I1273" s="5">
        <f t="shared" si="39"/>
        <v>-0.26864270520209343</v>
      </c>
    </row>
    <row r="1274" spans="1:9" ht="25" customHeight="1">
      <c r="A1274" s="1"/>
      <c r="B1274" s="1">
        <v>76</v>
      </c>
      <c r="C1274" s="13" t="s">
        <v>50</v>
      </c>
      <c r="D1274" s="4">
        <v>44926</v>
      </c>
      <c r="E1274" s="4">
        <v>44945</v>
      </c>
      <c r="F1274" s="5">
        <v>-0.97880747126437573</v>
      </c>
      <c r="G1274" s="5">
        <f>'PG facts'!D28</f>
        <v>-8</v>
      </c>
      <c r="H1274" s="5">
        <f t="shared" si="38"/>
        <v>0.95806406580296166</v>
      </c>
      <c r="I1274" s="5">
        <f t="shared" si="39"/>
        <v>7.8304597701150058</v>
      </c>
    </row>
    <row r="1275" spans="1:9" ht="25" customHeight="1">
      <c r="A1275" s="1"/>
      <c r="B1275" s="1">
        <v>76</v>
      </c>
      <c r="C1275" s="13" t="s">
        <v>50</v>
      </c>
      <c r="D1275" s="4">
        <v>45016</v>
      </c>
      <c r="E1275" s="4">
        <v>45037</v>
      </c>
      <c r="F1275" s="5">
        <v>-1.5609194946349714</v>
      </c>
      <c r="G1275" s="5">
        <f>'PG facts'!D35</f>
        <v>-1</v>
      </c>
      <c r="H1275" s="5">
        <f t="shared" si="38"/>
        <v>2.4364696687314944</v>
      </c>
      <c r="I1275" s="5">
        <f t="shared" si="39"/>
        <v>1.5609194946349714</v>
      </c>
    </row>
    <row r="1276" spans="1:9" ht="25" customHeight="1">
      <c r="A1276" s="1"/>
      <c r="B1276" s="1">
        <v>76</v>
      </c>
      <c r="C1276" s="13" t="s">
        <v>50</v>
      </c>
      <c r="D1276" s="4">
        <v>45107</v>
      </c>
      <c r="E1276" s="4">
        <v>45135</v>
      </c>
      <c r="F1276" s="5">
        <v>-0.28354349497309306</v>
      </c>
      <c r="G1276" s="5">
        <f>'PG facts'!D42</f>
        <v>-1</v>
      </c>
      <c r="H1276" s="5">
        <f t="shared" si="38"/>
        <v>8.0396913541556453E-2</v>
      </c>
      <c r="I1276" s="5">
        <f t="shared" si="39"/>
        <v>0.28354349497309306</v>
      </c>
    </row>
    <row r="1277" spans="1:9" ht="25" customHeight="1">
      <c r="A1277" s="1"/>
      <c r="B1277" s="1">
        <v>76</v>
      </c>
      <c r="C1277" s="13" t="s">
        <v>50</v>
      </c>
      <c r="D1277" s="4">
        <v>45199</v>
      </c>
      <c r="E1277" s="4">
        <v>45217</v>
      </c>
      <c r="F1277" s="5">
        <v>-7.7104862613153191E-2</v>
      </c>
      <c r="G1277" s="5">
        <f>'PG facts'!D49</f>
        <v>-2</v>
      </c>
      <c r="H1277" s="5">
        <f t="shared" si="38"/>
        <v>5.9451598385932289E-3</v>
      </c>
      <c r="I1277" s="5">
        <f t="shared" si="39"/>
        <v>0.15420972522630638</v>
      </c>
    </row>
    <row r="1278" spans="1:9" ht="25" customHeight="1">
      <c r="A1278" s="1"/>
      <c r="B1278" s="1">
        <v>76</v>
      </c>
      <c r="C1278" s="13" t="s">
        <v>50</v>
      </c>
      <c r="D1278" s="4">
        <v>45291</v>
      </c>
      <c r="E1278" s="4">
        <v>45314</v>
      </c>
      <c r="F1278" s="5">
        <v>1.3149542033191297</v>
      </c>
      <c r="G1278" s="5">
        <f>'PG facts'!D56</f>
        <v>1</v>
      </c>
      <c r="H1278" s="5">
        <f t="shared" si="38"/>
        <v>1.7291045568266472</v>
      </c>
      <c r="I1278" s="5">
        <f t="shared" si="39"/>
        <v>1.3149542033191297</v>
      </c>
    </row>
    <row r="1279" spans="1:9" ht="25" customHeight="1">
      <c r="A1279" s="1"/>
      <c r="B1279" s="1">
        <v>76</v>
      </c>
      <c r="C1279" s="13" t="s">
        <v>50</v>
      </c>
      <c r="D1279" s="4">
        <v>45382</v>
      </c>
      <c r="E1279" s="4">
        <v>45401</v>
      </c>
      <c r="F1279" s="5">
        <v>2.2032156673114089</v>
      </c>
      <c r="G1279" s="5">
        <f>'PG facts'!D63</f>
        <v>2</v>
      </c>
      <c r="H1279" s="5">
        <f t="shared" si="38"/>
        <v>4.854159276686457</v>
      </c>
      <c r="I1279" s="5">
        <f t="shared" si="39"/>
        <v>4.4064313346228179</v>
      </c>
    </row>
    <row r="1280" spans="1:9" ht="25" customHeight="1">
      <c r="A1280" s="1"/>
      <c r="B1280" s="1">
        <v>76</v>
      </c>
      <c r="C1280" s="13" t="s">
        <v>50</v>
      </c>
      <c r="D1280" s="4">
        <v>45473</v>
      </c>
      <c r="E1280" s="4">
        <v>45503</v>
      </c>
      <c r="F1280" s="5">
        <v>1.360673628563136</v>
      </c>
      <c r="G1280" s="5">
        <f>'PG facts'!D70</f>
        <v>2</v>
      </c>
      <c r="H1280" s="5">
        <f t="shared" si="38"/>
        <v>1.851432723467171</v>
      </c>
      <c r="I1280" s="5">
        <f t="shared" si="39"/>
        <v>2.721347257126272</v>
      </c>
    </row>
    <row r="1281" spans="1:9" ht="25" customHeight="1">
      <c r="A1281" s="1"/>
      <c r="B1281" s="1">
        <v>77</v>
      </c>
      <c r="C1281" s="13" t="s">
        <v>47</v>
      </c>
      <c r="D1281" s="4">
        <v>44651</v>
      </c>
      <c r="E1281" s="4">
        <v>44671</v>
      </c>
      <c r="F1281" s="5">
        <v>3.4048088537418808</v>
      </c>
      <c r="G1281" s="5">
        <f>'PG facts'!D7</f>
        <v>1</v>
      </c>
      <c r="H1281" s="5">
        <f t="shared" si="38"/>
        <v>11.5927233305191</v>
      </c>
      <c r="I1281" s="5">
        <f t="shared" si="39"/>
        <v>3.4048088537418808</v>
      </c>
    </row>
    <row r="1282" spans="1:9" ht="25" customHeight="1">
      <c r="A1282" s="1"/>
      <c r="B1282" s="1">
        <v>77</v>
      </c>
      <c r="C1282" s="13" t="s">
        <v>47</v>
      </c>
      <c r="D1282" s="4">
        <v>44742</v>
      </c>
      <c r="E1282" s="4">
        <v>44771</v>
      </c>
      <c r="F1282" s="5">
        <v>-0.26864270520209343</v>
      </c>
      <c r="G1282" s="5">
        <f>'PG facts'!D14</f>
        <v>-2</v>
      </c>
      <c r="H1282" s="5">
        <f t="shared" si="38"/>
        <v>7.2168903058298872E-2</v>
      </c>
      <c r="I1282" s="5">
        <f t="shared" si="39"/>
        <v>0.53728541040418687</v>
      </c>
    </row>
    <row r="1283" spans="1:9" ht="25" customHeight="1">
      <c r="A1283" s="1"/>
      <c r="B1283" s="1">
        <v>77</v>
      </c>
      <c r="C1283" s="13" t="s">
        <v>47</v>
      </c>
      <c r="D1283" s="4">
        <v>44834</v>
      </c>
      <c r="E1283" s="4">
        <v>44853</v>
      </c>
      <c r="F1283" s="5">
        <v>-0.97880747126437573</v>
      </c>
      <c r="G1283" s="5">
        <f>'PG facts'!D21</f>
        <v>1</v>
      </c>
      <c r="H1283" s="5">
        <f t="shared" si="38"/>
        <v>0.95806406580296166</v>
      </c>
      <c r="I1283" s="5">
        <f t="shared" si="39"/>
        <v>-0.97880747126437573</v>
      </c>
    </row>
    <row r="1284" spans="1:9" ht="25" customHeight="1">
      <c r="A1284" s="1"/>
      <c r="B1284" s="1">
        <v>77</v>
      </c>
      <c r="C1284" s="13" t="s">
        <v>47</v>
      </c>
      <c r="D1284" s="4">
        <v>44926</v>
      </c>
      <c r="E1284" s="4">
        <v>44945</v>
      </c>
      <c r="F1284" s="5">
        <v>-1.5609194946349714</v>
      </c>
      <c r="G1284" s="5">
        <f>'PG facts'!D28</f>
        <v>-8</v>
      </c>
      <c r="H1284" s="5">
        <f t="shared" si="38"/>
        <v>2.4364696687314944</v>
      </c>
      <c r="I1284" s="5">
        <f t="shared" si="39"/>
        <v>12.487355957079771</v>
      </c>
    </row>
    <row r="1285" spans="1:9" ht="25" customHeight="1">
      <c r="A1285" s="1"/>
      <c r="B1285" s="1">
        <v>77</v>
      </c>
      <c r="C1285" s="13" t="s">
        <v>47</v>
      </c>
      <c r="D1285" s="4">
        <v>45016</v>
      </c>
      <c r="E1285" s="4">
        <v>45037</v>
      </c>
      <c r="F1285" s="5">
        <v>-0.28354349497309306</v>
      </c>
      <c r="G1285" s="5">
        <f>'PG facts'!D35</f>
        <v>-1</v>
      </c>
      <c r="H1285" s="5">
        <f t="shared" si="38"/>
        <v>8.0396913541556453E-2</v>
      </c>
      <c r="I1285" s="5">
        <f t="shared" si="39"/>
        <v>0.28354349497309306</v>
      </c>
    </row>
    <row r="1286" spans="1:9" ht="25" customHeight="1">
      <c r="A1286" s="1"/>
      <c r="B1286" s="1">
        <v>77</v>
      </c>
      <c r="C1286" s="13" t="s">
        <v>47</v>
      </c>
      <c r="D1286" s="4">
        <v>45107</v>
      </c>
      <c r="E1286" s="4">
        <v>45135</v>
      </c>
      <c r="F1286" s="5">
        <v>-7.7104862613153191E-2</v>
      </c>
      <c r="G1286" s="5">
        <f>'PG facts'!D42</f>
        <v>-1</v>
      </c>
      <c r="H1286" s="5">
        <f t="shared" ref="H1286:H1349" si="40">F1286^2</f>
        <v>5.9451598385932289E-3</v>
      </c>
      <c r="I1286" s="5">
        <f t="shared" ref="I1286:I1349" si="41">F1286*G1286</f>
        <v>7.7104862613153191E-2</v>
      </c>
    </row>
    <row r="1287" spans="1:9" ht="25" customHeight="1">
      <c r="A1287" s="1"/>
      <c r="B1287" s="1">
        <v>77</v>
      </c>
      <c r="C1287" s="13" t="s">
        <v>47</v>
      </c>
      <c r="D1287" s="4">
        <v>45199</v>
      </c>
      <c r="E1287" s="4">
        <v>45217</v>
      </c>
      <c r="F1287" s="5">
        <v>1.3149542033191297</v>
      </c>
      <c r="G1287" s="5">
        <f>'PG facts'!D49</f>
        <v>-2</v>
      </c>
      <c r="H1287" s="5">
        <f t="shared" si="40"/>
        <v>1.7291045568266472</v>
      </c>
      <c r="I1287" s="5">
        <f t="shared" si="41"/>
        <v>-2.6299084066382594</v>
      </c>
    </row>
    <row r="1288" spans="1:9" ht="25" customHeight="1">
      <c r="A1288" s="1"/>
      <c r="B1288" s="1">
        <v>77</v>
      </c>
      <c r="C1288" s="13" t="s">
        <v>47</v>
      </c>
      <c r="D1288" s="4">
        <v>45291</v>
      </c>
      <c r="E1288" s="4">
        <v>45314</v>
      </c>
      <c r="F1288" s="5">
        <v>2.2032156673114089</v>
      </c>
      <c r="G1288" s="5">
        <f>'PG facts'!D56</f>
        <v>1</v>
      </c>
      <c r="H1288" s="5">
        <f t="shared" si="40"/>
        <v>4.854159276686457</v>
      </c>
      <c r="I1288" s="5">
        <f t="shared" si="41"/>
        <v>2.2032156673114089</v>
      </c>
    </row>
    <row r="1289" spans="1:9" ht="25" customHeight="1">
      <c r="A1289" s="1"/>
      <c r="B1289" s="1">
        <v>77</v>
      </c>
      <c r="C1289" s="13" t="s">
        <v>47</v>
      </c>
      <c r="D1289" s="4">
        <v>45382</v>
      </c>
      <c r="E1289" s="4">
        <v>45401</v>
      </c>
      <c r="F1289" s="5">
        <v>1.360673628563136</v>
      </c>
      <c r="G1289" s="5">
        <f>'PG facts'!D63</f>
        <v>2</v>
      </c>
      <c r="H1289" s="5">
        <f t="shared" si="40"/>
        <v>1.851432723467171</v>
      </c>
      <c r="I1289" s="5">
        <f t="shared" si="41"/>
        <v>2.721347257126272</v>
      </c>
    </row>
    <row r="1290" spans="1:9" ht="25" customHeight="1">
      <c r="A1290" s="1"/>
      <c r="B1290" s="1">
        <v>77</v>
      </c>
      <c r="C1290" s="13" t="s">
        <v>47</v>
      </c>
      <c r="D1290" s="4">
        <v>45473</v>
      </c>
      <c r="E1290" s="4">
        <v>45503</v>
      </c>
      <c r="F1290" s="5">
        <v>1.8739916021125014</v>
      </c>
      <c r="G1290" s="5">
        <f>'PG facts'!D70</f>
        <v>2</v>
      </c>
      <c r="H1290" s="5">
        <f t="shared" si="40"/>
        <v>3.5118445247881795</v>
      </c>
      <c r="I1290" s="5">
        <f t="shared" si="41"/>
        <v>3.7479832042250028</v>
      </c>
    </row>
    <row r="1291" spans="1:9" ht="25" customHeight="1">
      <c r="A1291" s="1"/>
      <c r="B1291" s="1">
        <v>77</v>
      </c>
      <c r="C1291" s="13" t="s">
        <v>50</v>
      </c>
      <c r="D1291" s="4">
        <v>44742</v>
      </c>
      <c r="E1291" s="4">
        <v>44771</v>
      </c>
      <c r="F1291" s="5">
        <v>3.4048088537418808</v>
      </c>
      <c r="G1291" s="5">
        <f>'PG facts'!D14</f>
        <v>-2</v>
      </c>
      <c r="H1291" s="5">
        <f t="shared" si="40"/>
        <v>11.5927233305191</v>
      </c>
      <c r="I1291" s="5">
        <f t="shared" si="41"/>
        <v>-6.8096177074837616</v>
      </c>
    </row>
    <row r="1292" spans="1:9" ht="25" customHeight="1">
      <c r="A1292" s="1"/>
      <c r="B1292" s="1">
        <v>77</v>
      </c>
      <c r="C1292" s="13" t="s">
        <v>50</v>
      </c>
      <c r="D1292" s="4">
        <v>44834</v>
      </c>
      <c r="E1292" s="4">
        <v>44853</v>
      </c>
      <c r="F1292" s="5">
        <v>-0.26864270520209343</v>
      </c>
      <c r="G1292" s="5">
        <f>'PG facts'!D21</f>
        <v>1</v>
      </c>
      <c r="H1292" s="5">
        <f t="shared" si="40"/>
        <v>7.2168903058298872E-2</v>
      </c>
      <c r="I1292" s="5">
        <f t="shared" si="41"/>
        <v>-0.26864270520209343</v>
      </c>
    </row>
    <row r="1293" spans="1:9" ht="25" customHeight="1">
      <c r="A1293" s="1"/>
      <c r="B1293" s="1">
        <v>77</v>
      </c>
      <c r="C1293" s="13" t="s">
        <v>50</v>
      </c>
      <c r="D1293" s="4">
        <v>44926</v>
      </c>
      <c r="E1293" s="4">
        <v>44945</v>
      </c>
      <c r="F1293" s="5">
        <v>-0.97880747126437573</v>
      </c>
      <c r="G1293" s="5">
        <f>'PG facts'!D28</f>
        <v>-8</v>
      </c>
      <c r="H1293" s="5">
        <f t="shared" si="40"/>
        <v>0.95806406580296166</v>
      </c>
      <c r="I1293" s="5">
        <f t="shared" si="41"/>
        <v>7.8304597701150058</v>
      </c>
    </row>
    <row r="1294" spans="1:9" ht="25" customHeight="1">
      <c r="A1294" s="1"/>
      <c r="B1294" s="1">
        <v>77</v>
      </c>
      <c r="C1294" s="13" t="s">
        <v>50</v>
      </c>
      <c r="D1294" s="4">
        <v>45016</v>
      </c>
      <c r="E1294" s="4">
        <v>45037</v>
      </c>
      <c r="F1294" s="5">
        <v>-1.5609194946349714</v>
      </c>
      <c r="G1294" s="5">
        <f>'PG facts'!D35</f>
        <v>-1</v>
      </c>
      <c r="H1294" s="5">
        <f t="shared" si="40"/>
        <v>2.4364696687314944</v>
      </c>
      <c r="I1294" s="5">
        <f t="shared" si="41"/>
        <v>1.5609194946349714</v>
      </c>
    </row>
    <row r="1295" spans="1:9" ht="25" customHeight="1">
      <c r="A1295" s="1"/>
      <c r="B1295" s="1">
        <v>77</v>
      </c>
      <c r="C1295" s="13" t="s">
        <v>50</v>
      </c>
      <c r="D1295" s="4">
        <v>45107</v>
      </c>
      <c r="E1295" s="4">
        <v>45135</v>
      </c>
      <c r="F1295" s="5">
        <v>-0.28354349497309306</v>
      </c>
      <c r="G1295" s="5">
        <f>'PG facts'!D42</f>
        <v>-1</v>
      </c>
      <c r="H1295" s="5">
        <f t="shared" si="40"/>
        <v>8.0396913541556453E-2</v>
      </c>
      <c r="I1295" s="5">
        <f t="shared" si="41"/>
        <v>0.28354349497309306</v>
      </c>
    </row>
    <row r="1296" spans="1:9" ht="25" customHeight="1">
      <c r="A1296" s="1"/>
      <c r="B1296" s="1">
        <v>77</v>
      </c>
      <c r="C1296" s="13" t="s">
        <v>50</v>
      </c>
      <c r="D1296" s="4">
        <v>45199</v>
      </c>
      <c r="E1296" s="4">
        <v>45217</v>
      </c>
      <c r="F1296" s="5">
        <v>-7.7104862613153191E-2</v>
      </c>
      <c r="G1296" s="5">
        <f>'PG facts'!D49</f>
        <v>-2</v>
      </c>
      <c r="H1296" s="5">
        <f t="shared" si="40"/>
        <v>5.9451598385932289E-3</v>
      </c>
      <c r="I1296" s="5">
        <f t="shared" si="41"/>
        <v>0.15420972522630638</v>
      </c>
    </row>
    <row r="1297" spans="1:9" ht="25" customHeight="1">
      <c r="A1297" s="1"/>
      <c r="B1297" s="1">
        <v>77</v>
      </c>
      <c r="C1297" s="13" t="s">
        <v>50</v>
      </c>
      <c r="D1297" s="4">
        <v>45291</v>
      </c>
      <c r="E1297" s="4">
        <v>45314</v>
      </c>
      <c r="F1297" s="5">
        <v>1.3149542033191297</v>
      </c>
      <c r="G1297" s="5">
        <f>'PG facts'!D56</f>
        <v>1</v>
      </c>
      <c r="H1297" s="5">
        <f t="shared" si="40"/>
        <v>1.7291045568266472</v>
      </c>
      <c r="I1297" s="5">
        <f t="shared" si="41"/>
        <v>1.3149542033191297</v>
      </c>
    </row>
    <row r="1298" spans="1:9" ht="25" customHeight="1">
      <c r="A1298" s="1"/>
      <c r="B1298" s="1">
        <v>77</v>
      </c>
      <c r="C1298" s="13" t="s">
        <v>50</v>
      </c>
      <c r="D1298" s="4">
        <v>45382</v>
      </c>
      <c r="E1298" s="4">
        <v>45401</v>
      </c>
      <c r="F1298" s="5">
        <v>2.2032156673114089</v>
      </c>
      <c r="G1298" s="5">
        <f>'PG facts'!D63</f>
        <v>2</v>
      </c>
      <c r="H1298" s="5">
        <f t="shared" si="40"/>
        <v>4.854159276686457</v>
      </c>
      <c r="I1298" s="5">
        <f t="shared" si="41"/>
        <v>4.4064313346228179</v>
      </c>
    </row>
    <row r="1299" spans="1:9" ht="25" customHeight="1">
      <c r="A1299" s="1"/>
      <c r="B1299" s="1">
        <v>77</v>
      </c>
      <c r="C1299" s="13" t="s">
        <v>50</v>
      </c>
      <c r="D1299" s="4">
        <v>45473</v>
      </c>
      <c r="E1299" s="4">
        <v>45503</v>
      </c>
      <c r="F1299" s="5">
        <v>1.360673628563136</v>
      </c>
      <c r="G1299" s="5">
        <f>'PG facts'!D70</f>
        <v>2</v>
      </c>
      <c r="H1299" s="5">
        <f t="shared" si="40"/>
        <v>1.851432723467171</v>
      </c>
      <c r="I1299" s="5">
        <f t="shared" si="41"/>
        <v>2.721347257126272</v>
      </c>
    </row>
    <row r="1300" spans="1:9" ht="25" customHeight="1">
      <c r="A1300" s="1"/>
      <c r="B1300" s="1">
        <v>78</v>
      </c>
      <c r="C1300" s="13" t="s">
        <v>47</v>
      </c>
      <c r="D1300" s="4">
        <v>44651</v>
      </c>
      <c r="E1300" s="4">
        <v>44671</v>
      </c>
      <c r="F1300" s="5">
        <v>3.7505057736001657</v>
      </c>
      <c r="G1300" s="5">
        <f>'PG facts'!D8</f>
        <v>8</v>
      </c>
      <c r="H1300" s="5">
        <f t="shared" si="40"/>
        <v>14.066293557808176</v>
      </c>
      <c r="I1300" s="5">
        <f t="shared" si="41"/>
        <v>30.004046188801325</v>
      </c>
    </row>
    <row r="1301" spans="1:9" ht="25" customHeight="1">
      <c r="A1301" s="1"/>
      <c r="B1301" s="1">
        <v>78</v>
      </c>
      <c r="C1301" s="13" t="s">
        <v>47</v>
      </c>
      <c r="D1301" s="4">
        <v>44742</v>
      </c>
      <c r="E1301" s="4">
        <v>44771</v>
      </c>
      <c r="F1301" s="5">
        <v>0.22450063641921147</v>
      </c>
      <c r="G1301" s="5">
        <f>'PG facts'!D15</f>
        <v>0</v>
      </c>
      <c r="H1301" s="5">
        <f t="shared" si="40"/>
        <v>5.0400535752630982E-2</v>
      </c>
      <c r="I1301" s="5">
        <f t="shared" si="41"/>
        <v>0</v>
      </c>
    </row>
    <row r="1302" spans="1:9" ht="25" customHeight="1">
      <c r="A1302" s="1"/>
      <c r="B1302" s="1">
        <v>78</v>
      </c>
      <c r="C1302" s="13" t="s">
        <v>47</v>
      </c>
      <c r="D1302" s="4">
        <v>44834</v>
      </c>
      <c r="E1302" s="4">
        <v>44853</v>
      </c>
      <c r="F1302" s="5">
        <v>-0.45976551958502032</v>
      </c>
      <c r="G1302" s="5">
        <f>'PG facts'!D22</f>
        <v>-2</v>
      </c>
      <c r="H1302" s="5">
        <f t="shared" si="40"/>
        <v>0.21138433299928369</v>
      </c>
      <c r="I1302" s="5">
        <f t="shared" si="41"/>
        <v>0.91953103917004064</v>
      </c>
    </row>
    <row r="1303" spans="1:9" ht="25" customHeight="1">
      <c r="A1303" s="1"/>
      <c r="B1303" s="1">
        <v>78</v>
      </c>
      <c r="C1303" s="13" t="s">
        <v>47</v>
      </c>
      <c r="D1303" s="4">
        <v>44926</v>
      </c>
      <c r="E1303" s="4">
        <v>44945</v>
      </c>
      <c r="F1303" s="5">
        <v>-0.97130769001577688</v>
      </c>
      <c r="G1303" s="5">
        <f>'PG facts'!D29</f>
        <v>-1</v>
      </c>
      <c r="H1303" s="5">
        <f t="shared" si="40"/>
        <v>0.94343862868378447</v>
      </c>
      <c r="I1303" s="5">
        <f t="shared" si="41"/>
        <v>0.97130769001577688</v>
      </c>
    </row>
    <row r="1304" spans="1:9" ht="25" customHeight="1">
      <c r="A1304" s="1"/>
      <c r="B1304" s="1">
        <v>78</v>
      </c>
      <c r="C1304" s="13" t="s">
        <v>47</v>
      </c>
      <c r="D1304" s="4">
        <v>45016</v>
      </c>
      <c r="E1304" s="4">
        <v>45037</v>
      </c>
      <c r="F1304" s="5">
        <v>-0.16799664006719173</v>
      </c>
      <c r="G1304" s="5">
        <f>'PG facts'!D36</f>
        <v>1</v>
      </c>
      <c r="H1304" s="5">
        <f t="shared" si="40"/>
        <v>2.822287107386557E-2</v>
      </c>
      <c r="I1304" s="5">
        <f t="shared" si="41"/>
        <v>-0.16799664006719173</v>
      </c>
    </row>
    <row r="1305" spans="1:9" ht="25" customHeight="1">
      <c r="A1305" s="1"/>
      <c r="B1305" s="1">
        <v>78</v>
      </c>
      <c r="C1305" s="13" t="s">
        <v>47</v>
      </c>
      <c r="D1305" s="4">
        <v>45107</v>
      </c>
      <c r="E1305" s="4">
        <v>45135</v>
      </c>
      <c r="F1305" s="5">
        <v>6.1999380006194649E-2</v>
      </c>
      <c r="G1305" s="5">
        <f>'PG facts'!D43</f>
        <v>-3</v>
      </c>
      <c r="H1305" s="5">
        <f t="shared" si="40"/>
        <v>3.8439231211525289E-3</v>
      </c>
      <c r="I1305" s="5">
        <f t="shared" si="41"/>
        <v>-0.18599814001858395</v>
      </c>
    </row>
    <row r="1306" spans="1:9" ht="25" customHeight="1">
      <c r="A1306" s="1"/>
      <c r="B1306" s="1">
        <v>78</v>
      </c>
      <c r="C1306" s="13" t="s">
        <v>47</v>
      </c>
      <c r="D1306" s="4">
        <v>45199</v>
      </c>
      <c r="E1306" s="4">
        <v>45217</v>
      </c>
      <c r="F1306" s="5">
        <v>1.4338645058288524</v>
      </c>
      <c r="G1306" s="5">
        <f>'PG facts'!D50</f>
        <v>2</v>
      </c>
      <c r="H1306" s="5">
        <f t="shared" si="40"/>
        <v>2.055967421075819</v>
      </c>
      <c r="I1306" s="5">
        <f t="shared" si="41"/>
        <v>2.8677290116577048</v>
      </c>
    </row>
    <row r="1307" spans="1:9" ht="25" customHeight="1">
      <c r="A1307" s="1"/>
      <c r="B1307" s="1">
        <v>78</v>
      </c>
      <c r="C1307" s="13" t="s">
        <v>47</v>
      </c>
      <c r="D1307" s="4">
        <v>45291</v>
      </c>
      <c r="E1307" s="4">
        <v>45314</v>
      </c>
      <c r="F1307" s="5">
        <v>2.0298663136464334</v>
      </c>
      <c r="G1307" s="5">
        <f>'PG facts'!D57</f>
        <v>-4</v>
      </c>
      <c r="H1307" s="5">
        <f t="shared" si="40"/>
        <v>4.1203572512765607</v>
      </c>
      <c r="I1307" s="5">
        <f t="shared" si="41"/>
        <v>-8.1194652545857338</v>
      </c>
    </row>
    <row r="1308" spans="1:9" ht="25" customHeight="1">
      <c r="A1308" s="1"/>
      <c r="B1308" s="1">
        <v>78</v>
      </c>
      <c r="C1308" s="13" t="s">
        <v>47</v>
      </c>
      <c r="D1308" s="4">
        <v>45382</v>
      </c>
      <c r="E1308" s="4">
        <v>45401</v>
      </c>
      <c r="F1308" s="5">
        <v>1.6317086363363043</v>
      </c>
      <c r="G1308" s="5">
        <f>'PG facts'!D64</f>
        <v>-4</v>
      </c>
      <c r="H1308" s="5">
        <f t="shared" si="40"/>
        <v>2.6624730738944815</v>
      </c>
      <c r="I1308" s="5">
        <f t="shared" si="41"/>
        <v>-6.526834545345217</v>
      </c>
    </row>
    <row r="1309" spans="1:9" ht="25" customHeight="1">
      <c r="A1309" s="1"/>
      <c r="B1309" s="1">
        <v>78</v>
      </c>
      <c r="C1309" s="13" t="s">
        <v>50</v>
      </c>
      <c r="D1309" s="4">
        <v>44742</v>
      </c>
      <c r="E1309" s="4">
        <v>44771</v>
      </c>
      <c r="F1309" s="5">
        <v>3.7505057736001657</v>
      </c>
      <c r="G1309" s="5">
        <f>'PG facts'!D15</f>
        <v>0</v>
      </c>
      <c r="H1309" s="5">
        <f t="shared" si="40"/>
        <v>14.066293557808176</v>
      </c>
      <c r="I1309" s="5">
        <f t="shared" si="41"/>
        <v>0</v>
      </c>
    </row>
    <row r="1310" spans="1:9" ht="25" customHeight="1">
      <c r="A1310" s="1"/>
      <c r="B1310" s="1">
        <v>78</v>
      </c>
      <c r="C1310" s="13" t="s">
        <v>50</v>
      </c>
      <c r="D1310" s="4">
        <v>44834</v>
      </c>
      <c r="E1310" s="4">
        <v>44853</v>
      </c>
      <c r="F1310" s="5">
        <v>0.22450063641921147</v>
      </c>
      <c r="G1310" s="5">
        <f>'PG facts'!D22</f>
        <v>-2</v>
      </c>
      <c r="H1310" s="5">
        <f t="shared" si="40"/>
        <v>5.0400535752630982E-2</v>
      </c>
      <c r="I1310" s="5">
        <f t="shared" si="41"/>
        <v>-0.44900127283842295</v>
      </c>
    </row>
    <row r="1311" spans="1:9" ht="25" customHeight="1">
      <c r="A1311" s="1"/>
      <c r="B1311" s="1">
        <v>78</v>
      </c>
      <c r="C1311" s="13" t="s">
        <v>50</v>
      </c>
      <c r="D1311" s="4">
        <v>44926</v>
      </c>
      <c r="E1311" s="4">
        <v>44945</v>
      </c>
      <c r="F1311" s="5">
        <v>-0.45976551958502032</v>
      </c>
      <c r="G1311" s="5">
        <f>'PG facts'!D29</f>
        <v>-1</v>
      </c>
      <c r="H1311" s="5">
        <f t="shared" si="40"/>
        <v>0.21138433299928369</v>
      </c>
      <c r="I1311" s="5">
        <f t="shared" si="41"/>
        <v>0.45976551958502032</v>
      </c>
    </row>
    <row r="1312" spans="1:9" ht="25" customHeight="1">
      <c r="A1312" s="1"/>
      <c r="B1312" s="1">
        <v>78</v>
      </c>
      <c r="C1312" s="13" t="s">
        <v>50</v>
      </c>
      <c r="D1312" s="4">
        <v>45016</v>
      </c>
      <c r="E1312" s="4">
        <v>45037</v>
      </c>
      <c r="F1312" s="5">
        <v>-0.97130769001577688</v>
      </c>
      <c r="G1312" s="5">
        <f>'PG facts'!D36</f>
        <v>1</v>
      </c>
      <c r="H1312" s="5">
        <f t="shared" si="40"/>
        <v>0.94343862868378447</v>
      </c>
      <c r="I1312" s="5">
        <f t="shared" si="41"/>
        <v>-0.97130769001577688</v>
      </c>
    </row>
    <row r="1313" spans="1:9" ht="25" customHeight="1">
      <c r="A1313" s="1"/>
      <c r="B1313" s="1">
        <v>78</v>
      </c>
      <c r="C1313" s="13" t="s">
        <v>50</v>
      </c>
      <c r="D1313" s="4">
        <v>45107</v>
      </c>
      <c r="E1313" s="4">
        <v>45135</v>
      </c>
      <c r="F1313" s="5">
        <v>-0.16799664006719173</v>
      </c>
      <c r="G1313" s="5">
        <f>'PG facts'!D43</f>
        <v>-3</v>
      </c>
      <c r="H1313" s="5">
        <f t="shared" si="40"/>
        <v>2.822287107386557E-2</v>
      </c>
      <c r="I1313" s="5">
        <f t="shared" si="41"/>
        <v>0.50398992020157518</v>
      </c>
    </row>
    <row r="1314" spans="1:9" ht="25" customHeight="1">
      <c r="A1314" s="1"/>
      <c r="B1314" s="1">
        <v>78</v>
      </c>
      <c r="C1314" s="13" t="s">
        <v>50</v>
      </c>
      <c r="D1314" s="4">
        <v>45199</v>
      </c>
      <c r="E1314" s="4">
        <v>45217</v>
      </c>
      <c r="F1314" s="5">
        <v>6.1999380006194649E-2</v>
      </c>
      <c r="G1314" s="5">
        <f>'PG facts'!D50</f>
        <v>2</v>
      </c>
      <c r="H1314" s="5">
        <f t="shared" si="40"/>
        <v>3.8439231211525289E-3</v>
      </c>
      <c r="I1314" s="5">
        <f t="shared" si="41"/>
        <v>0.1239987600123893</v>
      </c>
    </row>
    <row r="1315" spans="1:9" ht="25" customHeight="1">
      <c r="A1315" s="1"/>
      <c r="B1315" s="1">
        <v>78</v>
      </c>
      <c r="C1315" s="13" t="s">
        <v>50</v>
      </c>
      <c r="D1315" s="4">
        <v>45291</v>
      </c>
      <c r="E1315" s="4">
        <v>45314</v>
      </c>
      <c r="F1315" s="5">
        <v>1.4338645058288524</v>
      </c>
      <c r="G1315" s="5">
        <f>'PG facts'!D57</f>
        <v>-4</v>
      </c>
      <c r="H1315" s="5">
        <f t="shared" si="40"/>
        <v>2.055967421075819</v>
      </c>
      <c r="I1315" s="5">
        <f t="shared" si="41"/>
        <v>-5.7354580233154095</v>
      </c>
    </row>
    <row r="1316" spans="1:9" ht="25" customHeight="1">
      <c r="A1316" s="1"/>
      <c r="B1316" s="1">
        <v>78</v>
      </c>
      <c r="C1316" s="13" t="s">
        <v>50</v>
      </c>
      <c r="D1316" s="4">
        <v>45382</v>
      </c>
      <c r="E1316" s="4">
        <v>45401</v>
      </c>
      <c r="F1316" s="5">
        <v>2.0298663136464334</v>
      </c>
      <c r="G1316" s="5">
        <f>'PG facts'!D64</f>
        <v>-4</v>
      </c>
      <c r="H1316" s="5">
        <f t="shared" si="40"/>
        <v>4.1203572512765607</v>
      </c>
      <c r="I1316" s="5">
        <f t="shared" si="41"/>
        <v>-8.1194652545857338</v>
      </c>
    </row>
    <row r="1317" spans="1:9" ht="25" customHeight="1">
      <c r="A1317" s="1"/>
      <c r="B1317" s="1">
        <v>79</v>
      </c>
      <c r="C1317" s="13" t="s">
        <v>47</v>
      </c>
      <c r="D1317" s="4">
        <v>44651</v>
      </c>
      <c r="E1317" s="4">
        <v>44671</v>
      </c>
      <c r="F1317" s="5">
        <v>3.7505057736001657</v>
      </c>
      <c r="G1317" s="5">
        <f>'PG facts'!D8</f>
        <v>8</v>
      </c>
      <c r="H1317" s="5">
        <f t="shared" si="40"/>
        <v>14.066293557808176</v>
      </c>
      <c r="I1317" s="5">
        <f t="shared" si="41"/>
        <v>30.004046188801325</v>
      </c>
    </row>
    <row r="1318" spans="1:9" ht="25" customHeight="1">
      <c r="A1318" s="1"/>
      <c r="B1318" s="1">
        <v>79</v>
      </c>
      <c r="C1318" s="13" t="s">
        <v>47</v>
      </c>
      <c r="D1318" s="4">
        <v>44742</v>
      </c>
      <c r="E1318" s="4">
        <v>44771</v>
      </c>
      <c r="F1318" s="5">
        <v>0.22450063641921147</v>
      </c>
      <c r="G1318" s="5">
        <f>'PG facts'!D15</f>
        <v>0</v>
      </c>
      <c r="H1318" s="5">
        <f t="shared" si="40"/>
        <v>5.0400535752630982E-2</v>
      </c>
      <c r="I1318" s="5">
        <f t="shared" si="41"/>
        <v>0</v>
      </c>
    </row>
    <row r="1319" spans="1:9" ht="25" customHeight="1">
      <c r="A1319" s="1"/>
      <c r="B1319" s="1">
        <v>79</v>
      </c>
      <c r="C1319" s="13" t="s">
        <v>47</v>
      </c>
      <c r="D1319" s="4">
        <v>44834</v>
      </c>
      <c r="E1319" s="4">
        <v>44853</v>
      </c>
      <c r="F1319" s="5">
        <v>-0.45976551958502032</v>
      </c>
      <c r="G1319" s="5">
        <f>'PG facts'!D22</f>
        <v>-2</v>
      </c>
      <c r="H1319" s="5">
        <f t="shared" si="40"/>
        <v>0.21138433299928369</v>
      </c>
      <c r="I1319" s="5">
        <f t="shared" si="41"/>
        <v>0.91953103917004064</v>
      </c>
    </row>
    <row r="1320" spans="1:9" ht="25" customHeight="1">
      <c r="A1320" s="1"/>
      <c r="B1320" s="1">
        <v>79</v>
      </c>
      <c r="C1320" s="13" t="s">
        <v>47</v>
      </c>
      <c r="D1320" s="4">
        <v>44926</v>
      </c>
      <c r="E1320" s="4">
        <v>44945</v>
      </c>
      <c r="F1320" s="5">
        <v>-0.97130769001577688</v>
      </c>
      <c r="G1320" s="5">
        <f>'PG facts'!D29</f>
        <v>-1</v>
      </c>
      <c r="H1320" s="5">
        <f t="shared" si="40"/>
        <v>0.94343862868378447</v>
      </c>
      <c r="I1320" s="5">
        <f t="shared" si="41"/>
        <v>0.97130769001577688</v>
      </c>
    </row>
    <row r="1321" spans="1:9" ht="25" customHeight="1">
      <c r="A1321" s="1"/>
      <c r="B1321" s="1">
        <v>79</v>
      </c>
      <c r="C1321" s="13" t="s">
        <v>47</v>
      </c>
      <c r="D1321" s="4">
        <v>45016</v>
      </c>
      <c r="E1321" s="4">
        <v>45037</v>
      </c>
      <c r="F1321" s="5">
        <v>-0.16799664006719173</v>
      </c>
      <c r="G1321" s="5">
        <f>'PG facts'!D36</f>
        <v>1</v>
      </c>
      <c r="H1321" s="5">
        <f t="shared" si="40"/>
        <v>2.822287107386557E-2</v>
      </c>
      <c r="I1321" s="5">
        <f t="shared" si="41"/>
        <v>-0.16799664006719173</v>
      </c>
    </row>
    <row r="1322" spans="1:9" ht="25" customHeight="1">
      <c r="A1322" s="1"/>
      <c r="B1322" s="1">
        <v>79</v>
      </c>
      <c r="C1322" s="13" t="s">
        <v>47</v>
      </c>
      <c r="D1322" s="4">
        <v>45107</v>
      </c>
      <c r="E1322" s="4">
        <v>45135</v>
      </c>
      <c r="F1322" s="5">
        <v>6.1999380006194649E-2</v>
      </c>
      <c r="G1322" s="5">
        <f>'PG facts'!D43</f>
        <v>-3</v>
      </c>
      <c r="H1322" s="5">
        <f t="shared" si="40"/>
        <v>3.8439231211525289E-3</v>
      </c>
      <c r="I1322" s="5">
        <f t="shared" si="41"/>
        <v>-0.18599814001858395</v>
      </c>
    </row>
    <row r="1323" spans="1:9" ht="25" customHeight="1">
      <c r="A1323" s="1"/>
      <c r="B1323" s="1">
        <v>79</v>
      </c>
      <c r="C1323" s="13" t="s">
        <v>47</v>
      </c>
      <c r="D1323" s="4">
        <v>45199</v>
      </c>
      <c r="E1323" s="4">
        <v>45217</v>
      </c>
      <c r="F1323" s="5">
        <v>1.4338645058288524</v>
      </c>
      <c r="G1323" s="5">
        <f>'PG facts'!D50</f>
        <v>2</v>
      </c>
      <c r="H1323" s="5">
        <f t="shared" si="40"/>
        <v>2.055967421075819</v>
      </c>
      <c r="I1323" s="5">
        <f t="shared" si="41"/>
        <v>2.8677290116577048</v>
      </c>
    </row>
    <row r="1324" spans="1:9" ht="25" customHeight="1">
      <c r="A1324" s="1"/>
      <c r="B1324" s="1">
        <v>79</v>
      </c>
      <c r="C1324" s="13" t="s">
        <v>47</v>
      </c>
      <c r="D1324" s="4">
        <v>45291</v>
      </c>
      <c r="E1324" s="4">
        <v>45314</v>
      </c>
      <c r="F1324" s="5">
        <v>2.0298663136464334</v>
      </c>
      <c r="G1324" s="5">
        <f>'PG facts'!D57</f>
        <v>-4</v>
      </c>
      <c r="H1324" s="5">
        <f t="shared" si="40"/>
        <v>4.1203572512765607</v>
      </c>
      <c r="I1324" s="5">
        <f t="shared" si="41"/>
        <v>-8.1194652545857338</v>
      </c>
    </row>
    <row r="1325" spans="1:9" ht="25" customHeight="1">
      <c r="A1325" s="1"/>
      <c r="B1325" s="1">
        <v>79</v>
      </c>
      <c r="C1325" s="13" t="s">
        <v>47</v>
      </c>
      <c r="D1325" s="4">
        <v>45382</v>
      </c>
      <c r="E1325" s="4">
        <v>45401</v>
      </c>
      <c r="F1325" s="5">
        <v>1.6317086363363043</v>
      </c>
      <c r="G1325" s="5">
        <f>'PG facts'!D64</f>
        <v>-4</v>
      </c>
      <c r="H1325" s="5">
        <f t="shared" si="40"/>
        <v>2.6624730738944815</v>
      </c>
      <c r="I1325" s="5">
        <f t="shared" si="41"/>
        <v>-6.526834545345217</v>
      </c>
    </row>
    <row r="1326" spans="1:9" ht="25" customHeight="1">
      <c r="A1326" s="1"/>
      <c r="B1326" s="1">
        <v>79</v>
      </c>
      <c r="C1326" s="13" t="s">
        <v>50</v>
      </c>
      <c r="D1326" s="4">
        <v>44742</v>
      </c>
      <c r="E1326" s="4">
        <v>44771</v>
      </c>
      <c r="F1326" s="5">
        <v>3.7505057736001657</v>
      </c>
      <c r="G1326" s="5">
        <f>'PG facts'!D15</f>
        <v>0</v>
      </c>
      <c r="H1326" s="5">
        <f t="shared" si="40"/>
        <v>14.066293557808176</v>
      </c>
      <c r="I1326" s="5">
        <f t="shared" si="41"/>
        <v>0</v>
      </c>
    </row>
    <row r="1327" spans="1:9" ht="25" customHeight="1">
      <c r="A1327" s="1"/>
      <c r="B1327" s="1">
        <v>79</v>
      </c>
      <c r="C1327" s="13" t="s">
        <v>50</v>
      </c>
      <c r="D1327" s="4">
        <v>44834</v>
      </c>
      <c r="E1327" s="4">
        <v>44853</v>
      </c>
      <c r="F1327" s="5">
        <v>0.22450063641921147</v>
      </c>
      <c r="G1327" s="5">
        <f>'PG facts'!D22</f>
        <v>-2</v>
      </c>
      <c r="H1327" s="5">
        <f t="shared" si="40"/>
        <v>5.0400535752630982E-2</v>
      </c>
      <c r="I1327" s="5">
        <f t="shared" si="41"/>
        <v>-0.44900127283842295</v>
      </c>
    </row>
    <row r="1328" spans="1:9" ht="25" customHeight="1">
      <c r="A1328" s="1"/>
      <c r="B1328" s="1">
        <v>79</v>
      </c>
      <c r="C1328" s="13" t="s">
        <v>50</v>
      </c>
      <c r="D1328" s="4">
        <v>44926</v>
      </c>
      <c r="E1328" s="4">
        <v>44945</v>
      </c>
      <c r="F1328" s="5">
        <v>-0.45976551958502032</v>
      </c>
      <c r="G1328" s="5">
        <f>'PG facts'!D29</f>
        <v>-1</v>
      </c>
      <c r="H1328" s="5">
        <f t="shared" si="40"/>
        <v>0.21138433299928369</v>
      </c>
      <c r="I1328" s="5">
        <f t="shared" si="41"/>
        <v>0.45976551958502032</v>
      </c>
    </row>
    <row r="1329" spans="1:9" ht="25" customHeight="1">
      <c r="A1329" s="1"/>
      <c r="B1329" s="1">
        <v>79</v>
      </c>
      <c r="C1329" s="13" t="s">
        <v>50</v>
      </c>
      <c r="D1329" s="4">
        <v>45016</v>
      </c>
      <c r="E1329" s="4">
        <v>45037</v>
      </c>
      <c r="F1329" s="5">
        <v>-0.97130769001577688</v>
      </c>
      <c r="G1329" s="5">
        <f>'PG facts'!D36</f>
        <v>1</v>
      </c>
      <c r="H1329" s="5">
        <f t="shared" si="40"/>
        <v>0.94343862868378447</v>
      </c>
      <c r="I1329" s="5">
        <f t="shared" si="41"/>
        <v>-0.97130769001577688</v>
      </c>
    </row>
    <row r="1330" spans="1:9" ht="25" customHeight="1">
      <c r="A1330" s="1"/>
      <c r="B1330" s="1">
        <v>79</v>
      </c>
      <c r="C1330" s="13" t="s">
        <v>50</v>
      </c>
      <c r="D1330" s="4">
        <v>45107</v>
      </c>
      <c r="E1330" s="4">
        <v>45135</v>
      </c>
      <c r="F1330" s="5">
        <v>-0.16799664006719173</v>
      </c>
      <c r="G1330" s="5">
        <f>'PG facts'!D43</f>
        <v>-3</v>
      </c>
      <c r="H1330" s="5">
        <f t="shared" si="40"/>
        <v>2.822287107386557E-2</v>
      </c>
      <c r="I1330" s="5">
        <f t="shared" si="41"/>
        <v>0.50398992020157518</v>
      </c>
    </row>
    <row r="1331" spans="1:9" ht="25" customHeight="1">
      <c r="A1331" s="1"/>
      <c r="B1331" s="1">
        <v>79</v>
      </c>
      <c r="C1331" s="13" t="s">
        <v>50</v>
      </c>
      <c r="D1331" s="4">
        <v>45199</v>
      </c>
      <c r="E1331" s="4">
        <v>45217</v>
      </c>
      <c r="F1331" s="5">
        <v>6.1999380006194649E-2</v>
      </c>
      <c r="G1331" s="5">
        <f>'PG facts'!D50</f>
        <v>2</v>
      </c>
      <c r="H1331" s="5">
        <f t="shared" si="40"/>
        <v>3.8439231211525289E-3</v>
      </c>
      <c r="I1331" s="5">
        <f t="shared" si="41"/>
        <v>0.1239987600123893</v>
      </c>
    </row>
    <row r="1332" spans="1:9" ht="25" customHeight="1">
      <c r="A1332" s="1"/>
      <c r="B1332" s="1">
        <v>79</v>
      </c>
      <c r="C1332" s="13" t="s">
        <v>50</v>
      </c>
      <c r="D1332" s="4">
        <v>45291</v>
      </c>
      <c r="E1332" s="4">
        <v>45314</v>
      </c>
      <c r="F1332" s="5">
        <v>1.4338645058288524</v>
      </c>
      <c r="G1332" s="5">
        <f>'PG facts'!D57</f>
        <v>-4</v>
      </c>
      <c r="H1332" s="5">
        <f t="shared" si="40"/>
        <v>2.055967421075819</v>
      </c>
      <c r="I1332" s="5">
        <f t="shared" si="41"/>
        <v>-5.7354580233154095</v>
      </c>
    </row>
    <row r="1333" spans="1:9" ht="25" customHeight="1">
      <c r="A1333" s="1"/>
      <c r="B1333" s="1">
        <v>79</v>
      </c>
      <c r="C1333" s="13" t="s">
        <v>50</v>
      </c>
      <c r="D1333" s="4">
        <v>45382</v>
      </c>
      <c r="E1333" s="4">
        <v>45401</v>
      </c>
      <c r="F1333" s="5">
        <v>2.0298663136464334</v>
      </c>
      <c r="G1333" s="5">
        <f>'PG facts'!D64</f>
        <v>-4</v>
      </c>
      <c r="H1333" s="5">
        <f t="shared" si="40"/>
        <v>4.1203572512765607</v>
      </c>
      <c r="I1333" s="5">
        <f t="shared" si="41"/>
        <v>-8.1194652545857338</v>
      </c>
    </row>
    <row r="1334" spans="1:9" ht="25" customHeight="1">
      <c r="A1334" s="1"/>
      <c r="B1334" s="1">
        <v>80</v>
      </c>
      <c r="C1334" s="13" t="s">
        <v>47</v>
      </c>
      <c r="D1334" s="4">
        <v>44651</v>
      </c>
      <c r="E1334" s="4">
        <v>44671</v>
      </c>
      <c r="F1334" s="5">
        <v>3.7505057736001657</v>
      </c>
      <c r="G1334" s="5">
        <f>'PG facts'!D8</f>
        <v>8</v>
      </c>
      <c r="H1334" s="5">
        <f t="shared" si="40"/>
        <v>14.066293557808176</v>
      </c>
      <c r="I1334" s="5">
        <f t="shared" si="41"/>
        <v>30.004046188801325</v>
      </c>
    </row>
    <row r="1335" spans="1:9" ht="25" customHeight="1">
      <c r="A1335" s="1"/>
      <c r="B1335" s="1">
        <v>80</v>
      </c>
      <c r="C1335" s="13" t="s">
        <v>47</v>
      </c>
      <c r="D1335" s="4">
        <v>44742</v>
      </c>
      <c r="E1335" s="4">
        <v>44771</v>
      </c>
      <c r="F1335" s="5">
        <v>0.22450063641921147</v>
      </c>
      <c r="G1335" s="5">
        <f>'PG facts'!D15</f>
        <v>0</v>
      </c>
      <c r="H1335" s="5">
        <f t="shared" si="40"/>
        <v>5.0400535752630982E-2</v>
      </c>
      <c r="I1335" s="5">
        <f t="shared" si="41"/>
        <v>0</v>
      </c>
    </row>
    <row r="1336" spans="1:9" ht="25" customHeight="1">
      <c r="A1336" s="1"/>
      <c r="B1336" s="1">
        <v>80</v>
      </c>
      <c r="C1336" s="13" t="s">
        <v>47</v>
      </c>
      <c r="D1336" s="4">
        <v>44834</v>
      </c>
      <c r="E1336" s="4">
        <v>44853</v>
      </c>
      <c r="F1336" s="5">
        <v>-0.45976551958502032</v>
      </c>
      <c r="G1336" s="5">
        <f>'PG facts'!D22</f>
        <v>-2</v>
      </c>
      <c r="H1336" s="5">
        <f t="shared" si="40"/>
        <v>0.21138433299928369</v>
      </c>
      <c r="I1336" s="5">
        <f t="shared" si="41"/>
        <v>0.91953103917004064</v>
      </c>
    </row>
    <row r="1337" spans="1:9" ht="25" customHeight="1">
      <c r="A1337" s="1"/>
      <c r="B1337" s="1">
        <v>80</v>
      </c>
      <c r="C1337" s="13" t="s">
        <v>47</v>
      </c>
      <c r="D1337" s="4">
        <v>44926</v>
      </c>
      <c r="E1337" s="4">
        <v>44945</v>
      </c>
      <c r="F1337" s="5">
        <v>-0.97130769001577688</v>
      </c>
      <c r="G1337" s="5">
        <f>'PG facts'!D29</f>
        <v>-1</v>
      </c>
      <c r="H1337" s="5">
        <f t="shared" si="40"/>
        <v>0.94343862868378447</v>
      </c>
      <c r="I1337" s="5">
        <f t="shared" si="41"/>
        <v>0.97130769001577688</v>
      </c>
    </row>
    <row r="1338" spans="1:9" ht="25" customHeight="1">
      <c r="A1338" s="1"/>
      <c r="B1338" s="1">
        <v>80</v>
      </c>
      <c r="C1338" s="13" t="s">
        <v>47</v>
      </c>
      <c r="D1338" s="4">
        <v>45016</v>
      </c>
      <c r="E1338" s="4">
        <v>45037</v>
      </c>
      <c r="F1338" s="5">
        <v>-0.16799664006719173</v>
      </c>
      <c r="G1338" s="5">
        <f>'PG facts'!D36</f>
        <v>1</v>
      </c>
      <c r="H1338" s="5">
        <f t="shared" si="40"/>
        <v>2.822287107386557E-2</v>
      </c>
      <c r="I1338" s="5">
        <f t="shared" si="41"/>
        <v>-0.16799664006719173</v>
      </c>
    </row>
    <row r="1339" spans="1:9" ht="25" customHeight="1">
      <c r="A1339" s="1"/>
      <c r="B1339" s="1">
        <v>80</v>
      </c>
      <c r="C1339" s="13" t="s">
        <v>47</v>
      </c>
      <c r="D1339" s="4">
        <v>45107</v>
      </c>
      <c r="E1339" s="4">
        <v>45135</v>
      </c>
      <c r="F1339" s="5">
        <v>6.1999380006194649E-2</v>
      </c>
      <c r="G1339" s="5">
        <f>'PG facts'!D43</f>
        <v>-3</v>
      </c>
      <c r="H1339" s="5">
        <f t="shared" si="40"/>
        <v>3.8439231211525289E-3</v>
      </c>
      <c r="I1339" s="5">
        <f t="shared" si="41"/>
        <v>-0.18599814001858395</v>
      </c>
    </row>
    <row r="1340" spans="1:9" ht="25" customHeight="1">
      <c r="A1340" s="1"/>
      <c r="B1340" s="1">
        <v>80</v>
      </c>
      <c r="C1340" s="13" t="s">
        <v>47</v>
      </c>
      <c r="D1340" s="4">
        <v>45199</v>
      </c>
      <c r="E1340" s="4">
        <v>45217</v>
      </c>
      <c r="F1340" s="5">
        <v>1.4338645058288524</v>
      </c>
      <c r="G1340" s="5">
        <f>'PG facts'!D50</f>
        <v>2</v>
      </c>
      <c r="H1340" s="5">
        <f t="shared" si="40"/>
        <v>2.055967421075819</v>
      </c>
      <c r="I1340" s="5">
        <f t="shared" si="41"/>
        <v>2.8677290116577048</v>
      </c>
    </row>
    <row r="1341" spans="1:9" ht="25" customHeight="1">
      <c r="A1341" s="1"/>
      <c r="B1341" s="1">
        <v>80</v>
      </c>
      <c r="C1341" s="13" t="s">
        <v>47</v>
      </c>
      <c r="D1341" s="4">
        <v>45291</v>
      </c>
      <c r="E1341" s="4">
        <v>45314</v>
      </c>
      <c r="F1341" s="5">
        <v>2.0298663136464334</v>
      </c>
      <c r="G1341" s="5">
        <f>'PG facts'!D57</f>
        <v>-4</v>
      </c>
      <c r="H1341" s="5">
        <f t="shared" si="40"/>
        <v>4.1203572512765607</v>
      </c>
      <c r="I1341" s="5">
        <f t="shared" si="41"/>
        <v>-8.1194652545857338</v>
      </c>
    </row>
    <row r="1342" spans="1:9" ht="25" customHeight="1">
      <c r="A1342" s="1"/>
      <c r="B1342" s="1">
        <v>80</v>
      </c>
      <c r="C1342" s="13" t="s">
        <v>47</v>
      </c>
      <c r="D1342" s="4">
        <v>45382</v>
      </c>
      <c r="E1342" s="4">
        <v>45401</v>
      </c>
      <c r="F1342" s="5">
        <v>1.6317086363363043</v>
      </c>
      <c r="G1342" s="5">
        <f>'PG facts'!D64</f>
        <v>-4</v>
      </c>
      <c r="H1342" s="5">
        <f t="shared" si="40"/>
        <v>2.6624730738944815</v>
      </c>
      <c r="I1342" s="5">
        <f t="shared" si="41"/>
        <v>-6.526834545345217</v>
      </c>
    </row>
    <row r="1343" spans="1:9" ht="25" customHeight="1">
      <c r="A1343" s="1"/>
      <c r="B1343" s="1">
        <v>80</v>
      </c>
      <c r="C1343" s="13" t="s">
        <v>47</v>
      </c>
      <c r="D1343" s="4">
        <v>45473</v>
      </c>
      <c r="E1343" s="4">
        <v>45503</v>
      </c>
      <c r="F1343" s="5">
        <v>1.7459000829477489</v>
      </c>
      <c r="G1343" s="5">
        <f>'PG facts'!D71</f>
        <v>1</v>
      </c>
      <c r="H1343" s="5">
        <f t="shared" si="40"/>
        <v>3.0481670996369563</v>
      </c>
      <c r="I1343" s="5">
        <f t="shared" si="41"/>
        <v>1.7459000829477489</v>
      </c>
    </row>
    <row r="1344" spans="1:9" ht="25" customHeight="1">
      <c r="A1344" s="1"/>
      <c r="B1344" s="1">
        <v>80</v>
      </c>
      <c r="C1344" s="13" t="s">
        <v>50</v>
      </c>
      <c r="D1344" s="4">
        <v>44742</v>
      </c>
      <c r="E1344" s="4">
        <v>44771</v>
      </c>
      <c r="F1344" s="5">
        <v>3.7505057736001657</v>
      </c>
      <c r="G1344" s="5">
        <f>'PG facts'!D15</f>
        <v>0</v>
      </c>
      <c r="H1344" s="5">
        <f t="shared" si="40"/>
        <v>14.066293557808176</v>
      </c>
      <c r="I1344" s="5">
        <f t="shared" si="41"/>
        <v>0</v>
      </c>
    </row>
    <row r="1345" spans="1:9" ht="25" customHeight="1">
      <c r="A1345" s="1"/>
      <c r="B1345" s="1">
        <v>80</v>
      </c>
      <c r="C1345" s="13" t="s">
        <v>50</v>
      </c>
      <c r="D1345" s="4">
        <v>44834</v>
      </c>
      <c r="E1345" s="4">
        <v>44853</v>
      </c>
      <c r="F1345" s="5">
        <v>0.22450063641921147</v>
      </c>
      <c r="G1345" s="5">
        <f>'PG facts'!D22</f>
        <v>-2</v>
      </c>
      <c r="H1345" s="5">
        <f t="shared" si="40"/>
        <v>5.0400535752630982E-2</v>
      </c>
      <c r="I1345" s="5">
        <f t="shared" si="41"/>
        <v>-0.44900127283842295</v>
      </c>
    </row>
    <row r="1346" spans="1:9" ht="25" customHeight="1">
      <c r="A1346" s="1"/>
      <c r="B1346" s="1">
        <v>80</v>
      </c>
      <c r="C1346" s="13" t="s">
        <v>50</v>
      </c>
      <c r="D1346" s="4">
        <v>44926</v>
      </c>
      <c r="E1346" s="4">
        <v>44945</v>
      </c>
      <c r="F1346" s="5">
        <v>-0.45976551958502032</v>
      </c>
      <c r="G1346" s="5">
        <f>'PG facts'!D29</f>
        <v>-1</v>
      </c>
      <c r="H1346" s="5">
        <f t="shared" si="40"/>
        <v>0.21138433299928369</v>
      </c>
      <c r="I1346" s="5">
        <f t="shared" si="41"/>
        <v>0.45976551958502032</v>
      </c>
    </row>
    <row r="1347" spans="1:9" ht="25" customHeight="1">
      <c r="A1347" s="1"/>
      <c r="B1347" s="1">
        <v>80</v>
      </c>
      <c r="C1347" s="13" t="s">
        <v>50</v>
      </c>
      <c r="D1347" s="4">
        <v>45016</v>
      </c>
      <c r="E1347" s="4">
        <v>45037</v>
      </c>
      <c r="F1347" s="5">
        <v>-0.97130769001577688</v>
      </c>
      <c r="G1347" s="5">
        <f>'PG facts'!D36</f>
        <v>1</v>
      </c>
      <c r="H1347" s="5">
        <f t="shared" si="40"/>
        <v>0.94343862868378447</v>
      </c>
      <c r="I1347" s="5">
        <f t="shared" si="41"/>
        <v>-0.97130769001577688</v>
      </c>
    </row>
    <row r="1348" spans="1:9" ht="25" customHeight="1">
      <c r="A1348" s="1"/>
      <c r="B1348" s="1">
        <v>80</v>
      </c>
      <c r="C1348" s="13" t="s">
        <v>50</v>
      </c>
      <c r="D1348" s="4">
        <v>45107</v>
      </c>
      <c r="E1348" s="4">
        <v>45135</v>
      </c>
      <c r="F1348" s="5">
        <v>-0.16799664006719173</v>
      </c>
      <c r="G1348" s="5">
        <f>'PG facts'!D43</f>
        <v>-3</v>
      </c>
      <c r="H1348" s="5">
        <f t="shared" si="40"/>
        <v>2.822287107386557E-2</v>
      </c>
      <c r="I1348" s="5">
        <f t="shared" si="41"/>
        <v>0.50398992020157518</v>
      </c>
    </row>
    <row r="1349" spans="1:9" ht="25" customHeight="1">
      <c r="A1349" s="1"/>
      <c r="B1349" s="1">
        <v>80</v>
      </c>
      <c r="C1349" s="13" t="s">
        <v>50</v>
      </c>
      <c r="D1349" s="4">
        <v>45199</v>
      </c>
      <c r="E1349" s="4">
        <v>45217</v>
      </c>
      <c r="F1349" s="5">
        <v>6.1999380006194649E-2</v>
      </c>
      <c r="G1349" s="5">
        <f>'PG facts'!D50</f>
        <v>2</v>
      </c>
      <c r="H1349" s="5">
        <f t="shared" si="40"/>
        <v>3.8439231211525289E-3</v>
      </c>
      <c r="I1349" s="5">
        <f t="shared" si="41"/>
        <v>0.1239987600123893</v>
      </c>
    </row>
    <row r="1350" spans="1:9" ht="25" customHeight="1">
      <c r="A1350" s="1"/>
      <c r="B1350" s="1">
        <v>80</v>
      </c>
      <c r="C1350" s="13" t="s">
        <v>50</v>
      </c>
      <c r="D1350" s="4">
        <v>45291</v>
      </c>
      <c r="E1350" s="4">
        <v>45314</v>
      </c>
      <c r="F1350" s="5">
        <v>1.4338645058288524</v>
      </c>
      <c r="G1350" s="5">
        <f>'PG facts'!D57</f>
        <v>-4</v>
      </c>
      <c r="H1350" s="5">
        <f t="shared" ref="H1350:H1413" si="42">F1350^2</f>
        <v>2.055967421075819</v>
      </c>
      <c r="I1350" s="5">
        <f t="shared" ref="I1350:I1413" si="43">F1350*G1350</f>
        <v>-5.7354580233154095</v>
      </c>
    </row>
    <row r="1351" spans="1:9" ht="25" customHeight="1">
      <c r="A1351" s="1"/>
      <c r="B1351" s="1">
        <v>80</v>
      </c>
      <c r="C1351" s="13" t="s">
        <v>50</v>
      </c>
      <c r="D1351" s="4">
        <v>45382</v>
      </c>
      <c r="E1351" s="4">
        <v>45401</v>
      </c>
      <c r="F1351" s="5">
        <v>2.0298663136464334</v>
      </c>
      <c r="G1351" s="5">
        <f>'PG facts'!D64</f>
        <v>-4</v>
      </c>
      <c r="H1351" s="5">
        <f t="shared" si="42"/>
        <v>4.1203572512765607</v>
      </c>
      <c r="I1351" s="5">
        <f t="shared" si="43"/>
        <v>-8.1194652545857338</v>
      </c>
    </row>
    <row r="1352" spans="1:9" ht="25" customHeight="1">
      <c r="A1352" s="1"/>
      <c r="B1352" s="1">
        <v>80</v>
      </c>
      <c r="C1352" s="13" t="s">
        <v>50</v>
      </c>
      <c r="D1352" s="4">
        <v>45473</v>
      </c>
      <c r="E1352" s="4">
        <v>45503</v>
      </c>
      <c r="F1352" s="5">
        <v>1.6317086363363043</v>
      </c>
      <c r="G1352" s="5">
        <f>'PG facts'!D71</f>
        <v>1</v>
      </c>
      <c r="H1352" s="5">
        <f t="shared" si="42"/>
        <v>2.6624730738944815</v>
      </c>
      <c r="I1352" s="5">
        <f t="shared" si="43"/>
        <v>1.6317086363363043</v>
      </c>
    </row>
    <row r="1353" spans="1:9" ht="25" customHeight="1">
      <c r="A1353" s="1"/>
      <c r="B1353" s="1">
        <v>81</v>
      </c>
      <c r="C1353" s="13" t="s">
        <v>47</v>
      </c>
      <c r="D1353" s="4">
        <v>44651</v>
      </c>
      <c r="E1353" s="4">
        <v>44671</v>
      </c>
      <c r="F1353" s="5">
        <v>3.7505057736001657</v>
      </c>
      <c r="G1353" s="5">
        <f>'PG facts'!D8</f>
        <v>8</v>
      </c>
      <c r="H1353" s="5">
        <f t="shared" si="42"/>
        <v>14.066293557808176</v>
      </c>
      <c r="I1353" s="5">
        <f t="shared" si="43"/>
        <v>30.004046188801325</v>
      </c>
    </row>
    <row r="1354" spans="1:9" ht="25" customHeight="1">
      <c r="A1354" s="1"/>
      <c r="B1354" s="1">
        <v>81</v>
      </c>
      <c r="C1354" s="13" t="s">
        <v>47</v>
      </c>
      <c r="D1354" s="4">
        <v>44742</v>
      </c>
      <c r="E1354" s="4">
        <v>44771</v>
      </c>
      <c r="F1354" s="5">
        <v>0.22450063641921147</v>
      </c>
      <c r="G1354" s="5">
        <f>'PG facts'!D15</f>
        <v>0</v>
      </c>
      <c r="H1354" s="5">
        <f t="shared" si="42"/>
        <v>5.0400535752630982E-2</v>
      </c>
      <c r="I1354" s="5">
        <f t="shared" si="43"/>
        <v>0</v>
      </c>
    </row>
    <row r="1355" spans="1:9" ht="25" customHeight="1">
      <c r="A1355" s="1"/>
      <c r="B1355" s="1">
        <v>81</v>
      </c>
      <c r="C1355" s="13" t="s">
        <v>47</v>
      </c>
      <c r="D1355" s="4">
        <v>44834</v>
      </c>
      <c r="E1355" s="4">
        <v>44853</v>
      </c>
      <c r="F1355" s="5">
        <v>-0.45976551958502032</v>
      </c>
      <c r="G1355" s="5">
        <f>'PG facts'!D22</f>
        <v>-2</v>
      </c>
      <c r="H1355" s="5">
        <f t="shared" si="42"/>
        <v>0.21138433299928369</v>
      </c>
      <c r="I1355" s="5">
        <f t="shared" si="43"/>
        <v>0.91953103917004064</v>
      </c>
    </row>
    <row r="1356" spans="1:9" ht="25" customHeight="1">
      <c r="A1356" s="1"/>
      <c r="B1356" s="1">
        <v>81</v>
      </c>
      <c r="C1356" s="13" t="s">
        <v>47</v>
      </c>
      <c r="D1356" s="4">
        <v>44926</v>
      </c>
      <c r="E1356" s="4">
        <v>44945</v>
      </c>
      <c r="F1356" s="5">
        <v>-0.97130769001577688</v>
      </c>
      <c r="G1356" s="5">
        <f>'PG facts'!D29</f>
        <v>-1</v>
      </c>
      <c r="H1356" s="5">
        <f t="shared" si="42"/>
        <v>0.94343862868378447</v>
      </c>
      <c r="I1356" s="5">
        <f t="shared" si="43"/>
        <v>0.97130769001577688</v>
      </c>
    </row>
    <row r="1357" spans="1:9" ht="25" customHeight="1">
      <c r="A1357" s="1"/>
      <c r="B1357" s="1">
        <v>81</v>
      </c>
      <c r="C1357" s="13" t="s">
        <v>47</v>
      </c>
      <c r="D1357" s="4">
        <v>45016</v>
      </c>
      <c r="E1357" s="4">
        <v>45037</v>
      </c>
      <c r="F1357" s="5">
        <v>-0.16799664006719173</v>
      </c>
      <c r="G1357" s="5">
        <f>'PG facts'!D36</f>
        <v>1</v>
      </c>
      <c r="H1357" s="5">
        <f t="shared" si="42"/>
        <v>2.822287107386557E-2</v>
      </c>
      <c r="I1357" s="5">
        <f t="shared" si="43"/>
        <v>-0.16799664006719173</v>
      </c>
    </row>
    <row r="1358" spans="1:9" ht="25" customHeight="1">
      <c r="A1358" s="1"/>
      <c r="B1358" s="1">
        <v>81</v>
      </c>
      <c r="C1358" s="13" t="s">
        <v>47</v>
      </c>
      <c r="D1358" s="4">
        <v>45107</v>
      </c>
      <c r="E1358" s="4">
        <v>45135</v>
      </c>
      <c r="F1358" s="5">
        <v>6.1999380006194649E-2</v>
      </c>
      <c r="G1358" s="5">
        <f>'PG facts'!D43</f>
        <v>-3</v>
      </c>
      <c r="H1358" s="5">
        <f t="shared" si="42"/>
        <v>3.8439231211525289E-3</v>
      </c>
      <c r="I1358" s="5">
        <f t="shared" si="43"/>
        <v>-0.18599814001858395</v>
      </c>
    </row>
    <row r="1359" spans="1:9" ht="25" customHeight="1">
      <c r="A1359" s="1"/>
      <c r="B1359" s="1">
        <v>81</v>
      </c>
      <c r="C1359" s="13" t="s">
        <v>47</v>
      </c>
      <c r="D1359" s="4">
        <v>45199</v>
      </c>
      <c r="E1359" s="4">
        <v>45217</v>
      </c>
      <c r="F1359" s="5">
        <v>1.4338645058288524</v>
      </c>
      <c r="G1359" s="5">
        <f>'PG facts'!D50</f>
        <v>2</v>
      </c>
      <c r="H1359" s="5">
        <f t="shared" si="42"/>
        <v>2.055967421075819</v>
      </c>
      <c r="I1359" s="5">
        <f t="shared" si="43"/>
        <v>2.8677290116577048</v>
      </c>
    </row>
    <row r="1360" spans="1:9" ht="25" customHeight="1">
      <c r="A1360" s="1"/>
      <c r="B1360" s="1">
        <v>81</v>
      </c>
      <c r="C1360" s="13" t="s">
        <v>47</v>
      </c>
      <c r="D1360" s="4">
        <v>45291</v>
      </c>
      <c r="E1360" s="4">
        <v>45314</v>
      </c>
      <c r="F1360" s="5">
        <v>2.0298663136464334</v>
      </c>
      <c r="G1360" s="5">
        <f>'PG facts'!D57</f>
        <v>-4</v>
      </c>
      <c r="H1360" s="5">
        <f t="shared" si="42"/>
        <v>4.1203572512765607</v>
      </c>
      <c r="I1360" s="5">
        <f t="shared" si="43"/>
        <v>-8.1194652545857338</v>
      </c>
    </row>
    <row r="1361" spans="1:9" ht="25" customHeight="1">
      <c r="A1361" s="1"/>
      <c r="B1361" s="1">
        <v>81</v>
      </c>
      <c r="C1361" s="13" t="s">
        <v>47</v>
      </c>
      <c r="D1361" s="4">
        <v>45382</v>
      </c>
      <c r="E1361" s="4">
        <v>45401</v>
      </c>
      <c r="F1361" s="5">
        <v>1.6317086363363043</v>
      </c>
      <c r="G1361" s="5">
        <f>'PG facts'!D64</f>
        <v>-4</v>
      </c>
      <c r="H1361" s="5">
        <f t="shared" si="42"/>
        <v>2.6624730738944815</v>
      </c>
      <c r="I1361" s="5">
        <f t="shared" si="43"/>
        <v>-6.526834545345217</v>
      </c>
    </row>
    <row r="1362" spans="1:9" ht="25" customHeight="1">
      <c r="A1362" s="1"/>
      <c r="B1362" s="1">
        <v>81</v>
      </c>
      <c r="C1362" s="13" t="s">
        <v>47</v>
      </c>
      <c r="D1362" s="4">
        <v>45473</v>
      </c>
      <c r="E1362" s="4">
        <v>45503</v>
      </c>
      <c r="F1362" s="5">
        <v>1.8988037536352254</v>
      </c>
      <c r="G1362" s="5">
        <f>'PG facts'!D71</f>
        <v>1</v>
      </c>
      <c r="H1362" s="5">
        <f t="shared" si="42"/>
        <v>3.6054556948192218</v>
      </c>
      <c r="I1362" s="5">
        <f t="shared" si="43"/>
        <v>1.8988037536352254</v>
      </c>
    </row>
    <row r="1363" spans="1:9" ht="25" customHeight="1">
      <c r="A1363" s="1"/>
      <c r="B1363" s="1">
        <v>81</v>
      </c>
      <c r="C1363" s="13" t="s">
        <v>50</v>
      </c>
      <c r="D1363" s="4">
        <v>44742</v>
      </c>
      <c r="E1363" s="4">
        <v>44771</v>
      </c>
      <c r="F1363" s="5">
        <v>3.7505057736001657</v>
      </c>
      <c r="G1363" s="5">
        <f>'PG facts'!D15</f>
        <v>0</v>
      </c>
      <c r="H1363" s="5">
        <f t="shared" si="42"/>
        <v>14.066293557808176</v>
      </c>
      <c r="I1363" s="5">
        <f t="shared" si="43"/>
        <v>0</v>
      </c>
    </row>
    <row r="1364" spans="1:9" ht="25" customHeight="1">
      <c r="A1364" s="1"/>
      <c r="B1364" s="1">
        <v>81</v>
      </c>
      <c r="C1364" s="13" t="s">
        <v>50</v>
      </c>
      <c r="D1364" s="4">
        <v>44834</v>
      </c>
      <c r="E1364" s="4">
        <v>44853</v>
      </c>
      <c r="F1364" s="5">
        <v>0.22450063641921147</v>
      </c>
      <c r="G1364" s="5">
        <f>'PG facts'!D22</f>
        <v>-2</v>
      </c>
      <c r="H1364" s="5">
        <f t="shared" si="42"/>
        <v>5.0400535752630982E-2</v>
      </c>
      <c r="I1364" s="5">
        <f t="shared" si="43"/>
        <v>-0.44900127283842295</v>
      </c>
    </row>
    <row r="1365" spans="1:9" ht="25" customHeight="1">
      <c r="A1365" s="1"/>
      <c r="B1365" s="1">
        <v>81</v>
      </c>
      <c r="C1365" s="13" t="s">
        <v>50</v>
      </c>
      <c r="D1365" s="4">
        <v>44926</v>
      </c>
      <c r="E1365" s="4">
        <v>44945</v>
      </c>
      <c r="F1365" s="5">
        <v>-0.45976551958502032</v>
      </c>
      <c r="G1365" s="5">
        <f>'PG facts'!D29</f>
        <v>-1</v>
      </c>
      <c r="H1365" s="5">
        <f t="shared" si="42"/>
        <v>0.21138433299928369</v>
      </c>
      <c r="I1365" s="5">
        <f t="shared" si="43"/>
        <v>0.45976551958502032</v>
      </c>
    </row>
    <row r="1366" spans="1:9" ht="25" customHeight="1">
      <c r="A1366" s="1"/>
      <c r="B1366" s="1">
        <v>81</v>
      </c>
      <c r="C1366" s="13" t="s">
        <v>50</v>
      </c>
      <c r="D1366" s="4">
        <v>45016</v>
      </c>
      <c r="E1366" s="4">
        <v>45037</v>
      </c>
      <c r="F1366" s="5">
        <v>-0.97130769001577688</v>
      </c>
      <c r="G1366" s="5">
        <f>'PG facts'!D36</f>
        <v>1</v>
      </c>
      <c r="H1366" s="5">
        <f t="shared" si="42"/>
        <v>0.94343862868378447</v>
      </c>
      <c r="I1366" s="5">
        <f t="shared" si="43"/>
        <v>-0.97130769001577688</v>
      </c>
    </row>
    <row r="1367" spans="1:9" ht="25" customHeight="1">
      <c r="A1367" s="1"/>
      <c r="B1367" s="1">
        <v>81</v>
      </c>
      <c r="C1367" s="13" t="s">
        <v>50</v>
      </c>
      <c r="D1367" s="4">
        <v>45107</v>
      </c>
      <c r="E1367" s="4">
        <v>45135</v>
      </c>
      <c r="F1367" s="5">
        <v>-0.16799664006719173</v>
      </c>
      <c r="G1367" s="5">
        <f>'PG facts'!D43</f>
        <v>-3</v>
      </c>
      <c r="H1367" s="5">
        <f t="shared" si="42"/>
        <v>2.822287107386557E-2</v>
      </c>
      <c r="I1367" s="5">
        <f t="shared" si="43"/>
        <v>0.50398992020157518</v>
      </c>
    </row>
    <row r="1368" spans="1:9" ht="25" customHeight="1">
      <c r="A1368" s="1"/>
      <c r="B1368" s="1">
        <v>81</v>
      </c>
      <c r="C1368" s="13" t="s">
        <v>50</v>
      </c>
      <c r="D1368" s="4">
        <v>45199</v>
      </c>
      <c r="E1368" s="4">
        <v>45217</v>
      </c>
      <c r="F1368" s="5">
        <v>6.1999380006194649E-2</v>
      </c>
      <c r="G1368" s="5">
        <f>'PG facts'!D50</f>
        <v>2</v>
      </c>
      <c r="H1368" s="5">
        <f t="shared" si="42"/>
        <v>3.8439231211525289E-3</v>
      </c>
      <c r="I1368" s="5">
        <f t="shared" si="43"/>
        <v>0.1239987600123893</v>
      </c>
    </row>
    <row r="1369" spans="1:9" ht="25" customHeight="1">
      <c r="A1369" s="1"/>
      <c r="B1369" s="1">
        <v>81</v>
      </c>
      <c r="C1369" s="13" t="s">
        <v>50</v>
      </c>
      <c r="D1369" s="4">
        <v>45291</v>
      </c>
      <c r="E1369" s="4">
        <v>45314</v>
      </c>
      <c r="F1369" s="5">
        <v>1.4338645058288524</v>
      </c>
      <c r="G1369" s="5">
        <f>'PG facts'!D57</f>
        <v>-4</v>
      </c>
      <c r="H1369" s="5">
        <f t="shared" si="42"/>
        <v>2.055967421075819</v>
      </c>
      <c r="I1369" s="5">
        <f t="shared" si="43"/>
        <v>-5.7354580233154095</v>
      </c>
    </row>
    <row r="1370" spans="1:9" ht="25" customHeight="1">
      <c r="A1370" s="1"/>
      <c r="B1370" s="1">
        <v>81</v>
      </c>
      <c r="C1370" s="13" t="s">
        <v>50</v>
      </c>
      <c r="D1370" s="4">
        <v>45382</v>
      </c>
      <c r="E1370" s="4">
        <v>45401</v>
      </c>
      <c r="F1370" s="5">
        <v>2.0298663136464334</v>
      </c>
      <c r="G1370" s="5">
        <f>'PG facts'!D64</f>
        <v>-4</v>
      </c>
      <c r="H1370" s="5">
        <f t="shared" si="42"/>
        <v>4.1203572512765607</v>
      </c>
      <c r="I1370" s="5">
        <f t="shared" si="43"/>
        <v>-8.1194652545857338</v>
      </c>
    </row>
    <row r="1371" spans="1:9" ht="25" customHeight="1">
      <c r="A1371" s="1"/>
      <c r="B1371" s="1">
        <v>81</v>
      </c>
      <c r="C1371" s="13" t="s">
        <v>50</v>
      </c>
      <c r="D1371" s="4">
        <v>45473</v>
      </c>
      <c r="E1371" s="4">
        <v>45503</v>
      </c>
      <c r="F1371" s="5">
        <v>1.6317086363363043</v>
      </c>
      <c r="G1371" s="5">
        <f>'PG facts'!D71</f>
        <v>1</v>
      </c>
      <c r="H1371" s="5">
        <f t="shared" si="42"/>
        <v>2.6624730738944815</v>
      </c>
      <c r="I1371" s="5">
        <f t="shared" si="43"/>
        <v>1.6317086363363043</v>
      </c>
    </row>
    <row r="1372" spans="1:9" ht="25" customHeight="1">
      <c r="A1372" s="1"/>
      <c r="B1372" s="1">
        <v>82</v>
      </c>
      <c r="C1372" s="13" t="s">
        <v>47</v>
      </c>
      <c r="D1372" s="4">
        <v>44651</v>
      </c>
      <c r="E1372" s="4">
        <v>44671</v>
      </c>
      <c r="F1372" s="5">
        <v>3.4048088537418808</v>
      </c>
      <c r="G1372" s="5">
        <f>'PG facts'!D8</f>
        <v>8</v>
      </c>
      <c r="H1372" s="5">
        <f t="shared" si="42"/>
        <v>11.5927233305191</v>
      </c>
      <c r="I1372" s="5">
        <f t="shared" si="43"/>
        <v>27.238470829935046</v>
      </c>
    </row>
    <row r="1373" spans="1:9" ht="25" customHeight="1">
      <c r="A1373" s="1"/>
      <c r="B1373" s="1">
        <v>82</v>
      </c>
      <c r="C1373" s="13" t="s">
        <v>47</v>
      </c>
      <c r="D1373" s="4">
        <v>44742</v>
      </c>
      <c r="E1373" s="4">
        <v>44771</v>
      </c>
      <c r="F1373" s="5">
        <v>-0.26864270520209343</v>
      </c>
      <c r="G1373" s="5">
        <f>'PG facts'!D15</f>
        <v>0</v>
      </c>
      <c r="H1373" s="5">
        <f t="shared" si="42"/>
        <v>7.2168903058298872E-2</v>
      </c>
      <c r="I1373" s="5">
        <f t="shared" si="43"/>
        <v>0</v>
      </c>
    </row>
    <row r="1374" spans="1:9" ht="25" customHeight="1">
      <c r="A1374" s="1"/>
      <c r="B1374" s="1">
        <v>82</v>
      </c>
      <c r="C1374" s="13" t="s">
        <v>47</v>
      </c>
      <c r="D1374" s="4">
        <v>44834</v>
      </c>
      <c r="E1374" s="4">
        <v>44853</v>
      </c>
      <c r="F1374" s="5">
        <v>-0.97880747126437573</v>
      </c>
      <c r="G1374" s="5">
        <f>'PG facts'!D22</f>
        <v>-2</v>
      </c>
      <c r="H1374" s="5">
        <f t="shared" si="42"/>
        <v>0.95806406580296166</v>
      </c>
      <c r="I1374" s="5">
        <f t="shared" si="43"/>
        <v>1.9576149425287515</v>
      </c>
    </row>
    <row r="1375" spans="1:9" ht="25" customHeight="1">
      <c r="A1375" s="1"/>
      <c r="B1375" s="1">
        <v>82</v>
      </c>
      <c r="C1375" s="13" t="s">
        <v>47</v>
      </c>
      <c r="D1375" s="4">
        <v>44926</v>
      </c>
      <c r="E1375" s="4">
        <v>44945</v>
      </c>
      <c r="F1375" s="5">
        <v>-1.5609194946349714</v>
      </c>
      <c r="G1375" s="5">
        <f>'PG facts'!D29</f>
        <v>-1</v>
      </c>
      <c r="H1375" s="5">
        <f t="shared" si="42"/>
        <v>2.4364696687314944</v>
      </c>
      <c r="I1375" s="5">
        <f t="shared" si="43"/>
        <v>1.5609194946349714</v>
      </c>
    </row>
    <row r="1376" spans="1:9" ht="25" customHeight="1">
      <c r="A1376" s="1"/>
      <c r="B1376" s="1">
        <v>82</v>
      </c>
      <c r="C1376" s="13" t="s">
        <v>47</v>
      </c>
      <c r="D1376" s="4">
        <v>45016</v>
      </c>
      <c r="E1376" s="4">
        <v>45037</v>
      </c>
      <c r="F1376" s="5">
        <v>-0.28354349497309306</v>
      </c>
      <c r="G1376" s="5">
        <f>'PG facts'!D36</f>
        <v>1</v>
      </c>
      <c r="H1376" s="5">
        <f t="shared" si="42"/>
        <v>8.0396913541556453E-2</v>
      </c>
      <c r="I1376" s="5">
        <f t="shared" si="43"/>
        <v>-0.28354349497309306</v>
      </c>
    </row>
    <row r="1377" spans="1:9" ht="25" customHeight="1">
      <c r="A1377" s="1"/>
      <c r="B1377" s="1">
        <v>82</v>
      </c>
      <c r="C1377" s="13" t="s">
        <v>47</v>
      </c>
      <c r="D1377" s="4">
        <v>45107</v>
      </c>
      <c r="E1377" s="4">
        <v>45135</v>
      </c>
      <c r="F1377" s="5">
        <v>-7.7104862613153191E-2</v>
      </c>
      <c r="G1377" s="5">
        <f>'PG facts'!D43</f>
        <v>-3</v>
      </c>
      <c r="H1377" s="5">
        <f t="shared" si="42"/>
        <v>5.9451598385932289E-3</v>
      </c>
      <c r="I1377" s="5">
        <f t="shared" si="43"/>
        <v>0.23131458783945957</v>
      </c>
    </row>
    <row r="1378" spans="1:9" ht="25" customHeight="1">
      <c r="A1378" s="1"/>
      <c r="B1378" s="1">
        <v>82</v>
      </c>
      <c r="C1378" s="13" t="s">
        <v>47</v>
      </c>
      <c r="D1378" s="4">
        <v>45199</v>
      </c>
      <c r="E1378" s="4">
        <v>45217</v>
      </c>
      <c r="F1378" s="5">
        <v>1.3149542033191297</v>
      </c>
      <c r="G1378" s="5">
        <f>'PG facts'!D50</f>
        <v>2</v>
      </c>
      <c r="H1378" s="5">
        <f t="shared" si="42"/>
        <v>1.7291045568266472</v>
      </c>
      <c r="I1378" s="5">
        <f t="shared" si="43"/>
        <v>2.6299084066382594</v>
      </c>
    </row>
    <row r="1379" spans="1:9" ht="25" customHeight="1">
      <c r="A1379" s="1"/>
      <c r="B1379" s="1">
        <v>82</v>
      </c>
      <c r="C1379" s="13" t="s">
        <v>47</v>
      </c>
      <c r="D1379" s="4">
        <v>45291</v>
      </c>
      <c r="E1379" s="4">
        <v>45314</v>
      </c>
      <c r="F1379" s="5">
        <v>2.2032156673114089</v>
      </c>
      <c r="G1379" s="5">
        <f>'PG facts'!D57</f>
        <v>-4</v>
      </c>
      <c r="H1379" s="5">
        <f t="shared" si="42"/>
        <v>4.854159276686457</v>
      </c>
      <c r="I1379" s="5">
        <f t="shared" si="43"/>
        <v>-8.8128626692456358</v>
      </c>
    </row>
    <row r="1380" spans="1:9" ht="25" customHeight="1">
      <c r="A1380" s="1"/>
      <c r="B1380" s="1">
        <v>82</v>
      </c>
      <c r="C1380" s="13" t="s">
        <v>47</v>
      </c>
      <c r="D1380" s="4">
        <v>45382</v>
      </c>
      <c r="E1380" s="4">
        <v>45401</v>
      </c>
      <c r="F1380" s="5">
        <v>1.360673628563136</v>
      </c>
      <c r="G1380" s="5">
        <f>'PG facts'!D64</f>
        <v>-4</v>
      </c>
      <c r="H1380" s="5">
        <f t="shared" si="42"/>
        <v>1.851432723467171</v>
      </c>
      <c r="I1380" s="5">
        <f t="shared" si="43"/>
        <v>-5.442694514252544</v>
      </c>
    </row>
    <row r="1381" spans="1:9" ht="25" customHeight="1">
      <c r="A1381" s="1"/>
      <c r="B1381" s="1">
        <v>82</v>
      </c>
      <c r="C1381" s="13" t="s">
        <v>47</v>
      </c>
      <c r="D1381" s="4">
        <v>45473</v>
      </c>
      <c r="E1381" s="4">
        <v>45503</v>
      </c>
      <c r="F1381" s="5">
        <v>1.8739916021125014</v>
      </c>
      <c r="G1381" s="5">
        <f>'PG facts'!D71</f>
        <v>1</v>
      </c>
      <c r="H1381" s="5">
        <f t="shared" si="42"/>
        <v>3.5118445247881795</v>
      </c>
      <c r="I1381" s="5">
        <f t="shared" si="43"/>
        <v>1.8739916021125014</v>
      </c>
    </row>
    <row r="1382" spans="1:9" ht="25" customHeight="1">
      <c r="A1382" s="1"/>
      <c r="B1382" s="1">
        <v>82</v>
      </c>
      <c r="C1382" s="13" t="s">
        <v>50</v>
      </c>
      <c r="D1382" s="4">
        <v>44742</v>
      </c>
      <c r="E1382" s="4">
        <v>44771</v>
      </c>
      <c r="F1382" s="5">
        <v>3.4048088537418808</v>
      </c>
      <c r="G1382" s="5">
        <f>'PG facts'!D15</f>
        <v>0</v>
      </c>
      <c r="H1382" s="5">
        <f t="shared" si="42"/>
        <v>11.5927233305191</v>
      </c>
      <c r="I1382" s="5">
        <f t="shared" si="43"/>
        <v>0</v>
      </c>
    </row>
    <row r="1383" spans="1:9" ht="25" customHeight="1">
      <c r="A1383" s="1"/>
      <c r="B1383" s="1">
        <v>82</v>
      </c>
      <c r="C1383" s="13" t="s">
        <v>50</v>
      </c>
      <c r="D1383" s="4">
        <v>44834</v>
      </c>
      <c r="E1383" s="4">
        <v>44853</v>
      </c>
      <c r="F1383" s="5">
        <v>-0.26864270520209343</v>
      </c>
      <c r="G1383" s="5">
        <f>'PG facts'!D22</f>
        <v>-2</v>
      </c>
      <c r="H1383" s="5">
        <f t="shared" si="42"/>
        <v>7.2168903058298872E-2</v>
      </c>
      <c r="I1383" s="5">
        <f t="shared" si="43"/>
        <v>0.53728541040418687</v>
      </c>
    </row>
    <row r="1384" spans="1:9" ht="25" customHeight="1">
      <c r="A1384" s="1"/>
      <c r="B1384" s="1">
        <v>82</v>
      </c>
      <c r="C1384" s="13" t="s">
        <v>50</v>
      </c>
      <c r="D1384" s="4">
        <v>44926</v>
      </c>
      <c r="E1384" s="4">
        <v>44945</v>
      </c>
      <c r="F1384" s="5">
        <v>-0.97880747126437573</v>
      </c>
      <c r="G1384" s="5">
        <f>'PG facts'!D29</f>
        <v>-1</v>
      </c>
      <c r="H1384" s="5">
        <f t="shared" si="42"/>
        <v>0.95806406580296166</v>
      </c>
      <c r="I1384" s="5">
        <f t="shared" si="43"/>
        <v>0.97880747126437573</v>
      </c>
    </row>
    <row r="1385" spans="1:9" ht="25" customHeight="1">
      <c r="A1385" s="1"/>
      <c r="B1385" s="1">
        <v>82</v>
      </c>
      <c r="C1385" s="13" t="s">
        <v>50</v>
      </c>
      <c r="D1385" s="4">
        <v>45016</v>
      </c>
      <c r="E1385" s="4">
        <v>45037</v>
      </c>
      <c r="F1385" s="5">
        <v>-1.5609194946349714</v>
      </c>
      <c r="G1385" s="5">
        <f>'PG facts'!D36</f>
        <v>1</v>
      </c>
      <c r="H1385" s="5">
        <f t="shared" si="42"/>
        <v>2.4364696687314944</v>
      </c>
      <c r="I1385" s="5">
        <f t="shared" si="43"/>
        <v>-1.5609194946349714</v>
      </c>
    </row>
    <row r="1386" spans="1:9" ht="25" customHeight="1">
      <c r="A1386" s="1"/>
      <c r="B1386" s="1">
        <v>82</v>
      </c>
      <c r="C1386" s="13" t="s">
        <v>50</v>
      </c>
      <c r="D1386" s="4">
        <v>45107</v>
      </c>
      <c r="E1386" s="4">
        <v>45135</v>
      </c>
      <c r="F1386" s="5">
        <v>-0.28354349497309306</v>
      </c>
      <c r="G1386" s="5">
        <f>'PG facts'!D43</f>
        <v>-3</v>
      </c>
      <c r="H1386" s="5">
        <f t="shared" si="42"/>
        <v>8.0396913541556453E-2</v>
      </c>
      <c r="I1386" s="5">
        <f t="shared" si="43"/>
        <v>0.85063048491927917</v>
      </c>
    </row>
    <row r="1387" spans="1:9" ht="25" customHeight="1">
      <c r="A1387" s="1"/>
      <c r="B1387" s="1">
        <v>82</v>
      </c>
      <c r="C1387" s="13" t="s">
        <v>50</v>
      </c>
      <c r="D1387" s="4">
        <v>45199</v>
      </c>
      <c r="E1387" s="4">
        <v>45217</v>
      </c>
      <c r="F1387" s="5">
        <v>-7.7104862613153191E-2</v>
      </c>
      <c r="G1387" s="5">
        <f>'PG facts'!D50</f>
        <v>2</v>
      </c>
      <c r="H1387" s="5">
        <f t="shared" si="42"/>
        <v>5.9451598385932289E-3</v>
      </c>
      <c r="I1387" s="5">
        <f t="shared" si="43"/>
        <v>-0.15420972522630638</v>
      </c>
    </row>
    <row r="1388" spans="1:9" ht="25" customHeight="1">
      <c r="A1388" s="1"/>
      <c r="B1388" s="1">
        <v>82</v>
      </c>
      <c r="C1388" s="13" t="s">
        <v>50</v>
      </c>
      <c r="D1388" s="4">
        <v>45291</v>
      </c>
      <c r="E1388" s="4">
        <v>45314</v>
      </c>
      <c r="F1388" s="5">
        <v>1.3149542033191297</v>
      </c>
      <c r="G1388" s="5">
        <f>'PG facts'!D57</f>
        <v>-4</v>
      </c>
      <c r="H1388" s="5">
        <f t="shared" si="42"/>
        <v>1.7291045568266472</v>
      </c>
      <c r="I1388" s="5">
        <f t="shared" si="43"/>
        <v>-5.2598168132765188</v>
      </c>
    </row>
    <row r="1389" spans="1:9" ht="25" customHeight="1">
      <c r="A1389" s="1"/>
      <c r="B1389" s="1">
        <v>82</v>
      </c>
      <c r="C1389" s="13" t="s">
        <v>50</v>
      </c>
      <c r="D1389" s="4">
        <v>45382</v>
      </c>
      <c r="E1389" s="4">
        <v>45401</v>
      </c>
      <c r="F1389" s="5">
        <v>2.2032156673114089</v>
      </c>
      <c r="G1389" s="5">
        <f>'PG facts'!D64</f>
        <v>-4</v>
      </c>
      <c r="H1389" s="5">
        <f t="shared" si="42"/>
        <v>4.854159276686457</v>
      </c>
      <c r="I1389" s="5">
        <f t="shared" si="43"/>
        <v>-8.8128626692456358</v>
      </c>
    </row>
    <row r="1390" spans="1:9" ht="25" customHeight="1">
      <c r="A1390" s="1"/>
      <c r="B1390" s="1">
        <v>82</v>
      </c>
      <c r="C1390" s="13" t="s">
        <v>50</v>
      </c>
      <c r="D1390" s="4">
        <v>45473</v>
      </c>
      <c r="E1390" s="4">
        <v>45503</v>
      </c>
      <c r="F1390" s="5">
        <v>1.360673628563136</v>
      </c>
      <c r="G1390" s="5">
        <f>'PG facts'!D71</f>
        <v>1</v>
      </c>
      <c r="H1390" s="5">
        <f t="shared" si="42"/>
        <v>1.851432723467171</v>
      </c>
      <c r="I1390" s="5">
        <f t="shared" si="43"/>
        <v>1.360673628563136</v>
      </c>
    </row>
    <row r="1391" spans="1:9" ht="25" customHeight="1">
      <c r="A1391" s="1"/>
      <c r="B1391" s="1">
        <v>83</v>
      </c>
      <c r="C1391" s="13" t="s">
        <v>47</v>
      </c>
      <c r="D1391" s="4">
        <v>44651</v>
      </c>
      <c r="E1391" s="4">
        <v>44671</v>
      </c>
      <c r="F1391" s="5">
        <v>3.4048088537418808</v>
      </c>
      <c r="G1391" s="5">
        <f>'PG facts'!D8</f>
        <v>8</v>
      </c>
      <c r="H1391" s="5">
        <f t="shared" si="42"/>
        <v>11.5927233305191</v>
      </c>
      <c r="I1391" s="5">
        <f t="shared" si="43"/>
        <v>27.238470829935046</v>
      </c>
    </row>
    <row r="1392" spans="1:9" ht="25" customHeight="1">
      <c r="A1392" s="1"/>
      <c r="B1392" s="1">
        <v>83</v>
      </c>
      <c r="C1392" s="13" t="s">
        <v>47</v>
      </c>
      <c r="D1392" s="4">
        <v>44742</v>
      </c>
      <c r="E1392" s="4">
        <v>44771</v>
      </c>
      <c r="F1392" s="5">
        <v>-0.26864270520209343</v>
      </c>
      <c r="G1392" s="5">
        <f>'PG facts'!D15</f>
        <v>0</v>
      </c>
      <c r="H1392" s="5">
        <f t="shared" si="42"/>
        <v>7.2168903058298872E-2</v>
      </c>
      <c r="I1392" s="5">
        <f t="shared" si="43"/>
        <v>0</v>
      </c>
    </row>
    <row r="1393" spans="1:9" ht="25" customHeight="1">
      <c r="A1393" s="1"/>
      <c r="B1393" s="1">
        <v>83</v>
      </c>
      <c r="C1393" s="13" t="s">
        <v>47</v>
      </c>
      <c r="D1393" s="4">
        <v>44834</v>
      </c>
      <c r="E1393" s="4">
        <v>44853</v>
      </c>
      <c r="F1393" s="5">
        <v>-0.97880747126437573</v>
      </c>
      <c r="G1393" s="5">
        <f>'PG facts'!D22</f>
        <v>-2</v>
      </c>
      <c r="H1393" s="5">
        <f t="shared" si="42"/>
        <v>0.95806406580296166</v>
      </c>
      <c r="I1393" s="5">
        <f t="shared" si="43"/>
        <v>1.9576149425287515</v>
      </c>
    </row>
    <row r="1394" spans="1:9" ht="25" customHeight="1">
      <c r="A1394" s="1"/>
      <c r="B1394" s="1">
        <v>83</v>
      </c>
      <c r="C1394" s="13" t="s">
        <v>47</v>
      </c>
      <c r="D1394" s="4">
        <v>44926</v>
      </c>
      <c r="E1394" s="4">
        <v>44945</v>
      </c>
      <c r="F1394" s="5">
        <v>-1.5609194946349714</v>
      </c>
      <c r="G1394" s="5">
        <f>'PG facts'!D29</f>
        <v>-1</v>
      </c>
      <c r="H1394" s="5">
        <f t="shared" si="42"/>
        <v>2.4364696687314944</v>
      </c>
      <c r="I1394" s="5">
        <f t="shared" si="43"/>
        <v>1.5609194946349714</v>
      </c>
    </row>
    <row r="1395" spans="1:9" ht="25" customHeight="1">
      <c r="A1395" s="1"/>
      <c r="B1395" s="1">
        <v>83</v>
      </c>
      <c r="C1395" s="13" t="s">
        <v>47</v>
      </c>
      <c r="D1395" s="4">
        <v>45016</v>
      </c>
      <c r="E1395" s="4">
        <v>45037</v>
      </c>
      <c r="F1395" s="5">
        <v>-0.28354349497309306</v>
      </c>
      <c r="G1395" s="5">
        <f>'PG facts'!D36</f>
        <v>1</v>
      </c>
      <c r="H1395" s="5">
        <f t="shared" si="42"/>
        <v>8.0396913541556453E-2</v>
      </c>
      <c r="I1395" s="5">
        <f t="shared" si="43"/>
        <v>-0.28354349497309306</v>
      </c>
    </row>
    <row r="1396" spans="1:9" ht="25" customHeight="1">
      <c r="A1396" s="1"/>
      <c r="B1396" s="1">
        <v>83</v>
      </c>
      <c r="C1396" s="13" t="s">
        <v>47</v>
      </c>
      <c r="D1396" s="4">
        <v>45107</v>
      </c>
      <c r="E1396" s="4">
        <v>45135</v>
      </c>
      <c r="F1396" s="5">
        <v>-7.7104862613153191E-2</v>
      </c>
      <c r="G1396" s="5">
        <f>'PG facts'!D43</f>
        <v>-3</v>
      </c>
      <c r="H1396" s="5">
        <f t="shared" si="42"/>
        <v>5.9451598385932289E-3</v>
      </c>
      <c r="I1396" s="5">
        <f t="shared" si="43"/>
        <v>0.23131458783945957</v>
      </c>
    </row>
    <row r="1397" spans="1:9" ht="25" customHeight="1">
      <c r="A1397" s="1"/>
      <c r="B1397" s="1">
        <v>83</v>
      </c>
      <c r="C1397" s="13" t="s">
        <v>47</v>
      </c>
      <c r="D1397" s="4">
        <v>45199</v>
      </c>
      <c r="E1397" s="4">
        <v>45217</v>
      </c>
      <c r="F1397" s="5">
        <v>1.3149542033191297</v>
      </c>
      <c r="G1397" s="5">
        <f>'PG facts'!D50</f>
        <v>2</v>
      </c>
      <c r="H1397" s="5">
        <f t="shared" si="42"/>
        <v>1.7291045568266472</v>
      </c>
      <c r="I1397" s="5">
        <f t="shared" si="43"/>
        <v>2.6299084066382594</v>
      </c>
    </row>
    <row r="1398" spans="1:9" ht="25" customHeight="1">
      <c r="A1398" s="1"/>
      <c r="B1398" s="1">
        <v>83</v>
      </c>
      <c r="C1398" s="13" t="s">
        <v>47</v>
      </c>
      <c r="D1398" s="4">
        <v>45291</v>
      </c>
      <c r="E1398" s="4">
        <v>45314</v>
      </c>
      <c r="F1398" s="5">
        <v>2.2032156673114089</v>
      </c>
      <c r="G1398" s="5">
        <f>'PG facts'!D57</f>
        <v>-4</v>
      </c>
      <c r="H1398" s="5">
        <f t="shared" si="42"/>
        <v>4.854159276686457</v>
      </c>
      <c r="I1398" s="5">
        <f t="shared" si="43"/>
        <v>-8.8128626692456358</v>
      </c>
    </row>
    <row r="1399" spans="1:9" ht="25" customHeight="1">
      <c r="A1399" s="1"/>
      <c r="B1399" s="1">
        <v>83</v>
      </c>
      <c r="C1399" s="13" t="s">
        <v>47</v>
      </c>
      <c r="D1399" s="4">
        <v>45382</v>
      </c>
      <c r="E1399" s="4">
        <v>45401</v>
      </c>
      <c r="F1399" s="5">
        <v>1.360673628563136</v>
      </c>
      <c r="G1399" s="5">
        <f>'PG facts'!D64</f>
        <v>-4</v>
      </c>
      <c r="H1399" s="5">
        <f t="shared" si="42"/>
        <v>1.851432723467171</v>
      </c>
      <c r="I1399" s="5">
        <f t="shared" si="43"/>
        <v>-5.442694514252544</v>
      </c>
    </row>
    <row r="1400" spans="1:9" ht="25" customHeight="1">
      <c r="A1400" s="1"/>
      <c r="B1400" s="1">
        <v>83</v>
      </c>
      <c r="C1400" s="13" t="s">
        <v>47</v>
      </c>
      <c r="D1400" s="4">
        <v>45473</v>
      </c>
      <c r="E1400" s="4">
        <v>45503</v>
      </c>
      <c r="F1400" s="5">
        <v>1.8739916021125014</v>
      </c>
      <c r="G1400" s="5">
        <f>'PG facts'!D71</f>
        <v>1</v>
      </c>
      <c r="H1400" s="5">
        <f t="shared" si="42"/>
        <v>3.5118445247881795</v>
      </c>
      <c r="I1400" s="5">
        <f t="shared" si="43"/>
        <v>1.8739916021125014</v>
      </c>
    </row>
    <row r="1401" spans="1:9" ht="25" customHeight="1">
      <c r="A1401" s="1"/>
      <c r="B1401" s="1">
        <v>83</v>
      </c>
      <c r="C1401" s="13" t="s">
        <v>50</v>
      </c>
      <c r="D1401" s="4">
        <v>44742</v>
      </c>
      <c r="E1401" s="4">
        <v>44771</v>
      </c>
      <c r="F1401" s="5">
        <v>3.4048088537418808</v>
      </c>
      <c r="G1401" s="5">
        <f>'PG facts'!D15</f>
        <v>0</v>
      </c>
      <c r="H1401" s="5">
        <f t="shared" si="42"/>
        <v>11.5927233305191</v>
      </c>
      <c r="I1401" s="5">
        <f t="shared" si="43"/>
        <v>0</v>
      </c>
    </row>
    <row r="1402" spans="1:9" ht="25" customHeight="1">
      <c r="A1402" s="1"/>
      <c r="B1402" s="1">
        <v>83</v>
      </c>
      <c r="C1402" s="13" t="s">
        <v>50</v>
      </c>
      <c r="D1402" s="4">
        <v>44834</v>
      </c>
      <c r="E1402" s="4">
        <v>44853</v>
      </c>
      <c r="F1402" s="5">
        <v>-0.26864270520209343</v>
      </c>
      <c r="G1402" s="5">
        <f>'PG facts'!D22</f>
        <v>-2</v>
      </c>
      <c r="H1402" s="5">
        <f t="shared" si="42"/>
        <v>7.2168903058298872E-2</v>
      </c>
      <c r="I1402" s="5">
        <f t="shared" si="43"/>
        <v>0.53728541040418687</v>
      </c>
    </row>
    <row r="1403" spans="1:9" ht="25" customHeight="1">
      <c r="A1403" s="1"/>
      <c r="B1403" s="1">
        <v>83</v>
      </c>
      <c r="C1403" s="13" t="s">
        <v>50</v>
      </c>
      <c r="D1403" s="4">
        <v>44926</v>
      </c>
      <c r="E1403" s="4">
        <v>44945</v>
      </c>
      <c r="F1403" s="5">
        <v>-0.97880747126437573</v>
      </c>
      <c r="G1403" s="5">
        <f>'PG facts'!D29</f>
        <v>-1</v>
      </c>
      <c r="H1403" s="5">
        <f t="shared" si="42"/>
        <v>0.95806406580296166</v>
      </c>
      <c r="I1403" s="5">
        <f t="shared" si="43"/>
        <v>0.97880747126437573</v>
      </c>
    </row>
    <row r="1404" spans="1:9" ht="25" customHeight="1">
      <c r="A1404" s="1"/>
      <c r="B1404" s="1">
        <v>83</v>
      </c>
      <c r="C1404" s="13" t="s">
        <v>50</v>
      </c>
      <c r="D1404" s="4">
        <v>45016</v>
      </c>
      <c r="E1404" s="4">
        <v>45037</v>
      </c>
      <c r="F1404" s="5">
        <v>-1.5609194946349714</v>
      </c>
      <c r="G1404" s="5">
        <f>'PG facts'!D36</f>
        <v>1</v>
      </c>
      <c r="H1404" s="5">
        <f t="shared" si="42"/>
        <v>2.4364696687314944</v>
      </c>
      <c r="I1404" s="5">
        <f t="shared" si="43"/>
        <v>-1.5609194946349714</v>
      </c>
    </row>
    <row r="1405" spans="1:9" ht="25" customHeight="1">
      <c r="A1405" s="1"/>
      <c r="B1405" s="1">
        <v>83</v>
      </c>
      <c r="C1405" s="13" t="s">
        <v>50</v>
      </c>
      <c r="D1405" s="4">
        <v>45107</v>
      </c>
      <c r="E1405" s="4">
        <v>45135</v>
      </c>
      <c r="F1405" s="5">
        <v>-0.28354349497309306</v>
      </c>
      <c r="G1405" s="5">
        <f>'PG facts'!D43</f>
        <v>-3</v>
      </c>
      <c r="H1405" s="5">
        <f t="shared" si="42"/>
        <v>8.0396913541556453E-2</v>
      </c>
      <c r="I1405" s="5">
        <f t="shared" si="43"/>
        <v>0.85063048491927917</v>
      </c>
    </row>
    <row r="1406" spans="1:9" ht="25" customHeight="1">
      <c r="A1406" s="1"/>
      <c r="B1406" s="1">
        <v>83</v>
      </c>
      <c r="C1406" s="13" t="s">
        <v>50</v>
      </c>
      <c r="D1406" s="4">
        <v>45199</v>
      </c>
      <c r="E1406" s="4">
        <v>45217</v>
      </c>
      <c r="F1406" s="5">
        <v>-7.7104862613153191E-2</v>
      </c>
      <c r="G1406" s="5">
        <f>'PG facts'!D50</f>
        <v>2</v>
      </c>
      <c r="H1406" s="5">
        <f t="shared" si="42"/>
        <v>5.9451598385932289E-3</v>
      </c>
      <c r="I1406" s="5">
        <f t="shared" si="43"/>
        <v>-0.15420972522630638</v>
      </c>
    </row>
    <row r="1407" spans="1:9" ht="25" customHeight="1">
      <c r="A1407" s="1"/>
      <c r="B1407" s="1">
        <v>83</v>
      </c>
      <c r="C1407" s="13" t="s">
        <v>50</v>
      </c>
      <c r="D1407" s="4">
        <v>45291</v>
      </c>
      <c r="E1407" s="4">
        <v>45314</v>
      </c>
      <c r="F1407" s="5">
        <v>1.3149542033191297</v>
      </c>
      <c r="G1407" s="5">
        <f>'PG facts'!D57</f>
        <v>-4</v>
      </c>
      <c r="H1407" s="5">
        <f t="shared" si="42"/>
        <v>1.7291045568266472</v>
      </c>
      <c r="I1407" s="5">
        <f t="shared" si="43"/>
        <v>-5.2598168132765188</v>
      </c>
    </row>
    <row r="1408" spans="1:9" ht="25" customHeight="1">
      <c r="A1408" s="1"/>
      <c r="B1408" s="1">
        <v>83</v>
      </c>
      <c r="C1408" s="13" t="s">
        <v>50</v>
      </c>
      <c r="D1408" s="4">
        <v>45382</v>
      </c>
      <c r="E1408" s="4">
        <v>45401</v>
      </c>
      <c r="F1408" s="5">
        <v>2.2032156673114089</v>
      </c>
      <c r="G1408" s="5">
        <f>'PG facts'!D64</f>
        <v>-4</v>
      </c>
      <c r="H1408" s="5">
        <f t="shared" si="42"/>
        <v>4.854159276686457</v>
      </c>
      <c r="I1408" s="5">
        <f t="shared" si="43"/>
        <v>-8.8128626692456358</v>
      </c>
    </row>
    <row r="1409" spans="1:9" ht="25" customHeight="1">
      <c r="A1409" s="1"/>
      <c r="B1409" s="1">
        <v>83</v>
      </c>
      <c r="C1409" s="13" t="s">
        <v>50</v>
      </c>
      <c r="D1409" s="4">
        <v>45473</v>
      </c>
      <c r="E1409" s="4">
        <v>45503</v>
      </c>
      <c r="F1409" s="5">
        <v>1.360673628563136</v>
      </c>
      <c r="G1409" s="5">
        <f>'PG facts'!D71</f>
        <v>1</v>
      </c>
      <c r="H1409" s="5">
        <f t="shared" si="42"/>
        <v>1.851432723467171</v>
      </c>
      <c r="I1409" s="5">
        <f t="shared" si="43"/>
        <v>1.360673628563136</v>
      </c>
    </row>
    <row r="1410" spans="1:9" ht="25" customHeight="1">
      <c r="A1410" s="1"/>
      <c r="B1410" s="1">
        <v>84</v>
      </c>
      <c r="C1410" s="13" t="s">
        <v>47</v>
      </c>
      <c r="D1410" s="4">
        <v>44651</v>
      </c>
      <c r="E1410" s="4">
        <v>44671</v>
      </c>
      <c r="F1410" s="5">
        <v>3.7505057736001657</v>
      </c>
      <c r="G1410" s="5">
        <f>'PG facts'!D9</f>
        <v>5</v>
      </c>
      <c r="H1410" s="5">
        <f t="shared" si="42"/>
        <v>14.066293557808176</v>
      </c>
      <c r="I1410" s="5">
        <f t="shared" si="43"/>
        <v>18.75252886800083</v>
      </c>
    </row>
    <row r="1411" spans="1:9" ht="25" customHeight="1">
      <c r="A1411" s="1"/>
      <c r="B1411" s="1">
        <v>84</v>
      </c>
      <c r="C1411" s="13" t="s">
        <v>47</v>
      </c>
      <c r="D1411" s="4">
        <v>44742</v>
      </c>
      <c r="E1411" s="4">
        <v>44771</v>
      </c>
      <c r="F1411" s="5">
        <v>0.22450063641921147</v>
      </c>
      <c r="G1411" s="5">
        <f>'PG facts'!D16</f>
        <v>-1</v>
      </c>
      <c r="H1411" s="5">
        <f t="shared" si="42"/>
        <v>5.0400535752630982E-2</v>
      </c>
      <c r="I1411" s="5">
        <f t="shared" si="43"/>
        <v>-0.22450063641921147</v>
      </c>
    </row>
    <row r="1412" spans="1:9" ht="25" customHeight="1">
      <c r="A1412" s="1"/>
      <c r="B1412" s="1">
        <v>84</v>
      </c>
      <c r="C1412" s="13" t="s">
        <v>47</v>
      </c>
      <c r="D1412" s="4">
        <v>44834</v>
      </c>
      <c r="E1412" s="4">
        <v>44853</v>
      </c>
      <c r="F1412" s="5">
        <v>-0.45976551958502032</v>
      </c>
      <c r="G1412" s="5">
        <f>'PG facts'!D23</f>
        <v>-4</v>
      </c>
      <c r="H1412" s="5">
        <f t="shared" si="42"/>
        <v>0.21138433299928369</v>
      </c>
      <c r="I1412" s="5">
        <f t="shared" si="43"/>
        <v>1.8390620783400813</v>
      </c>
    </row>
    <row r="1413" spans="1:9" ht="25" customHeight="1">
      <c r="A1413" s="1"/>
      <c r="B1413" s="1">
        <v>84</v>
      </c>
      <c r="C1413" s="13" t="s">
        <v>47</v>
      </c>
      <c r="D1413" s="4">
        <v>44926</v>
      </c>
      <c r="E1413" s="4">
        <v>44945</v>
      </c>
      <c r="F1413" s="5">
        <v>-0.97130769001577688</v>
      </c>
      <c r="G1413" s="5">
        <f>'PG facts'!D30</f>
        <v>-7</v>
      </c>
      <c r="H1413" s="5">
        <f t="shared" si="42"/>
        <v>0.94343862868378447</v>
      </c>
      <c r="I1413" s="5">
        <f t="shared" si="43"/>
        <v>6.7991538301104377</v>
      </c>
    </row>
    <row r="1414" spans="1:9" ht="25" customHeight="1">
      <c r="A1414" s="1"/>
      <c r="B1414" s="1">
        <v>84</v>
      </c>
      <c r="C1414" s="13" t="s">
        <v>47</v>
      </c>
      <c r="D1414" s="4">
        <v>45016</v>
      </c>
      <c r="E1414" s="4">
        <v>45037</v>
      </c>
      <c r="F1414" s="5">
        <v>-0.16799664006719173</v>
      </c>
      <c r="G1414" s="5">
        <f>'PG facts'!D37</f>
        <v>-5</v>
      </c>
      <c r="H1414" s="5">
        <f t="shared" ref="H1414:H1477" si="44">F1414^2</f>
        <v>2.822287107386557E-2</v>
      </c>
      <c r="I1414" s="5">
        <f t="shared" ref="I1414:I1477" si="45">F1414*G1414</f>
        <v>0.83998320033595864</v>
      </c>
    </row>
    <row r="1415" spans="1:9" ht="25" customHeight="1">
      <c r="A1415" s="1"/>
      <c r="B1415" s="1">
        <v>84</v>
      </c>
      <c r="C1415" s="13" t="s">
        <v>47</v>
      </c>
      <c r="D1415" s="4">
        <v>45107</v>
      </c>
      <c r="E1415" s="4">
        <v>45135</v>
      </c>
      <c r="F1415" s="5">
        <v>6.1999380006194649E-2</v>
      </c>
      <c r="G1415" s="5">
        <f>'PG facts'!D44</f>
        <v>-2</v>
      </c>
      <c r="H1415" s="5">
        <f t="shared" si="44"/>
        <v>3.8439231211525289E-3</v>
      </c>
      <c r="I1415" s="5">
        <f t="shared" si="45"/>
        <v>-0.1239987600123893</v>
      </c>
    </row>
    <row r="1416" spans="1:9" ht="25" customHeight="1">
      <c r="A1416" s="1"/>
      <c r="B1416" s="1">
        <v>84</v>
      </c>
      <c r="C1416" s="13" t="s">
        <v>47</v>
      </c>
      <c r="D1416" s="4">
        <v>45199</v>
      </c>
      <c r="E1416" s="4">
        <v>45217</v>
      </c>
      <c r="F1416" s="5">
        <v>1.4338645058288524</v>
      </c>
      <c r="G1416" s="5">
        <f>'PG facts'!D51</f>
        <v>0</v>
      </c>
      <c r="H1416" s="5">
        <f t="shared" si="44"/>
        <v>2.055967421075819</v>
      </c>
      <c r="I1416" s="5">
        <f t="shared" si="45"/>
        <v>0</v>
      </c>
    </row>
    <row r="1417" spans="1:9" ht="25" customHeight="1">
      <c r="A1417" s="1"/>
      <c r="B1417" s="1">
        <v>84</v>
      </c>
      <c r="C1417" s="13" t="s">
        <v>47</v>
      </c>
      <c r="D1417" s="4">
        <v>45291</v>
      </c>
      <c r="E1417" s="4">
        <v>45314</v>
      </c>
      <c r="F1417" s="5">
        <v>2.0298663136464334</v>
      </c>
      <c r="G1417" s="5">
        <f>'PG facts'!D58</f>
        <v>1</v>
      </c>
      <c r="H1417" s="5">
        <f t="shared" si="44"/>
        <v>4.1203572512765607</v>
      </c>
      <c r="I1417" s="5">
        <f t="shared" si="45"/>
        <v>2.0298663136464334</v>
      </c>
    </row>
    <row r="1418" spans="1:9" ht="25" customHeight="1">
      <c r="A1418" s="1"/>
      <c r="B1418" s="1">
        <v>84</v>
      </c>
      <c r="C1418" s="13" t="s">
        <v>47</v>
      </c>
      <c r="D1418" s="4">
        <v>45382</v>
      </c>
      <c r="E1418" s="4">
        <v>45401</v>
      </c>
      <c r="F1418" s="5">
        <v>1.6317086363363043</v>
      </c>
      <c r="G1418" s="5">
        <f>'PG facts'!D65</f>
        <v>1</v>
      </c>
      <c r="H1418" s="5">
        <f t="shared" si="44"/>
        <v>2.6624730738944815</v>
      </c>
      <c r="I1418" s="5">
        <f t="shared" si="45"/>
        <v>1.6317086363363043</v>
      </c>
    </row>
    <row r="1419" spans="1:9" ht="25" customHeight="1">
      <c r="A1419" s="1"/>
      <c r="B1419" s="1">
        <v>84</v>
      </c>
      <c r="C1419" s="13" t="s">
        <v>50</v>
      </c>
      <c r="D1419" s="4">
        <v>44742</v>
      </c>
      <c r="E1419" s="4">
        <v>44771</v>
      </c>
      <c r="F1419" s="5">
        <v>3.7505057736001657</v>
      </c>
      <c r="G1419" s="5">
        <f>'PG facts'!D16</f>
        <v>-1</v>
      </c>
      <c r="H1419" s="5">
        <f t="shared" si="44"/>
        <v>14.066293557808176</v>
      </c>
      <c r="I1419" s="5">
        <f t="shared" si="45"/>
        <v>-3.7505057736001657</v>
      </c>
    </row>
    <row r="1420" spans="1:9" ht="25" customHeight="1">
      <c r="A1420" s="1"/>
      <c r="B1420" s="1">
        <v>84</v>
      </c>
      <c r="C1420" s="13" t="s">
        <v>50</v>
      </c>
      <c r="D1420" s="4">
        <v>44834</v>
      </c>
      <c r="E1420" s="4">
        <v>44853</v>
      </c>
      <c r="F1420" s="5">
        <v>0.22450063641921147</v>
      </c>
      <c r="G1420" s="5">
        <f>'PG facts'!D23</f>
        <v>-4</v>
      </c>
      <c r="H1420" s="5">
        <f t="shared" si="44"/>
        <v>5.0400535752630982E-2</v>
      </c>
      <c r="I1420" s="5">
        <f t="shared" si="45"/>
        <v>-0.8980025456768459</v>
      </c>
    </row>
    <row r="1421" spans="1:9" ht="25" customHeight="1">
      <c r="A1421" s="1"/>
      <c r="B1421" s="1">
        <v>84</v>
      </c>
      <c r="C1421" s="13" t="s">
        <v>50</v>
      </c>
      <c r="D1421" s="4">
        <v>44926</v>
      </c>
      <c r="E1421" s="4">
        <v>44945</v>
      </c>
      <c r="F1421" s="5">
        <v>-0.45976551958502032</v>
      </c>
      <c r="G1421" s="5">
        <f>'PG facts'!D30</f>
        <v>-7</v>
      </c>
      <c r="H1421" s="5">
        <f t="shared" si="44"/>
        <v>0.21138433299928369</v>
      </c>
      <c r="I1421" s="5">
        <f t="shared" si="45"/>
        <v>3.2183586370951422</v>
      </c>
    </row>
    <row r="1422" spans="1:9" ht="25" customHeight="1">
      <c r="A1422" s="1"/>
      <c r="B1422" s="1">
        <v>84</v>
      </c>
      <c r="C1422" s="13" t="s">
        <v>50</v>
      </c>
      <c r="D1422" s="4">
        <v>45016</v>
      </c>
      <c r="E1422" s="4">
        <v>45037</v>
      </c>
      <c r="F1422" s="5">
        <v>-0.97130769001577688</v>
      </c>
      <c r="G1422" s="5">
        <f>'PG facts'!D37</f>
        <v>-5</v>
      </c>
      <c r="H1422" s="5">
        <f t="shared" si="44"/>
        <v>0.94343862868378447</v>
      </c>
      <c r="I1422" s="5">
        <f t="shared" si="45"/>
        <v>4.8565384500788848</v>
      </c>
    </row>
    <row r="1423" spans="1:9" ht="25" customHeight="1">
      <c r="A1423" s="1"/>
      <c r="B1423" s="1">
        <v>84</v>
      </c>
      <c r="C1423" s="13" t="s">
        <v>50</v>
      </c>
      <c r="D1423" s="4">
        <v>45107</v>
      </c>
      <c r="E1423" s="4">
        <v>45135</v>
      </c>
      <c r="F1423" s="5">
        <v>-0.16799664006719173</v>
      </c>
      <c r="G1423" s="5">
        <f>'PG facts'!D44</f>
        <v>-2</v>
      </c>
      <c r="H1423" s="5">
        <f t="shared" si="44"/>
        <v>2.822287107386557E-2</v>
      </c>
      <c r="I1423" s="5">
        <f t="shared" si="45"/>
        <v>0.33599328013438345</v>
      </c>
    </row>
    <row r="1424" spans="1:9" ht="25" customHeight="1">
      <c r="A1424" s="1"/>
      <c r="B1424" s="1">
        <v>84</v>
      </c>
      <c r="C1424" s="13" t="s">
        <v>50</v>
      </c>
      <c r="D1424" s="4">
        <v>45199</v>
      </c>
      <c r="E1424" s="4">
        <v>45217</v>
      </c>
      <c r="F1424" s="5">
        <v>6.1999380006194649E-2</v>
      </c>
      <c r="G1424" s="5">
        <f>'PG facts'!D51</f>
        <v>0</v>
      </c>
      <c r="H1424" s="5">
        <f t="shared" si="44"/>
        <v>3.8439231211525289E-3</v>
      </c>
      <c r="I1424" s="5">
        <f t="shared" si="45"/>
        <v>0</v>
      </c>
    </row>
    <row r="1425" spans="1:9" ht="25" customHeight="1">
      <c r="A1425" s="1"/>
      <c r="B1425" s="1">
        <v>84</v>
      </c>
      <c r="C1425" s="13" t="s">
        <v>50</v>
      </c>
      <c r="D1425" s="4">
        <v>45291</v>
      </c>
      <c r="E1425" s="4">
        <v>45314</v>
      </c>
      <c r="F1425" s="5">
        <v>1.4338645058288524</v>
      </c>
      <c r="G1425" s="5">
        <f>'PG facts'!D58</f>
        <v>1</v>
      </c>
      <c r="H1425" s="5">
        <f t="shared" si="44"/>
        <v>2.055967421075819</v>
      </c>
      <c r="I1425" s="5">
        <f t="shared" si="45"/>
        <v>1.4338645058288524</v>
      </c>
    </row>
    <row r="1426" spans="1:9" ht="25" customHeight="1">
      <c r="A1426" s="1"/>
      <c r="B1426" s="1">
        <v>84</v>
      </c>
      <c r="C1426" s="13" t="s">
        <v>50</v>
      </c>
      <c r="D1426" s="4">
        <v>45382</v>
      </c>
      <c r="E1426" s="4">
        <v>45401</v>
      </c>
      <c r="F1426" s="5">
        <v>2.0298663136464334</v>
      </c>
      <c r="G1426" s="5">
        <f>'PG facts'!D65</f>
        <v>1</v>
      </c>
      <c r="H1426" s="5">
        <f t="shared" si="44"/>
        <v>4.1203572512765607</v>
      </c>
      <c r="I1426" s="5">
        <f t="shared" si="45"/>
        <v>2.0298663136464334</v>
      </c>
    </row>
    <row r="1427" spans="1:9" ht="25" customHeight="1">
      <c r="A1427" s="1"/>
      <c r="B1427" s="1">
        <v>85</v>
      </c>
      <c r="C1427" s="13" t="s">
        <v>47</v>
      </c>
      <c r="D1427" s="4">
        <v>44651</v>
      </c>
      <c r="E1427" s="4">
        <v>44671</v>
      </c>
      <c r="F1427" s="5">
        <v>3.7505057736001657</v>
      </c>
      <c r="G1427" s="5">
        <f>'PG facts'!D9</f>
        <v>5</v>
      </c>
      <c r="H1427" s="5">
        <f t="shared" si="44"/>
        <v>14.066293557808176</v>
      </c>
      <c r="I1427" s="5">
        <f t="shared" si="45"/>
        <v>18.75252886800083</v>
      </c>
    </row>
    <row r="1428" spans="1:9" ht="25" customHeight="1">
      <c r="A1428" s="1"/>
      <c r="B1428" s="1">
        <v>85</v>
      </c>
      <c r="C1428" s="13" t="s">
        <v>47</v>
      </c>
      <c r="D1428" s="4">
        <v>44742</v>
      </c>
      <c r="E1428" s="4">
        <v>44771</v>
      </c>
      <c r="F1428" s="5">
        <v>0.22450063641921147</v>
      </c>
      <c r="G1428" s="5">
        <f>'PG facts'!D16</f>
        <v>-1</v>
      </c>
      <c r="H1428" s="5">
        <f t="shared" si="44"/>
        <v>5.0400535752630982E-2</v>
      </c>
      <c r="I1428" s="5">
        <f t="shared" si="45"/>
        <v>-0.22450063641921147</v>
      </c>
    </row>
    <row r="1429" spans="1:9" ht="25" customHeight="1">
      <c r="A1429" s="1"/>
      <c r="B1429" s="1">
        <v>85</v>
      </c>
      <c r="C1429" s="13" t="s">
        <v>47</v>
      </c>
      <c r="D1429" s="4">
        <v>44834</v>
      </c>
      <c r="E1429" s="4">
        <v>44853</v>
      </c>
      <c r="F1429" s="5">
        <v>-0.45976551958502032</v>
      </c>
      <c r="G1429" s="5">
        <f>'PG facts'!D23</f>
        <v>-4</v>
      </c>
      <c r="H1429" s="5">
        <f t="shared" si="44"/>
        <v>0.21138433299928369</v>
      </c>
      <c r="I1429" s="5">
        <f t="shared" si="45"/>
        <v>1.8390620783400813</v>
      </c>
    </row>
    <row r="1430" spans="1:9" ht="25" customHeight="1">
      <c r="A1430" s="1"/>
      <c r="B1430" s="1">
        <v>85</v>
      </c>
      <c r="C1430" s="13" t="s">
        <v>47</v>
      </c>
      <c r="D1430" s="4">
        <v>44926</v>
      </c>
      <c r="E1430" s="4">
        <v>44945</v>
      </c>
      <c r="F1430" s="5">
        <v>-0.97130769001577688</v>
      </c>
      <c r="G1430" s="5">
        <f>'PG facts'!D30</f>
        <v>-7</v>
      </c>
      <c r="H1430" s="5">
        <f t="shared" si="44"/>
        <v>0.94343862868378447</v>
      </c>
      <c r="I1430" s="5">
        <f t="shared" si="45"/>
        <v>6.7991538301104377</v>
      </c>
    </row>
    <row r="1431" spans="1:9" ht="25" customHeight="1">
      <c r="A1431" s="1"/>
      <c r="B1431" s="1">
        <v>85</v>
      </c>
      <c r="C1431" s="13" t="s">
        <v>47</v>
      </c>
      <c r="D1431" s="4">
        <v>45016</v>
      </c>
      <c r="E1431" s="4">
        <v>45037</v>
      </c>
      <c r="F1431" s="5">
        <v>-0.16799664006719173</v>
      </c>
      <c r="G1431" s="5">
        <f>'PG facts'!D37</f>
        <v>-5</v>
      </c>
      <c r="H1431" s="5">
        <f t="shared" si="44"/>
        <v>2.822287107386557E-2</v>
      </c>
      <c r="I1431" s="5">
        <f t="shared" si="45"/>
        <v>0.83998320033595864</v>
      </c>
    </row>
    <row r="1432" spans="1:9" ht="25" customHeight="1">
      <c r="A1432" s="1"/>
      <c r="B1432" s="1">
        <v>85</v>
      </c>
      <c r="C1432" s="13" t="s">
        <v>47</v>
      </c>
      <c r="D1432" s="4">
        <v>45107</v>
      </c>
      <c r="E1432" s="4">
        <v>45135</v>
      </c>
      <c r="F1432" s="5">
        <v>6.1999380006194649E-2</v>
      </c>
      <c r="G1432" s="5">
        <f>'PG facts'!D44</f>
        <v>-2</v>
      </c>
      <c r="H1432" s="5">
        <f t="shared" si="44"/>
        <v>3.8439231211525289E-3</v>
      </c>
      <c r="I1432" s="5">
        <f t="shared" si="45"/>
        <v>-0.1239987600123893</v>
      </c>
    </row>
    <row r="1433" spans="1:9" ht="25" customHeight="1">
      <c r="A1433" s="1"/>
      <c r="B1433" s="1">
        <v>85</v>
      </c>
      <c r="C1433" s="13" t="s">
        <v>47</v>
      </c>
      <c r="D1433" s="4">
        <v>45199</v>
      </c>
      <c r="E1433" s="4">
        <v>45217</v>
      </c>
      <c r="F1433" s="5">
        <v>1.4338645058288524</v>
      </c>
      <c r="G1433" s="5">
        <f>'PG facts'!D51</f>
        <v>0</v>
      </c>
      <c r="H1433" s="5">
        <f t="shared" si="44"/>
        <v>2.055967421075819</v>
      </c>
      <c r="I1433" s="5">
        <f t="shared" si="45"/>
        <v>0</v>
      </c>
    </row>
    <row r="1434" spans="1:9" ht="25" customHeight="1">
      <c r="A1434" s="1"/>
      <c r="B1434" s="1">
        <v>85</v>
      </c>
      <c r="C1434" s="13" t="s">
        <v>47</v>
      </c>
      <c r="D1434" s="4">
        <v>45291</v>
      </c>
      <c r="E1434" s="4">
        <v>45314</v>
      </c>
      <c r="F1434" s="5">
        <v>2.0298663136464334</v>
      </c>
      <c r="G1434" s="5">
        <f>'PG facts'!D58</f>
        <v>1</v>
      </c>
      <c r="H1434" s="5">
        <f t="shared" si="44"/>
        <v>4.1203572512765607</v>
      </c>
      <c r="I1434" s="5">
        <f t="shared" si="45"/>
        <v>2.0298663136464334</v>
      </c>
    </row>
    <row r="1435" spans="1:9" ht="25" customHeight="1">
      <c r="A1435" s="1"/>
      <c r="B1435" s="1">
        <v>85</v>
      </c>
      <c r="C1435" s="13" t="s">
        <v>47</v>
      </c>
      <c r="D1435" s="4">
        <v>45382</v>
      </c>
      <c r="E1435" s="4">
        <v>45401</v>
      </c>
      <c r="F1435" s="5">
        <v>1.6317086363363043</v>
      </c>
      <c r="G1435" s="5">
        <f>'PG facts'!D65</f>
        <v>1</v>
      </c>
      <c r="H1435" s="5">
        <f t="shared" si="44"/>
        <v>2.6624730738944815</v>
      </c>
      <c r="I1435" s="5">
        <f t="shared" si="45"/>
        <v>1.6317086363363043</v>
      </c>
    </row>
    <row r="1436" spans="1:9" ht="25" customHeight="1">
      <c r="A1436" s="1"/>
      <c r="B1436" s="1">
        <v>85</v>
      </c>
      <c r="C1436" s="13" t="s">
        <v>50</v>
      </c>
      <c r="D1436" s="4">
        <v>44742</v>
      </c>
      <c r="E1436" s="4">
        <v>44771</v>
      </c>
      <c r="F1436" s="5">
        <v>3.7505057736001657</v>
      </c>
      <c r="G1436" s="5">
        <f>'PG facts'!D16</f>
        <v>-1</v>
      </c>
      <c r="H1436" s="5">
        <f t="shared" si="44"/>
        <v>14.066293557808176</v>
      </c>
      <c r="I1436" s="5">
        <f t="shared" si="45"/>
        <v>-3.7505057736001657</v>
      </c>
    </row>
    <row r="1437" spans="1:9" ht="25" customHeight="1">
      <c r="A1437" s="1"/>
      <c r="B1437" s="1">
        <v>85</v>
      </c>
      <c r="C1437" s="13" t="s">
        <v>50</v>
      </c>
      <c r="D1437" s="4">
        <v>44834</v>
      </c>
      <c r="E1437" s="4">
        <v>44853</v>
      </c>
      <c r="F1437" s="5">
        <v>0.22450063641921147</v>
      </c>
      <c r="G1437" s="5">
        <f>'PG facts'!D23</f>
        <v>-4</v>
      </c>
      <c r="H1437" s="5">
        <f t="shared" si="44"/>
        <v>5.0400535752630982E-2</v>
      </c>
      <c r="I1437" s="5">
        <f t="shared" si="45"/>
        <v>-0.8980025456768459</v>
      </c>
    </row>
    <row r="1438" spans="1:9" ht="25" customHeight="1">
      <c r="A1438" s="1"/>
      <c r="B1438" s="1">
        <v>85</v>
      </c>
      <c r="C1438" s="13" t="s">
        <v>50</v>
      </c>
      <c r="D1438" s="4">
        <v>44926</v>
      </c>
      <c r="E1438" s="4">
        <v>44945</v>
      </c>
      <c r="F1438" s="5">
        <v>-0.45976551958502032</v>
      </c>
      <c r="G1438" s="5">
        <f>'PG facts'!D30</f>
        <v>-7</v>
      </c>
      <c r="H1438" s="5">
        <f t="shared" si="44"/>
        <v>0.21138433299928369</v>
      </c>
      <c r="I1438" s="5">
        <f t="shared" si="45"/>
        <v>3.2183586370951422</v>
      </c>
    </row>
    <row r="1439" spans="1:9" ht="25" customHeight="1">
      <c r="A1439" s="1"/>
      <c r="B1439" s="1">
        <v>85</v>
      </c>
      <c r="C1439" s="13" t="s">
        <v>50</v>
      </c>
      <c r="D1439" s="4">
        <v>45016</v>
      </c>
      <c r="E1439" s="4">
        <v>45037</v>
      </c>
      <c r="F1439" s="5">
        <v>-0.97130769001577688</v>
      </c>
      <c r="G1439" s="5">
        <f>'PG facts'!D37</f>
        <v>-5</v>
      </c>
      <c r="H1439" s="5">
        <f t="shared" si="44"/>
        <v>0.94343862868378447</v>
      </c>
      <c r="I1439" s="5">
        <f t="shared" si="45"/>
        <v>4.8565384500788848</v>
      </c>
    </row>
    <row r="1440" spans="1:9" ht="25" customHeight="1">
      <c r="A1440" s="1"/>
      <c r="B1440" s="1">
        <v>85</v>
      </c>
      <c r="C1440" s="13" t="s">
        <v>50</v>
      </c>
      <c r="D1440" s="4">
        <v>45107</v>
      </c>
      <c r="E1440" s="4">
        <v>45135</v>
      </c>
      <c r="F1440" s="5">
        <v>-0.16799664006719173</v>
      </c>
      <c r="G1440" s="5">
        <f>'PG facts'!D44</f>
        <v>-2</v>
      </c>
      <c r="H1440" s="5">
        <f t="shared" si="44"/>
        <v>2.822287107386557E-2</v>
      </c>
      <c r="I1440" s="5">
        <f t="shared" si="45"/>
        <v>0.33599328013438345</v>
      </c>
    </row>
    <row r="1441" spans="1:9" ht="25" customHeight="1">
      <c r="A1441" s="1"/>
      <c r="B1441" s="1">
        <v>85</v>
      </c>
      <c r="C1441" s="13" t="s">
        <v>50</v>
      </c>
      <c r="D1441" s="4">
        <v>45199</v>
      </c>
      <c r="E1441" s="4">
        <v>45217</v>
      </c>
      <c r="F1441" s="5">
        <v>6.1999380006194649E-2</v>
      </c>
      <c r="G1441" s="5">
        <f>'PG facts'!D51</f>
        <v>0</v>
      </c>
      <c r="H1441" s="5">
        <f t="shared" si="44"/>
        <v>3.8439231211525289E-3</v>
      </c>
      <c r="I1441" s="5">
        <f t="shared" si="45"/>
        <v>0</v>
      </c>
    </row>
    <row r="1442" spans="1:9" ht="25" customHeight="1">
      <c r="A1442" s="1"/>
      <c r="B1442" s="1">
        <v>85</v>
      </c>
      <c r="C1442" s="13" t="s">
        <v>50</v>
      </c>
      <c r="D1442" s="4">
        <v>45291</v>
      </c>
      <c r="E1442" s="4">
        <v>45314</v>
      </c>
      <c r="F1442" s="5">
        <v>1.4338645058288524</v>
      </c>
      <c r="G1442" s="5">
        <f>'PG facts'!D58</f>
        <v>1</v>
      </c>
      <c r="H1442" s="5">
        <f t="shared" si="44"/>
        <v>2.055967421075819</v>
      </c>
      <c r="I1442" s="5">
        <f t="shared" si="45"/>
        <v>1.4338645058288524</v>
      </c>
    </row>
    <row r="1443" spans="1:9" ht="25" customHeight="1">
      <c r="A1443" s="1"/>
      <c r="B1443" s="1">
        <v>85</v>
      </c>
      <c r="C1443" s="13" t="s">
        <v>50</v>
      </c>
      <c r="D1443" s="4">
        <v>45382</v>
      </c>
      <c r="E1443" s="4">
        <v>45401</v>
      </c>
      <c r="F1443" s="5">
        <v>2.0298663136464334</v>
      </c>
      <c r="G1443" s="5">
        <f>'PG facts'!D65</f>
        <v>1</v>
      </c>
      <c r="H1443" s="5">
        <f t="shared" si="44"/>
        <v>4.1203572512765607</v>
      </c>
      <c r="I1443" s="5">
        <f t="shared" si="45"/>
        <v>2.0298663136464334</v>
      </c>
    </row>
    <row r="1444" spans="1:9" ht="25" customHeight="1">
      <c r="A1444" s="1"/>
      <c r="B1444" s="1">
        <v>86</v>
      </c>
      <c r="C1444" s="13" t="s">
        <v>47</v>
      </c>
      <c r="D1444" s="4">
        <v>44651</v>
      </c>
      <c r="E1444" s="4">
        <v>44671</v>
      </c>
      <c r="F1444" s="5">
        <v>3.7505057736001657</v>
      </c>
      <c r="G1444" s="5">
        <f>'PG facts'!D9</f>
        <v>5</v>
      </c>
      <c r="H1444" s="5">
        <f t="shared" si="44"/>
        <v>14.066293557808176</v>
      </c>
      <c r="I1444" s="5">
        <f t="shared" si="45"/>
        <v>18.75252886800083</v>
      </c>
    </row>
    <row r="1445" spans="1:9" ht="25" customHeight="1">
      <c r="A1445" s="1"/>
      <c r="B1445" s="1">
        <v>86</v>
      </c>
      <c r="C1445" s="13" t="s">
        <v>47</v>
      </c>
      <c r="D1445" s="4">
        <v>44742</v>
      </c>
      <c r="E1445" s="4">
        <v>44771</v>
      </c>
      <c r="F1445" s="5">
        <v>0.22450063641921147</v>
      </c>
      <c r="G1445" s="5">
        <f>'PG facts'!D16</f>
        <v>-1</v>
      </c>
      <c r="H1445" s="5">
        <f t="shared" si="44"/>
        <v>5.0400535752630982E-2</v>
      </c>
      <c r="I1445" s="5">
        <f t="shared" si="45"/>
        <v>-0.22450063641921147</v>
      </c>
    </row>
    <row r="1446" spans="1:9" ht="25" customHeight="1">
      <c r="A1446" s="1"/>
      <c r="B1446" s="1">
        <v>86</v>
      </c>
      <c r="C1446" s="13" t="s">
        <v>47</v>
      </c>
      <c r="D1446" s="4">
        <v>44834</v>
      </c>
      <c r="E1446" s="4">
        <v>44853</v>
      </c>
      <c r="F1446" s="5">
        <v>-0.45976551958502032</v>
      </c>
      <c r="G1446" s="5">
        <f>'PG facts'!D23</f>
        <v>-4</v>
      </c>
      <c r="H1446" s="5">
        <f t="shared" si="44"/>
        <v>0.21138433299928369</v>
      </c>
      <c r="I1446" s="5">
        <f t="shared" si="45"/>
        <v>1.8390620783400813</v>
      </c>
    </row>
    <row r="1447" spans="1:9" ht="25" customHeight="1">
      <c r="A1447" s="1"/>
      <c r="B1447" s="1">
        <v>86</v>
      </c>
      <c r="C1447" s="13" t="s">
        <v>47</v>
      </c>
      <c r="D1447" s="4">
        <v>44926</v>
      </c>
      <c r="E1447" s="4">
        <v>44945</v>
      </c>
      <c r="F1447" s="5">
        <v>-0.97130769001577688</v>
      </c>
      <c r="G1447" s="5">
        <f>'PG facts'!D30</f>
        <v>-7</v>
      </c>
      <c r="H1447" s="5">
        <f t="shared" si="44"/>
        <v>0.94343862868378447</v>
      </c>
      <c r="I1447" s="5">
        <f t="shared" si="45"/>
        <v>6.7991538301104377</v>
      </c>
    </row>
    <row r="1448" spans="1:9" ht="25" customHeight="1">
      <c r="A1448" s="1"/>
      <c r="B1448" s="1">
        <v>86</v>
      </c>
      <c r="C1448" s="13" t="s">
        <v>47</v>
      </c>
      <c r="D1448" s="4">
        <v>45016</v>
      </c>
      <c r="E1448" s="4">
        <v>45037</v>
      </c>
      <c r="F1448" s="5">
        <v>-0.16799664006719173</v>
      </c>
      <c r="G1448" s="5">
        <f>'PG facts'!D37</f>
        <v>-5</v>
      </c>
      <c r="H1448" s="5">
        <f t="shared" si="44"/>
        <v>2.822287107386557E-2</v>
      </c>
      <c r="I1448" s="5">
        <f t="shared" si="45"/>
        <v>0.83998320033595864</v>
      </c>
    </row>
    <row r="1449" spans="1:9" ht="25" customHeight="1">
      <c r="A1449" s="1"/>
      <c r="B1449" s="1">
        <v>86</v>
      </c>
      <c r="C1449" s="13" t="s">
        <v>47</v>
      </c>
      <c r="D1449" s="4">
        <v>45107</v>
      </c>
      <c r="E1449" s="4">
        <v>45135</v>
      </c>
      <c r="F1449" s="5">
        <v>6.1999380006194649E-2</v>
      </c>
      <c r="G1449" s="5">
        <f>'PG facts'!D44</f>
        <v>-2</v>
      </c>
      <c r="H1449" s="5">
        <f t="shared" si="44"/>
        <v>3.8439231211525289E-3</v>
      </c>
      <c r="I1449" s="5">
        <f t="shared" si="45"/>
        <v>-0.1239987600123893</v>
      </c>
    </row>
    <row r="1450" spans="1:9" ht="25" customHeight="1">
      <c r="A1450" s="1"/>
      <c r="B1450" s="1">
        <v>86</v>
      </c>
      <c r="C1450" s="13" t="s">
        <v>47</v>
      </c>
      <c r="D1450" s="4">
        <v>45199</v>
      </c>
      <c r="E1450" s="4">
        <v>45217</v>
      </c>
      <c r="F1450" s="5">
        <v>1.4338645058288524</v>
      </c>
      <c r="G1450" s="5">
        <f>'PG facts'!D51</f>
        <v>0</v>
      </c>
      <c r="H1450" s="5">
        <f t="shared" si="44"/>
        <v>2.055967421075819</v>
      </c>
      <c r="I1450" s="5">
        <f t="shared" si="45"/>
        <v>0</v>
      </c>
    </row>
    <row r="1451" spans="1:9" ht="25" customHeight="1">
      <c r="A1451" s="1"/>
      <c r="B1451" s="1">
        <v>86</v>
      </c>
      <c r="C1451" s="13" t="s">
        <v>47</v>
      </c>
      <c r="D1451" s="4">
        <v>45291</v>
      </c>
      <c r="E1451" s="4">
        <v>45314</v>
      </c>
      <c r="F1451" s="5">
        <v>2.0298663136464334</v>
      </c>
      <c r="G1451" s="5">
        <f>'PG facts'!D58</f>
        <v>1</v>
      </c>
      <c r="H1451" s="5">
        <f t="shared" si="44"/>
        <v>4.1203572512765607</v>
      </c>
      <c r="I1451" s="5">
        <f t="shared" si="45"/>
        <v>2.0298663136464334</v>
      </c>
    </row>
    <row r="1452" spans="1:9" ht="25" customHeight="1">
      <c r="A1452" s="1"/>
      <c r="B1452" s="1">
        <v>86</v>
      </c>
      <c r="C1452" s="13" t="s">
        <v>47</v>
      </c>
      <c r="D1452" s="4">
        <v>45382</v>
      </c>
      <c r="E1452" s="4">
        <v>45401</v>
      </c>
      <c r="F1452" s="5">
        <v>1.6317086363363043</v>
      </c>
      <c r="G1452" s="5">
        <f>'PG facts'!D65</f>
        <v>1</v>
      </c>
      <c r="H1452" s="5">
        <f t="shared" si="44"/>
        <v>2.6624730738944815</v>
      </c>
      <c r="I1452" s="5">
        <f t="shared" si="45"/>
        <v>1.6317086363363043</v>
      </c>
    </row>
    <row r="1453" spans="1:9" ht="25" customHeight="1">
      <c r="A1453" s="1"/>
      <c r="B1453" s="1">
        <v>86</v>
      </c>
      <c r="C1453" s="13" t="s">
        <v>47</v>
      </c>
      <c r="D1453" s="4">
        <v>45473</v>
      </c>
      <c r="E1453" s="4">
        <v>45503</v>
      </c>
      <c r="F1453" s="5">
        <v>1.7459000829477489</v>
      </c>
      <c r="G1453" s="5">
        <f>'PG facts'!D72</f>
        <v>3</v>
      </c>
      <c r="H1453" s="5">
        <f t="shared" si="44"/>
        <v>3.0481670996369563</v>
      </c>
      <c r="I1453" s="5">
        <f t="shared" si="45"/>
        <v>5.2377002488432467</v>
      </c>
    </row>
    <row r="1454" spans="1:9" ht="25" customHeight="1">
      <c r="A1454" s="1"/>
      <c r="B1454" s="1">
        <v>86</v>
      </c>
      <c r="C1454" s="13" t="s">
        <v>50</v>
      </c>
      <c r="D1454" s="4">
        <v>44742</v>
      </c>
      <c r="E1454" s="4">
        <v>44771</v>
      </c>
      <c r="F1454" s="5">
        <v>3.7505057736001657</v>
      </c>
      <c r="G1454" s="5">
        <f>'PG facts'!D16</f>
        <v>-1</v>
      </c>
      <c r="H1454" s="5">
        <f t="shared" si="44"/>
        <v>14.066293557808176</v>
      </c>
      <c r="I1454" s="5">
        <f t="shared" si="45"/>
        <v>-3.7505057736001657</v>
      </c>
    </row>
    <row r="1455" spans="1:9" ht="25" customHeight="1">
      <c r="A1455" s="1"/>
      <c r="B1455" s="1">
        <v>86</v>
      </c>
      <c r="C1455" s="13" t="s">
        <v>50</v>
      </c>
      <c r="D1455" s="4">
        <v>44834</v>
      </c>
      <c r="E1455" s="4">
        <v>44853</v>
      </c>
      <c r="F1455" s="5">
        <v>0.22450063641921147</v>
      </c>
      <c r="G1455" s="5">
        <f>'PG facts'!D23</f>
        <v>-4</v>
      </c>
      <c r="H1455" s="5">
        <f t="shared" si="44"/>
        <v>5.0400535752630982E-2</v>
      </c>
      <c r="I1455" s="5">
        <f t="shared" si="45"/>
        <v>-0.8980025456768459</v>
      </c>
    </row>
    <row r="1456" spans="1:9" ht="25" customHeight="1">
      <c r="A1456" s="1"/>
      <c r="B1456" s="1">
        <v>86</v>
      </c>
      <c r="C1456" s="13" t="s">
        <v>50</v>
      </c>
      <c r="D1456" s="4">
        <v>44926</v>
      </c>
      <c r="E1456" s="4">
        <v>44945</v>
      </c>
      <c r="F1456" s="5">
        <v>-0.45976551958502032</v>
      </c>
      <c r="G1456" s="5">
        <f>'PG facts'!D30</f>
        <v>-7</v>
      </c>
      <c r="H1456" s="5">
        <f t="shared" si="44"/>
        <v>0.21138433299928369</v>
      </c>
      <c r="I1456" s="5">
        <f t="shared" si="45"/>
        <v>3.2183586370951422</v>
      </c>
    </row>
    <row r="1457" spans="1:9" ht="25" customHeight="1">
      <c r="A1457" s="1"/>
      <c r="B1457" s="1">
        <v>86</v>
      </c>
      <c r="C1457" s="13" t="s">
        <v>50</v>
      </c>
      <c r="D1457" s="4">
        <v>45016</v>
      </c>
      <c r="E1457" s="4">
        <v>45037</v>
      </c>
      <c r="F1457" s="5">
        <v>-0.97130769001577688</v>
      </c>
      <c r="G1457" s="5">
        <f>'PG facts'!D37</f>
        <v>-5</v>
      </c>
      <c r="H1457" s="5">
        <f t="shared" si="44"/>
        <v>0.94343862868378447</v>
      </c>
      <c r="I1457" s="5">
        <f t="shared" si="45"/>
        <v>4.8565384500788848</v>
      </c>
    </row>
    <row r="1458" spans="1:9" ht="25" customHeight="1">
      <c r="A1458" s="1"/>
      <c r="B1458" s="1">
        <v>86</v>
      </c>
      <c r="C1458" s="13" t="s">
        <v>50</v>
      </c>
      <c r="D1458" s="4">
        <v>45107</v>
      </c>
      <c r="E1458" s="4">
        <v>45135</v>
      </c>
      <c r="F1458" s="5">
        <v>-0.16799664006719173</v>
      </c>
      <c r="G1458" s="5">
        <f>'PG facts'!D44</f>
        <v>-2</v>
      </c>
      <c r="H1458" s="5">
        <f t="shared" si="44"/>
        <v>2.822287107386557E-2</v>
      </c>
      <c r="I1458" s="5">
        <f t="shared" si="45"/>
        <v>0.33599328013438345</v>
      </c>
    </row>
    <row r="1459" spans="1:9" ht="25" customHeight="1">
      <c r="A1459" s="1"/>
      <c r="B1459" s="1">
        <v>86</v>
      </c>
      <c r="C1459" s="13" t="s">
        <v>50</v>
      </c>
      <c r="D1459" s="4">
        <v>45199</v>
      </c>
      <c r="E1459" s="4">
        <v>45217</v>
      </c>
      <c r="F1459" s="5">
        <v>6.1999380006194649E-2</v>
      </c>
      <c r="G1459" s="5">
        <f>'PG facts'!D51</f>
        <v>0</v>
      </c>
      <c r="H1459" s="5">
        <f t="shared" si="44"/>
        <v>3.8439231211525289E-3</v>
      </c>
      <c r="I1459" s="5">
        <f t="shared" si="45"/>
        <v>0</v>
      </c>
    </row>
    <row r="1460" spans="1:9" ht="25" customHeight="1">
      <c r="A1460" s="1"/>
      <c r="B1460" s="1">
        <v>86</v>
      </c>
      <c r="C1460" s="13" t="s">
        <v>50</v>
      </c>
      <c r="D1460" s="4">
        <v>45291</v>
      </c>
      <c r="E1460" s="4">
        <v>45314</v>
      </c>
      <c r="F1460" s="5">
        <v>1.4338645058288524</v>
      </c>
      <c r="G1460" s="5">
        <f>'PG facts'!D58</f>
        <v>1</v>
      </c>
      <c r="H1460" s="5">
        <f t="shared" si="44"/>
        <v>2.055967421075819</v>
      </c>
      <c r="I1460" s="5">
        <f t="shared" si="45"/>
        <v>1.4338645058288524</v>
      </c>
    </row>
    <row r="1461" spans="1:9" ht="25" customHeight="1">
      <c r="A1461" s="1"/>
      <c r="B1461" s="1">
        <v>86</v>
      </c>
      <c r="C1461" s="13" t="s">
        <v>50</v>
      </c>
      <c r="D1461" s="4">
        <v>45382</v>
      </c>
      <c r="E1461" s="4">
        <v>45401</v>
      </c>
      <c r="F1461" s="5">
        <v>2.0298663136464334</v>
      </c>
      <c r="G1461" s="5">
        <f>'PG facts'!D65</f>
        <v>1</v>
      </c>
      <c r="H1461" s="5">
        <f t="shared" si="44"/>
        <v>4.1203572512765607</v>
      </c>
      <c r="I1461" s="5">
        <f t="shared" si="45"/>
        <v>2.0298663136464334</v>
      </c>
    </row>
    <row r="1462" spans="1:9" ht="25" customHeight="1">
      <c r="A1462" s="1"/>
      <c r="B1462" s="1">
        <v>86</v>
      </c>
      <c r="C1462" s="13" t="s">
        <v>50</v>
      </c>
      <c r="D1462" s="4">
        <v>45473</v>
      </c>
      <c r="E1462" s="4">
        <v>45503</v>
      </c>
      <c r="F1462" s="5">
        <v>1.6317086363363043</v>
      </c>
      <c r="G1462" s="5">
        <f>'PG facts'!D72</f>
        <v>3</v>
      </c>
      <c r="H1462" s="5">
        <f t="shared" si="44"/>
        <v>2.6624730738944815</v>
      </c>
      <c r="I1462" s="5">
        <f t="shared" si="45"/>
        <v>4.8951259090089128</v>
      </c>
    </row>
    <row r="1463" spans="1:9" ht="25" customHeight="1">
      <c r="A1463" s="1"/>
      <c r="B1463" s="1">
        <v>87</v>
      </c>
      <c r="C1463" s="13" t="s">
        <v>47</v>
      </c>
      <c r="D1463" s="4">
        <v>44651</v>
      </c>
      <c r="E1463" s="4">
        <v>44671</v>
      </c>
      <c r="F1463" s="5">
        <v>3.7505057736001657</v>
      </c>
      <c r="G1463" s="5">
        <f>'PG facts'!D9</f>
        <v>5</v>
      </c>
      <c r="H1463" s="5">
        <f t="shared" si="44"/>
        <v>14.066293557808176</v>
      </c>
      <c r="I1463" s="5">
        <f t="shared" si="45"/>
        <v>18.75252886800083</v>
      </c>
    </row>
    <row r="1464" spans="1:9" ht="25" customHeight="1">
      <c r="A1464" s="1"/>
      <c r="B1464" s="1">
        <v>87</v>
      </c>
      <c r="C1464" s="13" t="s">
        <v>47</v>
      </c>
      <c r="D1464" s="4">
        <v>44742</v>
      </c>
      <c r="E1464" s="4">
        <v>44771</v>
      </c>
      <c r="F1464" s="5">
        <v>0.22450063641921147</v>
      </c>
      <c r="G1464" s="5">
        <f>'PG facts'!D16</f>
        <v>-1</v>
      </c>
      <c r="H1464" s="5">
        <f t="shared" si="44"/>
        <v>5.0400535752630982E-2</v>
      </c>
      <c r="I1464" s="5">
        <f t="shared" si="45"/>
        <v>-0.22450063641921147</v>
      </c>
    </row>
    <row r="1465" spans="1:9" ht="25" customHeight="1">
      <c r="A1465" s="1"/>
      <c r="B1465" s="1">
        <v>87</v>
      </c>
      <c r="C1465" s="13" t="s">
        <v>47</v>
      </c>
      <c r="D1465" s="4">
        <v>44834</v>
      </c>
      <c r="E1465" s="4">
        <v>44853</v>
      </c>
      <c r="F1465" s="5">
        <v>-0.45976551958502032</v>
      </c>
      <c r="G1465" s="5">
        <f>'PG facts'!D23</f>
        <v>-4</v>
      </c>
      <c r="H1465" s="5">
        <f t="shared" si="44"/>
        <v>0.21138433299928369</v>
      </c>
      <c r="I1465" s="5">
        <f t="shared" si="45"/>
        <v>1.8390620783400813</v>
      </c>
    </row>
    <row r="1466" spans="1:9" ht="25" customHeight="1">
      <c r="A1466" s="1"/>
      <c r="B1466" s="1">
        <v>87</v>
      </c>
      <c r="C1466" s="13" t="s">
        <v>47</v>
      </c>
      <c r="D1466" s="4">
        <v>44926</v>
      </c>
      <c r="E1466" s="4">
        <v>44945</v>
      </c>
      <c r="F1466" s="5">
        <v>-0.97130769001577688</v>
      </c>
      <c r="G1466" s="5">
        <f>'PG facts'!D30</f>
        <v>-7</v>
      </c>
      <c r="H1466" s="5">
        <f t="shared" si="44"/>
        <v>0.94343862868378447</v>
      </c>
      <c r="I1466" s="5">
        <f t="shared" si="45"/>
        <v>6.7991538301104377</v>
      </c>
    </row>
    <row r="1467" spans="1:9" ht="25" customHeight="1">
      <c r="A1467" s="1"/>
      <c r="B1467" s="1">
        <v>87</v>
      </c>
      <c r="C1467" s="13" t="s">
        <v>47</v>
      </c>
      <c r="D1467" s="4">
        <v>45016</v>
      </c>
      <c r="E1467" s="4">
        <v>45037</v>
      </c>
      <c r="F1467" s="5">
        <v>-0.16799664006719173</v>
      </c>
      <c r="G1467" s="5">
        <f>'PG facts'!D37</f>
        <v>-5</v>
      </c>
      <c r="H1467" s="5">
        <f t="shared" si="44"/>
        <v>2.822287107386557E-2</v>
      </c>
      <c r="I1467" s="5">
        <f t="shared" si="45"/>
        <v>0.83998320033595864</v>
      </c>
    </row>
    <row r="1468" spans="1:9" ht="25" customHeight="1">
      <c r="A1468" s="1"/>
      <c r="B1468" s="1">
        <v>87</v>
      </c>
      <c r="C1468" s="13" t="s">
        <v>47</v>
      </c>
      <c r="D1468" s="4">
        <v>45107</v>
      </c>
      <c r="E1468" s="4">
        <v>45135</v>
      </c>
      <c r="F1468" s="5">
        <v>6.1999380006194649E-2</v>
      </c>
      <c r="G1468" s="5">
        <f>'PG facts'!D44</f>
        <v>-2</v>
      </c>
      <c r="H1468" s="5">
        <f t="shared" si="44"/>
        <v>3.8439231211525289E-3</v>
      </c>
      <c r="I1468" s="5">
        <f t="shared" si="45"/>
        <v>-0.1239987600123893</v>
      </c>
    </row>
    <row r="1469" spans="1:9" ht="25" customHeight="1">
      <c r="A1469" s="1"/>
      <c r="B1469" s="1">
        <v>87</v>
      </c>
      <c r="C1469" s="13" t="s">
        <v>47</v>
      </c>
      <c r="D1469" s="4">
        <v>45199</v>
      </c>
      <c r="E1469" s="4">
        <v>45217</v>
      </c>
      <c r="F1469" s="5">
        <v>1.4338645058288524</v>
      </c>
      <c r="G1469" s="5">
        <f>'PG facts'!D51</f>
        <v>0</v>
      </c>
      <c r="H1469" s="5">
        <f t="shared" si="44"/>
        <v>2.055967421075819</v>
      </c>
      <c r="I1469" s="5">
        <f t="shared" si="45"/>
        <v>0</v>
      </c>
    </row>
    <row r="1470" spans="1:9" ht="25" customHeight="1">
      <c r="A1470" s="1"/>
      <c r="B1470" s="1">
        <v>87</v>
      </c>
      <c r="C1470" s="13" t="s">
        <v>47</v>
      </c>
      <c r="D1470" s="4">
        <v>45291</v>
      </c>
      <c r="E1470" s="4">
        <v>45314</v>
      </c>
      <c r="F1470" s="5">
        <v>2.0298663136464334</v>
      </c>
      <c r="G1470" s="5">
        <f>'PG facts'!D58</f>
        <v>1</v>
      </c>
      <c r="H1470" s="5">
        <f t="shared" si="44"/>
        <v>4.1203572512765607</v>
      </c>
      <c r="I1470" s="5">
        <f t="shared" si="45"/>
        <v>2.0298663136464334</v>
      </c>
    </row>
    <row r="1471" spans="1:9" ht="25" customHeight="1">
      <c r="A1471" s="1"/>
      <c r="B1471" s="1">
        <v>87</v>
      </c>
      <c r="C1471" s="13" t="s">
        <v>47</v>
      </c>
      <c r="D1471" s="4">
        <v>45382</v>
      </c>
      <c r="E1471" s="4">
        <v>45401</v>
      </c>
      <c r="F1471" s="5">
        <v>1.6317086363363043</v>
      </c>
      <c r="G1471" s="5">
        <f>'PG facts'!D65</f>
        <v>1</v>
      </c>
      <c r="H1471" s="5">
        <f t="shared" si="44"/>
        <v>2.6624730738944815</v>
      </c>
      <c r="I1471" s="5">
        <f t="shared" si="45"/>
        <v>1.6317086363363043</v>
      </c>
    </row>
    <row r="1472" spans="1:9" ht="25" customHeight="1">
      <c r="A1472" s="1"/>
      <c r="B1472" s="1">
        <v>87</v>
      </c>
      <c r="C1472" s="13" t="s">
        <v>47</v>
      </c>
      <c r="D1472" s="4">
        <v>45473</v>
      </c>
      <c r="E1472" s="4">
        <v>45503</v>
      </c>
      <c r="F1472" s="5">
        <v>1.8988037536352254</v>
      </c>
      <c r="G1472" s="5">
        <f>'PG facts'!D72</f>
        <v>3</v>
      </c>
      <c r="H1472" s="5">
        <f t="shared" si="44"/>
        <v>3.6054556948192218</v>
      </c>
      <c r="I1472" s="5">
        <f t="shared" si="45"/>
        <v>5.6964112609056761</v>
      </c>
    </row>
    <row r="1473" spans="1:9" ht="25" customHeight="1">
      <c r="A1473" s="1"/>
      <c r="B1473" s="1">
        <v>87</v>
      </c>
      <c r="C1473" s="13" t="s">
        <v>50</v>
      </c>
      <c r="D1473" s="4">
        <v>44742</v>
      </c>
      <c r="E1473" s="4">
        <v>44771</v>
      </c>
      <c r="F1473" s="5">
        <v>3.7505057736001657</v>
      </c>
      <c r="G1473" s="5">
        <f>'PG facts'!D16</f>
        <v>-1</v>
      </c>
      <c r="H1473" s="5">
        <f t="shared" si="44"/>
        <v>14.066293557808176</v>
      </c>
      <c r="I1473" s="5">
        <f t="shared" si="45"/>
        <v>-3.7505057736001657</v>
      </c>
    </row>
    <row r="1474" spans="1:9" ht="25" customHeight="1">
      <c r="A1474" s="1"/>
      <c r="B1474" s="1">
        <v>87</v>
      </c>
      <c r="C1474" s="13" t="s">
        <v>50</v>
      </c>
      <c r="D1474" s="4">
        <v>44834</v>
      </c>
      <c r="E1474" s="4">
        <v>44853</v>
      </c>
      <c r="F1474" s="5">
        <v>0.22450063641921147</v>
      </c>
      <c r="G1474" s="5">
        <f>'PG facts'!D23</f>
        <v>-4</v>
      </c>
      <c r="H1474" s="5">
        <f t="shared" si="44"/>
        <v>5.0400535752630982E-2</v>
      </c>
      <c r="I1474" s="5">
        <f t="shared" si="45"/>
        <v>-0.8980025456768459</v>
      </c>
    </row>
    <row r="1475" spans="1:9" ht="25" customHeight="1">
      <c r="A1475" s="1"/>
      <c r="B1475" s="1">
        <v>87</v>
      </c>
      <c r="C1475" s="13" t="s">
        <v>50</v>
      </c>
      <c r="D1475" s="4">
        <v>44926</v>
      </c>
      <c r="E1475" s="4">
        <v>44945</v>
      </c>
      <c r="F1475" s="5">
        <v>-0.45976551958502032</v>
      </c>
      <c r="G1475" s="5">
        <f>'PG facts'!D30</f>
        <v>-7</v>
      </c>
      <c r="H1475" s="5">
        <f t="shared" si="44"/>
        <v>0.21138433299928369</v>
      </c>
      <c r="I1475" s="5">
        <f t="shared" si="45"/>
        <v>3.2183586370951422</v>
      </c>
    </row>
    <row r="1476" spans="1:9" ht="25" customHeight="1">
      <c r="A1476" s="1"/>
      <c r="B1476" s="1">
        <v>87</v>
      </c>
      <c r="C1476" s="13" t="s">
        <v>50</v>
      </c>
      <c r="D1476" s="4">
        <v>45016</v>
      </c>
      <c r="E1476" s="4">
        <v>45037</v>
      </c>
      <c r="F1476" s="5">
        <v>-0.97130769001577688</v>
      </c>
      <c r="G1476" s="5">
        <f>'PG facts'!D37</f>
        <v>-5</v>
      </c>
      <c r="H1476" s="5">
        <f t="shared" si="44"/>
        <v>0.94343862868378447</v>
      </c>
      <c r="I1476" s="5">
        <f t="shared" si="45"/>
        <v>4.8565384500788848</v>
      </c>
    </row>
    <row r="1477" spans="1:9" ht="25" customHeight="1">
      <c r="A1477" s="1"/>
      <c r="B1477" s="1">
        <v>87</v>
      </c>
      <c r="C1477" s="13" t="s">
        <v>50</v>
      </c>
      <c r="D1477" s="4">
        <v>45107</v>
      </c>
      <c r="E1477" s="4">
        <v>45135</v>
      </c>
      <c r="F1477" s="5">
        <v>-0.16799664006719173</v>
      </c>
      <c r="G1477" s="5">
        <f>'PG facts'!D44</f>
        <v>-2</v>
      </c>
      <c r="H1477" s="5">
        <f t="shared" si="44"/>
        <v>2.822287107386557E-2</v>
      </c>
      <c r="I1477" s="5">
        <f t="shared" si="45"/>
        <v>0.33599328013438345</v>
      </c>
    </row>
    <row r="1478" spans="1:9" ht="25" customHeight="1">
      <c r="A1478" s="1"/>
      <c r="B1478" s="1">
        <v>87</v>
      </c>
      <c r="C1478" s="13" t="s">
        <v>50</v>
      </c>
      <c r="D1478" s="4">
        <v>45199</v>
      </c>
      <c r="E1478" s="4">
        <v>45217</v>
      </c>
      <c r="F1478" s="5">
        <v>6.1999380006194649E-2</v>
      </c>
      <c r="G1478" s="5">
        <f>'PG facts'!D51</f>
        <v>0</v>
      </c>
      <c r="H1478" s="5">
        <f t="shared" ref="H1478:H1541" si="46">F1478^2</f>
        <v>3.8439231211525289E-3</v>
      </c>
      <c r="I1478" s="5">
        <f t="shared" ref="I1478:I1541" si="47">F1478*G1478</f>
        <v>0</v>
      </c>
    </row>
    <row r="1479" spans="1:9" ht="25" customHeight="1">
      <c r="A1479" s="1"/>
      <c r="B1479" s="1">
        <v>87</v>
      </c>
      <c r="C1479" s="13" t="s">
        <v>50</v>
      </c>
      <c r="D1479" s="4">
        <v>45291</v>
      </c>
      <c r="E1479" s="4">
        <v>45314</v>
      </c>
      <c r="F1479" s="5">
        <v>1.4338645058288524</v>
      </c>
      <c r="G1479" s="5">
        <f>'PG facts'!D58</f>
        <v>1</v>
      </c>
      <c r="H1479" s="5">
        <f t="shared" si="46"/>
        <v>2.055967421075819</v>
      </c>
      <c r="I1479" s="5">
        <f t="shared" si="47"/>
        <v>1.4338645058288524</v>
      </c>
    </row>
    <row r="1480" spans="1:9" ht="25" customHeight="1">
      <c r="A1480" s="1"/>
      <c r="B1480" s="1">
        <v>87</v>
      </c>
      <c r="C1480" s="13" t="s">
        <v>50</v>
      </c>
      <c r="D1480" s="4">
        <v>45382</v>
      </c>
      <c r="E1480" s="4">
        <v>45401</v>
      </c>
      <c r="F1480" s="5">
        <v>2.0298663136464334</v>
      </c>
      <c r="G1480" s="5">
        <f>'PG facts'!D65</f>
        <v>1</v>
      </c>
      <c r="H1480" s="5">
        <f t="shared" si="46"/>
        <v>4.1203572512765607</v>
      </c>
      <c r="I1480" s="5">
        <f t="shared" si="47"/>
        <v>2.0298663136464334</v>
      </c>
    </row>
    <row r="1481" spans="1:9" ht="25" customHeight="1">
      <c r="A1481" s="1"/>
      <c r="B1481" s="1">
        <v>87</v>
      </c>
      <c r="C1481" s="13" t="s">
        <v>50</v>
      </c>
      <c r="D1481" s="4">
        <v>45473</v>
      </c>
      <c r="E1481" s="4">
        <v>45503</v>
      </c>
      <c r="F1481" s="5">
        <v>1.6317086363363043</v>
      </c>
      <c r="G1481" s="5">
        <f>'PG facts'!D72</f>
        <v>3</v>
      </c>
      <c r="H1481" s="5">
        <f t="shared" si="46"/>
        <v>2.6624730738944815</v>
      </c>
      <c r="I1481" s="5">
        <f t="shared" si="47"/>
        <v>4.8951259090089128</v>
      </c>
    </row>
    <row r="1482" spans="1:9" ht="25" customHeight="1">
      <c r="A1482" s="1"/>
      <c r="B1482" s="1">
        <v>88</v>
      </c>
      <c r="C1482" s="13" t="s">
        <v>47</v>
      </c>
      <c r="D1482" s="4">
        <v>44651</v>
      </c>
      <c r="E1482" s="4">
        <v>44671</v>
      </c>
      <c r="F1482" s="5">
        <v>3.4048088537418808</v>
      </c>
      <c r="G1482" s="5">
        <f>'PG facts'!D9</f>
        <v>5</v>
      </c>
      <c r="H1482" s="5">
        <f t="shared" si="46"/>
        <v>11.5927233305191</v>
      </c>
      <c r="I1482" s="5">
        <f t="shared" si="47"/>
        <v>17.024044268709403</v>
      </c>
    </row>
    <row r="1483" spans="1:9" ht="25" customHeight="1">
      <c r="A1483" s="1"/>
      <c r="B1483" s="1">
        <v>88</v>
      </c>
      <c r="C1483" s="13" t="s">
        <v>47</v>
      </c>
      <c r="D1483" s="4">
        <v>44742</v>
      </c>
      <c r="E1483" s="4">
        <v>44771</v>
      </c>
      <c r="F1483" s="5">
        <v>-0.26864270520209343</v>
      </c>
      <c r="G1483" s="5">
        <f>'PG facts'!D16</f>
        <v>-1</v>
      </c>
      <c r="H1483" s="5">
        <f t="shared" si="46"/>
        <v>7.2168903058298872E-2</v>
      </c>
      <c r="I1483" s="5">
        <f t="shared" si="47"/>
        <v>0.26864270520209343</v>
      </c>
    </row>
    <row r="1484" spans="1:9" ht="25" customHeight="1">
      <c r="A1484" s="1"/>
      <c r="B1484" s="1">
        <v>88</v>
      </c>
      <c r="C1484" s="13" t="s">
        <v>47</v>
      </c>
      <c r="D1484" s="4">
        <v>44834</v>
      </c>
      <c r="E1484" s="4">
        <v>44853</v>
      </c>
      <c r="F1484" s="5">
        <v>-0.97880747126437573</v>
      </c>
      <c r="G1484" s="5">
        <f>'PG facts'!D23</f>
        <v>-4</v>
      </c>
      <c r="H1484" s="5">
        <f t="shared" si="46"/>
        <v>0.95806406580296166</v>
      </c>
      <c r="I1484" s="5">
        <f t="shared" si="47"/>
        <v>3.9152298850575029</v>
      </c>
    </row>
    <row r="1485" spans="1:9" ht="25" customHeight="1">
      <c r="A1485" s="1"/>
      <c r="B1485" s="1">
        <v>88</v>
      </c>
      <c r="C1485" s="13" t="s">
        <v>47</v>
      </c>
      <c r="D1485" s="4">
        <v>44926</v>
      </c>
      <c r="E1485" s="4">
        <v>44945</v>
      </c>
      <c r="F1485" s="5">
        <v>-1.5609194946349714</v>
      </c>
      <c r="G1485" s="5">
        <f>'PG facts'!D30</f>
        <v>-7</v>
      </c>
      <c r="H1485" s="5">
        <f t="shared" si="46"/>
        <v>2.4364696687314944</v>
      </c>
      <c r="I1485" s="5">
        <f t="shared" si="47"/>
        <v>10.9264364624448</v>
      </c>
    </row>
    <row r="1486" spans="1:9" ht="25" customHeight="1">
      <c r="A1486" s="1"/>
      <c r="B1486" s="1">
        <v>88</v>
      </c>
      <c r="C1486" s="13" t="s">
        <v>47</v>
      </c>
      <c r="D1486" s="4">
        <v>45016</v>
      </c>
      <c r="E1486" s="4">
        <v>45037</v>
      </c>
      <c r="F1486" s="5">
        <v>-0.28354349497309306</v>
      </c>
      <c r="G1486" s="5">
        <f>'PG facts'!D37</f>
        <v>-5</v>
      </c>
      <c r="H1486" s="5">
        <f t="shared" si="46"/>
        <v>8.0396913541556453E-2</v>
      </c>
      <c r="I1486" s="5">
        <f t="shared" si="47"/>
        <v>1.4177174748654653</v>
      </c>
    </row>
    <row r="1487" spans="1:9" ht="25" customHeight="1">
      <c r="A1487" s="1"/>
      <c r="B1487" s="1">
        <v>88</v>
      </c>
      <c r="C1487" s="13" t="s">
        <v>47</v>
      </c>
      <c r="D1487" s="4">
        <v>45107</v>
      </c>
      <c r="E1487" s="4">
        <v>45135</v>
      </c>
      <c r="F1487" s="5">
        <v>-7.7104862613153191E-2</v>
      </c>
      <c r="G1487" s="5">
        <f>'PG facts'!D44</f>
        <v>-2</v>
      </c>
      <c r="H1487" s="5">
        <f t="shared" si="46"/>
        <v>5.9451598385932289E-3</v>
      </c>
      <c r="I1487" s="5">
        <f t="shared" si="47"/>
        <v>0.15420972522630638</v>
      </c>
    </row>
    <row r="1488" spans="1:9" ht="25" customHeight="1">
      <c r="A1488" s="1"/>
      <c r="B1488" s="1">
        <v>88</v>
      </c>
      <c r="C1488" s="13" t="s">
        <v>47</v>
      </c>
      <c r="D1488" s="4">
        <v>45199</v>
      </c>
      <c r="E1488" s="4">
        <v>45217</v>
      </c>
      <c r="F1488" s="5">
        <v>1.3149542033191297</v>
      </c>
      <c r="G1488" s="5">
        <f>'PG facts'!D51</f>
        <v>0</v>
      </c>
      <c r="H1488" s="5">
        <f t="shared" si="46"/>
        <v>1.7291045568266472</v>
      </c>
      <c r="I1488" s="5">
        <f t="shared" si="47"/>
        <v>0</v>
      </c>
    </row>
    <row r="1489" spans="1:9" ht="25" customHeight="1">
      <c r="A1489" s="1"/>
      <c r="B1489" s="1">
        <v>88</v>
      </c>
      <c r="C1489" s="13" t="s">
        <v>47</v>
      </c>
      <c r="D1489" s="4">
        <v>45291</v>
      </c>
      <c r="E1489" s="4">
        <v>45314</v>
      </c>
      <c r="F1489" s="5">
        <v>2.2032156673114089</v>
      </c>
      <c r="G1489" s="5">
        <f>'PG facts'!D58</f>
        <v>1</v>
      </c>
      <c r="H1489" s="5">
        <f t="shared" si="46"/>
        <v>4.854159276686457</v>
      </c>
      <c r="I1489" s="5">
        <f t="shared" si="47"/>
        <v>2.2032156673114089</v>
      </c>
    </row>
    <row r="1490" spans="1:9" ht="25" customHeight="1">
      <c r="A1490" s="1"/>
      <c r="B1490" s="1">
        <v>88</v>
      </c>
      <c r="C1490" s="13" t="s">
        <v>47</v>
      </c>
      <c r="D1490" s="4">
        <v>45382</v>
      </c>
      <c r="E1490" s="4">
        <v>45401</v>
      </c>
      <c r="F1490" s="5">
        <v>1.360673628563136</v>
      </c>
      <c r="G1490" s="5">
        <f>'PG facts'!D65</f>
        <v>1</v>
      </c>
      <c r="H1490" s="5">
        <f t="shared" si="46"/>
        <v>1.851432723467171</v>
      </c>
      <c r="I1490" s="5">
        <f t="shared" si="47"/>
        <v>1.360673628563136</v>
      </c>
    </row>
    <row r="1491" spans="1:9" ht="25" customHeight="1">
      <c r="A1491" s="1"/>
      <c r="B1491" s="1">
        <v>88</v>
      </c>
      <c r="C1491" s="13" t="s">
        <v>47</v>
      </c>
      <c r="D1491" s="4">
        <v>45473</v>
      </c>
      <c r="E1491" s="4">
        <v>45503</v>
      </c>
      <c r="F1491" s="5">
        <v>1.8739916021125014</v>
      </c>
      <c r="G1491" s="5">
        <f>'PG facts'!D72</f>
        <v>3</v>
      </c>
      <c r="H1491" s="5">
        <f t="shared" si="46"/>
        <v>3.5118445247881795</v>
      </c>
      <c r="I1491" s="5">
        <f t="shared" si="47"/>
        <v>5.6219748063375041</v>
      </c>
    </row>
    <row r="1492" spans="1:9" ht="25" customHeight="1">
      <c r="A1492" s="1"/>
      <c r="B1492" s="1">
        <v>88</v>
      </c>
      <c r="C1492" s="13" t="s">
        <v>50</v>
      </c>
      <c r="D1492" s="4">
        <v>44742</v>
      </c>
      <c r="E1492" s="4">
        <v>44771</v>
      </c>
      <c r="F1492" s="5">
        <v>3.4048088537418808</v>
      </c>
      <c r="G1492" s="5">
        <f>'PG facts'!D16</f>
        <v>-1</v>
      </c>
      <c r="H1492" s="5">
        <f t="shared" si="46"/>
        <v>11.5927233305191</v>
      </c>
      <c r="I1492" s="5">
        <f t="shared" si="47"/>
        <v>-3.4048088537418808</v>
      </c>
    </row>
    <row r="1493" spans="1:9" ht="25" customHeight="1">
      <c r="A1493" s="1"/>
      <c r="B1493" s="1">
        <v>88</v>
      </c>
      <c r="C1493" s="13" t="s">
        <v>50</v>
      </c>
      <c r="D1493" s="4">
        <v>44834</v>
      </c>
      <c r="E1493" s="4">
        <v>44853</v>
      </c>
      <c r="F1493" s="5">
        <v>-0.26864270520209343</v>
      </c>
      <c r="G1493" s="5">
        <f>'PG facts'!D23</f>
        <v>-4</v>
      </c>
      <c r="H1493" s="5">
        <f t="shared" si="46"/>
        <v>7.2168903058298872E-2</v>
      </c>
      <c r="I1493" s="5">
        <f t="shared" si="47"/>
        <v>1.0745708208083737</v>
      </c>
    </row>
    <row r="1494" spans="1:9" ht="25" customHeight="1">
      <c r="A1494" s="1"/>
      <c r="B1494" s="1">
        <v>88</v>
      </c>
      <c r="C1494" s="13" t="s">
        <v>50</v>
      </c>
      <c r="D1494" s="4">
        <v>44926</v>
      </c>
      <c r="E1494" s="4">
        <v>44945</v>
      </c>
      <c r="F1494" s="5">
        <v>-0.97880747126437573</v>
      </c>
      <c r="G1494" s="5">
        <f>'PG facts'!D30</f>
        <v>-7</v>
      </c>
      <c r="H1494" s="5">
        <f t="shared" si="46"/>
        <v>0.95806406580296166</v>
      </c>
      <c r="I1494" s="5">
        <f t="shared" si="47"/>
        <v>6.8516522988506301</v>
      </c>
    </row>
    <row r="1495" spans="1:9" ht="25" customHeight="1">
      <c r="A1495" s="1"/>
      <c r="B1495" s="1">
        <v>88</v>
      </c>
      <c r="C1495" s="13" t="s">
        <v>50</v>
      </c>
      <c r="D1495" s="4">
        <v>45016</v>
      </c>
      <c r="E1495" s="4">
        <v>45037</v>
      </c>
      <c r="F1495" s="5">
        <v>-1.5609194946349714</v>
      </c>
      <c r="G1495" s="5">
        <f>'PG facts'!D37</f>
        <v>-5</v>
      </c>
      <c r="H1495" s="5">
        <f t="shared" si="46"/>
        <v>2.4364696687314944</v>
      </c>
      <c r="I1495" s="5">
        <f t="shared" si="47"/>
        <v>7.8045974731748569</v>
      </c>
    </row>
    <row r="1496" spans="1:9" ht="25" customHeight="1">
      <c r="A1496" s="1"/>
      <c r="B1496" s="1">
        <v>88</v>
      </c>
      <c r="C1496" s="13" t="s">
        <v>50</v>
      </c>
      <c r="D1496" s="4">
        <v>45107</v>
      </c>
      <c r="E1496" s="4">
        <v>45135</v>
      </c>
      <c r="F1496" s="5">
        <v>-0.28354349497309306</v>
      </c>
      <c r="G1496" s="5">
        <f>'PG facts'!D44</f>
        <v>-2</v>
      </c>
      <c r="H1496" s="5">
        <f t="shared" si="46"/>
        <v>8.0396913541556453E-2</v>
      </c>
      <c r="I1496" s="5">
        <f t="shared" si="47"/>
        <v>0.56708698994618612</v>
      </c>
    </row>
    <row r="1497" spans="1:9" ht="25" customHeight="1">
      <c r="A1497" s="1"/>
      <c r="B1497" s="1">
        <v>88</v>
      </c>
      <c r="C1497" s="13" t="s">
        <v>50</v>
      </c>
      <c r="D1497" s="4">
        <v>45199</v>
      </c>
      <c r="E1497" s="4">
        <v>45217</v>
      </c>
      <c r="F1497" s="5">
        <v>-7.7104862613153191E-2</v>
      </c>
      <c r="G1497" s="5">
        <f>'PG facts'!D51</f>
        <v>0</v>
      </c>
      <c r="H1497" s="5">
        <f t="shared" si="46"/>
        <v>5.9451598385932289E-3</v>
      </c>
      <c r="I1497" s="5">
        <f t="shared" si="47"/>
        <v>0</v>
      </c>
    </row>
    <row r="1498" spans="1:9" ht="25" customHeight="1">
      <c r="A1498" s="1"/>
      <c r="B1498" s="1">
        <v>88</v>
      </c>
      <c r="C1498" s="13" t="s">
        <v>50</v>
      </c>
      <c r="D1498" s="4">
        <v>45291</v>
      </c>
      <c r="E1498" s="4">
        <v>45314</v>
      </c>
      <c r="F1498" s="5">
        <v>1.3149542033191297</v>
      </c>
      <c r="G1498" s="5">
        <f>'PG facts'!D58</f>
        <v>1</v>
      </c>
      <c r="H1498" s="5">
        <f t="shared" si="46"/>
        <v>1.7291045568266472</v>
      </c>
      <c r="I1498" s="5">
        <f t="shared" si="47"/>
        <v>1.3149542033191297</v>
      </c>
    </row>
    <row r="1499" spans="1:9" ht="25" customHeight="1">
      <c r="A1499" s="1"/>
      <c r="B1499" s="1">
        <v>88</v>
      </c>
      <c r="C1499" s="13" t="s">
        <v>50</v>
      </c>
      <c r="D1499" s="4">
        <v>45382</v>
      </c>
      <c r="E1499" s="4">
        <v>45401</v>
      </c>
      <c r="F1499" s="5">
        <v>2.2032156673114089</v>
      </c>
      <c r="G1499" s="5">
        <f>'PG facts'!D65</f>
        <v>1</v>
      </c>
      <c r="H1499" s="5">
        <f t="shared" si="46"/>
        <v>4.854159276686457</v>
      </c>
      <c r="I1499" s="5">
        <f t="shared" si="47"/>
        <v>2.2032156673114089</v>
      </c>
    </row>
    <row r="1500" spans="1:9" ht="25" customHeight="1">
      <c r="A1500" s="1"/>
      <c r="B1500" s="1">
        <v>88</v>
      </c>
      <c r="C1500" s="13" t="s">
        <v>50</v>
      </c>
      <c r="D1500" s="4">
        <v>45473</v>
      </c>
      <c r="E1500" s="4">
        <v>45503</v>
      </c>
      <c r="F1500" s="5">
        <v>1.360673628563136</v>
      </c>
      <c r="G1500" s="5">
        <f>'PG facts'!D72</f>
        <v>3</v>
      </c>
      <c r="H1500" s="5">
        <f t="shared" si="46"/>
        <v>1.851432723467171</v>
      </c>
      <c r="I1500" s="5">
        <f t="shared" si="47"/>
        <v>4.082020885689408</v>
      </c>
    </row>
    <row r="1501" spans="1:9" ht="25" customHeight="1">
      <c r="A1501" s="1"/>
      <c r="B1501" s="1">
        <v>89</v>
      </c>
      <c r="C1501" s="13" t="s">
        <v>47</v>
      </c>
      <c r="D1501" s="4">
        <v>44651</v>
      </c>
      <c r="E1501" s="4">
        <v>44671</v>
      </c>
      <c r="F1501" s="5">
        <v>3.4048088537418808</v>
      </c>
      <c r="G1501" s="5">
        <f>'PG facts'!D9</f>
        <v>5</v>
      </c>
      <c r="H1501" s="5">
        <f t="shared" si="46"/>
        <v>11.5927233305191</v>
      </c>
      <c r="I1501" s="5">
        <f t="shared" si="47"/>
        <v>17.024044268709403</v>
      </c>
    </row>
    <row r="1502" spans="1:9" ht="25" customHeight="1">
      <c r="A1502" s="1"/>
      <c r="B1502" s="1">
        <v>89</v>
      </c>
      <c r="C1502" s="13" t="s">
        <v>47</v>
      </c>
      <c r="D1502" s="4">
        <v>44742</v>
      </c>
      <c r="E1502" s="4">
        <v>44771</v>
      </c>
      <c r="F1502" s="5">
        <v>-0.26864270520209343</v>
      </c>
      <c r="G1502" s="5">
        <f>'PG facts'!D16</f>
        <v>-1</v>
      </c>
      <c r="H1502" s="5">
        <f t="shared" si="46"/>
        <v>7.2168903058298872E-2</v>
      </c>
      <c r="I1502" s="5">
        <f t="shared" si="47"/>
        <v>0.26864270520209343</v>
      </c>
    </row>
    <row r="1503" spans="1:9" ht="25" customHeight="1">
      <c r="A1503" s="1"/>
      <c r="B1503" s="1">
        <v>89</v>
      </c>
      <c r="C1503" s="13" t="s">
        <v>47</v>
      </c>
      <c r="D1503" s="4">
        <v>44834</v>
      </c>
      <c r="E1503" s="4">
        <v>44853</v>
      </c>
      <c r="F1503" s="5">
        <v>-0.97880747126437573</v>
      </c>
      <c r="G1503" s="5">
        <f>'PG facts'!D23</f>
        <v>-4</v>
      </c>
      <c r="H1503" s="5">
        <f t="shared" si="46"/>
        <v>0.95806406580296166</v>
      </c>
      <c r="I1503" s="5">
        <f t="shared" si="47"/>
        <v>3.9152298850575029</v>
      </c>
    </row>
    <row r="1504" spans="1:9" ht="25" customHeight="1">
      <c r="A1504" s="1"/>
      <c r="B1504" s="1">
        <v>89</v>
      </c>
      <c r="C1504" s="13" t="s">
        <v>47</v>
      </c>
      <c r="D1504" s="4">
        <v>44926</v>
      </c>
      <c r="E1504" s="4">
        <v>44945</v>
      </c>
      <c r="F1504" s="5">
        <v>-1.5609194946349714</v>
      </c>
      <c r="G1504" s="5">
        <f>'PG facts'!D30</f>
        <v>-7</v>
      </c>
      <c r="H1504" s="5">
        <f t="shared" si="46"/>
        <v>2.4364696687314944</v>
      </c>
      <c r="I1504" s="5">
        <f t="shared" si="47"/>
        <v>10.9264364624448</v>
      </c>
    </row>
    <row r="1505" spans="1:9" ht="25" customHeight="1">
      <c r="A1505" s="1"/>
      <c r="B1505" s="1">
        <v>89</v>
      </c>
      <c r="C1505" s="13" t="s">
        <v>47</v>
      </c>
      <c r="D1505" s="4">
        <v>45016</v>
      </c>
      <c r="E1505" s="4">
        <v>45037</v>
      </c>
      <c r="F1505" s="5">
        <v>-0.28354349497309306</v>
      </c>
      <c r="G1505" s="5">
        <f>'PG facts'!D37</f>
        <v>-5</v>
      </c>
      <c r="H1505" s="5">
        <f t="shared" si="46"/>
        <v>8.0396913541556453E-2</v>
      </c>
      <c r="I1505" s="5">
        <f t="shared" si="47"/>
        <v>1.4177174748654653</v>
      </c>
    </row>
    <row r="1506" spans="1:9" ht="25" customHeight="1">
      <c r="A1506" s="1"/>
      <c r="B1506" s="1">
        <v>89</v>
      </c>
      <c r="C1506" s="13" t="s">
        <v>47</v>
      </c>
      <c r="D1506" s="4">
        <v>45107</v>
      </c>
      <c r="E1506" s="4">
        <v>45135</v>
      </c>
      <c r="F1506" s="5">
        <v>-7.7104862613153191E-2</v>
      </c>
      <c r="G1506" s="5">
        <f>'PG facts'!D44</f>
        <v>-2</v>
      </c>
      <c r="H1506" s="5">
        <f t="shared" si="46"/>
        <v>5.9451598385932289E-3</v>
      </c>
      <c r="I1506" s="5">
        <f t="shared" si="47"/>
        <v>0.15420972522630638</v>
      </c>
    </row>
    <row r="1507" spans="1:9" ht="25" customHeight="1">
      <c r="A1507" s="1"/>
      <c r="B1507" s="1">
        <v>89</v>
      </c>
      <c r="C1507" s="13" t="s">
        <v>47</v>
      </c>
      <c r="D1507" s="4">
        <v>45199</v>
      </c>
      <c r="E1507" s="4">
        <v>45217</v>
      </c>
      <c r="F1507" s="5">
        <v>1.3149542033191297</v>
      </c>
      <c r="G1507" s="5">
        <f>'PG facts'!D51</f>
        <v>0</v>
      </c>
      <c r="H1507" s="5">
        <f t="shared" si="46"/>
        <v>1.7291045568266472</v>
      </c>
      <c r="I1507" s="5">
        <f t="shared" si="47"/>
        <v>0</v>
      </c>
    </row>
    <row r="1508" spans="1:9" ht="25" customHeight="1">
      <c r="A1508" s="1"/>
      <c r="B1508" s="1">
        <v>89</v>
      </c>
      <c r="C1508" s="13" t="s">
        <v>47</v>
      </c>
      <c r="D1508" s="4">
        <v>45291</v>
      </c>
      <c r="E1508" s="4">
        <v>45314</v>
      </c>
      <c r="F1508" s="5">
        <v>2.2032156673114089</v>
      </c>
      <c r="G1508" s="5">
        <f>'PG facts'!D58</f>
        <v>1</v>
      </c>
      <c r="H1508" s="5">
        <f t="shared" si="46"/>
        <v>4.854159276686457</v>
      </c>
      <c r="I1508" s="5">
        <f t="shared" si="47"/>
        <v>2.2032156673114089</v>
      </c>
    </row>
    <row r="1509" spans="1:9" ht="25" customHeight="1">
      <c r="A1509" s="1"/>
      <c r="B1509" s="1">
        <v>89</v>
      </c>
      <c r="C1509" s="13" t="s">
        <v>47</v>
      </c>
      <c r="D1509" s="4">
        <v>45382</v>
      </c>
      <c r="E1509" s="4">
        <v>45401</v>
      </c>
      <c r="F1509" s="5">
        <v>1.360673628563136</v>
      </c>
      <c r="G1509" s="5">
        <f>'PG facts'!D65</f>
        <v>1</v>
      </c>
      <c r="H1509" s="5">
        <f t="shared" si="46"/>
        <v>1.851432723467171</v>
      </c>
      <c r="I1509" s="5">
        <f t="shared" si="47"/>
        <v>1.360673628563136</v>
      </c>
    </row>
    <row r="1510" spans="1:9" ht="25" customHeight="1">
      <c r="A1510" s="1"/>
      <c r="B1510" s="1">
        <v>89</v>
      </c>
      <c r="C1510" s="13" t="s">
        <v>47</v>
      </c>
      <c r="D1510" s="4">
        <v>45473</v>
      </c>
      <c r="E1510" s="4">
        <v>45503</v>
      </c>
      <c r="F1510" s="5">
        <v>1.8739916021125014</v>
      </c>
      <c r="G1510" s="5">
        <f>'PG facts'!D72</f>
        <v>3</v>
      </c>
      <c r="H1510" s="5">
        <f t="shared" si="46"/>
        <v>3.5118445247881795</v>
      </c>
      <c r="I1510" s="5">
        <f t="shared" si="47"/>
        <v>5.6219748063375041</v>
      </c>
    </row>
    <row r="1511" spans="1:9" ht="25" customHeight="1">
      <c r="A1511" s="1"/>
      <c r="B1511" s="1">
        <v>89</v>
      </c>
      <c r="C1511" s="13" t="s">
        <v>50</v>
      </c>
      <c r="D1511" s="4">
        <v>44742</v>
      </c>
      <c r="E1511" s="4">
        <v>44771</v>
      </c>
      <c r="F1511" s="5">
        <v>3.4048088537418808</v>
      </c>
      <c r="G1511" s="5">
        <f>'PG facts'!D16</f>
        <v>-1</v>
      </c>
      <c r="H1511" s="5">
        <f t="shared" si="46"/>
        <v>11.5927233305191</v>
      </c>
      <c r="I1511" s="5">
        <f t="shared" si="47"/>
        <v>-3.4048088537418808</v>
      </c>
    </row>
    <row r="1512" spans="1:9" ht="25" customHeight="1">
      <c r="A1512" s="1"/>
      <c r="B1512" s="1">
        <v>89</v>
      </c>
      <c r="C1512" s="13" t="s">
        <v>50</v>
      </c>
      <c r="D1512" s="4">
        <v>44834</v>
      </c>
      <c r="E1512" s="4">
        <v>44853</v>
      </c>
      <c r="F1512" s="5">
        <v>-0.26864270520209343</v>
      </c>
      <c r="G1512" s="5">
        <f>'PG facts'!D23</f>
        <v>-4</v>
      </c>
      <c r="H1512" s="5">
        <f t="shared" si="46"/>
        <v>7.2168903058298872E-2</v>
      </c>
      <c r="I1512" s="5">
        <f t="shared" si="47"/>
        <v>1.0745708208083737</v>
      </c>
    </row>
    <row r="1513" spans="1:9" ht="25" customHeight="1">
      <c r="A1513" s="1"/>
      <c r="B1513" s="1">
        <v>89</v>
      </c>
      <c r="C1513" s="13" t="s">
        <v>50</v>
      </c>
      <c r="D1513" s="4">
        <v>44926</v>
      </c>
      <c r="E1513" s="4">
        <v>44945</v>
      </c>
      <c r="F1513" s="5">
        <v>-0.97880747126437573</v>
      </c>
      <c r="G1513" s="5">
        <f>'PG facts'!D30</f>
        <v>-7</v>
      </c>
      <c r="H1513" s="5">
        <f t="shared" si="46"/>
        <v>0.95806406580296166</v>
      </c>
      <c r="I1513" s="5">
        <f t="shared" si="47"/>
        <v>6.8516522988506301</v>
      </c>
    </row>
    <row r="1514" spans="1:9" ht="25" customHeight="1">
      <c r="A1514" s="1"/>
      <c r="B1514" s="1">
        <v>89</v>
      </c>
      <c r="C1514" s="13" t="s">
        <v>50</v>
      </c>
      <c r="D1514" s="4">
        <v>45016</v>
      </c>
      <c r="E1514" s="4">
        <v>45037</v>
      </c>
      <c r="F1514" s="5">
        <v>-1.5609194946349714</v>
      </c>
      <c r="G1514" s="5">
        <f>'PG facts'!D37</f>
        <v>-5</v>
      </c>
      <c r="H1514" s="5">
        <f t="shared" si="46"/>
        <v>2.4364696687314944</v>
      </c>
      <c r="I1514" s="5">
        <f t="shared" si="47"/>
        <v>7.8045974731748569</v>
      </c>
    </row>
    <row r="1515" spans="1:9" ht="25" customHeight="1">
      <c r="A1515" s="1"/>
      <c r="B1515" s="1">
        <v>89</v>
      </c>
      <c r="C1515" s="13" t="s">
        <v>50</v>
      </c>
      <c r="D1515" s="4">
        <v>45107</v>
      </c>
      <c r="E1515" s="4">
        <v>45135</v>
      </c>
      <c r="F1515" s="5">
        <v>-0.28354349497309306</v>
      </c>
      <c r="G1515" s="5">
        <f>'PG facts'!D44</f>
        <v>-2</v>
      </c>
      <c r="H1515" s="5">
        <f t="shared" si="46"/>
        <v>8.0396913541556453E-2</v>
      </c>
      <c r="I1515" s="5">
        <f t="shared" si="47"/>
        <v>0.56708698994618612</v>
      </c>
    </row>
    <row r="1516" spans="1:9" ht="25" customHeight="1">
      <c r="A1516" s="1"/>
      <c r="B1516" s="1">
        <v>89</v>
      </c>
      <c r="C1516" s="13" t="s">
        <v>50</v>
      </c>
      <c r="D1516" s="4">
        <v>45199</v>
      </c>
      <c r="E1516" s="4">
        <v>45217</v>
      </c>
      <c r="F1516" s="5">
        <v>-7.7104862613153191E-2</v>
      </c>
      <c r="G1516" s="5">
        <f>'PG facts'!D51</f>
        <v>0</v>
      </c>
      <c r="H1516" s="5">
        <f t="shared" si="46"/>
        <v>5.9451598385932289E-3</v>
      </c>
      <c r="I1516" s="5">
        <f t="shared" si="47"/>
        <v>0</v>
      </c>
    </row>
    <row r="1517" spans="1:9" ht="25" customHeight="1">
      <c r="A1517" s="1"/>
      <c r="B1517" s="1">
        <v>89</v>
      </c>
      <c r="C1517" s="13" t="s">
        <v>50</v>
      </c>
      <c r="D1517" s="4">
        <v>45291</v>
      </c>
      <c r="E1517" s="4">
        <v>45314</v>
      </c>
      <c r="F1517" s="5">
        <v>1.3149542033191297</v>
      </c>
      <c r="G1517" s="5">
        <f>'PG facts'!D58</f>
        <v>1</v>
      </c>
      <c r="H1517" s="5">
        <f t="shared" si="46"/>
        <v>1.7291045568266472</v>
      </c>
      <c r="I1517" s="5">
        <f t="shared" si="47"/>
        <v>1.3149542033191297</v>
      </c>
    </row>
    <row r="1518" spans="1:9" ht="25" customHeight="1">
      <c r="A1518" s="1"/>
      <c r="B1518" s="1">
        <v>89</v>
      </c>
      <c r="C1518" s="13" t="s">
        <v>50</v>
      </c>
      <c r="D1518" s="4">
        <v>45382</v>
      </c>
      <c r="E1518" s="4">
        <v>45401</v>
      </c>
      <c r="F1518" s="5">
        <v>2.2032156673114089</v>
      </c>
      <c r="G1518" s="5">
        <f>'PG facts'!D65</f>
        <v>1</v>
      </c>
      <c r="H1518" s="5">
        <f t="shared" si="46"/>
        <v>4.854159276686457</v>
      </c>
      <c r="I1518" s="5">
        <f t="shared" si="47"/>
        <v>2.2032156673114089</v>
      </c>
    </row>
    <row r="1519" spans="1:9" ht="25" customHeight="1">
      <c r="A1519" s="1"/>
      <c r="B1519" s="1">
        <v>89</v>
      </c>
      <c r="C1519" s="13" t="s">
        <v>50</v>
      </c>
      <c r="D1519" s="4">
        <v>45473</v>
      </c>
      <c r="E1519" s="4">
        <v>45503</v>
      </c>
      <c r="F1519" s="5">
        <v>1.360673628563136</v>
      </c>
      <c r="G1519" s="5">
        <f>'PG facts'!D72</f>
        <v>3</v>
      </c>
      <c r="H1519" s="5">
        <f t="shared" si="46"/>
        <v>1.851432723467171</v>
      </c>
      <c r="I1519" s="5">
        <f t="shared" si="47"/>
        <v>4.082020885689408</v>
      </c>
    </row>
    <row r="1520" spans="1:9" ht="25" customHeight="1">
      <c r="A1520" s="1"/>
      <c r="B1520" s="1">
        <v>90</v>
      </c>
      <c r="C1520" s="13" t="s">
        <v>47</v>
      </c>
      <c r="D1520" s="4">
        <v>44651</v>
      </c>
      <c r="E1520" s="4">
        <v>44671</v>
      </c>
      <c r="F1520" s="5">
        <v>3.7505057736001657</v>
      </c>
      <c r="G1520" s="5">
        <f>'PG facts'!D10</f>
        <v>2</v>
      </c>
      <c r="H1520" s="5">
        <f t="shared" si="46"/>
        <v>14.066293557808176</v>
      </c>
      <c r="I1520" s="5">
        <f t="shared" si="47"/>
        <v>7.5010115472003314</v>
      </c>
    </row>
    <row r="1521" spans="1:9" ht="25" customHeight="1">
      <c r="A1521" s="1"/>
      <c r="B1521" s="1">
        <v>90</v>
      </c>
      <c r="C1521" s="13" t="s">
        <v>47</v>
      </c>
      <c r="D1521" s="4">
        <v>44742</v>
      </c>
      <c r="E1521" s="4">
        <v>44771</v>
      </c>
      <c r="F1521" s="5">
        <v>0.22450063641921147</v>
      </c>
      <c r="G1521" s="5">
        <f>'PG facts'!D17</f>
        <v>0</v>
      </c>
      <c r="H1521" s="5">
        <f t="shared" si="46"/>
        <v>5.0400535752630982E-2</v>
      </c>
      <c r="I1521" s="5">
        <f t="shared" si="47"/>
        <v>0</v>
      </c>
    </row>
    <row r="1522" spans="1:9" ht="25" customHeight="1">
      <c r="A1522" s="1"/>
      <c r="B1522" s="1">
        <v>90</v>
      </c>
      <c r="C1522" s="13" t="s">
        <v>47</v>
      </c>
      <c r="D1522" s="4">
        <v>44834</v>
      </c>
      <c r="E1522" s="4">
        <v>44853</v>
      </c>
      <c r="F1522" s="5">
        <v>-0.45976551958502032</v>
      </c>
      <c r="G1522" s="5">
        <f>'PG facts'!D24</f>
        <v>-3</v>
      </c>
      <c r="H1522" s="5">
        <f t="shared" si="46"/>
        <v>0.21138433299928369</v>
      </c>
      <c r="I1522" s="5">
        <f t="shared" si="47"/>
        <v>1.379296558755061</v>
      </c>
    </row>
    <row r="1523" spans="1:9" ht="25" customHeight="1">
      <c r="A1523" s="1"/>
      <c r="B1523" s="1">
        <v>90</v>
      </c>
      <c r="C1523" s="13" t="s">
        <v>47</v>
      </c>
      <c r="D1523" s="4">
        <v>44926</v>
      </c>
      <c r="E1523" s="4">
        <v>44945</v>
      </c>
      <c r="F1523" s="5">
        <v>-0.97130769001577688</v>
      </c>
      <c r="G1523" s="5">
        <f>'PG facts'!D31</f>
        <v>-6</v>
      </c>
      <c r="H1523" s="5">
        <f t="shared" si="46"/>
        <v>0.94343862868378447</v>
      </c>
      <c r="I1523" s="5">
        <f t="shared" si="47"/>
        <v>5.8278461400946613</v>
      </c>
    </row>
    <row r="1524" spans="1:9" ht="25" customHeight="1">
      <c r="A1524" s="1"/>
      <c r="B1524" s="1">
        <v>90</v>
      </c>
      <c r="C1524" s="13" t="s">
        <v>47</v>
      </c>
      <c r="D1524" s="4">
        <v>45016</v>
      </c>
      <c r="E1524" s="4">
        <v>45037</v>
      </c>
      <c r="F1524" s="5">
        <v>-0.16799664006719173</v>
      </c>
      <c r="G1524" s="5">
        <f>'PG facts'!D38</f>
        <v>-4</v>
      </c>
      <c r="H1524" s="5">
        <f t="shared" si="46"/>
        <v>2.822287107386557E-2</v>
      </c>
      <c r="I1524" s="5">
        <f t="shared" si="47"/>
        <v>0.67198656026876691</v>
      </c>
    </row>
    <row r="1525" spans="1:9" ht="25" customHeight="1">
      <c r="A1525" s="1"/>
      <c r="B1525" s="1">
        <v>90</v>
      </c>
      <c r="C1525" s="13" t="s">
        <v>47</v>
      </c>
      <c r="D1525" s="4">
        <v>45107</v>
      </c>
      <c r="E1525" s="4">
        <v>45135</v>
      </c>
      <c r="F1525" s="5">
        <v>6.1999380006194649E-2</v>
      </c>
      <c r="G1525" s="5">
        <f>'PG facts'!D45</f>
        <v>0</v>
      </c>
      <c r="H1525" s="5">
        <f t="shared" si="46"/>
        <v>3.8439231211525289E-3</v>
      </c>
      <c r="I1525" s="5">
        <f t="shared" si="47"/>
        <v>0</v>
      </c>
    </row>
    <row r="1526" spans="1:9" ht="25" customHeight="1">
      <c r="A1526" s="1"/>
      <c r="B1526" s="1">
        <v>90</v>
      </c>
      <c r="C1526" s="13" t="s">
        <v>47</v>
      </c>
      <c r="D1526" s="4">
        <v>45199</v>
      </c>
      <c r="E1526" s="4">
        <v>45217</v>
      </c>
      <c r="F1526" s="5">
        <v>1.4338645058288524</v>
      </c>
      <c r="G1526" s="5">
        <f>'PG facts'!D52</f>
        <v>-3</v>
      </c>
      <c r="H1526" s="5">
        <f t="shared" si="46"/>
        <v>2.055967421075819</v>
      </c>
      <c r="I1526" s="5">
        <f t="shared" si="47"/>
        <v>-4.3015935174865572</v>
      </c>
    </row>
    <row r="1527" spans="1:9" ht="25" customHeight="1">
      <c r="A1527" s="1"/>
      <c r="B1527" s="1">
        <v>90</v>
      </c>
      <c r="C1527" s="13" t="s">
        <v>47</v>
      </c>
      <c r="D1527" s="4">
        <v>45291</v>
      </c>
      <c r="E1527" s="4">
        <v>45314</v>
      </c>
      <c r="F1527" s="5">
        <v>2.0298663136464334</v>
      </c>
      <c r="G1527" s="5">
        <f>'PG facts'!D59</f>
        <v>-2</v>
      </c>
      <c r="H1527" s="5">
        <f t="shared" si="46"/>
        <v>4.1203572512765607</v>
      </c>
      <c r="I1527" s="5">
        <f t="shared" si="47"/>
        <v>-4.0597326272928669</v>
      </c>
    </row>
    <row r="1528" spans="1:9" ht="25" customHeight="1">
      <c r="A1528" s="1"/>
      <c r="B1528" s="1">
        <v>90</v>
      </c>
      <c r="C1528" s="13" t="s">
        <v>47</v>
      </c>
      <c r="D1528" s="4">
        <v>45382</v>
      </c>
      <c r="E1528" s="4">
        <v>45401</v>
      </c>
      <c r="F1528" s="5">
        <v>1.6317086363363043</v>
      </c>
      <c r="G1528" s="5">
        <f>'PG facts'!D66</f>
        <v>-3</v>
      </c>
      <c r="H1528" s="5">
        <f t="shared" si="46"/>
        <v>2.6624730738944815</v>
      </c>
      <c r="I1528" s="5">
        <f t="shared" si="47"/>
        <v>-4.8951259090089128</v>
      </c>
    </row>
    <row r="1529" spans="1:9" ht="25" customHeight="1">
      <c r="A1529" s="1"/>
      <c r="B1529" s="1">
        <v>90</v>
      </c>
      <c r="C1529" s="13" t="s">
        <v>50</v>
      </c>
      <c r="D1529" s="4">
        <v>44742</v>
      </c>
      <c r="E1529" s="4">
        <v>44771</v>
      </c>
      <c r="F1529" s="5">
        <v>3.7505057736001657</v>
      </c>
      <c r="G1529" s="5">
        <f>'PG facts'!D17</f>
        <v>0</v>
      </c>
      <c r="H1529" s="5">
        <f t="shared" si="46"/>
        <v>14.066293557808176</v>
      </c>
      <c r="I1529" s="5">
        <f t="shared" si="47"/>
        <v>0</v>
      </c>
    </row>
    <row r="1530" spans="1:9" ht="25" customHeight="1">
      <c r="A1530" s="1"/>
      <c r="B1530" s="1">
        <v>90</v>
      </c>
      <c r="C1530" s="13" t="s">
        <v>50</v>
      </c>
      <c r="D1530" s="4">
        <v>44834</v>
      </c>
      <c r="E1530" s="4">
        <v>44853</v>
      </c>
      <c r="F1530" s="5">
        <v>0.22450063641921147</v>
      </c>
      <c r="G1530" s="5">
        <f>'PG facts'!D24</f>
        <v>-3</v>
      </c>
      <c r="H1530" s="5">
        <f t="shared" si="46"/>
        <v>5.0400535752630982E-2</v>
      </c>
      <c r="I1530" s="5">
        <f t="shared" si="47"/>
        <v>-0.67350190925763442</v>
      </c>
    </row>
    <row r="1531" spans="1:9" ht="25" customHeight="1">
      <c r="A1531" s="1"/>
      <c r="B1531" s="1">
        <v>90</v>
      </c>
      <c r="C1531" s="13" t="s">
        <v>50</v>
      </c>
      <c r="D1531" s="4">
        <v>44926</v>
      </c>
      <c r="E1531" s="4">
        <v>44945</v>
      </c>
      <c r="F1531" s="5">
        <v>-0.45976551958502032</v>
      </c>
      <c r="G1531" s="5">
        <f>'PG facts'!D31</f>
        <v>-6</v>
      </c>
      <c r="H1531" s="5">
        <f t="shared" si="46"/>
        <v>0.21138433299928369</v>
      </c>
      <c r="I1531" s="5">
        <f t="shared" si="47"/>
        <v>2.7585931175101219</v>
      </c>
    </row>
    <row r="1532" spans="1:9" ht="25" customHeight="1">
      <c r="A1532" s="1"/>
      <c r="B1532" s="1">
        <v>90</v>
      </c>
      <c r="C1532" s="13" t="s">
        <v>50</v>
      </c>
      <c r="D1532" s="4">
        <v>45016</v>
      </c>
      <c r="E1532" s="4">
        <v>45037</v>
      </c>
      <c r="F1532" s="5">
        <v>-0.97130769001577688</v>
      </c>
      <c r="G1532" s="5">
        <f>'PG facts'!D38</f>
        <v>-4</v>
      </c>
      <c r="H1532" s="5">
        <f t="shared" si="46"/>
        <v>0.94343862868378447</v>
      </c>
      <c r="I1532" s="5">
        <f t="shared" si="47"/>
        <v>3.8852307600631075</v>
      </c>
    </row>
    <row r="1533" spans="1:9" ht="25" customHeight="1">
      <c r="A1533" s="1"/>
      <c r="B1533" s="1">
        <v>90</v>
      </c>
      <c r="C1533" s="13" t="s">
        <v>50</v>
      </c>
      <c r="D1533" s="4">
        <v>45107</v>
      </c>
      <c r="E1533" s="4">
        <v>45135</v>
      </c>
      <c r="F1533" s="5">
        <v>-0.16799664006719173</v>
      </c>
      <c r="G1533" s="5">
        <f>'PG facts'!D45</f>
        <v>0</v>
      </c>
      <c r="H1533" s="5">
        <f t="shared" si="46"/>
        <v>2.822287107386557E-2</v>
      </c>
      <c r="I1533" s="5">
        <f t="shared" si="47"/>
        <v>0</v>
      </c>
    </row>
    <row r="1534" spans="1:9" ht="25" customHeight="1">
      <c r="A1534" s="1"/>
      <c r="B1534" s="1">
        <v>90</v>
      </c>
      <c r="C1534" s="13" t="s">
        <v>50</v>
      </c>
      <c r="D1534" s="4">
        <v>45199</v>
      </c>
      <c r="E1534" s="4">
        <v>45217</v>
      </c>
      <c r="F1534" s="5">
        <v>6.1999380006194649E-2</v>
      </c>
      <c r="G1534" s="5">
        <f>'PG facts'!D52</f>
        <v>-3</v>
      </c>
      <c r="H1534" s="5">
        <f t="shared" si="46"/>
        <v>3.8439231211525289E-3</v>
      </c>
      <c r="I1534" s="5">
        <f t="shared" si="47"/>
        <v>-0.18599814001858395</v>
      </c>
    </row>
    <row r="1535" spans="1:9" ht="25" customHeight="1">
      <c r="A1535" s="1"/>
      <c r="B1535" s="1">
        <v>90</v>
      </c>
      <c r="C1535" s="13" t="s">
        <v>50</v>
      </c>
      <c r="D1535" s="4">
        <v>45291</v>
      </c>
      <c r="E1535" s="4">
        <v>45314</v>
      </c>
      <c r="F1535" s="5">
        <v>1.4338645058288524</v>
      </c>
      <c r="G1535" s="5">
        <f>'PG facts'!D59</f>
        <v>-2</v>
      </c>
      <c r="H1535" s="5">
        <f t="shared" si="46"/>
        <v>2.055967421075819</v>
      </c>
      <c r="I1535" s="5">
        <f t="shared" si="47"/>
        <v>-2.8677290116577048</v>
      </c>
    </row>
    <row r="1536" spans="1:9" ht="25" customHeight="1">
      <c r="A1536" s="1"/>
      <c r="B1536" s="1">
        <v>90</v>
      </c>
      <c r="C1536" s="13" t="s">
        <v>50</v>
      </c>
      <c r="D1536" s="4">
        <v>45382</v>
      </c>
      <c r="E1536" s="4">
        <v>45401</v>
      </c>
      <c r="F1536" s="5">
        <v>2.0298663136464334</v>
      </c>
      <c r="G1536" s="5">
        <f>'PG facts'!D66</f>
        <v>-3</v>
      </c>
      <c r="H1536" s="5">
        <f t="shared" si="46"/>
        <v>4.1203572512765607</v>
      </c>
      <c r="I1536" s="5">
        <f t="shared" si="47"/>
        <v>-6.0895989409393003</v>
      </c>
    </row>
    <row r="1537" spans="1:9" ht="25" customHeight="1">
      <c r="A1537" s="1"/>
      <c r="B1537" s="1">
        <v>91</v>
      </c>
      <c r="C1537" s="13" t="s">
        <v>47</v>
      </c>
      <c r="D1537" s="4">
        <v>44651</v>
      </c>
      <c r="E1537" s="4">
        <v>44671</v>
      </c>
      <c r="F1537" s="5">
        <v>3.7505057736001657</v>
      </c>
      <c r="G1537" s="5">
        <f>'PG facts'!D10</f>
        <v>2</v>
      </c>
      <c r="H1537" s="5">
        <f t="shared" si="46"/>
        <v>14.066293557808176</v>
      </c>
      <c r="I1537" s="5">
        <f t="shared" si="47"/>
        <v>7.5010115472003314</v>
      </c>
    </row>
    <row r="1538" spans="1:9" ht="25" customHeight="1">
      <c r="A1538" s="1"/>
      <c r="B1538" s="1">
        <v>91</v>
      </c>
      <c r="C1538" s="13" t="s">
        <v>47</v>
      </c>
      <c r="D1538" s="4">
        <v>44742</v>
      </c>
      <c r="E1538" s="4">
        <v>44771</v>
      </c>
      <c r="F1538" s="5">
        <v>0.22450063641921147</v>
      </c>
      <c r="G1538" s="5">
        <f>'PG facts'!D17</f>
        <v>0</v>
      </c>
      <c r="H1538" s="5">
        <f t="shared" si="46"/>
        <v>5.0400535752630982E-2</v>
      </c>
      <c r="I1538" s="5">
        <f t="shared" si="47"/>
        <v>0</v>
      </c>
    </row>
    <row r="1539" spans="1:9" ht="25" customHeight="1">
      <c r="A1539" s="1"/>
      <c r="B1539" s="1">
        <v>91</v>
      </c>
      <c r="C1539" s="13" t="s">
        <v>47</v>
      </c>
      <c r="D1539" s="4">
        <v>44834</v>
      </c>
      <c r="E1539" s="4">
        <v>44853</v>
      </c>
      <c r="F1539" s="5">
        <v>-0.45976551958502032</v>
      </c>
      <c r="G1539" s="5">
        <f>'PG facts'!D24</f>
        <v>-3</v>
      </c>
      <c r="H1539" s="5">
        <f t="shared" si="46"/>
        <v>0.21138433299928369</v>
      </c>
      <c r="I1539" s="5">
        <f t="shared" si="47"/>
        <v>1.379296558755061</v>
      </c>
    </row>
    <row r="1540" spans="1:9" ht="25" customHeight="1">
      <c r="A1540" s="1"/>
      <c r="B1540" s="1">
        <v>91</v>
      </c>
      <c r="C1540" s="13" t="s">
        <v>47</v>
      </c>
      <c r="D1540" s="4">
        <v>44926</v>
      </c>
      <c r="E1540" s="4">
        <v>44945</v>
      </c>
      <c r="F1540" s="5">
        <v>-0.97130769001577688</v>
      </c>
      <c r="G1540" s="5">
        <f>'PG facts'!D31</f>
        <v>-6</v>
      </c>
      <c r="H1540" s="5">
        <f t="shared" si="46"/>
        <v>0.94343862868378447</v>
      </c>
      <c r="I1540" s="5">
        <f t="shared" si="47"/>
        <v>5.8278461400946613</v>
      </c>
    </row>
    <row r="1541" spans="1:9" ht="25" customHeight="1">
      <c r="A1541" s="1"/>
      <c r="B1541" s="1">
        <v>91</v>
      </c>
      <c r="C1541" s="13" t="s">
        <v>47</v>
      </c>
      <c r="D1541" s="4">
        <v>45016</v>
      </c>
      <c r="E1541" s="4">
        <v>45037</v>
      </c>
      <c r="F1541" s="5">
        <v>-0.16799664006719173</v>
      </c>
      <c r="G1541" s="5">
        <f>'PG facts'!D38</f>
        <v>-4</v>
      </c>
      <c r="H1541" s="5">
        <f t="shared" si="46"/>
        <v>2.822287107386557E-2</v>
      </c>
      <c r="I1541" s="5">
        <f t="shared" si="47"/>
        <v>0.67198656026876691</v>
      </c>
    </row>
    <row r="1542" spans="1:9" ht="25" customHeight="1">
      <c r="A1542" s="1"/>
      <c r="B1542" s="1">
        <v>91</v>
      </c>
      <c r="C1542" s="13" t="s">
        <v>47</v>
      </c>
      <c r="D1542" s="4">
        <v>45107</v>
      </c>
      <c r="E1542" s="4">
        <v>45135</v>
      </c>
      <c r="F1542" s="5">
        <v>6.1999380006194649E-2</v>
      </c>
      <c r="G1542" s="5">
        <f>'PG facts'!D45</f>
        <v>0</v>
      </c>
      <c r="H1542" s="5">
        <f t="shared" ref="H1542:H1605" si="48">F1542^2</f>
        <v>3.8439231211525289E-3</v>
      </c>
      <c r="I1542" s="5">
        <f t="shared" ref="I1542:I1605" si="49">F1542*G1542</f>
        <v>0</v>
      </c>
    </row>
    <row r="1543" spans="1:9" ht="25" customHeight="1">
      <c r="A1543" s="1"/>
      <c r="B1543" s="1">
        <v>91</v>
      </c>
      <c r="C1543" s="13" t="s">
        <v>47</v>
      </c>
      <c r="D1543" s="4">
        <v>45199</v>
      </c>
      <c r="E1543" s="4">
        <v>45217</v>
      </c>
      <c r="F1543" s="5">
        <v>1.4338645058288524</v>
      </c>
      <c r="G1543" s="5">
        <f>'PG facts'!D52</f>
        <v>-3</v>
      </c>
      <c r="H1543" s="5">
        <f t="shared" si="48"/>
        <v>2.055967421075819</v>
      </c>
      <c r="I1543" s="5">
        <f t="shared" si="49"/>
        <v>-4.3015935174865572</v>
      </c>
    </row>
    <row r="1544" spans="1:9" ht="25" customHeight="1">
      <c r="A1544" s="1"/>
      <c r="B1544" s="1">
        <v>91</v>
      </c>
      <c r="C1544" s="13" t="s">
        <v>47</v>
      </c>
      <c r="D1544" s="4">
        <v>45291</v>
      </c>
      <c r="E1544" s="4">
        <v>45314</v>
      </c>
      <c r="F1544" s="5">
        <v>2.0298663136464334</v>
      </c>
      <c r="G1544" s="5">
        <f>'PG facts'!D59</f>
        <v>-2</v>
      </c>
      <c r="H1544" s="5">
        <f t="shared" si="48"/>
        <v>4.1203572512765607</v>
      </c>
      <c r="I1544" s="5">
        <f t="shared" si="49"/>
        <v>-4.0597326272928669</v>
      </c>
    </row>
    <row r="1545" spans="1:9" ht="25" customHeight="1">
      <c r="A1545" s="1"/>
      <c r="B1545" s="1">
        <v>91</v>
      </c>
      <c r="C1545" s="13" t="s">
        <v>47</v>
      </c>
      <c r="D1545" s="4">
        <v>45382</v>
      </c>
      <c r="E1545" s="4">
        <v>45401</v>
      </c>
      <c r="F1545" s="5">
        <v>1.6317086363363043</v>
      </c>
      <c r="G1545" s="5">
        <f>'PG facts'!D66</f>
        <v>-3</v>
      </c>
      <c r="H1545" s="5">
        <f t="shared" si="48"/>
        <v>2.6624730738944815</v>
      </c>
      <c r="I1545" s="5">
        <f t="shared" si="49"/>
        <v>-4.8951259090089128</v>
      </c>
    </row>
    <row r="1546" spans="1:9" ht="25" customHeight="1">
      <c r="A1546" s="1"/>
      <c r="B1546" s="1">
        <v>91</v>
      </c>
      <c r="C1546" s="13" t="s">
        <v>50</v>
      </c>
      <c r="D1546" s="4">
        <v>44742</v>
      </c>
      <c r="E1546" s="4">
        <v>44771</v>
      </c>
      <c r="F1546" s="5">
        <v>3.7505057736001657</v>
      </c>
      <c r="G1546" s="5">
        <f>'PG facts'!D17</f>
        <v>0</v>
      </c>
      <c r="H1546" s="5">
        <f t="shared" si="48"/>
        <v>14.066293557808176</v>
      </c>
      <c r="I1546" s="5">
        <f t="shared" si="49"/>
        <v>0</v>
      </c>
    </row>
    <row r="1547" spans="1:9" ht="25" customHeight="1">
      <c r="A1547" s="1"/>
      <c r="B1547" s="1">
        <v>91</v>
      </c>
      <c r="C1547" s="13" t="s">
        <v>50</v>
      </c>
      <c r="D1547" s="4">
        <v>44834</v>
      </c>
      <c r="E1547" s="4">
        <v>44853</v>
      </c>
      <c r="F1547" s="5">
        <v>0.22450063641921147</v>
      </c>
      <c r="G1547" s="5">
        <f>'PG facts'!D24</f>
        <v>-3</v>
      </c>
      <c r="H1547" s="5">
        <f t="shared" si="48"/>
        <v>5.0400535752630982E-2</v>
      </c>
      <c r="I1547" s="5">
        <f t="shared" si="49"/>
        <v>-0.67350190925763442</v>
      </c>
    </row>
    <row r="1548" spans="1:9" ht="25" customHeight="1">
      <c r="A1548" s="1"/>
      <c r="B1548" s="1">
        <v>91</v>
      </c>
      <c r="C1548" s="13" t="s">
        <v>50</v>
      </c>
      <c r="D1548" s="4">
        <v>44926</v>
      </c>
      <c r="E1548" s="4">
        <v>44945</v>
      </c>
      <c r="F1548" s="5">
        <v>-0.45976551958502032</v>
      </c>
      <c r="G1548" s="5">
        <f>'PG facts'!D31</f>
        <v>-6</v>
      </c>
      <c r="H1548" s="5">
        <f t="shared" si="48"/>
        <v>0.21138433299928369</v>
      </c>
      <c r="I1548" s="5">
        <f t="shared" si="49"/>
        <v>2.7585931175101219</v>
      </c>
    </row>
    <row r="1549" spans="1:9" ht="25" customHeight="1">
      <c r="A1549" s="1"/>
      <c r="B1549" s="1">
        <v>91</v>
      </c>
      <c r="C1549" s="13" t="s">
        <v>50</v>
      </c>
      <c r="D1549" s="4">
        <v>45016</v>
      </c>
      <c r="E1549" s="4">
        <v>45037</v>
      </c>
      <c r="F1549" s="5">
        <v>-0.97130769001577688</v>
      </c>
      <c r="G1549" s="5">
        <f>'PG facts'!D38</f>
        <v>-4</v>
      </c>
      <c r="H1549" s="5">
        <f t="shared" si="48"/>
        <v>0.94343862868378447</v>
      </c>
      <c r="I1549" s="5">
        <f t="shared" si="49"/>
        <v>3.8852307600631075</v>
      </c>
    </row>
    <row r="1550" spans="1:9" ht="25" customHeight="1">
      <c r="A1550" s="1"/>
      <c r="B1550" s="1">
        <v>91</v>
      </c>
      <c r="C1550" s="13" t="s">
        <v>50</v>
      </c>
      <c r="D1550" s="4">
        <v>45107</v>
      </c>
      <c r="E1550" s="4">
        <v>45135</v>
      </c>
      <c r="F1550" s="5">
        <v>-0.16799664006719173</v>
      </c>
      <c r="G1550" s="5">
        <f>'PG facts'!D45</f>
        <v>0</v>
      </c>
      <c r="H1550" s="5">
        <f t="shared" si="48"/>
        <v>2.822287107386557E-2</v>
      </c>
      <c r="I1550" s="5">
        <f t="shared" si="49"/>
        <v>0</v>
      </c>
    </row>
    <row r="1551" spans="1:9" ht="25" customHeight="1">
      <c r="A1551" s="1"/>
      <c r="B1551" s="1">
        <v>91</v>
      </c>
      <c r="C1551" s="13" t="s">
        <v>50</v>
      </c>
      <c r="D1551" s="4">
        <v>45199</v>
      </c>
      <c r="E1551" s="4">
        <v>45217</v>
      </c>
      <c r="F1551" s="5">
        <v>6.1999380006194649E-2</v>
      </c>
      <c r="G1551" s="5">
        <f>'PG facts'!D52</f>
        <v>-3</v>
      </c>
      <c r="H1551" s="5">
        <f t="shared" si="48"/>
        <v>3.8439231211525289E-3</v>
      </c>
      <c r="I1551" s="5">
        <f t="shared" si="49"/>
        <v>-0.18599814001858395</v>
      </c>
    </row>
    <row r="1552" spans="1:9" ht="25" customHeight="1">
      <c r="A1552" s="1"/>
      <c r="B1552" s="1">
        <v>91</v>
      </c>
      <c r="C1552" s="13" t="s">
        <v>50</v>
      </c>
      <c r="D1552" s="4">
        <v>45291</v>
      </c>
      <c r="E1552" s="4">
        <v>45314</v>
      </c>
      <c r="F1552" s="5">
        <v>1.4338645058288524</v>
      </c>
      <c r="G1552" s="5">
        <f>'PG facts'!D59</f>
        <v>-2</v>
      </c>
      <c r="H1552" s="5">
        <f t="shared" si="48"/>
        <v>2.055967421075819</v>
      </c>
      <c r="I1552" s="5">
        <f t="shared" si="49"/>
        <v>-2.8677290116577048</v>
      </c>
    </row>
    <row r="1553" spans="1:9" ht="25" customHeight="1">
      <c r="A1553" s="1"/>
      <c r="B1553" s="1">
        <v>91</v>
      </c>
      <c r="C1553" s="13" t="s">
        <v>50</v>
      </c>
      <c r="D1553" s="4">
        <v>45382</v>
      </c>
      <c r="E1553" s="4">
        <v>45401</v>
      </c>
      <c r="F1553" s="5">
        <v>2.0298663136464334</v>
      </c>
      <c r="G1553" s="5">
        <f>'PG facts'!D66</f>
        <v>-3</v>
      </c>
      <c r="H1553" s="5">
        <f t="shared" si="48"/>
        <v>4.1203572512765607</v>
      </c>
      <c r="I1553" s="5">
        <f t="shared" si="49"/>
        <v>-6.0895989409393003</v>
      </c>
    </row>
    <row r="1554" spans="1:9" ht="25" customHeight="1">
      <c r="A1554" s="1"/>
      <c r="B1554" s="1">
        <v>92</v>
      </c>
      <c r="C1554" s="13" t="s">
        <v>47</v>
      </c>
      <c r="D1554" s="4">
        <v>44651</v>
      </c>
      <c r="E1554" s="4">
        <v>44671</v>
      </c>
      <c r="F1554" s="5">
        <v>3.7505057736001657</v>
      </c>
      <c r="G1554" s="5">
        <f>'PG facts'!D10</f>
        <v>2</v>
      </c>
      <c r="H1554" s="5">
        <f t="shared" si="48"/>
        <v>14.066293557808176</v>
      </c>
      <c r="I1554" s="5">
        <f t="shared" si="49"/>
        <v>7.5010115472003314</v>
      </c>
    </row>
    <row r="1555" spans="1:9" ht="25" customHeight="1">
      <c r="A1555" s="1"/>
      <c r="B1555" s="1">
        <v>92</v>
      </c>
      <c r="C1555" s="13" t="s">
        <v>47</v>
      </c>
      <c r="D1555" s="4">
        <v>44742</v>
      </c>
      <c r="E1555" s="4">
        <v>44771</v>
      </c>
      <c r="F1555" s="5">
        <v>0.22450063641921147</v>
      </c>
      <c r="G1555" s="5">
        <f>'PG facts'!D17</f>
        <v>0</v>
      </c>
      <c r="H1555" s="5">
        <f t="shared" si="48"/>
        <v>5.0400535752630982E-2</v>
      </c>
      <c r="I1555" s="5">
        <f t="shared" si="49"/>
        <v>0</v>
      </c>
    </row>
    <row r="1556" spans="1:9" ht="25" customHeight="1">
      <c r="A1556" s="1"/>
      <c r="B1556" s="1">
        <v>92</v>
      </c>
      <c r="C1556" s="13" t="s">
        <v>47</v>
      </c>
      <c r="D1556" s="4">
        <v>44834</v>
      </c>
      <c r="E1556" s="4">
        <v>44853</v>
      </c>
      <c r="F1556" s="5">
        <v>-0.45976551958502032</v>
      </c>
      <c r="G1556" s="5">
        <f>'PG facts'!D24</f>
        <v>-3</v>
      </c>
      <c r="H1556" s="5">
        <f t="shared" si="48"/>
        <v>0.21138433299928369</v>
      </c>
      <c r="I1556" s="5">
        <f t="shared" si="49"/>
        <v>1.379296558755061</v>
      </c>
    </row>
    <row r="1557" spans="1:9" ht="25" customHeight="1">
      <c r="A1557" s="1"/>
      <c r="B1557" s="1">
        <v>92</v>
      </c>
      <c r="C1557" s="13" t="s">
        <v>47</v>
      </c>
      <c r="D1557" s="4">
        <v>44926</v>
      </c>
      <c r="E1557" s="4">
        <v>44945</v>
      </c>
      <c r="F1557" s="5">
        <v>-0.97130769001577688</v>
      </c>
      <c r="G1557" s="5">
        <f>'PG facts'!D31</f>
        <v>-6</v>
      </c>
      <c r="H1557" s="5">
        <f t="shared" si="48"/>
        <v>0.94343862868378447</v>
      </c>
      <c r="I1557" s="5">
        <f t="shared" si="49"/>
        <v>5.8278461400946613</v>
      </c>
    </row>
    <row r="1558" spans="1:9" ht="25" customHeight="1">
      <c r="A1558" s="1"/>
      <c r="B1558" s="1">
        <v>92</v>
      </c>
      <c r="C1558" s="13" t="s">
        <v>47</v>
      </c>
      <c r="D1558" s="4">
        <v>45016</v>
      </c>
      <c r="E1558" s="4">
        <v>45037</v>
      </c>
      <c r="F1558" s="5">
        <v>-0.16799664006719173</v>
      </c>
      <c r="G1558" s="5">
        <f>'PG facts'!D38</f>
        <v>-4</v>
      </c>
      <c r="H1558" s="5">
        <f t="shared" si="48"/>
        <v>2.822287107386557E-2</v>
      </c>
      <c r="I1558" s="5">
        <f t="shared" si="49"/>
        <v>0.67198656026876691</v>
      </c>
    </row>
    <row r="1559" spans="1:9" ht="25" customHeight="1">
      <c r="A1559" s="1"/>
      <c r="B1559" s="1">
        <v>92</v>
      </c>
      <c r="C1559" s="13" t="s">
        <v>47</v>
      </c>
      <c r="D1559" s="4">
        <v>45107</v>
      </c>
      <c r="E1559" s="4">
        <v>45135</v>
      </c>
      <c r="F1559" s="5">
        <v>6.1999380006194649E-2</v>
      </c>
      <c r="G1559" s="5">
        <f>'PG facts'!D45</f>
        <v>0</v>
      </c>
      <c r="H1559" s="5">
        <f t="shared" si="48"/>
        <v>3.8439231211525289E-3</v>
      </c>
      <c r="I1559" s="5">
        <f t="shared" si="49"/>
        <v>0</v>
      </c>
    </row>
    <row r="1560" spans="1:9" ht="25" customHeight="1">
      <c r="A1560" s="1"/>
      <c r="B1560" s="1">
        <v>92</v>
      </c>
      <c r="C1560" s="13" t="s">
        <v>47</v>
      </c>
      <c r="D1560" s="4">
        <v>45199</v>
      </c>
      <c r="E1560" s="4">
        <v>45217</v>
      </c>
      <c r="F1560" s="5">
        <v>1.4338645058288524</v>
      </c>
      <c r="G1560" s="5">
        <f>'PG facts'!D52</f>
        <v>-3</v>
      </c>
      <c r="H1560" s="5">
        <f t="shared" si="48"/>
        <v>2.055967421075819</v>
      </c>
      <c r="I1560" s="5">
        <f t="shared" si="49"/>
        <v>-4.3015935174865572</v>
      </c>
    </row>
    <row r="1561" spans="1:9" ht="25" customHeight="1">
      <c r="A1561" s="1"/>
      <c r="B1561" s="1">
        <v>92</v>
      </c>
      <c r="C1561" s="13" t="s">
        <v>47</v>
      </c>
      <c r="D1561" s="4">
        <v>45291</v>
      </c>
      <c r="E1561" s="4">
        <v>45314</v>
      </c>
      <c r="F1561" s="5">
        <v>2.0298663136464334</v>
      </c>
      <c r="G1561" s="5">
        <f>'PG facts'!D59</f>
        <v>-2</v>
      </c>
      <c r="H1561" s="5">
        <f t="shared" si="48"/>
        <v>4.1203572512765607</v>
      </c>
      <c r="I1561" s="5">
        <f t="shared" si="49"/>
        <v>-4.0597326272928669</v>
      </c>
    </row>
    <row r="1562" spans="1:9" ht="25" customHeight="1">
      <c r="A1562" s="1"/>
      <c r="B1562" s="1">
        <v>92</v>
      </c>
      <c r="C1562" s="13" t="s">
        <v>47</v>
      </c>
      <c r="D1562" s="4">
        <v>45382</v>
      </c>
      <c r="E1562" s="4">
        <v>45401</v>
      </c>
      <c r="F1562" s="5">
        <v>1.6317086363363043</v>
      </c>
      <c r="G1562" s="5">
        <f>'PG facts'!D66</f>
        <v>-3</v>
      </c>
      <c r="H1562" s="5">
        <f t="shared" si="48"/>
        <v>2.6624730738944815</v>
      </c>
      <c r="I1562" s="5">
        <f t="shared" si="49"/>
        <v>-4.8951259090089128</v>
      </c>
    </row>
    <row r="1563" spans="1:9" ht="25" customHeight="1">
      <c r="A1563" s="1"/>
      <c r="B1563" s="1">
        <v>92</v>
      </c>
      <c r="C1563" s="13" t="s">
        <v>47</v>
      </c>
      <c r="D1563" s="4">
        <v>45473</v>
      </c>
      <c r="E1563" s="4">
        <v>45503</v>
      </c>
      <c r="F1563" s="5">
        <v>1.7459000829477489</v>
      </c>
      <c r="G1563" s="5">
        <f>'PG facts'!D73</f>
        <v>-1</v>
      </c>
      <c r="H1563" s="5">
        <f t="shared" si="48"/>
        <v>3.0481670996369563</v>
      </c>
      <c r="I1563" s="5">
        <f t="shared" si="49"/>
        <v>-1.7459000829477489</v>
      </c>
    </row>
    <row r="1564" spans="1:9" ht="25" customHeight="1">
      <c r="A1564" s="1"/>
      <c r="B1564" s="1">
        <v>92</v>
      </c>
      <c r="C1564" s="13" t="s">
        <v>50</v>
      </c>
      <c r="D1564" s="4">
        <v>44742</v>
      </c>
      <c r="E1564" s="4">
        <v>44771</v>
      </c>
      <c r="F1564" s="5">
        <v>3.7505057736001657</v>
      </c>
      <c r="G1564" s="5">
        <f>'PG facts'!D17</f>
        <v>0</v>
      </c>
      <c r="H1564" s="5">
        <f t="shared" si="48"/>
        <v>14.066293557808176</v>
      </c>
      <c r="I1564" s="5">
        <f t="shared" si="49"/>
        <v>0</v>
      </c>
    </row>
    <row r="1565" spans="1:9" ht="25" customHeight="1">
      <c r="A1565" s="1"/>
      <c r="B1565" s="1">
        <v>92</v>
      </c>
      <c r="C1565" s="13" t="s">
        <v>50</v>
      </c>
      <c r="D1565" s="4">
        <v>44834</v>
      </c>
      <c r="E1565" s="4">
        <v>44853</v>
      </c>
      <c r="F1565" s="5">
        <v>0.22450063641921147</v>
      </c>
      <c r="G1565" s="5">
        <f>'PG facts'!D24</f>
        <v>-3</v>
      </c>
      <c r="H1565" s="5">
        <f t="shared" si="48"/>
        <v>5.0400535752630982E-2</v>
      </c>
      <c r="I1565" s="5">
        <f t="shared" si="49"/>
        <v>-0.67350190925763442</v>
      </c>
    </row>
    <row r="1566" spans="1:9" ht="25" customHeight="1">
      <c r="A1566" s="1"/>
      <c r="B1566" s="1">
        <v>92</v>
      </c>
      <c r="C1566" s="13" t="s">
        <v>50</v>
      </c>
      <c r="D1566" s="4">
        <v>44926</v>
      </c>
      <c r="E1566" s="4">
        <v>44945</v>
      </c>
      <c r="F1566" s="5">
        <v>-0.45976551958502032</v>
      </c>
      <c r="G1566" s="5">
        <f>'PG facts'!D31</f>
        <v>-6</v>
      </c>
      <c r="H1566" s="5">
        <f t="shared" si="48"/>
        <v>0.21138433299928369</v>
      </c>
      <c r="I1566" s="5">
        <f t="shared" si="49"/>
        <v>2.7585931175101219</v>
      </c>
    </row>
    <row r="1567" spans="1:9" ht="25" customHeight="1">
      <c r="A1567" s="1"/>
      <c r="B1567" s="1">
        <v>92</v>
      </c>
      <c r="C1567" s="13" t="s">
        <v>50</v>
      </c>
      <c r="D1567" s="4">
        <v>45016</v>
      </c>
      <c r="E1567" s="4">
        <v>45037</v>
      </c>
      <c r="F1567" s="5">
        <v>-0.97130769001577688</v>
      </c>
      <c r="G1567" s="5">
        <f>'PG facts'!D38</f>
        <v>-4</v>
      </c>
      <c r="H1567" s="5">
        <f t="shared" si="48"/>
        <v>0.94343862868378447</v>
      </c>
      <c r="I1567" s="5">
        <f t="shared" si="49"/>
        <v>3.8852307600631075</v>
      </c>
    </row>
    <row r="1568" spans="1:9" ht="25" customHeight="1">
      <c r="A1568" s="1"/>
      <c r="B1568" s="1">
        <v>92</v>
      </c>
      <c r="C1568" s="13" t="s">
        <v>50</v>
      </c>
      <c r="D1568" s="4">
        <v>45107</v>
      </c>
      <c r="E1568" s="4">
        <v>45135</v>
      </c>
      <c r="F1568" s="5">
        <v>-0.16799664006719173</v>
      </c>
      <c r="G1568" s="5">
        <f>'PG facts'!D45</f>
        <v>0</v>
      </c>
      <c r="H1568" s="5">
        <f t="shared" si="48"/>
        <v>2.822287107386557E-2</v>
      </c>
      <c r="I1568" s="5">
        <f t="shared" si="49"/>
        <v>0</v>
      </c>
    </row>
    <row r="1569" spans="1:9" ht="25" customHeight="1">
      <c r="A1569" s="1"/>
      <c r="B1569" s="1">
        <v>92</v>
      </c>
      <c r="C1569" s="13" t="s">
        <v>50</v>
      </c>
      <c r="D1569" s="4">
        <v>45199</v>
      </c>
      <c r="E1569" s="4">
        <v>45217</v>
      </c>
      <c r="F1569" s="5">
        <v>6.1999380006194649E-2</v>
      </c>
      <c r="G1569" s="5">
        <f>'PG facts'!D52</f>
        <v>-3</v>
      </c>
      <c r="H1569" s="5">
        <f t="shared" si="48"/>
        <v>3.8439231211525289E-3</v>
      </c>
      <c r="I1569" s="5">
        <f t="shared" si="49"/>
        <v>-0.18599814001858395</v>
      </c>
    </row>
    <row r="1570" spans="1:9" ht="25" customHeight="1">
      <c r="A1570" s="1"/>
      <c r="B1570" s="1">
        <v>92</v>
      </c>
      <c r="C1570" s="13" t="s">
        <v>50</v>
      </c>
      <c r="D1570" s="4">
        <v>45291</v>
      </c>
      <c r="E1570" s="4">
        <v>45314</v>
      </c>
      <c r="F1570" s="5">
        <v>1.4338645058288524</v>
      </c>
      <c r="G1570" s="5">
        <f>'PG facts'!D59</f>
        <v>-2</v>
      </c>
      <c r="H1570" s="5">
        <f t="shared" si="48"/>
        <v>2.055967421075819</v>
      </c>
      <c r="I1570" s="5">
        <f t="shared" si="49"/>
        <v>-2.8677290116577048</v>
      </c>
    </row>
    <row r="1571" spans="1:9" ht="25" customHeight="1">
      <c r="A1571" s="1"/>
      <c r="B1571" s="1">
        <v>92</v>
      </c>
      <c r="C1571" s="13" t="s">
        <v>50</v>
      </c>
      <c r="D1571" s="4">
        <v>45382</v>
      </c>
      <c r="E1571" s="4">
        <v>45401</v>
      </c>
      <c r="F1571" s="5">
        <v>2.0298663136464334</v>
      </c>
      <c r="G1571" s="5">
        <f>'PG facts'!D66</f>
        <v>-3</v>
      </c>
      <c r="H1571" s="5">
        <f t="shared" si="48"/>
        <v>4.1203572512765607</v>
      </c>
      <c r="I1571" s="5">
        <f t="shared" si="49"/>
        <v>-6.0895989409393003</v>
      </c>
    </row>
    <row r="1572" spans="1:9" ht="25" customHeight="1">
      <c r="A1572" s="1"/>
      <c r="B1572" s="1">
        <v>92</v>
      </c>
      <c r="C1572" s="13" t="s">
        <v>50</v>
      </c>
      <c r="D1572" s="4">
        <v>45473</v>
      </c>
      <c r="E1572" s="4">
        <v>45503</v>
      </c>
      <c r="F1572" s="5">
        <v>1.6317086363363043</v>
      </c>
      <c r="G1572" s="5">
        <f>'PG facts'!D73</f>
        <v>-1</v>
      </c>
      <c r="H1572" s="5">
        <f t="shared" si="48"/>
        <v>2.6624730738944815</v>
      </c>
      <c r="I1572" s="5">
        <f t="shared" si="49"/>
        <v>-1.6317086363363043</v>
      </c>
    </row>
    <row r="1573" spans="1:9" ht="25" customHeight="1">
      <c r="A1573" s="1"/>
      <c r="B1573" s="1">
        <v>93</v>
      </c>
      <c r="C1573" s="13" t="s">
        <v>47</v>
      </c>
      <c r="D1573" s="4">
        <v>44651</v>
      </c>
      <c r="E1573" s="4">
        <v>44671</v>
      </c>
      <c r="F1573" s="5">
        <v>3.7505057736001657</v>
      </c>
      <c r="G1573" s="5">
        <f>'PG facts'!D10</f>
        <v>2</v>
      </c>
      <c r="H1573" s="5">
        <f t="shared" si="48"/>
        <v>14.066293557808176</v>
      </c>
      <c r="I1573" s="5">
        <f t="shared" si="49"/>
        <v>7.5010115472003314</v>
      </c>
    </row>
    <row r="1574" spans="1:9" ht="25" customHeight="1">
      <c r="A1574" s="1"/>
      <c r="B1574" s="1">
        <v>93</v>
      </c>
      <c r="C1574" s="13" t="s">
        <v>47</v>
      </c>
      <c r="D1574" s="4">
        <v>44742</v>
      </c>
      <c r="E1574" s="4">
        <v>44771</v>
      </c>
      <c r="F1574" s="5">
        <v>0.22450063641921147</v>
      </c>
      <c r="G1574" s="5">
        <f>'PG facts'!D17</f>
        <v>0</v>
      </c>
      <c r="H1574" s="5">
        <f t="shared" si="48"/>
        <v>5.0400535752630982E-2</v>
      </c>
      <c r="I1574" s="5">
        <f t="shared" si="49"/>
        <v>0</v>
      </c>
    </row>
    <row r="1575" spans="1:9" ht="25" customHeight="1">
      <c r="A1575" s="1"/>
      <c r="B1575" s="1">
        <v>93</v>
      </c>
      <c r="C1575" s="13" t="s">
        <v>47</v>
      </c>
      <c r="D1575" s="4">
        <v>44834</v>
      </c>
      <c r="E1575" s="4">
        <v>44853</v>
      </c>
      <c r="F1575" s="5">
        <v>-0.45976551958502032</v>
      </c>
      <c r="G1575" s="5">
        <f>'PG facts'!D24</f>
        <v>-3</v>
      </c>
      <c r="H1575" s="5">
        <f t="shared" si="48"/>
        <v>0.21138433299928369</v>
      </c>
      <c r="I1575" s="5">
        <f t="shared" si="49"/>
        <v>1.379296558755061</v>
      </c>
    </row>
    <row r="1576" spans="1:9" ht="25" customHeight="1">
      <c r="A1576" s="1"/>
      <c r="B1576" s="1">
        <v>93</v>
      </c>
      <c r="C1576" s="13" t="s">
        <v>47</v>
      </c>
      <c r="D1576" s="4">
        <v>44926</v>
      </c>
      <c r="E1576" s="4">
        <v>44945</v>
      </c>
      <c r="F1576" s="5">
        <v>-0.97130769001577688</v>
      </c>
      <c r="G1576" s="5">
        <f>'PG facts'!D31</f>
        <v>-6</v>
      </c>
      <c r="H1576" s="5">
        <f t="shared" si="48"/>
        <v>0.94343862868378447</v>
      </c>
      <c r="I1576" s="5">
        <f t="shared" si="49"/>
        <v>5.8278461400946613</v>
      </c>
    </row>
    <row r="1577" spans="1:9" ht="25" customHeight="1">
      <c r="A1577" s="1"/>
      <c r="B1577" s="1">
        <v>93</v>
      </c>
      <c r="C1577" s="13" t="s">
        <v>47</v>
      </c>
      <c r="D1577" s="4">
        <v>45016</v>
      </c>
      <c r="E1577" s="4">
        <v>45037</v>
      </c>
      <c r="F1577" s="5">
        <v>-0.16799664006719173</v>
      </c>
      <c r="G1577" s="5">
        <f>'PG facts'!D38</f>
        <v>-4</v>
      </c>
      <c r="H1577" s="5">
        <f t="shared" si="48"/>
        <v>2.822287107386557E-2</v>
      </c>
      <c r="I1577" s="5">
        <f t="shared" si="49"/>
        <v>0.67198656026876691</v>
      </c>
    </row>
    <row r="1578" spans="1:9" ht="25" customHeight="1">
      <c r="A1578" s="1"/>
      <c r="B1578" s="1">
        <v>93</v>
      </c>
      <c r="C1578" s="13" t="s">
        <v>47</v>
      </c>
      <c r="D1578" s="4">
        <v>45107</v>
      </c>
      <c r="E1578" s="4">
        <v>45135</v>
      </c>
      <c r="F1578" s="5">
        <v>6.1999380006194649E-2</v>
      </c>
      <c r="G1578" s="5">
        <f>'PG facts'!D45</f>
        <v>0</v>
      </c>
      <c r="H1578" s="5">
        <f t="shared" si="48"/>
        <v>3.8439231211525289E-3</v>
      </c>
      <c r="I1578" s="5">
        <f t="shared" si="49"/>
        <v>0</v>
      </c>
    </row>
    <row r="1579" spans="1:9" ht="25" customHeight="1">
      <c r="A1579" s="1"/>
      <c r="B1579" s="1">
        <v>93</v>
      </c>
      <c r="C1579" s="13" t="s">
        <v>47</v>
      </c>
      <c r="D1579" s="4">
        <v>45199</v>
      </c>
      <c r="E1579" s="4">
        <v>45217</v>
      </c>
      <c r="F1579" s="5">
        <v>1.4338645058288524</v>
      </c>
      <c r="G1579" s="5">
        <f>'PG facts'!D52</f>
        <v>-3</v>
      </c>
      <c r="H1579" s="5">
        <f t="shared" si="48"/>
        <v>2.055967421075819</v>
      </c>
      <c r="I1579" s="5">
        <f t="shared" si="49"/>
        <v>-4.3015935174865572</v>
      </c>
    </row>
    <row r="1580" spans="1:9" ht="25" customHeight="1">
      <c r="A1580" s="1"/>
      <c r="B1580" s="1">
        <v>93</v>
      </c>
      <c r="C1580" s="13" t="s">
        <v>47</v>
      </c>
      <c r="D1580" s="4">
        <v>45291</v>
      </c>
      <c r="E1580" s="4">
        <v>45314</v>
      </c>
      <c r="F1580" s="5">
        <v>2.0298663136464334</v>
      </c>
      <c r="G1580" s="5">
        <f>'PG facts'!D59</f>
        <v>-2</v>
      </c>
      <c r="H1580" s="5">
        <f t="shared" si="48"/>
        <v>4.1203572512765607</v>
      </c>
      <c r="I1580" s="5">
        <f t="shared" si="49"/>
        <v>-4.0597326272928669</v>
      </c>
    </row>
    <row r="1581" spans="1:9" ht="25" customHeight="1">
      <c r="A1581" s="1"/>
      <c r="B1581" s="1">
        <v>93</v>
      </c>
      <c r="C1581" s="13" t="s">
        <v>47</v>
      </c>
      <c r="D1581" s="4">
        <v>45382</v>
      </c>
      <c r="E1581" s="4">
        <v>45401</v>
      </c>
      <c r="F1581" s="5">
        <v>1.6317086363363043</v>
      </c>
      <c r="G1581" s="5">
        <f>'PG facts'!D66</f>
        <v>-3</v>
      </c>
      <c r="H1581" s="5">
        <f t="shared" si="48"/>
        <v>2.6624730738944815</v>
      </c>
      <c r="I1581" s="5">
        <f t="shared" si="49"/>
        <v>-4.8951259090089128</v>
      </c>
    </row>
    <row r="1582" spans="1:9" ht="25" customHeight="1">
      <c r="A1582" s="1"/>
      <c r="B1582" s="1">
        <v>93</v>
      </c>
      <c r="C1582" s="13" t="s">
        <v>47</v>
      </c>
      <c r="D1582" s="4">
        <v>45473</v>
      </c>
      <c r="E1582" s="4">
        <v>45503</v>
      </c>
      <c r="F1582" s="5">
        <v>1.8988037536352254</v>
      </c>
      <c r="G1582" s="5">
        <f>'PG facts'!D73</f>
        <v>-1</v>
      </c>
      <c r="H1582" s="5">
        <f t="shared" si="48"/>
        <v>3.6054556948192218</v>
      </c>
      <c r="I1582" s="5">
        <f t="shared" si="49"/>
        <v>-1.8988037536352254</v>
      </c>
    </row>
    <row r="1583" spans="1:9" ht="25" customHeight="1">
      <c r="A1583" s="1"/>
      <c r="B1583" s="1">
        <v>93</v>
      </c>
      <c r="C1583" s="13" t="s">
        <v>50</v>
      </c>
      <c r="D1583" s="4">
        <v>44742</v>
      </c>
      <c r="E1583" s="4">
        <v>44771</v>
      </c>
      <c r="F1583" s="5">
        <v>3.7505057736001657</v>
      </c>
      <c r="G1583" s="5">
        <f>'PG facts'!D17</f>
        <v>0</v>
      </c>
      <c r="H1583" s="5">
        <f t="shared" si="48"/>
        <v>14.066293557808176</v>
      </c>
      <c r="I1583" s="5">
        <f t="shared" si="49"/>
        <v>0</v>
      </c>
    </row>
    <row r="1584" spans="1:9" ht="25" customHeight="1">
      <c r="A1584" s="1"/>
      <c r="B1584" s="1">
        <v>93</v>
      </c>
      <c r="C1584" s="13" t="s">
        <v>50</v>
      </c>
      <c r="D1584" s="4">
        <v>44834</v>
      </c>
      <c r="E1584" s="4">
        <v>44853</v>
      </c>
      <c r="F1584" s="5">
        <v>0.22450063641921147</v>
      </c>
      <c r="G1584" s="5">
        <f>'PG facts'!D24</f>
        <v>-3</v>
      </c>
      <c r="H1584" s="5">
        <f t="shared" si="48"/>
        <v>5.0400535752630982E-2</v>
      </c>
      <c r="I1584" s="5">
        <f t="shared" si="49"/>
        <v>-0.67350190925763442</v>
      </c>
    </row>
    <row r="1585" spans="1:9" ht="25" customHeight="1">
      <c r="A1585" s="1"/>
      <c r="B1585" s="1">
        <v>93</v>
      </c>
      <c r="C1585" s="13" t="s">
        <v>50</v>
      </c>
      <c r="D1585" s="4">
        <v>44926</v>
      </c>
      <c r="E1585" s="4">
        <v>44945</v>
      </c>
      <c r="F1585" s="5">
        <v>-0.45976551958502032</v>
      </c>
      <c r="G1585" s="5">
        <f>'PG facts'!D31</f>
        <v>-6</v>
      </c>
      <c r="H1585" s="5">
        <f t="shared" si="48"/>
        <v>0.21138433299928369</v>
      </c>
      <c r="I1585" s="5">
        <f t="shared" si="49"/>
        <v>2.7585931175101219</v>
      </c>
    </row>
    <row r="1586" spans="1:9" ht="25" customHeight="1">
      <c r="A1586" s="1"/>
      <c r="B1586" s="1">
        <v>93</v>
      </c>
      <c r="C1586" s="13" t="s">
        <v>50</v>
      </c>
      <c r="D1586" s="4">
        <v>45016</v>
      </c>
      <c r="E1586" s="4">
        <v>45037</v>
      </c>
      <c r="F1586" s="5">
        <v>-0.97130769001577688</v>
      </c>
      <c r="G1586" s="5">
        <f>'PG facts'!D38</f>
        <v>-4</v>
      </c>
      <c r="H1586" s="5">
        <f t="shared" si="48"/>
        <v>0.94343862868378447</v>
      </c>
      <c r="I1586" s="5">
        <f t="shared" si="49"/>
        <v>3.8852307600631075</v>
      </c>
    </row>
    <row r="1587" spans="1:9" ht="25" customHeight="1">
      <c r="A1587" s="1"/>
      <c r="B1587" s="1">
        <v>93</v>
      </c>
      <c r="C1587" s="13" t="s">
        <v>50</v>
      </c>
      <c r="D1587" s="4">
        <v>45107</v>
      </c>
      <c r="E1587" s="4">
        <v>45135</v>
      </c>
      <c r="F1587" s="5">
        <v>-0.16799664006719173</v>
      </c>
      <c r="G1587" s="5">
        <f>'PG facts'!D45</f>
        <v>0</v>
      </c>
      <c r="H1587" s="5">
        <f t="shared" si="48"/>
        <v>2.822287107386557E-2</v>
      </c>
      <c r="I1587" s="5">
        <f t="shared" si="49"/>
        <v>0</v>
      </c>
    </row>
    <row r="1588" spans="1:9" ht="25" customHeight="1">
      <c r="A1588" s="1"/>
      <c r="B1588" s="1">
        <v>93</v>
      </c>
      <c r="C1588" s="13" t="s">
        <v>50</v>
      </c>
      <c r="D1588" s="4">
        <v>45199</v>
      </c>
      <c r="E1588" s="4">
        <v>45217</v>
      </c>
      <c r="F1588" s="5">
        <v>6.1999380006194649E-2</v>
      </c>
      <c r="G1588" s="5">
        <f>'PG facts'!D52</f>
        <v>-3</v>
      </c>
      <c r="H1588" s="5">
        <f t="shared" si="48"/>
        <v>3.8439231211525289E-3</v>
      </c>
      <c r="I1588" s="5">
        <f t="shared" si="49"/>
        <v>-0.18599814001858395</v>
      </c>
    </row>
    <row r="1589" spans="1:9" ht="25" customHeight="1">
      <c r="A1589" s="1"/>
      <c r="B1589" s="1">
        <v>93</v>
      </c>
      <c r="C1589" s="13" t="s">
        <v>50</v>
      </c>
      <c r="D1589" s="4">
        <v>45291</v>
      </c>
      <c r="E1589" s="4">
        <v>45314</v>
      </c>
      <c r="F1589" s="5">
        <v>1.4338645058288524</v>
      </c>
      <c r="G1589" s="5">
        <f>'PG facts'!D59</f>
        <v>-2</v>
      </c>
      <c r="H1589" s="5">
        <f t="shared" si="48"/>
        <v>2.055967421075819</v>
      </c>
      <c r="I1589" s="5">
        <f t="shared" si="49"/>
        <v>-2.8677290116577048</v>
      </c>
    </row>
    <row r="1590" spans="1:9" ht="25" customHeight="1">
      <c r="A1590" s="1"/>
      <c r="B1590" s="1">
        <v>93</v>
      </c>
      <c r="C1590" s="13" t="s">
        <v>50</v>
      </c>
      <c r="D1590" s="4">
        <v>45382</v>
      </c>
      <c r="E1590" s="4">
        <v>45401</v>
      </c>
      <c r="F1590" s="5">
        <v>2.0298663136464334</v>
      </c>
      <c r="G1590" s="5">
        <f>'PG facts'!D66</f>
        <v>-3</v>
      </c>
      <c r="H1590" s="5">
        <f t="shared" si="48"/>
        <v>4.1203572512765607</v>
      </c>
      <c r="I1590" s="5">
        <f t="shared" si="49"/>
        <v>-6.0895989409393003</v>
      </c>
    </row>
    <row r="1591" spans="1:9" ht="25" customHeight="1">
      <c r="A1591" s="1"/>
      <c r="B1591" s="1">
        <v>93</v>
      </c>
      <c r="C1591" s="13" t="s">
        <v>50</v>
      </c>
      <c r="D1591" s="4">
        <v>45473</v>
      </c>
      <c r="E1591" s="4">
        <v>45503</v>
      </c>
      <c r="F1591" s="5">
        <v>1.6317086363363043</v>
      </c>
      <c r="G1591" s="5">
        <f>'PG facts'!D73</f>
        <v>-1</v>
      </c>
      <c r="H1591" s="5">
        <f t="shared" si="48"/>
        <v>2.6624730738944815</v>
      </c>
      <c r="I1591" s="5">
        <f t="shared" si="49"/>
        <v>-1.6317086363363043</v>
      </c>
    </row>
    <row r="1592" spans="1:9" ht="25" customHeight="1">
      <c r="A1592" s="1"/>
      <c r="B1592" s="1">
        <v>94</v>
      </c>
      <c r="C1592" s="13" t="s">
        <v>47</v>
      </c>
      <c r="D1592" s="4">
        <v>44651</v>
      </c>
      <c r="E1592" s="4">
        <v>44671</v>
      </c>
      <c r="F1592" s="5">
        <v>3.4048088537418808</v>
      </c>
      <c r="G1592" s="5">
        <f>'PG facts'!D10</f>
        <v>2</v>
      </c>
      <c r="H1592" s="5">
        <f t="shared" si="48"/>
        <v>11.5927233305191</v>
      </c>
      <c r="I1592" s="5">
        <f t="shared" si="49"/>
        <v>6.8096177074837616</v>
      </c>
    </row>
    <row r="1593" spans="1:9" ht="25" customHeight="1">
      <c r="A1593" s="1"/>
      <c r="B1593" s="1">
        <v>94</v>
      </c>
      <c r="C1593" s="13" t="s">
        <v>47</v>
      </c>
      <c r="D1593" s="4">
        <v>44742</v>
      </c>
      <c r="E1593" s="4">
        <v>44771</v>
      </c>
      <c r="F1593" s="5">
        <v>-0.26864270520209343</v>
      </c>
      <c r="G1593" s="5">
        <f>'PG facts'!D17</f>
        <v>0</v>
      </c>
      <c r="H1593" s="5">
        <f t="shared" si="48"/>
        <v>7.2168903058298872E-2</v>
      </c>
      <c r="I1593" s="5">
        <f t="shared" si="49"/>
        <v>0</v>
      </c>
    </row>
    <row r="1594" spans="1:9" ht="25" customHeight="1">
      <c r="A1594" s="1"/>
      <c r="B1594" s="1">
        <v>94</v>
      </c>
      <c r="C1594" s="13" t="s">
        <v>47</v>
      </c>
      <c r="D1594" s="4">
        <v>44834</v>
      </c>
      <c r="E1594" s="4">
        <v>44853</v>
      </c>
      <c r="F1594" s="5">
        <v>-0.97880747126437573</v>
      </c>
      <c r="G1594" s="5">
        <f>'PG facts'!D24</f>
        <v>-3</v>
      </c>
      <c r="H1594" s="5">
        <f t="shared" si="48"/>
        <v>0.95806406580296166</v>
      </c>
      <c r="I1594" s="5">
        <f t="shared" si="49"/>
        <v>2.9364224137931272</v>
      </c>
    </row>
    <row r="1595" spans="1:9" ht="25" customHeight="1">
      <c r="A1595" s="1"/>
      <c r="B1595" s="1">
        <v>94</v>
      </c>
      <c r="C1595" s="13" t="s">
        <v>47</v>
      </c>
      <c r="D1595" s="4">
        <v>44926</v>
      </c>
      <c r="E1595" s="4">
        <v>44945</v>
      </c>
      <c r="F1595" s="5">
        <v>-1.5609194946349714</v>
      </c>
      <c r="G1595" s="5">
        <f>'PG facts'!D31</f>
        <v>-6</v>
      </c>
      <c r="H1595" s="5">
        <f t="shared" si="48"/>
        <v>2.4364696687314944</v>
      </c>
      <c r="I1595" s="5">
        <f t="shared" si="49"/>
        <v>9.3655169678098282</v>
      </c>
    </row>
    <row r="1596" spans="1:9" ht="25" customHeight="1">
      <c r="A1596" s="1"/>
      <c r="B1596" s="1">
        <v>94</v>
      </c>
      <c r="C1596" s="13" t="s">
        <v>47</v>
      </c>
      <c r="D1596" s="4">
        <v>45016</v>
      </c>
      <c r="E1596" s="4">
        <v>45037</v>
      </c>
      <c r="F1596" s="5">
        <v>-0.28354349497309306</v>
      </c>
      <c r="G1596" s="5">
        <f>'PG facts'!D38</f>
        <v>-4</v>
      </c>
      <c r="H1596" s="5">
        <f t="shared" si="48"/>
        <v>8.0396913541556453E-2</v>
      </c>
      <c r="I1596" s="5">
        <f t="shared" si="49"/>
        <v>1.1341739798923722</v>
      </c>
    </row>
    <row r="1597" spans="1:9" ht="25" customHeight="1">
      <c r="A1597" s="1"/>
      <c r="B1597" s="1">
        <v>94</v>
      </c>
      <c r="C1597" s="13" t="s">
        <v>47</v>
      </c>
      <c r="D1597" s="4">
        <v>45107</v>
      </c>
      <c r="E1597" s="4">
        <v>45135</v>
      </c>
      <c r="F1597" s="5">
        <v>-7.7104862613153191E-2</v>
      </c>
      <c r="G1597" s="5">
        <f>'PG facts'!D45</f>
        <v>0</v>
      </c>
      <c r="H1597" s="5">
        <f t="shared" si="48"/>
        <v>5.9451598385932289E-3</v>
      </c>
      <c r="I1597" s="5">
        <f t="shared" si="49"/>
        <v>0</v>
      </c>
    </row>
    <row r="1598" spans="1:9" ht="25" customHeight="1">
      <c r="A1598" s="1"/>
      <c r="B1598" s="1">
        <v>94</v>
      </c>
      <c r="C1598" s="13" t="s">
        <v>47</v>
      </c>
      <c r="D1598" s="4">
        <v>45199</v>
      </c>
      <c r="E1598" s="4">
        <v>45217</v>
      </c>
      <c r="F1598" s="5">
        <v>1.3149542033191297</v>
      </c>
      <c r="G1598" s="5">
        <f>'PG facts'!D52</f>
        <v>-3</v>
      </c>
      <c r="H1598" s="5">
        <f t="shared" si="48"/>
        <v>1.7291045568266472</v>
      </c>
      <c r="I1598" s="5">
        <f t="shared" si="49"/>
        <v>-3.9448626099573891</v>
      </c>
    </row>
    <row r="1599" spans="1:9" ht="25" customHeight="1">
      <c r="A1599" s="1"/>
      <c r="B1599" s="1">
        <v>94</v>
      </c>
      <c r="C1599" s="13" t="s">
        <v>47</v>
      </c>
      <c r="D1599" s="4">
        <v>45291</v>
      </c>
      <c r="E1599" s="4">
        <v>45314</v>
      </c>
      <c r="F1599" s="5">
        <v>2.2032156673114089</v>
      </c>
      <c r="G1599" s="5">
        <f>'PG facts'!D59</f>
        <v>-2</v>
      </c>
      <c r="H1599" s="5">
        <f t="shared" si="48"/>
        <v>4.854159276686457</v>
      </c>
      <c r="I1599" s="5">
        <f t="shared" si="49"/>
        <v>-4.4064313346228179</v>
      </c>
    </row>
    <row r="1600" spans="1:9" ht="25" customHeight="1">
      <c r="A1600" s="1"/>
      <c r="B1600" s="1">
        <v>94</v>
      </c>
      <c r="C1600" s="13" t="s">
        <v>47</v>
      </c>
      <c r="D1600" s="4">
        <v>45382</v>
      </c>
      <c r="E1600" s="4">
        <v>45401</v>
      </c>
      <c r="F1600" s="5">
        <v>1.360673628563136</v>
      </c>
      <c r="G1600" s="5">
        <f>'PG facts'!D66</f>
        <v>-3</v>
      </c>
      <c r="H1600" s="5">
        <f t="shared" si="48"/>
        <v>1.851432723467171</v>
      </c>
      <c r="I1600" s="5">
        <f t="shared" si="49"/>
        <v>-4.082020885689408</v>
      </c>
    </row>
    <row r="1601" spans="1:9" ht="25" customHeight="1">
      <c r="A1601" s="1"/>
      <c r="B1601" s="1">
        <v>94</v>
      </c>
      <c r="C1601" s="13" t="s">
        <v>47</v>
      </c>
      <c r="D1601" s="4">
        <v>45473</v>
      </c>
      <c r="E1601" s="4">
        <v>45503</v>
      </c>
      <c r="F1601" s="5">
        <v>1.8739916021125014</v>
      </c>
      <c r="G1601" s="5">
        <f>'PG facts'!D73</f>
        <v>-1</v>
      </c>
      <c r="H1601" s="5">
        <f t="shared" si="48"/>
        <v>3.5118445247881795</v>
      </c>
      <c r="I1601" s="5">
        <f t="shared" si="49"/>
        <v>-1.8739916021125014</v>
      </c>
    </row>
    <row r="1602" spans="1:9" ht="25" customHeight="1">
      <c r="A1602" s="1"/>
      <c r="B1602" s="1">
        <v>94</v>
      </c>
      <c r="C1602" s="13" t="s">
        <v>50</v>
      </c>
      <c r="D1602" s="4">
        <v>44742</v>
      </c>
      <c r="E1602" s="4">
        <v>44771</v>
      </c>
      <c r="F1602" s="5">
        <v>3.4048088537418808</v>
      </c>
      <c r="G1602" s="5">
        <f>'PG facts'!D17</f>
        <v>0</v>
      </c>
      <c r="H1602" s="5">
        <f t="shared" si="48"/>
        <v>11.5927233305191</v>
      </c>
      <c r="I1602" s="5">
        <f t="shared" si="49"/>
        <v>0</v>
      </c>
    </row>
    <row r="1603" spans="1:9" ht="25" customHeight="1">
      <c r="A1603" s="1"/>
      <c r="B1603" s="1">
        <v>94</v>
      </c>
      <c r="C1603" s="13" t="s">
        <v>50</v>
      </c>
      <c r="D1603" s="4">
        <v>44834</v>
      </c>
      <c r="E1603" s="4">
        <v>44853</v>
      </c>
      <c r="F1603" s="5">
        <v>-0.26864270520209343</v>
      </c>
      <c r="G1603" s="5">
        <f>'PG facts'!D24</f>
        <v>-3</v>
      </c>
      <c r="H1603" s="5">
        <f t="shared" si="48"/>
        <v>7.2168903058298872E-2</v>
      </c>
      <c r="I1603" s="5">
        <f t="shared" si="49"/>
        <v>0.8059281156062803</v>
      </c>
    </row>
    <row r="1604" spans="1:9" ht="25" customHeight="1">
      <c r="A1604" s="1"/>
      <c r="B1604" s="1">
        <v>94</v>
      </c>
      <c r="C1604" s="13" t="s">
        <v>50</v>
      </c>
      <c r="D1604" s="4">
        <v>44926</v>
      </c>
      <c r="E1604" s="4">
        <v>44945</v>
      </c>
      <c r="F1604" s="5">
        <v>-0.97880747126437573</v>
      </c>
      <c r="G1604" s="5">
        <f>'PG facts'!D31</f>
        <v>-6</v>
      </c>
      <c r="H1604" s="5">
        <f t="shared" si="48"/>
        <v>0.95806406580296166</v>
      </c>
      <c r="I1604" s="5">
        <f t="shared" si="49"/>
        <v>5.8728448275862544</v>
      </c>
    </row>
    <row r="1605" spans="1:9" ht="25" customHeight="1">
      <c r="A1605" s="1"/>
      <c r="B1605" s="1">
        <v>94</v>
      </c>
      <c r="C1605" s="13" t="s">
        <v>50</v>
      </c>
      <c r="D1605" s="4">
        <v>45016</v>
      </c>
      <c r="E1605" s="4">
        <v>45037</v>
      </c>
      <c r="F1605" s="5">
        <v>-1.5609194946349714</v>
      </c>
      <c r="G1605" s="5">
        <f>'PG facts'!D38</f>
        <v>-4</v>
      </c>
      <c r="H1605" s="5">
        <f t="shared" si="48"/>
        <v>2.4364696687314944</v>
      </c>
      <c r="I1605" s="5">
        <f t="shared" si="49"/>
        <v>6.2436779785398855</v>
      </c>
    </row>
    <row r="1606" spans="1:9" ht="25" customHeight="1">
      <c r="A1606" s="1"/>
      <c r="B1606" s="1">
        <v>94</v>
      </c>
      <c r="C1606" s="13" t="s">
        <v>50</v>
      </c>
      <c r="D1606" s="4">
        <v>45107</v>
      </c>
      <c r="E1606" s="4">
        <v>45135</v>
      </c>
      <c r="F1606" s="5">
        <v>-0.28354349497309306</v>
      </c>
      <c r="G1606" s="5">
        <f>'PG facts'!D45</f>
        <v>0</v>
      </c>
      <c r="H1606" s="5">
        <f t="shared" ref="H1606:H1669" si="50">F1606^2</f>
        <v>8.0396913541556453E-2</v>
      </c>
      <c r="I1606" s="5">
        <f t="shared" ref="I1606:I1669" si="51">F1606*G1606</f>
        <v>0</v>
      </c>
    </row>
    <row r="1607" spans="1:9" ht="25" customHeight="1">
      <c r="A1607" s="1"/>
      <c r="B1607" s="1">
        <v>94</v>
      </c>
      <c r="C1607" s="13" t="s">
        <v>50</v>
      </c>
      <c r="D1607" s="4">
        <v>45199</v>
      </c>
      <c r="E1607" s="4">
        <v>45217</v>
      </c>
      <c r="F1607" s="5">
        <v>-7.7104862613153191E-2</v>
      </c>
      <c r="G1607" s="5">
        <f>'PG facts'!D52</f>
        <v>-3</v>
      </c>
      <c r="H1607" s="5">
        <f t="shared" si="50"/>
        <v>5.9451598385932289E-3</v>
      </c>
      <c r="I1607" s="5">
        <f t="shared" si="51"/>
        <v>0.23131458783945957</v>
      </c>
    </row>
    <row r="1608" spans="1:9" ht="25" customHeight="1">
      <c r="A1608" s="1"/>
      <c r="B1608" s="1">
        <v>94</v>
      </c>
      <c r="C1608" s="13" t="s">
        <v>50</v>
      </c>
      <c r="D1608" s="4">
        <v>45291</v>
      </c>
      <c r="E1608" s="4">
        <v>45314</v>
      </c>
      <c r="F1608" s="5">
        <v>1.3149542033191297</v>
      </c>
      <c r="G1608" s="5">
        <f>'PG facts'!D59</f>
        <v>-2</v>
      </c>
      <c r="H1608" s="5">
        <f t="shared" si="50"/>
        <v>1.7291045568266472</v>
      </c>
      <c r="I1608" s="5">
        <f t="shared" si="51"/>
        <v>-2.6299084066382594</v>
      </c>
    </row>
    <row r="1609" spans="1:9" ht="25" customHeight="1">
      <c r="A1609" s="1"/>
      <c r="B1609" s="1">
        <v>94</v>
      </c>
      <c r="C1609" s="13" t="s">
        <v>50</v>
      </c>
      <c r="D1609" s="4">
        <v>45382</v>
      </c>
      <c r="E1609" s="4">
        <v>45401</v>
      </c>
      <c r="F1609" s="5">
        <v>2.2032156673114089</v>
      </c>
      <c r="G1609" s="5">
        <f>'PG facts'!D66</f>
        <v>-3</v>
      </c>
      <c r="H1609" s="5">
        <f t="shared" si="50"/>
        <v>4.854159276686457</v>
      </c>
      <c r="I1609" s="5">
        <f t="shared" si="51"/>
        <v>-6.6096470019342268</v>
      </c>
    </row>
    <row r="1610" spans="1:9" ht="25" customHeight="1">
      <c r="A1610" s="1"/>
      <c r="B1610" s="1">
        <v>94</v>
      </c>
      <c r="C1610" s="13" t="s">
        <v>50</v>
      </c>
      <c r="D1610" s="4">
        <v>45473</v>
      </c>
      <c r="E1610" s="4">
        <v>45503</v>
      </c>
      <c r="F1610" s="5">
        <v>1.360673628563136</v>
      </c>
      <c r="G1610" s="5">
        <f>'PG facts'!D73</f>
        <v>-1</v>
      </c>
      <c r="H1610" s="5">
        <f t="shared" si="50"/>
        <v>1.851432723467171</v>
      </c>
      <c r="I1610" s="5">
        <f t="shared" si="51"/>
        <v>-1.360673628563136</v>
      </c>
    </row>
    <row r="1611" spans="1:9" ht="25" customHeight="1">
      <c r="A1611" s="1"/>
      <c r="B1611" s="1">
        <v>95</v>
      </c>
      <c r="C1611" s="13" t="s">
        <v>47</v>
      </c>
      <c r="D1611" s="4">
        <v>44651</v>
      </c>
      <c r="E1611" s="4">
        <v>44671</v>
      </c>
      <c r="F1611" s="5">
        <v>3.4048088537418808</v>
      </c>
      <c r="G1611" s="5">
        <f>'PG facts'!D10</f>
        <v>2</v>
      </c>
      <c r="H1611" s="5">
        <f t="shared" si="50"/>
        <v>11.5927233305191</v>
      </c>
      <c r="I1611" s="5">
        <f t="shared" si="51"/>
        <v>6.8096177074837616</v>
      </c>
    </row>
    <row r="1612" spans="1:9" ht="25" customHeight="1">
      <c r="A1612" s="1"/>
      <c r="B1612" s="1">
        <v>95</v>
      </c>
      <c r="C1612" s="13" t="s">
        <v>47</v>
      </c>
      <c r="D1612" s="4">
        <v>44742</v>
      </c>
      <c r="E1612" s="4">
        <v>44771</v>
      </c>
      <c r="F1612" s="5">
        <v>-0.26864270520209343</v>
      </c>
      <c r="G1612" s="5">
        <f>'PG facts'!D17</f>
        <v>0</v>
      </c>
      <c r="H1612" s="5">
        <f t="shared" si="50"/>
        <v>7.2168903058298872E-2</v>
      </c>
      <c r="I1612" s="5">
        <f t="shared" si="51"/>
        <v>0</v>
      </c>
    </row>
    <row r="1613" spans="1:9" ht="25" customHeight="1">
      <c r="A1613" s="1"/>
      <c r="B1613" s="1">
        <v>95</v>
      </c>
      <c r="C1613" s="13" t="s">
        <v>47</v>
      </c>
      <c r="D1613" s="4">
        <v>44834</v>
      </c>
      <c r="E1613" s="4">
        <v>44853</v>
      </c>
      <c r="F1613" s="5">
        <v>-0.97880747126437573</v>
      </c>
      <c r="G1613" s="5">
        <f>'PG facts'!D24</f>
        <v>-3</v>
      </c>
      <c r="H1613" s="5">
        <f t="shared" si="50"/>
        <v>0.95806406580296166</v>
      </c>
      <c r="I1613" s="5">
        <f t="shared" si="51"/>
        <v>2.9364224137931272</v>
      </c>
    </row>
    <row r="1614" spans="1:9" ht="25" customHeight="1">
      <c r="A1614" s="1"/>
      <c r="B1614" s="1">
        <v>95</v>
      </c>
      <c r="C1614" s="13" t="s">
        <v>47</v>
      </c>
      <c r="D1614" s="4">
        <v>44926</v>
      </c>
      <c r="E1614" s="4">
        <v>44945</v>
      </c>
      <c r="F1614" s="5">
        <v>-1.5609194946349714</v>
      </c>
      <c r="G1614" s="5">
        <f>'PG facts'!D31</f>
        <v>-6</v>
      </c>
      <c r="H1614" s="5">
        <f t="shared" si="50"/>
        <v>2.4364696687314944</v>
      </c>
      <c r="I1614" s="5">
        <f t="shared" si="51"/>
        <v>9.3655169678098282</v>
      </c>
    </row>
    <row r="1615" spans="1:9" ht="25" customHeight="1">
      <c r="A1615" s="1"/>
      <c r="B1615" s="1">
        <v>95</v>
      </c>
      <c r="C1615" s="13" t="s">
        <v>47</v>
      </c>
      <c r="D1615" s="4">
        <v>45016</v>
      </c>
      <c r="E1615" s="4">
        <v>45037</v>
      </c>
      <c r="F1615" s="5">
        <v>-0.28354349497309306</v>
      </c>
      <c r="G1615" s="5">
        <f>'PG facts'!D38</f>
        <v>-4</v>
      </c>
      <c r="H1615" s="5">
        <f t="shared" si="50"/>
        <v>8.0396913541556453E-2</v>
      </c>
      <c r="I1615" s="5">
        <f t="shared" si="51"/>
        <v>1.1341739798923722</v>
      </c>
    </row>
    <row r="1616" spans="1:9" ht="25" customHeight="1">
      <c r="A1616" s="1"/>
      <c r="B1616" s="1">
        <v>95</v>
      </c>
      <c r="C1616" s="13" t="s">
        <v>47</v>
      </c>
      <c r="D1616" s="4">
        <v>45107</v>
      </c>
      <c r="E1616" s="4">
        <v>45135</v>
      </c>
      <c r="F1616" s="5">
        <v>-7.7104862613153191E-2</v>
      </c>
      <c r="G1616" s="5">
        <f>'PG facts'!D45</f>
        <v>0</v>
      </c>
      <c r="H1616" s="5">
        <f t="shared" si="50"/>
        <v>5.9451598385932289E-3</v>
      </c>
      <c r="I1616" s="5">
        <f t="shared" si="51"/>
        <v>0</v>
      </c>
    </row>
    <row r="1617" spans="1:9" ht="25" customHeight="1">
      <c r="A1617" s="1"/>
      <c r="B1617" s="1">
        <v>95</v>
      </c>
      <c r="C1617" s="13" t="s">
        <v>47</v>
      </c>
      <c r="D1617" s="4">
        <v>45199</v>
      </c>
      <c r="E1617" s="4">
        <v>45217</v>
      </c>
      <c r="F1617" s="5">
        <v>1.3149542033191297</v>
      </c>
      <c r="G1617" s="5">
        <f>'PG facts'!D52</f>
        <v>-3</v>
      </c>
      <c r="H1617" s="5">
        <f t="shared" si="50"/>
        <v>1.7291045568266472</v>
      </c>
      <c r="I1617" s="5">
        <f t="shared" si="51"/>
        <v>-3.9448626099573891</v>
      </c>
    </row>
    <row r="1618" spans="1:9" ht="25" customHeight="1">
      <c r="A1618" s="1"/>
      <c r="B1618" s="1">
        <v>95</v>
      </c>
      <c r="C1618" s="13" t="s">
        <v>47</v>
      </c>
      <c r="D1618" s="4">
        <v>45291</v>
      </c>
      <c r="E1618" s="4">
        <v>45314</v>
      </c>
      <c r="F1618" s="5">
        <v>2.2032156673114089</v>
      </c>
      <c r="G1618" s="5">
        <f>'PG facts'!D59</f>
        <v>-2</v>
      </c>
      <c r="H1618" s="5">
        <f t="shared" si="50"/>
        <v>4.854159276686457</v>
      </c>
      <c r="I1618" s="5">
        <f t="shared" si="51"/>
        <v>-4.4064313346228179</v>
      </c>
    </row>
    <row r="1619" spans="1:9" ht="25" customHeight="1">
      <c r="A1619" s="1"/>
      <c r="B1619" s="1">
        <v>95</v>
      </c>
      <c r="C1619" s="13" t="s">
        <v>47</v>
      </c>
      <c r="D1619" s="4">
        <v>45382</v>
      </c>
      <c r="E1619" s="4">
        <v>45401</v>
      </c>
      <c r="F1619" s="5">
        <v>1.360673628563136</v>
      </c>
      <c r="G1619" s="5">
        <f>'PG facts'!D66</f>
        <v>-3</v>
      </c>
      <c r="H1619" s="5">
        <f t="shared" si="50"/>
        <v>1.851432723467171</v>
      </c>
      <c r="I1619" s="5">
        <f t="shared" si="51"/>
        <v>-4.082020885689408</v>
      </c>
    </row>
    <row r="1620" spans="1:9" ht="25" customHeight="1">
      <c r="A1620" s="1"/>
      <c r="B1620" s="1">
        <v>95</v>
      </c>
      <c r="C1620" s="13" t="s">
        <v>47</v>
      </c>
      <c r="D1620" s="4">
        <v>45473</v>
      </c>
      <c r="E1620" s="4">
        <v>45503</v>
      </c>
      <c r="F1620" s="5">
        <v>1.8739916021125014</v>
      </c>
      <c r="G1620" s="5">
        <f>'PG facts'!D73</f>
        <v>-1</v>
      </c>
      <c r="H1620" s="5">
        <f t="shared" si="50"/>
        <v>3.5118445247881795</v>
      </c>
      <c r="I1620" s="5">
        <f t="shared" si="51"/>
        <v>-1.8739916021125014</v>
      </c>
    </row>
    <row r="1621" spans="1:9" ht="25" customHeight="1">
      <c r="A1621" s="1"/>
      <c r="B1621" s="1">
        <v>95</v>
      </c>
      <c r="C1621" s="13" t="s">
        <v>50</v>
      </c>
      <c r="D1621" s="4">
        <v>44742</v>
      </c>
      <c r="E1621" s="4">
        <v>44771</v>
      </c>
      <c r="F1621" s="5">
        <v>3.4048088537418808</v>
      </c>
      <c r="G1621" s="5">
        <f>'PG facts'!D17</f>
        <v>0</v>
      </c>
      <c r="H1621" s="5">
        <f t="shared" si="50"/>
        <v>11.5927233305191</v>
      </c>
      <c r="I1621" s="5">
        <f t="shared" si="51"/>
        <v>0</v>
      </c>
    </row>
    <row r="1622" spans="1:9" ht="25" customHeight="1">
      <c r="A1622" s="1"/>
      <c r="B1622" s="1">
        <v>95</v>
      </c>
      <c r="C1622" s="13" t="s">
        <v>50</v>
      </c>
      <c r="D1622" s="4">
        <v>44834</v>
      </c>
      <c r="E1622" s="4">
        <v>44853</v>
      </c>
      <c r="F1622" s="5">
        <v>-0.26864270520209343</v>
      </c>
      <c r="G1622" s="5">
        <f>'PG facts'!D24</f>
        <v>-3</v>
      </c>
      <c r="H1622" s="5">
        <f t="shared" si="50"/>
        <v>7.2168903058298872E-2</v>
      </c>
      <c r="I1622" s="5">
        <f t="shared" si="51"/>
        <v>0.8059281156062803</v>
      </c>
    </row>
    <row r="1623" spans="1:9" ht="25" customHeight="1">
      <c r="A1623" s="1"/>
      <c r="B1623" s="1">
        <v>95</v>
      </c>
      <c r="C1623" s="13" t="s">
        <v>50</v>
      </c>
      <c r="D1623" s="4">
        <v>44926</v>
      </c>
      <c r="E1623" s="4">
        <v>44945</v>
      </c>
      <c r="F1623" s="5">
        <v>-0.97880747126437573</v>
      </c>
      <c r="G1623" s="5">
        <f>'PG facts'!D31</f>
        <v>-6</v>
      </c>
      <c r="H1623" s="5">
        <f t="shared" si="50"/>
        <v>0.95806406580296166</v>
      </c>
      <c r="I1623" s="5">
        <f t="shared" si="51"/>
        <v>5.8728448275862544</v>
      </c>
    </row>
    <row r="1624" spans="1:9" ht="25" customHeight="1">
      <c r="A1624" s="1"/>
      <c r="B1624" s="1">
        <v>95</v>
      </c>
      <c r="C1624" s="13" t="s">
        <v>50</v>
      </c>
      <c r="D1624" s="4">
        <v>45016</v>
      </c>
      <c r="E1624" s="4">
        <v>45037</v>
      </c>
      <c r="F1624" s="5">
        <v>-1.5609194946349714</v>
      </c>
      <c r="G1624" s="5">
        <f>'PG facts'!D38</f>
        <v>-4</v>
      </c>
      <c r="H1624" s="5">
        <f t="shared" si="50"/>
        <v>2.4364696687314944</v>
      </c>
      <c r="I1624" s="5">
        <f t="shared" si="51"/>
        <v>6.2436779785398855</v>
      </c>
    </row>
    <row r="1625" spans="1:9" ht="25" customHeight="1">
      <c r="A1625" s="1"/>
      <c r="B1625" s="1">
        <v>95</v>
      </c>
      <c r="C1625" s="13" t="s">
        <v>50</v>
      </c>
      <c r="D1625" s="4">
        <v>45107</v>
      </c>
      <c r="E1625" s="4">
        <v>45135</v>
      </c>
      <c r="F1625" s="5">
        <v>-0.28354349497309306</v>
      </c>
      <c r="G1625" s="5">
        <f>'PG facts'!D45</f>
        <v>0</v>
      </c>
      <c r="H1625" s="5">
        <f t="shared" si="50"/>
        <v>8.0396913541556453E-2</v>
      </c>
      <c r="I1625" s="5">
        <f t="shared" si="51"/>
        <v>0</v>
      </c>
    </row>
    <row r="1626" spans="1:9" ht="25" customHeight="1">
      <c r="A1626" s="1"/>
      <c r="B1626" s="1">
        <v>95</v>
      </c>
      <c r="C1626" s="13" t="s">
        <v>50</v>
      </c>
      <c r="D1626" s="4">
        <v>45199</v>
      </c>
      <c r="E1626" s="4">
        <v>45217</v>
      </c>
      <c r="F1626" s="5">
        <v>-7.7104862613153191E-2</v>
      </c>
      <c r="G1626" s="5">
        <f>'PG facts'!D52</f>
        <v>-3</v>
      </c>
      <c r="H1626" s="5">
        <f t="shared" si="50"/>
        <v>5.9451598385932289E-3</v>
      </c>
      <c r="I1626" s="5">
        <f t="shared" si="51"/>
        <v>0.23131458783945957</v>
      </c>
    </row>
    <row r="1627" spans="1:9" ht="25" customHeight="1">
      <c r="A1627" s="1"/>
      <c r="B1627" s="1">
        <v>95</v>
      </c>
      <c r="C1627" s="13" t="s">
        <v>50</v>
      </c>
      <c r="D1627" s="4">
        <v>45291</v>
      </c>
      <c r="E1627" s="4">
        <v>45314</v>
      </c>
      <c r="F1627" s="5">
        <v>1.3149542033191297</v>
      </c>
      <c r="G1627" s="5">
        <f>'PG facts'!D59</f>
        <v>-2</v>
      </c>
      <c r="H1627" s="5">
        <f t="shared" si="50"/>
        <v>1.7291045568266472</v>
      </c>
      <c r="I1627" s="5">
        <f t="shared" si="51"/>
        <v>-2.6299084066382594</v>
      </c>
    </row>
    <row r="1628" spans="1:9" ht="25" customHeight="1">
      <c r="A1628" s="1"/>
      <c r="B1628" s="1">
        <v>95</v>
      </c>
      <c r="C1628" s="13" t="s">
        <v>50</v>
      </c>
      <c r="D1628" s="4">
        <v>45382</v>
      </c>
      <c r="E1628" s="4">
        <v>45401</v>
      </c>
      <c r="F1628" s="5">
        <v>2.2032156673114089</v>
      </c>
      <c r="G1628" s="5">
        <f>'PG facts'!D66</f>
        <v>-3</v>
      </c>
      <c r="H1628" s="5">
        <f t="shared" si="50"/>
        <v>4.854159276686457</v>
      </c>
      <c r="I1628" s="5">
        <f t="shared" si="51"/>
        <v>-6.6096470019342268</v>
      </c>
    </row>
    <row r="1629" spans="1:9" ht="25" customHeight="1">
      <c r="A1629" s="1"/>
      <c r="B1629" s="1">
        <v>95</v>
      </c>
      <c r="C1629" s="13" t="s">
        <v>50</v>
      </c>
      <c r="D1629" s="4">
        <v>45473</v>
      </c>
      <c r="E1629" s="4">
        <v>45503</v>
      </c>
      <c r="F1629" s="5">
        <v>1.360673628563136</v>
      </c>
      <c r="G1629" s="5">
        <f>'PG facts'!D73</f>
        <v>-1</v>
      </c>
      <c r="H1629" s="5">
        <f t="shared" si="50"/>
        <v>1.851432723467171</v>
      </c>
      <c r="I1629" s="5">
        <f t="shared" si="51"/>
        <v>-1.360673628563136</v>
      </c>
    </row>
    <row r="1630" spans="1:9" ht="25" customHeight="1">
      <c r="A1630" s="1"/>
      <c r="B1630" s="1">
        <v>96</v>
      </c>
      <c r="C1630" s="13" t="s">
        <v>47</v>
      </c>
      <c r="D1630" s="4">
        <v>44651</v>
      </c>
      <c r="E1630" s="4">
        <v>44671</v>
      </c>
      <c r="F1630" s="5">
        <v>1.0280001916822323</v>
      </c>
      <c r="G1630" s="5">
        <f>'PG facts'!E6</f>
        <v>4</v>
      </c>
      <c r="H1630" s="5">
        <f t="shared" si="50"/>
        <v>1.0567843940987065</v>
      </c>
      <c r="I1630" s="5">
        <f t="shared" si="51"/>
        <v>4.1120007667289293</v>
      </c>
    </row>
    <row r="1631" spans="1:9" ht="25" customHeight="1">
      <c r="A1631" s="1"/>
      <c r="B1631" s="1">
        <v>96</v>
      </c>
      <c r="C1631" s="13" t="s">
        <v>47</v>
      </c>
      <c r="D1631" s="4">
        <v>44742</v>
      </c>
      <c r="E1631" s="4">
        <v>44771</v>
      </c>
      <c r="F1631" s="5">
        <v>2.9122729416084958</v>
      </c>
      <c r="G1631" s="5">
        <f>'PG facts'!E13</f>
        <v>6</v>
      </c>
      <c r="H1631" s="5">
        <f t="shared" si="50"/>
        <v>8.4813336864250015</v>
      </c>
      <c r="I1631" s="5">
        <f t="shared" si="51"/>
        <v>17.473637649650975</v>
      </c>
    </row>
    <row r="1632" spans="1:9" ht="25" customHeight="1">
      <c r="A1632" s="1"/>
      <c r="B1632" s="1">
        <v>96</v>
      </c>
      <c r="C1632" s="13" t="s">
        <v>47</v>
      </c>
      <c r="D1632" s="4">
        <v>44834</v>
      </c>
      <c r="E1632" s="4">
        <v>44853</v>
      </c>
      <c r="F1632" s="5">
        <v>5.8502773415310516</v>
      </c>
      <c r="G1632" s="5">
        <f>'PG facts'!E20</f>
        <v>7</v>
      </c>
      <c r="H1632" s="5">
        <f t="shared" si="50"/>
        <v>34.225744972831627</v>
      </c>
      <c r="I1632" s="5">
        <f t="shared" si="51"/>
        <v>40.951941390717359</v>
      </c>
    </row>
    <row r="1633" spans="1:9" ht="25" customHeight="1">
      <c r="A1633" s="1"/>
      <c r="B1633" s="1">
        <v>96</v>
      </c>
      <c r="C1633" s="13" t="s">
        <v>47</v>
      </c>
      <c r="D1633" s="4">
        <v>44926</v>
      </c>
      <c r="E1633" s="4">
        <v>44945</v>
      </c>
      <c r="F1633" s="5">
        <v>7.2560334575520802</v>
      </c>
      <c r="G1633" s="5">
        <f>'PG facts'!E27</f>
        <v>9</v>
      </c>
      <c r="H1633" s="5">
        <f t="shared" si="50"/>
        <v>52.650021537115194</v>
      </c>
      <c r="I1633" s="5">
        <f t="shared" si="51"/>
        <v>65.30430111796872</v>
      </c>
    </row>
    <row r="1634" spans="1:9" ht="25" customHeight="1">
      <c r="A1634" s="1"/>
      <c r="B1634" s="1">
        <v>96</v>
      </c>
      <c r="C1634" s="13" t="s">
        <v>47</v>
      </c>
      <c r="D1634" s="4">
        <v>45016</v>
      </c>
      <c r="E1634" s="4">
        <v>45037</v>
      </c>
      <c r="F1634" s="5">
        <v>6.7723940234483804</v>
      </c>
      <c r="G1634" s="5">
        <f>'PG facts'!E34</f>
        <v>8</v>
      </c>
      <c r="H1634" s="5">
        <f t="shared" si="50"/>
        <v>45.865320808839343</v>
      </c>
      <c r="I1634" s="5">
        <f t="shared" si="51"/>
        <v>54.179152187587043</v>
      </c>
    </row>
    <row r="1635" spans="1:9" ht="25" customHeight="1">
      <c r="A1635" s="1"/>
      <c r="B1635" s="1">
        <v>96</v>
      </c>
      <c r="C1635" s="13" t="s">
        <v>47</v>
      </c>
      <c r="D1635" s="4">
        <v>45107</v>
      </c>
      <c r="E1635" s="4">
        <v>45135</v>
      </c>
      <c r="F1635" s="5">
        <v>7.0582272321790596</v>
      </c>
      <c r="G1635" s="5">
        <f>'PG facts'!E41</f>
        <v>8</v>
      </c>
      <c r="H1635" s="5">
        <f t="shared" si="50"/>
        <v>49.818571661074067</v>
      </c>
      <c r="I1635" s="5">
        <f t="shared" si="51"/>
        <v>56.465817857432477</v>
      </c>
    </row>
    <row r="1636" spans="1:9" ht="25" customHeight="1">
      <c r="A1636" s="1"/>
      <c r="B1636" s="1">
        <v>96</v>
      </c>
      <c r="C1636" s="13" t="s">
        <v>47</v>
      </c>
      <c r="D1636" s="4">
        <v>45199</v>
      </c>
      <c r="E1636" s="4">
        <v>45217</v>
      </c>
      <c r="F1636" s="5">
        <v>5.4935927157217845</v>
      </c>
      <c r="G1636" s="5">
        <f>'PG facts'!E48</f>
        <v>7</v>
      </c>
      <c r="H1636" s="5">
        <f t="shared" si="50"/>
        <v>30.179560926231453</v>
      </c>
      <c r="I1636" s="5">
        <f t="shared" si="51"/>
        <v>38.455149010052494</v>
      </c>
    </row>
    <row r="1637" spans="1:9" ht="25" customHeight="1">
      <c r="A1637" s="1"/>
      <c r="B1637" s="1">
        <v>96</v>
      </c>
      <c r="C1637" s="13" t="s">
        <v>47</v>
      </c>
      <c r="D1637" s="4">
        <v>45291</v>
      </c>
      <c r="E1637" s="4">
        <v>45314</v>
      </c>
      <c r="F1637" s="5">
        <v>4.2122165191533556</v>
      </c>
      <c r="G1637" s="5">
        <f>'PG facts'!E55</f>
        <v>4</v>
      </c>
      <c r="H1637" s="5">
        <f t="shared" si="50"/>
        <v>17.742768004228413</v>
      </c>
      <c r="I1637" s="5">
        <f t="shared" si="51"/>
        <v>16.848866076613422</v>
      </c>
    </row>
    <row r="1638" spans="1:9" ht="25" customHeight="1">
      <c r="A1638" s="1"/>
      <c r="B1638" s="1">
        <v>96</v>
      </c>
      <c r="C1638" s="13" t="s">
        <v>47</v>
      </c>
      <c r="D1638" s="4">
        <v>45382</v>
      </c>
      <c r="E1638" s="4">
        <v>45401</v>
      </c>
      <c r="F1638" s="5">
        <v>3.636809635836169</v>
      </c>
      <c r="G1638" s="5">
        <f>'PG facts'!E62</f>
        <v>4</v>
      </c>
      <c r="H1638" s="5">
        <f t="shared" si="50"/>
        <v>13.226384327310809</v>
      </c>
      <c r="I1638" s="5">
        <f t="shared" si="51"/>
        <v>14.547238543344676</v>
      </c>
    </row>
    <row r="1639" spans="1:9" ht="25" customHeight="1">
      <c r="A1639" s="1"/>
      <c r="B1639" s="1">
        <v>96</v>
      </c>
      <c r="C1639" s="13" t="s">
        <v>50</v>
      </c>
      <c r="D1639" s="4">
        <v>44742</v>
      </c>
      <c r="E1639" s="4">
        <v>44771</v>
      </c>
      <c r="F1639" s="5">
        <v>1.0280001916822323</v>
      </c>
      <c r="G1639" s="5">
        <f>'PG facts'!E13</f>
        <v>6</v>
      </c>
      <c r="H1639" s="5">
        <f t="shared" si="50"/>
        <v>1.0567843940987065</v>
      </c>
      <c r="I1639" s="5">
        <f t="shared" si="51"/>
        <v>6.168001150093394</v>
      </c>
    </row>
    <row r="1640" spans="1:9" ht="25" customHeight="1">
      <c r="A1640" s="1"/>
      <c r="B1640" s="1">
        <v>96</v>
      </c>
      <c r="C1640" s="13" t="s">
        <v>50</v>
      </c>
      <c r="D1640" s="4">
        <v>44834</v>
      </c>
      <c r="E1640" s="4">
        <v>44853</v>
      </c>
      <c r="F1640" s="5">
        <v>2.9122729416084958</v>
      </c>
      <c r="G1640" s="5">
        <f>'PG facts'!E20</f>
        <v>7</v>
      </c>
      <c r="H1640" s="5">
        <f t="shared" si="50"/>
        <v>8.4813336864250015</v>
      </c>
      <c r="I1640" s="5">
        <f t="shared" si="51"/>
        <v>20.385910591259471</v>
      </c>
    </row>
    <row r="1641" spans="1:9" ht="25" customHeight="1">
      <c r="A1641" s="1"/>
      <c r="B1641" s="1">
        <v>96</v>
      </c>
      <c r="C1641" s="13" t="s">
        <v>50</v>
      </c>
      <c r="D1641" s="4">
        <v>44926</v>
      </c>
      <c r="E1641" s="4">
        <v>44945</v>
      </c>
      <c r="F1641" s="5">
        <v>5.8502773415310516</v>
      </c>
      <c r="G1641" s="5">
        <f>'PG facts'!E27</f>
        <v>9</v>
      </c>
      <c r="H1641" s="5">
        <f t="shared" si="50"/>
        <v>34.225744972831627</v>
      </c>
      <c r="I1641" s="5">
        <f t="shared" si="51"/>
        <v>52.652496073779467</v>
      </c>
    </row>
    <row r="1642" spans="1:9" ht="25" customHeight="1">
      <c r="A1642" s="1"/>
      <c r="B1642" s="1">
        <v>96</v>
      </c>
      <c r="C1642" s="13" t="s">
        <v>50</v>
      </c>
      <c r="D1642" s="4">
        <v>45016</v>
      </c>
      <c r="E1642" s="4">
        <v>45037</v>
      </c>
      <c r="F1642" s="5">
        <v>7.2560334575520802</v>
      </c>
      <c r="G1642" s="5">
        <f>'PG facts'!E34</f>
        <v>8</v>
      </c>
      <c r="H1642" s="5">
        <f t="shared" si="50"/>
        <v>52.650021537115194</v>
      </c>
      <c r="I1642" s="5">
        <f t="shared" si="51"/>
        <v>58.048267660416641</v>
      </c>
    </row>
    <row r="1643" spans="1:9" ht="25" customHeight="1">
      <c r="A1643" s="1"/>
      <c r="B1643" s="1">
        <v>96</v>
      </c>
      <c r="C1643" s="13" t="s">
        <v>50</v>
      </c>
      <c r="D1643" s="4">
        <v>45107</v>
      </c>
      <c r="E1643" s="4">
        <v>45135</v>
      </c>
      <c r="F1643" s="5">
        <v>6.7723940234483804</v>
      </c>
      <c r="G1643" s="5">
        <f>'PG facts'!E41</f>
        <v>8</v>
      </c>
      <c r="H1643" s="5">
        <f t="shared" si="50"/>
        <v>45.865320808839343</v>
      </c>
      <c r="I1643" s="5">
        <f t="shared" si="51"/>
        <v>54.179152187587043</v>
      </c>
    </row>
    <row r="1644" spans="1:9" ht="25" customHeight="1">
      <c r="A1644" s="1"/>
      <c r="B1644" s="1">
        <v>96</v>
      </c>
      <c r="C1644" s="13" t="s">
        <v>50</v>
      </c>
      <c r="D1644" s="4">
        <v>45199</v>
      </c>
      <c r="E1644" s="4">
        <v>45217</v>
      </c>
      <c r="F1644" s="5">
        <v>7.0582272321790596</v>
      </c>
      <c r="G1644" s="5">
        <f>'PG facts'!E48</f>
        <v>7</v>
      </c>
      <c r="H1644" s="5">
        <f t="shared" si="50"/>
        <v>49.818571661074067</v>
      </c>
      <c r="I1644" s="5">
        <f t="shared" si="51"/>
        <v>49.40759062525342</v>
      </c>
    </row>
    <row r="1645" spans="1:9" ht="25" customHeight="1">
      <c r="A1645" s="1"/>
      <c r="B1645" s="1">
        <v>96</v>
      </c>
      <c r="C1645" s="13" t="s">
        <v>50</v>
      </c>
      <c r="D1645" s="4">
        <v>45291</v>
      </c>
      <c r="E1645" s="4">
        <v>45314</v>
      </c>
      <c r="F1645" s="5">
        <v>5.4935927157217845</v>
      </c>
      <c r="G1645" s="5">
        <f>'PG facts'!E55</f>
        <v>4</v>
      </c>
      <c r="H1645" s="5">
        <f t="shared" si="50"/>
        <v>30.179560926231453</v>
      </c>
      <c r="I1645" s="5">
        <f t="shared" si="51"/>
        <v>21.974370862887138</v>
      </c>
    </row>
    <row r="1646" spans="1:9" ht="25" customHeight="1">
      <c r="A1646" s="1"/>
      <c r="B1646" s="1">
        <v>96</v>
      </c>
      <c r="C1646" s="13" t="s">
        <v>50</v>
      </c>
      <c r="D1646" s="4">
        <v>45382</v>
      </c>
      <c r="E1646" s="4">
        <v>45401</v>
      </c>
      <c r="F1646" s="5">
        <v>4.2122165191533556</v>
      </c>
      <c r="G1646" s="5">
        <f>'PG facts'!E62</f>
        <v>4</v>
      </c>
      <c r="H1646" s="5">
        <f t="shared" si="50"/>
        <v>17.742768004228413</v>
      </c>
      <c r="I1646" s="5">
        <f t="shared" si="51"/>
        <v>16.848866076613422</v>
      </c>
    </row>
    <row r="1647" spans="1:9" ht="25" customHeight="1">
      <c r="A1647" s="1"/>
      <c r="B1647" s="1">
        <v>97</v>
      </c>
      <c r="C1647" s="13" t="s">
        <v>47</v>
      </c>
      <c r="D1647" s="4">
        <v>44651</v>
      </c>
      <c r="E1647" s="4">
        <v>44671</v>
      </c>
      <c r="F1647" s="5">
        <v>1.0280001916822323</v>
      </c>
      <c r="G1647" s="5">
        <f>'PG facts'!E6</f>
        <v>4</v>
      </c>
      <c r="H1647" s="5">
        <f t="shared" si="50"/>
        <v>1.0567843940987065</v>
      </c>
      <c r="I1647" s="5">
        <f t="shared" si="51"/>
        <v>4.1120007667289293</v>
      </c>
    </row>
    <row r="1648" spans="1:9" ht="25" customHeight="1">
      <c r="A1648" s="1"/>
      <c r="B1648" s="1">
        <v>97</v>
      </c>
      <c r="C1648" s="13" t="s">
        <v>47</v>
      </c>
      <c r="D1648" s="4">
        <v>44742</v>
      </c>
      <c r="E1648" s="4">
        <v>44771</v>
      </c>
      <c r="F1648" s="5">
        <v>2.9122729416084958</v>
      </c>
      <c r="G1648" s="5">
        <f>'PG facts'!E13</f>
        <v>6</v>
      </c>
      <c r="H1648" s="5">
        <f t="shared" si="50"/>
        <v>8.4813336864250015</v>
      </c>
      <c r="I1648" s="5">
        <f t="shared" si="51"/>
        <v>17.473637649650975</v>
      </c>
    </row>
    <row r="1649" spans="1:9" ht="25" customHeight="1">
      <c r="A1649" s="1"/>
      <c r="B1649" s="1">
        <v>97</v>
      </c>
      <c r="C1649" s="13" t="s">
        <v>47</v>
      </c>
      <c r="D1649" s="4">
        <v>44834</v>
      </c>
      <c r="E1649" s="4">
        <v>44853</v>
      </c>
      <c r="F1649" s="5">
        <v>5.8502773415310516</v>
      </c>
      <c r="G1649" s="5">
        <f>'PG facts'!E20</f>
        <v>7</v>
      </c>
      <c r="H1649" s="5">
        <f t="shared" si="50"/>
        <v>34.225744972831627</v>
      </c>
      <c r="I1649" s="5">
        <f t="shared" si="51"/>
        <v>40.951941390717359</v>
      </c>
    </row>
    <row r="1650" spans="1:9" ht="25" customHeight="1">
      <c r="A1650" s="1"/>
      <c r="B1650" s="1">
        <v>97</v>
      </c>
      <c r="C1650" s="13" t="s">
        <v>47</v>
      </c>
      <c r="D1650" s="4">
        <v>44926</v>
      </c>
      <c r="E1650" s="4">
        <v>44945</v>
      </c>
      <c r="F1650" s="5">
        <v>7.2560334575520802</v>
      </c>
      <c r="G1650" s="5">
        <f>'PG facts'!E27</f>
        <v>9</v>
      </c>
      <c r="H1650" s="5">
        <f t="shared" si="50"/>
        <v>52.650021537115194</v>
      </c>
      <c r="I1650" s="5">
        <f t="shared" si="51"/>
        <v>65.30430111796872</v>
      </c>
    </row>
    <row r="1651" spans="1:9" ht="25" customHeight="1">
      <c r="A1651" s="1"/>
      <c r="B1651" s="1">
        <v>97</v>
      </c>
      <c r="C1651" s="13" t="s">
        <v>47</v>
      </c>
      <c r="D1651" s="4">
        <v>45016</v>
      </c>
      <c r="E1651" s="4">
        <v>45037</v>
      </c>
      <c r="F1651" s="5">
        <v>6.7723940234483804</v>
      </c>
      <c r="G1651" s="5">
        <f>'PG facts'!E34</f>
        <v>8</v>
      </c>
      <c r="H1651" s="5">
        <f t="shared" si="50"/>
        <v>45.865320808839343</v>
      </c>
      <c r="I1651" s="5">
        <f t="shared" si="51"/>
        <v>54.179152187587043</v>
      </c>
    </row>
    <row r="1652" spans="1:9" ht="25" customHeight="1">
      <c r="A1652" s="1"/>
      <c r="B1652" s="1">
        <v>97</v>
      </c>
      <c r="C1652" s="13" t="s">
        <v>47</v>
      </c>
      <c r="D1652" s="4">
        <v>45107</v>
      </c>
      <c r="E1652" s="4">
        <v>45135</v>
      </c>
      <c r="F1652" s="5">
        <v>7.0582272321790596</v>
      </c>
      <c r="G1652" s="5">
        <f>'PG facts'!E41</f>
        <v>8</v>
      </c>
      <c r="H1652" s="5">
        <f t="shared" si="50"/>
        <v>49.818571661074067</v>
      </c>
      <c r="I1652" s="5">
        <f t="shared" si="51"/>
        <v>56.465817857432477</v>
      </c>
    </row>
    <row r="1653" spans="1:9" ht="25" customHeight="1">
      <c r="A1653" s="1"/>
      <c r="B1653" s="1">
        <v>97</v>
      </c>
      <c r="C1653" s="13" t="s">
        <v>47</v>
      </c>
      <c r="D1653" s="4">
        <v>45199</v>
      </c>
      <c r="E1653" s="4">
        <v>45217</v>
      </c>
      <c r="F1653" s="5">
        <v>5.4935927157217845</v>
      </c>
      <c r="G1653" s="5">
        <f>'PG facts'!E48</f>
        <v>7</v>
      </c>
      <c r="H1653" s="5">
        <f t="shared" si="50"/>
        <v>30.179560926231453</v>
      </c>
      <c r="I1653" s="5">
        <f t="shared" si="51"/>
        <v>38.455149010052494</v>
      </c>
    </row>
    <row r="1654" spans="1:9" ht="25" customHeight="1">
      <c r="A1654" s="1"/>
      <c r="B1654" s="1">
        <v>97</v>
      </c>
      <c r="C1654" s="13" t="s">
        <v>47</v>
      </c>
      <c r="D1654" s="4">
        <v>45291</v>
      </c>
      <c r="E1654" s="4">
        <v>45314</v>
      </c>
      <c r="F1654" s="5">
        <v>4.2122165191533556</v>
      </c>
      <c r="G1654" s="5">
        <f>'PG facts'!E55</f>
        <v>4</v>
      </c>
      <c r="H1654" s="5">
        <f t="shared" si="50"/>
        <v>17.742768004228413</v>
      </c>
      <c r="I1654" s="5">
        <f t="shared" si="51"/>
        <v>16.848866076613422</v>
      </c>
    </row>
    <row r="1655" spans="1:9" ht="25" customHeight="1">
      <c r="A1655" s="1"/>
      <c r="B1655" s="1">
        <v>97</v>
      </c>
      <c r="C1655" s="13" t="s">
        <v>47</v>
      </c>
      <c r="D1655" s="4">
        <v>45382</v>
      </c>
      <c r="E1655" s="4">
        <v>45401</v>
      </c>
      <c r="F1655" s="5">
        <v>3.636809635836169</v>
      </c>
      <c r="G1655" s="5">
        <f>'PG facts'!E62</f>
        <v>4</v>
      </c>
      <c r="H1655" s="5">
        <f t="shared" si="50"/>
        <v>13.226384327310809</v>
      </c>
      <c r="I1655" s="5">
        <f t="shared" si="51"/>
        <v>14.547238543344676</v>
      </c>
    </row>
    <row r="1656" spans="1:9" ht="25" customHeight="1">
      <c r="A1656" s="1"/>
      <c r="B1656" s="1">
        <v>97</v>
      </c>
      <c r="C1656" s="13" t="s">
        <v>50</v>
      </c>
      <c r="D1656" s="4">
        <v>44742</v>
      </c>
      <c r="E1656" s="4">
        <v>44771</v>
      </c>
      <c r="F1656" s="5">
        <v>1.0280001916822323</v>
      </c>
      <c r="G1656" s="5">
        <f>'PG facts'!E13</f>
        <v>6</v>
      </c>
      <c r="H1656" s="5">
        <f t="shared" si="50"/>
        <v>1.0567843940987065</v>
      </c>
      <c r="I1656" s="5">
        <f t="shared" si="51"/>
        <v>6.168001150093394</v>
      </c>
    </row>
    <row r="1657" spans="1:9" ht="25" customHeight="1">
      <c r="A1657" s="1"/>
      <c r="B1657" s="1">
        <v>97</v>
      </c>
      <c r="C1657" s="13" t="s">
        <v>50</v>
      </c>
      <c r="D1657" s="4">
        <v>44834</v>
      </c>
      <c r="E1657" s="4">
        <v>44853</v>
      </c>
      <c r="F1657" s="5">
        <v>2.9122729416084958</v>
      </c>
      <c r="G1657" s="5">
        <f>'PG facts'!E20</f>
        <v>7</v>
      </c>
      <c r="H1657" s="5">
        <f t="shared" si="50"/>
        <v>8.4813336864250015</v>
      </c>
      <c r="I1657" s="5">
        <f t="shared" si="51"/>
        <v>20.385910591259471</v>
      </c>
    </row>
    <row r="1658" spans="1:9" ht="25" customHeight="1">
      <c r="A1658" s="1"/>
      <c r="B1658" s="1">
        <v>97</v>
      </c>
      <c r="C1658" s="13" t="s">
        <v>50</v>
      </c>
      <c r="D1658" s="4">
        <v>44926</v>
      </c>
      <c r="E1658" s="4">
        <v>44945</v>
      </c>
      <c r="F1658" s="5">
        <v>5.8502773415310516</v>
      </c>
      <c r="G1658" s="5">
        <f>'PG facts'!E27</f>
        <v>9</v>
      </c>
      <c r="H1658" s="5">
        <f t="shared" si="50"/>
        <v>34.225744972831627</v>
      </c>
      <c r="I1658" s="5">
        <f t="shared" si="51"/>
        <v>52.652496073779467</v>
      </c>
    </row>
    <row r="1659" spans="1:9" ht="25" customHeight="1">
      <c r="A1659" s="1"/>
      <c r="B1659" s="1">
        <v>97</v>
      </c>
      <c r="C1659" s="13" t="s">
        <v>50</v>
      </c>
      <c r="D1659" s="4">
        <v>45016</v>
      </c>
      <c r="E1659" s="4">
        <v>45037</v>
      </c>
      <c r="F1659" s="5">
        <v>7.2560334575520802</v>
      </c>
      <c r="G1659" s="5">
        <f>'PG facts'!E34</f>
        <v>8</v>
      </c>
      <c r="H1659" s="5">
        <f t="shared" si="50"/>
        <v>52.650021537115194</v>
      </c>
      <c r="I1659" s="5">
        <f t="shared" si="51"/>
        <v>58.048267660416641</v>
      </c>
    </row>
    <row r="1660" spans="1:9" ht="25" customHeight="1">
      <c r="A1660" s="1"/>
      <c r="B1660" s="1">
        <v>97</v>
      </c>
      <c r="C1660" s="13" t="s">
        <v>50</v>
      </c>
      <c r="D1660" s="4">
        <v>45107</v>
      </c>
      <c r="E1660" s="4">
        <v>45135</v>
      </c>
      <c r="F1660" s="5">
        <v>6.7723940234483804</v>
      </c>
      <c r="G1660" s="5">
        <f>'PG facts'!E41</f>
        <v>8</v>
      </c>
      <c r="H1660" s="5">
        <f t="shared" si="50"/>
        <v>45.865320808839343</v>
      </c>
      <c r="I1660" s="5">
        <f t="shared" si="51"/>
        <v>54.179152187587043</v>
      </c>
    </row>
    <row r="1661" spans="1:9" ht="25" customHeight="1">
      <c r="A1661" s="1"/>
      <c r="B1661" s="1">
        <v>97</v>
      </c>
      <c r="C1661" s="13" t="s">
        <v>50</v>
      </c>
      <c r="D1661" s="4">
        <v>45199</v>
      </c>
      <c r="E1661" s="4">
        <v>45217</v>
      </c>
      <c r="F1661" s="5">
        <v>7.0582272321790596</v>
      </c>
      <c r="G1661" s="5">
        <f>'PG facts'!E48</f>
        <v>7</v>
      </c>
      <c r="H1661" s="5">
        <f t="shared" si="50"/>
        <v>49.818571661074067</v>
      </c>
      <c r="I1661" s="5">
        <f t="shared" si="51"/>
        <v>49.40759062525342</v>
      </c>
    </row>
    <row r="1662" spans="1:9" ht="25" customHeight="1">
      <c r="A1662" s="1"/>
      <c r="B1662" s="1">
        <v>97</v>
      </c>
      <c r="C1662" s="13" t="s">
        <v>50</v>
      </c>
      <c r="D1662" s="4">
        <v>45291</v>
      </c>
      <c r="E1662" s="4">
        <v>45314</v>
      </c>
      <c r="F1662" s="5">
        <v>5.4935927157217845</v>
      </c>
      <c r="G1662" s="5">
        <f>'PG facts'!E55</f>
        <v>4</v>
      </c>
      <c r="H1662" s="5">
        <f t="shared" si="50"/>
        <v>30.179560926231453</v>
      </c>
      <c r="I1662" s="5">
        <f t="shared" si="51"/>
        <v>21.974370862887138</v>
      </c>
    </row>
    <row r="1663" spans="1:9" ht="25" customHeight="1">
      <c r="A1663" s="1"/>
      <c r="B1663" s="1">
        <v>97</v>
      </c>
      <c r="C1663" s="13" t="s">
        <v>50</v>
      </c>
      <c r="D1663" s="4">
        <v>45382</v>
      </c>
      <c r="E1663" s="4">
        <v>45401</v>
      </c>
      <c r="F1663" s="5">
        <v>4.2122165191533556</v>
      </c>
      <c r="G1663" s="5">
        <f>'PG facts'!E62</f>
        <v>4</v>
      </c>
      <c r="H1663" s="5">
        <f t="shared" si="50"/>
        <v>17.742768004228413</v>
      </c>
      <c r="I1663" s="5">
        <f t="shared" si="51"/>
        <v>16.848866076613422</v>
      </c>
    </row>
    <row r="1664" spans="1:9" ht="25" customHeight="1">
      <c r="A1664" s="1"/>
      <c r="B1664" s="1">
        <v>98</v>
      </c>
      <c r="C1664" s="13" t="s">
        <v>47</v>
      </c>
      <c r="D1664" s="4">
        <v>44651</v>
      </c>
      <c r="E1664" s="4">
        <v>44671</v>
      </c>
      <c r="F1664" s="5">
        <v>1.0280001916822323</v>
      </c>
      <c r="G1664" s="5">
        <f>'PG facts'!E6</f>
        <v>4</v>
      </c>
      <c r="H1664" s="5">
        <f t="shared" si="50"/>
        <v>1.0567843940987065</v>
      </c>
      <c r="I1664" s="5">
        <f t="shared" si="51"/>
        <v>4.1120007667289293</v>
      </c>
    </row>
    <row r="1665" spans="1:9" ht="25" customHeight="1">
      <c r="A1665" s="1"/>
      <c r="B1665" s="1">
        <v>98</v>
      </c>
      <c r="C1665" s="13" t="s">
        <v>47</v>
      </c>
      <c r="D1665" s="4">
        <v>44742</v>
      </c>
      <c r="E1665" s="4">
        <v>44771</v>
      </c>
      <c r="F1665" s="5">
        <v>2.9122729416084958</v>
      </c>
      <c r="G1665" s="5">
        <f>'PG facts'!E13</f>
        <v>6</v>
      </c>
      <c r="H1665" s="5">
        <f t="shared" si="50"/>
        <v>8.4813336864250015</v>
      </c>
      <c r="I1665" s="5">
        <f t="shared" si="51"/>
        <v>17.473637649650975</v>
      </c>
    </row>
    <row r="1666" spans="1:9" ht="25" customHeight="1">
      <c r="A1666" s="1"/>
      <c r="B1666" s="1">
        <v>98</v>
      </c>
      <c r="C1666" s="13" t="s">
        <v>47</v>
      </c>
      <c r="D1666" s="4">
        <v>44834</v>
      </c>
      <c r="E1666" s="4">
        <v>44853</v>
      </c>
      <c r="F1666" s="5">
        <v>5.8502773415310516</v>
      </c>
      <c r="G1666" s="5">
        <f>'PG facts'!E20</f>
        <v>7</v>
      </c>
      <c r="H1666" s="5">
        <f t="shared" si="50"/>
        <v>34.225744972831627</v>
      </c>
      <c r="I1666" s="5">
        <f t="shared" si="51"/>
        <v>40.951941390717359</v>
      </c>
    </row>
    <row r="1667" spans="1:9" ht="25" customHeight="1">
      <c r="A1667" s="1"/>
      <c r="B1667" s="1">
        <v>98</v>
      </c>
      <c r="C1667" s="13" t="s">
        <v>47</v>
      </c>
      <c r="D1667" s="4">
        <v>44926</v>
      </c>
      <c r="E1667" s="4">
        <v>44945</v>
      </c>
      <c r="F1667" s="5">
        <v>7.2560334575520802</v>
      </c>
      <c r="G1667" s="5">
        <f>'PG facts'!E27</f>
        <v>9</v>
      </c>
      <c r="H1667" s="5">
        <f t="shared" si="50"/>
        <v>52.650021537115194</v>
      </c>
      <c r="I1667" s="5">
        <f t="shared" si="51"/>
        <v>65.30430111796872</v>
      </c>
    </row>
    <row r="1668" spans="1:9" ht="25" customHeight="1">
      <c r="A1668" s="1"/>
      <c r="B1668" s="1">
        <v>98</v>
      </c>
      <c r="C1668" s="13" t="s">
        <v>47</v>
      </c>
      <c r="D1668" s="4">
        <v>45016</v>
      </c>
      <c r="E1668" s="4">
        <v>45037</v>
      </c>
      <c r="F1668" s="5">
        <v>6.7723940234483804</v>
      </c>
      <c r="G1668" s="5">
        <f>'PG facts'!E34</f>
        <v>8</v>
      </c>
      <c r="H1668" s="5">
        <f t="shared" si="50"/>
        <v>45.865320808839343</v>
      </c>
      <c r="I1668" s="5">
        <f t="shared" si="51"/>
        <v>54.179152187587043</v>
      </c>
    </row>
    <row r="1669" spans="1:9" ht="25" customHeight="1">
      <c r="A1669" s="1"/>
      <c r="B1669" s="1">
        <v>98</v>
      </c>
      <c r="C1669" s="13" t="s">
        <v>47</v>
      </c>
      <c r="D1669" s="4">
        <v>45107</v>
      </c>
      <c r="E1669" s="4">
        <v>45135</v>
      </c>
      <c r="F1669" s="5">
        <v>7.0582272321790596</v>
      </c>
      <c r="G1669" s="5">
        <f>'PG facts'!E41</f>
        <v>8</v>
      </c>
      <c r="H1669" s="5">
        <f t="shared" si="50"/>
        <v>49.818571661074067</v>
      </c>
      <c r="I1669" s="5">
        <f t="shared" si="51"/>
        <v>56.465817857432477</v>
      </c>
    </row>
    <row r="1670" spans="1:9" ht="25" customHeight="1">
      <c r="A1670" s="1"/>
      <c r="B1670" s="1">
        <v>98</v>
      </c>
      <c r="C1670" s="13" t="s">
        <v>47</v>
      </c>
      <c r="D1670" s="4">
        <v>45199</v>
      </c>
      <c r="E1670" s="4">
        <v>45217</v>
      </c>
      <c r="F1670" s="5">
        <v>5.4935927157217845</v>
      </c>
      <c r="G1670" s="5">
        <f>'PG facts'!E48</f>
        <v>7</v>
      </c>
      <c r="H1670" s="5">
        <f t="shared" ref="H1670:H1733" si="52">F1670^2</f>
        <v>30.179560926231453</v>
      </c>
      <c r="I1670" s="5">
        <f t="shared" ref="I1670:I1733" si="53">F1670*G1670</f>
        <v>38.455149010052494</v>
      </c>
    </row>
    <row r="1671" spans="1:9" ht="25" customHeight="1">
      <c r="A1671" s="1"/>
      <c r="B1671" s="1">
        <v>98</v>
      </c>
      <c r="C1671" s="13" t="s">
        <v>47</v>
      </c>
      <c r="D1671" s="4">
        <v>45291</v>
      </c>
      <c r="E1671" s="4">
        <v>45314</v>
      </c>
      <c r="F1671" s="5">
        <v>4.2122165191533556</v>
      </c>
      <c r="G1671" s="5">
        <f>'PG facts'!E55</f>
        <v>4</v>
      </c>
      <c r="H1671" s="5">
        <f t="shared" si="52"/>
        <v>17.742768004228413</v>
      </c>
      <c r="I1671" s="5">
        <f t="shared" si="53"/>
        <v>16.848866076613422</v>
      </c>
    </row>
    <row r="1672" spans="1:9" ht="25" customHeight="1">
      <c r="A1672" s="1"/>
      <c r="B1672" s="1">
        <v>98</v>
      </c>
      <c r="C1672" s="13" t="s">
        <v>47</v>
      </c>
      <c r="D1672" s="4">
        <v>45382</v>
      </c>
      <c r="E1672" s="4">
        <v>45401</v>
      </c>
      <c r="F1672" s="5">
        <v>3.636809635836169</v>
      </c>
      <c r="G1672" s="5">
        <f>'PG facts'!E62</f>
        <v>4</v>
      </c>
      <c r="H1672" s="5">
        <f t="shared" si="52"/>
        <v>13.226384327310809</v>
      </c>
      <c r="I1672" s="5">
        <f t="shared" si="53"/>
        <v>14.547238543344676</v>
      </c>
    </row>
    <row r="1673" spans="1:9" ht="25" customHeight="1">
      <c r="A1673" s="1"/>
      <c r="B1673" s="1">
        <v>98</v>
      </c>
      <c r="C1673" s="13" t="s">
        <v>47</v>
      </c>
      <c r="D1673" s="4">
        <v>45473</v>
      </c>
      <c r="E1673" s="4">
        <v>45503</v>
      </c>
      <c r="F1673" s="5">
        <v>1.6547550061168037</v>
      </c>
      <c r="G1673" s="5">
        <f>'PG facts'!E69</f>
        <v>3</v>
      </c>
      <c r="H1673" s="5">
        <f t="shared" si="52"/>
        <v>2.7382141302686231</v>
      </c>
      <c r="I1673" s="5">
        <f t="shared" si="53"/>
        <v>4.9642650183504111</v>
      </c>
    </row>
    <row r="1674" spans="1:9" ht="25" customHeight="1">
      <c r="A1674" s="1"/>
      <c r="B1674" s="1">
        <v>98</v>
      </c>
      <c r="C1674" s="13" t="s">
        <v>50</v>
      </c>
      <c r="D1674" s="4">
        <v>44742</v>
      </c>
      <c r="E1674" s="4">
        <v>44771</v>
      </c>
      <c r="F1674" s="5">
        <v>1.0280001916822323</v>
      </c>
      <c r="G1674" s="5">
        <f>'PG facts'!E13</f>
        <v>6</v>
      </c>
      <c r="H1674" s="5">
        <f t="shared" si="52"/>
        <v>1.0567843940987065</v>
      </c>
      <c r="I1674" s="5">
        <f t="shared" si="53"/>
        <v>6.168001150093394</v>
      </c>
    </row>
    <row r="1675" spans="1:9" ht="25" customHeight="1">
      <c r="A1675" s="1"/>
      <c r="B1675" s="1">
        <v>98</v>
      </c>
      <c r="C1675" s="13" t="s">
        <v>50</v>
      </c>
      <c r="D1675" s="4">
        <v>44834</v>
      </c>
      <c r="E1675" s="4">
        <v>44853</v>
      </c>
      <c r="F1675" s="5">
        <v>2.9122729416084958</v>
      </c>
      <c r="G1675" s="5">
        <f>'PG facts'!E20</f>
        <v>7</v>
      </c>
      <c r="H1675" s="5">
        <f t="shared" si="52"/>
        <v>8.4813336864250015</v>
      </c>
      <c r="I1675" s="5">
        <f t="shared" si="53"/>
        <v>20.385910591259471</v>
      </c>
    </row>
    <row r="1676" spans="1:9" ht="25" customHeight="1">
      <c r="A1676" s="1"/>
      <c r="B1676" s="1">
        <v>98</v>
      </c>
      <c r="C1676" s="13" t="s">
        <v>50</v>
      </c>
      <c r="D1676" s="4">
        <v>44926</v>
      </c>
      <c r="E1676" s="4">
        <v>44945</v>
      </c>
      <c r="F1676" s="5">
        <v>5.8502773415310516</v>
      </c>
      <c r="G1676" s="5">
        <f>'PG facts'!E27</f>
        <v>9</v>
      </c>
      <c r="H1676" s="5">
        <f t="shared" si="52"/>
        <v>34.225744972831627</v>
      </c>
      <c r="I1676" s="5">
        <f t="shared" si="53"/>
        <v>52.652496073779467</v>
      </c>
    </row>
    <row r="1677" spans="1:9" ht="25" customHeight="1">
      <c r="A1677" s="1"/>
      <c r="B1677" s="1">
        <v>98</v>
      </c>
      <c r="C1677" s="13" t="s">
        <v>50</v>
      </c>
      <c r="D1677" s="4">
        <v>45016</v>
      </c>
      <c r="E1677" s="4">
        <v>45037</v>
      </c>
      <c r="F1677" s="5">
        <v>7.2560334575520802</v>
      </c>
      <c r="G1677" s="5">
        <f>'PG facts'!E34</f>
        <v>8</v>
      </c>
      <c r="H1677" s="5">
        <f t="shared" si="52"/>
        <v>52.650021537115194</v>
      </c>
      <c r="I1677" s="5">
        <f t="shared" si="53"/>
        <v>58.048267660416641</v>
      </c>
    </row>
    <row r="1678" spans="1:9" ht="25" customHeight="1">
      <c r="A1678" s="1"/>
      <c r="B1678" s="1">
        <v>98</v>
      </c>
      <c r="C1678" s="13" t="s">
        <v>50</v>
      </c>
      <c r="D1678" s="4">
        <v>45107</v>
      </c>
      <c r="E1678" s="4">
        <v>45135</v>
      </c>
      <c r="F1678" s="5">
        <v>6.7723940234483804</v>
      </c>
      <c r="G1678" s="5">
        <f>'PG facts'!E41</f>
        <v>8</v>
      </c>
      <c r="H1678" s="5">
        <f t="shared" si="52"/>
        <v>45.865320808839343</v>
      </c>
      <c r="I1678" s="5">
        <f t="shared" si="53"/>
        <v>54.179152187587043</v>
      </c>
    </row>
    <row r="1679" spans="1:9" ht="25" customHeight="1">
      <c r="A1679" s="1"/>
      <c r="B1679" s="1">
        <v>98</v>
      </c>
      <c r="C1679" s="13" t="s">
        <v>50</v>
      </c>
      <c r="D1679" s="4">
        <v>45199</v>
      </c>
      <c r="E1679" s="4">
        <v>45217</v>
      </c>
      <c r="F1679" s="5">
        <v>7.0582272321790596</v>
      </c>
      <c r="G1679" s="5">
        <f>'PG facts'!E48</f>
        <v>7</v>
      </c>
      <c r="H1679" s="5">
        <f t="shared" si="52"/>
        <v>49.818571661074067</v>
      </c>
      <c r="I1679" s="5">
        <f t="shared" si="53"/>
        <v>49.40759062525342</v>
      </c>
    </row>
    <row r="1680" spans="1:9" ht="25" customHeight="1">
      <c r="A1680" s="1"/>
      <c r="B1680" s="1">
        <v>98</v>
      </c>
      <c r="C1680" s="13" t="s">
        <v>50</v>
      </c>
      <c r="D1680" s="4">
        <v>45291</v>
      </c>
      <c r="E1680" s="4">
        <v>45314</v>
      </c>
      <c r="F1680" s="5">
        <v>5.4935927157217845</v>
      </c>
      <c r="G1680" s="5">
        <f>'PG facts'!E55</f>
        <v>4</v>
      </c>
      <c r="H1680" s="5">
        <f t="shared" si="52"/>
        <v>30.179560926231453</v>
      </c>
      <c r="I1680" s="5">
        <f t="shared" si="53"/>
        <v>21.974370862887138</v>
      </c>
    </row>
    <row r="1681" spans="1:9" ht="25" customHeight="1">
      <c r="A1681" s="1"/>
      <c r="B1681" s="1">
        <v>98</v>
      </c>
      <c r="C1681" s="13" t="s">
        <v>50</v>
      </c>
      <c r="D1681" s="4">
        <v>45382</v>
      </c>
      <c r="E1681" s="4">
        <v>45401</v>
      </c>
      <c r="F1681" s="5">
        <v>4.2122165191533556</v>
      </c>
      <c r="G1681" s="5">
        <f>'PG facts'!E62</f>
        <v>4</v>
      </c>
      <c r="H1681" s="5">
        <f t="shared" si="52"/>
        <v>17.742768004228413</v>
      </c>
      <c r="I1681" s="5">
        <f t="shared" si="53"/>
        <v>16.848866076613422</v>
      </c>
    </row>
    <row r="1682" spans="1:9" ht="25" customHeight="1">
      <c r="A1682" s="1"/>
      <c r="B1682" s="1">
        <v>98</v>
      </c>
      <c r="C1682" s="13" t="s">
        <v>50</v>
      </c>
      <c r="D1682" s="4">
        <v>45473</v>
      </c>
      <c r="E1682" s="4">
        <v>45503</v>
      </c>
      <c r="F1682" s="5">
        <v>3.636809635836169</v>
      </c>
      <c r="G1682" s="5">
        <f>'PG facts'!E69</f>
        <v>3</v>
      </c>
      <c r="H1682" s="5">
        <f t="shared" si="52"/>
        <v>13.226384327310809</v>
      </c>
      <c r="I1682" s="5">
        <f t="shared" si="53"/>
        <v>10.910428907508507</v>
      </c>
    </row>
    <row r="1683" spans="1:9" ht="25" customHeight="1">
      <c r="A1683" s="1"/>
      <c r="B1683" s="1">
        <v>99</v>
      </c>
      <c r="C1683" s="13" t="s">
        <v>47</v>
      </c>
      <c r="D1683" s="4">
        <v>44651</v>
      </c>
      <c r="E1683" s="4">
        <v>44671</v>
      </c>
      <c r="F1683" s="5">
        <v>1.0280001916822323</v>
      </c>
      <c r="G1683" s="5">
        <f>'PG facts'!E6</f>
        <v>4</v>
      </c>
      <c r="H1683" s="5">
        <f t="shared" si="52"/>
        <v>1.0567843940987065</v>
      </c>
      <c r="I1683" s="5">
        <f t="shared" si="53"/>
        <v>4.1120007667289293</v>
      </c>
    </row>
    <row r="1684" spans="1:9" ht="25" customHeight="1">
      <c r="A1684" s="1"/>
      <c r="B1684" s="1">
        <v>99</v>
      </c>
      <c r="C1684" s="13" t="s">
        <v>47</v>
      </c>
      <c r="D1684" s="4">
        <v>44742</v>
      </c>
      <c r="E1684" s="4">
        <v>44771</v>
      </c>
      <c r="F1684" s="5">
        <v>2.9122729416084958</v>
      </c>
      <c r="G1684" s="5">
        <f>'PG facts'!E13</f>
        <v>6</v>
      </c>
      <c r="H1684" s="5">
        <f t="shared" si="52"/>
        <v>8.4813336864250015</v>
      </c>
      <c r="I1684" s="5">
        <f t="shared" si="53"/>
        <v>17.473637649650975</v>
      </c>
    </row>
    <row r="1685" spans="1:9" ht="25" customHeight="1">
      <c r="A1685" s="1"/>
      <c r="B1685" s="1">
        <v>99</v>
      </c>
      <c r="C1685" s="13" t="s">
        <v>47</v>
      </c>
      <c r="D1685" s="4">
        <v>44834</v>
      </c>
      <c r="E1685" s="4">
        <v>44853</v>
      </c>
      <c r="F1685" s="5">
        <v>5.8502773415310516</v>
      </c>
      <c r="G1685" s="5">
        <f>'PG facts'!E20</f>
        <v>7</v>
      </c>
      <c r="H1685" s="5">
        <f t="shared" si="52"/>
        <v>34.225744972831627</v>
      </c>
      <c r="I1685" s="5">
        <f t="shared" si="53"/>
        <v>40.951941390717359</v>
      </c>
    </row>
    <row r="1686" spans="1:9" ht="25" customHeight="1">
      <c r="A1686" s="1"/>
      <c r="B1686" s="1">
        <v>99</v>
      </c>
      <c r="C1686" s="13" t="s">
        <v>47</v>
      </c>
      <c r="D1686" s="4">
        <v>44926</v>
      </c>
      <c r="E1686" s="4">
        <v>44945</v>
      </c>
      <c r="F1686" s="5">
        <v>7.2560334575520802</v>
      </c>
      <c r="G1686" s="5">
        <f>'PG facts'!E27</f>
        <v>9</v>
      </c>
      <c r="H1686" s="5">
        <f t="shared" si="52"/>
        <v>52.650021537115194</v>
      </c>
      <c r="I1686" s="5">
        <f t="shared" si="53"/>
        <v>65.30430111796872</v>
      </c>
    </row>
    <row r="1687" spans="1:9" ht="25" customHeight="1">
      <c r="A1687" s="1"/>
      <c r="B1687" s="1">
        <v>99</v>
      </c>
      <c r="C1687" s="13" t="s">
        <v>47</v>
      </c>
      <c r="D1687" s="4">
        <v>45016</v>
      </c>
      <c r="E1687" s="4">
        <v>45037</v>
      </c>
      <c r="F1687" s="5">
        <v>6.7723940234483804</v>
      </c>
      <c r="G1687" s="5">
        <f>'PG facts'!E34</f>
        <v>8</v>
      </c>
      <c r="H1687" s="5">
        <f t="shared" si="52"/>
        <v>45.865320808839343</v>
      </c>
      <c r="I1687" s="5">
        <f t="shared" si="53"/>
        <v>54.179152187587043</v>
      </c>
    </row>
    <row r="1688" spans="1:9" ht="25" customHeight="1">
      <c r="A1688" s="1"/>
      <c r="B1688" s="1">
        <v>99</v>
      </c>
      <c r="C1688" s="13" t="s">
        <v>47</v>
      </c>
      <c r="D1688" s="4">
        <v>45107</v>
      </c>
      <c r="E1688" s="4">
        <v>45135</v>
      </c>
      <c r="F1688" s="5">
        <v>7.0582272321790596</v>
      </c>
      <c r="G1688" s="5">
        <f>'PG facts'!E41</f>
        <v>8</v>
      </c>
      <c r="H1688" s="5">
        <f t="shared" si="52"/>
        <v>49.818571661074067</v>
      </c>
      <c r="I1688" s="5">
        <f t="shared" si="53"/>
        <v>56.465817857432477</v>
      </c>
    </row>
    <row r="1689" spans="1:9" ht="25" customHeight="1">
      <c r="A1689" s="1"/>
      <c r="B1689" s="1">
        <v>99</v>
      </c>
      <c r="C1689" s="13" t="s">
        <v>47</v>
      </c>
      <c r="D1689" s="4">
        <v>45199</v>
      </c>
      <c r="E1689" s="4">
        <v>45217</v>
      </c>
      <c r="F1689" s="5">
        <v>5.4935927157217845</v>
      </c>
      <c r="G1689" s="5">
        <f>'PG facts'!E48</f>
        <v>7</v>
      </c>
      <c r="H1689" s="5">
        <f t="shared" si="52"/>
        <v>30.179560926231453</v>
      </c>
      <c r="I1689" s="5">
        <f t="shared" si="53"/>
        <v>38.455149010052494</v>
      </c>
    </row>
    <row r="1690" spans="1:9" ht="25" customHeight="1">
      <c r="A1690" s="1"/>
      <c r="B1690" s="1">
        <v>99</v>
      </c>
      <c r="C1690" s="13" t="s">
        <v>47</v>
      </c>
      <c r="D1690" s="4">
        <v>45291</v>
      </c>
      <c r="E1690" s="4">
        <v>45314</v>
      </c>
      <c r="F1690" s="5">
        <v>4.2122165191533556</v>
      </c>
      <c r="G1690" s="5">
        <f>'PG facts'!E55</f>
        <v>4</v>
      </c>
      <c r="H1690" s="5">
        <f t="shared" si="52"/>
        <v>17.742768004228413</v>
      </c>
      <c r="I1690" s="5">
        <f t="shared" si="53"/>
        <v>16.848866076613422</v>
      </c>
    </row>
    <row r="1691" spans="1:9" ht="25" customHeight="1">
      <c r="A1691" s="1"/>
      <c r="B1691" s="1">
        <v>99</v>
      </c>
      <c r="C1691" s="13" t="s">
        <v>47</v>
      </c>
      <c r="D1691" s="4">
        <v>45382</v>
      </c>
      <c r="E1691" s="4">
        <v>45401</v>
      </c>
      <c r="F1691" s="5">
        <v>3.636809635836169</v>
      </c>
      <c r="G1691" s="5">
        <f>'PG facts'!E62</f>
        <v>4</v>
      </c>
      <c r="H1691" s="5">
        <f t="shared" si="52"/>
        <v>13.226384327310809</v>
      </c>
      <c r="I1691" s="5">
        <f t="shared" si="53"/>
        <v>14.547238543344676</v>
      </c>
    </row>
    <row r="1692" spans="1:9" ht="25" customHeight="1">
      <c r="A1692" s="1"/>
      <c r="B1692" s="1">
        <v>99</v>
      </c>
      <c r="C1692" s="13" t="s">
        <v>47</v>
      </c>
      <c r="D1692" s="4">
        <v>45473</v>
      </c>
      <c r="E1692" s="4">
        <v>45503</v>
      </c>
      <c r="F1692" s="5">
        <v>1.6547550061168037</v>
      </c>
      <c r="G1692" s="5">
        <f>'PG facts'!E69</f>
        <v>3</v>
      </c>
      <c r="H1692" s="5">
        <f t="shared" si="52"/>
        <v>2.7382141302686231</v>
      </c>
      <c r="I1692" s="5">
        <f t="shared" si="53"/>
        <v>4.9642650183504111</v>
      </c>
    </row>
    <row r="1693" spans="1:9" ht="25" customHeight="1">
      <c r="A1693" s="1"/>
      <c r="B1693" s="1">
        <v>99</v>
      </c>
      <c r="C1693" s="13" t="s">
        <v>50</v>
      </c>
      <c r="D1693" s="4">
        <v>44742</v>
      </c>
      <c r="E1693" s="4">
        <v>44771</v>
      </c>
      <c r="F1693" s="5">
        <v>1.0280001916822323</v>
      </c>
      <c r="G1693" s="5">
        <f>'PG facts'!E13</f>
        <v>6</v>
      </c>
      <c r="H1693" s="5">
        <f t="shared" si="52"/>
        <v>1.0567843940987065</v>
      </c>
      <c r="I1693" s="5">
        <f t="shared" si="53"/>
        <v>6.168001150093394</v>
      </c>
    </row>
    <row r="1694" spans="1:9" ht="25" customHeight="1">
      <c r="A1694" s="1"/>
      <c r="B1694" s="1">
        <v>99</v>
      </c>
      <c r="C1694" s="13" t="s">
        <v>50</v>
      </c>
      <c r="D1694" s="4">
        <v>44834</v>
      </c>
      <c r="E1694" s="4">
        <v>44853</v>
      </c>
      <c r="F1694" s="5">
        <v>2.9122729416084958</v>
      </c>
      <c r="G1694" s="5">
        <f>'PG facts'!E20</f>
        <v>7</v>
      </c>
      <c r="H1694" s="5">
        <f t="shared" si="52"/>
        <v>8.4813336864250015</v>
      </c>
      <c r="I1694" s="5">
        <f t="shared" si="53"/>
        <v>20.385910591259471</v>
      </c>
    </row>
    <row r="1695" spans="1:9" ht="25" customHeight="1">
      <c r="A1695" s="1"/>
      <c r="B1695" s="1">
        <v>99</v>
      </c>
      <c r="C1695" s="13" t="s">
        <v>50</v>
      </c>
      <c r="D1695" s="4">
        <v>44926</v>
      </c>
      <c r="E1695" s="4">
        <v>44945</v>
      </c>
      <c r="F1695" s="5">
        <v>5.8502773415310516</v>
      </c>
      <c r="G1695" s="5">
        <f>'PG facts'!E27</f>
        <v>9</v>
      </c>
      <c r="H1695" s="5">
        <f t="shared" si="52"/>
        <v>34.225744972831627</v>
      </c>
      <c r="I1695" s="5">
        <f t="shared" si="53"/>
        <v>52.652496073779467</v>
      </c>
    </row>
    <row r="1696" spans="1:9" ht="25" customHeight="1">
      <c r="A1696" s="1"/>
      <c r="B1696" s="1">
        <v>99</v>
      </c>
      <c r="C1696" s="13" t="s">
        <v>50</v>
      </c>
      <c r="D1696" s="4">
        <v>45016</v>
      </c>
      <c r="E1696" s="4">
        <v>45037</v>
      </c>
      <c r="F1696" s="5">
        <v>7.2560334575520802</v>
      </c>
      <c r="G1696" s="5">
        <f>'PG facts'!E34</f>
        <v>8</v>
      </c>
      <c r="H1696" s="5">
        <f t="shared" si="52"/>
        <v>52.650021537115194</v>
      </c>
      <c r="I1696" s="5">
        <f t="shared" si="53"/>
        <v>58.048267660416641</v>
      </c>
    </row>
    <row r="1697" spans="1:9" ht="25" customHeight="1">
      <c r="A1697" s="1"/>
      <c r="B1697" s="1">
        <v>99</v>
      </c>
      <c r="C1697" s="13" t="s">
        <v>50</v>
      </c>
      <c r="D1697" s="4">
        <v>45107</v>
      </c>
      <c r="E1697" s="4">
        <v>45135</v>
      </c>
      <c r="F1697" s="5">
        <v>6.7723940234483804</v>
      </c>
      <c r="G1697" s="5">
        <f>'PG facts'!E41</f>
        <v>8</v>
      </c>
      <c r="H1697" s="5">
        <f t="shared" si="52"/>
        <v>45.865320808839343</v>
      </c>
      <c r="I1697" s="5">
        <f t="shared" si="53"/>
        <v>54.179152187587043</v>
      </c>
    </row>
    <row r="1698" spans="1:9" ht="25" customHeight="1">
      <c r="A1698" s="1"/>
      <c r="B1698" s="1">
        <v>99</v>
      </c>
      <c r="C1698" s="13" t="s">
        <v>50</v>
      </c>
      <c r="D1698" s="4">
        <v>45199</v>
      </c>
      <c r="E1698" s="4">
        <v>45217</v>
      </c>
      <c r="F1698" s="5">
        <v>7.0582272321790596</v>
      </c>
      <c r="G1698" s="5">
        <f>'PG facts'!E48</f>
        <v>7</v>
      </c>
      <c r="H1698" s="5">
        <f t="shared" si="52"/>
        <v>49.818571661074067</v>
      </c>
      <c r="I1698" s="5">
        <f t="shared" si="53"/>
        <v>49.40759062525342</v>
      </c>
    </row>
    <row r="1699" spans="1:9" ht="25" customHeight="1">
      <c r="A1699" s="1"/>
      <c r="B1699" s="1">
        <v>99</v>
      </c>
      <c r="C1699" s="13" t="s">
        <v>50</v>
      </c>
      <c r="D1699" s="4">
        <v>45291</v>
      </c>
      <c r="E1699" s="4">
        <v>45314</v>
      </c>
      <c r="F1699" s="5">
        <v>5.4935927157217845</v>
      </c>
      <c r="G1699" s="5">
        <f>'PG facts'!E55</f>
        <v>4</v>
      </c>
      <c r="H1699" s="5">
        <f t="shared" si="52"/>
        <v>30.179560926231453</v>
      </c>
      <c r="I1699" s="5">
        <f t="shared" si="53"/>
        <v>21.974370862887138</v>
      </c>
    </row>
    <row r="1700" spans="1:9" ht="25" customHeight="1">
      <c r="A1700" s="1"/>
      <c r="B1700" s="1">
        <v>99</v>
      </c>
      <c r="C1700" s="13" t="s">
        <v>50</v>
      </c>
      <c r="D1700" s="4">
        <v>45382</v>
      </c>
      <c r="E1700" s="4">
        <v>45401</v>
      </c>
      <c r="F1700" s="5">
        <v>4.2122165191533556</v>
      </c>
      <c r="G1700" s="5">
        <f>'PG facts'!E62</f>
        <v>4</v>
      </c>
      <c r="H1700" s="5">
        <f t="shared" si="52"/>
        <v>17.742768004228413</v>
      </c>
      <c r="I1700" s="5">
        <f t="shared" si="53"/>
        <v>16.848866076613422</v>
      </c>
    </row>
    <row r="1701" spans="1:9" ht="25" customHeight="1">
      <c r="A1701" s="1"/>
      <c r="B1701" s="1">
        <v>99</v>
      </c>
      <c r="C1701" s="13" t="s">
        <v>50</v>
      </c>
      <c r="D1701" s="4">
        <v>45473</v>
      </c>
      <c r="E1701" s="4">
        <v>45503</v>
      </c>
      <c r="F1701" s="5">
        <v>3.636809635836169</v>
      </c>
      <c r="G1701" s="5">
        <f>'PG facts'!E69</f>
        <v>3</v>
      </c>
      <c r="H1701" s="5">
        <f t="shared" si="52"/>
        <v>13.226384327310809</v>
      </c>
      <c r="I1701" s="5">
        <f t="shared" si="53"/>
        <v>10.910428907508507</v>
      </c>
    </row>
    <row r="1702" spans="1:9" ht="25" customHeight="1">
      <c r="A1702" s="1"/>
      <c r="B1702" s="1">
        <v>100</v>
      </c>
      <c r="C1702" s="13" t="s">
        <v>47</v>
      </c>
      <c r="D1702" s="4">
        <v>44651</v>
      </c>
      <c r="E1702" s="4">
        <v>44671</v>
      </c>
      <c r="F1702" s="5">
        <v>1.0280001916822323</v>
      </c>
      <c r="G1702" s="5">
        <f>'PG facts'!E6</f>
        <v>4</v>
      </c>
      <c r="H1702" s="5">
        <f t="shared" si="52"/>
        <v>1.0567843940987065</v>
      </c>
      <c r="I1702" s="5">
        <f t="shared" si="53"/>
        <v>4.1120007667289293</v>
      </c>
    </row>
    <row r="1703" spans="1:9" ht="25" customHeight="1">
      <c r="A1703" s="1"/>
      <c r="B1703" s="1">
        <v>100</v>
      </c>
      <c r="C1703" s="13" t="s">
        <v>47</v>
      </c>
      <c r="D1703" s="4">
        <v>44742</v>
      </c>
      <c r="E1703" s="4">
        <v>44771</v>
      </c>
      <c r="F1703" s="5">
        <v>2.9122729416084958</v>
      </c>
      <c r="G1703" s="5">
        <f>'PG facts'!E13</f>
        <v>6</v>
      </c>
      <c r="H1703" s="5">
        <f t="shared" si="52"/>
        <v>8.4813336864250015</v>
      </c>
      <c r="I1703" s="5">
        <f t="shared" si="53"/>
        <v>17.473637649650975</v>
      </c>
    </row>
    <row r="1704" spans="1:9" ht="25" customHeight="1">
      <c r="A1704" s="1"/>
      <c r="B1704" s="1">
        <v>100</v>
      </c>
      <c r="C1704" s="13" t="s">
        <v>47</v>
      </c>
      <c r="D1704" s="4">
        <v>44834</v>
      </c>
      <c r="E1704" s="4">
        <v>44853</v>
      </c>
      <c r="F1704" s="5">
        <v>5.8502773415310516</v>
      </c>
      <c r="G1704" s="5">
        <f>'PG facts'!E20</f>
        <v>7</v>
      </c>
      <c r="H1704" s="5">
        <f t="shared" si="52"/>
        <v>34.225744972831627</v>
      </c>
      <c r="I1704" s="5">
        <f t="shared" si="53"/>
        <v>40.951941390717359</v>
      </c>
    </row>
    <row r="1705" spans="1:9" ht="25" customHeight="1">
      <c r="A1705" s="1"/>
      <c r="B1705" s="1">
        <v>100</v>
      </c>
      <c r="C1705" s="13" t="s">
        <v>47</v>
      </c>
      <c r="D1705" s="4">
        <v>44926</v>
      </c>
      <c r="E1705" s="4">
        <v>44945</v>
      </c>
      <c r="F1705" s="5">
        <v>7.2560334575520802</v>
      </c>
      <c r="G1705" s="5">
        <f>'PG facts'!E27</f>
        <v>9</v>
      </c>
      <c r="H1705" s="5">
        <f t="shared" si="52"/>
        <v>52.650021537115194</v>
      </c>
      <c r="I1705" s="5">
        <f t="shared" si="53"/>
        <v>65.30430111796872</v>
      </c>
    </row>
    <row r="1706" spans="1:9" ht="25" customHeight="1">
      <c r="A1706" s="1"/>
      <c r="B1706" s="1">
        <v>100</v>
      </c>
      <c r="C1706" s="13" t="s">
        <v>47</v>
      </c>
      <c r="D1706" s="4">
        <v>45016</v>
      </c>
      <c r="E1706" s="4">
        <v>45037</v>
      </c>
      <c r="F1706" s="5">
        <v>6.7723940234483804</v>
      </c>
      <c r="G1706" s="5">
        <f>'PG facts'!E34</f>
        <v>8</v>
      </c>
      <c r="H1706" s="5">
        <f t="shared" si="52"/>
        <v>45.865320808839343</v>
      </c>
      <c r="I1706" s="5">
        <f t="shared" si="53"/>
        <v>54.179152187587043</v>
      </c>
    </row>
    <row r="1707" spans="1:9" ht="25" customHeight="1">
      <c r="A1707" s="1"/>
      <c r="B1707" s="1">
        <v>100</v>
      </c>
      <c r="C1707" s="13" t="s">
        <v>47</v>
      </c>
      <c r="D1707" s="4">
        <v>45107</v>
      </c>
      <c r="E1707" s="4">
        <v>45135</v>
      </c>
      <c r="F1707" s="5">
        <v>7.0582272321790596</v>
      </c>
      <c r="G1707" s="5">
        <f>'PG facts'!E41</f>
        <v>8</v>
      </c>
      <c r="H1707" s="5">
        <f t="shared" si="52"/>
        <v>49.818571661074067</v>
      </c>
      <c r="I1707" s="5">
        <f t="shared" si="53"/>
        <v>56.465817857432477</v>
      </c>
    </row>
    <row r="1708" spans="1:9" ht="25" customHeight="1">
      <c r="A1708" s="1"/>
      <c r="B1708" s="1">
        <v>100</v>
      </c>
      <c r="C1708" s="13" t="s">
        <v>47</v>
      </c>
      <c r="D1708" s="4">
        <v>45199</v>
      </c>
      <c r="E1708" s="4">
        <v>45217</v>
      </c>
      <c r="F1708" s="5">
        <v>5.4935927157217845</v>
      </c>
      <c r="G1708" s="5">
        <f>'PG facts'!E48</f>
        <v>7</v>
      </c>
      <c r="H1708" s="5">
        <f t="shared" si="52"/>
        <v>30.179560926231453</v>
      </c>
      <c r="I1708" s="5">
        <f t="shared" si="53"/>
        <v>38.455149010052494</v>
      </c>
    </row>
    <row r="1709" spans="1:9" ht="25" customHeight="1">
      <c r="A1709" s="1"/>
      <c r="B1709" s="1">
        <v>100</v>
      </c>
      <c r="C1709" s="13" t="s">
        <v>47</v>
      </c>
      <c r="D1709" s="4">
        <v>45291</v>
      </c>
      <c r="E1709" s="4">
        <v>45314</v>
      </c>
      <c r="F1709" s="5">
        <v>4.2122165191533556</v>
      </c>
      <c r="G1709" s="5">
        <f>'PG facts'!E55</f>
        <v>4</v>
      </c>
      <c r="H1709" s="5">
        <f t="shared" si="52"/>
        <v>17.742768004228413</v>
      </c>
      <c r="I1709" s="5">
        <f t="shared" si="53"/>
        <v>16.848866076613422</v>
      </c>
    </row>
    <row r="1710" spans="1:9" ht="25" customHeight="1">
      <c r="A1710" s="1"/>
      <c r="B1710" s="1">
        <v>100</v>
      </c>
      <c r="C1710" s="13" t="s">
        <v>47</v>
      </c>
      <c r="D1710" s="4">
        <v>45382</v>
      </c>
      <c r="E1710" s="4">
        <v>45401</v>
      </c>
      <c r="F1710" s="5">
        <v>3.636809635836169</v>
      </c>
      <c r="G1710" s="5">
        <f>'PG facts'!E62</f>
        <v>4</v>
      </c>
      <c r="H1710" s="5">
        <f t="shared" si="52"/>
        <v>13.226384327310809</v>
      </c>
      <c r="I1710" s="5">
        <f t="shared" si="53"/>
        <v>14.547238543344676</v>
      </c>
    </row>
    <row r="1711" spans="1:9" ht="25" customHeight="1">
      <c r="A1711" s="1"/>
      <c r="B1711" s="1">
        <v>100</v>
      </c>
      <c r="C1711" s="13" t="s">
        <v>47</v>
      </c>
      <c r="D1711" s="4">
        <v>45473</v>
      </c>
      <c r="E1711" s="4">
        <v>45503</v>
      </c>
      <c r="F1711" s="5">
        <v>1.6547550061168037</v>
      </c>
      <c r="G1711" s="5">
        <f>'PG facts'!E69</f>
        <v>3</v>
      </c>
      <c r="H1711" s="5">
        <f t="shared" si="52"/>
        <v>2.7382141302686231</v>
      </c>
      <c r="I1711" s="5">
        <f t="shared" si="53"/>
        <v>4.9642650183504111</v>
      </c>
    </row>
    <row r="1712" spans="1:9" ht="25" customHeight="1">
      <c r="A1712" s="1"/>
      <c r="B1712" s="1">
        <v>100</v>
      </c>
      <c r="C1712" s="13" t="s">
        <v>50</v>
      </c>
      <c r="D1712" s="4">
        <v>44742</v>
      </c>
      <c r="E1712" s="4">
        <v>44771</v>
      </c>
      <c r="F1712" s="5">
        <v>1.0280001916822323</v>
      </c>
      <c r="G1712" s="5">
        <f>'PG facts'!E13</f>
        <v>6</v>
      </c>
      <c r="H1712" s="5">
        <f t="shared" si="52"/>
        <v>1.0567843940987065</v>
      </c>
      <c r="I1712" s="5">
        <f t="shared" si="53"/>
        <v>6.168001150093394</v>
      </c>
    </row>
    <row r="1713" spans="1:9" ht="25" customHeight="1">
      <c r="A1713" s="1"/>
      <c r="B1713" s="1">
        <v>100</v>
      </c>
      <c r="C1713" s="13" t="s">
        <v>50</v>
      </c>
      <c r="D1713" s="4">
        <v>44834</v>
      </c>
      <c r="E1713" s="4">
        <v>44853</v>
      </c>
      <c r="F1713" s="5">
        <v>2.9122729416084958</v>
      </c>
      <c r="G1713" s="5">
        <f>'PG facts'!E20</f>
        <v>7</v>
      </c>
      <c r="H1713" s="5">
        <f t="shared" si="52"/>
        <v>8.4813336864250015</v>
      </c>
      <c r="I1713" s="5">
        <f t="shared" si="53"/>
        <v>20.385910591259471</v>
      </c>
    </row>
    <row r="1714" spans="1:9" ht="25" customHeight="1">
      <c r="A1714" s="1"/>
      <c r="B1714" s="1">
        <v>100</v>
      </c>
      <c r="C1714" s="13" t="s">
        <v>50</v>
      </c>
      <c r="D1714" s="4">
        <v>44926</v>
      </c>
      <c r="E1714" s="4">
        <v>44945</v>
      </c>
      <c r="F1714" s="5">
        <v>5.8502773415310516</v>
      </c>
      <c r="G1714" s="5">
        <f>'PG facts'!E27</f>
        <v>9</v>
      </c>
      <c r="H1714" s="5">
        <f t="shared" si="52"/>
        <v>34.225744972831627</v>
      </c>
      <c r="I1714" s="5">
        <f t="shared" si="53"/>
        <v>52.652496073779467</v>
      </c>
    </row>
    <row r="1715" spans="1:9" ht="25" customHeight="1">
      <c r="A1715" s="1"/>
      <c r="B1715" s="1">
        <v>100</v>
      </c>
      <c r="C1715" s="13" t="s">
        <v>50</v>
      </c>
      <c r="D1715" s="4">
        <v>45016</v>
      </c>
      <c r="E1715" s="4">
        <v>45037</v>
      </c>
      <c r="F1715" s="5">
        <v>7.2560334575520802</v>
      </c>
      <c r="G1715" s="5">
        <f>'PG facts'!E34</f>
        <v>8</v>
      </c>
      <c r="H1715" s="5">
        <f t="shared" si="52"/>
        <v>52.650021537115194</v>
      </c>
      <c r="I1715" s="5">
        <f t="shared" si="53"/>
        <v>58.048267660416641</v>
      </c>
    </row>
    <row r="1716" spans="1:9" ht="25" customHeight="1">
      <c r="A1716" s="1"/>
      <c r="B1716" s="1">
        <v>100</v>
      </c>
      <c r="C1716" s="13" t="s">
        <v>50</v>
      </c>
      <c r="D1716" s="4">
        <v>45107</v>
      </c>
      <c r="E1716" s="4">
        <v>45135</v>
      </c>
      <c r="F1716" s="5">
        <v>6.7723940234483804</v>
      </c>
      <c r="G1716" s="5">
        <f>'PG facts'!E41</f>
        <v>8</v>
      </c>
      <c r="H1716" s="5">
        <f t="shared" si="52"/>
        <v>45.865320808839343</v>
      </c>
      <c r="I1716" s="5">
        <f t="shared" si="53"/>
        <v>54.179152187587043</v>
      </c>
    </row>
    <row r="1717" spans="1:9" ht="25" customHeight="1">
      <c r="A1717" s="1"/>
      <c r="B1717" s="1">
        <v>100</v>
      </c>
      <c r="C1717" s="13" t="s">
        <v>50</v>
      </c>
      <c r="D1717" s="4">
        <v>45199</v>
      </c>
      <c r="E1717" s="4">
        <v>45217</v>
      </c>
      <c r="F1717" s="5">
        <v>7.0582272321790596</v>
      </c>
      <c r="G1717" s="5">
        <f>'PG facts'!E48</f>
        <v>7</v>
      </c>
      <c r="H1717" s="5">
        <f t="shared" si="52"/>
        <v>49.818571661074067</v>
      </c>
      <c r="I1717" s="5">
        <f t="shared" si="53"/>
        <v>49.40759062525342</v>
      </c>
    </row>
    <row r="1718" spans="1:9" ht="25" customHeight="1">
      <c r="A1718" s="1"/>
      <c r="B1718" s="1">
        <v>100</v>
      </c>
      <c r="C1718" s="13" t="s">
        <v>50</v>
      </c>
      <c r="D1718" s="4">
        <v>45291</v>
      </c>
      <c r="E1718" s="4">
        <v>45314</v>
      </c>
      <c r="F1718" s="5">
        <v>5.4935927157217845</v>
      </c>
      <c r="G1718" s="5">
        <f>'PG facts'!E55</f>
        <v>4</v>
      </c>
      <c r="H1718" s="5">
        <f t="shared" si="52"/>
        <v>30.179560926231453</v>
      </c>
      <c r="I1718" s="5">
        <f t="shared" si="53"/>
        <v>21.974370862887138</v>
      </c>
    </row>
    <row r="1719" spans="1:9" ht="25" customHeight="1">
      <c r="A1719" s="1"/>
      <c r="B1719" s="1">
        <v>100</v>
      </c>
      <c r="C1719" s="13" t="s">
        <v>50</v>
      </c>
      <c r="D1719" s="4">
        <v>45382</v>
      </c>
      <c r="E1719" s="4">
        <v>45401</v>
      </c>
      <c r="F1719" s="5">
        <v>4.2122165191533556</v>
      </c>
      <c r="G1719" s="5">
        <f>'PG facts'!E62</f>
        <v>4</v>
      </c>
      <c r="H1719" s="5">
        <f t="shared" si="52"/>
        <v>17.742768004228413</v>
      </c>
      <c r="I1719" s="5">
        <f t="shared" si="53"/>
        <v>16.848866076613422</v>
      </c>
    </row>
    <row r="1720" spans="1:9" ht="25" customHeight="1">
      <c r="A1720" s="1"/>
      <c r="B1720" s="1">
        <v>100</v>
      </c>
      <c r="C1720" s="13" t="s">
        <v>50</v>
      </c>
      <c r="D1720" s="4">
        <v>45473</v>
      </c>
      <c r="E1720" s="4">
        <v>45503</v>
      </c>
      <c r="F1720" s="5">
        <v>3.636809635836169</v>
      </c>
      <c r="G1720" s="5">
        <f>'PG facts'!E69</f>
        <v>3</v>
      </c>
      <c r="H1720" s="5">
        <f t="shared" si="52"/>
        <v>13.226384327310809</v>
      </c>
      <c r="I1720" s="5">
        <f t="shared" si="53"/>
        <v>10.910428907508507</v>
      </c>
    </row>
    <row r="1721" spans="1:9" ht="25" customHeight="1">
      <c r="A1721" s="1"/>
      <c r="B1721" s="1">
        <v>101</v>
      </c>
      <c r="C1721" s="13" t="s">
        <v>47</v>
      </c>
      <c r="D1721" s="4">
        <v>44651</v>
      </c>
      <c r="E1721" s="4">
        <v>44671</v>
      </c>
      <c r="F1721" s="5">
        <v>1.0280001916822323</v>
      </c>
      <c r="G1721" s="5">
        <f>'PG facts'!E6</f>
        <v>4</v>
      </c>
      <c r="H1721" s="5">
        <f t="shared" si="52"/>
        <v>1.0567843940987065</v>
      </c>
      <c r="I1721" s="5">
        <f t="shared" si="53"/>
        <v>4.1120007667289293</v>
      </c>
    </row>
    <row r="1722" spans="1:9" ht="25" customHeight="1">
      <c r="A1722" s="1"/>
      <c r="B1722" s="1">
        <v>101</v>
      </c>
      <c r="C1722" s="13" t="s">
        <v>47</v>
      </c>
      <c r="D1722" s="4">
        <v>44742</v>
      </c>
      <c r="E1722" s="4">
        <v>44771</v>
      </c>
      <c r="F1722" s="5">
        <v>2.9122729416084958</v>
      </c>
      <c r="G1722" s="5">
        <f>'PG facts'!E13</f>
        <v>6</v>
      </c>
      <c r="H1722" s="5">
        <f t="shared" si="52"/>
        <v>8.4813336864250015</v>
      </c>
      <c r="I1722" s="5">
        <f t="shared" si="53"/>
        <v>17.473637649650975</v>
      </c>
    </row>
    <row r="1723" spans="1:9" ht="25" customHeight="1">
      <c r="A1723" s="1"/>
      <c r="B1723" s="1">
        <v>101</v>
      </c>
      <c r="C1723" s="13" t="s">
        <v>47</v>
      </c>
      <c r="D1723" s="4">
        <v>44834</v>
      </c>
      <c r="E1723" s="4">
        <v>44853</v>
      </c>
      <c r="F1723" s="5">
        <v>5.8502773415310516</v>
      </c>
      <c r="G1723" s="5">
        <f>'PG facts'!E20</f>
        <v>7</v>
      </c>
      <c r="H1723" s="5">
        <f t="shared" si="52"/>
        <v>34.225744972831627</v>
      </c>
      <c r="I1723" s="5">
        <f t="shared" si="53"/>
        <v>40.951941390717359</v>
      </c>
    </row>
    <row r="1724" spans="1:9" ht="25" customHeight="1">
      <c r="A1724" s="1"/>
      <c r="B1724" s="1">
        <v>101</v>
      </c>
      <c r="C1724" s="13" t="s">
        <v>47</v>
      </c>
      <c r="D1724" s="4">
        <v>44926</v>
      </c>
      <c r="E1724" s="4">
        <v>44945</v>
      </c>
      <c r="F1724" s="5">
        <v>7.2560334575520802</v>
      </c>
      <c r="G1724" s="5">
        <f>'PG facts'!E27</f>
        <v>9</v>
      </c>
      <c r="H1724" s="5">
        <f t="shared" si="52"/>
        <v>52.650021537115194</v>
      </c>
      <c r="I1724" s="5">
        <f t="shared" si="53"/>
        <v>65.30430111796872</v>
      </c>
    </row>
    <row r="1725" spans="1:9" ht="25" customHeight="1">
      <c r="A1725" s="1"/>
      <c r="B1725" s="1">
        <v>101</v>
      </c>
      <c r="C1725" s="13" t="s">
        <v>47</v>
      </c>
      <c r="D1725" s="4">
        <v>45016</v>
      </c>
      <c r="E1725" s="4">
        <v>45037</v>
      </c>
      <c r="F1725" s="5">
        <v>6.7723940234483804</v>
      </c>
      <c r="G1725" s="5">
        <f>'PG facts'!E34</f>
        <v>8</v>
      </c>
      <c r="H1725" s="5">
        <f t="shared" si="52"/>
        <v>45.865320808839343</v>
      </c>
      <c r="I1725" s="5">
        <f t="shared" si="53"/>
        <v>54.179152187587043</v>
      </c>
    </row>
    <row r="1726" spans="1:9" ht="25" customHeight="1">
      <c r="A1726" s="1"/>
      <c r="B1726" s="1">
        <v>101</v>
      </c>
      <c r="C1726" s="13" t="s">
        <v>47</v>
      </c>
      <c r="D1726" s="4">
        <v>45107</v>
      </c>
      <c r="E1726" s="4">
        <v>45135</v>
      </c>
      <c r="F1726" s="5">
        <v>7.0582272321790596</v>
      </c>
      <c r="G1726" s="5">
        <f>'PG facts'!E41</f>
        <v>8</v>
      </c>
      <c r="H1726" s="5">
        <f t="shared" si="52"/>
        <v>49.818571661074067</v>
      </c>
      <c r="I1726" s="5">
        <f t="shared" si="53"/>
        <v>56.465817857432477</v>
      </c>
    </row>
    <row r="1727" spans="1:9" ht="25" customHeight="1">
      <c r="A1727" s="1"/>
      <c r="B1727" s="1">
        <v>101</v>
      </c>
      <c r="C1727" s="13" t="s">
        <v>47</v>
      </c>
      <c r="D1727" s="4">
        <v>45199</v>
      </c>
      <c r="E1727" s="4">
        <v>45217</v>
      </c>
      <c r="F1727" s="5">
        <v>5.4935927157217845</v>
      </c>
      <c r="G1727" s="5">
        <f>'PG facts'!E48</f>
        <v>7</v>
      </c>
      <c r="H1727" s="5">
        <f t="shared" si="52"/>
        <v>30.179560926231453</v>
      </c>
      <c r="I1727" s="5">
        <f t="shared" si="53"/>
        <v>38.455149010052494</v>
      </c>
    </row>
    <row r="1728" spans="1:9" ht="25" customHeight="1">
      <c r="A1728" s="1"/>
      <c r="B1728" s="1">
        <v>101</v>
      </c>
      <c r="C1728" s="13" t="s">
        <v>47</v>
      </c>
      <c r="D1728" s="4">
        <v>45291</v>
      </c>
      <c r="E1728" s="4">
        <v>45314</v>
      </c>
      <c r="F1728" s="5">
        <v>4.2122165191533556</v>
      </c>
      <c r="G1728" s="5">
        <f>'PG facts'!E55</f>
        <v>4</v>
      </c>
      <c r="H1728" s="5">
        <f t="shared" si="52"/>
        <v>17.742768004228413</v>
      </c>
      <c r="I1728" s="5">
        <f t="shared" si="53"/>
        <v>16.848866076613422</v>
      </c>
    </row>
    <row r="1729" spans="1:9" ht="25" customHeight="1">
      <c r="A1729" s="1"/>
      <c r="B1729" s="1">
        <v>101</v>
      </c>
      <c r="C1729" s="13" t="s">
        <v>47</v>
      </c>
      <c r="D1729" s="4">
        <v>45382</v>
      </c>
      <c r="E1729" s="4">
        <v>45401</v>
      </c>
      <c r="F1729" s="5">
        <v>3.636809635836169</v>
      </c>
      <c r="G1729" s="5">
        <f>'PG facts'!E62</f>
        <v>4</v>
      </c>
      <c r="H1729" s="5">
        <f t="shared" si="52"/>
        <v>13.226384327310809</v>
      </c>
      <c r="I1729" s="5">
        <f t="shared" si="53"/>
        <v>14.547238543344676</v>
      </c>
    </row>
    <row r="1730" spans="1:9" ht="25" customHeight="1">
      <c r="A1730" s="1"/>
      <c r="B1730" s="1">
        <v>101</v>
      </c>
      <c r="C1730" s="13" t="s">
        <v>47</v>
      </c>
      <c r="D1730" s="4">
        <v>45473</v>
      </c>
      <c r="E1730" s="4">
        <v>45503</v>
      </c>
      <c r="F1730" s="5">
        <v>1.6547550061168037</v>
      </c>
      <c r="G1730" s="5">
        <f>'PG facts'!E69</f>
        <v>3</v>
      </c>
      <c r="H1730" s="5">
        <f t="shared" si="52"/>
        <v>2.7382141302686231</v>
      </c>
      <c r="I1730" s="5">
        <f t="shared" si="53"/>
        <v>4.9642650183504111</v>
      </c>
    </row>
    <row r="1731" spans="1:9" ht="25" customHeight="1">
      <c r="A1731" s="1"/>
      <c r="B1731" s="1">
        <v>101</v>
      </c>
      <c r="C1731" s="13" t="s">
        <v>50</v>
      </c>
      <c r="D1731" s="4">
        <v>44742</v>
      </c>
      <c r="E1731" s="4">
        <v>44771</v>
      </c>
      <c r="F1731" s="5">
        <v>1.0280001916822323</v>
      </c>
      <c r="G1731" s="5">
        <f>'PG facts'!E13</f>
        <v>6</v>
      </c>
      <c r="H1731" s="5">
        <f t="shared" si="52"/>
        <v>1.0567843940987065</v>
      </c>
      <c r="I1731" s="5">
        <f t="shared" si="53"/>
        <v>6.168001150093394</v>
      </c>
    </row>
    <row r="1732" spans="1:9" ht="25" customHeight="1">
      <c r="A1732" s="1"/>
      <c r="B1732" s="1">
        <v>101</v>
      </c>
      <c r="C1732" s="13" t="s">
        <v>50</v>
      </c>
      <c r="D1732" s="4">
        <v>44834</v>
      </c>
      <c r="E1732" s="4">
        <v>44853</v>
      </c>
      <c r="F1732" s="5">
        <v>2.9122729416084958</v>
      </c>
      <c r="G1732" s="5">
        <f>'PG facts'!E20</f>
        <v>7</v>
      </c>
      <c r="H1732" s="5">
        <f t="shared" si="52"/>
        <v>8.4813336864250015</v>
      </c>
      <c r="I1732" s="5">
        <f t="shared" si="53"/>
        <v>20.385910591259471</v>
      </c>
    </row>
    <row r="1733" spans="1:9" ht="25" customHeight="1">
      <c r="A1733" s="1"/>
      <c r="B1733" s="1">
        <v>101</v>
      </c>
      <c r="C1733" s="13" t="s">
        <v>50</v>
      </c>
      <c r="D1733" s="4">
        <v>44926</v>
      </c>
      <c r="E1733" s="4">
        <v>44945</v>
      </c>
      <c r="F1733" s="5">
        <v>5.8502773415310516</v>
      </c>
      <c r="G1733" s="5">
        <f>'PG facts'!E27</f>
        <v>9</v>
      </c>
      <c r="H1733" s="5">
        <f t="shared" si="52"/>
        <v>34.225744972831627</v>
      </c>
      <c r="I1733" s="5">
        <f t="shared" si="53"/>
        <v>52.652496073779467</v>
      </c>
    </row>
    <row r="1734" spans="1:9" ht="25" customHeight="1">
      <c r="A1734" s="1"/>
      <c r="B1734" s="1">
        <v>101</v>
      </c>
      <c r="C1734" s="13" t="s">
        <v>50</v>
      </c>
      <c r="D1734" s="4">
        <v>45016</v>
      </c>
      <c r="E1734" s="4">
        <v>45037</v>
      </c>
      <c r="F1734" s="5">
        <v>7.2560334575520802</v>
      </c>
      <c r="G1734" s="5">
        <f>'PG facts'!E34</f>
        <v>8</v>
      </c>
      <c r="H1734" s="5">
        <f t="shared" ref="H1734:H1797" si="54">F1734^2</f>
        <v>52.650021537115194</v>
      </c>
      <c r="I1734" s="5">
        <f t="shared" ref="I1734:I1797" si="55">F1734*G1734</f>
        <v>58.048267660416641</v>
      </c>
    </row>
    <row r="1735" spans="1:9" ht="25" customHeight="1">
      <c r="A1735" s="1"/>
      <c r="B1735" s="1">
        <v>101</v>
      </c>
      <c r="C1735" s="13" t="s">
        <v>50</v>
      </c>
      <c r="D1735" s="4">
        <v>45107</v>
      </c>
      <c r="E1735" s="4">
        <v>45135</v>
      </c>
      <c r="F1735" s="5">
        <v>6.7723940234483804</v>
      </c>
      <c r="G1735" s="5">
        <f>'PG facts'!E41</f>
        <v>8</v>
      </c>
      <c r="H1735" s="5">
        <f t="shared" si="54"/>
        <v>45.865320808839343</v>
      </c>
      <c r="I1735" s="5">
        <f t="shared" si="55"/>
        <v>54.179152187587043</v>
      </c>
    </row>
    <row r="1736" spans="1:9" ht="25" customHeight="1">
      <c r="A1736" s="1"/>
      <c r="B1736" s="1">
        <v>101</v>
      </c>
      <c r="C1736" s="13" t="s">
        <v>50</v>
      </c>
      <c r="D1736" s="4">
        <v>45199</v>
      </c>
      <c r="E1736" s="4">
        <v>45217</v>
      </c>
      <c r="F1736" s="5">
        <v>7.0582272321790596</v>
      </c>
      <c r="G1736" s="5">
        <f>'PG facts'!E48</f>
        <v>7</v>
      </c>
      <c r="H1736" s="5">
        <f t="shared" si="54"/>
        <v>49.818571661074067</v>
      </c>
      <c r="I1736" s="5">
        <f t="shared" si="55"/>
        <v>49.40759062525342</v>
      </c>
    </row>
    <row r="1737" spans="1:9" ht="25" customHeight="1">
      <c r="A1737" s="1"/>
      <c r="B1737" s="1">
        <v>101</v>
      </c>
      <c r="C1737" s="13" t="s">
        <v>50</v>
      </c>
      <c r="D1737" s="4">
        <v>45291</v>
      </c>
      <c r="E1737" s="4">
        <v>45314</v>
      </c>
      <c r="F1737" s="5">
        <v>5.4935927157217845</v>
      </c>
      <c r="G1737" s="5">
        <f>'PG facts'!E55</f>
        <v>4</v>
      </c>
      <c r="H1737" s="5">
        <f t="shared" si="54"/>
        <v>30.179560926231453</v>
      </c>
      <c r="I1737" s="5">
        <f t="shared" si="55"/>
        <v>21.974370862887138</v>
      </c>
    </row>
    <row r="1738" spans="1:9" ht="25" customHeight="1">
      <c r="A1738" s="1"/>
      <c r="B1738" s="1">
        <v>101</v>
      </c>
      <c r="C1738" s="13" t="s">
        <v>50</v>
      </c>
      <c r="D1738" s="4">
        <v>45382</v>
      </c>
      <c r="E1738" s="4">
        <v>45401</v>
      </c>
      <c r="F1738" s="5">
        <v>4.2122165191533556</v>
      </c>
      <c r="G1738" s="5">
        <f>'PG facts'!E62</f>
        <v>4</v>
      </c>
      <c r="H1738" s="5">
        <f t="shared" si="54"/>
        <v>17.742768004228413</v>
      </c>
      <c r="I1738" s="5">
        <f t="shared" si="55"/>
        <v>16.848866076613422</v>
      </c>
    </row>
    <row r="1739" spans="1:9" ht="25" customHeight="1">
      <c r="A1739" s="1"/>
      <c r="B1739" s="1">
        <v>101</v>
      </c>
      <c r="C1739" s="13" t="s">
        <v>50</v>
      </c>
      <c r="D1739" s="4">
        <v>45473</v>
      </c>
      <c r="E1739" s="4">
        <v>45503</v>
      </c>
      <c r="F1739" s="5">
        <v>3.636809635836169</v>
      </c>
      <c r="G1739" s="5">
        <f>'PG facts'!E69</f>
        <v>3</v>
      </c>
      <c r="H1739" s="5">
        <f t="shared" si="54"/>
        <v>13.226384327310809</v>
      </c>
      <c r="I1739" s="5">
        <f t="shared" si="55"/>
        <v>10.910428907508507</v>
      </c>
    </row>
    <row r="1740" spans="1:9" ht="25" customHeight="1">
      <c r="A1740" s="1"/>
      <c r="B1740" s="1">
        <v>102</v>
      </c>
      <c r="C1740" s="13" t="s">
        <v>47</v>
      </c>
      <c r="D1740" s="4">
        <v>44651</v>
      </c>
      <c r="E1740" s="4">
        <v>44671</v>
      </c>
      <c r="F1740" s="5">
        <v>1.0280001916822323</v>
      </c>
      <c r="G1740" s="5">
        <f>'PG facts'!E6</f>
        <v>4</v>
      </c>
      <c r="H1740" s="5">
        <f t="shared" si="54"/>
        <v>1.0567843940987065</v>
      </c>
      <c r="I1740" s="5">
        <f t="shared" si="55"/>
        <v>4.1120007667289293</v>
      </c>
    </row>
    <row r="1741" spans="1:9" ht="25" customHeight="1">
      <c r="A1741" s="1"/>
      <c r="B1741" s="1">
        <v>102</v>
      </c>
      <c r="C1741" s="13" t="s">
        <v>47</v>
      </c>
      <c r="D1741" s="4">
        <v>44742</v>
      </c>
      <c r="E1741" s="4">
        <v>44771</v>
      </c>
      <c r="F1741" s="5">
        <v>2.9122729416084958</v>
      </c>
      <c r="G1741" s="5">
        <f>'PG facts'!E13</f>
        <v>6</v>
      </c>
      <c r="H1741" s="5">
        <f t="shared" si="54"/>
        <v>8.4813336864250015</v>
      </c>
      <c r="I1741" s="5">
        <f t="shared" si="55"/>
        <v>17.473637649650975</v>
      </c>
    </row>
    <row r="1742" spans="1:9" ht="25" customHeight="1">
      <c r="A1742" s="1"/>
      <c r="B1742" s="1">
        <v>102</v>
      </c>
      <c r="C1742" s="13" t="s">
        <v>47</v>
      </c>
      <c r="D1742" s="4">
        <v>44834</v>
      </c>
      <c r="E1742" s="4">
        <v>44853</v>
      </c>
      <c r="F1742" s="5">
        <v>5.8502773415310516</v>
      </c>
      <c r="G1742" s="5">
        <f>'PG facts'!E20</f>
        <v>7</v>
      </c>
      <c r="H1742" s="5">
        <f t="shared" si="54"/>
        <v>34.225744972831627</v>
      </c>
      <c r="I1742" s="5">
        <f t="shared" si="55"/>
        <v>40.951941390717359</v>
      </c>
    </row>
    <row r="1743" spans="1:9" ht="25" customHeight="1">
      <c r="A1743" s="1"/>
      <c r="B1743" s="1">
        <v>102</v>
      </c>
      <c r="C1743" s="13" t="s">
        <v>47</v>
      </c>
      <c r="D1743" s="4">
        <v>44926</v>
      </c>
      <c r="E1743" s="4">
        <v>44945</v>
      </c>
      <c r="F1743" s="5">
        <v>7.2560334575520802</v>
      </c>
      <c r="G1743" s="5">
        <f>'PG facts'!E27</f>
        <v>9</v>
      </c>
      <c r="H1743" s="5">
        <f t="shared" si="54"/>
        <v>52.650021537115194</v>
      </c>
      <c r="I1743" s="5">
        <f t="shared" si="55"/>
        <v>65.30430111796872</v>
      </c>
    </row>
    <row r="1744" spans="1:9" ht="25" customHeight="1">
      <c r="A1744" s="1"/>
      <c r="B1744" s="1">
        <v>102</v>
      </c>
      <c r="C1744" s="13" t="s">
        <v>47</v>
      </c>
      <c r="D1744" s="4">
        <v>45016</v>
      </c>
      <c r="E1744" s="4">
        <v>45037</v>
      </c>
      <c r="F1744" s="5">
        <v>6.7723940234483804</v>
      </c>
      <c r="G1744" s="5">
        <f>'PG facts'!E34</f>
        <v>8</v>
      </c>
      <c r="H1744" s="5">
        <f t="shared" si="54"/>
        <v>45.865320808839343</v>
      </c>
      <c r="I1744" s="5">
        <f t="shared" si="55"/>
        <v>54.179152187587043</v>
      </c>
    </row>
    <row r="1745" spans="1:9" ht="25" customHeight="1">
      <c r="A1745" s="1"/>
      <c r="B1745" s="1">
        <v>102</v>
      </c>
      <c r="C1745" s="13" t="s">
        <v>47</v>
      </c>
      <c r="D1745" s="4">
        <v>45107</v>
      </c>
      <c r="E1745" s="4">
        <v>45135</v>
      </c>
      <c r="F1745" s="5">
        <v>7.0582272321790596</v>
      </c>
      <c r="G1745" s="5">
        <f>'PG facts'!E41</f>
        <v>8</v>
      </c>
      <c r="H1745" s="5">
        <f t="shared" si="54"/>
        <v>49.818571661074067</v>
      </c>
      <c r="I1745" s="5">
        <f t="shared" si="55"/>
        <v>56.465817857432477</v>
      </c>
    </row>
    <row r="1746" spans="1:9" ht="25" customHeight="1">
      <c r="A1746" s="1"/>
      <c r="B1746" s="1">
        <v>102</v>
      </c>
      <c r="C1746" s="13" t="s">
        <v>47</v>
      </c>
      <c r="D1746" s="4">
        <v>45199</v>
      </c>
      <c r="E1746" s="4">
        <v>45217</v>
      </c>
      <c r="F1746" s="5">
        <v>5.4935927157217845</v>
      </c>
      <c r="G1746" s="5">
        <f>'PG facts'!E48</f>
        <v>7</v>
      </c>
      <c r="H1746" s="5">
        <f t="shared" si="54"/>
        <v>30.179560926231453</v>
      </c>
      <c r="I1746" s="5">
        <f t="shared" si="55"/>
        <v>38.455149010052494</v>
      </c>
    </row>
    <row r="1747" spans="1:9" ht="25" customHeight="1">
      <c r="A1747" s="1"/>
      <c r="B1747" s="1">
        <v>102</v>
      </c>
      <c r="C1747" s="13" t="s">
        <v>47</v>
      </c>
      <c r="D1747" s="4">
        <v>45291</v>
      </c>
      <c r="E1747" s="4">
        <v>45314</v>
      </c>
      <c r="F1747" s="5">
        <v>4.2122165191533556</v>
      </c>
      <c r="G1747" s="5">
        <f>'PG facts'!E55</f>
        <v>4</v>
      </c>
      <c r="H1747" s="5">
        <f t="shared" si="54"/>
        <v>17.742768004228413</v>
      </c>
      <c r="I1747" s="5">
        <f t="shared" si="55"/>
        <v>16.848866076613422</v>
      </c>
    </row>
    <row r="1748" spans="1:9" ht="25" customHeight="1">
      <c r="A1748" s="1"/>
      <c r="B1748" s="1">
        <v>102</v>
      </c>
      <c r="C1748" s="13" t="s">
        <v>47</v>
      </c>
      <c r="D1748" s="4">
        <v>45382</v>
      </c>
      <c r="E1748" s="4">
        <v>45401</v>
      </c>
      <c r="F1748" s="5">
        <v>3.636809635836169</v>
      </c>
      <c r="G1748" s="5">
        <f>'PG facts'!E62</f>
        <v>4</v>
      </c>
      <c r="H1748" s="5">
        <f t="shared" si="54"/>
        <v>13.226384327310809</v>
      </c>
      <c r="I1748" s="5">
        <f t="shared" si="55"/>
        <v>14.547238543344676</v>
      </c>
    </row>
    <row r="1749" spans="1:9" ht="25" customHeight="1">
      <c r="A1749" s="1"/>
      <c r="B1749" s="1">
        <v>102</v>
      </c>
      <c r="C1749" s="13" t="s">
        <v>47</v>
      </c>
      <c r="D1749" s="4">
        <v>45473</v>
      </c>
      <c r="E1749" s="4">
        <v>45503</v>
      </c>
      <c r="F1749" s="5">
        <v>1.6547550061168037</v>
      </c>
      <c r="G1749" s="5">
        <f>'PG facts'!E69</f>
        <v>3</v>
      </c>
      <c r="H1749" s="5">
        <f t="shared" si="54"/>
        <v>2.7382141302686231</v>
      </c>
      <c r="I1749" s="5">
        <f t="shared" si="55"/>
        <v>4.9642650183504111</v>
      </c>
    </row>
    <row r="1750" spans="1:9" ht="25" customHeight="1">
      <c r="A1750" s="1"/>
      <c r="B1750" s="1">
        <v>102</v>
      </c>
      <c r="C1750" s="13" t="s">
        <v>50</v>
      </c>
      <c r="D1750" s="4">
        <v>44742</v>
      </c>
      <c r="E1750" s="4">
        <v>44771</v>
      </c>
      <c r="F1750" s="5">
        <v>1.0280001916822323</v>
      </c>
      <c r="G1750" s="5">
        <f>'PG facts'!E13</f>
        <v>6</v>
      </c>
      <c r="H1750" s="5">
        <f t="shared" si="54"/>
        <v>1.0567843940987065</v>
      </c>
      <c r="I1750" s="5">
        <f t="shared" si="55"/>
        <v>6.168001150093394</v>
      </c>
    </row>
    <row r="1751" spans="1:9" ht="25" customHeight="1">
      <c r="A1751" s="1"/>
      <c r="B1751" s="1">
        <v>102</v>
      </c>
      <c r="C1751" s="13" t="s">
        <v>50</v>
      </c>
      <c r="D1751" s="4">
        <v>44834</v>
      </c>
      <c r="E1751" s="4">
        <v>44853</v>
      </c>
      <c r="F1751" s="5">
        <v>2.9122729416084958</v>
      </c>
      <c r="G1751" s="5">
        <f>'PG facts'!E20</f>
        <v>7</v>
      </c>
      <c r="H1751" s="5">
        <f t="shared" si="54"/>
        <v>8.4813336864250015</v>
      </c>
      <c r="I1751" s="5">
        <f t="shared" si="55"/>
        <v>20.385910591259471</v>
      </c>
    </row>
    <row r="1752" spans="1:9" ht="25" customHeight="1">
      <c r="A1752" s="1"/>
      <c r="B1752" s="1">
        <v>102</v>
      </c>
      <c r="C1752" s="13" t="s">
        <v>50</v>
      </c>
      <c r="D1752" s="4">
        <v>44926</v>
      </c>
      <c r="E1752" s="4">
        <v>44945</v>
      </c>
      <c r="F1752" s="5">
        <v>5.8502773415310516</v>
      </c>
      <c r="G1752" s="5">
        <f>'PG facts'!E27</f>
        <v>9</v>
      </c>
      <c r="H1752" s="5">
        <f t="shared" si="54"/>
        <v>34.225744972831627</v>
      </c>
      <c r="I1752" s="5">
        <f t="shared" si="55"/>
        <v>52.652496073779467</v>
      </c>
    </row>
    <row r="1753" spans="1:9" ht="25" customHeight="1">
      <c r="A1753" s="1"/>
      <c r="B1753" s="1">
        <v>102</v>
      </c>
      <c r="C1753" s="13" t="s">
        <v>50</v>
      </c>
      <c r="D1753" s="4">
        <v>45016</v>
      </c>
      <c r="E1753" s="4">
        <v>45037</v>
      </c>
      <c r="F1753" s="5">
        <v>7.2560334575520802</v>
      </c>
      <c r="G1753" s="5">
        <f>'PG facts'!E34</f>
        <v>8</v>
      </c>
      <c r="H1753" s="5">
        <f t="shared" si="54"/>
        <v>52.650021537115194</v>
      </c>
      <c r="I1753" s="5">
        <f t="shared" si="55"/>
        <v>58.048267660416641</v>
      </c>
    </row>
    <row r="1754" spans="1:9" ht="25" customHeight="1">
      <c r="A1754" s="1"/>
      <c r="B1754" s="1">
        <v>102</v>
      </c>
      <c r="C1754" s="13" t="s">
        <v>50</v>
      </c>
      <c r="D1754" s="4">
        <v>45107</v>
      </c>
      <c r="E1754" s="4">
        <v>45135</v>
      </c>
      <c r="F1754" s="5">
        <v>6.7723940234483804</v>
      </c>
      <c r="G1754" s="5">
        <f>'PG facts'!E41</f>
        <v>8</v>
      </c>
      <c r="H1754" s="5">
        <f t="shared" si="54"/>
        <v>45.865320808839343</v>
      </c>
      <c r="I1754" s="5">
        <f t="shared" si="55"/>
        <v>54.179152187587043</v>
      </c>
    </row>
    <row r="1755" spans="1:9" ht="25" customHeight="1">
      <c r="A1755" s="1"/>
      <c r="B1755" s="1">
        <v>102</v>
      </c>
      <c r="C1755" s="13" t="s">
        <v>50</v>
      </c>
      <c r="D1755" s="4">
        <v>45199</v>
      </c>
      <c r="E1755" s="4">
        <v>45217</v>
      </c>
      <c r="F1755" s="5">
        <v>7.0582272321790596</v>
      </c>
      <c r="G1755" s="5">
        <f>'PG facts'!E48</f>
        <v>7</v>
      </c>
      <c r="H1755" s="5">
        <f t="shared" si="54"/>
        <v>49.818571661074067</v>
      </c>
      <c r="I1755" s="5">
        <f t="shared" si="55"/>
        <v>49.40759062525342</v>
      </c>
    </row>
    <row r="1756" spans="1:9" ht="25" customHeight="1">
      <c r="A1756" s="1"/>
      <c r="B1756" s="1">
        <v>102</v>
      </c>
      <c r="C1756" s="13" t="s">
        <v>50</v>
      </c>
      <c r="D1756" s="4">
        <v>45291</v>
      </c>
      <c r="E1756" s="4">
        <v>45314</v>
      </c>
      <c r="F1756" s="5">
        <v>5.4935927157217845</v>
      </c>
      <c r="G1756" s="5">
        <f>'PG facts'!E55</f>
        <v>4</v>
      </c>
      <c r="H1756" s="5">
        <f t="shared" si="54"/>
        <v>30.179560926231453</v>
      </c>
      <c r="I1756" s="5">
        <f t="shared" si="55"/>
        <v>21.974370862887138</v>
      </c>
    </row>
    <row r="1757" spans="1:9" ht="25" customHeight="1">
      <c r="A1757" s="1"/>
      <c r="B1757" s="1">
        <v>102</v>
      </c>
      <c r="C1757" s="13" t="s">
        <v>50</v>
      </c>
      <c r="D1757" s="4">
        <v>45382</v>
      </c>
      <c r="E1757" s="4">
        <v>45401</v>
      </c>
      <c r="F1757" s="5">
        <v>4.2122165191533556</v>
      </c>
      <c r="G1757" s="5">
        <f>'PG facts'!E62</f>
        <v>4</v>
      </c>
      <c r="H1757" s="5">
        <f t="shared" si="54"/>
        <v>17.742768004228413</v>
      </c>
      <c r="I1757" s="5">
        <f t="shared" si="55"/>
        <v>16.848866076613422</v>
      </c>
    </row>
    <row r="1758" spans="1:9" ht="25" customHeight="1">
      <c r="A1758" s="1"/>
      <c r="B1758" s="1">
        <v>102</v>
      </c>
      <c r="C1758" s="13" t="s">
        <v>50</v>
      </c>
      <c r="D1758" s="4">
        <v>45473</v>
      </c>
      <c r="E1758" s="4">
        <v>45503</v>
      </c>
      <c r="F1758" s="5">
        <v>3.636809635836169</v>
      </c>
      <c r="G1758" s="5">
        <f>'PG facts'!E69</f>
        <v>3</v>
      </c>
      <c r="H1758" s="5">
        <f t="shared" si="54"/>
        <v>13.226384327310809</v>
      </c>
      <c r="I1758" s="5">
        <f t="shared" si="55"/>
        <v>10.910428907508507</v>
      </c>
    </row>
    <row r="1759" spans="1:9" ht="25" customHeight="1">
      <c r="A1759" s="1"/>
      <c r="B1759" s="1">
        <v>103</v>
      </c>
      <c r="C1759" s="13" t="s">
        <v>47</v>
      </c>
      <c r="D1759" s="4">
        <v>44651</v>
      </c>
      <c r="E1759" s="4">
        <v>44671</v>
      </c>
      <c r="F1759" s="5">
        <v>1.0280001916822323</v>
      </c>
      <c r="G1759" s="5">
        <f>'PG facts'!E7</f>
        <v>6</v>
      </c>
      <c r="H1759" s="5">
        <f t="shared" si="54"/>
        <v>1.0567843940987065</v>
      </c>
      <c r="I1759" s="5">
        <f t="shared" si="55"/>
        <v>6.168001150093394</v>
      </c>
    </row>
    <row r="1760" spans="1:9" ht="25" customHeight="1">
      <c r="A1760" s="1"/>
      <c r="B1760" s="1">
        <v>103</v>
      </c>
      <c r="C1760" s="13" t="s">
        <v>47</v>
      </c>
      <c r="D1760" s="4">
        <v>44742</v>
      </c>
      <c r="E1760" s="4">
        <v>44771</v>
      </c>
      <c r="F1760" s="5">
        <v>2.9122729416084958</v>
      </c>
      <c r="G1760" s="5">
        <f>'PG facts'!E14</f>
        <v>6</v>
      </c>
      <c r="H1760" s="5">
        <f t="shared" si="54"/>
        <v>8.4813336864250015</v>
      </c>
      <c r="I1760" s="5">
        <f t="shared" si="55"/>
        <v>17.473637649650975</v>
      </c>
    </row>
    <row r="1761" spans="1:9" ht="25" customHeight="1">
      <c r="A1761" s="1"/>
      <c r="B1761" s="1">
        <v>103</v>
      </c>
      <c r="C1761" s="13" t="s">
        <v>47</v>
      </c>
      <c r="D1761" s="4">
        <v>44834</v>
      </c>
      <c r="E1761" s="4">
        <v>44853</v>
      </c>
      <c r="F1761" s="5">
        <v>5.8502773415310516</v>
      </c>
      <c r="G1761" s="5">
        <f>'PG facts'!E21</f>
        <v>8</v>
      </c>
      <c r="H1761" s="5">
        <f t="shared" si="54"/>
        <v>34.225744972831627</v>
      </c>
      <c r="I1761" s="5">
        <f t="shared" si="55"/>
        <v>46.802218732248413</v>
      </c>
    </row>
    <row r="1762" spans="1:9" ht="25" customHeight="1">
      <c r="A1762" s="1"/>
      <c r="B1762" s="1">
        <v>103</v>
      </c>
      <c r="C1762" s="13" t="s">
        <v>47</v>
      </c>
      <c r="D1762" s="4">
        <v>44926</v>
      </c>
      <c r="E1762" s="4">
        <v>44945</v>
      </c>
      <c r="F1762" s="5">
        <v>7.2560334575520802</v>
      </c>
      <c r="G1762" s="5">
        <f>'PG facts'!E28</f>
        <v>11</v>
      </c>
      <c r="H1762" s="5">
        <f t="shared" si="54"/>
        <v>52.650021537115194</v>
      </c>
      <c r="I1762" s="5">
        <f t="shared" si="55"/>
        <v>79.816368033072877</v>
      </c>
    </row>
    <row r="1763" spans="1:9" ht="25" customHeight="1">
      <c r="A1763" s="1"/>
      <c r="B1763" s="1">
        <v>103</v>
      </c>
      <c r="C1763" s="13" t="s">
        <v>47</v>
      </c>
      <c r="D1763" s="4">
        <v>45016</v>
      </c>
      <c r="E1763" s="4">
        <v>45037</v>
      </c>
      <c r="F1763" s="5">
        <v>6.7723940234483804</v>
      </c>
      <c r="G1763" s="5">
        <f>'PG facts'!E35</f>
        <v>10</v>
      </c>
      <c r="H1763" s="5">
        <f t="shared" si="54"/>
        <v>45.865320808839343</v>
      </c>
      <c r="I1763" s="5">
        <f t="shared" si="55"/>
        <v>67.723940234483806</v>
      </c>
    </row>
    <row r="1764" spans="1:9" ht="25" customHeight="1">
      <c r="A1764" s="1"/>
      <c r="B1764" s="1">
        <v>103</v>
      </c>
      <c r="C1764" s="13" t="s">
        <v>47</v>
      </c>
      <c r="D1764" s="4">
        <v>45107</v>
      </c>
      <c r="E1764" s="4">
        <v>45135</v>
      </c>
      <c r="F1764" s="5">
        <v>7.0582272321790596</v>
      </c>
      <c r="G1764" s="5">
        <f>'PG facts'!E42</f>
        <v>9</v>
      </c>
      <c r="H1764" s="5">
        <f t="shared" si="54"/>
        <v>49.818571661074067</v>
      </c>
      <c r="I1764" s="5">
        <f t="shared" si="55"/>
        <v>63.524045089611533</v>
      </c>
    </row>
    <row r="1765" spans="1:9" ht="25" customHeight="1">
      <c r="A1765" s="1"/>
      <c r="B1765" s="1">
        <v>103</v>
      </c>
      <c r="C1765" s="13" t="s">
        <v>47</v>
      </c>
      <c r="D1765" s="4">
        <v>45199</v>
      </c>
      <c r="E1765" s="4">
        <v>45217</v>
      </c>
      <c r="F1765" s="5">
        <v>5.4935927157217845</v>
      </c>
      <c r="G1765" s="5">
        <f>'PG facts'!E49</f>
        <v>9</v>
      </c>
      <c r="H1765" s="5">
        <f t="shared" si="54"/>
        <v>30.179560926231453</v>
      </c>
      <c r="I1765" s="5">
        <f t="shared" si="55"/>
        <v>49.442334441496058</v>
      </c>
    </row>
    <row r="1766" spans="1:9" ht="25" customHeight="1">
      <c r="A1766" s="1"/>
      <c r="B1766" s="1">
        <v>103</v>
      </c>
      <c r="C1766" s="13" t="s">
        <v>47</v>
      </c>
      <c r="D1766" s="4">
        <v>45291</v>
      </c>
      <c r="E1766" s="4">
        <v>45314</v>
      </c>
      <c r="F1766" s="5">
        <v>4.2122165191533556</v>
      </c>
      <c r="G1766" s="5">
        <f>'PG facts'!E56</f>
        <v>7</v>
      </c>
      <c r="H1766" s="5">
        <f t="shared" si="54"/>
        <v>17.742768004228413</v>
      </c>
      <c r="I1766" s="5">
        <f t="shared" si="55"/>
        <v>29.48551563407349</v>
      </c>
    </row>
    <row r="1767" spans="1:9" ht="25" customHeight="1">
      <c r="A1767" s="1"/>
      <c r="B1767" s="1">
        <v>103</v>
      </c>
      <c r="C1767" s="13" t="s">
        <v>47</v>
      </c>
      <c r="D1767" s="4">
        <v>45382</v>
      </c>
      <c r="E1767" s="4">
        <v>45401</v>
      </c>
      <c r="F1767" s="5">
        <v>3.636809635836169</v>
      </c>
      <c r="G1767" s="5">
        <f>'PG facts'!E63</f>
        <v>10</v>
      </c>
      <c r="H1767" s="5">
        <f t="shared" si="54"/>
        <v>13.226384327310809</v>
      </c>
      <c r="I1767" s="5">
        <f t="shared" si="55"/>
        <v>36.36809635836169</v>
      </c>
    </row>
    <row r="1768" spans="1:9" ht="25" customHeight="1">
      <c r="A1768" s="1"/>
      <c r="B1768" s="1">
        <v>103</v>
      </c>
      <c r="C1768" s="13" t="s">
        <v>50</v>
      </c>
      <c r="D1768" s="4">
        <v>44742</v>
      </c>
      <c r="E1768" s="4">
        <v>44771</v>
      </c>
      <c r="F1768" s="5">
        <v>1.0280001916822323</v>
      </c>
      <c r="G1768" s="5">
        <f>'PG facts'!E14</f>
        <v>6</v>
      </c>
      <c r="H1768" s="5">
        <f t="shared" si="54"/>
        <v>1.0567843940987065</v>
      </c>
      <c r="I1768" s="5">
        <f t="shared" si="55"/>
        <v>6.168001150093394</v>
      </c>
    </row>
    <row r="1769" spans="1:9" ht="25" customHeight="1">
      <c r="A1769" s="1"/>
      <c r="B1769" s="1">
        <v>103</v>
      </c>
      <c r="C1769" s="13" t="s">
        <v>50</v>
      </c>
      <c r="D1769" s="4">
        <v>44834</v>
      </c>
      <c r="E1769" s="4">
        <v>44853</v>
      </c>
      <c r="F1769" s="5">
        <v>2.9122729416084958</v>
      </c>
      <c r="G1769" s="5">
        <f>'PG facts'!E21</f>
        <v>8</v>
      </c>
      <c r="H1769" s="5">
        <f t="shared" si="54"/>
        <v>8.4813336864250015</v>
      </c>
      <c r="I1769" s="5">
        <f t="shared" si="55"/>
        <v>23.298183532867967</v>
      </c>
    </row>
    <row r="1770" spans="1:9" ht="25" customHeight="1">
      <c r="A1770" s="1"/>
      <c r="B1770" s="1">
        <v>103</v>
      </c>
      <c r="C1770" s="13" t="s">
        <v>50</v>
      </c>
      <c r="D1770" s="4">
        <v>44926</v>
      </c>
      <c r="E1770" s="4">
        <v>44945</v>
      </c>
      <c r="F1770" s="5">
        <v>5.8502773415310516</v>
      </c>
      <c r="G1770" s="5">
        <f>'PG facts'!E28</f>
        <v>11</v>
      </c>
      <c r="H1770" s="5">
        <f t="shared" si="54"/>
        <v>34.225744972831627</v>
      </c>
      <c r="I1770" s="5">
        <f t="shared" si="55"/>
        <v>64.353050756841569</v>
      </c>
    </row>
    <row r="1771" spans="1:9" ht="25" customHeight="1">
      <c r="A1771" s="1"/>
      <c r="B1771" s="1">
        <v>103</v>
      </c>
      <c r="C1771" s="13" t="s">
        <v>50</v>
      </c>
      <c r="D1771" s="4">
        <v>45016</v>
      </c>
      <c r="E1771" s="4">
        <v>45037</v>
      </c>
      <c r="F1771" s="5">
        <v>7.2560334575520802</v>
      </c>
      <c r="G1771" s="5">
        <f>'PG facts'!E35</f>
        <v>10</v>
      </c>
      <c r="H1771" s="5">
        <f t="shared" si="54"/>
        <v>52.650021537115194</v>
      </c>
      <c r="I1771" s="5">
        <f t="shared" si="55"/>
        <v>72.560334575520798</v>
      </c>
    </row>
    <row r="1772" spans="1:9" ht="25" customHeight="1">
      <c r="A1772" s="1"/>
      <c r="B1772" s="1">
        <v>103</v>
      </c>
      <c r="C1772" s="13" t="s">
        <v>50</v>
      </c>
      <c r="D1772" s="4">
        <v>45107</v>
      </c>
      <c r="E1772" s="4">
        <v>45135</v>
      </c>
      <c r="F1772" s="5">
        <v>6.7723940234483804</v>
      </c>
      <c r="G1772" s="5">
        <f>'PG facts'!E42</f>
        <v>9</v>
      </c>
      <c r="H1772" s="5">
        <f t="shared" si="54"/>
        <v>45.865320808839343</v>
      </c>
      <c r="I1772" s="5">
        <f t="shared" si="55"/>
        <v>60.951546211035421</v>
      </c>
    </row>
    <row r="1773" spans="1:9" ht="25" customHeight="1">
      <c r="A1773" s="1"/>
      <c r="B1773" s="1">
        <v>103</v>
      </c>
      <c r="C1773" s="13" t="s">
        <v>50</v>
      </c>
      <c r="D1773" s="4">
        <v>45199</v>
      </c>
      <c r="E1773" s="4">
        <v>45217</v>
      </c>
      <c r="F1773" s="5">
        <v>7.0582272321790596</v>
      </c>
      <c r="G1773" s="5">
        <f>'PG facts'!E49</f>
        <v>9</v>
      </c>
      <c r="H1773" s="5">
        <f t="shared" si="54"/>
        <v>49.818571661074067</v>
      </c>
      <c r="I1773" s="5">
        <f t="shared" si="55"/>
        <v>63.524045089611533</v>
      </c>
    </row>
    <row r="1774" spans="1:9" ht="25" customHeight="1">
      <c r="A1774" s="1"/>
      <c r="B1774" s="1">
        <v>103</v>
      </c>
      <c r="C1774" s="13" t="s">
        <v>50</v>
      </c>
      <c r="D1774" s="4">
        <v>45291</v>
      </c>
      <c r="E1774" s="4">
        <v>45314</v>
      </c>
      <c r="F1774" s="5">
        <v>5.4935927157217845</v>
      </c>
      <c r="G1774" s="5">
        <f>'PG facts'!E56</f>
        <v>7</v>
      </c>
      <c r="H1774" s="5">
        <f t="shared" si="54"/>
        <v>30.179560926231453</v>
      </c>
      <c r="I1774" s="5">
        <f t="shared" si="55"/>
        <v>38.455149010052494</v>
      </c>
    </row>
    <row r="1775" spans="1:9" ht="25" customHeight="1">
      <c r="A1775" s="1"/>
      <c r="B1775" s="1">
        <v>103</v>
      </c>
      <c r="C1775" s="13" t="s">
        <v>50</v>
      </c>
      <c r="D1775" s="4">
        <v>45382</v>
      </c>
      <c r="E1775" s="4">
        <v>45401</v>
      </c>
      <c r="F1775" s="5">
        <v>4.2122165191533556</v>
      </c>
      <c r="G1775" s="5">
        <f>'PG facts'!E63</f>
        <v>10</v>
      </c>
      <c r="H1775" s="5">
        <f t="shared" si="54"/>
        <v>17.742768004228413</v>
      </c>
      <c r="I1775" s="5">
        <f t="shared" si="55"/>
        <v>42.122165191533554</v>
      </c>
    </row>
    <row r="1776" spans="1:9" ht="25" customHeight="1">
      <c r="A1776" s="1"/>
      <c r="B1776" s="1">
        <v>104</v>
      </c>
      <c r="C1776" s="13" t="s">
        <v>47</v>
      </c>
      <c r="D1776" s="4">
        <v>44651</v>
      </c>
      <c r="E1776" s="4">
        <v>44671</v>
      </c>
      <c r="F1776" s="5">
        <v>1.0280001916822323</v>
      </c>
      <c r="G1776" s="5">
        <f>'PG facts'!E7</f>
        <v>6</v>
      </c>
      <c r="H1776" s="5">
        <f t="shared" si="54"/>
        <v>1.0567843940987065</v>
      </c>
      <c r="I1776" s="5">
        <f t="shared" si="55"/>
        <v>6.168001150093394</v>
      </c>
    </row>
    <row r="1777" spans="1:9" ht="25" customHeight="1">
      <c r="A1777" s="1"/>
      <c r="B1777" s="1">
        <v>104</v>
      </c>
      <c r="C1777" s="13" t="s">
        <v>47</v>
      </c>
      <c r="D1777" s="4">
        <v>44742</v>
      </c>
      <c r="E1777" s="4">
        <v>44771</v>
      </c>
      <c r="F1777" s="5">
        <v>2.9122729416084958</v>
      </c>
      <c r="G1777" s="5">
        <f>'PG facts'!E14</f>
        <v>6</v>
      </c>
      <c r="H1777" s="5">
        <f t="shared" si="54"/>
        <v>8.4813336864250015</v>
      </c>
      <c r="I1777" s="5">
        <f t="shared" si="55"/>
        <v>17.473637649650975</v>
      </c>
    </row>
    <row r="1778" spans="1:9" ht="25" customHeight="1">
      <c r="A1778" s="1"/>
      <c r="B1778" s="1">
        <v>104</v>
      </c>
      <c r="C1778" s="13" t="s">
        <v>47</v>
      </c>
      <c r="D1778" s="4">
        <v>44834</v>
      </c>
      <c r="E1778" s="4">
        <v>44853</v>
      </c>
      <c r="F1778" s="5">
        <v>5.8502773415310516</v>
      </c>
      <c r="G1778" s="5">
        <f>'PG facts'!E21</f>
        <v>8</v>
      </c>
      <c r="H1778" s="5">
        <f t="shared" si="54"/>
        <v>34.225744972831627</v>
      </c>
      <c r="I1778" s="5">
        <f t="shared" si="55"/>
        <v>46.802218732248413</v>
      </c>
    </row>
    <row r="1779" spans="1:9" ht="25" customHeight="1">
      <c r="A1779" s="1"/>
      <c r="B1779" s="1">
        <v>104</v>
      </c>
      <c r="C1779" s="13" t="s">
        <v>47</v>
      </c>
      <c r="D1779" s="4">
        <v>44926</v>
      </c>
      <c r="E1779" s="4">
        <v>44945</v>
      </c>
      <c r="F1779" s="5">
        <v>7.2560334575520802</v>
      </c>
      <c r="G1779" s="5">
        <f>'PG facts'!E28</f>
        <v>11</v>
      </c>
      <c r="H1779" s="5">
        <f t="shared" si="54"/>
        <v>52.650021537115194</v>
      </c>
      <c r="I1779" s="5">
        <f t="shared" si="55"/>
        <v>79.816368033072877</v>
      </c>
    </row>
    <row r="1780" spans="1:9" ht="25" customHeight="1">
      <c r="A1780" s="1"/>
      <c r="B1780" s="1">
        <v>104</v>
      </c>
      <c r="C1780" s="13" t="s">
        <v>47</v>
      </c>
      <c r="D1780" s="4">
        <v>45016</v>
      </c>
      <c r="E1780" s="4">
        <v>45037</v>
      </c>
      <c r="F1780" s="5">
        <v>6.7723940234483804</v>
      </c>
      <c r="G1780" s="5">
        <f>'PG facts'!E35</f>
        <v>10</v>
      </c>
      <c r="H1780" s="5">
        <f t="shared" si="54"/>
        <v>45.865320808839343</v>
      </c>
      <c r="I1780" s="5">
        <f t="shared" si="55"/>
        <v>67.723940234483806</v>
      </c>
    </row>
    <row r="1781" spans="1:9" ht="25" customHeight="1">
      <c r="A1781" s="1"/>
      <c r="B1781" s="1">
        <v>104</v>
      </c>
      <c r="C1781" s="13" t="s">
        <v>47</v>
      </c>
      <c r="D1781" s="4">
        <v>45107</v>
      </c>
      <c r="E1781" s="4">
        <v>45135</v>
      </c>
      <c r="F1781" s="5">
        <v>7.0582272321790596</v>
      </c>
      <c r="G1781" s="5">
        <f>'PG facts'!E42</f>
        <v>9</v>
      </c>
      <c r="H1781" s="5">
        <f t="shared" si="54"/>
        <v>49.818571661074067</v>
      </c>
      <c r="I1781" s="5">
        <f t="shared" si="55"/>
        <v>63.524045089611533</v>
      </c>
    </row>
    <row r="1782" spans="1:9" ht="25" customHeight="1">
      <c r="A1782" s="1"/>
      <c r="B1782" s="1">
        <v>104</v>
      </c>
      <c r="C1782" s="13" t="s">
        <v>47</v>
      </c>
      <c r="D1782" s="4">
        <v>45199</v>
      </c>
      <c r="E1782" s="4">
        <v>45217</v>
      </c>
      <c r="F1782" s="5">
        <v>5.4935927157217845</v>
      </c>
      <c r="G1782" s="5">
        <f>'PG facts'!E49</f>
        <v>9</v>
      </c>
      <c r="H1782" s="5">
        <f t="shared" si="54"/>
        <v>30.179560926231453</v>
      </c>
      <c r="I1782" s="5">
        <f t="shared" si="55"/>
        <v>49.442334441496058</v>
      </c>
    </row>
    <row r="1783" spans="1:9" ht="25" customHeight="1">
      <c r="A1783" s="1"/>
      <c r="B1783" s="1">
        <v>104</v>
      </c>
      <c r="C1783" s="13" t="s">
        <v>47</v>
      </c>
      <c r="D1783" s="4">
        <v>45291</v>
      </c>
      <c r="E1783" s="4">
        <v>45314</v>
      </c>
      <c r="F1783" s="5">
        <v>4.2122165191533556</v>
      </c>
      <c r="G1783" s="5">
        <f>'PG facts'!E56</f>
        <v>7</v>
      </c>
      <c r="H1783" s="5">
        <f t="shared" si="54"/>
        <v>17.742768004228413</v>
      </c>
      <c r="I1783" s="5">
        <f t="shared" si="55"/>
        <v>29.48551563407349</v>
      </c>
    </row>
    <row r="1784" spans="1:9" ht="25" customHeight="1">
      <c r="A1784" s="1"/>
      <c r="B1784" s="1">
        <v>104</v>
      </c>
      <c r="C1784" s="13" t="s">
        <v>47</v>
      </c>
      <c r="D1784" s="4">
        <v>45382</v>
      </c>
      <c r="E1784" s="4">
        <v>45401</v>
      </c>
      <c r="F1784" s="5">
        <v>3.636809635836169</v>
      </c>
      <c r="G1784" s="5">
        <f>'PG facts'!E63</f>
        <v>10</v>
      </c>
      <c r="H1784" s="5">
        <f t="shared" si="54"/>
        <v>13.226384327310809</v>
      </c>
      <c r="I1784" s="5">
        <f t="shared" si="55"/>
        <v>36.36809635836169</v>
      </c>
    </row>
    <row r="1785" spans="1:9" ht="25" customHeight="1">
      <c r="A1785" s="1"/>
      <c r="B1785" s="1">
        <v>104</v>
      </c>
      <c r="C1785" s="13" t="s">
        <v>50</v>
      </c>
      <c r="D1785" s="4">
        <v>44742</v>
      </c>
      <c r="E1785" s="4">
        <v>44771</v>
      </c>
      <c r="F1785" s="5">
        <v>1.0280001916822323</v>
      </c>
      <c r="G1785" s="5">
        <f>'PG facts'!E14</f>
        <v>6</v>
      </c>
      <c r="H1785" s="5">
        <f t="shared" si="54"/>
        <v>1.0567843940987065</v>
      </c>
      <c r="I1785" s="5">
        <f t="shared" si="55"/>
        <v>6.168001150093394</v>
      </c>
    </row>
    <row r="1786" spans="1:9" ht="25" customHeight="1">
      <c r="A1786" s="1"/>
      <c r="B1786" s="1">
        <v>104</v>
      </c>
      <c r="C1786" s="13" t="s">
        <v>50</v>
      </c>
      <c r="D1786" s="4">
        <v>44834</v>
      </c>
      <c r="E1786" s="4">
        <v>44853</v>
      </c>
      <c r="F1786" s="5">
        <v>2.9122729416084958</v>
      </c>
      <c r="G1786" s="5">
        <f>'PG facts'!E21</f>
        <v>8</v>
      </c>
      <c r="H1786" s="5">
        <f t="shared" si="54"/>
        <v>8.4813336864250015</v>
      </c>
      <c r="I1786" s="5">
        <f t="shared" si="55"/>
        <v>23.298183532867967</v>
      </c>
    </row>
    <row r="1787" spans="1:9" ht="25" customHeight="1">
      <c r="A1787" s="1"/>
      <c r="B1787" s="1">
        <v>104</v>
      </c>
      <c r="C1787" s="13" t="s">
        <v>50</v>
      </c>
      <c r="D1787" s="4">
        <v>44926</v>
      </c>
      <c r="E1787" s="4">
        <v>44945</v>
      </c>
      <c r="F1787" s="5">
        <v>5.8502773415310516</v>
      </c>
      <c r="G1787" s="5">
        <f>'PG facts'!E28</f>
        <v>11</v>
      </c>
      <c r="H1787" s="5">
        <f t="shared" si="54"/>
        <v>34.225744972831627</v>
      </c>
      <c r="I1787" s="5">
        <f t="shared" si="55"/>
        <v>64.353050756841569</v>
      </c>
    </row>
    <row r="1788" spans="1:9" ht="25" customHeight="1">
      <c r="A1788" s="1"/>
      <c r="B1788" s="1">
        <v>104</v>
      </c>
      <c r="C1788" s="13" t="s">
        <v>50</v>
      </c>
      <c r="D1788" s="4">
        <v>45016</v>
      </c>
      <c r="E1788" s="4">
        <v>45037</v>
      </c>
      <c r="F1788" s="5">
        <v>7.2560334575520802</v>
      </c>
      <c r="G1788" s="5">
        <f>'PG facts'!E35</f>
        <v>10</v>
      </c>
      <c r="H1788" s="5">
        <f t="shared" si="54"/>
        <v>52.650021537115194</v>
      </c>
      <c r="I1788" s="5">
        <f t="shared" si="55"/>
        <v>72.560334575520798</v>
      </c>
    </row>
    <row r="1789" spans="1:9" ht="25" customHeight="1">
      <c r="A1789" s="1"/>
      <c r="B1789" s="1">
        <v>104</v>
      </c>
      <c r="C1789" s="13" t="s">
        <v>50</v>
      </c>
      <c r="D1789" s="4">
        <v>45107</v>
      </c>
      <c r="E1789" s="4">
        <v>45135</v>
      </c>
      <c r="F1789" s="5">
        <v>6.7723940234483804</v>
      </c>
      <c r="G1789" s="5">
        <f>'PG facts'!E42</f>
        <v>9</v>
      </c>
      <c r="H1789" s="5">
        <f t="shared" si="54"/>
        <v>45.865320808839343</v>
      </c>
      <c r="I1789" s="5">
        <f t="shared" si="55"/>
        <v>60.951546211035421</v>
      </c>
    </row>
    <row r="1790" spans="1:9" ht="25" customHeight="1">
      <c r="A1790" s="1"/>
      <c r="B1790" s="1">
        <v>104</v>
      </c>
      <c r="C1790" s="13" t="s">
        <v>50</v>
      </c>
      <c r="D1790" s="4">
        <v>45199</v>
      </c>
      <c r="E1790" s="4">
        <v>45217</v>
      </c>
      <c r="F1790" s="5">
        <v>7.0582272321790596</v>
      </c>
      <c r="G1790" s="5">
        <f>'PG facts'!E49</f>
        <v>9</v>
      </c>
      <c r="H1790" s="5">
        <f t="shared" si="54"/>
        <v>49.818571661074067</v>
      </c>
      <c r="I1790" s="5">
        <f t="shared" si="55"/>
        <v>63.524045089611533</v>
      </c>
    </row>
    <row r="1791" spans="1:9" ht="25" customHeight="1">
      <c r="A1791" s="1"/>
      <c r="B1791" s="1">
        <v>104</v>
      </c>
      <c r="C1791" s="13" t="s">
        <v>50</v>
      </c>
      <c r="D1791" s="4">
        <v>45291</v>
      </c>
      <c r="E1791" s="4">
        <v>45314</v>
      </c>
      <c r="F1791" s="5">
        <v>5.4935927157217845</v>
      </c>
      <c r="G1791" s="5">
        <f>'PG facts'!E56</f>
        <v>7</v>
      </c>
      <c r="H1791" s="5">
        <f t="shared" si="54"/>
        <v>30.179560926231453</v>
      </c>
      <c r="I1791" s="5">
        <f t="shared" si="55"/>
        <v>38.455149010052494</v>
      </c>
    </row>
    <row r="1792" spans="1:9" ht="25" customHeight="1">
      <c r="A1792" s="1"/>
      <c r="B1792" s="1">
        <v>104</v>
      </c>
      <c r="C1792" s="13" t="s">
        <v>50</v>
      </c>
      <c r="D1792" s="4">
        <v>45382</v>
      </c>
      <c r="E1792" s="4">
        <v>45401</v>
      </c>
      <c r="F1792" s="5">
        <v>4.2122165191533556</v>
      </c>
      <c r="G1792" s="5">
        <f>'PG facts'!E63</f>
        <v>10</v>
      </c>
      <c r="H1792" s="5">
        <f t="shared" si="54"/>
        <v>17.742768004228413</v>
      </c>
      <c r="I1792" s="5">
        <f t="shared" si="55"/>
        <v>42.122165191533554</v>
      </c>
    </row>
    <row r="1793" spans="1:9" ht="25" customHeight="1">
      <c r="A1793" s="1"/>
      <c r="B1793" s="1">
        <v>105</v>
      </c>
      <c r="C1793" s="13" t="s">
        <v>47</v>
      </c>
      <c r="D1793" s="4">
        <v>44651</v>
      </c>
      <c r="E1793" s="4">
        <v>44671</v>
      </c>
      <c r="F1793" s="5">
        <v>1.0280001916822323</v>
      </c>
      <c r="G1793" s="5">
        <f>'PG facts'!E7</f>
        <v>6</v>
      </c>
      <c r="H1793" s="5">
        <f t="shared" si="54"/>
        <v>1.0567843940987065</v>
      </c>
      <c r="I1793" s="5">
        <f t="shared" si="55"/>
        <v>6.168001150093394</v>
      </c>
    </row>
    <row r="1794" spans="1:9" ht="25" customHeight="1">
      <c r="A1794" s="1"/>
      <c r="B1794" s="1">
        <v>105</v>
      </c>
      <c r="C1794" s="13" t="s">
        <v>47</v>
      </c>
      <c r="D1794" s="4">
        <v>44742</v>
      </c>
      <c r="E1794" s="4">
        <v>44771</v>
      </c>
      <c r="F1794" s="5">
        <v>2.9122729416084958</v>
      </c>
      <c r="G1794" s="5">
        <f>'PG facts'!E14</f>
        <v>6</v>
      </c>
      <c r="H1794" s="5">
        <f t="shared" si="54"/>
        <v>8.4813336864250015</v>
      </c>
      <c r="I1794" s="5">
        <f t="shared" si="55"/>
        <v>17.473637649650975</v>
      </c>
    </row>
    <row r="1795" spans="1:9" ht="25" customHeight="1">
      <c r="A1795" s="1"/>
      <c r="B1795" s="1">
        <v>105</v>
      </c>
      <c r="C1795" s="13" t="s">
        <v>47</v>
      </c>
      <c r="D1795" s="4">
        <v>44834</v>
      </c>
      <c r="E1795" s="4">
        <v>44853</v>
      </c>
      <c r="F1795" s="5">
        <v>5.8502773415310516</v>
      </c>
      <c r="G1795" s="5">
        <f>'PG facts'!E21</f>
        <v>8</v>
      </c>
      <c r="H1795" s="5">
        <f t="shared" si="54"/>
        <v>34.225744972831627</v>
      </c>
      <c r="I1795" s="5">
        <f t="shared" si="55"/>
        <v>46.802218732248413</v>
      </c>
    </row>
    <row r="1796" spans="1:9" ht="25" customHeight="1">
      <c r="A1796" s="1"/>
      <c r="B1796" s="1">
        <v>105</v>
      </c>
      <c r="C1796" s="13" t="s">
        <v>47</v>
      </c>
      <c r="D1796" s="4">
        <v>44926</v>
      </c>
      <c r="E1796" s="4">
        <v>44945</v>
      </c>
      <c r="F1796" s="5">
        <v>7.2560334575520802</v>
      </c>
      <c r="G1796" s="5">
        <f>'PG facts'!E28</f>
        <v>11</v>
      </c>
      <c r="H1796" s="5">
        <f t="shared" si="54"/>
        <v>52.650021537115194</v>
      </c>
      <c r="I1796" s="5">
        <f t="shared" si="55"/>
        <v>79.816368033072877</v>
      </c>
    </row>
    <row r="1797" spans="1:9" ht="25" customHeight="1">
      <c r="A1797" s="1"/>
      <c r="B1797" s="1">
        <v>105</v>
      </c>
      <c r="C1797" s="13" t="s">
        <v>47</v>
      </c>
      <c r="D1797" s="4">
        <v>45016</v>
      </c>
      <c r="E1797" s="4">
        <v>45037</v>
      </c>
      <c r="F1797" s="5">
        <v>6.7723940234483804</v>
      </c>
      <c r="G1797" s="5">
        <f>'PG facts'!E35</f>
        <v>10</v>
      </c>
      <c r="H1797" s="5">
        <f t="shared" si="54"/>
        <v>45.865320808839343</v>
      </c>
      <c r="I1797" s="5">
        <f t="shared" si="55"/>
        <v>67.723940234483806</v>
      </c>
    </row>
    <row r="1798" spans="1:9" ht="25" customHeight="1">
      <c r="A1798" s="1"/>
      <c r="B1798" s="1">
        <v>105</v>
      </c>
      <c r="C1798" s="13" t="s">
        <v>47</v>
      </c>
      <c r="D1798" s="4">
        <v>45107</v>
      </c>
      <c r="E1798" s="4">
        <v>45135</v>
      </c>
      <c r="F1798" s="5">
        <v>7.0582272321790596</v>
      </c>
      <c r="G1798" s="5">
        <f>'PG facts'!E42</f>
        <v>9</v>
      </c>
      <c r="H1798" s="5">
        <f t="shared" ref="H1798:H1861" si="56">F1798^2</f>
        <v>49.818571661074067</v>
      </c>
      <c r="I1798" s="5">
        <f t="shared" ref="I1798:I1861" si="57">F1798*G1798</f>
        <v>63.524045089611533</v>
      </c>
    </row>
    <row r="1799" spans="1:9" ht="25" customHeight="1">
      <c r="A1799" s="1"/>
      <c r="B1799" s="1">
        <v>105</v>
      </c>
      <c r="C1799" s="13" t="s">
        <v>47</v>
      </c>
      <c r="D1799" s="4">
        <v>45199</v>
      </c>
      <c r="E1799" s="4">
        <v>45217</v>
      </c>
      <c r="F1799" s="5">
        <v>5.4935927157217845</v>
      </c>
      <c r="G1799" s="5">
        <f>'PG facts'!E49</f>
        <v>9</v>
      </c>
      <c r="H1799" s="5">
        <f t="shared" si="56"/>
        <v>30.179560926231453</v>
      </c>
      <c r="I1799" s="5">
        <f t="shared" si="57"/>
        <v>49.442334441496058</v>
      </c>
    </row>
    <row r="1800" spans="1:9" ht="25" customHeight="1">
      <c r="A1800" s="1"/>
      <c r="B1800" s="1">
        <v>105</v>
      </c>
      <c r="C1800" s="13" t="s">
        <v>47</v>
      </c>
      <c r="D1800" s="4">
        <v>45291</v>
      </c>
      <c r="E1800" s="4">
        <v>45314</v>
      </c>
      <c r="F1800" s="5">
        <v>4.2122165191533556</v>
      </c>
      <c r="G1800" s="5">
        <f>'PG facts'!E56</f>
        <v>7</v>
      </c>
      <c r="H1800" s="5">
        <f t="shared" si="56"/>
        <v>17.742768004228413</v>
      </c>
      <c r="I1800" s="5">
        <f t="shared" si="57"/>
        <v>29.48551563407349</v>
      </c>
    </row>
    <row r="1801" spans="1:9" ht="25" customHeight="1">
      <c r="A1801" s="1"/>
      <c r="B1801" s="1">
        <v>105</v>
      </c>
      <c r="C1801" s="13" t="s">
        <v>47</v>
      </c>
      <c r="D1801" s="4">
        <v>45382</v>
      </c>
      <c r="E1801" s="4">
        <v>45401</v>
      </c>
      <c r="F1801" s="5">
        <v>3.636809635836169</v>
      </c>
      <c r="G1801" s="5">
        <f>'PG facts'!E63</f>
        <v>10</v>
      </c>
      <c r="H1801" s="5">
        <f t="shared" si="56"/>
        <v>13.226384327310809</v>
      </c>
      <c r="I1801" s="5">
        <f t="shared" si="57"/>
        <v>36.36809635836169</v>
      </c>
    </row>
    <row r="1802" spans="1:9" ht="25" customHeight="1">
      <c r="A1802" s="1"/>
      <c r="B1802" s="1">
        <v>105</v>
      </c>
      <c r="C1802" s="13" t="s">
        <v>47</v>
      </c>
      <c r="D1802" s="4">
        <v>45473</v>
      </c>
      <c r="E1802" s="4">
        <v>45503</v>
      </c>
      <c r="F1802" s="5">
        <v>1.6547550061168037</v>
      </c>
      <c r="G1802" s="5">
        <f>'PG facts'!E70</f>
        <v>5</v>
      </c>
      <c r="H1802" s="5">
        <f t="shared" si="56"/>
        <v>2.7382141302686231</v>
      </c>
      <c r="I1802" s="5">
        <f t="shared" si="57"/>
        <v>8.2737750305840194</v>
      </c>
    </row>
    <row r="1803" spans="1:9" ht="25" customHeight="1">
      <c r="A1803" s="1"/>
      <c r="B1803" s="1">
        <v>105</v>
      </c>
      <c r="C1803" s="13" t="s">
        <v>50</v>
      </c>
      <c r="D1803" s="4">
        <v>44742</v>
      </c>
      <c r="E1803" s="4">
        <v>44771</v>
      </c>
      <c r="F1803" s="5">
        <v>1.0280001916822323</v>
      </c>
      <c r="G1803" s="5">
        <f>'PG facts'!E14</f>
        <v>6</v>
      </c>
      <c r="H1803" s="5">
        <f t="shared" si="56"/>
        <v>1.0567843940987065</v>
      </c>
      <c r="I1803" s="5">
        <f t="shared" si="57"/>
        <v>6.168001150093394</v>
      </c>
    </row>
    <row r="1804" spans="1:9" ht="25" customHeight="1">
      <c r="A1804" s="1"/>
      <c r="B1804" s="1">
        <v>105</v>
      </c>
      <c r="C1804" s="13" t="s">
        <v>50</v>
      </c>
      <c r="D1804" s="4">
        <v>44834</v>
      </c>
      <c r="E1804" s="4">
        <v>44853</v>
      </c>
      <c r="F1804" s="5">
        <v>2.9122729416084958</v>
      </c>
      <c r="G1804" s="5">
        <f>'PG facts'!E21</f>
        <v>8</v>
      </c>
      <c r="H1804" s="5">
        <f t="shared" si="56"/>
        <v>8.4813336864250015</v>
      </c>
      <c r="I1804" s="5">
        <f t="shared" si="57"/>
        <v>23.298183532867967</v>
      </c>
    </row>
    <row r="1805" spans="1:9" ht="25" customHeight="1">
      <c r="A1805" s="1"/>
      <c r="B1805" s="1">
        <v>105</v>
      </c>
      <c r="C1805" s="13" t="s">
        <v>50</v>
      </c>
      <c r="D1805" s="4">
        <v>44926</v>
      </c>
      <c r="E1805" s="4">
        <v>44945</v>
      </c>
      <c r="F1805" s="5">
        <v>5.8502773415310516</v>
      </c>
      <c r="G1805" s="5">
        <f>'PG facts'!E28</f>
        <v>11</v>
      </c>
      <c r="H1805" s="5">
        <f t="shared" si="56"/>
        <v>34.225744972831627</v>
      </c>
      <c r="I1805" s="5">
        <f t="shared" si="57"/>
        <v>64.353050756841569</v>
      </c>
    </row>
    <row r="1806" spans="1:9" ht="25" customHeight="1">
      <c r="A1806" s="1"/>
      <c r="B1806" s="1">
        <v>105</v>
      </c>
      <c r="C1806" s="13" t="s">
        <v>50</v>
      </c>
      <c r="D1806" s="4">
        <v>45016</v>
      </c>
      <c r="E1806" s="4">
        <v>45037</v>
      </c>
      <c r="F1806" s="5">
        <v>7.2560334575520802</v>
      </c>
      <c r="G1806" s="5">
        <f>'PG facts'!E35</f>
        <v>10</v>
      </c>
      <c r="H1806" s="5">
        <f t="shared" si="56"/>
        <v>52.650021537115194</v>
      </c>
      <c r="I1806" s="5">
        <f t="shared" si="57"/>
        <v>72.560334575520798</v>
      </c>
    </row>
    <row r="1807" spans="1:9" ht="25" customHeight="1">
      <c r="A1807" s="1"/>
      <c r="B1807" s="1">
        <v>105</v>
      </c>
      <c r="C1807" s="13" t="s">
        <v>50</v>
      </c>
      <c r="D1807" s="4">
        <v>45107</v>
      </c>
      <c r="E1807" s="4">
        <v>45135</v>
      </c>
      <c r="F1807" s="5">
        <v>6.7723940234483804</v>
      </c>
      <c r="G1807" s="5">
        <f>'PG facts'!E42</f>
        <v>9</v>
      </c>
      <c r="H1807" s="5">
        <f t="shared" si="56"/>
        <v>45.865320808839343</v>
      </c>
      <c r="I1807" s="5">
        <f t="shared" si="57"/>
        <v>60.951546211035421</v>
      </c>
    </row>
    <row r="1808" spans="1:9" ht="25" customHeight="1">
      <c r="A1808" s="1"/>
      <c r="B1808" s="1">
        <v>105</v>
      </c>
      <c r="C1808" s="13" t="s">
        <v>50</v>
      </c>
      <c r="D1808" s="4">
        <v>45199</v>
      </c>
      <c r="E1808" s="4">
        <v>45217</v>
      </c>
      <c r="F1808" s="5">
        <v>7.0582272321790596</v>
      </c>
      <c r="G1808" s="5">
        <f>'PG facts'!E49</f>
        <v>9</v>
      </c>
      <c r="H1808" s="5">
        <f t="shared" si="56"/>
        <v>49.818571661074067</v>
      </c>
      <c r="I1808" s="5">
        <f t="shared" si="57"/>
        <v>63.524045089611533</v>
      </c>
    </row>
    <row r="1809" spans="1:9" ht="25" customHeight="1">
      <c r="A1809" s="1"/>
      <c r="B1809" s="1">
        <v>105</v>
      </c>
      <c r="C1809" s="13" t="s">
        <v>50</v>
      </c>
      <c r="D1809" s="4">
        <v>45291</v>
      </c>
      <c r="E1809" s="4">
        <v>45314</v>
      </c>
      <c r="F1809" s="5">
        <v>5.4935927157217845</v>
      </c>
      <c r="G1809" s="5">
        <f>'PG facts'!E56</f>
        <v>7</v>
      </c>
      <c r="H1809" s="5">
        <f t="shared" si="56"/>
        <v>30.179560926231453</v>
      </c>
      <c r="I1809" s="5">
        <f t="shared" si="57"/>
        <v>38.455149010052494</v>
      </c>
    </row>
    <row r="1810" spans="1:9" ht="25" customHeight="1">
      <c r="A1810" s="1"/>
      <c r="B1810" s="1">
        <v>105</v>
      </c>
      <c r="C1810" s="13" t="s">
        <v>50</v>
      </c>
      <c r="D1810" s="4">
        <v>45382</v>
      </c>
      <c r="E1810" s="4">
        <v>45401</v>
      </c>
      <c r="F1810" s="5">
        <v>4.2122165191533556</v>
      </c>
      <c r="G1810" s="5">
        <f>'PG facts'!E63</f>
        <v>10</v>
      </c>
      <c r="H1810" s="5">
        <f t="shared" si="56"/>
        <v>17.742768004228413</v>
      </c>
      <c r="I1810" s="5">
        <f t="shared" si="57"/>
        <v>42.122165191533554</v>
      </c>
    </row>
    <row r="1811" spans="1:9" ht="25" customHeight="1">
      <c r="A1811" s="1"/>
      <c r="B1811" s="1">
        <v>105</v>
      </c>
      <c r="C1811" s="13" t="s">
        <v>50</v>
      </c>
      <c r="D1811" s="4">
        <v>45473</v>
      </c>
      <c r="E1811" s="4">
        <v>45503</v>
      </c>
      <c r="F1811" s="5">
        <v>3.636809635836169</v>
      </c>
      <c r="G1811" s="5">
        <f>'PG facts'!E70</f>
        <v>5</v>
      </c>
      <c r="H1811" s="5">
        <f t="shared" si="56"/>
        <v>13.226384327310809</v>
      </c>
      <c r="I1811" s="5">
        <f t="shared" si="57"/>
        <v>18.184048179180845</v>
      </c>
    </row>
    <row r="1812" spans="1:9" ht="25" customHeight="1">
      <c r="A1812" s="1"/>
      <c r="B1812" s="1">
        <v>106</v>
      </c>
      <c r="C1812" s="13" t="s">
        <v>47</v>
      </c>
      <c r="D1812" s="4">
        <v>44651</v>
      </c>
      <c r="E1812" s="4">
        <v>44671</v>
      </c>
      <c r="F1812" s="5">
        <v>1.0280001916822323</v>
      </c>
      <c r="G1812" s="5">
        <f>'PG facts'!E7</f>
        <v>6</v>
      </c>
      <c r="H1812" s="5">
        <f t="shared" si="56"/>
        <v>1.0567843940987065</v>
      </c>
      <c r="I1812" s="5">
        <f t="shared" si="57"/>
        <v>6.168001150093394</v>
      </c>
    </row>
    <row r="1813" spans="1:9" ht="25" customHeight="1">
      <c r="A1813" s="1"/>
      <c r="B1813" s="1">
        <v>106</v>
      </c>
      <c r="C1813" s="13" t="s">
        <v>47</v>
      </c>
      <c r="D1813" s="4">
        <v>44742</v>
      </c>
      <c r="E1813" s="4">
        <v>44771</v>
      </c>
      <c r="F1813" s="5">
        <v>2.9122729416084958</v>
      </c>
      <c r="G1813" s="5">
        <f>'PG facts'!E14</f>
        <v>6</v>
      </c>
      <c r="H1813" s="5">
        <f t="shared" si="56"/>
        <v>8.4813336864250015</v>
      </c>
      <c r="I1813" s="5">
        <f t="shared" si="57"/>
        <v>17.473637649650975</v>
      </c>
    </row>
    <row r="1814" spans="1:9" ht="25" customHeight="1">
      <c r="A1814" s="1"/>
      <c r="B1814" s="1">
        <v>106</v>
      </c>
      <c r="C1814" s="13" t="s">
        <v>47</v>
      </c>
      <c r="D1814" s="4">
        <v>44834</v>
      </c>
      <c r="E1814" s="4">
        <v>44853</v>
      </c>
      <c r="F1814" s="5">
        <v>5.8502773415310516</v>
      </c>
      <c r="G1814" s="5">
        <f>'PG facts'!E21</f>
        <v>8</v>
      </c>
      <c r="H1814" s="5">
        <f t="shared" si="56"/>
        <v>34.225744972831627</v>
      </c>
      <c r="I1814" s="5">
        <f t="shared" si="57"/>
        <v>46.802218732248413</v>
      </c>
    </row>
    <row r="1815" spans="1:9" ht="25" customHeight="1">
      <c r="A1815" s="1"/>
      <c r="B1815" s="1">
        <v>106</v>
      </c>
      <c r="C1815" s="13" t="s">
        <v>47</v>
      </c>
      <c r="D1815" s="4">
        <v>44926</v>
      </c>
      <c r="E1815" s="4">
        <v>44945</v>
      </c>
      <c r="F1815" s="5">
        <v>7.2560334575520802</v>
      </c>
      <c r="G1815" s="5">
        <f>'PG facts'!E28</f>
        <v>11</v>
      </c>
      <c r="H1815" s="5">
        <f t="shared" si="56"/>
        <v>52.650021537115194</v>
      </c>
      <c r="I1815" s="5">
        <f t="shared" si="57"/>
        <v>79.816368033072877</v>
      </c>
    </row>
    <row r="1816" spans="1:9" ht="25" customHeight="1">
      <c r="A1816" s="1"/>
      <c r="B1816" s="1">
        <v>106</v>
      </c>
      <c r="C1816" s="13" t="s">
        <v>47</v>
      </c>
      <c r="D1816" s="4">
        <v>45016</v>
      </c>
      <c r="E1816" s="4">
        <v>45037</v>
      </c>
      <c r="F1816" s="5">
        <v>6.7723940234483804</v>
      </c>
      <c r="G1816" s="5">
        <f>'PG facts'!E35</f>
        <v>10</v>
      </c>
      <c r="H1816" s="5">
        <f t="shared" si="56"/>
        <v>45.865320808839343</v>
      </c>
      <c r="I1816" s="5">
        <f t="shared" si="57"/>
        <v>67.723940234483806</v>
      </c>
    </row>
    <row r="1817" spans="1:9" ht="25" customHeight="1">
      <c r="A1817" s="1"/>
      <c r="B1817" s="1">
        <v>106</v>
      </c>
      <c r="C1817" s="13" t="s">
        <v>47</v>
      </c>
      <c r="D1817" s="4">
        <v>45107</v>
      </c>
      <c r="E1817" s="4">
        <v>45135</v>
      </c>
      <c r="F1817" s="5">
        <v>7.0582272321790596</v>
      </c>
      <c r="G1817" s="5">
        <f>'PG facts'!E42</f>
        <v>9</v>
      </c>
      <c r="H1817" s="5">
        <f t="shared" si="56"/>
        <v>49.818571661074067</v>
      </c>
      <c r="I1817" s="5">
        <f t="shared" si="57"/>
        <v>63.524045089611533</v>
      </c>
    </row>
    <row r="1818" spans="1:9" ht="25" customHeight="1">
      <c r="A1818" s="1"/>
      <c r="B1818" s="1">
        <v>106</v>
      </c>
      <c r="C1818" s="13" t="s">
        <v>47</v>
      </c>
      <c r="D1818" s="4">
        <v>45199</v>
      </c>
      <c r="E1818" s="4">
        <v>45217</v>
      </c>
      <c r="F1818" s="5">
        <v>5.4935927157217845</v>
      </c>
      <c r="G1818" s="5">
        <f>'PG facts'!E49</f>
        <v>9</v>
      </c>
      <c r="H1818" s="5">
        <f t="shared" si="56"/>
        <v>30.179560926231453</v>
      </c>
      <c r="I1818" s="5">
        <f t="shared" si="57"/>
        <v>49.442334441496058</v>
      </c>
    </row>
    <row r="1819" spans="1:9" ht="25" customHeight="1">
      <c r="A1819" s="1"/>
      <c r="B1819" s="1">
        <v>106</v>
      </c>
      <c r="C1819" s="13" t="s">
        <v>47</v>
      </c>
      <c r="D1819" s="4">
        <v>45291</v>
      </c>
      <c r="E1819" s="4">
        <v>45314</v>
      </c>
      <c r="F1819" s="5">
        <v>4.2122165191533556</v>
      </c>
      <c r="G1819" s="5">
        <f>'PG facts'!E56</f>
        <v>7</v>
      </c>
      <c r="H1819" s="5">
        <f t="shared" si="56"/>
        <v>17.742768004228413</v>
      </c>
      <c r="I1819" s="5">
        <f t="shared" si="57"/>
        <v>29.48551563407349</v>
      </c>
    </row>
    <row r="1820" spans="1:9" ht="25" customHeight="1">
      <c r="A1820" s="1"/>
      <c r="B1820" s="1">
        <v>106</v>
      </c>
      <c r="C1820" s="13" t="s">
        <v>47</v>
      </c>
      <c r="D1820" s="4">
        <v>45382</v>
      </c>
      <c r="E1820" s="4">
        <v>45401</v>
      </c>
      <c r="F1820" s="5">
        <v>3.636809635836169</v>
      </c>
      <c r="G1820" s="5">
        <f>'PG facts'!E63</f>
        <v>10</v>
      </c>
      <c r="H1820" s="5">
        <f t="shared" si="56"/>
        <v>13.226384327310809</v>
      </c>
      <c r="I1820" s="5">
        <f t="shared" si="57"/>
        <v>36.36809635836169</v>
      </c>
    </row>
    <row r="1821" spans="1:9" ht="25" customHeight="1">
      <c r="A1821" s="1"/>
      <c r="B1821" s="1">
        <v>106</v>
      </c>
      <c r="C1821" s="13" t="s">
        <v>47</v>
      </c>
      <c r="D1821" s="4">
        <v>45473</v>
      </c>
      <c r="E1821" s="4">
        <v>45503</v>
      </c>
      <c r="F1821" s="5">
        <v>1.6547550061168037</v>
      </c>
      <c r="G1821" s="5">
        <f>'PG facts'!E70</f>
        <v>5</v>
      </c>
      <c r="H1821" s="5">
        <f t="shared" si="56"/>
        <v>2.7382141302686231</v>
      </c>
      <c r="I1821" s="5">
        <f t="shared" si="57"/>
        <v>8.2737750305840194</v>
      </c>
    </row>
    <row r="1822" spans="1:9" ht="25" customHeight="1">
      <c r="A1822" s="1"/>
      <c r="B1822" s="1">
        <v>106</v>
      </c>
      <c r="C1822" s="13" t="s">
        <v>50</v>
      </c>
      <c r="D1822" s="4">
        <v>44742</v>
      </c>
      <c r="E1822" s="4">
        <v>44771</v>
      </c>
      <c r="F1822" s="5">
        <v>1.0280001916822323</v>
      </c>
      <c r="G1822" s="5">
        <f>'PG facts'!E14</f>
        <v>6</v>
      </c>
      <c r="H1822" s="5">
        <f t="shared" si="56"/>
        <v>1.0567843940987065</v>
      </c>
      <c r="I1822" s="5">
        <f t="shared" si="57"/>
        <v>6.168001150093394</v>
      </c>
    </row>
    <row r="1823" spans="1:9" ht="25" customHeight="1">
      <c r="A1823" s="1"/>
      <c r="B1823" s="1">
        <v>106</v>
      </c>
      <c r="C1823" s="13" t="s">
        <v>50</v>
      </c>
      <c r="D1823" s="4">
        <v>44834</v>
      </c>
      <c r="E1823" s="4">
        <v>44853</v>
      </c>
      <c r="F1823" s="5">
        <v>2.9122729416084958</v>
      </c>
      <c r="G1823" s="5">
        <f>'PG facts'!E21</f>
        <v>8</v>
      </c>
      <c r="H1823" s="5">
        <f t="shared" si="56"/>
        <v>8.4813336864250015</v>
      </c>
      <c r="I1823" s="5">
        <f t="shared" si="57"/>
        <v>23.298183532867967</v>
      </c>
    </row>
    <row r="1824" spans="1:9" ht="25" customHeight="1">
      <c r="A1824" s="1"/>
      <c r="B1824" s="1">
        <v>106</v>
      </c>
      <c r="C1824" s="13" t="s">
        <v>50</v>
      </c>
      <c r="D1824" s="4">
        <v>44926</v>
      </c>
      <c r="E1824" s="4">
        <v>44945</v>
      </c>
      <c r="F1824" s="5">
        <v>5.8502773415310516</v>
      </c>
      <c r="G1824" s="5">
        <f>'PG facts'!E28</f>
        <v>11</v>
      </c>
      <c r="H1824" s="5">
        <f t="shared" si="56"/>
        <v>34.225744972831627</v>
      </c>
      <c r="I1824" s="5">
        <f t="shared" si="57"/>
        <v>64.353050756841569</v>
      </c>
    </row>
    <row r="1825" spans="1:9" ht="25" customHeight="1">
      <c r="A1825" s="1"/>
      <c r="B1825" s="1">
        <v>106</v>
      </c>
      <c r="C1825" s="13" t="s">
        <v>50</v>
      </c>
      <c r="D1825" s="4">
        <v>45016</v>
      </c>
      <c r="E1825" s="4">
        <v>45037</v>
      </c>
      <c r="F1825" s="5">
        <v>7.2560334575520802</v>
      </c>
      <c r="G1825" s="5">
        <f>'PG facts'!E35</f>
        <v>10</v>
      </c>
      <c r="H1825" s="5">
        <f t="shared" si="56"/>
        <v>52.650021537115194</v>
      </c>
      <c r="I1825" s="5">
        <f t="shared" si="57"/>
        <v>72.560334575520798</v>
      </c>
    </row>
    <row r="1826" spans="1:9" ht="25" customHeight="1">
      <c r="A1826" s="1"/>
      <c r="B1826" s="1">
        <v>106</v>
      </c>
      <c r="C1826" s="13" t="s">
        <v>50</v>
      </c>
      <c r="D1826" s="4">
        <v>45107</v>
      </c>
      <c r="E1826" s="4">
        <v>45135</v>
      </c>
      <c r="F1826" s="5">
        <v>6.7723940234483804</v>
      </c>
      <c r="G1826" s="5">
        <f>'PG facts'!E42</f>
        <v>9</v>
      </c>
      <c r="H1826" s="5">
        <f t="shared" si="56"/>
        <v>45.865320808839343</v>
      </c>
      <c r="I1826" s="5">
        <f t="shared" si="57"/>
        <v>60.951546211035421</v>
      </c>
    </row>
    <row r="1827" spans="1:9" ht="25" customHeight="1">
      <c r="A1827" s="1"/>
      <c r="B1827" s="1">
        <v>106</v>
      </c>
      <c r="C1827" s="13" t="s">
        <v>50</v>
      </c>
      <c r="D1827" s="4">
        <v>45199</v>
      </c>
      <c r="E1827" s="4">
        <v>45217</v>
      </c>
      <c r="F1827" s="5">
        <v>7.0582272321790596</v>
      </c>
      <c r="G1827" s="5">
        <f>'PG facts'!E49</f>
        <v>9</v>
      </c>
      <c r="H1827" s="5">
        <f t="shared" si="56"/>
        <v>49.818571661074067</v>
      </c>
      <c r="I1827" s="5">
        <f t="shared" si="57"/>
        <v>63.524045089611533</v>
      </c>
    </row>
    <row r="1828" spans="1:9" ht="25" customHeight="1">
      <c r="A1828" s="1"/>
      <c r="B1828" s="1">
        <v>106</v>
      </c>
      <c r="C1828" s="13" t="s">
        <v>50</v>
      </c>
      <c r="D1828" s="4">
        <v>45291</v>
      </c>
      <c r="E1828" s="4">
        <v>45314</v>
      </c>
      <c r="F1828" s="5">
        <v>5.4935927157217845</v>
      </c>
      <c r="G1828" s="5">
        <f>'PG facts'!E56</f>
        <v>7</v>
      </c>
      <c r="H1828" s="5">
        <f t="shared" si="56"/>
        <v>30.179560926231453</v>
      </c>
      <c r="I1828" s="5">
        <f t="shared" si="57"/>
        <v>38.455149010052494</v>
      </c>
    </row>
    <row r="1829" spans="1:9" ht="25" customHeight="1">
      <c r="A1829" s="1"/>
      <c r="B1829" s="1">
        <v>106</v>
      </c>
      <c r="C1829" s="13" t="s">
        <v>50</v>
      </c>
      <c r="D1829" s="4">
        <v>45382</v>
      </c>
      <c r="E1829" s="4">
        <v>45401</v>
      </c>
      <c r="F1829" s="5">
        <v>4.2122165191533556</v>
      </c>
      <c r="G1829" s="5">
        <f>'PG facts'!E63</f>
        <v>10</v>
      </c>
      <c r="H1829" s="5">
        <f t="shared" si="56"/>
        <v>17.742768004228413</v>
      </c>
      <c r="I1829" s="5">
        <f t="shared" si="57"/>
        <v>42.122165191533554</v>
      </c>
    </row>
    <row r="1830" spans="1:9" ht="25" customHeight="1">
      <c r="A1830" s="1"/>
      <c r="B1830" s="1">
        <v>106</v>
      </c>
      <c r="C1830" s="13" t="s">
        <v>50</v>
      </c>
      <c r="D1830" s="4">
        <v>45473</v>
      </c>
      <c r="E1830" s="4">
        <v>45503</v>
      </c>
      <c r="F1830" s="5">
        <v>3.636809635836169</v>
      </c>
      <c r="G1830" s="5">
        <f>'PG facts'!E70</f>
        <v>5</v>
      </c>
      <c r="H1830" s="5">
        <f t="shared" si="56"/>
        <v>13.226384327310809</v>
      </c>
      <c r="I1830" s="5">
        <f t="shared" si="57"/>
        <v>18.184048179180845</v>
      </c>
    </row>
    <row r="1831" spans="1:9" ht="25" customHeight="1">
      <c r="A1831" s="1"/>
      <c r="B1831" s="1">
        <v>107</v>
      </c>
      <c r="C1831" s="13" t="s">
        <v>47</v>
      </c>
      <c r="D1831" s="4">
        <v>44651</v>
      </c>
      <c r="E1831" s="4">
        <v>44671</v>
      </c>
      <c r="F1831" s="5">
        <v>1.0280001916822323</v>
      </c>
      <c r="G1831" s="5">
        <f>'PG facts'!E7</f>
        <v>6</v>
      </c>
      <c r="H1831" s="5">
        <f t="shared" si="56"/>
        <v>1.0567843940987065</v>
      </c>
      <c r="I1831" s="5">
        <f t="shared" si="57"/>
        <v>6.168001150093394</v>
      </c>
    </row>
    <row r="1832" spans="1:9" ht="25" customHeight="1">
      <c r="A1832" s="1"/>
      <c r="B1832" s="1">
        <v>107</v>
      </c>
      <c r="C1832" s="13" t="s">
        <v>47</v>
      </c>
      <c r="D1832" s="4">
        <v>44742</v>
      </c>
      <c r="E1832" s="4">
        <v>44771</v>
      </c>
      <c r="F1832" s="5">
        <v>2.9122729416084958</v>
      </c>
      <c r="G1832" s="5">
        <f>'PG facts'!E14</f>
        <v>6</v>
      </c>
      <c r="H1832" s="5">
        <f t="shared" si="56"/>
        <v>8.4813336864250015</v>
      </c>
      <c r="I1832" s="5">
        <f t="shared" si="57"/>
        <v>17.473637649650975</v>
      </c>
    </row>
    <row r="1833" spans="1:9" ht="25" customHeight="1">
      <c r="A1833" s="1"/>
      <c r="B1833" s="1">
        <v>107</v>
      </c>
      <c r="C1833" s="13" t="s">
        <v>47</v>
      </c>
      <c r="D1833" s="4">
        <v>44834</v>
      </c>
      <c r="E1833" s="4">
        <v>44853</v>
      </c>
      <c r="F1833" s="5">
        <v>5.8502773415310516</v>
      </c>
      <c r="G1833" s="5">
        <f>'PG facts'!E21</f>
        <v>8</v>
      </c>
      <c r="H1833" s="5">
        <f t="shared" si="56"/>
        <v>34.225744972831627</v>
      </c>
      <c r="I1833" s="5">
        <f t="shared" si="57"/>
        <v>46.802218732248413</v>
      </c>
    </row>
    <row r="1834" spans="1:9" ht="25" customHeight="1">
      <c r="A1834" s="1"/>
      <c r="B1834" s="1">
        <v>107</v>
      </c>
      <c r="C1834" s="13" t="s">
        <v>47</v>
      </c>
      <c r="D1834" s="4">
        <v>44926</v>
      </c>
      <c r="E1834" s="4">
        <v>44945</v>
      </c>
      <c r="F1834" s="5">
        <v>7.2560334575520802</v>
      </c>
      <c r="G1834" s="5">
        <f>'PG facts'!E28</f>
        <v>11</v>
      </c>
      <c r="H1834" s="5">
        <f t="shared" si="56"/>
        <v>52.650021537115194</v>
      </c>
      <c r="I1834" s="5">
        <f t="shared" si="57"/>
        <v>79.816368033072877</v>
      </c>
    </row>
    <row r="1835" spans="1:9" ht="25" customHeight="1">
      <c r="A1835" s="1"/>
      <c r="B1835" s="1">
        <v>107</v>
      </c>
      <c r="C1835" s="13" t="s">
        <v>47</v>
      </c>
      <c r="D1835" s="4">
        <v>45016</v>
      </c>
      <c r="E1835" s="4">
        <v>45037</v>
      </c>
      <c r="F1835" s="5">
        <v>6.7723940234483804</v>
      </c>
      <c r="G1835" s="5">
        <f>'PG facts'!E35</f>
        <v>10</v>
      </c>
      <c r="H1835" s="5">
        <f t="shared" si="56"/>
        <v>45.865320808839343</v>
      </c>
      <c r="I1835" s="5">
        <f t="shared" si="57"/>
        <v>67.723940234483806</v>
      </c>
    </row>
    <row r="1836" spans="1:9" ht="25" customHeight="1">
      <c r="A1836" s="1"/>
      <c r="B1836" s="1">
        <v>107</v>
      </c>
      <c r="C1836" s="13" t="s">
        <v>47</v>
      </c>
      <c r="D1836" s="4">
        <v>45107</v>
      </c>
      <c r="E1836" s="4">
        <v>45135</v>
      </c>
      <c r="F1836" s="5">
        <v>7.0582272321790596</v>
      </c>
      <c r="G1836" s="5">
        <f>'PG facts'!E42</f>
        <v>9</v>
      </c>
      <c r="H1836" s="5">
        <f t="shared" si="56"/>
        <v>49.818571661074067</v>
      </c>
      <c r="I1836" s="5">
        <f t="shared" si="57"/>
        <v>63.524045089611533</v>
      </c>
    </row>
    <row r="1837" spans="1:9" ht="25" customHeight="1">
      <c r="A1837" s="1"/>
      <c r="B1837" s="1">
        <v>107</v>
      </c>
      <c r="C1837" s="13" t="s">
        <v>47</v>
      </c>
      <c r="D1837" s="4">
        <v>45199</v>
      </c>
      <c r="E1837" s="4">
        <v>45217</v>
      </c>
      <c r="F1837" s="5">
        <v>5.4935927157217845</v>
      </c>
      <c r="G1837" s="5">
        <f>'PG facts'!E49</f>
        <v>9</v>
      </c>
      <c r="H1837" s="5">
        <f t="shared" si="56"/>
        <v>30.179560926231453</v>
      </c>
      <c r="I1837" s="5">
        <f t="shared" si="57"/>
        <v>49.442334441496058</v>
      </c>
    </row>
    <row r="1838" spans="1:9" ht="25" customHeight="1">
      <c r="A1838" s="1"/>
      <c r="B1838" s="1">
        <v>107</v>
      </c>
      <c r="C1838" s="13" t="s">
        <v>47</v>
      </c>
      <c r="D1838" s="4">
        <v>45291</v>
      </c>
      <c r="E1838" s="4">
        <v>45314</v>
      </c>
      <c r="F1838" s="5">
        <v>4.2122165191533556</v>
      </c>
      <c r="G1838" s="5">
        <f>'PG facts'!E56</f>
        <v>7</v>
      </c>
      <c r="H1838" s="5">
        <f t="shared" si="56"/>
        <v>17.742768004228413</v>
      </c>
      <c r="I1838" s="5">
        <f t="shared" si="57"/>
        <v>29.48551563407349</v>
      </c>
    </row>
    <row r="1839" spans="1:9" ht="25" customHeight="1">
      <c r="A1839" s="1"/>
      <c r="B1839" s="1">
        <v>107</v>
      </c>
      <c r="C1839" s="13" t="s">
        <v>47</v>
      </c>
      <c r="D1839" s="4">
        <v>45382</v>
      </c>
      <c r="E1839" s="4">
        <v>45401</v>
      </c>
      <c r="F1839" s="5">
        <v>3.636809635836169</v>
      </c>
      <c r="G1839" s="5">
        <f>'PG facts'!E63</f>
        <v>10</v>
      </c>
      <c r="H1839" s="5">
        <f t="shared" si="56"/>
        <v>13.226384327310809</v>
      </c>
      <c r="I1839" s="5">
        <f t="shared" si="57"/>
        <v>36.36809635836169</v>
      </c>
    </row>
    <row r="1840" spans="1:9" ht="25" customHeight="1">
      <c r="A1840" s="1"/>
      <c r="B1840" s="1">
        <v>107</v>
      </c>
      <c r="C1840" s="13" t="s">
        <v>47</v>
      </c>
      <c r="D1840" s="4">
        <v>45473</v>
      </c>
      <c r="E1840" s="4">
        <v>45503</v>
      </c>
      <c r="F1840" s="5">
        <v>1.6547550061168037</v>
      </c>
      <c r="G1840" s="5">
        <f>'PG facts'!E70</f>
        <v>5</v>
      </c>
      <c r="H1840" s="5">
        <f t="shared" si="56"/>
        <v>2.7382141302686231</v>
      </c>
      <c r="I1840" s="5">
        <f t="shared" si="57"/>
        <v>8.2737750305840194</v>
      </c>
    </row>
    <row r="1841" spans="1:9" ht="25" customHeight="1">
      <c r="A1841" s="1"/>
      <c r="B1841" s="1">
        <v>107</v>
      </c>
      <c r="C1841" s="13" t="s">
        <v>50</v>
      </c>
      <c r="D1841" s="4">
        <v>44742</v>
      </c>
      <c r="E1841" s="4">
        <v>44771</v>
      </c>
      <c r="F1841" s="5">
        <v>1.0280001916822323</v>
      </c>
      <c r="G1841" s="5">
        <f>'PG facts'!E14</f>
        <v>6</v>
      </c>
      <c r="H1841" s="5">
        <f t="shared" si="56"/>
        <v>1.0567843940987065</v>
      </c>
      <c r="I1841" s="5">
        <f t="shared" si="57"/>
        <v>6.168001150093394</v>
      </c>
    </row>
    <row r="1842" spans="1:9" ht="25" customHeight="1">
      <c r="A1842" s="1"/>
      <c r="B1842" s="1">
        <v>107</v>
      </c>
      <c r="C1842" s="13" t="s">
        <v>50</v>
      </c>
      <c r="D1842" s="4">
        <v>44834</v>
      </c>
      <c r="E1842" s="4">
        <v>44853</v>
      </c>
      <c r="F1842" s="5">
        <v>2.9122729416084958</v>
      </c>
      <c r="G1842" s="5">
        <f>'PG facts'!E21</f>
        <v>8</v>
      </c>
      <c r="H1842" s="5">
        <f t="shared" si="56"/>
        <v>8.4813336864250015</v>
      </c>
      <c r="I1842" s="5">
        <f t="shared" si="57"/>
        <v>23.298183532867967</v>
      </c>
    </row>
    <row r="1843" spans="1:9" ht="25" customHeight="1">
      <c r="A1843" s="1"/>
      <c r="B1843" s="1">
        <v>107</v>
      </c>
      <c r="C1843" s="13" t="s">
        <v>50</v>
      </c>
      <c r="D1843" s="4">
        <v>44926</v>
      </c>
      <c r="E1843" s="4">
        <v>44945</v>
      </c>
      <c r="F1843" s="5">
        <v>5.8502773415310516</v>
      </c>
      <c r="G1843" s="5">
        <f>'PG facts'!E28</f>
        <v>11</v>
      </c>
      <c r="H1843" s="5">
        <f t="shared" si="56"/>
        <v>34.225744972831627</v>
      </c>
      <c r="I1843" s="5">
        <f t="shared" si="57"/>
        <v>64.353050756841569</v>
      </c>
    </row>
    <row r="1844" spans="1:9" ht="25" customHeight="1">
      <c r="A1844" s="1"/>
      <c r="B1844" s="1">
        <v>107</v>
      </c>
      <c r="C1844" s="13" t="s">
        <v>50</v>
      </c>
      <c r="D1844" s="4">
        <v>45016</v>
      </c>
      <c r="E1844" s="4">
        <v>45037</v>
      </c>
      <c r="F1844" s="5">
        <v>7.2560334575520802</v>
      </c>
      <c r="G1844" s="5">
        <f>'PG facts'!E35</f>
        <v>10</v>
      </c>
      <c r="H1844" s="5">
        <f t="shared" si="56"/>
        <v>52.650021537115194</v>
      </c>
      <c r="I1844" s="5">
        <f t="shared" si="57"/>
        <v>72.560334575520798</v>
      </c>
    </row>
    <row r="1845" spans="1:9" ht="25" customHeight="1">
      <c r="A1845" s="1"/>
      <c r="B1845" s="1">
        <v>107</v>
      </c>
      <c r="C1845" s="13" t="s">
        <v>50</v>
      </c>
      <c r="D1845" s="4">
        <v>45107</v>
      </c>
      <c r="E1845" s="4">
        <v>45135</v>
      </c>
      <c r="F1845" s="5">
        <v>6.7723940234483804</v>
      </c>
      <c r="G1845" s="5">
        <f>'PG facts'!E42</f>
        <v>9</v>
      </c>
      <c r="H1845" s="5">
        <f t="shared" si="56"/>
        <v>45.865320808839343</v>
      </c>
      <c r="I1845" s="5">
        <f t="shared" si="57"/>
        <v>60.951546211035421</v>
      </c>
    </row>
    <row r="1846" spans="1:9" ht="25" customHeight="1">
      <c r="A1846" s="1"/>
      <c r="B1846" s="1">
        <v>107</v>
      </c>
      <c r="C1846" s="13" t="s">
        <v>50</v>
      </c>
      <c r="D1846" s="4">
        <v>45199</v>
      </c>
      <c r="E1846" s="4">
        <v>45217</v>
      </c>
      <c r="F1846" s="5">
        <v>7.0582272321790596</v>
      </c>
      <c r="G1846" s="5">
        <f>'PG facts'!E49</f>
        <v>9</v>
      </c>
      <c r="H1846" s="5">
        <f t="shared" si="56"/>
        <v>49.818571661074067</v>
      </c>
      <c r="I1846" s="5">
        <f t="shared" si="57"/>
        <v>63.524045089611533</v>
      </c>
    </row>
    <row r="1847" spans="1:9" ht="25" customHeight="1">
      <c r="A1847" s="1"/>
      <c r="B1847" s="1">
        <v>107</v>
      </c>
      <c r="C1847" s="13" t="s">
        <v>50</v>
      </c>
      <c r="D1847" s="4">
        <v>45291</v>
      </c>
      <c r="E1847" s="4">
        <v>45314</v>
      </c>
      <c r="F1847" s="5">
        <v>5.4935927157217845</v>
      </c>
      <c r="G1847" s="5">
        <f>'PG facts'!E56</f>
        <v>7</v>
      </c>
      <c r="H1847" s="5">
        <f t="shared" si="56"/>
        <v>30.179560926231453</v>
      </c>
      <c r="I1847" s="5">
        <f t="shared" si="57"/>
        <v>38.455149010052494</v>
      </c>
    </row>
    <row r="1848" spans="1:9" ht="25" customHeight="1">
      <c r="A1848" s="1"/>
      <c r="B1848" s="1">
        <v>107</v>
      </c>
      <c r="C1848" s="13" t="s">
        <v>50</v>
      </c>
      <c r="D1848" s="4">
        <v>45382</v>
      </c>
      <c r="E1848" s="4">
        <v>45401</v>
      </c>
      <c r="F1848" s="5">
        <v>4.2122165191533556</v>
      </c>
      <c r="G1848" s="5">
        <f>'PG facts'!E63</f>
        <v>10</v>
      </c>
      <c r="H1848" s="5">
        <f t="shared" si="56"/>
        <v>17.742768004228413</v>
      </c>
      <c r="I1848" s="5">
        <f t="shared" si="57"/>
        <v>42.122165191533554</v>
      </c>
    </row>
    <row r="1849" spans="1:9" ht="25" customHeight="1">
      <c r="A1849" s="1"/>
      <c r="B1849" s="1">
        <v>107</v>
      </c>
      <c r="C1849" s="13" t="s">
        <v>50</v>
      </c>
      <c r="D1849" s="4">
        <v>45473</v>
      </c>
      <c r="E1849" s="4">
        <v>45503</v>
      </c>
      <c r="F1849" s="5">
        <v>3.636809635836169</v>
      </c>
      <c r="G1849" s="5">
        <f>'PG facts'!E70</f>
        <v>5</v>
      </c>
      <c r="H1849" s="5">
        <f t="shared" si="56"/>
        <v>13.226384327310809</v>
      </c>
      <c r="I1849" s="5">
        <f t="shared" si="57"/>
        <v>18.184048179180845</v>
      </c>
    </row>
    <row r="1850" spans="1:9" ht="25" customHeight="1">
      <c r="A1850" s="1"/>
      <c r="B1850" s="1">
        <v>108</v>
      </c>
      <c r="C1850" s="13" t="s">
        <v>47</v>
      </c>
      <c r="D1850" s="4">
        <v>44651</v>
      </c>
      <c r="E1850" s="4">
        <v>44671</v>
      </c>
      <c r="F1850" s="5">
        <v>1.0280001916822323</v>
      </c>
      <c r="G1850" s="5">
        <f>'PG facts'!E7</f>
        <v>6</v>
      </c>
      <c r="H1850" s="5">
        <f t="shared" si="56"/>
        <v>1.0567843940987065</v>
      </c>
      <c r="I1850" s="5">
        <f t="shared" si="57"/>
        <v>6.168001150093394</v>
      </c>
    </row>
    <row r="1851" spans="1:9" ht="25" customHeight="1">
      <c r="A1851" s="1"/>
      <c r="B1851" s="1">
        <v>108</v>
      </c>
      <c r="C1851" s="13" t="s">
        <v>47</v>
      </c>
      <c r="D1851" s="4">
        <v>44742</v>
      </c>
      <c r="E1851" s="4">
        <v>44771</v>
      </c>
      <c r="F1851" s="5">
        <v>2.9122729416084958</v>
      </c>
      <c r="G1851" s="5">
        <f>'PG facts'!E14</f>
        <v>6</v>
      </c>
      <c r="H1851" s="5">
        <f t="shared" si="56"/>
        <v>8.4813336864250015</v>
      </c>
      <c r="I1851" s="5">
        <f t="shared" si="57"/>
        <v>17.473637649650975</v>
      </c>
    </row>
    <row r="1852" spans="1:9" ht="25" customHeight="1">
      <c r="A1852" s="1"/>
      <c r="B1852" s="1">
        <v>108</v>
      </c>
      <c r="C1852" s="13" t="s">
        <v>47</v>
      </c>
      <c r="D1852" s="4">
        <v>44834</v>
      </c>
      <c r="E1852" s="4">
        <v>44853</v>
      </c>
      <c r="F1852" s="5">
        <v>5.8502773415310516</v>
      </c>
      <c r="G1852" s="5">
        <f>'PG facts'!E21</f>
        <v>8</v>
      </c>
      <c r="H1852" s="5">
        <f t="shared" si="56"/>
        <v>34.225744972831627</v>
      </c>
      <c r="I1852" s="5">
        <f t="shared" si="57"/>
        <v>46.802218732248413</v>
      </c>
    </row>
    <row r="1853" spans="1:9" ht="25" customHeight="1">
      <c r="A1853" s="1"/>
      <c r="B1853" s="1">
        <v>108</v>
      </c>
      <c r="C1853" s="13" t="s">
        <v>47</v>
      </c>
      <c r="D1853" s="4">
        <v>44926</v>
      </c>
      <c r="E1853" s="4">
        <v>44945</v>
      </c>
      <c r="F1853" s="5">
        <v>7.2560334575520802</v>
      </c>
      <c r="G1853" s="5">
        <f>'PG facts'!E28</f>
        <v>11</v>
      </c>
      <c r="H1853" s="5">
        <f t="shared" si="56"/>
        <v>52.650021537115194</v>
      </c>
      <c r="I1853" s="5">
        <f t="shared" si="57"/>
        <v>79.816368033072877</v>
      </c>
    </row>
    <row r="1854" spans="1:9" ht="25" customHeight="1">
      <c r="A1854" s="1"/>
      <c r="B1854" s="1">
        <v>108</v>
      </c>
      <c r="C1854" s="13" t="s">
        <v>47</v>
      </c>
      <c r="D1854" s="4">
        <v>45016</v>
      </c>
      <c r="E1854" s="4">
        <v>45037</v>
      </c>
      <c r="F1854" s="5">
        <v>6.7723940234483804</v>
      </c>
      <c r="G1854" s="5">
        <f>'PG facts'!E35</f>
        <v>10</v>
      </c>
      <c r="H1854" s="5">
        <f t="shared" si="56"/>
        <v>45.865320808839343</v>
      </c>
      <c r="I1854" s="5">
        <f t="shared" si="57"/>
        <v>67.723940234483806</v>
      </c>
    </row>
    <row r="1855" spans="1:9" ht="25" customHeight="1">
      <c r="A1855" s="1"/>
      <c r="B1855" s="1">
        <v>108</v>
      </c>
      <c r="C1855" s="13" t="s">
        <v>47</v>
      </c>
      <c r="D1855" s="4">
        <v>45107</v>
      </c>
      <c r="E1855" s="4">
        <v>45135</v>
      </c>
      <c r="F1855" s="5">
        <v>7.0582272321790596</v>
      </c>
      <c r="G1855" s="5">
        <f>'PG facts'!E42</f>
        <v>9</v>
      </c>
      <c r="H1855" s="5">
        <f t="shared" si="56"/>
        <v>49.818571661074067</v>
      </c>
      <c r="I1855" s="5">
        <f t="shared" si="57"/>
        <v>63.524045089611533</v>
      </c>
    </row>
    <row r="1856" spans="1:9" ht="25" customHeight="1">
      <c r="A1856" s="1"/>
      <c r="B1856" s="1">
        <v>108</v>
      </c>
      <c r="C1856" s="13" t="s">
        <v>47</v>
      </c>
      <c r="D1856" s="4">
        <v>45199</v>
      </c>
      <c r="E1856" s="4">
        <v>45217</v>
      </c>
      <c r="F1856" s="5">
        <v>5.4935927157217845</v>
      </c>
      <c r="G1856" s="5">
        <f>'PG facts'!E49</f>
        <v>9</v>
      </c>
      <c r="H1856" s="5">
        <f t="shared" si="56"/>
        <v>30.179560926231453</v>
      </c>
      <c r="I1856" s="5">
        <f t="shared" si="57"/>
        <v>49.442334441496058</v>
      </c>
    </row>
    <row r="1857" spans="1:9" ht="25" customHeight="1">
      <c r="A1857" s="1"/>
      <c r="B1857" s="1">
        <v>108</v>
      </c>
      <c r="C1857" s="13" t="s">
        <v>47</v>
      </c>
      <c r="D1857" s="4">
        <v>45291</v>
      </c>
      <c r="E1857" s="4">
        <v>45314</v>
      </c>
      <c r="F1857" s="5">
        <v>4.2122165191533556</v>
      </c>
      <c r="G1857" s="5">
        <f>'PG facts'!E56</f>
        <v>7</v>
      </c>
      <c r="H1857" s="5">
        <f t="shared" si="56"/>
        <v>17.742768004228413</v>
      </c>
      <c r="I1857" s="5">
        <f t="shared" si="57"/>
        <v>29.48551563407349</v>
      </c>
    </row>
    <row r="1858" spans="1:9" ht="25" customHeight="1">
      <c r="A1858" s="1"/>
      <c r="B1858" s="1">
        <v>108</v>
      </c>
      <c r="C1858" s="13" t="s">
        <v>47</v>
      </c>
      <c r="D1858" s="4">
        <v>45382</v>
      </c>
      <c r="E1858" s="4">
        <v>45401</v>
      </c>
      <c r="F1858" s="5">
        <v>3.636809635836169</v>
      </c>
      <c r="G1858" s="5">
        <f>'PG facts'!E63</f>
        <v>10</v>
      </c>
      <c r="H1858" s="5">
        <f t="shared" si="56"/>
        <v>13.226384327310809</v>
      </c>
      <c r="I1858" s="5">
        <f t="shared" si="57"/>
        <v>36.36809635836169</v>
      </c>
    </row>
    <row r="1859" spans="1:9" ht="25" customHeight="1">
      <c r="A1859" s="1"/>
      <c r="B1859" s="1">
        <v>108</v>
      </c>
      <c r="C1859" s="13" t="s">
        <v>47</v>
      </c>
      <c r="D1859" s="4">
        <v>45473</v>
      </c>
      <c r="E1859" s="4">
        <v>45503</v>
      </c>
      <c r="F1859" s="5">
        <v>1.6547550061168037</v>
      </c>
      <c r="G1859" s="5">
        <f>'PG facts'!E70</f>
        <v>5</v>
      </c>
      <c r="H1859" s="5">
        <f t="shared" si="56"/>
        <v>2.7382141302686231</v>
      </c>
      <c r="I1859" s="5">
        <f t="shared" si="57"/>
        <v>8.2737750305840194</v>
      </c>
    </row>
    <row r="1860" spans="1:9" ht="25" customHeight="1">
      <c r="A1860" s="1"/>
      <c r="B1860" s="1">
        <v>108</v>
      </c>
      <c r="C1860" s="13" t="s">
        <v>50</v>
      </c>
      <c r="D1860" s="4">
        <v>44742</v>
      </c>
      <c r="E1860" s="4">
        <v>44771</v>
      </c>
      <c r="F1860" s="5">
        <v>1.0280001916822323</v>
      </c>
      <c r="G1860" s="5">
        <f>'PG facts'!E14</f>
        <v>6</v>
      </c>
      <c r="H1860" s="5">
        <f t="shared" si="56"/>
        <v>1.0567843940987065</v>
      </c>
      <c r="I1860" s="5">
        <f t="shared" si="57"/>
        <v>6.168001150093394</v>
      </c>
    </row>
    <row r="1861" spans="1:9" ht="25" customHeight="1">
      <c r="A1861" s="1"/>
      <c r="B1861" s="1">
        <v>108</v>
      </c>
      <c r="C1861" s="13" t="s">
        <v>50</v>
      </c>
      <c r="D1861" s="4">
        <v>44834</v>
      </c>
      <c r="E1861" s="4">
        <v>44853</v>
      </c>
      <c r="F1861" s="5">
        <v>2.9122729416084958</v>
      </c>
      <c r="G1861" s="5">
        <f>'PG facts'!E21</f>
        <v>8</v>
      </c>
      <c r="H1861" s="5">
        <f t="shared" si="56"/>
        <v>8.4813336864250015</v>
      </c>
      <c r="I1861" s="5">
        <f t="shared" si="57"/>
        <v>23.298183532867967</v>
      </c>
    </row>
    <row r="1862" spans="1:9" ht="25" customHeight="1">
      <c r="A1862" s="1"/>
      <c r="B1862" s="1">
        <v>108</v>
      </c>
      <c r="C1862" s="13" t="s">
        <v>50</v>
      </c>
      <c r="D1862" s="4">
        <v>44926</v>
      </c>
      <c r="E1862" s="4">
        <v>44945</v>
      </c>
      <c r="F1862" s="5">
        <v>5.8502773415310516</v>
      </c>
      <c r="G1862" s="5">
        <f>'PG facts'!E28</f>
        <v>11</v>
      </c>
      <c r="H1862" s="5">
        <f t="shared" ref="H1862:H1925" si="58">F1862^2</f>
        <v>34.225744972831627</v>
      </c>
      <c r="I1862" s="5">
        <f t="shared" ref="I1862:I1925" si="59">F1862*G1862</f>
        <v>64.353050756841569</v>
      </c>
    </row>
    <row r="1863" spans="1:9" ht="25" customHeight="1">
      <c r="A1863" s="1"/>
      <c r="B1863" s="1">
        <v>108</v>
      </c>
      <c r="C1863" s="13" t="s">
        <v>50</v>
      </c>
      <c r="D1863" s="4">
        <v>45016</v>
      </c>
      <c r="E1863" s="4">
        <v>45037</v>
      </c>
      <c r="F1863" s="5">
        <v>7.2560334575520802</v>
      </c>
      <c r="G1863" s="5">
        <f>'PG facts'!E35</f>
        <v>10</v>
      </c>
      <c r="H1863" s="5">
        <f t="shared" si="58"/>
        <v>52.650021537115194</v>
      </c>
      <c r="I1863" s="5">
        <f t="shared" si="59"/>
        <v>72.560334575520798</v>
      </c>
    </row>
    <row r="1864" spans="1:9" ht="25" customHeight="1">
      <c r="A1864" s="1"/>
      <c r="B1864" s="1">
        <v>108</v>
      </c>
      <c r="C1864" s="13" t="s">
        <v>50</v>
      </c>
      <c r="D1864" s="4">
        <v>45107</v>
      </c>
      <c r="E1864" s="4">
        <v>45135</v>
      </c>
      <c r="F1864" s="5">
        <v>6.7723940234483804</v>
      </c>
      <c r="G1864" s="5">
        <f>'PG facts'!E42</f>
        <v>9</v>
      </c>
      <c r="H1864" s="5">
        <f t="shared" si="58"/>
        <v>45.865320808839343</v>
      </c>
      <c r="I1864" s="5">
        <f t="shared" si="59"/>
        <v>60.951546211035421</v>
      </c>
    </row>
    <row r="1865" spans="1:9" ht="25" customHeight="1">
      <c r="A1865" s="1"/>
      <c r="B1865" s="1">
        <v>108</v>
      </c>
      <c r="C1865" s="13" t="s">
        <v>50</v>
      </c>
      <c r="D1865" s="4">
        <v>45199</v>
      </c>
      <c r="E1865" s="4">
        <v>45217</v>
      </c>
      <c r="F1865" s="5">
        <v>7.0582272321790596</v>
      </c>
      <c r="G1865" s="5">
        <f>'PG facts'!E49</f>
        <v>9</v>
      </c>
      <c r="H1865" s="5">
        <f t="shared" si="58"/>
        <v>49.818571661074067</v>
      </c>
      <c r="I1865" s="5">
        <f t="shared" si="59"/>
        <v>63.524045089611533</v>
      </c>
    </row>
    <row r="1866" spans="1:9" ht="25" customHeight="1">
      <c r="A1866" s="1"/>
      <c r="B1866" s="1">
        <v>108</v>
      </c>
      <c r="C1866" s="13" t="s">
        <v>50</v>
      </c>
      <c r="D1866" s="4">
        <v>45291</v>
      </c>
      <c r="E1866" s="4">
        <v>45314</v>
      </c>
      <c r="F1866" s="5">
        <v>5.4935927157217845</v>
      </c>
      <c r="G1866" s="5">
        <f>'PG facts'!E56</f>
        <v>7</v>
      </c>
      <c r="H1866" s="5">
        <f t="shared" si="58"/>
        <v>30.179560926231453</v>
      </c>
      <c r="I1866" s="5">
        <f t="shared" si="59"/>
        <v>38.455149010052494</v>
      </c>
    </row>
    <row r="1867" spans="1:9" ht="25" customHeight="1">
      <c r="A1867" s="1"/>
      <c r="B1867" s="1">
        <v>108</v>
      </c>
      <c r="C1867" s="13" t="s">
        <v>50</v>
      </c>
      <c r="D1867" s="4">
        <v>45382</v>
      </c>
      <c r="E1867" s="4">
        <v>45401</v>
      </c>
      <c r="F1867" s="5">
        <v>4.2122165191533556</v>
      </c>
      <c r="G1867" s="5">
        <f>'PG facts'!E63</f>
        <v>10</v>
      </c>
      <c r="H1867" s="5">
        <f t="shared" si="58"/>
        <v>17.742768004228413</v>
      </c>
      <c r="I1867" s="5">
        <f t="shared" si="59"/>
        <v>42.122165191533554</v>
      </c>
    </row>
    <row r="1868" spans="1:9" ht="25" customHeight="1">
      <c r="A1868" s="1"/>
      <c r="B1868" s="1">
        <v>108</v>
      </c>
      <c r="C1868" s="13" t="s">
        <v>50</v>
      </c>
      <c r="D1868" s="4">
        <v>45473</v>
      </c>
      <c r="E1868" s="4">
        <v>45503</v>
      </c>
      <c r="F1868" s="5">
        <v>3.636809635836169</v>
      </c>
      <c r="G1868" s="5">
        <f>'PG facts'!E70</f>
        <v>5</v>
      </c>
      <c r="H1868" s="5">
        <f t="shared" si="58"/>
        <v>13.226384327310809</v>
      </c>
      <c r="I1868" s="5">
        <f t="shared" si="59"/>
        <v>18.184048179180845</v>
      </c>
    </row>
    <row r="1869" spans="1:9" ht="25" customHeight="1">
      <c r="A1869" s="1"/>
      <c r="B1869" s="1">
        <v>109</v>
      </c>
      <c r="C1869" s="13" t="s">
        <v>47</v>
      </c>
      <c r="D1869" s="4">
        <v>44651</v>
      </c>
      <c r="E1869" s="4">
        <v>44671</v>
      </c>
      <c r="F1869" s="5">
        <v>1.0280001916822323</v>
      </c>
      <c r="G1869" s="5">
        <f>'PG facts'!E7</f>
        <v>6</v>
      </c>
      <c r="H1869" s="5">
        <f t="shared" si="58"/>
        <v>1.0567843940987065</v>
      </c>
      <c r="I1869" s="5">
        <f t="shared" si="59"/>
        <v>6.168001150093394</v>
      </c>
    </row>
    <row r="1870" spans="1:9" ht="25" customHeight="1">
      <c r="A1870" s="1"/>
      <c r="B1870" s="1">
        <v>109</v>
      </c>
      <c r="C1870" s="13" t="s">
        <v>47</v>
      </c>
      <c r="D1870" s="4">
        <v>44742</v>
      </c>
      <c r="E1870" s="4">
        <v>44771</v>
      </c>
      <c r="F1870" s="5">
        <v>2.9122729416084958</v>
      </c>
      <c r="G1870" s="5">
        <f>'PG facts'!E14</f>
        <v>6</v>
      </c>
      <c r="H1870" s="5">
        <f t="shared" si="58"/>
        <v>8.4813336864250015</v>
      </c>
      <c r="I1870" s="5">
        <f t="shared" si="59"/>
        <v>17.473637649650975</v>
      </c>
    </row>
    <row r="1871" spans="1:9" ht="25" customHeight="1">
      <c r="A1871" s="1"/>
      <c r="B1871" s="1">
        <v>109</v>
      </c>
      <c r="C1871" s="13" t="s">
        <v>47</v>
      </c>
      <c r="D1871" s="4">
        <v>44834</v>
      </c>
      <c r="E1871" s="4">
        <v>44853</v>
      </c>
      <c r="F1871" s="5">
        <v>5.8502773415310516</v>
      </c>
      <c r="G1871" s="5">
        <f>'PG facts'!E21</f>
        <v>8</v>
      </c>
      <c r="H1871" s="5">
        <f t="shared" si="58"/>
        <v>34.225744972831627</v>
      </c>
      <c r="I1871" s="5">
        <f t="shared" si="59"/>
        <v>46.802218732248413</v>
      </c>
    </row>
    <row r="1872" spans="1:9" ht="25" customHeight="1">
      <c r="A1872" s="1"/>
      <c r="B1872" s="1">
        <v>109</v>
      </c>
      <c r="C1872" s="13" t="s">
        <v>47</v>
      </c>
      <c r="D1872" s="4">
        <v>44926</v>
      </c>
      <c r="E1872" s="4">
        <v>44945</v>
      </c>
      <c r="F1872" s="5">
        <v>7.2560334575520802</v>
      </c>
      <c r="G1872" s="5">
        <f>'PG facts'!E28</f>
        <v>11</v>
      </c>
      <c r="H1872" s="5">
        <f t="shared" si="58"/>
        <v>52.650021537115194</v>
      </c>
      <c r="I1872" s="5">
        <f t="shared" si="59"/>
        <v>79.816368033072877</v>
      </c>
    </row>
    <row r="1873" spans="1:9" ht="25" customHeight="1">
      <c r="A1873" s="1"/>
      <c r="B1873" s="1">
        <v>109</v>
      </c>
      <c r="C1873" s="13" t="s">
        <v>47</v>
      </c>
      <c r="D1873" s="4">
        <v>45016</v>
      </c>
      <c r="E1873" s="4">
        <v>45037</v>
      </c>
      <c r="F1873" s="5">
        <v>6.7723940234483804</v>
      </c>
      <c r="G1873" s="5">
        <f>'PG facts'!E35</f>
        <v>10</v>
      </c>
      <c r="H1873" s="5">
        <f t="shared" si="58"/>
        <v>45.865320808839343</v>
      </c>
      <c r="I1873" s="5">
        <f t="shared" si="59"/>
        <v>67.723940234483806</v>
      </c>
    </row>
    <row r="1874" spans="1:9" ht="25" customHeight="1">
      <c r="A1874" s="1"/>
      <c r="B1874" s="1">
        <v>109</v>
      </c>
      <c r="C1874" s="13" t="s">
        <v>47</v>
      </c>
      <c r="D1874" s="4">
        <v>45107</v>
      </c>
      <c r="E1874" s="4">
        <v>45135</v>
      </c>
      <c r="F1874" s="5">
        <v>7.0582272321790596</v>
      </c>
      <c r="G1874" s="5">
        <f>'PG facts'!E42</f>
        <v>9</v>
      </c>
      <c r="H1874" s="5">
        <f t="shared" si="58"/>
        <v>49.818571661074067</v>
      </c>
      <c r="I1874" s="5">
        <f t="shared" si="59"/>
        <v>63.524045089611533</v>
      </c>
    </row>
    <row r="1875" spans="1:9" ht="25" customHeight="1">
      <c r="A1875" s="1"/>
      <c r="B1875" s="1">
        <v>109</v>
      </c>
      <c r="C1875" s="13" t="s">
        <v>47</v>
      </c>
      <c r="D1875" s="4">
        <v>45199</v>
      </c>
      <c r="E1875" s="4">
        <v>45217</v>
      </c>
      <c r="F1875" s="5">
        <v>5.4935927157217845</v>
      </c>
      <c r="G1875" s="5">
        <f>'PG facts'!E49</f>
        <v>9</v>
      </c>
      <c r="H1875" s="5">
        <f t="shared" si="58"/>
        <v>30.179560926231453</v>
      </c>
      <c r="I1875" s="5">
        <f t="shared" si="59"/>
        <v>49.442334441496058</v>
      </c>
    </row>
    <row r="1876" spans="1:9" ht="25" customHeight="1">
      <c r="A1876" s="1"/>
      <c r="B1876" s="1">
        <v>109</v>
      </c>
      <c r="C1876" s="13" t="s">
        <v>47</v>
      </c>
      <c r="D1876" s="4">
        <v>45291</v>
      </c>
      <c r="E1876" s="4">
        <v>45314</v>
      </c>
      <c r="F1876" s="5">
        <v>4.2122165191533556</v>
      </c>
      <c r="G1876" s="5">
        <f>'PG facts'!E56</f>
        <v>7</v>
      </c>
      <c r="H1876" s="5">
        <f t="shared" si="58"/>
        <v>17.742768004228413</v>
      </c>
      <c r="I1876" s="5">
        <f t="shared" si="59"/>
        <v>29.48551563407349</v>
      </c>
    </row>
    <row r="1877" spans="1:9" ht="25" customHeight="1">
      <c r="A1877" s="1"/>
      <c r="B1877" s="1">
        <v>109</v>
      </c>
      <c r="C1877" s="13" t="s">
        <v>47</v>
      </c>
      <c r="D1877" s="4">
        <v>45382</v>
      </c>
      <c r="E1877" s="4">
        <v>45401</v>
      </c>
      <c r="F1877" s="5">
        <v>3.636809635836169</v>
      </c>
      <c r="G1877" s="5">
        <f>'PG facts'!E63</f>
        <v>10</v>
      </c>
      <c r="H1877" s="5">
        <f t="shared" si="58"/>
        <v>13.226384327310809</v>
      </c>
      <c r="I1877" s="5">
        <f t="shared" si="59"/>
        <v>36.36809635836169</v>
      </c>
    </row>
    <row r="1878" spans="1:9" ht="25" customHeight="1">
      <c r="A1878" s="1"/>
      <c r="B1878" s="1">
        <v>109</v>
      </c>
      <c r="C1878" s="13" t="s">
        <v>47</v>
      </c>
      <c r="D1878" s="4">
        <v>45473</v>
      </c>
      <c r="E1878" s="4">
        <v>45503</v>
      </c>
      <c r="F1878" s="5">
        <v>1.6547550061168037</v>
      </c>
      <c r="G1878" s="5">
        <f>'PG facts'!E70</f>
        <v>5</v>
      </c>
      <c r="H1878" s="5">
        <f t="shared" si="58"/>
        <v>2.7382141302686231</v>
      </c>
      <c r="I1878" s="5">
        <f t="shared" si="59"/>
        <v>8.2737750305840194</v>
      </c>
    </row>
    <row r="1879" spans="1:9" ht="25" customHeight="1">
      <c r="A1879" s="1"/>
      <c r="B1879" s="1">
        <v>109</v>
      </c>
      <c r="C1879" s="13" t="s">
        <v>50</v>
      </c>
      <c r="D1879" s="4">
        <v>44742</v>
      </c>
      <c r="E1879" s="4">
        <v>44771</v>
      </c>
      <c r="F1879" s="5">
        <v>1.0280001916822323</v>
      </c>
      <c r="G1879" s="5">
        <f>'PG facts'!E14</f>
        <v>6</v>
      </c>
      <c r="H1879" s="5">
        <f t="shared" si="58"/>
        <v>1.0567843940987065</v>
      </c>
      <c r="I1879" s="5">
        <f t="shared" si="59"/>
        <v>6.168001150093394</v>
      </c>
    </row>
    <row r="1880" spans="1:9" ht="25" customHeight="1">
      <c r="A1880" s="1"/>
      <c r="B1880" s="1">
        <v>109</v>
      </c>
      <c r="C1880" s="13" t="s">
        <v>50</v>
      </c>
      <c r="D1880" s="4">
        <v>44834</v>
      </c>
      <c r="E1880" s="4">
        <v>44853</v>
      </c>
      <c r="F1880" s="5">
        <v>2.9122729416084958</v>
      </c>
      <c r="G1880" s="5">
        <f>'PG facts'!E21</f>
        <v>8</v>
      </c>
      <c r="H1880" s="5">
        <f t="shared" si="58"/>
        <v>8.4813336864250015</v>
      </c>
      <c r="I1880" s="5">
        <f t="shared" si="59"/>
        <v>23.298183532867967</v>
      </c>
    </row>
    <row r="1881" spans="1:9" ht="25" customHeight="1">
      <c r="A1881" s="1"/>
      <c r="B1881" s="1">
        <v>109</v>
      </c>
      <c r="C1881" s="13" t="s">
        <v>50</v>
      </c>
      <c r="D1881" s="4">
        <v>44926</v>
      </c>
      <c r="E1881" s="4">
        <v>44945</v>
      </c>
      <c r="F1881" s="5">
        <v>5.8502773415310516</v>
      </c>
      <c r="G1881" s="5">
        <f>'PG facts'!E28</f>
        <v>11</v>
      </c>
      <c r="H1881" s="5">
        <f t="shared" si="58"/>
        <v>34.225744972831627</v>
      </c>
      <c r="I1881" s="5">
        <f t="shared" si="59"/>
        <v>64.353050756841569</v>
      </c>
    </row>
    <row r="1882" spans="1:9" ht="25" customHeight="1">
      <c r="A1882" s="1"/>
      <c r="B1882" s="1">
        <v>109</v>
      </c>
      <c r="C1882" s="13" t="s">
        <v>50</v>
      </c>
      <c r="D1882" s="4">
        <v>45016</v>
      </c>
      <c r="E1882" s="4">
        <v>45037</v>
      </c>
      <c r="F1882" s="5">
        <v>7.2560334575520802</v>
      </c>
      <c r="G1882" s="5">
        <f>'PG facts'!E35</f>
        <v>10</v>
      </c>
      <c r="H1882" s="5">
        <f t="shared" si="58"/>
        <v>52.650021537115194</v>
      </c>
      <c r="I1882" s="5">
        <f t="shared" si="59"/>
        <v>72.560334575520798</v>
      </c>
    </row>
    <row r="1883" spans="1:9" ht="25" customHeight="1">
      <c r="A1883" s="1"/>
      <c r="B1883" s="1">
        <v>109</v>
      </c>
      <c r="C1883" s="13" t="s">
        <v>50</v>
      </c>
      <c r="D1883" s="4">
        <v>45107</v>
      </c>
      <c r="E1883" s="4">
        <v>45135</v>
      </c>
      <c r="F1883" s="5">
        <v>6.7723940234483804</v>
      </c>
      <c r="G1883" s="5">
        <f>'PG facts'!E42</f>
        <v>9</v>
      </c>
      <c r="H1883" s="5">
        <f t="shared" si="58"/>
        <v>45.865320808839343</v>
      </c>
      <c r="I1883" s="5">
        <f t="shared" si="59"/>
        <v>60.951546211035421</v>
      </c>
    </row>
    <row r="1884" spans="1:9" ht="25" customHeight="1">
      <c r="A1884" s="1"/>
      <c r="B1884" s="1">
        <v>109</v>
      </c>
      <c r="C1884" s="13" t="s">
        <v>50</v>
      </c>
      <c r="D1884" s="4">
        <v>45199</v>
      </c>
      <c r="E1884" s="4">
        <v>45217</v>
      </c>
      <c r="F1884" s="5">
        <v>7.0582272321790596</v>
      </c>
      <c r="G1884" s="5">
        <f>'PG facts'!E49</f>
        <v>9</v>
      </c>
      <c r="H1884" s="5">
        <f t="shared" si="58"/>
        <v>49.818571661074067</v>
      </c>
      <c r="I1884" s="5">
        <f t="shared" si="59"/>
        <v>63.524045089611533</v>
      </c>
    </row>
    <row r="1885" spans="1:9" ht="25" customHeight="1">
      <c r="A1885" s="1"/>
      <c r="B1885" s="1">
        <v>109</v>
      </c>
      <c r="C1885" s="13" t="s">
        <v>50</v>
      </c>
      <c r="D1885" s="4">
        <v>45291</v>
      </c>
      <c r="E1885" s="4">
        <v>45314</v>
      </c>
      <c r="F1885" s="5">
        <v>5.4935927157217845</v>
      </c>
      <c r="G1885" s="5">
        <f>'PG facts'!E56</f>
        <v>7</v>
      </c>
      <c r="H1885" s="5">
        <f t="shared" si="58"/>
        <v>30.179560926231453</v>
      </c>
      <c r="I1885" s="5">
        <f t="shared" si="59"/>
        <v>38.455149010052494</v>
      </c>
    </row>
    <row r="1886" spans="1:9" ht="25" customHeight="1">
      <c r="A1886" s="1"/>
      <c r="B1886" s="1">
        <v>109</v>
      </c>
      <c r="C1886" s="13" t="s">
        <v>50</v>
      </c>
      <c r="D1886" s="4">
        <v>45382</v>
      </c>
      <c r="E1886" s="4">
        <v>45401</v>
      </c>
      <c r="F1886" s="5">
        <v>4.2122165191533556</v>
      </c>
      <c r="G1886" s="5">
        <f>'PG facts'!E63</f>
        <v>10</v>
      </c>
      <c r="H1886" s="5">
        <f t="shared" si="58"/>
        <v>17.742768004228413</v>
      </c>
      <c r="I1886" s="5">
        <f t="shared" si="59"/>
        <v>42.122165191533554</v>
      </c>
    </row>
    <row r="1887" spans="1:9" ht="25" customHeight="1">
      <c r="A1887" s="1"/>
      <c r="B1887" s="1">
        <v>109</v>
      </c>
      <c r="C1887" s="13" t="s">
        <v>50</v>
      </c>
      <c r="D1887" s="4">
        <v>45473</v>
      </c>
      <c r="E1887" s="4">
        <v>45503</v>
      </c>
      <c r="F1887" s="5">
        <v>3.636809635836169</v>
      </c>
      <c r="G1887" s="5">
        <f>'PG facts'!E70</f>
        <v>5</v>
      </c>
      <c r="H1887" s="5">
        <f t="shared" si="58"/>
        <v>13.226384327310809</v>
      </c>
      <c r="I1887" s="5">
        <f t="shared" si="59"/>
        <v>18.184048179180845</v>
      </c>
    </row>
    <row r="1888" spans="1:9" ht="25" customHeight="1">
      <c r="A1888" s="1"/>
      <c r="B1888" s="1">
        <v>110</v>
      </c>
      <c r="C1888" s="13" t="s">
        <v>47</v>
      </c>
      <c r="D1888" s="4">
        <v>44651</v>
      </c>
      <c r="E1888" s="4">
        <v>44671</v>
      </c>
      <c r="F1888" s="5">
        <v>6.6867236024844789</v>
      </c>
      <c r="G1888" s="5">
        <f>'PG facts'!F6</f>
        <v>3</v>
      </c>
      <c r="H1888" s="5">
        <f t="shared" si="58"/>
        <v>44.712272536023008</v>
      </c>
      <c r="I1888" s="5">
        <f t="shared" si="59"/>
        <v>20.060170807453439</v>
      </c>
    </row>
    <row r="1889" spans="1:9" ht="25" customHeight="1">
      <c r="A1889" s="1"/>
      <c r="B1889" s="1">
        <v>110</v>
      </c>
      <c r="C1889" s="13" t="s">
        <v>47</v>
      </c>
      <c r="D1889" s="4">
        <v>44742</v>
      </c>
      <c r="E1889" s="4">
        <v>44771</v>
      </c>
      <c r="F1889" s="5">
        <v>3.3005205380611136</v>
      </c>
      <c r="G1889" s="5">
        <f>'PG facts'!F13</f>
        <v>0</v>
      </c>
      <c r="H1889" s="5">
        <f t="shared" si="58"/>
        <v>10.893435822163223</v>
      </c>
      <c r="I1889" s="5">
        <f t="shared" si="59"/>
        <v>0</v>
      </c>
    </row>
    <row r="1890" spans="1:9" ht="25" customHeight="1">
      <c r="A1890" s="1"/>
      <c r="B1890" s="1">
        <v>110</v>
      </c>
      <c r="C1890" s="13" t="s">
        <v>47</v>
      </c>
      <c r="D1890" s="4">
        <v>44834</v>
      </c>
      <c r="E1890" s="4">
        <v>44853</v>
      </c>
      <c r="F1890" s="5">
        <v>3.7534957034626615</v>
      </c>
      <c r="G1890" s="5">
        <f>'PG facts'!F20</f>
        <v>4</v>
      </c>
      <c r="H1890" s="5">
        <f t="shared" si="58"/>
        <v>14.08872999591266</v>
      </c>
      <c r="I1890" s="5">
        <f t="shared" si="59"/>
        <v>15.013982813850646</v>
      </c>
    </row>
    <row r="1891" spans="1:9" ht="25" customHeight="1">
      <c r="A1891" s="1"/>
      <c r="B1891" s="1">
        <v>110</v>
      </c>
      <c r="C1891" s="13" t="s">
        <v>47</v>
      </c>
      <c r="D1891" s="4">
        <v>44926</v>
      </c>
      <c r="E1891" s="4">
        <v>44945</v>
      </c>
      <c r="F1891" s="5">
        <v>3.8537489057633101</v>
      </c>
      <c r="G1891" s="5">
        <f>'PG facts'!F27</f>
        <v>3</v>
      </c>
      <c r="H1891" s="5">
        <f t="shared" si="58"/>
        <v>14.85138062867191</v>
      </c>
      <c r="I1891" s="5">
        <f t="shared" si="59"/>
        <v>11.561246717289929</v>
      </c>
    </row>
    <row r="1892" spans="1:9" ht="25" customHeight="1">
      <c r="A1892" s="1"/>
      <c r="B1892" s="1">
        <v>110</v>
      </c>
      <c r="C1892" s="13" t="s">
        <v>47</v>
      </c>
      <c r="D1892" s="4">
        <v>45016</v>
      </c>
      <c r="E1892" s="4">
        <v>45037</v>
      </c>
      <c r="F1892" s="5">
        <v>7.4077443221443939</v>
      </c>
      <c r="G1892" s="5">
        <f>'PG facts'!F34</f>
        <v>7</v>
      </c>
      <c r="H1892" s="5">
        <f t="shared" si="58"/>
        <v>54.874675942262506</v>
      </c>
      <c r="I1892" s="5">
        <f t="shared" si="59"/>
        <v>51.854210255010756</v>
      </c>
    </row>
    <row r="1893" spans="1:9" ht="25" customHeight="1">
      <c r="A1893" s="1"/>
      <c r="B1893" s="1">
        <v>110</v>
      </c>
      <c r="C1893" s="13" t="s">
        <v>47</v>
      </c>
      <c r="D1893" s="4">
        <v>45107</v>
      </c>
      <c r="E1893" s="4">
        <v>45135</v>
      </c>
      <c r="F1893" s="5">
        <v>8.5185148228344545</v>
      </c>
      <c r="G1893" s="5">
        <f>'PG facts'!F41</f>
        <v>11</v>
      </c>
      <c r="H1893" s="5">
        <f t="shared" si="58"/>
        <v>72.565094786850324</v>
      </c>
      <c r="I1893" s="5">
        <f t="shared" si="59"/>
        <v>93.703663051179007</v>
      </c>
    </row>
    <row r="1894" spans="1:9" ht="25" customHeight="1">
      <c r="A1894" s="1"/>
      <c r="B1894" s="1">
        <v>110</v>
      </c>
      <c r="C1894" s="13" t="s">
        <v>47</v>
      </c>
      <c r="D1894" s="4">
        <v>45199</v>
      </c>
      <c r="E1894" s="4">
        <v>45217</v>
      </c>
      <c r="F1894" s="5">
        <v>7.2412914355164393</v>
      </c>
      <c r="G1894" s="5">
        <f>'PG facts'!F48</f>
        <v>5</v>
      </c>
      <c r="H1894" s="5">
        <f t="shared" si="58"/>
        <v>52.436301654083735</v>
      </c>
      <c r="I1894" s="5">
        <f t="shared" si="59"/>
        <v>36.206457177582195</v>
      </c>
    </row>
    <row r="1895" spans="1:9" ht="25" customHeight="1">
      <c r="A1895" s="1"/>
      <c r="B1895" s="1">
        <v>110</v>
      </c>
      <c r="C1895" s="13" t="s">
        <v>47</v>
      </c>
      <c r="D1895" s="4">
        <v>45291</v>
      </c>
      <c r="E1895" s="4">
        <v>45314</v>
      </c>
      <c r="F1895" s="5">
        <v>9.637550476339829</v>
      </c>
      <c r="G1895" s="5">
        <f>'PG facts'!F55</f>
        <v>1</v>
      </c>
      <c r="H1895" s="5">
        <f t="shared" si="58"/>
        <v>92.882379183998069</v>
      </c>
      <c r="I1895" s="5">
        <f t="shared" si="59"/>
        <v>9.637550476339829</v>
      </c>
    </row>
    <row r="1896" spans="1:9" ht="25" customHeight="1">
      <c r="A1896" s="1"/>
      <c r="B1896" s="1">
        <v>110</v>
      </c>
      <c r="C1896" s="13" t="s">
        <v>47</v>
      </c>
      <c r="D1896" s="4">
        <v>45382</v>
      </c>
      <c r="E1896" s="4">
        <v>45401</v>
      </c>
      <c r="F1896" s="5">
        <v>2.1559106393390204</v>
      </c>
      <c r="G1896" s="5">
        <f>'PG facts'!F62</f>
        <v>3</v>
      </c>
      <c r="H1896" s="5">
        <f t="shared" si="58"/>
        <v>4.6479506848151839</v>
      </c>
      <c r="I1896" s="5">
        <f t="shared" si="59"/>
        <v>6.4677319180170612</v>
      </c>
    </row>
    <row r="1897" spans="1:9" ht="25" customHeight="1">
      <c r="A1897" s="1"/>
      <c r="B1897" s="1">
        <v>110</v>
      </c>
      <c r="C1897" s="13" t="s">
        <v>50</v>
      </c>
      <c r="D1897" s="4">
        <v>44742</v>
      </c>
      <c r="E1897" s="4">
        <v>44771</v>
      </c>
      <c r="F1897" s="5">
        <v>6.6867236024844789</v>
      </c>
      <c r="G1897" s="5">
        <f>'PG facts'!F13</f>
        <v>0</v>
      </c>
      <c r="H1897" s="5">
        <f t="shared" si="58"/>
        <v>44.712272536023008</v>
      </c>
      <c r="I1897" s="5">
        <f t="shared" si="59"/>
        <v>0</v>
      </c>
    </row>
    <row r="1898" spans="1:9" ht="25" customHeight="1">
      <c r="A1898" s="1"/>
      <c r="B1898" s="1">
        <v>110</v>
      </c>
      <c r="C1898" s="13" t="s">
        <v>50</v>
      </c>
      <c r="D1898" s="4">
        <v>44834</v>
      </c>
      <c r="E1898" s="4">
        <v>44853</v>
      </c>
      <c r="F1898" s="5">
        <v>3.3005205380611136</v>
      </c>
      <c r="G1898" s="5">
        <f>'PG facts'!F20</f>
        <v>4</v>
      </c>
      <c r="H1898" s="5">
        <f t="shared" si="58"/>
        <v>10.893435822163223</v>
      </c>
      <c r="I1898" s="5">
        <f t="shared" si="59"/>
        <v>13.202082152244454</v>
      </c>
    </row>
    <row r="1899" spans="1:9" ht="25" customHeight="1">
      <c r="A1899" s="1"/>
      <c r="B1899" s="1">
        <v>110</v>
      </c>
      <c r="C1899" s="13" t="s">
        <v>50</v>
      </c>
      <c r="D1899" s="4">
        <v>44926</v>
      </c>
      <c r="E1899" s="4">
        <v>44945</v>
      </c>
      <c r="F1899" s="5">
        <v>3.7534957034626615</v>
      </c>
      <c r="G1899" s="5">
        <f>'PG facts'!F27</f>
        <v>3</v>
      </c>
      <c r="H1899" s="5">
        <f t="shared" si="58"/>
        <v>14.08872999591266</v>
      </c>
      <c r="I1899" s="5">
        <f t="shared" si="59"/>
        <v>11.260487110387984</v>
      </c>
    </row>
    <row r="1900" spans="1:9" ht="25" customHeight="1">
      <c r="A1900" s="1"/>
      <c r="B1900" s="1">
        <v>110</v>
      </c>
      <c r="C1900" s="13" t="s">
        <v>50</v>
      </c>
      <c r="D1900" s="4">
        <v>45016</v>
      </c>
      <c r="E1900" s="4">
        <v>45037</v>
      </c>
      <c r="F1900" s="5">
        <v>3.8537489057633101</v>
      </c>
      <c r="G1900" s="5">
        <f>'PG facts'!F34</f>
        <v>7</v>
      </c>
      <c r="H1900" s="5">
        <f t="shared" si="58"/>
        <v>14.85138062867191</v>
      </c>
      <c r="I1900" s="5">
        <f t="shared" si="59"/>
        <v>26.97624234034317</v>
      </c>
    </row>
    <row r="1901" spans="1:9" ht="25" customHeight="1">
      <c r="A1901" s="1"/>
      <c r="B1901" s="1">
        <v>110</v>
      </c>
      <c r="C1901" s="13" t="s">
        <v>50</v>
      </c>
      <c r="D1901" s="4">
        <v>45107</v>
      </c>
      <c r="E1901" s="4">
        <v>45135</v>
      </c>
      <c r="F1901" s="5">
        <v>7.4077443221443939</v>
      </c>
      <c r="G1901" s="5">
        <f>'PG facts'!F41</f>
        <v>11</v>
      </c>
      <c r="H1901" s="5">
        <f t="shared" si="58"/>
        <v>54.874675942262506</v>
      </c>
      <c r="I1901" s="5">
        <f t="shared" si="59"/>
        <v>81.485187543588339</v>
      </c>
    </row>
    <row r="1902" spans="1:9" ht="25" customHeight="1">
      <c r="A1902" s="1"/>
      <c r="B1902" s="1">
        <v>110</v>
      </c>
      <c r="C1902" s="13" t="s">
        <v>50</v>
      </c>
      <c r="D1902" s="4">
        <v>45199</v>
      </c>
      <c r="E1902" s="4">
        <v>45217</v>
      </c>
      <c r="F1902" s="5">
        <v>8.5185148228344545</v>
      </c>
      <c r="G1902" s="5">
        <f>'PG facts'!F48</f>
        <v>5</v>
      </c>
      <c r="H1902" s="5">
        <f t="shared" si="58"/>
        <v>72.565094786850324</v>
      </c>
      <c r="I1902" s="5">
        <f t="shared" si="59"/>
        <v>42.592574114172272</v>
      </c>
    </row>
    <row r="1903" spans="1:9" ht="25" customHeight="1">
      <c r="A1903" s="1"/>
      <c r="B1903" s="1">
        <v>110</v>
      </c>
      <c r="C1903" s="13" t="s">
        <v>50</v>
      </c>
      <c r="D1903" s="4">
        <v>45291</v>
      </c>
      <c r="E1903" s="4">
        <v>45314</v>
      </c>
      <c r="F1903" s="5">
        <v>7.2412914355164393</v>
      </c>
      <c r="G1903" s="5">
        <f>'PG facts'!F55</f>
        <v>1</v>
      </c>
      <c r="H1903" s="5">
        <f t="shared" si="58"/>
        <v>52.436301654083735</v>
      </c>
      <c r="I1903" s="5">
        <f t="shared" si="59"/>
        <v>7.2412914355164393</v>
      </c>
    </row>
    <row r="1904" spans="1:9" ht="25" customHeight="1">
      <c r="A1904" s="1"/>
      <c r="B1904" s="1">
        <v>110</v>
      </c>
      <c r="C1904" s="13" t="s">
        <v>50</v>
      </c>
      <c r="D1904" s="4">
        <v>45382</v>
      </c>
      <c r="E1904" s="4">
        <v>45401</v>
      </c>
      <c r="F1904" s="5">
        <v>9.637550476339829</v>
      </c>
      <c r="G1904" s="5">
        <f>'PG facts'!F62</f>
        <v>3</v>
      </c>
      <c r="H1904" s="5">
        <f t="shared" si="58"/>
        <v>92.882379183998069</v>
      </c>
      <c r="I1904" s="5">
        <f t="shared" si="59"/>
        <v>28.912651429019487</v>
      </c>
    </row>
    <row r="1905" spans="1:9" ht="25" customHeight="1">
      <c r="A1905" s="1"/>
      <c r="B1905" s="1">
        <v>111</v>
      </c>
      <c r="C1905" s="13" t="s">
        <v>47</v>
      </c>
      <c r="D1905" s="4">
        <v>44651</v>
      </c>
      <c r="E1905" s="4">
        <v>44671</v>
      </c>
      <c r="F1905" s="5">
        <v>6.6867236024844789</v>
      </c>
      <c r="G1905" s="5">
        <f>'PG facts'!F6</f>
        <v>3</v>
      </c>
      <c r="H1905" s="5">
        <f t="shared" si="58"/>
        <v>44.712272536023008</v>
      </c>
      <c r="I1905" s="5">
        <f t="shared" si="59"/>
        <v>20.060170807453439</v>
      </c>
    </row>
    <row r="1906" spans="1:9" ht="25" customHeight="1">
      <c r="A1906" s="1"/>
      <c r="B1906" s="1">
        <v>111</v>
      </c>
      <c r="C1906" s="13" t="s">
        <v>47</v>
      </c>
      <c r="D1906" s="4">
        <v>44742</v>
      </c>
      <c r="E1906" s="4">
        <v>44771</v>
      </c>
      <c r="F1906" s="5">
        <v>3.3005205380611136</v>
      </c>
      <c r="G1906" s="5">
        <f>'PG facts'!F13</f>
        <v>0</v>
      </c>
      <c r="H1906" s="5">
        <f t="shared" si="58"/>
        <v>10.893435822163223</v>
      </c>
      <c r="I1906" s="5">
        <f t="shared" si="59"/>
        <v>0</v>
      </c>
    </row>
    <row r="1907" spans="1:9" ht="25" customHeight="1">
      <c r="A1907" s="1"/>
      <c r="B1907" s="1">
        <v>111</v>
      </c>
      <c r="C1907" s="13" t="s">
        <v>47</v>
      </c>
      <c r="D1907" s="4">
        <v>44834</v>
      </c>
      <c r="E1907" s="4">
        <v>44853</v>
      </c>
      <c r="F1907" s="5">
        <v>3.7534957034626615</v>
      </c>
      <c r="G1907" s="5">
        <f>'PG facts'!F20</f>
        <v>4</v>
      </c>
      <c r="H1907" s="5">
        <f t="shared" si="58"/>
        <v>14.08872999591266</v>
      </c>
      <c r="I1907" s="5">
        <f t="shared" si="59"/>
        <v>15.013982813850646</v>
      </c>
    </row>
    <row r="1908" spans="1:9" ht="25" customHeight="1">
      <c r="A1908" s="1"/>
      <c r="B1908" s="1">
        <v>111</v>
      </c>
      <c r="C1908" s="13" t="s">
        <v>47</v>
      </c>
      <c r="D1908" s="4">
        <v>44926</v>
      </c>
      <c r="E1908" s="4">
        <v>44945</v>
      </c>
      <c r="F1908" s="5">
        <v>3.8537489057633101</v>
      </c>
      <c r="G1908" s="5">
        <f>'PG facts'!F27</f>
        <v>3</v>
      </c>
      <c r="H1908" s="5">
        <f t="shared" si="58"/>
        <v>14.85138062867191</v>
      </c>
      <c r="I1908" s="5">
        <f t="shared" si="59"/>
        <v>11.561246717289929</v>
      </c>
    </row>
    <row r="1909" spans="1:9" ht="25" customHeight="1">
      <c r="A1909" s="1"/>
      <c r="B1909" s="1">
        <v>111</v>
      </c>
      <c r="C1909" s="13" t="s">
        <v>47</v>
      </c>
      <c r="D1909" s="4">
        <v>45016</v>
      </c>
      <c r="E1909" s="4">
        <v>45037</v>
      </c>
      <c r="F1909" s="5">
        <v>7.4077443221443939</v>
      </c>
      <c r="G1909" s="5">
        <f>'PG facts'!F34</f>
        <v>7</v>
      </c>
      <c r="H1909" s="5">
        <f t="shared" si="58"/>
        <v>54.874675942262506</v>
      </c>
      <c r="I1909" s="5">
        <f t="shared" si="59"/>
        <v>51.854210255010756</v>
      </c>
    </row>
    <row r="1910" spans="1:9" ht="25" customHeight="1">
      <c r="A1910" s="1"/>
      <c r="B1910" s="1">
        <v>111</v>
      </c>
      <c r="C1910" s="13" t="s">
        <v>47</v>
      </c>
      <c r="D1910" s="4">
        <v>45107</v>
      </c>
      <c r="E1910" s="4">
        <v>45135</v>
      </c>
      <c r="F1910" s="5">
        <v>8.5544368719877806</v>
      </c>
      <c r="G1910" s="5">
        <f>'PG facts'!F41</f>
        <v>11</v>
      </c>
      <c r="H1910" s="5">
        <f t="shared" si="58"/>
        <v>73.178390196824083</v>
      </c>
      <c r="I1910" s="5">
        <f t="shared" si="59"/>
        <v>94.098805591865585</v>
      </c>
    </row>
    <row r="1911" spans="1:9" ht="25" customHeight="1">
      <c r="A1911" s="1"/>
      <c r="B1911" s="1">
        <v>111</v>
      </c>
      <c r="C1911" s="13" t="s">
        <v>47</v>
      </c>
      <c r="D1911" s="4">
        <v>45199</v>
      </c>
      <c r="E1911" s="4">
        <v>45217</v>
      </c>
      <c r="F1911" s="5">
        <v>7.2412914355164393</v>
      </c>
      <c r="G1911" s="5">
        <f>'PG facts'!F48</f>
        <v>5</v>
      </c>
      <c r="H1911" s="5">
        <f t="shared" si="58"/>
        <v>52.436301654083735</v>
      </c>
      <c r="I1911" s="5">
        <f t="shared" si="59"/>
        <v>36.206457177582195</v>
      </c>
    </row>
    <row r="1912" spans="1:9" ht="25" customHeight="1">
      <c r="A1912" s="1"/>
      <c r="B1912" s="1">
        <v>111</v>
      </c>
      <c r="C1912" s="13" t="s">
        <v>47</v>
      </c>
      <c r="D1912" s="4">
        <v>45291</v>
      </c>
      <c r="E1912" s="4">
        <v>45314</v>
      </c>
      <c r="F1912" s="5">
        <v>9.637550476339829</v>
      </c>
      <c r="G1912" s="5">
        <f>'PG facts'!F55</f>
        <v>1</v>
      </c>
      <c r="H1912" s="5">
        <f t="shared" si="58"/>
        <v>92.882379183998069</v>
      </c>
      <c r="I1912" s="5">
        <f t="shared" si="59"/>
        <v>9.637550476339829</v>
      </c>
    </row>
    <row r="1913" spans="1:9" ht="25" customHeight="1">
      <c r="A1913" s="1"/>
      <c r="B1913" s="1">
        <v>111</v>
      </c>
      <c r="C1913" s="13" t="s">
        <v>47</v>
      </c>
      <c r="D1913" s="4">
        <v>45382</v>
      </c>
      <c r="E1913" s="4">
        <v>45401</v>
      </c>
      <c r="F1913" s="5">
        <v>2.1559106393390204</v>
      </c>
      <c r="G1913" s="5">
        <f>'PG facts'!F62</f>
        <v>3</v>
      </c>
      <c r="H1913" s="5">
        <f t="shared" si="58"/>
        <v>4.6479506848151839</v>
      </c>
      <c r="I1913" s="5">
        <f t="shared" si="59"/>
        <v>6.4677319180170612</v>
      </c>
    </row>
    <row r="1914" spans="1:9" ht="25" customHeight="1">
      <c r="A1914" s="1"/>
      <c r="B1914" s="1">
        <v>111</v>
      </c>
      <c r="C1914" s="13" t="s">
        <v>50</v>
      </c>
      <c r="D1914" s="4">
        <v>44742</v>
      </c>
      <c r="E1914" s="4">
        <v>44771</v>
      </c>
      <c r="F1914" s="5">
        <v>6.6867236024844789</v>
      </c>
      <c r="G1914" s="5">
        <f>'PG facts'!F13</f>
        <v>0</v>
      </c>
      <c r="H1914" s="5">
        <f t="shared" si="58"/>
        <v>44.712272536023008</v>
      </c>
      <c r="I1914" s="5">
        <f t="shared" si="59"/>
        <v>0</v>
      </c>
    </row>
    <row r="1915" spans="1:9" ht="25" customHeight="1">
      <c r="A1915" s="1"/>
      <c r="B1915" s="1">
        <v>111</v>
      </c>
      <c r="C1915" s="13" t="s">
        <v>50</v>
      </c>
      <c r="D1915" s="4">
        <v>44834</v>
      </c>
      <c r="E1915" s="4">
        <v>44853</v>
      </c>
      <c r="F1915" s="5">
        <v>3.3005205380611136</v>
      </c>
      <c r="G1915" s="5">
        <f>'PG facts'!F20</f>
        <v>4</v>
      </c>
      <c r="H1915" s="5">
        <f t="shared" si="58"/>
        <v>10.893435822163223</v>
      </c>
      <c r="I1915" s="5">
        <f t="shared" si="59"/>
        <v>13.202082152244454</v>
      </c>
    </row>
    <row r="1916" spans="1:9" ht="25" customHeight="1">
      <c r="A1916" s="1"/>
      <c r="B1916" s="1">
        <v>111</v>
      </c>
      <c r="C1916" s="13" t="s">
        <v>50</v>
      </c>
      <c r="D1916" s="4">
        <v>44926</v>
      </c>
      <c r="E1916" s="4">
        <v>44945</v>
      </c>
      <c r="F1916" s="5">
        <v>3.7534957034626615</v>
      </c>
      <c r="G1916" s="5">
        <f>'PG facts'!F27</f>
        <v>3</v>
      </c>
      <c r="H1916" s="5">
        <f t="shared" si="58"/>
        <v>14.08872999591266</v>
      </c>
      <c r="I1916" s="5">
        <f t="shared" si="59"/>
        <v>11.260487110387984</v>
      </c>
    </row>
    <row r="1917" spans="1:9" ht="25" customHeight="1">
      <c r="A1917" s="1"/>
      <c r="B1917" s="1">
        <v>111</v>
      </c>
      <c r="C1917" s="13" t="s">
        <v>50</v>
      </c>
      <c r="D1917" s="4">
        <v>45016</v>
      </c>
      <c r="E1917" s="4">
        <v>45037</v>
      </c>
      <c r="F1917" s="5">
        <v>3.8537489057633101</v>
      </c>
      <c r="G1917" s="5">
        <f>'PG facts'!F34</f>
        <v>7</v>
      </c>
      <c r="H1917" s="5">
        <f t="shared" si="58"/>
        <v>14.85138062867191</v>
      </c>
      <c r="I1917" s="5">
        <f t="shared" si="59"/>
        <v>26.97624234034317</v>
      </c>
    </row>
    <row r="1918" spans="1:9" ht="25" customHeight="1">
      <c r="A1918" s="1"/>
      <c r="B1918" s="1">
        <v>111</v>
      </c>
      <c r="C1918" s="13" t="s">
        <v>50</v>
      </c>
      <c r="D1918" s="4">
        <v>45107</v>
      </c>
      <c r="E1918" s="4">
        <v>45135</v>
      </c>
      <c r="F1918" s="5">
        <v>7.4077443221443939</v>
      </c>
      <c r="G1918" s="5">
        <f>'PG facts'!F41</f>
        <v>11</v>
      </c>
      <c r="H1918" s="5">
        <f t="shared" si="58"/>
        <v>54.874675942262506</v>
      </c>
      <c r="I1918" s="5">
        <f t="shared" si="59"/>
        <v>81.485187543588339</v>
      </c>
    </row>
    <row r="1919" spans="1:9" ht="25" customHeight="1">
      <c r="A1919" s="1"/>
      <c r="B1919" s="1">
        <v>111</v>
      </c>
      <c r="C1919" s="13" t="s">
        <v>50</v>
      </c>
      <c r="D1919" s="4">
        <v>45199</v>
      </c>
      <c r="E1919" s="4">
        <v>45217</v>
      </c>
      <c r="F1919" s="5">
        <v>8.5544368719877806</v>
      </c>
      <c r="G1919" s="5">
        <f>'PG facts'!F48</f>
        <v>5</v>
      </c>
      <c r="H1919" s="5">
        <f t="shared" si="58"/>
        <v>73.178390196824083</v>
      </c>
      <c r="I1919" s="5">
        <f t="shared" si="59"/>
        <v>42.772184359938905</v>
      </c>
    </row>
    <row r="1920" spans="1:9" ht="25" customHeight="1">
      <c r="A1920" s="1"/>
      <c r="B1920" s="1">
        <v>111</v>
      </c>
      <c r="C1920" s="13" t="s">
        <v>50</v>
      </c>
      <c r="D1920" s="4">
        <v>45291</v>
      </c>
      <c r="E1920" s="4">
        <v>45314</v>
      </c>
      <c r="F1920" s="5">
        <v>7.2412914355164393</v>
      </c>
      <c r="G1920" s="5">
        <f>'PG facts'!F55</f>
        <v>1</v>
      </c>
      <c r="H1920" s="5">
        <f t="shared" si="58"/>
        <v>52.436301654083735</v>
      </c>
      <c r="I1920" s="5">
        <f t="shared" si="59"/>
        <v>7.2412914355164393</v>
      </c>
    </row>
    <row r="1921" spans="1:9" ht="25" customHeight="1">
      <c r="A1921" s="1"/>
      <c r="B1921" s="1">
        <v>111</v>
      </c>
      <c r="C1921" s="13" t="s">
        <v>50</v>
      </c>
      <c r="D1921" s="4">
        <v>45382</v>
      </c>
      <c r="E1921" s="4">
        <v>45401</v>
      </c>
      <c r="F1921" s="5">
        <v>9.637550476339829</v>
      </c>
      <c r="G1921" s="5">
        <f>'PG facts'!F62</f>
        <v>3</v>
      </c>
      <c r="H1921" s="5">
        <f t="shared" si="58"/>
        <v>92.882379183998069</v>
      </c>
      <c r="I1921" s="5">
        <f t="shared" si="59"/>
        <v>28.912651429019487</v>
      </c>
    </row>
    <row r="1922" spans="1:9" ht="25" customHeight="1">
      <c r="A1922" s="1"/>
      <c r="B1922" s="1">
        <v>112</v>
      </c>
      <c r="C1922" s="13" t="s">
        <v>47</v>
      </c>
      <c r="D1922" s="4">
        <v>44651</v>
      </c>
      <c r="E1922" s="4">
        <v>44671</v>
      </c>
      <c r="F1922" s="5">
        <v>6.6867236024844789</v>
      </c>
      <c r="G1922" s="5">
        <f>'PG facts'!F6</f>
        <v>3</v>
      </c>
      <c r="H1922" s="5">
        <f t="shared" si="58"/>
        <v>44.712272536023008</v>
      </c>
      <c r="I1922" s="5">
        <f t="shared" si="59"/>
        <v>20.060170807453439</v>
      </c>
    </row>
    <row r="1923" spans="1:9" ht="25" customHeight="1">
      <c r="A1923" s="1"/>
      <c r="B1923" s="1">
        <v>112</v>
      </c>
      <c r="C1923" s="13" t="s">
        <v>47</v>
      </c>
      <c r="D1923" s="4">
        <v>44742</v>
      </c>
      <c r="E1923" s="4">
        <v>44771</v>
      </c>
      <c r="F1923" s="5">
        <v>3.3005205380611136</v>
      </c>
      <c r="G1923" s="5">
        <f>'PG facts'!F13</f>
        <v>0</v>
      </c>
      <c r="H1923" s="5">
        <f t="shared" si="58"/>
        <v>10.893435822163223</v>
      </c>
      <c r="I1923" s="5">
        <f t="shared" si="59"/>
        <v>0</v>
      </c>
    </row>
    <row r="1924" spans="1:9" ht="25" customHeight="1">
      <c r="A1924" s="1"/>
      <c r="B1924" s="1">
        <v>112</v>
      </c>
      <c r="C1924" s="13" t="s">
        <v>47</v>
      </c>
      <c r="D1924" s="4">
        <v>44834</v>
      </c>
      <c r="E1924" s="4">
        <v>44853</v>
      </c>
      <c r="F1924" s="5">
        <v>3.7534957034626615</v>
      </c>
      <c r="G1924" s="5">
        <f>'PG facts'!F20</f>
        <v>4</v>
      </c>
      <c r="H1924" s="5">
        <f t="shared" si="58"/>
        <v>14.08872999591266</v>
      </c>
      <c r="I1924" s="5">
        <f t="shared" si="59"/>
        <v>15.013982813850646</v>
      </c>
    </row>
    <row r="1925" spans="1:9" ht="25" customHeight="1">
      <c r="A1925" s="1"/>
      <c r="B1925" s="1">
        <v>112</v>
      </c>
      <c r="C1925" s="13" t="s">
        <v>47</v>
      </c>
      <c r="D1925" s="4">
        <v>44926</v>
      </c>
      <c r="E1925" s="4">
        <v>44945</v>
      </c>
      <c r="F1925" s="5">
        <v>3.8537489057633101</v>
      </c>
      <c r="G1925" s="5">
        <f>'PG facts'!F27</f>
        <v>3</v>
      </c>
      <c r="H1925" s="5">
        <f t="shared" si="58"/>
        <v>14.85138062867191</v>
      </c>
      <c r="I1925" s="5">
        <f t="shared" si="59"/>
        <v>11.561246717289929</v>
      </c>
    </row>
    <row r="1926" spans="1:9" ht="25" customHeight="1">
      <c r="A1926" s="1"/>
      <c r="B1926" s="1">
        <v>112</v>
      </c>
      <c r="C1926" s="13" t="s">
        <v>47</v>
      </c>
      <c r="D1926" s="4">
        <v>45016</v>
      </c>
      <c r="E1926" s="4">
        <v>45037</v>
      </c>
      <c r="F1926" s="5">
        <v>7.4077443221443939</v>
      </c>
      <c r="G1926" s="5">
        <f>'PG facts'!F34</f>
        <v>7</v>
      </c>
      <c r="H1926" s="5">
        <f t="shared" ref="H1926:H1989" si="60">F1926^2</f>
        <v>54.874675942262506</v>
      </c>
      <c r="I1926" s="5">
        <f t="shared" ref="I1926:I1989" si="61">F1926*G1926</f>
        <v>51.854210255010756</v>
      </c>
    </row>
    <row r="1927" spans="1:9" ht="25" customHeight="1">
      <c r="A1927" s="1"/>
      <c r="B1927" s="1">
        <v>112</v>
      </c>
      <c r="C1927" s="13" t="s">
        <v>47</v>
      </c>
      <c r="D1927" s="4">
        <v>45107</v>
      </c>
      <c r="E1927" s="4">
        <v>45135</v>
      </c>
      <c r="F1927" s="5">
        <v>8.5544368719877806</v>
      </c>
      <c r="G1927" s="5">
        <f>'PG facts'!F41</f>
        <v>11</v>
      </c>
      <c r="H1927" s="5">
        <f t="shared" si="60"/>
        <v>73.178390196824083</v>
      </c>
      <c r="I1927" s="5">
        <f t="shared" si="61"/>
        <v>94.098805591865585</v>
      </c>
    </row>
    <row r="1928" spans="1:9" ht="25" customHeight="1">
      <c r="A1928" s="1"/>
      <c r="B1928" s="1">
        <v>112</v>
      </c>
      <c r="C1928" s="13" t="s">
        <v>47</v>
      </c>
      <c r="D1928" s="4">
        <v>45199</v>
      </c>
      <c r="E1928" s="4">
        <v>45217</v>
      </c>
      <c r="F1928" s="5">
        <v>7.2412914355164393</v>
      </c>
      <c r="G1928" s="5">
        <f>'PG facts'!F48</f>
        <v>5</v>
      </c>
      <c r="H1928" s="5">
        <f t="shared" si="60"/>
        <v>52.436301654083735</v>
      </c>
      <c r="I1928" s="5">
        <f t="shared" si="61"/>
        <v>36.206457177582195</v>
      </c>
    </row>
    <row r="1929" spans="1:9" ht="25" customHeight="1">
      <c r="A1929" s="1"/>
      <c r="B1929" s="1">
        <v>112</v>
      </c>
      <c r="C1929" s="13" t="s">
        <v>47</v>
      </c>
      <c r="D1929" s="4">
        <v>45291</v>
      </c>
      <c r="E1929" s="4">
        <v>45314</v>
      </c>
      <c r="F1929" s="5">
        <v>9.637550476339829</v>
      </c>
      <c r="G1929" s="5">
        <f>'PG facts'!F55</f>
        <v>1</v>
      </c>
      <c r="H1929" s="5">
        <f t="shared" si="60"/>
        <v>92.882379183998069</v>
      </c>
      <c r="I1929" s="5">
        <f t="shared" si="61"/>
        <v>9.637550476339829</v>
      </c>
    </row>
    <row r="1930" spans="1:9" ht="25" customHeight="1">
      <c r="A1930" s="1"/>
      <c r="B1930" s="1">
        <v>112</v>
      </c>
      <c r="C1930" s="13" t="s">
        <v>47</v>
      </c>
      <c r="D1930" s="4">
        <v>45382</v>
      </c>
      <c r="E1930" s="4">
        <v>45401</v>
      </c>
      <c r="F1930" s="5">
        <v>2.1559106393390204</v>
      </c>
      <c r="G1930" s="5">
        <f>'PG facts'!F62</f>
        <v>3</v>
      </c>
      <c r="H1930" s="5">
        <f t="shared" si="60"/>
        <v>4.6479506848151839</v>
      </c>
      <c r="I1930" s="5">
        <f t="shared" si="61"/>
        <v>6.4677319180170612</v>
      </c>
    </row>
    <row r="1931" spans="1:9" ht="25" customHeight="1">
      <c r="A1931" s="1"/>
      <c r="B1931" s="1">
        <v>112</v>
      </c>
      <c r="C1931" s="13" t="s">
        <v>47</v>
      </c>
      <c r="D1931" s="4">
        <v>45473</v>
      </c>
      <c r="E1931" s="4">
        <v>45503</v>
      </c>
      <c r="F1931" s="5">
        <v>8.9162606857251525E-2</v>
      </c>
      <c r="G1931" s="5">
        <f>'PG facts'!F69</f>
        <v>3</v>
      </c>
      <c r="H1931" s="5">
        <f t="shared" si="60"/>
        <v>7.9499704615807968E-3</v>
      </c>
      <c r="I1931" s="5">
        <f t="shared" si="61"/>
        <v>0.26748782057175458</v>
      </c>
    </row>
    <row r="1932" spans="1:9" ht="25" customHeight="1">
      <c r="A1932" s="1"/>
      <c r="B1932" s="1">
        <v>112</v>
      </c>
      <c r="C1932" s="13" t="s">
        <v>50</v>
      </c>
      <c r="D1932" s="4">
        <v>44742</v>
      </c>
      <c r="E1932" s="4">
        <v>44771</v>
      </c>
      <c r="F1932" s="5">
        <v>6.6867236024844789</v>
      </c>
      <c r="G1932" s="5">
        <f>'PG facts'!F13</f>
        <v>0</v>
      </c>
      <c r="H1932" s="5">
        <f t="shared" si="60"/>
        <v>44.712272536023008</v>
      </c>
      <c r="I1932" s="5">
        <f t="shared" si="61"/>
        <v>0</v>
      </c>
    </row>
    <row r="1933" spans="1:9" ht="25" customHeight="1">
      <c r="A1933" s="1"/>
      <c r="B1933" s="1">
        <v>112</v>
      </c>
      <c r="C1933" s="13" t="s">
        <v>50</v>
      </c>
      <c r="D1933" s="4">
        <v>44834</v>
      </c>
      <c r="E1933" s="4">
        <v>44853</v>
      </c>
      <c r="F1933" s="5">
        <v>3.3005205380611136</v>
      </c>
      <c r="G1933" s="5">
        <f>'PG facts'!F20</f>
        <v>4</v>
      </c>
      <c r="H1933" s="5">
        <f t="shared" si="60"/>
        <v>10.893435822163223</v>
      </c>
      <c r="I1933" s="5">
        <f t="shared" si="61"/>
        <v>13.202082152244454</v>
      </c>
    </row>
    <row r="1934" spans="1:9" ht="25" customHeight="1">
      <c r="A1934" s="1"/>
      <c r="B1934" s="1">
        <v>112</v>
      </c>
      <c r="C1934" s="13" t="s">
        <v>50</v>
      </c>
      <c r="D1934" s="4">
        <v>44926</v>
      </c>
      <c r="E1934" s="4">
        <v>44945</v>
      </c>
      <c r="F1934" s="5">
        <v>3.7534957034626615</v>
      </c>
      <c r="G1934" s="5">
        <f>'PG facts'!F27</f>
        <v>3</v>
      </c>
      <c r="H1934" s="5">
        <f t="shared" si="60"/>
        <v>14.08872999591266</v>
      </c>
      <c r="I1934" s="5">
        <f t="shared" si="61"/>
        <v>11.260487110387984</v>
      </c>
    </row>
    <row r="1935" spans="1:9" ht="25" customHeight="1">
      <c r="A1935" s="1"/>
      <c r="B1935" s="1">
        <v>112</v>
      </c>
      <c r="C1935" s="13" t="s">
        <v>50</v>
      </c>
      <c r="D1935" s="4">
        <v>45016</v>
      </c>
      <c r="E1935" s="4">
        <v>45037</v>
      </c>
      <c r="F1935" s="5">
        <v>3.8537489057633101</v>
      </c>
      <c r="G1935" s="5">
        <f>'PG facts'!F34</f>
        <v>7</v>
      </c>
      <c r="H1935" s="5">
        <f t="shared" si="60"/>
        <v>14.85138062867191</v>
      </c>
      <c r="I1935" s="5">
        <f t="shared" si="61"/>
        <v>26.97624234034317</v>
      </c>
    </row>
    <row r="1936" spans="1:9" ht="25" customHeight="1">
      <c r="A1936" s="1"/>
      <c r="B1936" s="1">
        <v>112</v>
      </c>
      <c r="C1936" s="13" t="s">
        <v>50</v>
      </c>
      <c r="D1936" s="4">
        <v>45107</v>
      </c>
      <c r="E1936" s="4">
        <v>45135</v>
      </c>
      <c r="F1936" s="5">
        <v>7.4077443221443939</v>
      </c>
      <c r="G1936" s="5">
        <f>'PG facts'!F41</f>
        <v>11</v>
      </c>
      <c r="H1936" s="5">
        <f t="shared" si="60"/>
        <v>54.874675942262506</v>
      </c>
      <c r="I1936" s="5">
        <f t="shared" si="61"/>
        <v>81.485187543588339</v>
      </c>
    </row>
    <row r="1937" spans="1:9" ht="25" customHeight="1">
      <c r="A1937" s="1"/>
      <c r="B1937" s="1">
        <v>112</v>
      </c>
      <c r="C1937" s="13" t="s">
        <v>50</v>
      </c>
      <c r="D1937" s="4">
        <v>45199</v>
      </c>
      <c r="E1937" s="4">
        <v>45217</v>
      </c>
      <c r="F1937" s="5">
        <v>8.5544368719877806</v>
      </c>
      <c r="G1937" s="5">
        <f>'PG facts'!F48</f>
        <v>5</v>
      </c>
      <c r="H1937" s="5">
        <f t="shared" si="60"/>
        <v>73.178390196824083</v>
      </c>
      <c r="I1937" s="5">
        <f t="shared" si="61"/>
        <v>42.772184359938905</v>
      </c>
    </row>
    <row r="1938" spans="1:9" ht="25" customHeight="1">
      <c r="A1938" s="1"/>
      <c r="B1938" s="1">
        <v>112</v>
      </c>
      <c r="C1938" s="13" t="s">
        <v>50</v>
      </c>
      <c r="D1938" s="4">
        <v>45291</v>
      </c>
      <c r="E1938" s="4">
        <v>45314</v>
      </c>
      <c r="F1938" s="5">
        <v>7.2412914355164393</v>
      </c>
      <c r="G1938" s="5">
        <f>'PG facts'!F55</f>
        <v>1</v>
      </c>
      <c r="H1938" s="5">
        <f t="shared" si="60"/>
        <v>52.436301654083735</v>
      </c>
      <c r="I1938" s="5">
        <f t="shared" si="61"/>
        <v>7.2412914355164393</v>
      </c>
    </row>
    <row r="1939" spans="1:9" ht="25" customHeight="1">
      <c r="A1939" s="1"/>
      <c r="B1939" s="1">
        <v>112</v>
      </c>
      <c r="C1939" s="13" t="s">
        <v>50</v>
      </c>
      <c r="D1939" s="4">
        <v>45382</v>
      </c>
      <c r="E1939" s="4">
        <v>45401</v>
      </c>
      <c r="F1939" s="5">
        <v>9.637550476339829</v>
      </c>
      <c r="G1939" s="5">
        <f>'PG facts'!F62</f>
        <v>3</v>
      </c>
      <c r="H1939" s="5">
        <f t="shared" si="60"/>
        <v>92.882379183998069</v>
      </c>
      <c r="I1939" s="5">
        <f t="shared" si="61"/>
        <v>28.912651429019487</v>
      </c>
    </row>
    <row r="1940" spans="1:9" ht="25" customHeight="1">
      <c r="A1940" s="1"/>
      <c r="B1940" s="1">
        <v>112</v>
      </c>
      <c r="C1940" s="13" t="s">
        <v>50</v>
      </c>
      <c r="D1940" s="4">
        <v>45473</v>
      </c>
      <c r="E1940" s="4">
        <v>45503</v>
      </c>
      <c r="F1940" s="5">
        <v>2.1559106393390204</v>
      </c>
      <c r="G1940" s="5">
        <f>'PG facts'!F69</f>
        <v>3</v>
      </c>
      <c r="H1940" s="5">
        <f t="shared" si="60"/>
        <v>4.6479506848151839</v>
      </c>
      <c r="I1940" s="5">
        <f t="shared" si="61"/>
        <v>6.4677319180170612</v>
      </c>
    </row>
    <row r="1941" spans="1:9" ht="25" customHeight="1">
      <c r="A1941" s="1"/>
      <c r="B1941" s="1">
        <v>113</v>
      </c>
      <c r="C1941" s="13" t="s">
        <v>47</v>
      </c>
      <c r="D1941" s="4">
        <v>44651</v>
      </c>
      <c r="E1941" s="4">
        <v>44671</v>
      </c>
      <c r="F1941" s="5">
        <v>6.6867236024844789</v>
      </c>
      <c r="G1941" s="5">
        <f>'PG facts'!F6</f>
        <v>3</v>
      </c>
      <c r="H1941" s="5">
        <f t="shared" si="60"/>
        <v>44.712272536023008</v>
      </c>
      <c r="I1941" s="5">
        <f t="shared" si="61"/>
        <v>20.060170807453439</v>
      </c>
    </row>
    <row r="1942" spans="1:9" ht="25" customHeight="1">
      <c r="A1942" s="1"/>
      <c r="B1942" s="1">
        <v>113</v>
      </c>
      <c r="C1942" s="13" t="s">
        <v>47</v>
      </c>
      <c r="D1942" s="4">
        <v>44742</v>
      </c>
      <c r="E1942" s="4">
        <v>44771</v>
      </c>
      <c r="F1942" s="5">
        <v>3.3005205380611136</v>
      </c>
      <c r="G1942" s="5">
        <f>'PG facts'!F13</f>
        <v>0</v>
      </c>
      <c r="H1942" s="5">
        <f t="shared" si="60"/>
        <v>10.893435822163223</v>
      </c>
      <c r="I1942" s="5">
        <f t="shared" si="61"/>
        <v>0</v>
      </c>
    </row>
    <row r="1943" spans="1:9" ht="25" customHeight="1">
      <c r="A1943" s="1"/>
      <c r="B1943" s="1">
        <v>113</v>
      </c>
      <c r="C1943" s="13" t="s">
        <v>47</v>
      </c>
      <c r="D1943" s="4">
        <v>44834</v>
      </c>
      <c r="E1943" s="4">
        <v>44853</v>
      </c>
      <c r="F1943" s="5">
        <v>3.7534957034626615</v>
      </c>
      <c r="G1943" s="5">
        <f>'PG facts'!F20</f>
        <v>4</v>
      </c>
      <c r="H1943" s="5">
        <f t="shared" si="60"/>
        <v>14.08872999591266</v>
      </c>
      <c r="I1943" s="5">
        <f t="shared" si="61"/>
        <v>15.013982813850646</v>
      </c>
    </row>
    <row r="1944" spans="1:9" ht="25" customHeight="1">
      <c r="A1944" s="1"/>
      <c r="B1944" s="1">
        <v>113</v>
      </c>
      <c r="C1944" s="13" t="s">
        <v>47</v>
      </c>
      <c r="D1944" s="4">
        <v>44926</v>
      </c>
      <c r="E1944" s="4">
        <v>44945</v>
      </c>
      <c r="F1944" s="5">
        <v>3.8537489057633101</v>
      </c>
      <c r="G1944" s="5">
        <f>'PG facts'!F27</f>
        <v>3</v>
      </c>
      <c r="H1944" s="5">
        <f t="shared" si="60"/>
        <v>14.85138062867191</v>
      </c>
      <c r="I1944" s="5">
        <f t="shared" si="61"/>
        <v>11.561246717289929</v>
      </c>
    </row>
    <row r="1945" spans="1:9" ht="25" customHeight="1">
      <c r="A1945" s="1"/>
      <c r="B1945" s="1">
        <v>113</v>
      </c>
      <c r="C1945" s="13" t="s">
        <v>47</v>
      </c>
      <c r="D1945" s="4">
        <v>45016</v>
      </c>
      <c r="E1945" s="4">
        <v>45037</v>
      </c>
      <c r="F1945" s="5">
        <v>7.4077443221443939</v>
      </c>
      <c r="G1945" s="5">
        <f>'PG facts'!F34</f>
        <v>7</v>
      </c>
      <c r="H1945" s="5">
        <f t="shared" si="60"/>
        <v>54.874675942262506</v>
      </c>
      <c r="I1945" s="5">
        <f t="shared" si="61"/>
        <v>51.854210255010756</v>
      </c>
    </row>
    <row r="1946" spans="1:9" ht="25" customHeight="1">
      <c r="A1946" s="1"/>
      <c r="B1946" s="1">
        <v>113</v>
      </c>
      <c r="C1946" s="13" t="s">
        <v>47</v>
      </c>
      <c r="D1946" s="4">
        <v>45107</v>
      </c>
      <c r="E1946" s="4">
        <v>45135</v>
      </c>
      <c r="F1946" s="5">
        <v>8.5913567558398185</v>
      </c>
      <c r="G1946" s="5">
        <f>'PG facts'!F41</f>
        <v>11</v>
      </c>
      <c r="H1946" s="5">
        <f t="shared" si="60"/>
        <v>73.811410906114489</v>
      </c>
      <c r="I1946" s="5">
        <f t="shared" si="61"/>
        <v>94.504924314237996</v>
      </c>
    </row>
    <row r="1947" spans="1:9" ht="25" customHeight="1">
      <c r="A1947" s="1"/>
      <c r="B1947" s="1">
        <v>113</v>
      </c>
      <c r="C1947" s="13" t="s">
        <v>47</v>
      </c>
      <c r="D1947" s="4">
        <v>45199</v>
      </c>
      <c r="E1947" s="4">
        <v>45217</v>
      </c>
      <c r="F1947" s="5">
        <v>7.1315154960500227</v>
      </c>
      <c r="G1947" s="5">
        <f>'PG facts'!F48</f>
        <v>5</v>
      </c>
      <c r="H1947" s="5">
        <f t="shared" si="60"/>
        <v>50.858513270401602</v>
      </c>
      <c r="I1947" s="5">
        <f t="shared" si="61"/>
        <v>35.657577480250112</v>
      </c>
    </row>
    <row r="1948" spans="1:9" ht="25" customHeight="1">
      <c r="A1948" s="1"/>
      <c r="B1948" s="1">
        <v>113</v>
      </c>
      <c r="C1948" s="13" t="s">
        <v>47</v>
      </c>
      <c r="D1948" s="4">
        <v>45291</v>
      </c>
      <c r="E1948" s="4">
        <v>45314</v>
      </c>
      <c r="F1948" s="5">
        <v>9.637550476339829</v>
      </c>
      <c r="G1948" s="5">
        <f>'PG facts'!F55</f>
        <v>1</v>
      </c>
      <c r="H1948" s="5">
        <f t="shared" si="60"/>
        <v>92.882379183998069</v>
      </c>
      <c r="I1948" s="5">
        <f t="shared" si="61"/>
        <v>9.637550476339829</v>
      </c>
    </row>
    <row r="1949" spans="1:9" ht="25" customHeight="1">
      <c r="A1949" s="1"/>
      <c r="B1949" s="1">
        <v>113</v>
      </c>
      <c r="C1949" s="13" t="s">
        <v>47</v>
      </c>
      <c r="D1949" s="4">
        <v>45382</v>
      </c>
      <c r="E1949" s="4">
        <v>45401</v>
      </c>
      <c r="F1949" s="5">
        <v>2.1559106393390204</v>
      </c>
      <c r="G1949" s="5">
        <f>'PG facts'!F62</f>
        <v>3</v>
      </c>
      <c r="H1949" s="5">
        <f t="shared" si="60"/>
        <v>4.6479506848151839</v>
      </c>
      <c r="I1949" s="5">
        <f t="shared" si="61"/>
        <v>6.4677319180170612</v>
      </c>
    </row>
    <row r="1950" spans="1:9" ht="25" customHeight="1">
      <c r="A1950" s="1"/>
      <c r="B1950" s="1">
        <v>113</v>
      </c>
      <c r="C1950" s="13" t="s">
        <v>47</v>
      </c>
      <c r="D1950" s="4">
        <v>45473</v>
      </c>
      <c r="E1950" s="4">
        <v>45503</v>
      </c>
      <c r="F1950" s="5">
        <v>0.71305834030157556</v>
      </c>
      <c r="G1950" s="5">
        <f>'PG facts'!F69</f>
        <v>3</v>
      </c>
      <c r="H1950" s="5">
        <f t="shared" si="60"/>
        <v>0.5084521966736375</v>
      </c>
      <c r="I1950" s="5">
        <f t="shared" si="61"/>
        <v>2.1391750209047267</v>
      </c>
    </row>
    <row r="1951" spans="1:9" ht="25" customHeight="1">
      <c r="A1951" s="1"/>
      <c r="B1951" s="1">
        <v>113</v>
      </c>
      <c r="C1951" s="13" t="s">
        <v>50</v>
      </c>
      <c r="D1951" s="4">
        <v>44742</v>
      </c>
      <c r="E1951" s="4">
        <v>44771</v>
      </c>
      <c r="F1951" s="5">
        <v>6.6867236024844789</v>
      </c>
      <c r="G1951" s="5">
        <f>'PG facts'!F13</f>
        <v>0</v>
      </c>
      <c r="H1951" s="5">
        <f t="shared" si="60"/>
        <v>44.712272536023008</v>
      </c>
      <c r="I1951" s="5">
        <f t="shared" si="61"/>
        <v>0</v>
      </c>
    </row>
    <row r="1952" spans="1:9" ht="25" customHeight="1">
      <c r="A1952" s="1"/>
      <c r="B1952" s="1">
        <v>113</v>
      </c>
      <c r="C1952" s="13" t="s">
        <v>50</v>
      </c>
      <c r="D1952" s="4">
        <v>44834</v>
      </c>
      <c r="E1952" s="4">
        <v>44853</v>
      </c>
      <c r="F1952" s="5">
        <v>3.3005205380611136</v>
      </c>
      <c r="G1952" s="5">
        <f>'PG facts'!F20</f>
        <v>4</v>
      </c>
      <c r="H1952" s="5">
        <f t="shared" si="60"/>
        <v>10.893435822163223</v>
      </c>
      <c r="I1952" s="5">
        <f t="shared" si="61"/>
        <v>13.202082152244454</v>
      </c>
    </row>
    <row r="1953" spans="1:9" ht="25" customHeight="1">
      <c r="A1953" s="1"/>
      <c r="B1953" s="1">
        <v>113</v>
      </c>
      <c r="C1953" s="13" t="s">
        <v>50</v>
      </c>
      <c r="D1953" s="4">
        <v>44926</v>
      </c>
      <c r="E1953" s="4">
        <v>44945</v>
      </c>
      <c r="F1953" s="5">
        <v>3.7534957034626615</v>
      </c>
      <c r="G1953" s="5">
        <f>'PG facts'!F27</f>
        <v>3</v>
      </c>
      <c r="H1953" s="5">
        <f t="shared" si="60"/>
        <v>14.08872999591266</v>
      </c>
      <c r="I1953" s="5">
        <f t="shared" si="61"/>
        <v>11.260487110387984</v>
      </c>
    </row>
    <row r="1954" spans="1:9" ht="25" customHeight="1">
      <c r="A1954" s="1"/>
      <c r="B1954" s="1">
        <v>113</v>
      </c>
      <c r="C1954" s="13" t="s">
        <v>50</v>
      </c>
      <c r="D1954" s="4">
        <v>45016</v>
      </c>
      <c r="E1954" s="4">
        <v>45037</v>
      </c>
      <c r="F1954" s="5">
        <v>3.8537489057633101</v>
      </c>
      <c r="G1954" s="5">
        <f>'PG facts'!F34</f>
        <v>7</v>
      </c>
      <c r="H1954" s="5">
        <f t="shared" si="60"/>
        <v>14.85138062867191</v>
      </c>
      <c r="I1954" s="5">
        <f t="shared" si="61"/>
        <v>26.97624234034317</v>
      </c>
    </row>
    <row r="1955" spans="1:9" ht="25" customHeight="1">
      <c r="A1955" s="1"/>
      <c r="B1955" s="1">
        <v>113</v>
      </c>
      <c r="C1955" s="13" t="s">
        <v>50</v>
      </c>
      <c r="D1955" s="4">
        <v>45107</v>
      </c>
      <c r="E1955" s="4">
        <v>45135</v>
      </c>
      <c r="F1955" s="5">
        <v>7.4077443221443939</v>
      </c>
      <c r="G1955" s="5">
        <f>'PG facts'!F41</f>
        <v>11</v>
      </c>
      <c r="H1955" s="5">
        <f t="shared" si="60"/>
        <v>54.874675942262506</v>
      </c>
      <c r="I1955" s="5">
        <f t="shared" si="61"/>
        <v>81.485187543588339</v>
      </c>
    </row>
    <row r="1956" spans="1:9" ht="25" customHeight="1">
      <c r="A1956" s="1"/>
      <c r="B1956" s="1">
        <v>113</v>
      </c>
      <c r="C1956" s="13" t="s">
        <v>50</v>
      </c>
      <c r="D1956" s="4">
        <v>45199</v>
      </c>
      <c r="E1956" s="4">
        <v>45217</v>
      </c>
      <c r="F1956" s="5">
        <v>8.5913567558398185</v>
      </c>
      <c r="G1956" s="5">
        <f>'PG facts'!F48</f>
        <v>5</v>
      </c>
      <c r="H1956" s="5">
        <f t="shared" si="60"/>
        <v>73.811410906114489</v>
      </c>
      <c r="I1956" s="5">
        <f t="shared" si="61"/>
        <v>42.956783779199093</v>
      </c>
    </row>
    <row r="1957" spans="1:9" ht="25" customHeight="1">
      <c r="A1957" s="1"/>
      <c r="B1957" s="1">
        <v>113</v>
      </c>
      <c r="C1957" s="13" t="s">
        <v>50</v>
      </c>
      <c r="D1957" s="4">
        <v>45291</v>
      </c>
      <c r="E1957" s="4">
        <v>45314</v>
      </c>
      <c r="F1957" s="5">
        <v>7.1315154960500227</v>
      </c>
      <c r="G1957" s="5">
        <f>'PG facts'!F55</f>
        <v>1</v>
      </c>
      <c r="H1957" s="5">
        <f t="shared" si="60"/>
        <v>50.858513270401602</v>
      </c>
      <c r="I1957" s="5">
        <f t="shared" si="61"/>
        <v>7.1315154960500227</v>
      </c>
    </row>
    <row r="1958" spans="1:9" ht="25" customHeight="1">
      <c r="A1958" s="1"/>
      <c r="B1958" s="1">
        <v>113</v>
      </c>
      <c r="C1958" s="13" t="s">
        <v>50</v>
      </c>
      <c r="D1958" s="4">
        <v>45382</v>
      </c>
      <c r="E1958" s="4">
        <v>45401</v>
      </c>
      <c r="F1958" s="5">
        <v>9.637550476339829</v>
      </c>
      <c r="G1958" s="5">
        <f>'PG facts'!F62</f>
        <v>3</v>
      </c>
      <c r="H1958" s="5">
        <f t="shared" si="60"/>
        <v>92.882379183998069</v>
      </c>
      <c r="I1958" s="5">
        <f t="shared" si="61"/>
        <v>28.912651429019487</v>
      </c>
    </row>
    <row r="1959" spans="1:9" ht="25" customHeight="1">
      <c r="A1959" s="1"/>
      <c r="B1959" s="1">
        <v>113</v>
      </c>
      <c r="C1959" s="13" t="s">
        <v>50</v>
      </c>
      <c r="D1959" s="4">
        <v>45473</v>
      </c>
      <c r="E1959" s="4">
        <v>45503</v>
      </c>
      <c r="F1959" s="5">
        <v>2.1559106393390204</v>
      </c>
      <c r="G1959" s="5">
        <f>'PG facts'!F69</f>
        <v>3</v>
      </c>
      <c r="H1959" s="5">
        <f t="shared" si="60"/>
        <v>4.6479506848151839</v>
      </c>
      <c r="I1959" s="5">
        <f t="shared" si="61"/>
        <v>6.4677319180170612</v>
      </c>
    </row>
    <row r="1960" spans="1:9" ht="25" customHeight="1">
      <c r="A1960" s="1"/>
      <c r="B1960" s="1">
        <v>114</v>
      </c>
      <c r="C1960" s="13" t="s">
        <v>47</v>
      </c>
      <c r="D1960" s="4">
        <v>44651</v>
      </c>
      <c r="E1960" s="4">
        <v>44671</v>
      </c>
      <c r="F1960" s="5">
        <v>6.6867236024844789</v>
      </c>
      <c r="G1960" s="5">
        <f>'PG facts'!F6</f>
        <v>3</v>
      </c>
      <c r="H1960" s="5">
        <f t="shared" si="60"/>
        <v>44.712272536023008</v>
      </c>
      <c r="I1960" s="5">
        <f t="shared" si="61"/>
        <v>20.060170807453439</v>
      </c>
    </row>
    <row r="1961" spans="1:9" ht="25" customHeight="1">
      <c r="A1961" s="1"/>
      <c r="B1961" s="1">
        <v>114</v>
      </c>
      <c r="C1961" s="13" t="s">
        <v>47</v>
      </c>
      <c r="D1961" s="4">
        <v>44742</v>
      </c>
      <c r="E1961" s="4">
        <v>44771</v>
      </c>
      <c r="F1961" s="5">
        <v>3.3005205380611136</v>
      </c>
      <c r="G1961" s="5">
        <f>'PG facts'!F13</f>
        <v>0</v>
      </c>
      <c r="H1961" s="5">
        <f t="shared" si="60"/>
        <v>10.893435822163223</v>
      </c>
      <c r="I1961" s="5">
        <f t="shared" si="61"/>
        <v>0</v>
      </c>
    </row>
    <row r="1962" spans="1:9" ht="25" customHeight="1">
      <c r="A1962" s="1"/>
      <c r="B1962" s="1">
        <v>114</v>
      </c>
      <c r="C1962" s="13" t="s">
        <v>47</v>
      </c>
      <c r="D1962" s="4">
        <v>44834</v>
      </c>
      <c r="E1962" s="4">
        <v>44853</v>
      </c>
      <c r="F1962" s="5">
        <v>3.7534957034626615</v>
      </c>
      <c r="G1962" s="5">
        <f>'PG facts'!F20</f>
        <v>4</v>
      </c>
      <c r="H1962" s="5">
        <f t="shared" si="60"/>
        <v>14.08872999591266</v>
      </c>
      <c r="I1962" s="5">
        <f t="shared" si="61"/>
        <v>15.013982813850646</v>
      </c>
    </row>
    <row r="1963" spans="1:9" ht="25" customHeight="1">
      <c r="A1963" s="1"/>
      <c r="B1963" s="1">
        <v>114</v>
      </c>
      <c r="C1963" s="13" t="s">
        <v>47</v>
      </c>
      <c r="D1963" s="4">
        <v>44926</v>
      </c>
      <c r="E1963" s="4">
        <v>44945</v>
      </c>
      <c r="F1963" s="5">
        <v>3.8537489057633101</v>
      </c>
      <c r="G1963" s="5">
        <f>'PG facts'!F27</f>
        <v>3</v>
      </c>
      <c r="H1963" s="5">
        <f t="shared" si="60"/>
        <v>14.85138062867191</v>
      </c>
      <c r="I1963" s="5">
        <f t="shared" si="61"/>
        <v>11.561246717289929</v>
      </c>
    </row>
    <row r="1964" spans="1:9" ht="25" customHeight="1">
      <c r="A1964" s="1"/>
      <c r="B1964" s="1">
        <v>114</v>
      </c>
      <c r="C1964" s="13" t="s">
        <v>47</v>
      </c>
      <c r="D1964" s="4">
        <v>45016</v>
      </c>
      <c r="E1964" s="4">
        <v>45037</v>
      </c>
      <c r="F1964" s="5">
        <v>7.4077443221443939</v>
      </c>
      <c r="G1964" s="5">
        <f>'PG facts'!F34</f>
        <v>7</v>
      </c>
      <c r="H1964" s="5">
        <f t="shared" si="60"/>
        <v>54.874675942262506</v>
      </c>
      <c r="I1964" s="5">
        <f t="shared" si="61"/>
        <v>51.854210255010756</v>
      </c>
    </row>
    <row r="1965" spans="1:9" ht="25" customHeight="1">
      <c r="A1965" s="1"/>
      <c r="B1965" s="1">
        <v>114</v>
      </c>
      <c r="C1965" s="13" t="s">
        <v>47</v>
      </c>
      <c r="D1965" s="4">
        <v>45107</v>
      </c>
      <c r="E1965" s="4">
        <v>45135</v>
      </c>
      <c r="F1965" s="5">
        <v>8.5913567558398185</v>
      </c>
      <c r="G1965" s="5">
        <f>'PG facts'!F41</f>
        <v>11</v>
      </c>
      <c r="H1965" s="5">
        <f t="shared" si="60"/>
        <v>73.811410906114489</v>
      </c>
      <c r="I1965" s="5">
        <f t="shared" si="61"/>
        <v>94.504924314237996</v>
      </c>
    </row>
    <row r="1966" spans="1:9" ht="25" customHeight="1">
      <c r="A1966" s="1"/>
      <c r="B1966" s="1">
        <v>114</v>
      </c>
      <c r="C1966" s="13" t="s">
        <v>47</v>
      </c>
      <c r="D1966" s="4">
        <v>45199</v>
      </c>
      <c r="E1966" s="4">
        <v>45217</v>
      </c>
      <c r="F1966" s="5">
        <v>6.9531295944171179</v>
      </c>
      <c r="G1966" s="5">
        <f>'PG facts'!F48</f>
        <v>5</v>
      </c>
      <c r="H1966" s="5">
        <f t="shared" si="60"/>
        <v>48.346011156759154</v>
      </c>
      <c r="I1966" s="5">
        <f t="shared" si="61"/>
        <v>34.765647972085588</v>
      </c>
    </row>
    <row r="1967" spans="1:9" ht="25" customHeight="1">
      <c r="A1967" s="1"/>
      <c r="B1967" s="1">
        <v>114</v>
      </c>
      <c r="C1967" s="13" t="s">
        <v>47</v>
      </c>
      <c r="D1967" s="4">
        <v>45291</v>
      </c>
      <c r="E1967" s="4">
        <v>45314</v>
      </c>
      <c r="F1967" s="5">
        <v>9.637550476339829</v>
      </c>
      <c r="G1967" s="5">
        <f>'PG facts'!F55</f>
        <v>1</v>
      </c>
      <c r="H1967" s="5">
        <f t="shared" si="60"/>
        <v>92.882379183998069</v>
      </c>
      <c r="I1967" s="5">
        <f t="shared" si="61"/>
        <v>9.637550476339829</v>
      </c>
    </row>
    <row r="1968" spans="1:9" ht="25" customHeight="1">
      <c r="A1968" s="1"/>
      <c r="B1968" s="1">
        <v>114</v>
      </c>
      <c r="C1968" s="13" t="s">
        <v>47</v>
      </c>
      <c r="D1968" s="4">
        <v>45382</v>
      </c>
      <c r="E1968" s="4">
        <v>45401</v>
      </c>
      <c r="F1968" s="5">
        <v>2.1559106393390204</v>
      </c>
      <c r="G1968" s="5">
        <f>'PG facts'!F62</f>
        <v>3</v>
      </c>
      <c r="H1968" s="5">
        <f t="shared" si="60"/>
        <v>4.6479506848151839</v>
      </c>
      <c r="I1968" s="5">
        <f t="shared" si="61"/>
        <v>6.4677319180170612</v>
      </c>
    </row>
    <row r="1969" spans="1:9" ht="25" customHeight="1">
      <c r="A1969" s="1"/>
      <c r="B1969" s="1">
        <v>114</v>
      </c>
      <c r="C1969" s="13" t="s">
        <v>47</v>
      </c>
      <c r="D1969" s="4">
        <v>45473</v>
      </c>
      <c r="E1969" s="4">
        <v>45503</v>
      </c>
      <c r="F1969" s="5">
        <v>0.79943396399790867</v>
      </c>
      <c r="G1969" s="5">
        <f>'PG facts'!F69</f>
        <v>3</v>
      </c>
      <c r="H1969" s="5">
        <f t="shared" si="60"/>
        <v>0.63909466279340954</v>
      </c>
      <c r="I1969" s="5">
        <f t="shared" si="61"/>
        <v>2.398301891993726</v>
      </c>
    </row>
    <row r="1970" spans="1:9" ht="25" customHeight="1">
      <c r="A1970" s="1"/>
      <c r="B1970" s="1">
        <v>114</v>
      </c>
      <c r="C1970" s="13" t="s">
        <v>50</v>
      </c>
      <c r="D1970" s="4">
        <v>44742</v>
      </c>
      <c r="E1970" s="4">
        <v>44771</v>
      </c>
      <c r="F1970" s="5">
        <v>6.6867236024844789</v>
      </c>
      <c r="G1970" s="5">
        <f>'PG facts'!F13</f>
        <v>0</v>
      </c>
      <c r="H1970" s="5">
        <f t="shared" si="60"/>
        <v>44.712272536023008</v>
      </c>
      <c r="I1970" s="5">
        <f t="shared" si="61"/>
        <v>0</v>
      </c>
    </row>
    <row r="1971" spans="1:9" ht="25" customHeight="1">
      <c r="A1971" s="1"/>
      <c r="B1971" s="1">
        <v>114</v>
      </c>
      <c r="C1971" s="13" t="s">
        <v>50</v>
      </c>
      <c r="D1971" s="4">
        <v>44834</v>
      </c>
      <c r="E1971" s="4">
        <v>44853</v>
      </c>
      <c r="F1971" s="5">
        <v>3.3005205380611136</v>
      </c>
      <c r="G1971" s="5">
        <f>'PG facts'!F20</f>
        <v>4</v>
      </c>
      <c r="H1971" s="5">
        <f t="shared" si="60"/>
        <v>10.893435822163223</v>
      </c>
      <c r="I1971" s="5">
        <f t="shared" si="61"/>
        <v>13.202082152244454</v>
      </c>
    </row>
    <row r="1972" spans="1:9" ht="25" customHeight="1">
      <c r="A1972" s="1"/>
      <c r="B1972" s="1">
        <v>114</v>
      </c>
      <c r="C1972" s="13" t="s">
        <v>50</v>
      </c>
      <c r="D1972" s="4">
        <v>44926</v>
      </c>
      <c r="E1972" s="4">
        <v>44945</v>
      </c>
      <c r="F1972" s="5">
        <v>3.7534957034626615</v>
      </c>
      <c r="G1972" s="5">
        <f>'PG facts'!F27</f>
        <v>3</v>
      </c>
      <c r="H1972" s="5">
        <f t="shared" si="60"/>
        <v>14.08872999591266</v>
      </c>
      <c r="I1972" s="5">
        <f t="shared" si="61"/>
        <v>11.260487110387984</v>
      </c>
    </row>
    <row r="1973" spans="1:9" ht="25" customHeight="1">
      <c r="A1973" s="1"/>
      <c r="B1973" s="1">
        <v>114</v>
      </c>
      <c r="C1973" s="13" t="s">
        <v>50</v>
      </c>
      <c r="D1973" s="4">
        <v>45016</v>
      </c>
      <c r="E1973" s="4">
        <v>45037</v>
      </c>
      <c r="F1973" s="5">
        <v>3.8537489057633101</v>
      </c>
      <c r="G1973" s="5">
        <f>'PG facts'!F34</f>
        <v>7</v>
      </c>
      <c r="H1973" s="5">
        <f t="shared" si="60"/>
        <v>14.85138062867191</v>
      </c>
      <c r="I1973" s="5">
        <f t="shared" si="61"/>
        <v>26.97624234034317</v>
      </c>
    </row>
    <row r="1974" spans="1:9" ht="25" customHeight="1">
      <c r="A1974" s="1"/>
      <c r="B1974" s="1">
        <v>114</v>
      </c>
      <c r="C1974" s="13" t="s">
        <v>50</v>
      </c>
      <c r="D1974" s="4">
        <v>45107</v>
      </c>
      <c r="E1974" s="4">
        <v>45135</v>
      </c>
      <c r="F1974" s="5">
        <v>7.4077443221443939</v>
      </c>
      <c r="G1974" s="5">
        <f>'PG facts'!F41</f>
        <v>11</v>
      </c>
      <c r="H1974" s="5">
        <f t="shared" si="60"/>
        <v>54.874675942262506</v>
      </c>
      <c r="I1974" s="5">
        <f t="shared" si="61"/>
        <v>81.485187543588339</v>
      </c>
    </row>
    <row r="1975" spans="1:9" ht="25" customHeight="1">
      <c r="A1975" s="1"/>
      <c r="B1975" s="1">
        <v>114</v>
      </c>
      <c r="C1975" s="13" t="s">
        <v>50</v>
      </c>
      <c r="D1975" s="4">
        <v>45199</v>
      </c>
      <c r="E1975" s="4">
        <v>45217</v>
      </c>
      <c r="F1975" s="5">
        <v>8.5913567558398185</v>
      </c>
      <c r="G1975" s="5">
        <f>'PG facts'!F48</f>
        <v>5</v>
      </c>
      <c r="H1975" s="5">
        <f t="shared" si="60"/>
        <v>73.811410906114489</v>
      </c>
      <c r="I1975" s="5">
        <f t="shared" si="61"/>
        <v>42.956783779199093</v>
      </c>
    </row>
    <row r="1976" spans="1:9" ht="25" customHeight="1">
      <c r="A1976" s="1"/>
      <c r="B1976" s="1">
        <v>114</v>
      </c>
      <c r="C1976" s="13" t="s">
        <v>50</v>
      </c>
      <c r="D1976" s="4">
        <v>45291</v>
      </c>
      <c r="E1976" s="4">
        <v>45314</v>
      </c>
      <c r="F1976" s="5">
        <v>6.9531295944171179</v>
      </c>
      <c r="G1976" s="5">
        <f>'PG facts'!F55</f>
        <v>1</v>
      </c>
      <c r="H1976" s="5">
        <f t="shared" si="60"/>
        <v>48.346011156759154</v>
      </c>
      <c r="I1976" s="5">
        <f t="shared" si="61"/>
        <v>6.9531295944171179</v>
      </c>
    </row>
    <row r="1977" spans="1:9" ht="25" customHeight="1">
      <c r="A1977" s="1"/>
      <c r="B1977" s="1">
        <v>114</v>
      </c>
      <c r="C1977" s="13" t="s">
        <v>50</v>
      </c>
      <c r="D1977" s="4">
        <v>45382</v>
      </c>
      <c r="E1977" s="4">
        <v>45401</v>
      </c>
      <c r="F1977" s="5">
        <v>9.637550476339829</v>
      </c>
      <c r="G1977" s="5">
        <f>'PG facts'!F62</f>
        <v>3</v>
      </c>
      <c r="H1977" s="5">
        <f t="shared" si="60"/>
        <v>92.882379183998069</v>
      </c>
      <c r="I1977" s="5">
        <f t="shared" si="61"/>
        <v>28.912651429019487</v>
      </c>
    </row>
    <row r="1978" spans="1:9" ht="25" customHeight="1">
      <c r="A1978" s="1"/>
      <c r="B1978" s="1">
        <v>114</v>
      </c>
      <c r="C1978" s="13" t="s">
        <v>50</v>
      </c>
      <c r="D1978" s="4">
        <v>45473</v>
      </c>
      <c r="E1978" s="4">
        <v>45503</v>
      </c>
      <c r="F1978" s="5">
        <v>2.1559106393390204</v>
      </c>
      <c r="G1978" s="5">
        <f>'PG facts'!F69</f>
        <v>3</v>
      </c>
      <c r="H1978" s="5">
        <f t="shared" si="60"/>
        <v>4.6479506848151839</v>
      </c>
      <c r="I1978" s="5">
        <f t="shared" si="61"/>
        <v>6.4677319180170612</v>
      </c>
    </row>
    <row r="1979" spans="1:9" ht="25" customHeight="1">
      <c r="A1979" s="1"/>
      <c r="B1979" s="1">
        <v>115</v>
      </c>
      <c r="C1979" s="13" t="s">
        <v>47</v>
      </c>
      <c r="D1979" s="4">
        <v>44651</v>
      </c>
      <c r="E1979" s="4">
        <v>44671</v>
      </c>
      <c r="F1979" s="5">
        <v>6.6867236024844789</v>
      </c>
      <c r="G1979" s="5">
        <f>'PG facts'!F6</f>
        <v>3</v>
      </c>
      <c r="H1979" s="5">
        <f t="shared" si="60"/>
        <v>44.712272536023008</v>
      </c>
      <c r="I1979" s="5">
        <f t="shared" si="61"/>
        <v>20.060170807453439</v>
      </c>
    </row>
    <row r="1980" spans="1:9" ht="25" customHeight="1">
      <c r="A1980" s="1"/>
      <c r="B1980" s="1">
        <v>115</v>
      </c>
      <c r="C1980" s="13" t="s">
        <v>47</v>
      </c>
      <c r="D1980" s="4">
        <v>44742</v>
      </c>
      <c r="E1980" s="4">
        <v>44771</v>
      </c>
      <c r="F1980" s="5">
        <v>3.3005205380611136</v>
      </c>
      <c r="G1980" s="5">
        <f>'PG facts'!F13</f>
        <v>0</v>
      </c>
      <c r="H1980" s="5">
        <f t="shared" si="60"/>
        <v>10.893435822163223</v>
      </c>
      <c r="I1980" s="5">
        <f t="shared" si="61"/>
        <v>0</v>
      </c>
    </row>
    <row r="1981" spans="1:9" ht="25" customHeight="1">
      <c r="A1981" s="1"/>
      <c r="B1981" s="1">
        <v>115</v>
      </c>
      <c r="C1981" s="13" t="s">
        <v>47</v>
      </c>
      <c r="D1981" s="4">
        <v>44834</v>
      </c>
      <c r="E1981" s="4">
        <v>44853</v>
      </c>
      <c r="F1981" s="5">
        <v>3.7534957034626615</v>
      </c>
      <c r="G1981" s="5">
        <f>'PG facts'!F20</f>
        <v>4</v>
      </c>
      <c r="H1981" s="5">
        <f t="shared" si="60"/>
        <v>14.08872999591266</v>
      </c>
      <c r="I1981" s="5">
        <f t="shared" si="61"/>
        <v>15.013982813850646</v>
      </c>
    </row>
    <row r="1982" spans="1:9" ht="25" customHeight="1">
      <c r="A1982" s="1"/>
      <c r="B1982" s="1">
        <v>115</v>
      </c>
      <c r="C1982" s="13" t="s">
        <v>47</v>
      </c>
      <c r="D1982" s="4">
        <v>44926</v>
      </c>
      <c r="E1982" s="4">
        <v>44945</v>
      </c>
      <c r="F1982" s="5">
        <v>3.8537489057633101</v>
      </c>
      <c r="G1982" s="5">
        <f>'PG facts'!F27</f>
        <v>3</v>
      </c>
      <c r="H1982" s="5">
        <f t="shared" si="60"/>
        <v>14.85138062867191</v>
      </c>
      <c r="I1982" s="5">
        <f t="shared" si="61"/>
        <v>11.561246717289929</v>
      </c>
    </row>
    <row r="1983" spans="1:9" ht="25" customHeight="1">
      <c r="A1983" s="1"/>
      <c r="B1983" s="1">
        <v>115</v>
      </c>
      <c r="C1983" s="13" t="s">
        <v>47</v>
      </c>
      <c r="D1983" s="4">
        <v>45016</v>
      </c>
      <c r="E1983" s="4">
        <v>45037</v>
      </c>
      <c r="F1983" s="5">
        <v>7.4077443221443939</v>
      </c>
      <c r="G1983" s="5">
        <f>'PG facts'!F34</f>
        <v>7</v>
      </c>
      <c r="H1983" s="5">
        <f t="shared" si="60"/>
        <v>54.874675942262506</v>
      </c>
      <c r="I1983" s="5">
        <f t="shared" si="61"/>
        <v>51.854210255010756</v>
      </c>
    </row>
    <row r="1984" spans="1:9" ht="25" customHeight="1">
      <c r="A1984" s="1"/>
      <c r="B1984" s="1">
        <v>115</v>
      </c>
      <c r="C1984" s="13" t="s">
        <v>47</v>
      </c>
      <c r="D1984" s="4">
        <v>45107</v>
      </c>
      <c r="E1984" s="4">
        <v>45135</v>
      </c>
      <c r="F1984" s="5">
        <v>8.5913567558398185</v>
      </c>
      <c r="G1984" s="5">
        <f>'PG facts'!F41</f>
        <v>11</v>
      </c>
      <c r="H1984" s="5">
        <f t="shared" si="60"/>
        <v>73.811410906114489</v>
      </c>
      <c r="I1984" s="5">
        <f t="shared" si="61"/>
        <v>94.504924314237996</v>
      </c>
    </row>
    <row r="1985" spans="1:9" ht="25" customHeight="1">
      <c r="A1985" s="1"/>
      <c r="B1985" s="1">
        <v>115</v>
      </c>
      <c r="C1985" s="13" t="s">
        <v>47</v>
      </c>
      <c r="D1985" s="4">
        <v>45199</v>
      </c>
      <c r="E1985" s="4">
        <v>45217</v>
      </c>
      <c r="F1985" s="5">
        <v>6.8404132280007079</v>
      </c>
      <c r="G1985" s="5">
        <f>'PG facts'!F48</f>
        <v>5</v>
      </c>
      <c r="H1985" s="5">
        <f t="shared" si="60"/>
        <v>46.791253129807068</v>
      </c>
      <c r="I1985" s="5">
        <f t="shared" si="61"/>
        <v>34.202066140003538</v>
      </c>
    </row>
    <row r="1986" spans="1:9" ht="25" customHeight="1">
      <c r="A1986" s="1"/>
      <c r="B1986" s="1">
        <v>115</v>
      </c>
      <c r="C1986" s="13" t="s">
        <v>47</v>
      </c>
      <c r="D1986" s="4">
        <v>45291</v>
      </c>
      <c r="E1986" s="4">
        <v>45314</v>
      </c>
      <c r="F1986" s="5">
        <v>9.637550476339829</v>
      </c>
      <c r="G1986" s="5">
        <f>'PG facts'!F55</f>
        <v>1</v>
      </c>
      <c r="H1986" s="5">
        <f t="shared" si="60"/>
        <v>92.882379183998069</v>
      </c>
      <c r="I1986" s="5">
        <f t="shared" si="61"/>
        <v>9.637550476339829</v>
      </c>
    </row>
    <row r="1987" spans="1:9" ht="25" customHeight="1">
      <c r="A1987" s="1"/>
      <c r="B1987" s="1">
        <v>115</v>
      </c>
      <c r="C1987" s="13" t="s">
        <v>47</v>
      </c>
      <c r="D1987" s="4">
        <v>45382</v>
      </c>
      <c r="E1987" s="4">
        <v>45401</v>
      </c>
      <c r="F1987" s="5">
        <v>2.1559106393390204</v>
      </c>
      <c r="G1987" s="5">
        <f>'PG facts'!F62</f>
        <v>3</v>
      </c>
      <c r="H1987" s="5">
        <f t="shared" si="60"/>
        <v>4.6479506848151839</v>
      </c>
      <c r="I1987" s="5">
        <f t="shared" si="61"/>
        <v>6.4677319180170612</v>
      </c>
    </row>
    <row r="1988" spans="1:9" ht="25" customHeight="1">
      <c r="A1988" s="1"/>
      <c r="B1988" s="1">
        <v>115</v>
      </c>
      <c r="C1988" s="13" t="s">
        <v>47</v>
      </c>
      <c r="D1988" s="4">
        <v>45473</v>
      </c>
      <c r="E1988" s="4">
        <v>45503</v>
      </c>
      <c r="F1988" s="5">
        <v>0.79943396399790867</v>
      </c>
      <c r="G1988" s="5">
        <f>'PG facts'!F69</f>
        <v>3</v>
      </c>
      <c r="H1988" s="5">
        <f t="shared" si="60"/>
        <v>0.63909466279340954</v>
      </c>
      <c r="I1988" s="5">
        <f t="shared" si="61"/>
        <v>2.398301891993726</v>
      </c>
    </row>
    <row r="1989" spans="1:9" ht="25" customHeight="1">
      <c r="A1989" s="1"/>
      <c r="B1989" s="1">
        <v>115</v>
      </c>
      <c r="C1989" s="13" t="s">
        <v>50</v>
      </c>
      <c r="D1989" s="4">
        <v>44742</v>
      </c>
      <c r="E1989" s="4">
        <v>44771</v>
      </c>
      <c r="F1989" s="5">
        <v>6.6867236024844789</v>
      </c>
      <c r="G1989" s="5">
        <f>'PG facts'!F13</f>
        <v>0</v>
      </c>
      <c r="H1989" s="5">
        <f t="shared" si="60"/>
        <v>44.712272536023008</v>
      </c>
      <c r="I1989" s="5">
        <f t="shared" si="61"/>
        <v>0</v>
      </c>
    </row>
    <row r="1990" spans="1:9" ht="25" customHeight="1">
      <c r="A1990" s="1"/>
      <c r="B1990" s="1">
        <v>115</v>
      </c>
      <c r="C1990" s="13" t="s">
        <v>50</v>
      </c>
      <c r="D1990" s="4">
        <v>44834</v>
      </c>
      <c r="E1990" s="4">
        <v>44853</v>
      </c>
      <c r="F1990" s="5">
        <v>3.3005205380611136</v>
      </c>
      <c r="G1990" s="5">
        <f>'PG facts'!F20</f>
        <v>4</v>
      </c>
      <c r="H1990" s="5">
        <f t="shared" ref="H1990:H2053" si="62">F1990^2</f>
        <v>10.893435822163223</v>
      </c>
      <c r="I1990" s="5">
        <f t="shared" ref="I1990:I2053" si="63">F1990*G1990</f>
        <v>13.202082152244454</v>
      </c>
    </row>
    <row r="1991" spans="1:9" ht="25" customHeight="1">
      <c r="A1991" s="1"/>
      <c r="B1991" s="1">
        <v>115</v>
      </c>
      <c r="C1991" s="13" t="s">
        <v>50</v>
      </c>
      <c r="D1991" s="4">
        <v>44926</v>
      </c>
      <c r="E1991" s="4">
        <v>44945</v>
      </c>
      <c r="F1991" s="5">
        <v>3.7534957034626615</v>
      </c>
      <c r="G1991" s="5">
        <f>'PG facts'!F27</f>
        <v>3</v>
      </c>
      <c r="H1991" s="5">
        <f t="shared" si="62"/>
        <v>14.08872999591266</v>
      </c>
      <c r="I1991" s="5">
        <f t="shared" si="63"/>
        <v>11.260487110387984</v>
      </c>
    </row>
    <row r="1992" spans="1:9" ht="25" customHeight="1">
      <c r="A1992" s="1"/>
      <c r="B1992" s="1">
        <v>115</v>
      </c>
      <c r="C1992" s="13" t="s">
        <v>50</v>
      </c>
      <c r="D1992" s="4">
        <v>45016</v>
      </c>
      <c r="E1992" s="4">
        <v>45037</v>
      </c>
      <c r="F1992" s="5">
        <v>3.8537489057633101</v>
      </c>
      <c r="G1992" s="5">
        <f>'PG facts'!F34</f>
        <v>7</v>
      </c>
      <c r="H1992" s="5">
        <f t="shared" si="62"/>
        <v>14.85138062867191</v>
      </c>
      <c r="I1992" s="5">
        <f t="shared" si="63"/>
        <v>26.97624234034317</v>
      </c>
    </row>
    <row r="1993" spans="1:9" ht="25" customHeight="1">
      <c r="A1993" s="1"/>
      <c r="B1993" s="1">
        <v>115</v>
      </c>
      <c r="C1993" s="13" t="s">
        <v>50</v>
      </c>
      <c r="D1993" s="4">
        <v>45107</v>
      </c>
      <c r="E1993" s="4">
        <v>45135</v>
      </c>
      <c r="F1993" s="5">
        <v>7.4077443221443939</v>
      </c>
      <c r="G1993" s="5">
        <f>'PG facts'!F41</f>
        <v>11</v>
      </c>
      <c r="H1993" s="5">
        <f t="shared" si="62"/>
        <v>54.874675942262506</v>
      </c>
      <c r="I1993" s="5">
        <f t="shared" si="63"/>
        <v>81.485187543588339</v>
      </c>
    </row>
    <row r="1994" spans="1:9" ht="25" customHeight="1">
      <c r="A1994" s="1"/>
      <c r="B1994" s="1">
        <v>115</v>
      </c>
      <c r="C1994" s="13" t="s">
        <v>50</v>
      </c>
      <c r="D1994" s="4">
        <v>45199</v>
      </c>
      <c r="E1994" s="4">
        <v>45217</v>
      </c>
      <c r="F1994" s="5">
        <v>8.5913567558398185</v>
      </c>
      <c r="G1994" s="5">
        <f>'PG facts'!F48</f>
        <v>5</v>
      </c>
      <c r="H1994" s="5">
        <f t="shared" si="62"/>
        <v>73.811410906114489</v>
      </c>
      <c r="I1994" s="5">
        <f t="shared" si="63"/>
        <v>42.956783779199093</v>
      </c>
    </row>
    <row r="1995" spans="1:9" ht="25" customHeight="1">
      <c r="A1995" s="1"/>
      <c r="B1995" s="1">
        <v>115</v>
      </c>
      <c r="C1995" s="13" t="s">
        <v>50</v>
      </c>
      <c r="D1995" s="4">
        <v>45291</v>
      </c>
      <c r="E1995" s="4">
        <v>45314</v>
      </c>
      <c r="F1995" s="5">
        <v>6.8404132280007079</v>
      </c>
      <c r="G1995" s="5">
        <f>'PG facts'!F55</f>
        <v>1</v>
      </c>
      <c r="H1995" s="5">
        <f t="shared" si="62"/>
        <v>46.791253129807068</v>
      </c>
      <c r="I1995" s="5">
        <f t="shared" si="63"/>
        <v>6.8404132280007079</v>
      </c>
    </row>
    <row r="1996" spans="1:9" ht="25" customHeight="1">
      <c r="A1996" s="1"/>
      <c r="B1996" s="1">
        <v>115</v>
      </c>
      <c r="C1996" s="13" t="s">
        <v>50</v>
      </c>
      <c r="D1996" s="4">
        <v>45382</v>
      </c>
      <c r="E1996" s="4">
        <v>45401</v>
      </c>
      <c r="F1996" s="5">
        <v>9.637550476339829</v>
      </c>
      <c r="G1996" s="5">
        <f>'PG facts'!F62</f>
        <v>3</v>
      </c>
      <c r="H1996" s="5">
        <f t="shared" si="62"/>
        <v>92.882379183998069</v>
      </c>
      <c r="I1996" s="5">
        <f t="shared" si="63"/>
        <v>28.912651429019487</v>
      </c>
    </row>
    <row r="1997" spans="1:9" ht="25" customHeight="1">
      <c r="A1997" s="1"/>
      <c r="B1997" s="1">
        <v>115</v>
      </c>
      <c r="C1997" s="13" t="s">
        <v>50</v>
      </c>
      <c r="D1997" s="4">
        <v>45473</v>
      </c>
      <c r="E1997" s="4">
        <v>45503</v>
      </c>
      <c r="F1997" s="5">
        <v>2.1559106393390204</v>
      </c>
      <c r="G1997" s="5">
        <f>'PG facts'!F69</f>
        <v>3</v>
      </c>
      <c r="H1997" s="5">
        <f t="shared" si="62"/>
        <v>4.6479506848151839</v>
      </c>
      <c r="I1997" s="5">
        <f t="shared" si="63"/>
        <v>6.4677319180170612</v>
      </c>
    </row>
    <row r="1998" spans="1:9" ht="25" customHeight="1">
      <c r="A1998" s="1"/>
      <c r="B1998" s="1">
        <v>116</v>
      </c>
      <c r="C1998" s="13" t="s">
        <v>47</v>
      </c>
      <c r="D1998" s="4">
        <v>44651</v>
      </c>
      <c r="E1998" s="4">
        <v>44671</v>
      </c>
      <c r="F1998" s="5">
        <v>6.6867236024844789</v>
      </c>
      <c r="G1998" s="5">
        <f>'PG facts'!F8</f>
        <v>16</v>
      </c>
      <c r="H1998" s="5">
        <f t="shared" si="62"/>
        <v>44.712272536023008</v>
      </c>
      <c r="I1998" s="5">
        <f t="shared" si="63"/>
        <v>106.98757763975166</v>
      </c>
    </row>
    <row r="1999" spans="1:9" ht="25" customHeight="1">
      <c r="A1999" s="1"/>
      <c r="B1999" s="1">
        <v>116</v>
      </c>
      <c r="C1999" s="13" t="s">
        <v>47</v>
      </c>
      <c r="D1999" s="4">
        <v>44742</v>
      </c>
      <c r="E1999" s="4">
        <v>44771</v>
      </c>
      <c r="F1999" s="5">
        <v>3.3005205380611136</v>
      </c>
      <c r="G1999" s="5">
        <f>'PG facts'!F15</f>
        <v>9</v>
      </c>
      <c r="H1999" s="5">
        <f t="shared" si="62"/>
        <v>10.893435822163223</v>
      </c>
      <c r="I1999" s="5">
        <f t="shared" si="63"/>
        <v>29.704684842550023</v>
      </c>
    </row>
    <row r="2000" spans="1:9" ht="25" customHeight="1">
      <c r="A2000" s="1"/>
      <c r="B2000" s="1">
        <v>116</v>
      </c>
      <c r="C2000" s="13" t="s">
        <v>47</v>
      </c>
      <c r="D2000" s="4">
        <v>44834</v>
      </c>
      <c r="E2000" s="4">
        <v>44853</v>
      </c>
      <c r="F2000" s="5">
        <v>3.7534957034626615</v>
      </c>
      <c r="G2000" s="5">
        <f>'PG facts'!F22</f>
        <v>8</v>
      </c>
      <c r="H2000" s="5">
        <f t="shared" si="62"/>
        <v>14.08872999591266</v>
      </c>
      <c r="I2000" s="5">
        <f t="shared" si="63"/>
        <v>30.027965627701292</v>
      </c>
    </row>
    <row r="2001" spans="1:9" ht="25" customHeight="1">
      <c r="A2001" s="1"/>
      <c r="B2001" s="1">
        <v>116</v>
      </c>
      <c r="C2001" s="13" t="s">
        <v>47</v>
      </c>
      <c r="D2001" s="4">
        <v>44926</v>
      </c>
      <c r="E2001" s="4">
        <v>44945</v>
      </c>
      <c r="F2001" s="5">
        <v>3.8537489057633101</v>
      </c>
      <c r="G2001" s="5">
        <f>'PG facts'!F29</f>
        <v>8</v>
      </c>
      <c r="H2001" s="5">
        <f t="shared" si="62"/>
        <v>14.85138062867191</v>
      </c>
      <c r="I2001" s="5">
        <f t="shared" si="63"/>
        <v>30.829991246106481</v>
      </c>
    </row>
    <row r="2002" spans="1:9" ht="25" customHeight="1">
      <c r="A2002" s="1"/>
      <c r="B2002" s="1">
        <v>116</v>
      </c>
      <c r="C2002" s="13" t="s">
        <v>47</v>
      </c>
      <c r="D2002" s="4">
        <v>45016</v>
      </c>
      <c r="E2002" s="4">
        <v>45037</v>
      </c>
      <c r="F2002" s="5">
        <v>7.4077443221443939</v>
      </c>
      <c r="G2002" s="5">
        <f>'PG facts'!F36</f>
        <v>9</v>
      </c>
      <c r="H2002" s="5">
        <f t="shared" si="62"/>
        <v>54.874675942262506</v>
      </c>
      <c r="I2002" s="5">
        <f t="shared" si="63"/>
        <v>66.669698899299547</v>
      </c>
    </row>
    <row r="2003" spans="1:9" ht="25" customHeight="1">
      <c r="A2003" s="1"/>
      <c r="B2003" s="1">
        <v>116</v>
      </c>
      <c r="C2003" s="13" t="s">
        <v>47</v>
      </c>
      <c r="D2003" s="4">
        <v>45107</v>
      </c>
      <c r="E2003" s="4">
        <v>45135</v>
      </c>
      <c r="F2003" s="5">
        <v>8.5185148228344545</v>
      </c>
      <c r="G2003" s="5">
        <f>'PG facts'!F43</f>
        <v>5</v>
      </c>
      <c r="H2003" s="5">
        <f t="shared" si="62"/>
        <v>72.565094786850324</v>
      </c>
      <c r="I2003" s="5">
        <f t="shared" si="63"/>
        <v>42.592574114172272</v>
      </c>
    </row>
    <row r="2004" spans="1:9" ht="25" customHeight="1">
      <c r="A2004" s="1"/>
      <c r="B2004" s="1">
        <v>116</v>
      </c>
      <c r="C2004" s="13" t="s">
        <v>47</v>
      </c>
      <c r="D2004" s="4">
        <v>45199</v>
      </c>
      <c r="E2004" s="4">
        <v>45217</v>
      </c>
      <c r="F2004" s="5">
        <v>7.2412914355164393</v>
      </c>
      <c r="G2004" s="5">
        <f>'PG facts'!F50</f>
        <v>10</v>
      </c>
      <c r="H2004" s="5">
        <f t="shared" si="62"/>
        <v>52.436301654083735</v>
      </c>
      <c r="I2004" s="5">
        <f t="shared" si="63"/>
        <v>72.412914355164389</v>
      </c>
    </row>
    <row r="2005" spans="1:9" ht="25" customHeight="1">
      <c r="A2005" s="1"/>
      <c r="B2005" s="1">
        <v>116</v>
      </c>
      <c r="C2005" s="13" t="s">
        <v>47</v>
      </c>
      <c r="D2005" s="4">
        <v>45291</v>
      </c>
      <c r="E2005" s="4">
        <v>45314</v>
      </c>
      <c r="F2005" s="5">
        <v>9.637550476339829</v>
      </c>
      <c r="G2005" s="5">
        <f>'PG facts'!F57</f>
        <v>2</v>
      </c>
      <c r="H2005" s="5">
        <f t="shared" si="62"/>
        <v>92.882379183998069</v>
      </c>
      <c r="I2005" s="5">
        <f t="shared" si="63"/>
        <v>19.275100952679658</v>
      </c>
    </row>
    <row r="2006" spans="1:9" ht="25" customHeight="1">
      <c r="A2006" s="1"/>
      <c r="B2006" s="1">
        <v>116</v>
      </c>
      <c r="C2006" s="13" t="s">
        <v>47</v>
      </c>
      <c r="D2006" s="4">
        <v>45382</v>
      </c>
      <c r="E2006" s="4">
        <v>45401</v>
      </c>
      <c r="F2006" s="5">
        <v>2.1559106393390204</v>
      </c>
      <c r="G2006" s="5">
        <f>'PG facts'!F64</f>
        <v>2</v>
      </c>
      <c r="H2006" s="5">
        <f t="shared" si="62"/>
        <v>4.6479506848151839</v>
      </c>
      <c r="I2006" s="5">
        <f t="shared" si="63"/>
        <v>4.3118212786780408</v>
      </c>
    </row>
    <row r="2007" spans="1:9" ht="25" customHeight="1">
      <c r="A2007" s="1"/>
      <c r="B2007" s="1">
        <v>116</v>
      </c>
      <c r="C2007" s="13" t="s">
        <v>50</v>
      </c>
      <c r="D2007" s="4">
        <v>44742</v>
      </c>
      <c r="E2007" s="4">
        <v>44771</v>
      </c>
      <c r="F2007" s="5">
        <v>6.6867236024844789</v>
      </c>
      <c r="G2007" s="5">
        <f>'PG facts'!F15</f>
        <v>9</v>
      </c>
      <c r="H2007" s="5">
        <f t="shared" si="62"/>
        <v>44.712272536023008</v>
      </c>
      <c r="I2007" s="5">
        <f t="shared" si="63"/>
        <v>60.180512422360309</v>
      </c>
    </row>
    <row r="2008" spans="1:9" ht="25" customHeight="1">
      <c r="A2008" s="1"/>
      <c r="B2008" s="1">
        <v>116</v>
      </c>
      <c r="C2008" s="13" t="s">
        <v>50</v>
      </c>
      <c r="D2008" s="4">
        <v>44834</v>
      </c>
      <c r="E2008" s="4">
        <v>44853</v>
      </c>
      <c r="F2008" s="5">
        <v>3.3005205380611136</v>
      </c>
      <c r="G2008" s="5">
        <f>'PG facts'!F22</f>
        <v>8</v>
      </c>
      <c r="H2008" s="5">
        <f t="shared" si="62"/>
        <v>10.893435822163223</v>
      </c>
      <c r="I2008" s="5">
        <f t="shared" si="63"/>
        <v>26.404164304488908</v>
      </c>
    </row>
    <row r="2009" spans="1:9" ht="25" customHeight="1">
      <c r="A2009" s="1"/>
      <c r="B2009" s="1">
        <v>116</v>
      </c>
      <c r="C2009" s="13" t="s">
        <v>50</v>
      </c>
      <c r="D2009" s="4">
        <v>44926</v>
      </c>
      <c r="E2009" s="4">
        <v>44945</v>
      </c>
      <c r="F2009" s="5">
        <v>3.7534957034626615</v>
      </c>
      <c r="G2009" s="5">
        <f>'PG facts'!F29</f>
        <v>8</v>
      </c>
      <c r="H2009" s="5">
        <f t="shared" si="62"/>
        <v>14.08872999591266</v>
      </c>
      <c r="I2009" s="5">
        <f t="shared" si="63"/>
        <v>30.027965627701292</v>
      </c>
    </row>
    <row r="2010" spans="1:9" ht="25" customHeight="1">
      <c r="A2010" s="1"/>
      <c r="B2010" s="1">
        <v>116</v>
      </c>
      <c r="C2010" s="13" t="s">
        <v>50</v>
      </c>
      <c r="D2010" s="4">
        <v>45016</v>
      </c>
      <c r="E2010" s="4">
        <v>45037</v>
      </c>
      <c r="F2010" s="5">
        <v>3.8537489057633101</v>
      </c>
      <c r="G2010" s="5">
        <f>'PG facts'!F36</f>
        <v>9</v>
      </c>
      <c r="H2010" s="5">
        <f t="shared" si="62"/>
        <v>14.85138062867191</v>
      </c>
      <c r="I2010" s="5">
        <f t="shared" si="63"/>
        <v>34.683740151869792</v>
      </c>
    </row>
    <row r="2011" spans="1:9" ht="25" customHeight="1">
      <c r="A2011" s="1"/>
      <c r="B2011" s="1">
        <v>116</v>
      </c>
      <c r="C2011" s="13" t="s">
        <v>50</v>
      </c>
      <c r="D2011" s="4">
        <v>45107</v>
      </c>
      <c r="E2011" s="4">
        <v>45135</v>
      </c>
      <c r="F2011" s="5">
        <v>7.4077443221443939</v>
      </c>
      <c r="G2011" s="5">
        <f>'PG facts'!F43</f>
        <v>5</v>
      </c>
      <c r="H2011" s="5">
        <f t="shared" si="62"/>
        <v>54.874675942262506</v>
      </c>
      <c r="I2011" s="5">
        <f t="shared" si="63"/>
        <v>37.038721610721971</v>
      </c>
    </row>
    <row r="2012" spans="1:9" ht="25" customHeight="1">
      <c r="A2012" s="1"/>
      <c r="B2012" s="1">
        <v>116</v>
      </c>
      <c r="C2012" s="13" t="s">
        <v>50</v>
      </c>
      <c r="D2012" s="4">
        <v>45199</v>
      </c>
      <c r="E2012" s="4">
        <v>45217</v>
      </c>
      <c r="F2012" s="5">
        <v>8.5185148228344545</v>
      </c>
      <c r="G2012" s="5">
        <f>'PG facts'!F50</f>
        <v>10</v>
      </c>
      <c r="H2012" s="5">
        <f t="shared" si="62"/>
        <v>72.565094786850324</v>
      </c>
      <c r="I2012" s="5">
        <f t="shared" si="63"/>
        <v>85.185148228344545</v>
      </c>
    </row>
    <row r="2013" spans="1:9" ht="25" customHeight="1">
      <c r="A2013" s="1"/>
      <c r="B2013" s="1">
        <v>116</v>
      </c>
      <c r="C2013" s="13" t="s">
        <v>50</v>
      </c>
      <c r="D2013" s="4">
        <v>45291</v>
      </c>
      <c r="E2013" s="4">
        <v>45314</v>
      </c>
      <c r="F2013" s="5">
        <v>7.2412914355164393</v>
      </c>
      <c r="G2013" s="5">
        <f>'PG facts'!F57</f>
        <v>2</v>
      </c>
      <c r="H2013" s="5">
        <f t="shared" si="62"/>
        <v>52.436301654083735</v>
      </c>
      <c r="I2013" s="5">
        <f t="shared" si="63"/>
        <v>14.482582871032879</v>
      </c>
    </row>
    <row r="2014" spans="1:9" ht="25" customHeight="1">
      <c r="A2014" s="1"/>
      <c r="B2014" s="1">
        <v>116</v>
      </c>
      <c r="C2014" s="13" t="s">
        <v>50</v>
      </c>
      <c r="D2014" s="4">
        <v>45382</v>
      </c>
      <c r="E2014" s="4">
        <v>45401</v>
      </c>
      <c r="F2014" s="5">
        <v>9.637550476339829</v>
      </c>
      <c r="G2014" s="5">
        <f>'PG facts'!F64</f>
        <v>2</v>
      </c>
      <c r="H2014" s="5">
        <f t="shared" si="62"/>
        <v>92.882379183998069</v>
      </c>
      <c r="I2014" s="5">
        <f t="shared" si="63"/>
        <v>19.275100952679658</v>
      </c>
    </row>
    <row r="2015" spans="1:9" ht="25" customHeight="1">
      <c r="A2015" s="1"/>
      <c r="B2015" s="1">
        <v>117</v>
      </c>
      <c r="C2015" s="13" t="s">
        <v>47</v>
      </c>
      <c r="D2015" s="4">
        <v>44651</v>
      </c>
      <c r="E2015" s="4">
        <v>44671</v>
      </c>
      <c r="F2015" s="5">
        <v>6.6867236024844789</v>
      </c>
      <c r="G2015" s="5">
        <f>'PG facts'!F8</f>
        <v>16</v>
      </c>
      <c r="H2015" s="5">
        <f t="shared" si="62"/>
        <v>44.712272536023008</v>
      </c>
      <c r="I2015" s="5">
        <f t="shared" si="63"/>
        <v>106.98757763975166</v>
      </c>
    </row>
    <row r="2016" spans="1:9" ht="25" customHeight="1">
      <c r="A2016" s="1"/>
      <c r="B2016" s="1">
        <v>117</v>
      </c>
      <c r="C2016" s="13" t="s">
        <v>47</v>
      </c>
      <c r="D2016" s="4">
        <v>44742</v>
      </c>
      <c r="E2016" s="4">
        <v>44771</v>
      </c>
      <c r="F2016" s="5">
        <v>3.3005205380611136</v>
      </c>
      <c r="G2016" s="5">
        <f>'PG facts'!F15</f>
        <v>9</v>
      </c>
      <c r="H2016" s="5">
        <f t="shared" si="62"/>
        <v>10.893435822163223</v>
      </c>
      <c r="I2016" s="5">
        <f t="shared" si="63"/>
        <v>29.704684842550023</v>
      </c>
    </row>
    <row r="2017" spans="1:9" ht="25" customHeight="1">
      <c r="A2017" s="1"/>
      <c r="B2017" s="1">
        <v>117</v>
      </c>
      <c r="C2017" s="13" t="s">
        <v>47</v>
      </c>
      <c r="D2017" s="4">
        <v>44834</v>
      </c>
      <c r="E2017" s="4">
        <v>44853</v>
      </c>
      <c r="F2017" s="5">
        <v>3.7534957034626615</v>
      </c>
      <c r="G2017" s="5">
        <f>'PG facts'!F22</f>
        <v>8</v>
      </c>
      <c r="H2017" s="5">
        <f t="shared" si="62"/>
        <v>14.08872999591266</v>
      </c>
      <c r="I2017" s="5">
        <f t="shared" si="63"/>
        <v>30.027965627701292</v>
      </c>
    </row>
    <row r="2018" spans="1:9" ht="25" customHeight="1">
      <c r="A2018" s="1"/>
      <c r="B2018" s="1">
        <v>117</v>
      </c>
      <c r="C2018" s="13" t="s">
        <v>47</v>
      </c>
      <c r="D2018" s="4">
        <v>44926</v>
      </c>
      <c r="E2018" s="4">
        <v>44945</v>
      </c>
      <c r="F2018" s="5">
        <v>3.8537489057633101</v>
      </c>
      <c r="G2018" s="5">
        <f>'PG facts'!F29</f>
        <v>8</v>
      </c>
      <c r="H2018" s="5">
        <f t="shared" si="62"/>
        <v>14.85138062867191</v>
      </c>
      <c r="I2018" s="5">
        <f t="shared" si="63"/>
        <v>30.829991246106481</v>
      </c>
    </row>
    <row r="2019" spans="1:9" ht="25" customHeight="1">
      <c r="A2019" s="1"/>
      <c r="B2019" s="1">
        <v>117</v>
      </c>
      <c r="C2019" s="13" t="s">
        <v>47</v>
      </c>
      <c r="D2019" s="4">
        <v>45016</v>
      </c>
      <c r="E2019" s="4">
        <v>45037</v>
      </c>
      <c r="F2019" s="5">
        <v>7.4077443221443939</v>
      </c>
      <c r="G2019" s="5">
        <f>'PG facts'!F36</f>
        <v>9</v>
      </c>
      <c r="H2019" s="5">
        <f t="shared" si="62"/>
        <v>54.874675942262506</v>
      </c>
      <c r="I2019" s="5">
        <f t="shared" si="63"/>
        <v>66.669698899299547</v>
      </c>
    </row>
    <row r="2020" spans="1:9" ht="25" customHeight="1">
      <c r="A2020" s="1"/>
      <c r="B2020" s="1">
        <v>117</v>
      </c>
      <c r="C2020" s="13" t="s">
        <v>47</v>
      </c>
      <c r="D2020" s="4">
        <v>45107</v>
      </c>
      <c r="E2020" s="4">
        <v>45135</v>
      </c>
      <c r="F2020" s="5">
        <v>8.5544368719877806</v>
      </c>
      <c r="G2020" s="5">
        <f>'PG facts'!F43</f>
        <v>5</v>
      </c>
      <c r="H2020" s="5">
        <f t="shared" si="62"/>
        <v>73.178390196824083</v>
      </c>
      <c r="I2020" s="5">
        <f t="shared" si="63"/>
        <v>42.772184359938905</v>
      </c>
    </row>
    <row r="2021" spans="1:9" ht="25" customHeight="1">
      <c r="A2021" s="1"/>
      <c r="B2021" s="1">
        <v>117</v>
      </c>
      <c r="C2021" s="13" t="s">
        <v>47</v>
      </c>
      <c r="D2021" s="4">
        <v>45199</v>
      </c>
      <c r="E2021" s="4">
        <v>45217</v>
      </c>
      <c r="F2021" s="5">
        <v>7.2412914355164393</v>
      </c>
      <c r="G2021" s="5">
        <f>'PG facts'!F50</f>
        <v>10</v>
      </c>
      <c r="H2021" s="5">
        <f t="shared" si="62"/>
        <v>52.436301654083735</v>
      </c>
      <c r="I2021" s="5">
        <f t="shared" si="63"/>
        <v>72.412914355164389</v>
      </c>
    </row>
    <row r="2022" spans="1:9" ht="25" customHeight="1">
      <c r="A2022" s="1"/>
      <c r="B2022" s="1">
        <v>117</v>
      </c>
      <c r="C2022" s="13" t="s">
        <v>47</v>
      </c>
      <c r="D2022" s="4">
        <v>45291</v>
      </c>
      <c r="E2022" s="4">
        <v>45314</v>
      </c>
      <c r="F2022" s="5">
        <v>9.637550476339829</v>
      </c>
      <c r="G2022" s="5">
        <f>'PG facts'!F57</f>
        <v>2</v>
      </c>
      <c r="H2022" s="5">
        <f t="shared" si="62"/>
        <v>92.882379183998069</v>
      </c>
      <c r="I2022" s="5">
        <f t="shared" si="63"/>
        <v>19.275100952679658</v>
      </c>
    </row>
    <row r="2023" spans="1:9" ht="25" customHeight="1">
      <c r="A2023" s="1"/>
      <c r="B2023" s="1">
        <v>117</v>
      </c>
      <c r="C2023" s="13" t="s">
        <v>47</v>
      </c>
      <c r="D2023" s="4">
        <v>45382</v>
      </c>
      <c r="E2023" s="4">
        <v>45401</v>
      </c>
      <c r="F2023" s="5">
        <v>2.1559106393390204</v>
      </c>
      <c r="G2023" s="5">
        <f>'PG facts'!F64</f>
        <v>2</v>
      </c>
      <c r="H2023" s="5">
        <f t="shared" si="62"/>
        <v>4.6479506848151839</v>
      </c>
      <c r="I2023" s="5">
        <f t="shared" si="63"/>
        <v>4.3118212786780408</v>
      </c>
    </row>
    <row r="2024" spans="1:9" ht="25" customHeight="1">
      <c r="A2024" s="1"/>
      <c r="B2024" s="1">
        <v>117</v>
      </c>
      <c r="C2024" s="13" t="s">
        <v>50</v>
      </c>
      <c r="D2024" s="4">
        <v>44742</v>
      </c>
      <c r="E2024" s="4">
        <v>44771</v>
      </c>
      <c r="F2024" s="5">
        <v>6.6867236024844789</v>
      </c>
      <c r="G2024" s="5">
        <f>'PG facts'!F15</f>
        <v>9</v>
      </c>
      <c r="H2024" s="5">
        <f t="shared" si="62"/>
        <v>44.712272536023008</v>
      </c>
      <c r="I2024" s="5">
        <f t="shared" si="63"/>
        <v>60.180512422360309</v>
      </c>
    </row>
    <row r="2025" spans="1:9" ht="25" customHeight="1">
      <c r="A2025" s="1"/>
      <c r="B2025" s="1">
        <v>117</v>
      </c>
      <c r="C2025" s="13" t="s">
        <v>50</v>
      </c>
      <c r="D2025" s="4">
        <v>44834</v>
      </c>
      <c r="E2025" s="4">
        <v>44853</v>
      </c>
      <c r="F2025" s="5">
        <v>3.3005205380611136</v>
      </c>
      <c r="G2025" s="5">
        <f>'PG facts'!F22</f>
        <v>8</v>
      </c>
      <c r="H2025" s="5">
        <f t="shared" si="62"/>
        <v>10.893435822163223</v>
      </c>
      <c r="I2025" s="5">
        <f t="shared" si="63"/>
        <v>26.404164304488908</v>
      </c>
    </row>
    <row r="2026" spans="1:9" ht="25" customHeight="1">
      <c r="A2026" s="1"/>
      <c r="B2026" s="1">
        <v>117</v>
      </c>
      <c r="C2026" s="13" t="s">
        <v>50</v>
      </c>
      <c r="D2026" s="4">
        <v>44926</v>
      </c>
      <c r="E2026" s="4">
        <v>44945</v>
      </c>
      <c r="F2026" s="5">
        <v>3.7534957034626615</v>
      </c>
      <c r="G2026" s="5">
        <f>'PG facts'!F29</f>
        <v>8</v>
      </c>
      <c r="H2026" s="5">
        <f t="shared" si="62"/>
        <v>14.08872999591266</v>
      </c>
      <c r="I2026" s="5">
        <f t="shared" si="63"/>
        <v>30.027965627701292</v>
      </c>
    </row>
    <row r="2027" spans="1:9" ht="25" customHeight="1">
      <c r="A2027" s="1"/>
      <c r="B2027" s="1">
        <v>117</v>
      </c>
      <c r="C2027" s="13" t="s">
        <v>50</v>
      </c>
      <c r="D2027" s="4">
        <v>45016</v>
      </c>
      <c r="E2027" s="4">
        <v>45037</v>
      </c>
      <c r="F2027" s="5">
        <v>3.8537489057633101</v>
      </c>
      <c r="G2027" s="5">
        <f>'PG facts'!F36</f>
        <v>9</v>
      </c>
      <c r="H2027" s="5">
        <f t="shared" si="62"/>
        <v>14.85138062867191</v>
      </c>
      <c r="I2027" s="5">
        <f t="shared" si="63"/>
        <v>34.683740151869792</v>
      </c>
    </row>
    <row r="2028" spans="1:9" ht="25" customHeight="1">
      <c r="A2028" s="1"/>
      <c r="B2028" s="1">
        <v>117</v>
      </c>
      <c r="C2028" s="13" t="s">
        <v>50</v>
      </c>
      <c r="D2028" s="4">
        <v>45107</v>
      </c>
      <c r="E2028" s="4">
        <v>45135</v>
      </c>
      <c r="F2028" s="5">
        <v>7.4077443221443939</v>
      </c>
      <c r="G2028" s="5">
        <f>'PG facts'!F43</f>
        <v>5</v>
      </c>
      <c r="H2028" s="5">
        <f t="shared" si="62"/>
        <v>54.874675942262506</v>
      </c>
      <c r="I2028" s="5">
        <f t="shared" si="63"/>
        <v>37.038721610721971</v>
      </c>
    </row>
    <row r="2029" spans="1:9" ht="25" customHeight="1">
      <c r="A2029" s="1"/>
      <c r="B2029" s="1">
        <v>117</v>
      </c>
      <c r="C2029" s="13" t="s">
        <v>50</v>
      </c>
      <c r="D2029" s="4">
        <v>45199</v>
      </c>
      <c r="E2029" s="4">
        <v>45217</v>
      </c>
      <c r="F2029" s="5">
        <v>8.5544368719877806</v>
      </c>
      <c r="G2029" s="5">
        <f>'PG facts'!F50</f>
        <v>10</v>
      </c>
      <c r="H2029" s="5">
        <f t="shared" si="62"/>
        <v>73.178390196824083</v>
      </c>
      <c r="I2029" s="5">
        <f t="shared" si="63"/>
        <v>85.544368719877809</v>
      </c>
    </row>
    <row r="2030" spans="1:9" ht="25" customHeight="1">
      <c r="A2030" s="1"/>
      <c r="B2030" s="1">
        <v>117</v>
      </c>
      <c r="C2030" s="13" t="s">
        <v>50</v>
      </c>
      <c r="D2030" s="4">
        <v>45291</v>
      </c>
      <c r="E2030" s="4">
        <v>45314</v>
      </c>
      <c r="F2030" s="5">
        <v>7.2412914355164393</v>
      </c>
      <c r="G2030" s="5">
        <f>'PG facts'!F57</f>
        <v>2</v>
      </c>
      <c r="H2030" s="5">
        <f t="shared" si="62"/>
        <v>52.436301654083735</v>
      </c>
      <c r="I2030" s="5">
        <f t="shared" si="63"/>
        <v>14.482582871032879</v>
      </c>
    </row>
    <row r="2031" spans="1:9" ht="25" customHeight="1">
      <c r="A2031" s="1"/>
      <c r="B2031" s="1">
        <v>117</v>
      </c>
      <c r="C2031" s="13" t="s">
        <v>50</v>
      </c>
      <c r="D2031" s="4">
        <v>45382</v>
      </c>
      <c r="E2031" s="4">
        <v>45401</v>
      </c>
      <c r="F2031" s="5">
        <v>9.637550476339829</v>
      </c>
      <c r="G2031" s="5">
        <f>'PG facts'!F64</f>
        <v>2</v>
      </c>
      <c r="H2031" s="5">
        <f t="shared" si="62"/>
        <v>92.882379183998069</v>
      </c>
      <c r="I2031" s="5">
        <f t="shared" si="63"/>
        <v>19.275100952679658</v>
      </c>
    </row>
    <row r="2032" spans="1:9" ht="25" customHeight="1">
      <c r="A2032" s="1"/>
      <c r="B2032" s="1">
        <v>118</v>
      </c>
      <c r="C2032" s="13" t="s">
        <v>47</v>
      </c>
      <c r="D2032" s="4">
        <v>44651</v>
      </c>
      <c r="E2032" s="4">
        <v>44671</v>
      </c>
      <c r="F2032" s="5">
        <v>6.6867236024844789</v>
      </c>
      <c r="G2032" s="5">
        <f>'PG facts'!F8</f>
        <v>16</v>
      </c>
      <c r="H2032" s="5">
        <f t="shared" si="62"/>
        <v>44.712272536023008</v>
      </c>
      <c r="I2032" s="5">
        <f t="shared" si="63"/>
        <v>106.98757763975166</v>
      </c>
    </row>
    <row r="2033" spans="1:9" ht="25" customHeight="1">
      <c r="A2033" s="1"/>
      <c r="B2033" s="1">
        <v>118</v>
      </c>
      <c r="C2033" s="13" t="s">
        <v>47</v>
      </c>
      <c r="D2033" s="4">
        <v>44742</v>
      </c>
      <c r="E2033" s="4">
        <v>44771</v>
      </c>
      <c r="F2033" s="5">
        <v>3.3005205380611136</v>
      </c>
      <c r="G2033" s="5">
        <f>'PG facts'!F15</f>
        <v>9</v>
      </c>
      <c r="H2033" s="5">
        <f t="shared" si="62"/>
        <v>10.893435822163223</v>
      </c>
      <c r="I2033" s="5">
        <f t="shared" si="63"/>
        <v>29.704684842550023</v>
      </c>
    </row>
    <row r="2034" spans="1:9" ht="25" customHeight="1">
      <c r="A2034" s="1"/>
      <c r="B2034" s="1">
        <v>118</v>
      </c>
      <c r="C2034" s="13" t="s">
        <v>47</v>
      </c>
      <c r="D2034" s="4">
        <v>44834</v>
      </c>
      <c r="E2034" s="4">
        <v>44853</v>
      </c>
      <c r="F2034" s="5">
        <v>3.7534957034626615</v>
      </c>
      <c r="G2034" s="5">
        <f>'PG facts'!F22</f>
        <v>8</v>
      </c>
      <c r="H2034" s="5">
        <f t="shared" si="62"/>
        <v>14.08872999591266</v>
      </c>
      <c r="I2034" s="5">
        <f t="shared" si="63"/>
        <v>30.027965627701292</v>
      </c>
    </row>
    <row r="2035" spans="1:9" ht="25" customHeight="1">
      <c r="A2035" s="1"/>
      <c r="B2035" s="1">
        <v>118</v>
      </c>
      <c r="C2035" s="13" t="s">
        <v>47</v>
      </c>
      <c r="D2035" s="4">
        <v>44926</v>
      </c>
      <c r="E2035" s="4">
        <v>44945</v>
      </c>
      <c r="F2035" s="5">
        <v>3.8537489057633101</v>
      </c>
      <c r="G2035" s="5">
        <f>'PG facts'!F29</f>
        <v>8</v>
      </c>
      <c r="H2035" s="5">
        <f t="shared" si="62"/>
        <v>14.85138062867191</v>
      </c>
      <c r="I2035" s="5">
        <f t="shared" si="63"/>
        <v>30.829991246106481</v>
      </c>
    </row>
    <row r="2036" spans="1:9" ht="25" customHeight="1">
      <c r="A2036" s="1"/>
      <c r="B2036" s="1">
        <v>118</v>
      </c>
      <c r="C2036" s="13" t="s">
        <v>47</v>
      </c>
      <c r="D2036" s="4">
        <v>45016</v>
      </c>
      <c r="E2036" s="4">
        <v>45037</v>
      </c>
      <c r="F2036" s="5">
        <v>7.4077443221443939</v>
      </c>
      <c r="G2036" s="5">
        <f>'PG facts'!F36</f>
        <v>9</v>
      </c>
      <c r="H2036" s="5">
        <f t="shared" si="62"/>
        <v>54.874675942262506</v>
      </c>
      <c r="I2036" s="5">
        <f t="shared" si="63"/>
        <v>66.669698899299547</v>
      </c>
    </row>
    <row r="2037" spans="1:9" ht="25" customHeight="1">
      <c r="A2037" s="1"/>
      <c r="B2037" s="1">
        <v>118</v>
      </c>
      <c r="C2037" s="13" t="s">
        <v>47</v>
      </c>
      <c r="D2037" s="4">
        <v>45107</v>
      </c>
      <c r="E2037" s="4">
        <v>45135</v>
      </c>
      <c r="F2037" s="5">
        <v>8.5544368719877806</v>
      </c>
      <c r="G2037" s="5">
        <f>'PG facts'!F43</f>
        <v>5</v>
      </c>
      <c r="H2037" s="5">
        <f t="shared" si="62"/>
        <v>73.178390196824083</v>
      </c>
      <c r="I2037" s="5">
        <f t="shared" si="63"/>
        <v>42.772184359938905</v>
      </c>
    </row>
    <row r="2038" spans="1:9" ht="25" customHeight="1">
      <c r="A2038" s="1"/>
      <c r="B2038" s="1">
        <v>118</v>
      </c>
      <c r="C2038" s="13" t="s">
        <v>47</v>
      </c>
      <c r="D2038" s="4">
        <v>45199</v>
      </c>
      <c r="E2038" s="4">
        <v>45217</v>
      </c>
      <c r="F2038" s="5">
        <v>7.2412914355164393</v>
      </c>
      <c r="G2038" s="5">
        <f>'PG facts'!F50</f>
        <v>10</v>
      </c>
      <c r="H2038" s="5">
        <f t="shared" si="62"/>
        <v>52.436301654083735</v>
      </c>
      <c r="I2038" s="5">
        <f t="shared" si="63"/>
        <v>72.412914355164389</v>
      </c>
    </row>
    <row r="2039" spans="1:9" ht="25" customHeight="1">
      <c r="A2039" s="1"/>
      <c r="B2039" s="1">
        <v>118</v>
      </c>
      <c r="C2039" s="13" t="s">
        <v>47</v>
      </c>
      <c r="D2039" s="4">
        <v>45291</v>
      </c>
      <c r="E2039" s="4">
        <v>45314</v>
      </c>
      <c r="F2039" s="5">
        <v>9.637550476339829</v>
      </c>
      <c r="G2039" s="5">
        <f>'PG facts'!F57</f>
        <v>2</v>
      </c>
      <c r="H2039" s="5">
        <f t="shared" si="62"/>
        <v>92.882379183998069</v>
      </c>
      <c r="I2039" s="5">
        <f t="shared" si="63"/>
        <v>19.275100952679658</v>
      </c>
    </row>
    <row r="2040" spans="1:9" ht="25" customHeight="1">
      <c r="A2040" s="1"/>
      <c r="B2040" s="1">
        <v>118</v>
      </c>
      <c r="C2040" s="13" t="s">
        <v>47</v>
      </c>
      <c r="D2040" s="4">
        <v>45382</v>
      </c>
      <c r="E2040" s="4">
        <v>45401</v>
      </c>
      <c r="F2040" s="5">
        <v>2.1559106393390204</v>
      </c>
      <c r="G2040" s="5">
        <f>'PG facts'!F64</f>
        <v>2</v>
      </c>
      <c r="H2040" s="5">
        <f t="shared" si="62"/>
        <v>4.6479506848151839</v>
      </c>
      <c r="I2040" s="5">
        <f t="shared" si="63"/>
        <v>4.3118212786780408</v>
      </c>
    </row>
    <row r="2041" spans="1:9" ht="25" customHeight="1">
      <c r="A2041" s="1"/>
      <c r="B2041" s="1">
        <v>118</v>
      </c>
      <c r="C2041" s="13" t="s">
        <v>47</v>
      </c>
      <c r="D2041" s="4">
        <v>45473</v>
      </c>
      <c r="E2041" s="4">
        <v>45503</v>
      </c>
      <c r="F2041" s="5">
        <v>8.9162606857251525E-2</v>
      </c>
      <c r="G2041" s="5">
        <f>'PG facts'!F71</f>
        <v>4</v>
      </c>
      <c r="H2041" s="5">
        <f t="shared" si="62"/>
        <v>7.9499704615807968E-3</v>
      </c>
      <c r="I2041" s="5">
        <f t="shared" si="63"/>
        <v>0.3566504274290061</v>
      </c>
    </row>
    <row r="2042" spans="1:9" ht="25" customHeight="1">
      <c r="A2042" s="1"/>
      <c r="B2042" s="1">
        <v>118</v>
      </c>
      <c r="C2042" s="13" t="s">
        <v>50</v>
      </c>
      <c r="D2042" s="4">
        <v>44742</v>
      </c>
      <c r="E2042" s="4">
        <v>44771</v>
      </c>
      <c r="F2042" s="5">
        <v>6.6867236024844789</v>
      </c>
      <c r="G2042" s="5">
        <f>'PG facts'!F15</f>
        <v>9</v>
      </c>
      <c r="H2042" s="5">
        <f t="shared" si="62"/>
        <v>44.712272536023008</v>
      </c>
      <c r="I2042" s="5">
        <f t="shared" si="63"/>
        <v>60.180512422360309</v>
      </c>
    </row>
    <row r="2043" spans="1:9" ht="25" customHeight="1">
      <c r="A2043" s="1"/>
      <c r="B2043" s="1">
        <v>118</v>
      </c>
      <c r="C2043" s="13" t="s">
        <v>50</v>
      </c>
      <c r="D2043" s="4">
        <v>44834</v>
      </c>
      <c r="E2043" s="4">
        <v>44853</v>
      </c>
      <c r="F2043" s="5">
        <v>3.3005205380611136</v>
      </c>
      <c r="G2043" s="5">
        <f>'PG facts'!F22</f>
        <v>8</v>
      </c>
      <c r="H2043" s="5">
        <f t="shared" si="62"/>
        <v>10.893435822163223</v>
      </c>
      <c r="I2043" s="5">
        <f t="shared" si="63"/>
        <v>26.404164304488908</v>
      </c>
    </row>
    <row r="2044" spans="1:9" ht="25" customHeight="1">
      <c r="A2044" s="1"/>
      <c r="B2044" s="1">
        <v>118</v>
      </c>
      <c r="C2044" s="13" t="s">
        <v>50</v>
      </c>
      <c r="D2044" s="4">
        <v>44926</v>
      </c>
      <c r="E2044" s="4">
        <v>44945</v>
      </c>
      <c r="F2044" s="5">
        <v>3.7534957034626615</v>
      </c>
      <c r="G2044" s="5">
        <f>'PG facts'!F29</f>
        <v>8</v>
      </c>
      <c r="H2044" s="5">
        <f t="shared" si="62"/>
        <v>14.08872999591266</v>
      </c>
      <c r="I2044" s="5">
        <f t="shared" si="63"/>
        <v>30.027965627701292</v>
      </c>
    </row>
    <row r="2045" spans="1:9" ht="25" customHeight="1">
      <c r="A2045" s="1"/>
      <c r="B2045" s="1">
        <v>118</v>
      </c>
      <c r="C2045" s="13" t="s">
        <v>50</v>
      </c>
      <c r="D2045" s="4">
        <v>45016</v>
      </c>
      <c r="E2045" s="4">
        <v>45037</v>
      </c>
      <c r="F2045" s="5">
        <v>3.8537489057633101</v>
      </c>
      <c r="G2045" s="5">
        <f>'PG facts'!F36</f>
        <v>9</v>
      </c>
      <c r="H2045" s="5">
        <f t="shared" si="62"/>
        <v>14.85138062867191</v>
      </c>
      <c r="I2045" s="5">
        <f t="shared" si="63"/>
        <v>34.683740151869792</v>
      </c>
    </row>
    <row r="2046" spans="1:9" ht="25" customHeight="1">
      <c r="A2046" s="1"/>
      <c r="B2046" s="1">
        <v>118</v>
      </c>
      <c r="C2046" s="13" t="s">
        <v>50</v>
      </c>
      <c r="D2046" s="4">
        <v>45107</v>
      </c>
      <c r="E2046" s="4">
        <v>45135</v>
      </c>
      <c r="F2046" s="5">
        <v>7.4077443221443939</v>
      </c>
      <c r="G2046" s="5">
        <f>'PG facts'!F43</f>
        <v>5</v>
      </c>
      <c r="H2046" s="5">
        <f t="shared" si="62"/>
        <v>54.874675942262506</v>
      </c>
      <c r="I2046" s="5">
        <f t="shared" si="63"/>
        <v>37.038721610721971</v>
      </c>
    </row>
    <row r="2047" spans="1:9" ht="25" customHeight="1">
      <c r="A2047" s="1"/>
      <c r="B2047" s="1">
        <v>118</v>
      </c>
      <c r="C2047" s="13" t="s">
        <v>50</v>
      </c>
      <c r="D2047" s="4">
        <v>45199</v>
      </c>
      <c r="E2047" s="4">
        <v>45217</v>
      </c>
      <c r="F2047" s="5">
        <v>8.5544368719877806</v>
      </c>
      <c r="G2047" s="5">
        <f>'PG facts'!F50</f>
        <v>10</v>
      </c>
      <c r="H2047" s="5">
        <f t="shared" si="62"/>
        <v>73.178390196824083</v>
      </c>
      <c r="I2047" s="5">
        <f t="shared" si="63"/>
        <v>85.544368719877809</v>
      </c>
    </row>
    <row r="2048" spans="1:9" ht="25" customHeight="1">
      <c r="A2048" s="1"/>
      <c r="B2048" s="1">
        <v>118</v>
      </c>
      <c r="C2048" s="13" t="s">
        <v>50</v>
      </c>
      <c r="D2048" s="4">
        <v>45291</v>
      </c>
      <c r="E2048" s="4">
        <v>45314</v>
      </c>
      <c r="F2048" s="5">
        <v>7.2412914355164393</v>
      </c>
      <c r="G2048" s="5">
        <f>'PG facts'!F57</f>
        <v>2</v>
      </c>
      <c r="H2048" s="5">
        <f t="shared" si="62"/>
        <v>52.436301654083735</v>
      </c>
      <c r="I2048" s="5">
        <f t="shared" si="63"/>
        <v>14.482582871032879</v>
      </c>
    </row>
    <row r="2049" spans="1:9" ht="25" customHeight="1">
      <c r="A2049" s="1"/>
      <c r="B2049" s="1">
        <v>118</v>
      </c>
      <c r="C2049" s="13" t="s">
        <v>50</v>
      </c>
      <c r="D2049" s="4">
        <v>45382</v>
      </c>
      <c r="E2049" s="4">
        <v>45401</v>
      </c>
      <c r="F2049" s="5">
        <v>9.637550476339829</v>
      </c>
      <c r="G2049" s="5">
        <f>'PG facts'!F64</f>
        <v>2</v>
      </c>
      <c r="H2049" s="5">
        <f t="shared" si="62"/>
        <v>92.882379183998069</v>
      </c>
      <c r="I2049" s="5">
        <f t="shared" si="63"/>
        <v>19.275100952679658</v>
      </c>
    </row>
    <row r="2050" spans="1:9" ht="25" customHeight="1">
      <c r="A2050" s="1"/>
      <c r="B2050" s="1">
        <v>118</v>
      </c>
      <c r="C2050" s="13" t="s">
        <v>50</v>
      </c>
      <c r="D2050" s="4">
        <v>45473</v>
      </c>
      <c r="E2050" s="4">
        <v>45503</v>
      </c>
      <c r="F2050" s="5">
        <v>2.1559106393390204</v>
      </c>
      <c r="G2050" s="5">
        <f>'PG facts'!F71</f>
        <v>4</v>
      </c>
      <c r="H2050" s="5">
        <f t="shared" si="62"/>
        <v>4.6479506848151839</v>
      </c>
      <c r="I2050" s="5">
        <f t="shared" si="63"/>
        <v>8.6236425573560815</v>
      </c>
    </row>
    <row r="2051" spans="1:9" ht="25" customHeight="1">
      <c r="A2051" s="1"/>
      <c r="B2051" s="1">
        <v>119</v>
      </c>
      <c r="C2051" s="13" t="s">
        <v>47</v>
      </c>
      <c r="D2051" s="4">
        <v>44651</v>
      </c>
      <c r="E2051" s="4">
        <v>44671</v>
      </c>
      <c r="F2051" s="5">
        <v>6.6867236024844789</v>
      </c>
      <c r="G2051" s="5">
        <f>'PG facts'!F8</f>
        <v>16</v>
      </c>
      <c r="H2051" s="5">
        <f t="shared" si="62"/>
        <v>44.712272536023008</v>
      </c>
      <c r="I2051" s="5">
        <f t="shared" si="63"/>
        <v>106.98757763975166</v>
      </c>
    </row>
    <row r="2052" spans="1:9" ht="25" customHeight="1">
      <c r="A2052" s="1"/>
      <c r="B2052" s="1">
        <v>119</v>
      </c>
      <c r="C2052" s="13" t="s">
        <v>47</v>
      </c>
      <c r="D2052" s="4">
        <v>44742</v>
      </c>
      <c r="E2052" s="4">
        <v>44771</v>
      </c>
      <c r="F2052" s="5">
        <v>3.3005205380611136</v>
      </c>
      <c r="G2052" s="5">
        <f>'PG facts'!F15</f>
        <v>9</v>
      </c>
      <c r="H2052" s="5">
        <f t="shared" si="62"/>
        <v>10.893435822163223</v>
      </c>
      <c r="I2052" s="5">
        <f t="shared" si="63"/>
        <v>29.704684842550023</v>
      </c>
    </row>
    <row r="2053" spans="1:9" ht="25" customHeight="1">
      <c r="A2053" s="1"/>
      <c r="B2053" s="1">
        <v>119</v>
      </c>
      <c r="C2053" s="13" t="s">
        <v>47</v>
      </c>
      <c r="D2053" s="4">
        <v>44834</v>
      </c>
      <c r="E2053" s="4">
        <v>44853</v>
      </c>
      <c r="F2053" s="5">
        <v>3.7534957034626615</v>
      </c>
      <c r="G2053" s="5">
        <f>'PG facts'!F22</f>
        <v>8</v>
      </c>
      <c r="H2053" s="5">
        <f t="shared" si="62"/>
        <v>14.08872999591266</v>
      </c>
      <c r="I2053" s="5">
        <f t="shared" si="63"/>
        <v>30.027965627701292</v>
      </c>
    </row>
    <row r="2054" spans="1:9" ht="25" customHeight="1">
      <c r="A2054" s="1"/>
      <c r="B2054" s="1">
        <v>119</v>
      </c>
      <c r="C2054" s="13" t="s">
        <v>47</v>
      </c>
      <c r="D2054" s="4">
        <v>44926</v>
      </c>
      <c r="E2054" s="4">
        <v>44945</v>
      </c>
      <c r="F2054" s="5">
        <v>3.8537489057633101</v>
      </c>
      <c r="G2054" s="5">
        <f>'PG facts'!F29</f>
        <v>8</v>
      </c>
      <c r="H2054" s="5">
        <f t="shared" ref="H2054:H2117" si="64">F2054^2</f>
        <v>14.85138062867191</v>
      </c>
      <c r="I2054" s="5">
        <f t="shared" ref="I2054:I2117" si="65">F2054*G2054</f>
        <v>30.829991246106481</v>
      </c>
    </row>
    <row r="2055" spans="1:9" ht="25" customHeight="1">
      <c r="A2055" s="1"/>
      <c r="B2055" s="1">
        <v>119</v>
      </c>
      <c r="C2055" s="13" t="s">
        <v>47</v>
      </c>
      <c r="D2055" s="4">
        <v>45016</v>
      </c>
      <c r="E2055" s="4">
        <v>45037</v>
      </c>
      <c r="F2055" s="5">
        <v>7.4077443221443939</v>
      </c>
      <c r="G2055" s="5">
        <f>'PG facts'!F36</f>
        <v>9</v>
      </c>
      <c r="H2055" s="5">
        <f t="shared" si="64"/>
        <v>54.874675942262506</v>
      </c>
      <c r="I2055" s="5">
        <f t="shared" si="65"/>
        <v>66.669698899299547</v>
      </c>
    </row>
    <row r="2056" spans="1:9" ht="25" customHeight="1">
      <c r="A2056" s="1"/>
      <c r="B2056" s="1">
        <v>119</v>
      </c>
      <c r="C2056" s="13" t="s">
        <v>47</v>
      </c>
      <c r="D2056" s="4">
        <v>45107</v>
      </c>
      <c r="E2056" s="4">
        <v>45135</v>
      </c>
      <c r="F2056" s="5">
        <v>8.5913567558398185</v>
      </c>
      <c r="G2056" s="5">
        <f>'PG facts'!F43</f>
        <v>5</v>
      </c>
      <c r="H2056" s="5">
        <f t="shared" si="64"/>
        <v>73.811410906114489</v>
      </c>
      <c r="I2056" s="5">
        <f t="shared" si="65"/>
        <v>42.956783779199093</v>
      </c>
    </row>
    <row r="2057" spans="1:9" ht="25" customHeight="1">
      <c r="A2057" s="1"/>
      <c r="B2057" s="1">
        <v>119</v>
      </c>
      <c r="C2057" s="13" t="s">
        <v>47</v>
      </c>
      <c r="D2057" s="4">
        <v>45199</v>
      </c>
      <c r="E2057" s="4">
        <v>45217</v>
      </c>
      <c r="F2057" s="5">
        <v>7.1315154960500227</v>
      </c>
      <c r="G2057" s="5">
        <f>'PG facts'!F50</f>
        <v>10</v>
      </c>
      <c r="H2057" s="5">
        <f t="shared" si="64"/>
        <v>50.858513270401602</v>
      </c>
      <c r="I2057" s="5">
        <f t="shared" si="65"/>
        <v>71.315154960500223</v>
      </c>
    </row>
    <row r="2058" spans="1:9" ht="25" customHeight="1">
      <c r="A2058" s="1"/>
      <c r="B2058" s="1">
        <v>119</v>
      </c>
      <c r="C2058" s="13" t="s">
        <v>47</v>
      </c>
      <c r="D2058" s="4">
        <v>45291</v>
      </c>
      <c r="E2058" s="4">
        <v>45314</v>
      </c>
      <c r="F2058" s="5">
        <v>9.637550476339829</v>
      </c>
      <c r="G2058" s="5">
        <f>'PG facts'!F57</f>
        <v>2</v>
      </c>
      <c r="H2058" s="5">
        <f t="shared" si="64"/>
        <v>92.882379183998069</v>
      </c>
      <c r="I2058" s="5">
        <f t="shared" si="65"/>
        <v>19.275100952679658</v>
      </c>
    </row>
    <row r="2059" spans="1:9" ht="25" customHeight="1">
      <c r="A2059" s="1"/>
      <c r="B2059" s="1">
        <v>119</v>
      </c>
      <c r="C2059" s="13" t="s">
        <v>47</v>
      </c>
      <c r="D2059" s="4">
        <v>45382</v>
      </c>
      <c r="E2059" s="4">
        <v>45401</v>
      </c>
      <c r="F2059" s="5">
        <v>2.1559106393390204</v>
      </c>
      <c r="G2059" s="5">
        <f>'PG facts'!F64</f>
        <v>2</v>
      </c>
      <c r="H2059" s="5">
        <f t="shared" si="64"/>
        <v>4.6479506848151839</v>
      </c>
      <c r="I2059" s="5">
        <f t="shared" si="65"/>
        <v>4.3118212786780408</v>
      </c>
    </row>
    <row r="2060" spans="1:9" ht="25" customHeight="1">
      <c r="A2060" s="1"/>
      <c r="B2060" s="1">
        <v>119</v>
      </c>
      <c r="C2060" s="13" t="s">
        <v>47</v>
      </c>
      <c r="D2060" s="4">
        <v>45473</v>
      </c>
      <c r="E2060" s="4">
        <v>45503</v>
      </c>
      <c r="F2060" s="5">
        <v>0.71305834030157556</v>
      </c>
      <c r="G2060" s="5">
        <f>'PG facts'!F71</f>
        <v>4</v>
      </c>
      <c r="H2060" s="5">
        <f t="shared" si="64"/>
        <v>0.5084521966736375</v>
      </c>
      <c r="I2060" s="5">
        <f t="shared" si="65"/>
        <v>2.8522333612063022</v>
      </c>
    </row>
    <row r="2061" spans="1:9" ht="25" customHeight="1">
      <c r="A2061" s="1"/>
      <c r="B2061" s="1">
        <v>119</v>
      </c>
      <c r="C2061" s="13" t="s">
        <v>50</v>
      </c>
      <c r="D2061" s="4">
        <v>44742</v>
      </c>
      <c r="E2061" s="4">
        <v>44771</v>
      </c>
      <c r="F2061" s="5">
        <v>6.6867236024844789</v>
      </c>
      <c r="G2061" s="5">
        <f>'PG facts'!F15</f>
        <v>9</v>
      </c>
      <c r="H2061" s="5">
        <f t="shared" si="64"/>
        <v>44.712272536023008</v>
      </c>
      <c r="I2061" s="5">
        <f t="shared" si="65"/>
        <v>60.180512422360309</v>
      </c>
    </row>
    <row r="2062" spans="1:9" ht="25" customHeight="1">
      <c r="A2062" s="1"/>
      <c r="B2062" s="1">
        <v>119</v>
      </c>
      <c r="C2062" s="13" t="s">
        <v>50</v>
      </c>
      <c r="D2062" s="4">
        <v>44834</v>
      </c>
      <c r="E2062" s="4">
        <v>44853</v>
      </c>
      <c r="F2062" s="5">
        <v>3.3005205380611136</v>
      </c>
      <c r="G2062" s="5">
        <f>'PG facts'!F22</f>
        <v>8</v>
      </c>
      <c r="H2062" s="5">
        <f t="shared" si="64"/>
        <v>10.893435822163223</v>
      </c>
      <c r="I2062" s="5">
        <f t="shared" si="65"/>
        <v>26.404164304488908</v>
      </c>
    </row>
    <row r="2063" spans="1:9" ht="25" customHeight="1">
      <c r="A2063" s="1"/>
      <c r="B2063" s="1">
        <v>119</v>
      </c>
      <c r="C2063" s="13" t="s">
        <v>50</v>
      </c>
      <c r="D2063" s="4">
        <v>44926</v>
      </c>
      <c r="E2063" s="4">
        <v>44945</v>
      </c>
      <c r="F2063" s="5">
        <v>3.7534957034626615</v>
      </c>
      <c r="G2063" s="5">
        <f>'PG facts'!F29</f>
        <v>8</v>
      </c>
      <c r="H2063" s="5">
        <f t="shared" si="64"/>
        <v>14.08872999591266</v>
      </c>
      <c r="I2063" s="5">
        <f t="shared" si="65"/>
        <v>30.027965627701292</v>
      </c>
    </row>
    <row r="2064" spans="1:9" ht="25" customHeight="1">
      <c r="A2064" s="1"/>
      <c r="B2064" s="1">
        <v>119</v>
      </c>
      <c r="C2064" s="13" t="s">
        <v>50</v>
      </c>
      <c r="D2064" s="4">
        <v>45016</v>
      </c>
      <c r="E2064" s="4">
        <v>45037</v>
      </c>
      <c r="F2064" s="5">
        <v>3.8537489057633101</v>
      </c>
      <c r="G2064" s="5">
        <f>'PG facts'!F36</f>
        <v>9</v>
      </c>
      <c r="H2064" s="5">
        <f t="shared" si="64"/>
        <v>14.85138062867191</v>
      </c>
      <c r="I2064" s="5">
        <f t="shared" si="65"/>
        <v>34.683740151869792</v>
      </c>
    </row>
    <row r="2065" spans="1:9" ht="25" customHeight="1">
      <c r="A2065" s="1"/>
      <c r="B2065" s="1">
        <v>119</v>
      </c>
      <c r="C2065" s="13" t="s">
        <v>50</v>
      </c>
      <c r="D2065" s="4">
        <v>45107</v>
      </c>
      <c r="E2065" s="4">
        <v>45135</v>
      </c>
      <c r="F2065" s="5">
        <v>7.4077443221443939</v>
      </c>
      <c r="G2065" s="5">
        <f>'PG facts'!F43</f>
        <v>5</v>
      </c>
      <c r="H2065" s="5">
        <f t="shared" si="64"/>
        <v>54.874675942262506</v>
      </c>
      <c r="I2065" s="5">
        <f t="shared" si="65"/>
        <v>37.038721610721971</v>
      </c>
    </row>
    <row r="2066" spans="1:9" ht="25" customHeight="1">
      <c r="A2066" s="1"/>
      <c r="B2066" s="1">
        <v>119</v>
      </c>
      <c r="C2066" s="13" t="s">
        <v>50</v>
      </c>
      <c r="D2066" s="4">
        <v>45199</v>
      </c>
      <c r="E2066" s="4">
        <v>45217</v>
      </c>
      <c r="F2066" s="5">
        <v>8.5913567558398185</v>
      </c>
      <c r="G2066" s="5">
        <f>'PG facts'!F50</f>
        <v>10</v>
      </c>
      <c r="H2066" s="5">
        <f t="shared" si="64"/>
        <v>73.811410906114489</v>
      </c>
      <c r="I2066" s="5">
        <f t="shared" si="65"/>
        <v>85.913567558398185</v>
      </c>
    </row>
    <row r="2067" spans="1:9" ht="25" customHeight="1">
      <c r="A2067" s="1"/>
      <c r="B2067" s="1">
        <v>119</v>
      </c>
      <c r="C2067" s="13" t="s">
        <v>50</v>
      </c>
      <c r="D2067" s="4">
        <v>45291</v>
      </c>
      <c r="E2067" s="4">
        <v>45314</v>
      </c>
      <c r="F2067" s="5">
        <v>7.1315154960500227</v>
      </c>
      <c r="G2067" s="5">
        <f>'PG facts'!F57</f>
        <v>2</v>
      </c>
      <c r="H2067" s="5">
        <f t="shared" si="64"/>
        <v>50.858513270401602</v>
      </c>
      <c r="I2067" s="5">
        <f t="shared" si="65"/>
        <v>14.263030992100045</v>
      </c>
    </row>
    <row r="2068" spans="1:9" ht="25" customHeight="1">
      <c r="A2068" s="1"/>
      <c r="B2068" s="1">
        <v>119</v>
      </c>
      <c r="C2068" s="13" t="s">
        <v>50</v>
      </c>
      <c r="D2068" s="4">
        <v>45382</v>
      </c>
      <c r="E2068" s="4">
        <v>45401</v>
      </c>
      <c r="F2068" s="5">
        <v>9.637550476339829</v>
      </c>
      <c r="G2068" s="5">
        <f>'PG facts'!F64</f>
        <v>2</v>
      </c>
      <c r="H2068" s="5">
        <f t="shared" si="64"/>
        <v>92.882379183998069</v>
      </c>
      <c r="I2068" s="5">
        <f t="shared" si="65"/>
        <v>19.275100952679658</v>
      </c>
    </row>
    <row r="2069" spans="1:9" ht="25" customHeight="1">
      <c r="A2069" s="1"/>
      <c r="B2069" s="1">
        <v>119</v>
      </c>
      <c r="C2069" s="13" t="s">
        <v>50</v>
      </c>
      <c r="D2069" s="4">
        <v>45473</v>
      </c>
      <c r="E2069" s="4">
        <v>45503</v>
      </c>
      <c r="F2069" s="5">
        <v>2.1559106393390204</v>
      </c>
      <c r="G2069" s="5">
        <f>'PG facts'!F71</f>
        <v>4</v>
      </c>
      <c r="H2069" s="5">
        <f t="shared" si="64"/>
        <v>4.6479506848151839</v>
      </c>
      <c r="I2069" s="5">
        <f t="shared" si="65"/>
        <v>8.6236425573560815</v>
      </c>
    </row>
    <row r="2070" spans="1:9" ht="25" customHeight="1">
      <c r="A2070" s="1"/>
      <c r="B2070" s="1">
        <v>120</v>
      </c>
      <c r="C2070" s="13" t="s">
        <v>47</v>
      </c>
      <c r="D2070" s="4">
        <v>44651</v>
      </c>
      <c r="E2070" s="4">
        <v>44671</v>
      </c>
      <c r="F2070" s="5">
        <v>6.6867236024844789</v>
      </c>
      <c r="G2070" s="5">
        <f>'PG facts'!F8</f>
        <v>16</v>
      </c>
      <c r="H2070" s="5">
        <f t="shared" si="64"/>
        <v>44.712272536023008</v>
      </c>
      <c r="I2070" s="5">
        <f t="shared" si="65"/>
        <v>106.98757763975166</v>
      </c>
    </row>
    <row r="2071" spans="1:9" ht="25" customHeight="1">
      <c r="A2071" s="1"/>
      <c r="B2071" s="1">
        <v>120</v>
      </c>
      <c r="C2071" s="13" t="s">
        <v>47</v>
      </c>
      <c r="D2071" s="4">
        <v>44742</v>
      </c>
      <c r="E2071" s="4">
        <v>44771</v>
      </c>
      <c r="F2071" s="5">
        <v>3.3005205380611136</v>
      </c>
      <c r="G2071" s="5">
        <f>'PG facts'!F15</f>
        <v>9</v>
      </c>
      <c r="H2071" s="5">
        <f t="shared" si="64"/>
        <v>10.893435822163223</v>
      </c>
      <c r="I2071" s="5">
        <f t="shared" si="65"/>
        <v>29.704684842550023</v>
      </c>
    </row>
    <row r="2072" spans="1:9" ht="25" customHeight="1">
      <c r="A2072" s="1"/>
      <c r="B2072" s="1">
        <v>120</v>
      </c>
      <c r="C2072" s="13" t="s">
        <v>47</v>
      </c>
      <c r="D2072" s="4">
        <v>44834</v>
      </c>
      <c r="E2072" s="4">
        <v>44853</v>
      </c>
      <c r="F2072" s="5">
        <v>3.7534957034626615</v>
      </c>
      <c r="G2072" s="5">
        <f>'PG facts'!F22</f>
        <v>8</v>
      </c>
      <c r="H2072" s="5">
        <f t="shared" si="64"/>
        <v>14.08872999591266</v>
      </c>
      <c r="I2072" s="5">
        <f t="shared" si="65"/>
        <v>30.027965627701292</v>
      </c>
    </row>
    <row r="2073" spans="1:9" ht="25" customHeight="1">
      <c r="A2073" s="1"/>
      <c r="B2073" s="1">
        <v>120</v>
      </c>
      <c r="C2073" s="13" t="s">
        <v>47</v>
      </c>
      <c r="D2073" s="4">
        <v>44926</v>
      </c>
      <c r="E2073" s="4">
        <v>44945</v>
      </c>
      <c r="F2073" s="5">
        <v>3.8537489057633101</v>
      </c>
      <c r="G2073" s="5">
        <f>'PG facts'!F29</f>
        <v>8</v>
      </c>
      <c r="H2073" s="5">
        <f t="shared" si="64"/>
        <v>14.85138062867191</v>
      </c>
      <c r="I2073" s="5">
        <f t="shared" si="65"/>
        <v>30.829991246106481</v>
      </c>
    </row>
    <row r="2074" spans="1:9" ht="25" customHeight="1">
      <c r="A2074" s="1"/>
      <c r="B2074" s="1">
        <v>120</v>
      </c>
      <c r="C2074" s="13" t="s">
        <v>47</v>
      </c>
      <c r="D2074" s="4">
        <v>45016</v>
      </c>
      <c r="E2074" s="4">
        <v>45037</v>
      </c>
      <c r="F2074" s="5">
        <v>7.4077443221443939</v>
      </c>
      <c r="G2074" s="5">
        <f>'PG facts'!F36</f>
        <v>9</v>
      </c>
      <c r="H2074" s="5">
        <f t="shared" si="64"/>
        <v>54.874675942262506</v>
      </c>
      <c r="I2074" s="5">
        <f t="shared" si="65"/>
        <v>66.669698899299547</v>
      </c>
    </row>
    <row r="2075" spans="1:9" ht="25" customHeight="1">
      <c r="A2075" s="1"/>
      <c r="B2075" s="1">
        <v>120</v>
      </c>
      <c r="C2075" s="13" t="s">
        <v>47</v>
      </c>
      <c r="D2075" s="4">
        <v>45107</v>
      </c>
      <c r="E2075" s="4">
        <v>45135</v>
      </c>
      <c r="F2075" s="5">
        <v>8.5913567558398185</v>
      </c>
      <c r="G2075" s="5">
        <f>'PG facts'!F43</f>
        <v>5</v>
      </c>
      <c r="H2075" s="5">
        <f t="shared" si="64"/>
        <v>73.811410906114489</v>
      </c>
      <c r="I2075" s="5">
        <f t="shared" si="65"/>
        <v>42.956783779199093</v>
      </c>
    </row>
    <row r="2076" spans="1:9" ht="25" customHeight="1">
      <c r="A2076" s="1"/>
      <c r="B2076" s="1">
        <v>120</v>
      </c>
      <c r="C2076" s="13" t="s">
        <v>47</v>
      </c>
      <c r="D2076" s="4">
        <v>45199</v>
      </c>
      <c r="E2076" s="4">
        <v>45217</v>
      </c>
      <c r="F2076" s="5">
        <v>6.9531295944171179</v>
      </c>
      <c r="G2076" s="5">
        <f>'PG facts'!F50</f>
        <v>10</v>
      </c>
      <c r="H2076" s="5">
        <f t="shared" si="64"/>
        <v>48.346011156759154</v>
      </c>
      <c r="I2076" s="5">
        <f t="shared" si="65"/>
        <v>69.531295944171177</v>
      </c>
    </row>
    <row r="2077" spans="1:9" ht="25" customHeight="1">
      <c r="A2077" s="1"/>
      <c r="B2077" s="1">
        <v>120</v>
      </c>
      <c r="C2077" s="13" t="s">
        <v>47</v>
      </c>
      <c r="D2077" s="4">
        <v>45291</v>
      </c>
      <c r="E2077" s="4">
        <v>45314</v>
      </c>
      <c r="F2077" s="5">
        <v>9.637550476339829</v>
      </c>
      <c r="G2077" s="5">
        <f>'PG facts'!F57</f>
        <v>2</v>
      </c>
      <c r="H2077" s="5">
        <f t="shared" si="64"/>
        <v>92.882379183998069</v>
      </c>
      <c r="I2077" s="5">
        <f t="shared" si="65"/>
        <v>19.275100952679658</v>
      </c>
    </row>
    <row r="2078" spans="1:9" ht="25" customHeight="1">
      <c r="A2078" s="1"/>
      <c r="B2078" s="1">
        <v>120</v>
      </c>
      <c r="C2078" s="13" t="s">
        <v>47</v>
      </c>
      <c r="D2078" s="4">
        <v>45382</v>
      </c>
      <c r="E2078" s="4">
        <v>45401</v>
      </c>
      <c r="F2078" s="5">
        <v>2.1559106393390204</v>
      </c>
      <c r="G2078" s="5">
        <f>'PG facts'!F64</f>
        <v>2</v>
      </c>
      <c r="H2078" s="5">
        <f t="shared" si="64"/>
        <v>4.6479506848151839</v>
      </c>
      <c r="I2078" s="5">
        <f t="shared" si="65"/>
        <v>4.3118212786780408</v>
      </c>
    </row>
    <row r="2079" spans="1:9" ht="25" customHeight="1">
      <c r="A2079" s="1"/>
      <c r="B2079" s="1">
        <v>120</v>
      </c>
      <c r="C2079" s="13" t="s">
        <v>47</v>
      </c>
      <c r="D2079" s="4">
        <v>45473</v>
      </c>
      <c r="E2079" s="4">
        <v>45503</v>
      </c>
      <c r="F2079" s="5">
        <v>0.79943396399790867</v>
      </c>
      <c r="G2079" s="5">
        <f>'PG facts'!F71</f>
        <v>4</v>
      </c>
      <c r="H2079" s="5">
        <f t="shared" si="64"/>
        <v>0.63909466279340954</v>
      </c>
      <c r="I2079" s="5">
        <f t="shared" si="65"/>
        <v>3.1977358559916347</v>
      </c>
    </row>
    <row r="2080" spans="1:9" ht="25" customHeight="1">
      <c r="A2080" s="1"/>
      <c r="B2080" s="1">
        <v>120</v>
      </c>
      <c r="C2080" s="13" t="s">
        <v>50</v>
      </c>
      <c r="D2080" s="4">
        <v>44742</v>
      </c>
      <c r="E2080" s="4">
        <v>44771</v>
      </c>
      <c r="F2080" s="5">
        <v>6.6867236024844789</v>
      </c>
      <c r="G2080" s="5">
        <f>'PG facts'!F15</f>
        <v>9</v>
      </c>
      <c r="H2080" s="5">
        <f t="shared" si="64"/>
        <v>44.712272536023008</v>
      </c>
      <c r="I2080" s="5">
        <f t="shared" si="65"/>
        <v>60.180512422360309</v>
      </c>
    </row>
    <row r="2081" spans="1:9" ht="25" customHeight="1">
      <c r="A2081" s="1"/>
      <c r="B2081" s="1">
        <v>120</v>
      </c>
      <c r="C2081" s="13" t="s">
        <v>50</v>
      </c>
      <c r="D2081" s="4">
        <v>44834</v>
      </c>
      <c r="E2081" s="4">
        <v>44853</v>
      </c>
      <c r="F2081" s="5">
        <v>3.3005205380611136</v>
      </c>
      <c r="G2081" s="5">
        <f>'PG facts'!F22</f>
        <v>8</v>
      </c>
      <c r="H2081" s="5">
        <f t="shared" si="64"/>
        <v>10.893435822163223</v>
      </c>
      <c r="I2081" s="5">
        <f t="shared" si="65"/>
        <v>26.404164304488908</v>
      </c>
    </row>
    <row r="2082" spans="1:9" ht="25" customHeight="1">
      <c r="A2082" s="1"/>
      <c r="B2082" s="1">
        <v>120</v>
      </c>
      <c r="C2082" s="13" t="s">
        <v>50</v>
      </c>
      <c r="D2082" s="4">
        <v>44926</v>
      </c>
      <c r="E2082" s="4">
        <v>44945</v>
      </c>
      <c r="F2082" s="5">
        <v>3.7534957034626615</v>
      </c>
      <c r="G2082" s="5">
        <f>'PG facts'!F29</f>
        <v>8</v>
      </c>
      <c r="H2082" s="5">
        <f t="shared" si="64"/>
        <v>14.08872999591266</v>
      </c>
      <c r="I2082" s="5">
        <f t="shared" si="65"/>
        <v>30.027965627701292</v>
      </c>
    </row>
    <row r="2083" spans="1:9" ht="25" customHeight="1">
      <c r="A2083" s="1"/>
      <c r="B2083" s="1">
        <v>120</v>
      </c>
      <c r="C2083" s="13" t="s">
        <v>50</v>
      </c>
      <c r="D2083" s="4">
        <v>45016</v>
      </c>
      <c r="E2083" s="4">
        <v>45037</v>
      </c>
      <c r="F2083" s="5">
        <v>3.8537489057633101</v>
      </c>
      <c r="G2083" s="5">
        <f>'PG facts'!F36</f>
        <v>9</v>
      </c>
      <c r="H2083" s="5">
        <f t="shared" si="64"/>
        <v>14.85138062867191</v>
      </c>
      <c r="I2083" s="5">
        <f t="shared" si="65"/>
        <v>34.683740151869792</v>
      </c>
    </row>
    <row r="2084" spans="1:9" ht="25" customHeight="1">
      <c r="A2084" s="1"/>
      <c r="B2084" s="1">
        <v>120</v>
      </c>
      <c r="C2084" s="13" t="s">
        <v>50</v>
      </c>
      <c r="D2084" s="4">
        <v>45107</v>
      </c>
      <c r="E2084" s="4">
        <v>45135</v>
      </c>
      <c r="F2084" s="5">
        <v>7.4077443221443939</v>
      </c>
      <c r="G2084" s="5">
        <f>'PG facts'!F43</f>
        <v>5</v>
      </c>
      <c r="H2084" s="5">
        <f t="shared" si="64"/>
        <v>54.874675942262506</v>
      </c>
      <c r="I2084" s="5">
        <f t="shared" si="65"/>
        <v>37.038721610721971</v>
      </c>
    </row>
    <row r="2085" spans="1:9" ht="25" customHeight="1">
      <c r="A2085" s="1"/>
      <c r="B2085" s="1">
        <v>120</v>
      </c>
      <c r="C2085" s="13" t="s">
        <v>50</v>
      </c>
      <c r="D2085" s="4">
        <v>45199</v>
      </c>
      <c r="E2085" s="4">
        <v>45217</v>
      </c>
      <c r="F2085" s="5">
        <v>8.5913567558398185</v>
      </c>
      <c r="G2085" s="5">
        <f>'PG facts'!F50</f>
        <v>10</v>
      </c>
      <c r="H2085" s="5">
        <f t="shared" si="64"/>
        <v>73.811410906114489</v>
      </c>
      <c r="I2085" s="5">
        <f t="shared" si="65"/>
        <v>85.913567558398185</v>
      </c>
    </row>
    <row r="2086" spans="1:9" ht="25" customHeight="1">
      <c r="A2086" s="1"/>
      <c r="B2086" s="1">
        <v>120</v>
      </c>
      <c r="C2086" s="13" t="s">
        <v>50</v>
      </c>
      <c r="D2086" s="4">
        <v>45291</v>
      </c>
      <c r="E2086" s="4">
        <v>45314</v>
      </c>
      <c r="F2086" s="5">
        <v>6.9531295944171179</v>
      </c>
      <c r="G2086" s="5">
        <f>'PG facts'!F57</f>
        <v>2</v>
      </c>
      <c r="H2086" s="5">
        <f t="shared" si="64"/>
        <v>48.346011156759154</v>
      </c>
      <c r="I2086" s="5">
        <f t="shared" si="65"/>
        <v>13.906259188834236</v>
      </c>
    </row>
    <row r="2087" spans="1:9" ht="25" customHeight="1">
      <c r="A2087" s="1"/>
      <c r="B2087" s="1">
        <v>120</v>
      </c>
      <c r="C2087" s="13" t="s">
        <v>50</v>
      </c>
      <c r="D2087" s="4">
        <v>45382</v>
      </c>
      <c r="E2087" s="4">
        <v>45401</v>
      </c>
      <c r="F2087" s="5">
        <v>9.637550476339829</v>
      </c>
      <c r="G2087" s="5">
        <f>'PG facts'!F64</f>
        <v>2</v>
      </c>
      <c r="H2087" s="5">
        <f t="shared" si="64"/>
        <v>92.882379183998069</v>
      </c>
      <c r="I2087" s="5">
        <f t="shared" si="65"/>
        <v>19.275100952679658</v>
      </c>
    </row>
    <row r="2088" spans="1:9" ht="25" customHeight="1">
      <c r="A2088" s="1"/>
      <c r="B2088" s="1">
        <v>120</v>
      </c>
      <c r="C2088" s="13" t="s">
        <v>50</v>
      </c>
      <c r="D2088" s="4">
        <v>45473</v>
      </c>
      <c r="E2088" s="4">
        <v>45503</v>
      </c>
      <c r="F2088" s="5">
        <v>2.1559106393390204</v>
      </c>
      <c r="G2088" s="5">
        <f>'PG facts'!F71</f>
        <v>4</v>
      </c>
      <c r="H2088" s="5">
        <f t="shared" si="64"/>
        <v>4.6479506848151839</v>
      </c>
      <c r="I2088" s="5">
        <f t="shared" si="65"/>
        <v>8.6236425573560815</v>
      </c>
    </row>
    <row r="2089" spans="1:9" ht="25" customHeight="1">
      <c r="A2089" s="1"/>
      <c r="B2089" s="1">
        <v>121</v>
      </c>
      <c r="C2089" s="13" t="s">
        <v>47</v>
      </c>
      <c r="D2089" s="4">
        <v>44651</v>
      </c>
      <c r="E2089" s="4">
        <v>44671</v>
      </c>
      <c r="F2089" s="5">
        <v>6.6867236024844789</v>
      </c>
      <c r="G2089" s="5">
        <f>'PG facts'!F8</f>
        <v>16</v>
      </c>
      <c r="H2089" s="5">
        <f t="shared" si="64"/>
        <v>44.712272536023008</v>
      </c>
      <c r="I2089" s="5">
        <f t="shared" si="65"/>
        <v>106.98757763975166</v>
      </c>
    </row>
    <row r="2090" spans="1:9" ht="25" customHeight="1">
      <c r="A2090" s="1"/>
      <c r="B2090" s="1">
        <v>121</v>
      </c>
      <c r="C2090" s="13" t="s">
        <v>47</v>
      </c>
      <c r="D2090" s="4">
        <v>44742</v>
      </c>
      <c r="E2090" s="4">
        <v>44771</v>
      </c>
      <c r="F2090" s="5">
        <v>3.3005205380611136</v>
      </c>
      <c r="G2090" s="5">
        <f>'PG facts'!F15</f>
        <v>9</v>
      </c>
      <c r="H2090" s="5">
        <f t="shared" si="64"/>
        <v>10.893435822163223</v>
      </c>
      <c r="I2090" s="5">
        <f t="shared" si="65"/>
        <v>29.704684842550023</v>
      </c>
    </row>
    <row r="2091" spans="1:9" ht="25" customHeight="1">
      <c r="A2091" s="1"/>
      <c r="B2091" s="1">
        <v>121</v>
      </c>
      <c r="C2091" s="13" t="s">
        <v>47</v>
      </c>
      <c r="D2091" s="4">
        <v>44834</v>
      </c>
      <c r="E2091" s="4">
        <v>44853</v>
      </c>
      <c r="F2091" s="5">
        <v>3.7534957034626615</v>
      </c>
      <c r="G2091" s="5">
        <f>'PG facts'!F22</f>
        <v>8</v>
      </c>
      <c r="H2091" s="5">
        <f t="shared" si="64"/>
        <v>14.08872999591266</v>
      </c>
      <c r="I2091" s="5">
        <f t="shared" si="65"/>
        <v>30.027965627701292</v>
      </c>
    </row>
    <row r="2092" spans="1:9" ht="25" customHeight="1">
      <c r="A2092" s="1"/>
      <c r="B2092" s="1">
        <v>121</v>
      </c>
      <c r="C2092" s="13" t="s">
        <v>47</v>
      </c>
      <c r="D2092" s="4">
        <v>44926</v>
      </c>
      <c r="E2092" s="4">
        <v>44945</v>
      </c>
      <c r="F2092" s="5">
        <v>3.8537489057633101</v>
      </c>
      <c r="G2092" s="5">
        <f>'PG facts'!F29</f>
        <v>8</v>
      </c>
      <c r="H2092" s="5">
        <f t="shared" si="64"/>
        <v>14.85138062867191</v>
      </c>
      <c r="I2092" s="5">
        <f t="shared" si="65"/>
        <v>30.829991246106481</v>
      </c>
    </row>
    <row r="2093" spans="1:9" ht="25" customHeight="1">
      <c r="A2093" s="1"/>
      <c r="B2093" s="1">
        <v>121</v>
      </c>
      <c r="C2093" s="13" t="s">
        <v>47</v>
      </c>
      <c r="D2093" s="4">
        <v>45016</v>
      </c>
      <c r="E2093" s="4">
        <v>45037</v>
      </c>
      <c r="F2093" s="5">
        <v>7.4077443221443939</v>
      </c>
      <c r="G2093" s="5">
        <f>'PG facts'!F36</f>
        <v>9</v>
      </c>
      <c r="H2093" s="5">
        <f t="shared" si="64"/>
        <v>54.874675942262506</v>
      </c>
      <c r="I2093" s="5">
        <f t="shared" si="65"/>
        <v>66.669698899299547</v>
      </c>
    </row>
    <row r="2094" spans="1:9" ht="25" customHeight="1">
      <c r="A2094" s="1"/>
      <c r="B2094" s="1">
        <v>121</v>
      </c>
      <c r="C2094" s="13" t="s">
        <v>47</v>
      </c>
      <c r="D2094" s="4">
        <v>45107</v>
      </c>
      <c r="E2094" s="4">
        <v>45135</v>
      </c>
      <c r="F2094" s="5">
        <v>8.5913567558398185</v>
      </c>
      <c r="G2094" s="5">
        <f>'PG facts'!F43</f>
        <v>5</v>
      </c>
      <c r="H2094" s="5">
        <f t="shared" si="64"/>
        <v>73.811410906114489</v>
      </c>
      <c r="I2094" s="5">
        <f t="shared" si="65"/>
        <v>42.956783779199093</v>
      </c>
    </row>
    <row r="2095" spans="1:9" ht="25" customHeight="1">
      <c r="A2095" s="1"/>
      <c r="B2095" s="1">
        <v>121</v>
      </c>
      <c r="C2095" s="13" t="s">
        <v>47</v>
      </c>
      <c r="D2095" s="4">
        <v>45199</v>
      </c>
      <c r="E2095" s="4">
        <v>45217</v>
      </c>
      <c r="F2095" s="5">
        <v>6.8404132280007079</v>
      </c>
      <c r="G2095" s="5">
        <f>'PG facts'!F50</f>
        <v>10</v>
      </c>
      <c r="H2095" s="5">
        <f t="shared" si="64"/>
        <v>46.791253129807068</v>
      </c>
      <c r="I2095" s="5">
        <f t="shared" si="65"/>
        <v>68.404132280007076</v>
      </c>
    </row>
    <row r="2096" spans="1:9" ht="25" customHeight="1">
      <c r="A2096" s="1"/>
      <c r="B2096" s="1">
        <v>121</v>
      </c>
      <c r="C2096" s="13" t="s">
        <v>47</v>
      </c>
      <c r="D2096" s="4">
        <v>45291</v>
      </c>
      <c r="E2096" s="4">
        <v>45314</v>
      </c>
      <c r="F2096" s="5">
        <v>9.637550476339829</v>
      </c>
      <c r="G2096" s="5">
        <f>'PG facts'!F57</f>
        <v>2</v>
      </c>
      <c r="H2096" s="5">
        <f t="shared" si="64"/>
        <v>92.882379183998069</v>
      </c>
      <c r="I2096" s="5">
        <f t="shared" si="65"/>
        <v>19.275100952679658</v>
      </c>
    </row>
    <row r="2097" spans="1:9" ht="25" customHeight="1">
      <c r="A2097" s="1"/>
      <c r="B2097" s="1">
        <v>121</v>
      </c>
      <c r="C2097" s="13" t="s">
        <v>47</v>
      </c>
      <c r="D2097" s="4">
        <v>45382</v>
      </c>
      <c r="E2097" s="4">
        <v>45401</v>
      </c>
      <c r="F2097" s="5">
        <v>2.1559106393390204</v>
      </c>
      <c r="G2097" s="5">
        <f>'PG facts'!F64</f>
        <v>2</v>
      </c>
      <c r="H2097" s="5">
        <f t="shared" si="64"/>
        <v>4.6479506848151839</v>
      </c>
      <c r="I2097" s="5">
        <f t="shared" si="65"/>
        <v>4.3118212786780408</v>
      </c>
    </row>
    <row r="2098" spans="1:9" ht="25" customHeight="1">
      <c r="A2098" s="1"/>
      <c r="B2098" s="1">
        <v>121</v>
      </c>
      <c r="C2098" s="13" t="s">
        <v>47</v>
      </c>
      <c r="D2098" s="4">
        <v>45473</v>
      </c>
      <c r="E2098" s="4">
        <v>45503</v>
      </c>
      <c r="F2098" s="5">
        <v>0.79943396399790867</v>
      </c>
      <c r="G2098" s="5">
        <f>'PG facts'!F71</f>
        <v>4</v>
      </c>
      <c r="H2098" s="5">
        <f t="shared" si="64"/>
        <v>0.63909466279340954</v>
      </c>
      <c r="I2098" s="5">
        <f t="shared" si="65"/>
        <v>3.1977358559916347</v>
      </c>
    </row>
    <row r="2099" spans="1:9" ht="25" customHeight="1">
      <c r="A2099" s="1"/>
      <c r="B2099" s="1">
        <v>121</v>
      </c>
      <c r="C2099" s="13" t="s">
        <v>50</v>
      </c>
      <c r="D2099" s="4">
        <v>44742</v>
      </c>
      <c r="E2099" s="4">
        <v>44771</v>
      </c>
      <c r="F2099" s="5">
        <v>6.6867236024844789</v>
      </c>
      <c r="G2099" s="5">
        <f>'PG facts'!F15</f>
        <v>9</v>
      </c>
      <c r="H2099" s="5">
        <f t="shared" si="64"/>
        <v>44.712272536023008</v>
      </c>
      <c r="I2099" s="5">
        <f t="shared" si="65"/>
        <v>60.180512422360309</v>
      </c>
    </row>
    <row r="2100" spans="1:9" ht="25" customHeight="1">
      <c r="A2100" s="1"/>
      <c r="B2100" s="1">
        <v>121</v>
      </c>
      <c r="C2100" s="13" t="s">
        <v>50</v>
      </c>
      <c r="D2100" s="4">
        <v>44834</v>
      </c>
      <c r="E2100" s="4">
        <v>44853</v>
      </c>
      <c r="F2100" s="5">
        <v>3.3005205380611136</v>
      </c>
      <c r="G2100" s="5">
        <f>'PG facts'!F22</f>
        <v>8</v>
      </c>
      <c r="H2100" s="5">
        <f t="shared" si="64"/>
        <v>10.893435822163223</v>
      </c>
      <c r="I2100" s="5">
        <f t="shared" si="65"/>
        <v>26.404164304488908</v>
      </c>
    </row>
    <row r="2101" spans="1:9" ht="25" customHeight="1">
      <c r="A2101" s="1"/>
      <c r="B2101" s="1">
        <v>121</v>
      </c>
      <c r="C2101" s="13" t="s">
        <v>50</v>
      </c>
      <c r="D2101" s="4">
        <v>44926</v>
      </c>
      <c r="E2101" s="4">
        <v>44945</v>
      </c>
      <c r="F2101" s="5">
        <v>3.7534957034626615</v>
      </c>
      <c r="G2101" s="5">
        <f>'PG facts'!F29</f>
        <v>8</v>
      </c>
      <c r="H2101" s="5">
        <f t="shared" si="64"/>
        <v>14.08872999591266</v>
      </c>
      <c r="I2101" s="5">
        <f t="shared" si="65"/>
        <v>30.027965627701292</v>
      </c>
    </row>
    <row r="2102" spans="1:9" ht="25" customHeight="1">
      <c r="A2102" s="1"/>
      <c r="B2102" s="1">
        <v>121</v>
      </c>
      <c r="C2102" s="13" t="s">
        <v>50</v>
      </c>
      <c r="D2102" s="4">
        <v>45016</v>
      </c>
      <c r="E2102" s="4">
        <v>45037</v>
      </c>
      <c r="F2102" s="5">
        <v>3.8537489057633101</v>
      </c>
      <c r="G2102" s="5">
        <f>'PG facts'!F36</f>
        <v>9</v>
      </c>
      <c r="H2102" s="5">
        <f t="shared" si="64"/>
        <v>14.85138062867191</v>
      </c>
      <c r="I2102" s="5">
        <f t="shared" si="65"/>
        <v>34.683740151869792</v>
      </c>
    </row>
    <row r="2103" spans="1:9" ht="25" customHeight="1">
      <c r="A2103" s="1"/>
      <c r="B2103" s="1">
        <v>121</v>
      </c>
      <c r="C2103" s="13" t="s">
        <v>50</v>
      </c>
      <c r="D2103" s="4">
        <v>45107</v>
      </c>
      <c r="E2103" s="4">
        <v>45135</v>
      </c>
      <c r="F2103" s="5">
        <v>7.4077443221443939</v>
      </c>
      <c r="G2103" s="5">
        <f>'PG facts'!F43</f>
        <v>5</v>
      </c>
      <c r="H2103" s="5">
        <f t="shared" si="64"/>
        <v>54.874675942262506</v>
      </c>
      <c r="I2103" s="5">
        <f t="shared" si="65"/>
        <v>37.038721610721971</v>
      </c>
    </row>
    <row r="2104" spans="1:9" ht="25" customHeight="1">
      <c r="A2104" s="1"/>
      <c r="B2104" s="1">
        <v>121</v>
      </c>
      <c r="C2104" s="13" t="s">
        <v>50</v>
      </c>
      <c r="D2104" s="4">
        <v>45199</v>
      </c>
      <c r="E2104" s="4">
        <v>45217</v>
      </c>
      <c r="F2104" s="5">
        <v>8.5913567558398185</v>
      </c>
      <c r="G2104" s="5">
        <f>'PG facts'!F50</f>
        <v>10</v>
      </c>
      <c r="H2104" s="5">
        <f t="shared" si="64"/>
        <v>73.811410906114489</v>
      </c>
      <c r="I2104" s="5">
        <f t="shared" si="65"/>
        <v>85.913567558398185</v>
      </c>
    </row>
    <row r="2105" spans="1:9" ht="25" customHeight="1">
      <c r="A2105" s="1"/>
      <c r="B2105" s="1">
        <v>121</v>
      </c>
      <c r="C2105" s="13" t="s">
        <v>50</v>
      </c>
      <c r="D2105" s="4">
        <v>45291</v>
      </c>
      <c r="E2105" s="4">
        <v>45314</v>
      </c>
      <c r="F2105" s="5">
        <v>6.8404132280007079</v>
      </c>
      <c r="G2105" s="5">
        <f>'PG facts'!F57</f>
        <v>2</v>
      </c>
      <c r="H2105" s="5">
        <f t="shared" si="64"/>
        <v>46.791253129807068</v>
      </c>
      <c r="I2105" s="5">
        <f t="shared" si="65"/>
        <v>13.680826456001416</v>
      </c>
    </row>
    <row r="2106" spans="1:9" ht="25" customHeight="1">
      <c r="A2106" s="1"/>
      <c r="B2106" s="1">
        <v>121</v>
      </c>
      <c r="C2106" s="13" t="s">
        <v>50</v>
      </c>
      <c r="D2106" s="4">
        <v>45382</v>
      </c>
      <c r="E2106" s="4">
        <v>45401</v>
      </c>
      <c r="F2106" s="5">
        <v>9.637550476339829</v>
      </c>
      <c r="G2106" s="5">
        <f>'PG facts'!F64</f>
        <v>2</v>
      </c>
      <c r="H2106" s="5">
        <f t="shared" si="64"/>
        <v>92.882379183998069</v>
      </c>
      <c r="I2106" s="5">
        <f t="shared" si="65"/>
        <v>19.275100952679658</v>
      </c>
    </row>
    <row r="2107" spans="1:9" ht="25" customHeight="1">
      <c r="A2107" s="1"/>
      <c r="B2107" s="1">
        <v>121</v>
      </c>
      <c r="C2107" s="13" t="s">
        <v>50</v>
      </c>
      <c r="D2107" s="4">
        <v>45473</v>
      </c>
      <c r="E2107" s="4">
        <v>45503</v>
      </c>
      <c r="F2107" s="5">
        <v>2.1559106393390204</v>
      </c>
      <c r="G2107" s="5">
        <f>'PG facts'!F71</f>
        <v>4</v>
      </c>
      <c r="H2107" s="5">
        <f t="shared" si="64"/>
        <v>4.6479506848151839</v>
      </c>
      <c r="I2107" s="5">
        <f t="shared" si="65"/>
        <v>8.6236425573560815</v>
      </c>
    </row>
    <row r="2108" spans="1:9" ht="25" customHeight="1">
      <c r="A2108" s="1"/>
      <c r="B2108" s="1">
        <v>122</v>
      </c>
      <c r="C2108" s="13" t="s">
        <v>47</v>
      </c>
      <c r="D2108" s="4">
        <v>44651</v>
      </c>
      <c r="E2108" s="4">
        <v>44671</v>
      </c>
      <c r="F2108" s="5">
        <v>3.4048088537418808</v>
      </c>
      <c r="G2108" s="5">
        <f>'PG facts'!D6</f>
        <v>-1</v>
      </c>
      <c r="H2108" s="5">
        <f t="shared" si="64"/>
        <v>11.5927233305191</v>
      </c>
      <c r="I2108" s="5">
        <f t="shared" si="65"/>
        <v>-3.4048088537418808</v>
      </c>
    </row>
    <row r="2109" spans="1:9" ht="25" customHeight="1">
      <c r="A2109" s="1"/>
      <c r="B2109" s="1">
        <v>122</v>
      </c>
      <c r="C2109" s="13" t="s">
        <v>47</v>
      </c>
      <c r="D2109" s="4">
        <v>44742</v>
      </c>
      <c r="E2109" s="4">
        <v>44771</v>
      </c>
      <c r="F2109" s="5">
        <v>-0.26864270520209343</v>
      </c>
      <c r="G2109" s="5">
        <f>'PG facts'!D13</f>
        <v>-2</v>
      </c>
      <c r="H2109" s="5">
        <f t="shared" si="64"/>
        <v>7.2168903058298872E-2</v>
      </c>
      <c r="I2109" s="5">
        <f t="shared" si="65"/>
        <v>0.53728541040418687</v>
      </c>
    </row>
    <row r="2110" spans="1:9" ht="25" customHeight="1">
      <c r="A2110" s="1"/>
      <c r="B2110" s="1">
        <v>122</v>
      </c>
      <c r="C2110" s="13" t="s">
        <v>47</v>
      </c>
      <c r="D2110" s="4">
        <v>44834</v>
      </c>
      <c r="E2110" s="4">
        <v>44853</v>
      </c>
      <c r="F2110" s="5">
        <v>-0.97880747126437573</v>
      </c>
      <c r="G2110" s="5">
        <f>'PG facts'!D20</f>
        <v>-1</v>
      </c>
      <c r="H2110" s="5">
        <f t="shared" si="64"/>
        <v>0.95806406580296166</v>
      </c>
      <c r="I2110" s="5">
        <f t="shared" si="65"/>
        <v>0.97880747126437573</v>
      </c>
    </row>
    <row r="2111" spans="1:9" ht="25" customHeight="1">
      <c r="A2111" s="1"/>
      <c r="B2111" s="1">
        <v>122</v>
      </c>
      <c r="C2111" s="13" t="s">
        <v>47</v>
      </c>
      <c r="D2111" s="4">
        <v>44926</v>
      </c>
      <c r="E2111" s="4">
        <v>44945</v>
      </c>
      <c r="F2111" s="5">
        <v>-1.5609194946349714</v>
      </c>
      <c r="G2111" s="5">
        <f>'PG facts'!D27</f>
        <v>-4</v>
      </c>
      <c r="H2111" s="5">
        <f t="shared" si="64"/>
        <v>2.4364696687314944</v>
      </c>
      <c r="I2111" s="5">
        <f t="shared" si="65"/>
        <v>6.2436779785398855</v>
      </c>
    </row>
    <row r="2112" spans="1:9" ht="25" customHeight="1">
      <c r="A2112" s="1"/>
      <c r="B2112" s="1">
        <v>122</v>
      </c>
      <c r="C2112" s="13" t="s">
        <v>47</v>
      </c>
      <c r="D2112" s="4">
        <v>45016</v>
      </c>
      <c r="E2112" s="4">
        <v>45037</v>
      </c>
      <c r="F2112" s="5">
        <v>-0.28354349497309306</v>
      </c>
      <c r="G2112" s="5">
        <f>'PG facts'!D34</f>
        <v>0</v>
      </c>
      <c r="H2112" s="5">
        <f t="shared" si="64"/>
        <v>8.0396913541556453E-2</v>
      </c>
      <c r="I2112" s="5">
        <f t="shared" si="65"/>
        <v>0</v>
      </c>
    </row>
    <row r="2113" spans="1:9" ht="25" customHeight="1">
      <c r="A2113" s="1"/>
      <c r="B2113" s="1">
        <v>122</v>
      </c>
      <c r="C2113" s="13" t="s">
        <v>47</v>
      </c>
      <c r="D2113" s="4">
        <v>45107</v>
      </c>
      <c r="E2113" s="4">
        <v>45135</v>
      </c>
      <c r="F2113" s="5">
        <v>-7.7104862613153191E-2</v>
      </c>
      <c r="G2113" s="5">
        <f>'PG facts'!D41</f>
        <v>-1</v>
      </c>
      <c r="H2113" s="5">
        <f t="shared" si="64"/>
        <v>5.9451598385932289E-3</v>
      </c>
      <c r="I2113" s="5">
        <f t="shared" si="65"/>
        <v>7.7104862613153191E-2</v>
      </c>
    </row>
    <row r="2114" spans="1:9" ht="25" customHeight="1">
      <c r="A2114" s="1"/>
      <c r="B2114" s="1">
        <v>122</v>
      </c>
      <c r="C2114" s="13" t="s">
        <v>47</v>
      </c>
      <c r="D2114" s="4">
        <v>45199</v>
      </c>
      <c r="E2114" s="4">
        <v>45217</v>
      </c>
      <c r="F2114" s="5">
        <v>1.3149542033191297</v>
      </c>
      <c r="G2114" s="5">
        <f>'PG facts'!D48</f>
        <v>0</v>
      </c>
      <c r="H2114" s="5">
        <f t="shared" si="64"/>
        <v>1.7291045568266472</v>
      </c>
      <c r="I2114" s="5">
        <f t="shared" si="65"/>
        <v>0</v>
      </c>
    </row>
    <row r="2115" spans="1:9" ht="25" customHeight="1">
      <c r="A2115" s="1"/>
      <c r="B2115" s="1">
        <v>122</v>
      </c>
      <c r="C2115" s="13" t="s">
        <v>47</v>
      </c>
      <c r="D2115" s="4">
        <v>45291</v>
      </c>
      <c r="E2115" s="4">
        <v>45314</v>
      </c>
      <c r="F2115" s="5">
        <v>2.2032156673114089</v>
      </c>
      <c r="G2115" s="5">
        <f>'PG facts'!D55</f>
        <v>-1</v>
      </c>
      <c r="H2115" s="5">
        <f t="shared" si="64"/>
        <v>4.854159276686457</v>
      </c>
      <c r="I2115" s="5">
        <f t="shared" si="65"/>
        <v>-2.2032156673114089</v>
      </c>
    </row>
    <row r="2116" spans="1:9" ht="25" customHeight="1">
      <c r="A2116" s="1"/>
      <c r="B2116" s="1">
        <v>122</v>
      </c>
      <c r="C2116" s="13" t="s">
        <v>47</v>
      </c>
      <c r="D2116" s="4">
        <v>45382</v>
      </c>
      <c r="E2116" s="4">
        <v>45401</v>
      </c>
      <c r="F2116" s="5">
        <v>1.360673628563136</v>
      </c>
      <c r="G2116" s="5">
        <f>'PG facts'!D62</f>
        <v>1</v>
      </c>
      <c r="H2116" s="5">
        <f t="shared" si="64"/>
        <v>1.851432723467171</v>
      </c>
      <c r="I2116" s="5">
        <f t="shared" si="65"/>
        <v>1.360673628563136</v>
      </c>
    </row>
    <row r="2117" spans="1:9" ht="25" customHeight="1">
      <c r="A2117" s="1"/>
      <c r="B2117" s="1">
        <v>122</v>
      </c>
      <c r="C2117" s="13" t="s">
        <v>47</v>
      </c>
      <c r="D2117" s="4">
        <v>45473</v>
      </c>
      <c r="E2117" s="4">
        <v>45503</v>
      </c>
      <c r="F2117" s="5">
        <v>1.8739916021125014</v>
      </c>
      <c r="G2117" s="5">
        <f>'PG facts'!D69</f>
        <v>1</v>
      </c>
      <c r="H2117" s="5">
        <f t="shared" si="64"/>
        <v>3.5118445247881795</v>
      </c>
      <c r="I2117" s="5">
        <f t="shared" si="65"/>
        <v>1.8739916021125014</v>
      </c>
    </row>
    <row r="2118" spans="1:9" ht="25" customHeight="1">
      <c r="A2118" s="1"/>
      <c r="B2118" s="1">
        <v>122</v>
      </c>
      <c r="C2118" s="13" t="s">
        <v>50</v>
      </c>
      <c r="D2118" s="4">
        <v>44742</v>
      </c>
      <c r="E2118" s="4">
        <v>44771</v>
      </c>
      <c r="F2118" s="5">
        <v>3.4048088537418808</v>
      </c>
      <c r="G2118" s="5">
        <f>'PG facts'!D13</f>
        <v>-2</v>
      </c>
      <c r="H2118" s="5">
        <f t="shared" ref="H2118:H2181" si="66">F2118^2</f>
        <v>11.5927233305191</v>
      </c>
      <c r="I2118" s="5">
        <f t="shared" ref="I2118:I2181" si="67">F2118*G2118</f>
        <v>-6.8096177074837616</v>
      </c>
    </row>
    <row r="2119" spans="1:9" ht="25" customHeight="1">
      <c r="A2119" s="1"/>
      <c r="B2119" s="1">
        <v>122</v>
      </c>
      <c r="C2119" s="13" t="s">
        <v>50</v>
      </c>
      <c r="D2119" s="4">
        <v>44834</v>
      </c>
      <c r="E2119" s="4">
        <v>44853</v>
      </c>
      <c r="F2119" s="5">
        <v>-0.26864270520209343</v>
      </c>
      <c r="G2119" s="5">
        <f>'PG facts'!D20</f>
        <v>-1</v>
      </c>
      <c r="H2119" s="5">
        <f t="shared" si="66"/>
        <v>7.2168903058298872E-2</v>
      </c>
      <c r="I2119" s="5">
        <f t="shared" si="67"/>
        <v>0.26864270520209343</v>
      </c>
    </row>
    <row r="2120" spans="1:9" ht="25" customHeight="1">
      <c r="A2120" s="1"/>
      <c r="B2120" s="1">
        <v>122</v>
      </c>
      <c r="C2120" s="13" t="s">
        <v>50</v>
      </c>
      <c r="D2120" s="4">
        <v>44926</v>
      </c>
      <c r="E2120" s="4">
        <v>44945</v>
      </c>
      <c r="F2120" s="5">
        <v>-0.97880747126437573</v>
      </c>
      <c r="G2120" s="5">
        <f>'PG facts'!D27</f>
        <v>-4</v>
      </c>
      <c r="H2120" s="5">
        <f t="shared" si="66"/>
        <v>0.95806406580296166</v>
      </c>
      <c r="I2120" s="5">
        <f t="shared" si="67"/>
        <v>3.9152298850575029</v>
      </c>
    </row>
    <row r="2121" spans="1:9" ht="25" customHeight="1">
      <c r="A2121" s="1"/>
      <c r="B2121" s="1">
        <v>122</v>
      </c>
      <c r="C2121" s="13" t="s">
        <v>50</v>
      </c>
      <c r="D2121" s="4">
        <v>45016</v>
      </c>
      <c r="E2121" s="4">
        <v>45037</v>
      </c>
      <c r="F2121" s="5">
        <v>-1.5609194946349714</v>
      </c>
      <c r="G2121" s="5">
        <f>'PG facts'!D34</f>
        <v>0</v>
      </c>
      <c r="H2121" s="5">
        <f t="shared" si="66"/>
        <v>2.4364696687314944</v>
      </c>
      <c r="I2121" s="5">
        <f t="shared" si="67"/>
        <v>0</v>
      </c>
    </row>
    <row r="2122" spans="1:9" ht="25" customHeight="1">
      <c r="A2122" s="1"/>
      <c r="B2122" s="1">
        <v>122</v>
      </c>
      <c r="C2122" s="13" t="s">
        <v>50</v>
      </c>
      <c r="D2122" s="4">
        <v>45107</v>
      </c>
      <c r="E2122" s="4">
        <v>45135</v>
      </c>
      <c r="F2122" s="5">
        <v>-0.28354349497309306</v>
      </c>
      <c r="G2122" s="5">
        <f>'PG facts'!D41</f>
        <v>-1</v>
      </c>
      <c r="H2122" s="5">
        <f t="shared" si="66"/>
        <v>8.0396913541556453E-2</v>
      </c>
      <c r="I2122" s="5">
        <f t="shared" si="67"/>
        <v>0.28354349497309306</v>
      </c>
    </row>
    <row r="2123" spans="1:9" ht="25" customHeight="1">
      <c r="A2123" s="1"/>
      <c r="B2123" s="1">
        <v>122</v>
      </c>
      <c r="C2123" s="13" t="s">
        <v>50</v>
      </c>
      <c r="D2123" s="4">
        <v>45199</v>
      </c>
      <c r="E2123" s="4">
        <v>45217</v>
      </c>
      <c r="F2123" s="5">
        <v>-7.7104862613153191E-2</v>
      </c>
      <c r="G2123" s="5">
        <f>'PG facts'!D48</f>
        <v>0</v>
      </c>
      <c r="H2123" s="5">
        <f t="shared" si="66"/>
        <v>5.9451598385932289E-3</v>
      </c>
      <c r="I2123" s="5">
        <f t="shared" si="67"/>
        <v>0</v>
      </c>
    </row>
    <row r="2124" spans="1:9" ht="25" customHeight="1">
      <c r="A2124" s="1"/>
      <c r="B2124" s="1">
        <v>122</v>
      </c>
      <c r="C2124" s="13" t="s">
        <v>50</v>
      </c>
      <c r="D2124" s="4">
        <v>45291</v>
      </c>
      <c r="E2124" s="4">
        <v>45314</v>
      </c>
      <c r="F2124" s="5">
        <v>1.3149542033191297</v>
      </c>
      <c r="G2124" s="5">
        <f>'PG facts'!D55</f>
        <v>-1</v>
      </c>
      <c r="H2124" s="5">
        <f t="shared" si="66"/>
        <v>1.7291045568266472</v>
      </c>
      <c r="I2124" s="5">
        <f t="shared" si="67"/>
        <v>-1.3149542033191297</v>
      </c>
    </row>
    <row r="2125" spans="1:9" ht="25" customHeight="1">
      <c r="A2125" s="1"/>
      <c r="B2125" s="1">
        <v>122</v>
      </c>
      <c r="C2125" s="13" t="s">
        <v>50</v>
      </c>
      <c r="D2125" s="4">
        <v>45382</v>
      </c>
      <c r="E2125" s="4">
        <v>45401</v>
      </c>
      <c r="F2125" s="5">
        <v>2.2032156673114089</v>
      </c>
      <c r="G2125" s="5">
        <f>'PG facts'!D62</f>
        <v>1</v>
      </c>
      <c r="H2125" s="5">
        <f t="shared" si="66"/>
        <v>4.854159276686457</v>
      </c>
      <c r="I2125" s="5">
        <f t="shared" si="67"/>
        <v>2.2032156673114089</v>
      </c>
    </row>
    <row r="2126" spans="1:9" ht="25" customHeight="1">
      <c r="A2126" s="1"/>
      <c r="B2126" s="1">
        <v>122</v>
      </c>
      <c r="C2126" s="13" t="s">
        <v>50</v>
      </c>
      <c r="D2126" s="4">
        <v>45473</v>
      </c>
      <c r="E2126" s="4">
        <v>45503</v>
      </c>
      <c r="F2126" s="5">
        <v>1.360673628563136</v>
      </c>
      <c r="G2126" s="5">
        <f>'PG facts'!D69</f>
        <v>1</v>
      </c>
      <c r="H2126" s="5">
        <f t="shared" si="66"/>
        <v>1.851432723467171</v>
      </c>
      <c r="I2126" s="5">
        <f t="shared" si="67"/>
        <v>1.360673628563136</v>
      </c>
    </row>
    <row r="2127" spans="1:9" ht="25" customHeight="1">
      <c r="A2127" s="1"/>
      <c r="B2127" s="1">
        <v>123</v>
      </c>
      <c r="C2127" s="13" t="s">
        <v>47</v>
      </c>
      <c r="D2127" s="4">
        <v>44651</v>
      </c>
      <c r="E2127" s="4">
        <v>44671</v>
      </c>
      <c r="F2127" s="5">
        <v>3.4048088537418808</v>
      </c>
      <c r="G2127" s="5">
        <f>'PG facts'!D6</f>
        <v>-1</v>
      </c>
      <c r="H2127" s="5">
        <f t="shared" si="66"/>
        <v>11.5927233305191</v>
      </c>
      <c r="I2127" s="5">
        <f t="shared" si="67"/>
        <v>-3.4048088537418808</v>
      </c>
    </row>
    <row r="2128" spans="1:9" ht="25" customHeight="1">
      <c r="A2128" s="1"/>
      <c r="B2128" s="1">
        <v>123</v>
      </c>
      <c r="C2128" s="13" t="s">
        <v>47</v>
      </c>
      <c r="D2128" s="4">
        <v>44742</v>
      </c>
      <c r="E2128" s="4">
        <v>44771</v>
      </c>
      <c r="F2128" s="5">
        <v>-0.26864270520209343</v>
      </c>
      <c r="G2128" s="5">
        <f>'PG facts'!D13</f>
        <v>-2</v>
      </c>
      <c r="H2128" s="5">
        <f t="shared" si="66"/>
        <v>7.2168903058298872E-2</v>
      </c>
      <c r="I2128" s="5">
        <f t="shared" si="67"/>
        <v>0.53728541040418687</v>
      </c>
    </row>
    <row r="2129" spans="1:9" ht="25" customHeight="1">
      <c r="A2129" s="1"/>
      <c r="B2129" s="1">
        <v>123</v>
      </c>
      <c r="C2129" s="13" t="s">
        <v>47</v>
      </c>
      <c r="D2129" s="4">
        <v>44834</v>
      </c>
      <c r="E2129" s="4">
        <v>44853</v>
      </c>
      <c r="F2129" s="5">
        <v>-0.97880747126437573</v>
      </c>
      <c r="G2129" s="5">
        <f>'PG facts'!D20</f>
        <v>-1</v>
      </c>
      <c r="H2129" s="5">
        <f t="shared" si="66"/>
        <v>0.95806406580296166</v>
      </c>
      <c r="I2129" s="5">
        <f t="shared" si="67"/>
        <v>0.97880747126437573</v>
      </c>
    </row>
    <row r="2130" spans="1:9" ht="25" customHeight="1">
      <c r="A2130" s="1"/>
      <c r="B2130" s="1">
        <v>123</v>
      </c>
      <c r="C2130" s="13" t="s">
        <v>47</v>
      </c>
      <c r="D2130" s="4">
        <v>44926</v>
      </c>
      <c r="E2130" s="4">
        <v>44945</v>
      </c>
      <c r="F2130" s="5">
        <v>-1.5609194946349714</v>
      </c>
      <c r="G2130" s="5">
        <f>'PG facts'!D27</f>
        <v>-4</v>
      </c>
      <c r="H2130" s="5">
        <f t="shared" si="66"/>
        <v>2.4364696687314944</v>
      </c>
      <c r="I2130" s="5">
        <f t="shared" si="67"/>
        <v>6.2436779785398855</v>
      </c>
    </row>
    <row r="2131" spans="1:9" ht="25" customHeight="1">
      <c r="A2131" s="1"/>
      <c r="B2131" s="1">
        <v>123</v>
      </c>
      <c r="C2131" s="13" t="s">
        <v>47</v>
      </c>
      <c r="D2131" s="4">
        <v>45016</v>
      </c>
      <c r="E2131" s="4">
        <v>45037</v>
      </c>
      <c r="F2131" s="5">
        <v>-0.28354349497309306</v>
      </c>
      <c r="G2131" s="5">
        <f>'PG facts'!D34</f>
        <v>0</v>
      </c>
      <c r="H2131" s="5">
        <f t="shared" si="66"/>
        <v>8.0396913541556453E-2</v>
      </c>
      <c r="I2131" s="5">
        <f t="shared" si="67"/>
        <v>0</v>
      </c>
    </row>
    <row r="2132" spans="1:9" ht="25" customHeight="1">
      <c r="A2132" s="1"/>
      <c r="B2132" s="1">
        <v>123</v>
      </c>
      <c r="C2132" s="13" t="s">
        <v>47</v>
      </c>
      <c r="D2132" s="4">
        <v>45107</v>
      </c>
      <c r="E2132" s="4">
        <v>45135</v>
      </c>
      <c r="F2132" s="5">
        <v>-7.7104862613153191E-2</v>
      </c>
      <c r="G2132" s="5">
        <f>'PG facts'!D41</f>
        <v>-1</v>
      </c>
      <c r="H2132" s="5">
        <f t="shared" si="66"/>
        <v>5.9451598385932289E-3</v>
      </c>
      <c r="I2132" s="5">
        <f t="shared" si="67"/>
        <v>7.7104862613153191E-2</v>
      </c>
    </row>
    <row r="2133" spans="1:9" ht="25" customHeight="1">
      <c r="A2133" s="1"/>
      <c r="B2133" s="1">
        <v>123</v>
      </c>
      <c r="C2133" s="13" t="s">
        <v>47</v>
      </c>
      <c r="D2133" s="4">
        <v>45199</v>
      </c>
      <c r="E2133" s="4">
        <v>45217</v>
      </c>
      <c r="F2133" s="5">
        <v>1.3149542033191297</v>
      </c>
      <c r="G2133" s="5">
        <f>'PG facts'!D48</f>
        <v>0</v>
      </c>
      <c r="H2133" s="5">
        <f t="shared" si="66"/>
        <v>1.7291045568266472</v>
      </c>
      <c r="I2133" s="5">
        <f t="shared" si="67"/>
        <v>0</v>
      </c>
    </row>
    <row r="2134" spans="1:9" ht="25" customHeight="1">
      <c r="A2134" s="1"/>
      <c r="B2134" s="1">
        <v>123</v>
      </c>
      <c r="C2134" s="13" t="s">
        <v>47</v>
      </c>
      <c r="D2134" s="4">
        <v>45291</v>
      </c>
      <c r="E2134" s="4">
        <v>45314</v>
      </c>
      <c r="F2134" s="5">
        <v>2.2032156673114089</v>
      </c>
      <c r="G2134" s="5">
        <f>'PG facts'!D55</f>
        <v>-1</v>
      </c>
      <c r="H2134" s="5">
        <f t="shared" si="66"/>
        <v>4.854159276686457</v>
      </c>
      <c r="I2134" s="5">
        <f t="shared" si="67"/>
        <v>-2.2032156673114089</v>
      </c>
    </row>
    <row r="2135" spans="1:9" ht="25" customHeight="1">
      <c r="A2135" s="1"/>
      <c r="B2135" s="1">
        <v>123</v>
      </c>
      <c r="C2135" s="13" t="s">
        <v>47</v>
      </c>
      <c r="D2135" s="4">
        <v>45382</v>
      </c>
      <c r="E2135" s="4">
        <v>45401</v>
      </c>
      <c r="F2135" s="5">
        <v>1.360673628563136</v>
      </c>
      <c r="G2135" s="5">
        <f>'PG facts'!D62</f>
        <v>1</v>
      </c>
      <c r="H2135" s="5">
        <f t="shared" si="66"/>
        <v>1.851432723467171</v>
      </c>
      <c r="I2135" s="5">
        <f t="shared" si="67"/>
        <v>1.360673628563136</v>
      </c>
    </row>
    <row r="2136" spans="1:9" ht="25" customHeight="1">
      <c r="A2136" s="1"/>
      <c r="B2136" s="1">
        <v>123</v>
      </c>
      <c r="C2136" s="13" t="s">
        <v>47</v>
      </c>
      <c r="D2136" s="4">
        <v>45473</v>
      </c>
      <c r="E2136" s="4">
        <v>45503</v>
      </c>
      <c r="F2136" s="5">
        <v>1.8739916021125014</v>
      </c>
      <c r="G2136" s="5">
        <f>'PG facts'!D69</f>
        <v>1</v>
      </c>
      <c r="H2136" s="5">
        <f t="shared" si="66"/>
        <v>3.5118445247881795</v>
      </c>
      <c r="I2136" s="5">
        <f t="shared" si="67"/>
        <v>1.8739916021125014</v>
      </c>
    </row>
    <row r="2137" spans="1:9" ht="25" customHeight="1">
      <c r="A2137" s="1"/>
      <c r="B2137" s="1">
        <v>123</v>
      </c>
      <c r="C2137" s="13" t="s">
        <v>50</v>
      </c>
      <c r="D2137" s="4">
        <v>44742</v>
      </c>
      <c r="E2137" s="4">
        <v>44771</v>
      </c>
      <c r="F2137" s="5">
        <v>3.4048088537418808</v>
      </c>
      <c r="G2137" s="5">
        <f>'PG facts'!D13</f>
        <v>-2</v>
      </c>
      <c r="H2137" s="5">
        <f t="shared" si="66"/>
        <v>11.5927233305191</v>
      </c>
      <c r="I2137" s="5">
        <f t="shared" si="67"/>
        <v>-6.8096177074837616</v>
      </c>
    </row>
    <row r="2138" spans="1:9" ht="25" customHeight="1">
      <c r="A2138" s="1"/>
      <c r="B2138" s="1">
        <v>123</v>
      </c>
      <c r="C2138" s="13" t="s">
        <v>50</v>
      </c>
      <c r="D2138" s="4">
        <v>44834</v>
      </c>
      <c r="E2138" s="4">
        <v>44853</v>
      </c>
      <c r="F2138" s="5">
        <v>-0.26864270520209343</v>
      </c>
      <c r="G2138" s="5">
        <f>'PG facts'!D20</f>
        <v>-1</v>
      </c>
      <c r="H2138" s="5">
        <f t="shared" si="66"/>
        <v>7.2168903058298872E-2</v>
      </c>
      <c r="I2138" s="5">
        <f t="shared" si="67"/>
        <v>0.26864270520209343</v>
      </c>
    </row>
    <row r="2139" spans="1:9" ht="25" customHeight="1">
      <c r="A2139" s="1"/>
      <c r="B2139" s="1">
        <v>123</v>
      </c>
      <c r="C2139" s="13" t="s">
        <v>50</v>
      </c>
      <c r="D2139" s="4">
        <v>44926</v>
      </c>
      <c r="E2139" s="4">
        <v>44945</v>
      </c>
      <c r="F2139" s="5">
        <v>-0.97880747126437573</v>
      </c>
      <c r="G2139" s="5">
        <f>'PG facts'!D27</f>
        <v>-4</v>
      </c>
      <c r="H2139" s="5">
        <f t="shared" si="66"/>
        <v>0.95806406580296166</v>
      </c>
      <c r="I2139" s="5">
        <f t="shared" si="67"/>
        <v>3.9152298850575029</v>
      </c>
    </row>
    <row r="2140" spans="1:9" ht="25" customHeight="1">
      <c r="A2140" s="1"/>
      <c r="B2140" s="1">
        <v>123</v>
      </c>
      <c r="C2140" s="13" t="s">
        <v>50</v>
      </c>
      <c r="D2140" s="4">
        <v>45016</v>
      </c>
      <c r="E2140" s="4">
        <v>45037</v>
      </c>
      <c r="F2140" s="5">
        <v>-1.5609194946349714</v>
      </c>
      <c r="G2140" s="5">
        <f>'PG facts'!D34</f>
        <v>0</v>
      </c>
      <c r="H2140" s="5">
        <f t="shared" si="66"/>
        <v>2.4364696687314944</v>
      </c>
      <c r="I2140" s="5">
        <f t="shared" si="67"/>
        <v>0</v>
      </c>
    </row>
    <row r="2141" spans="1:9" ht="25" customHeight="1">
      <c r="A2141" s="1"/>
      <c r="B2141" s="1">
        <v>123</v>
      </c>
      <c r="C2141" s="13" t="s">
        <v>50</v>
      </c>
      <c r="D2141" s="4">
        <v>45107</v>
      </c>
      <c r="E2141" s="4">
        <v>45135</v>
      </c>
      <c r="F2141" s="5">
        <v>-0.28354349497309306</v>
      </c>
      <c r="G2141" s="5">
        <f>'PG facts'!D41</f>
        <v>-1</v>
      </c>
      <c r="H2141" s="5">
        <f t="shared" si="66"/>
        <v>8.0396913541556453E-2</v>
      </c>
      <c r="I2141" s="5">
        <f t="shared" si="67"/>
        <v>0.28354349497309306</v>
      </c>
    </row>
    <row r="2142" spans="1:9" ht="25" customHeight="1">
      <c r="A2142" s="1"/>
      <c r="B2142" s="1">
        <v>123</v>
      </c>
      <c r="C2142" s="13" t="s">
        <v>50</v>
      </c>
      <c r="D2142" s="4">
        <v>45199</v>
      </c>
      <c r="E2142" s="4">
        <v>45217</v>
      </c>
      <c r="F2142" s="5">
        <v>-7.7104862613153191E-2</v>
      </c>
      <c r="G2142" s="5">
        <f>'PG facts'!D48</f>
        <v>0</v>
      </c>
      <c r="H2142" s="5">
        <f t="shared" si="66"/>
        <v>5.9451598385932289E-3</v>
      </c>
      <c r="I2142" s="5">
        <f t="shared" si="67"/>
        <v>0</v>
      </c>
    </row>
    <row r="2143" spans="1:9" ht="25" customHeight="1">
      <c r="A2143" s="1"/>
      <c r="B2143" s="1">
        <v>123</v>
      </c>
      <c r="C2143" s="13" t="s">
        <v>50</v>
      </c>
      <c r="D2143" s="4">
        <v>45291</v>
      </c>
      <c r="E2143" s="4">
        <v>45314</v>
      </c>
      <c r="F2143" s="5">
        <v>1.3149542033191297</v>
      </c>
      <c r="G2143" s="5">
        <f>'PG facts'!D55</f>
        <v>-1</v>
      </c>
      <c r="H2143" s="5">
        <f t="shared" si="66"/>
        <v>1.7291045568266472</v>
      </c>
      <c r="I2143" s="5">
        <f t="shared" si="67"/>
        <v>-1.3149542033191297</v>
      </c>
    </row>
    <row r="2144" spans="1:9" ht="25" customHeight="1">
      <c r="A2144" s="1"/>
      <c r="B2144" s="1">
        <v>123</v>
      </c>
      <c r="C2144" s="13" t="s">
        <v>50</v>
      </c>
      <c r="D2144" s="4">
        <v>45382</v>
      </c>
      <c r="E2144" s="4">
        <v>45401</v>
      </c>
      <c r="F2144" s="5">
        <v>2.2032156673114089</v>
      </c>
      <c r="G2144" s="5">
        <f>'PG facts'!D62</f>
        <v>1</v>
      </c>
      <c r="H2144" s="5">
        <f t="shared" si="66"/>
        <v>4.854159276686457</v>
      </c>
      <c r="I2144" s="5">
        <f t="shared" si="67"/>
        <v>2.2032156673114089</v>
      </c>
    </row>
    <row r="2145" spans="1:9" ht="25" customHeight="1">
      <c r="A2145" s="1"/>
      <c r="B2145" s="1">
        <v>123</v>
      </c>
      <c r="C2145" s="13" t="s">
        <v>50</v>
      </c>
      <c r="D2145" s="4">
        <v>45473</v>
      </c>
      <c r="E2145" s="4">
        <v>45503</v>
      </c>
      <c r="F2145" s="5">
        <v>1.360673628563136</v>
      </c>
      <c r="G2145" s="5">
        <f>'PG facts'!D69</f>
        <v>1</v>
      </c>
      <c r="H2145" s="5">
        <f t="shared" si="66"/>
        <v>1.851432723467171</v>
      </c>
      <c r="I2145" s="5">
        <f t="shared" si="67"/>
        <v>1.360673628563136</v>
      </c>
    </row>
    <row r="2146" spans="1:9" ht="25" customHeight="1">
      <c r="A2146" s="1"/>
      <c r="B2146" s="1">
        <v>123</v>
      </c>
      <c r="C2146" s="13" t="s">
        <v>50</v>
      </c>
      <c r="D2146" s="4">
        <v>45565</v>
      </c>
      <c r="E2146" s="4">
        <v>45583</v>
      </c>
      <c r="F2146" s="5">
        <v>1.8739916021125014</v>
      </c>
      <c r="G2146" s="5">
        <f>'PG facts'!D76</f>
        <v>0</v>
      </c>
      <c r="H2146" s="5">
        <f t="shared" si="66"/>
        <v>3.5118445247881795</v>
      </c>
      <c r="I2146" s="5">
        <f t="shared" si="67"/>
        <v>0</v>
      </c>
    </row>
    <row r="2147" spans="1:9" ht="25" customHeight="1">
      <c r="A2147" s="1"/>
      <c r="B2147" s="1">
        <v>124</v>
      </c>
      <c r="C2147" s="13" t="s">
        <v>47</v>
      </c>
      <c r="D2147" s="4">
        <v>44651</v>
      </c>
      <c r="E2147" s="4">
        <v>44671</v>
      </c>
      <c r="F2147" s="5">
        <v>3.4048088537418808</v>
      </c>
      <c r="G2147" s="5">
        <f>'PG facts'!D6</f>
        <v>-1</v>
      </c>
      <c r="H2147" s="5">
        <f t="shared" si="66"/>
        <v>11.5927233305191</v>
      </c>
      <c r="I2147" s="5">
        <f t="shared" si="67"/>
        <v>-3.4048088537418808</v>
      </c>
    </row>
    <row r="2148" spans="1:9" ht="25" customHeight="1">
      <c r="A2148" s="1"/>
      <c r="B2148" s="1">
        <v>124</v>
      </c>
      <c r="C2148" s="13" t="s">
        <v>47</v>
      </c>
      <c r="D2148" s="4">
        <v>44742</v>
      </c>
      <c r="E2148" s="4">
        <v>44771</v>
      </c>
      <c r="F2148" s="5">
        <v>-0.26864270520209343</v>
      </c>
      <c r="G2148" s="5">
        <f>'PG facts'!D13</f>
        <v>-2</v>
      </c>
      <c r="H2148" s="5">
        <f t="shared" si="66"/>
        <v>7.2168903058298872E-2</v>
      </c>
      <c r="I2148" s="5">
        <f t="shared" si="67"/>
        <v>0.53728541040418687</v>
      </c>
    </row>
    <row r="2149" spans="1:9" ht="25" customHeight="1">
      <c r="A2149" s="1"/>
      <c r="B2149" s="1">
        <v>124</v>
      </c>
      <c r="C2149" s="13" t="s">
        <v>47</v>
      </c>
      <c r="D2149" s="4">
        <v>44834</v>
      </c>
      <c r="E2149" s="4">
        <v>44853</v>
      </c>
      <c r="F2149" s="5">
        <v>-0.97880747126437573</v>
      </c>
      <c r="G2149" s="5">
        <f>'PG facts'!D20</f>
        <v>-1</v>
      </c>
      <c r="H2149" s="5">
        <f t="shared" si="66"/>
        <v>0.95806406580296166</v>
      </c>
      <c r="I2149" s="5">
        <f t="shared" si="67"/>
        <v>0.97880747126437573</v>
      </c>
    </row>
    <row r="2150" spans="1:9" ht="25" customHeight="1">
      <c r="A2150" s="1"/>
      <c r="B2150" s="1">
        <v>124</v>
      </c>
      <c r="C2150" s="13" t="s">
        <v>47</v>
      </c>
      <c r="D2150" s="4">
        <v>44926</v>
      </c>
      <c r="E2150" s="4">
        <v>44945</v>
      </c>
      <c r="F2150" s="5">
        <v>-1.5609194946349714</v>
      </c>
      <c r="G2150" s="5">
        <f>'PG facts'!D27</f>
        <v>-4</v>
      </c>
      <c r="H2150" s="5">
        <f t="shared" si="66"/>
        <v>2.4364696687314944</v>
      </c>
      <c r="I2150" s="5">
        <f t="shared" si="67"/>
        <v>6.2436779785398855</v>
      </c>
    </row>
    <row r="2151" spans="1:9" ht="25" customHeight="1">
      <c r="A2151" s="1"/>
      <c r="B2151" s="1">
        <v>124</v>
      </c>
      <c r="C2151" s="13" t="s">
        <v>47</v>
      </c>
      <c r="D2151" s="4">
        <v>45016</v>
      </c>
      <c r="E2151" s="4">
        <v>45037</v>
      </c>
      <c r="F2151" s="5">
        <v>-0.28354349497309306</v>
      </c>
      <c r="G2151" s="5">
        <f>'PG facts'!D34</f>
        <v>0</v>
      </c>
      <c r="H2151" s="5">
        <f t="shared" si="66"/>
        <v>8.0396913541556453E-2</v>
      </c>
      <c r="I2151" s="5">
        <f t="shared" si="67"/>
        <v>0</v>
      </c>
    </row>
    <row r="2152" spans="1:9" ht="25" customHeight="1">
      <c r="A2152" s="1"/>
      <c r="B2152" s="1">
        <v>124</v>
      </c>
      <c r="C2152" s="13" t="s">
        <v>47</v>
      </c>
      <c r="D2152" s="4">
        <v>45107</v>
      </c>
      <c r="E2152" s="4">
        <v>45135</v>
      </c>
      <c r="F2152" s="5">
        <v>-7.7104862613153191E-2</v>
      </c>
      <c r="G2152" s="5">
        <f>'PG facts'!D41</f>
        <v>-1</v>
      </c>
      <c r="H2152" s="5">
        <f t="shared" si="66"/>
        <v>5.9451598385932289E-3</v>
      </c>
      <c r="I2152" s="5">
        <f t="shared" si="67"/>
        <v>7.7104862613153191E-2</v>
      </c>
    </row>
    <row r="2153" spans="1:9" ht="25" customHeight="1">
      <c r="A2153" s="1"/>
      <c r="B2153" s="1">
        <v>124</v>
      </c>
      <c r="C2153" s="13" t="s">
        <v>47</v>
      </c>
      <c r="D2153" s="4">
        <v>45199</v>
      </c>
      <c r="E2153" s="4">
        <v>45217</v>
      </c>
      <c r="F2153" s="5">
        <v>1.3149542033191297</v>
      </c>
      <c r="G2153" s="5">
        <f>'PG facts'!D48</f>
        <v>0</v>
      </c>
      <c r="H2153" s="5">
        <f t="shared" si="66"/>
        <v>1.7291045568266472</v>
      </c>
      <c r="I2153" s="5">
        <f t="shared" si="67"/>
        <v>0</v>
      </c>
    </row>
    <row r="2154" spans="1:9" ht="25" customHeight="1">
      <c r="A2154" s="1"/>
      <c r="B2154" s="1">
        <v>124</v>
      </c>
      <c r="C2154" s="13" t="s">
        <v>47</v>
      </c>
      <c r="D2154" s="4">
        <v>45291</v>
      </c>
      <c r="E2154" s="4">
        <v>45314</v>
      </c>
      <c r="F2154" s="5">
        <v>2.2032156673114089</v>
      </c>
      <c r="G2154" s="5">
        <f>'PG facts'!D55</f>
        <v>-1</v>
      </c>
      <c r="H2154" s="5">
        <f t="shared" si="66"/>
        <v>4.854159276686457</v>
      </c>
      <c r="I2154" s="5">
        <f t="shared" si="67"/>
        <v>-2.2032156673114089</v>
      </c>
    </row>
    <row r="2155" spans="1:9" ht="25" customHeight="1">
      <c r="A2155" s="1"/>
      <c r="B2155" s="1">
        <v>124</v>
      </c>
      <c r="C2155" s="13" t="s">
        <v>47</v>
      </c>
      <c r="D2155" s="4">
        <v>45382</v>
      </c>
      <c r="E2155" s="4">
        <v>45401</v>
      </c>
      <c r="F2155" s="5">
        <v>1.360673628563136</v>
      </c>
      <c r="G2155" s="5">
        <f>'PG facts'!D62</f>
        <v>1</v>
      </c>
      <c r="H2155" s="5">
        <f t="shared" si="66"/>
        <v>1.851432723467171</v>
      </c>
      <c r="I2155" s="5">
        <f t="shared" si="67"/>
        <v>1.360673628563136</v>
      </c>
    </row>
    <row r="2156" spans="1:9" ht="25" customHeight="1">
      <c r="A2156" s="1"/>
      <c r="B2156" s="1">
        <v>124</v>
      </c>
      <c r="C2156" s="13" t="s">
        <v>47</v>
      </c>
      <c r="D2156" s="4">
        <v>45473</v>
      </c>
      <c r="E2156" s="4">
        <v>45503</v>
      </c>
      <c r="F2156" s="5">
        <v>1.8739916021125014</v>
      </c>
      <c r="G2156" s="5">
        <f>'PG facts'!D69</f>
        <v>1</v>
      </c>
      <c r="H2156" s="5">
        <f t="shared" si="66"/>
        <v>3.5118445247881795</v>
      </c>
      <c r="I2156" s="5">
        <f t="shared" si="67"/>
        <v>1.8739916021125014</v>
      </c>
    </row>
    <row r="2157" spans="1:9" ht="25" customHeight="1">
      <c r="A2157" s="1"/>
      <c r="B2157" s="1">
        <v>124</v>
      </c>
      <c r="C2157" s="13" t="s">
        <v>47</v>
      </c>
      <c r="D2157" s="4">
        <v>45565</v>
      </c>
      <c r="E2157" s="4">
        <v>45583</v>
      </c>
      <c r="F2157" s="5">
        <v>2.3143175398814497</v>
      </c>
      <c r="G2157" s="5">
        <f>'PG facts'!D76</f>
        <v>0</v>
      </c>
      <c r="H2157" s="5">
        <f t="shared" si="66"/>
        <v>5.3560656754029257</v>
      </c>
      <c r="I2157" s="5">
        <f t="shared" si="67"/>
        <v>0</v>
      </c>
    </row>
    <row r="2158" spans="1:9" ht="25" customHeight="1">
      <c r="A2158" s="1"/>
      <c r="B2158" s="1">
        <v>124</v>
      </c>
      <c r="C2158" s="13" t="s">
        <v>50</v>
      </c>
      <c r="D2158" s="4">
        <v>44742</v>
      </c>
      <c r="E2158" s="4">
        <v>44771</v>
      </c>
      <c r="F2158" s="5">
        <v>3.4048088537418808</v>
      </c>
      <c r="G2158" s="5">
        <f>'PG facts'!D13</f>
        <v>-2</v>
      </c>
      <c r="H2158" s="5">
        <f t="shared" si="66"/>
        <v>11.5927233305191</v>
      </c>
      <c r="I2158" s="5">
        <f t="shared" si="67"/>
        <v>-6.8096177074837616</v>
      </c>
    </row>
    <row r="2159" spans="1:9" ht="25" customHeight="1">
      <c r="A2159" s="1"/>
      <c r="B2159" s="1">
        <v>124</v>
      </c>
      <c r="C2159" s="13" t="s">
        <v>50</v>
      </c>
      <c r="D2159" s="4">
        <v>44834</v>
      </c>
      <c r="E2159" s="4">
        <v>44853</v>
      </c>
      <c r="F2159" s="5">
        <v>-0.26864270520209343</v>
      </c>
      <c r="G2159" s="5">
        <f>'PG facts'!D20</f>
        <v>-1</v>
      </c>
      <c r="H2159" s="5">
        <f t="shared" si="66"/>
        <v>7.2168903058298872E-2</v>
      </c>
      <c r="I2159" s="5">
        <f t="shared" si="67"/>
        <v>0.26864270520209343</v>
      </c>
    </row>
    <row r="2160" spans="1:9" ht="25" customHeight="1">
      <c r="A2160" s="1"/>
      <c r="B2160" s="1">
        <v>124</v>
      </c>
      <c r="C2160" s="13" t="s">
        <v>50</v>
      </c>
      <c r="D2160" s="4">
        <v>44926</v>
      </c>
      <c r="E2160" s="4">
        <v>44945</v>
      </c>
      <c r="F2160" s="5">
        <v>-0.97880747126437573</v>
      </c>
      <c r="G2160" s="5">
        <f>'PG facts'!D27</f>
        <v>-4</v>
      </c>
      <c r="H2160" s="5">
        <f t="shared" si="66"/>
        <v>0.95806406580296166</v>
      </c>
      <c r="I2160" s="5">
        <f t="shared" si="67"/>
        <v>3.9152298850575029</v>
      </c>
    </row>
    <row r="2161" spans="1:9" ht="25" customHeight="1">
      <c r="A2161" s="1"/>
      <c r="B2161" s="1">
        <v>124</v>
      </c>
      <c r="C2161" s="13" t="s">
        <v>50</v>
      </c>
      <c r="D2161" s="4">
        <v>45016</v>
      </c>
      <c r="E2161" s="4">
        <v>45037</v>
      </c>
      <c r="F2161" s="5">
        <v>-1.5609194946349714</v>
      </c>
      <c r="G2161" s="5">
        <f>'PG facts'!D34</f>
        <v>0</v>
      </c>
      <c r="H2161" s="5">
        <f t="shared" si="66"/>
        <v>2.4364696687314944</v>
      </c>
      <c r="I2161" s="5">
        <f t="shared" si="67"/>
        <v>0</v>
      </c>
    </row>
    <row r="2162" spans="1:9" ht="25" customHeight="1">
      <c r="A2162" s="1"/>
      <c r="B2162" s="1">
        <v>124</v>
      </c>
      <c r="C2162" s="13" t="s">
        <v>50</v>
      </c>
      <c r="D2162" s="4">
        <v>45107</v>
      </c>
      <c r="E2162" s="4">
        <v>45135</v>
      </c>
      <c r="F2162" s="5">
        <v>-0.28354349497309306</v>
      </c>
      <c r="G2162" s="5">
        <f>'PG facts'!D41</f>
        <v>-1</v>
      </c>
      <c r="H2162" s="5">
        <f t="shared" si="66"/>
        <v>8.0396913541556453E-2</v>
      </c>
      <c r="I2162" s="5">
        <f t="shared" si="67"/>
        <v>0.28354349497309306</v>
      </c>
    </row>
    <row r="2163" spans="1:9" ht="25" customHeight="1">
      <c r="A2163" s="1"/>
      <c r="B2163" s="1">
        <v>124</v>
      </c>
      <c r="C2163" s="13" t="s">
        <v>50</v>
      </c>
      <c r="D2163" s="4">
        <v>45199</v>
      </c>
      <c r="E2163" s="4">
        <v>45217</v>
      </c>
      <c r="F2163" s="5">
        <v>-7.7104862613153191E-2</v>
      </c>
      <c r="G2163" s="5">
        <f>'PG facts'!D48</f>
        <v>0</v>
      </c>
      <c r="H2163" s="5">
        <f t="shared" si="66"/>
        <v>5.9451598385932289E-3</v>
      </c>
      <c r="I2163" s="5">
        <f t="shared" si="67"/>
        <v>0</v>
      </c>
    </row>
    <row r="2164" spans="1:9" ht="25" customHeight="1">
      <c r="A2164" s="1"/>
      <c r="B2164" s="1">
        <v>124</v>
      </c>
      <c r="C2164" s="13" t="s">
        <v>50</v>
      </c>
      <c r="D2164" s="4">
        <v>45291</v>
      </c>
      <c r="E2164" s="4">
        <v>45314</v>
      </c>
      <c r="F2164" s="5">
        <v>1.3149542033191297</v>
      </c>
      <c r="G2164" s="5">
        <f>'PG facts'!D55</f>
        <v>-1</v>
      </c>
      <c r="H2164" s="5">
        <f t="shared" si="66"/>
        <v>1.7291045568266472</v>
      </c>
      <c r="I2164" s="5">
        <f t="shared" si="67"/>
        <v>-1.3149542033191297</v>
      </c>
    </row>
    <row r="2165" spans="1:9" ht="25" customHeight="1">
      <c r="A2165" s="1"/>
      <c r="B2165" s="1">
        <v>124</v>
      </c>
      <c r="C2165" s="13" t="s">
        <v>50</v>
      </c>
      <c r="D2165" s="4">
        <v>45382</v>
      </c>
      <c r="E2165" s="4">
        <v>45401</v>
      </c>
      <c r="F2165" s="5">
        <v>2.2032156673114089</v>
      </c>
      <c r="G2165" s="5">
        <f>'PG facts'!D62</f>
        <v>1</v>
      </c>
      <c r="H2165" s="5">
        <f t="shared" si="66"/>
        <v>4.854159276686457</v>
      </c>
      <c r="I2165" s="5">
        <f t="shared" si="67"/>
        <v>2.2032156673114089</v>
      </c>
    </row>
    <row r="2166" spans="1:9" ht="25" customHeight="1">
      <c r="A2166" s="1"/>
      <c r="B2166" s="1">
        <v>124</v>
      </c>
      <c r="C2166" s="13" t="s">
        <v>50</v>
      </c>
      <c r="D2166" s="4">
        <v>45473</v>
      </c>
      <c r="E2166" s="4">
        <v>45503</v>
      </c>
      <c r="F2166" s="5">
        <v>1.360673628563136</v>
      </c>
      <c r="G2166" s="5">
        <f>'PG facts'!D69</f>
        <v>1</v>
      </c>
      <c r="H2166" s="5">
        <f t="shared" si="66"/>
        <v>1.851432723467171</v>
      </c>
      <c r="I2166" s="5">
        <f t="shared" si="67"/>
        <v>1.360673628563136</v>
      </c>
    </row>
    <row r="2167" spans="1:9" ht="25" customHeight="1">
      <c r="A2167" s="1"/>
      <c r="B2167" s="1">
        <v>124</v>
      </c>
      <c r="C2167" s="13" t="s">
        <v>50</v>
      </c>
      <c r="D2167" s="4">
        <v>45565</v>
      </c>
      <c r="E2167" s="4">
        <v>45583</v>
      </c>
      <c r="F2167" s="5">
        <v>1.8739916021125014</v>
      </c>
      <c r="G2167" s="5">
        <f>'PG facts'!D76</f>
        <v>0</v>
      </c>
      <c r="H2167" s="5">
        <f t="shared" si="66"/>
        <v>3.5118445247881795</v>
      </c>
      <c r="I2167" s="5">
        <f t="shared" si="67"/>
        <v>0</v>
      </c>
    </row>
    <row r="2168" spans="1:9" ht="25" customHeight="1">
      <c r="A2168" s="1"/>
      <c r="B2168" s="1">
        <v>125</v>
      </c>
      <c r="C2168" s="13" t="s">
        <v>47</v>
      </c>
      <c r="D2168" s="4">
        <v>44651</v>
      </c>
      <c r="E2168" s="4">
        <v>44671</v>
      </c>
      <c r="F2168" s="5">
        <v>3.4048088537418808</v>
      </c>
      <c r="G2168" s="5">
        <f>'PG facts'!D6</f>
        <v>-1</v>
      </c>
      <c r="H2168" s="5">
        <f t="shared" si="66"/>
        <v>11.5927233305191</v>
      </c>
      <c r="I2168" s="5">
        <f t="shared" si="67"/>
        <v>-3.4048088537418808</v>
      </c>
    </row>
    <row r="2169" spans="1:9" ht="25" customHeight="1">
      <c r="A2169" s="1"/>
      <c r="B2169" s="1">
        <v>125</v>
      </c>
      <c r="C2169" s="13" t="s">
        <v>47</v>
      </c>
      <c r="D2169" s="4">
        <v>44742</v>
      </c>
      <c r="E2169" s="4">
        <v>44771</v>
      </c>
      <c r="F2169" s="5">
        <v>-0.26864270520209343</v>
      </c>
      <c r="G2169" s="5">
        <f>'PG facts'!D13</f>
        <v>-2</v>
      </c>
      <c r="H2169" s="5">
        <f t="shared" si="66"/>
        <v>7.2168903058298872E-2</v>
      </c>
      <c r="I2169" s="5">
        <f t="shared" si="67"/>
        <v>0.53728541040418687</v>
      </c>
    </row>
    <row r="2170" spans="1:9" ht="25" customHeight="1">
      <c r="A2170" s="1"/>
      <c r="B2170" s="1">
        <v>125</v>
      </c>
      <c r="C2170" s="13" t="s">
        <v>47</v>
      </c>
      <c r="D2170" s="4">
        <v>44834</v>
      </c>
      <c r="E2170" s="4">
        <v>44853</v>
      </c>
      <c r="F2170" s="5">
        <v>-0.97880747126437573</v>
      </c>
      <c r="G2170" s="5">
        <f>'PG facts'!D20</f>
        <v>-1</v>
      </c>
      <c r="H2170" s="5">
        <f t="shared" si="66"/>
        <v>0.95806406580296166</v>
      </c>
      <c r="I2170" s="5">
        <f t="shared" si="67"/>
        <v>0.97880747126437573</v>
      </c>
    </row>
    <row r="2171" spans="1:9" ht="25" customHeight="1">
      <c r="A2171" s="1"/>
      <c r="B2171" s="1">
        <v>125</v>
      </c>
      <c r="C2171" s="13" t="s">
        <v>47</v>
      </c>
      <c r="D2171" s="4">
        <v>44926</v>
      </c>
      <c r="E2171" s="4">
        <v>44945</v>
      </c>
      <c r="F2171" s="5">
        <v>-1.5609194946349714</v>
      </c>
      <c r="G2171" s="5">
        <f>'PG facts'!D27</f>
        <v>-4</v>
      </c>
      <c r="H2171" s="5">
        <f t="shared" si="66"/>
        <v>2.4364696687314944</v>
      </c>
      <c r="I2171" s="5">
        <f t="shared" si="67"/>
        <v>6.2436779785398855</v>
      </c>
    </row>
    <row r="2172" spans="1:9" ht="25" customHeight="1">
      <c r="A2172" s="1"/>
      <c r="B2172" s="1">
        <v>125</v>
      </c>
      <c r="C2172" s="13" t="s">
        <v>47</v>
      </c>
      <c r="D2172" s="4">
        <v>45016</v>
      </c>
      <c r="E2172" s="4">
        <v>45037</v>
      </c>
      <c r="F2172" s="5">
        <v>-0.28354349497309306</v>
      </c>
      <c r="G2172" s="5">
        <f>'PG facts'!D34</f>
        <v>0</v>
      </c>
      <c r="H2172" s="5">
        <f t="shared" si="66"/>
        <v>8.0396913541556453E-2</v>
      </c>
      <c r="I2172" s="5">
        <f t="shared" si="67"/>
        <v>0</v>
      </c>
    </row>
    <row r="2173" spans="1:9" ht="25" customHeight="1">
      <c r="A2173" s="1"/>
      <c r="B2173" s="1">
        <v>125</v>
      </c>
      <c r="C2173" s="13" t="s">
        <v>47</v>
      </c>
      <c r="D2173" s="4">
        <v>45107</v>
      </c>
      <c r="E2173" s="4">
        <v>45135</v>
      </c>
      <c r="F2173" s="5">
        <v>-7.7104862613153191E-2</v>
      </c>
      <c r="G2173" s="5">
        <f>'PG facts'!D41</f>
        <v>-1</v>
      </c>
      <c r="H2173" s="5">
        <f t="shared" si="66"/>
        <v>5.9451598385932289E-3</v>
      </c>
      <c r="I2173" s="5">
        <f t="shared" si="67"/>
        <v>7.7104862613153191E-2</v>
      </c>
    </row>
    <row r="2174" spans="1:9" ht="25" customHeight="1">
      <c r="A2174" s="1"/>
      <c r="B2174" s="1">
        <v>125</v>
      </c>
      <c r="C2174" s="13" t="s">
        <v>47</v>
      </c>
      <c r="D2174" s="4">
        <v>45199</v>
      </c>
      <c r="E2174" s="4">
        <v>45217</v>
      </c>
      <c r="F2174" s="5">
        <v>1.3149542033191297</v>
      </c>
      <c r="G2174" s="5">
        <f>'PG facts'!D48</f>
        <v>0</v>
      </c>
      <c r="H2174" s="5">
        <f t="shared" si="66"/>
        <v>1.7291045568266472</v>
      </c>
      <c r="I2174" s="5">
        <f t="shared" si="67"/>
        <v>0</v>
      </c>
    </row>
    <row r="2175" spans="1:9" ht="25" customHeight="1">
      <c r="A2175" s="1"/>
      <c r="B2175" s="1">
        <v>125</v>
      </c>
      <c r="C2175" s="13" t="s">
        <v>47</v>
      </c>
      <c r="D2175" s="4">
        <v>45291</v>
      </c>
      <c r="E2175" s="4">
        <v>45314</v>
      </c>
      <c r="F2175" s="5">
        <v>2.2032156673114089</v>
      </c>
      <c r="G2175" s="5">
        <f>'PG facts'!D55</f>
        <v>-1</v>
      </c>
      <c r="H2175" s="5">
        <f t="shared" si="66"/>
        <v>4.854159276686457</v>
      </c>
      <c r="I2175" s="5">
        <f t="shared" si="67"/>
        <v>-2.2032156673114089</v>
      </c>
    </row>
    <row r="2176" spans="1:9" ht="25" customHeight="1">
      <c r="A2176" s="1"/>
      <c r="B2176" s="1">
        <v>125</v>
      </c>
      <c r="C2176" s="13" t="s">
        <v>47</v>
      </c>
      <c r="D2176" s="4">
        <v>45382</v>
      </c>
      <c r="E2176" s="4">
        <v>45401</v>
      </c>
      <c r="F2176" s="5">
        <v>1.360673628563136</v>
      </c>
      <c r="G2176" s="5">
        <f>'PG facts'!D62</f>
        <v>1</v>
      </c>
      <c r="H2176" s="5">
        <f t="shared" si="66"/>
        <v>1.851432723467171</v>
      </c>
      <c r="I2176" s="5">
        <f t="shared" si="67"/>
        <v>1.360673628563136</v>
      </c>
    </row>
    <row r="2177" spans="1:9" ht="25" customHeight="1">
      <c r="A2177" s="1"/>
      <c r="B2177" s="1">
        <v>125</v>
      </c>
      <c r="C2177" s="13" t="s">
        <v>47</v>
      </c>
      <c r="D2177" s="4">
        <v>45473</v>
      </c>
      <c r="E2177" s="4">
        <v>45503</v>
      </c>
      <c r="F2177" s="5">
        <v>1.8739916021125014</v>
      </c>
      <c r="G2177" s="5">
        <f>'PG facts'!D69</f>
        <v>1</v>
      </c>
      <c r="H2177" s="5">
        <f t="shared" si="66"/>
        <v>3.5118445247881795</v>
      </c>
      <c r="I2177" s="5">
        <f t="shared" si="67"/>
        <v>1.8739916021125014</v>
      </c>
    </row>
    <row r="2178" spans="1:9" ht="25" customHeight="1">
      <c r="A2178" s="1"/>
      <c r="B2178" s="1">
        <v>125</v>
      </c>
      <c r="C2178" s="13" t="s">
        <v>47</v>
      </c>
      <c r="D2178" s="4">
        <v>45565</v>
      </c>
      <c r="E2178" s="4">
        <v>45583</v>
      </c>
      <c r="F2178" s="5">
        <v>2.2347535505430338</v>
      </c>
      <c r="G2178" s="5">
        <f>'PG facts'!D76</f>
        <v>0</v>
      </c>
      <c r="H2178" s="5">
        <f t="shared" si="66"/>
        <v>4.9941234316646961</v>
      </c>
      <c r="I2178" s="5">
        <f t="shared" si="67"/>
        <v>0</v>
      </c>
    </row>
    <row r="2179" spans="1:9" ht="25" customHeight="1">
      <c r="A2179" s="1"/>
      <c r="B2179" s="1">
        <v>125</v>
      </c>
      <c r="C2179" s="13" t="s">
        <v>50</v>
      </c>
      <c r="D2179" s="4">
        <v>44742</v>
      </c>
      <c r="E2179" s="4">
        <v>44771</v>
      </c>
      <c r="F2179" s="5">
        <v>3.4048088537418808</v>
      </c>
      <c r="G2179" s="5">
        <f>'PG facts'!D13</f>
        <v>-2</v>
      </c>
      <c r="H2179" s="5">
        <f t="shared" si="66"/>
        <v>11.5927233305191</v>
      </c>
      <c r="I2179" s="5">
        <f t="shared" si="67"/>
        <v>-6.8096177074837616</v>
      </c>
    </row>
    <row r="2180" spans="1:9" ht="25" customHeight="1">
      <c r="A2180" s="1"/>
      <c r="B2180" s="1">
        <v>125</v>
      </c>
      <c r="C2180" s="13" t="s">
        <v>50</v>
      </c>
      <c r="D2180" s="4">
        <v>44834</v>
      </c>
      <c r="E2180" s="4">
        <v>44853</v>
      </c>
      <c r="F2180" s="5">
        <v>-0.26864270520209343</v>
      </c>
      <c r="G2180" s="5">
        <f>'PG facts'!D20</f>
        <v>-1</v>
      </c>
      <c r="H2180" s="5">
        <f t="shared" si="66"/>
        <v>7.2168903058298872E-2</v>
      </c>
      <c r="I2180" s="5">
        <f t="shared" si="67"/>
        <v>0.26864270520209343</v>
      </c>
    </row>
    <row r="2181" spans="1:9" ht="25" customHeight="1">
      <c r="A2181" s="1"/>
      <c r="B2181" s="1">
        <v>125</v>
      </c>
      <c r="C2181" s="13" t="s">
        <v>50</v>
      </c>
      <c r="D2181" s="4">
        <v>44926</v>
      </c>
      <c r="E2181" s="4">
        <v>44945</v>
      </c>
      <c r="F2181" s="5">
        <v>-0.97880747126437573</v>
      </c>
      <c r="G2181" s="5">
        <f>'PG facts'!D27</f>
        <v>-4</v>
      </c>
      <c r="H2181" s="5">
        <f t="shared" si="66"/>
        <v>0.95806406580296166</v>
      </c>
      <c r="I2181" s="5">
        <f t="shared" si="67"/>
        <v>3.9152298850575029</v>
      </c>
    </row>
    <row r="2182" spans="1:9" ht="25" customHeight="1">
      <c r="A2182" s="1"/>
      <c r="B2182" s="1">
        <v>125</v>
      </c>
      <c r="C2182" s="13" t="s">
        <v>50</v>
      </c>
      <c r="D2182" s="4">
        <v>45016</v>
      </c>
      <c r="E2182" s="4">
        <v>45037</v>
      </c>
      <c r="F2182" s="5">
        <v>-1.5609194946349714</v>
      </c>
      <c r="G2182" s="5">
        <f>'PG facts'!D34</f>
        <v>0</v>
      </c>
      <c r="H2182" s="5">
        <f t="shared" ref="H2182:H2245" si="68">F2182^2</f>
        <v>2.4364696687314944</v>
      </c>
      <c r="I2182" s="5">
        <f t="shared" ref="I2182:I2245" si="69">F2182*G2182</f>
        <v>0</v>
      </c>
    </row>
    <row r="2183" spans="1:9" ht="25" customHeight="1">
      <c r="A2183" s="1"/>
      <c r="B2183" s="1">
        <v>125</v>
      </c>
      <c r="C2183" s="13" t="s">
        <v>50</v>
      </c>
      <c r="D2183" s="4">
        <v>45107</v>
      </c>
      <c r="E2183" s="4">
        <v>45135</v>
      </c>
      <c r="F2183" s="5">
        <v>-0.28354349497309306</v>
      </c>
      <c r="G2183" s="5">
        <f>'PG facts'!D41</f>
        <v>-1</v>
      </c>
      <c r="H2183" s="5">
        <f t="shared" si="68"/>
        <v>8.0396913541556453E-2</v>
      </c>
      <c r="I2183" s="5">
        <f t="shared" si="69"/>
        <v>0.28354349497309306</v>
      </c>
    </row>
    <row r="2184" spans="1:9" ht="25" customHeight="1">
      <c r="A2184" s="1"/>
      <c r="B2184" s="1">
        <v>125</v>
      </c>
      <c r="C2184" s="13" t="s">
        <v>50</v>
      </c>
      <c r="D2184" s="4">
        <v>45199</v>
      </c>
      <c r="E2184" s="4">
        <v>45217</v>
      </c>
      <c r="F2184" s="5">
        <v>-7.7104862613153191E-2</v>
      </c>
      <c r="G2184" s="5">
        <f>'PG facts'!D48</f>
        <v>0</v>
      </c>
      <c r="H2184" s="5">
        <f t="shared" si="68"/>
        <v>5.9451598385932289E-3</v>
      </c>
      <c r="I2184" s="5">
        <f t="shared" si="69"/>
        <v>0</v>
      </c>
    </row>
    <row r="2185" spans="1:9" ht="25" customHeight="1">
      <c r="A2185" s="1"/>
      <c r="B2185" s="1">
        <v>125</v>
      </c>
      <c r="C2185" s="13" t="s">
        <v>50</v>
      </c>
      <c r="D2185" s="4">
        <v>45291</v>
      </c>
      <c r="E2185" s="4">
        <v>45314</v>
      </c>
      <c r="F2185" s="5">
        <v>1.3149542033191297</v>
      </c>
      <c r="G2185" s="5">
        <f>'PG facts'!D55</f>
        <v>-1</v>
      </c>
      <c r="H2185" s="5">
        <f t="shared" si="68"/>
        <v>1.7291045568266472</v>
      </c>
      <c r="I2185" s="5">
        <f t="shared" si="69"/>
        <v>-1.3149542033191297</v>
      </c>
    </row>
    <row r="2186" spans="1:9" ht="25" customHeight="1">
      <c r="A2186" s="1"/>
      <c r="B2186" s="1">
        <v>125</v>
      </c>
      <c r="C2186" s="13" t="s">
        <v>50</v>
      </c>
      <c r="D2186" s="4">
        <v>45382</v>
      </c>
      <c r="E2186" s="4">
        <v>45401</v>
      </c>
      <c r="F2186" s="5">
        <v>2.2032156673114089</v>
      </c>
      <c r="G2186" s="5">
        <f>'PG facts'!D62</f>
        <v>1</v>
      </c>
      <c r="H2186" s="5">
        <f t="shared" si="68"/>
        <v>4.854159276686457</v>
      </c>
      <c r="I2186" s="5">
        <f t="shared" si="69"/>
        <v>2.2032156673114089</v>
      </c>
    </row>
    <row r="2187" spans="1:9" ht="25" customHeight="1">
      <c r="A2187" s="1"/>
      <c r="B2187" s="1">
        <v>125</v>
      </c>
      <c r="C2187" s="13" t="s">
        <v>50</v>
      </c>
      <c r="D2187" s="4">
        <v>45473</v>
      </c>
      <c r="E2187" s="4">
        <v>45503</v>
      </c>
      <c r="F2187" s="5">
        <v>1.360673628563136</v>
      </c>
      <c r="G2187" s="5">
        <f>'PG facts'!D69</f>
        <v>1</v>
      </c>
      <c r="H2187" s="5">
        <f t="shared" si="68"/>
        <v>1.851432723467171</v>
      </c>
      <c r="I2187" s="5">
        <f t="shared" si="69"/>
        <v>1.360673628563136</v>
      </c>
    </row>
    <row r="2188" spans="1:9" ht="25" customHeight="1">
      <c r="A2188" s="1"/>
      <c r="B2188" s="1">
        <v>125</v>
      </c>
      <c r="C2188" s="13" t="s">
        <v>50</v>
      </c>
      <c r="D2188" s="4">
        <v>45565</v>
      </c>
      <c r="E2188" s="4">
        <v>45583</v>
      </c>
      <c r="F2188" s="5">
        <v>1.8739916021125014</v>
      </c>
      <c r="G2188" s="5">
        <f>'PG facts'!D76</f>
        <v>0</v>
      </c>
      <c r="H2188" s="5">
        <f t="shared" si="68"/>
        <v>3.5118445247881795</v>
      </c>
      <c r="I2188" s="5">
        <f t="shared" si="69"/>
        <v>0</v>
      </c>
    </row>
    <row r="2189" spans="1:9" ht="25" customHeight="1">
      <c r="A2189" s="1"/>
      <c r="B2189" s="1">
        <v>126</v>
      </c>
      <c r="C2189" s="13" t="s">
        <v>47</v>
      </c>
      <c r="D2189" s="4">
        <v>44651</v>
      </c>
      <c r="E2189" s="4">
        <v>44671</v>
      </c>
      <c r="F2189" s="5">
        <v>3.4048088537418808</v>
      </c>
      <c r="G2189" s="5">
        <f>'PG facts'!D6</f>
        <v>-1</v>
      </c>
      <c r="H2189" s="5">
        <f t="shared" si="68"/>
        <v>11.5927233305191</v>
      </c>
      <c r="I2189" s="5">
        <f t="shared" si="69"/>
        <v>-3.4048088537418808</v>
      </c>
    </row>
    <row r="2190" spans="1:9" ht="25" customHeight="1">
      <c r="A2190" s="1"/>
      <c r="B2190" s="1">
        <v>126</v>
      </c>
      <c r="C2190" s="13" t="s">
        <v>47</v>
      </c>
      <c r="D2190" s="4">
        <v>44742</v>
      </c>
      <c r="E2190" s="4">
        <v>44771</v>
      </c>
      <c r="F2190" s="5">
        <v>-0.26864270520209343</v>
      </c>
      <c r="G2190" s="5">
        <f>'PG facts'!D13</f>
        <v>-2</v>
      </c>
      <c r="H2190" s="5">
        <f t="shared" si="68"/>
        <v>7.2168903058298872E-2</v>
      </c>
      <c r="I2190" s="5">
        <f t="shared" si="69"/>
        <v>0.53728541040418687</v>
      </c>
    </row>
    <row r="2191" spans="1:9" ht="25" customHeight="1">
      <c r="A2191" s="1"/>
      <c r="B2191" s="1">
        <v>126</v>
      </c>
      <c r="C2191" s="13" t="s">
        <v>47</v>
      </c>
      <c r="D2191" s="4">
        <v>44834</v>
      </c>
      <c r="E2191" s="4">
        <v>44853</v>
      </c>
      <c r="F2191" s="5">
        <v>-0.97880747126437573</v>
      </c>
      <c r="G2191" s="5">
        <f>'PG facts'!D20</f>
        <v>-1</v>
      </c>
      <c r="H2191" s="5">
        <f t="shared" si="68"/>
        <v>0.95806406580296166</v>
      </c>
      <c r="I2191" s="5">
        <f t="shared" si="69"/>
        <v>0.97880747126437573</v>
      </c>
    </row>
    <row r="2192" spans="1:9" ht="25" customHeight="1">
      <c r="A2192" s="1"/>
      <c r="B2192" s="1">
        <v>126</v>
      </c>
      <c r="C2192" s="13" t="s">
        <v>47</v>
      </c>
      <c r="D2192" s="4">
        <v>44926</v>
      </c>
      <c r="E2192" s="4">
        <v>44945</v>
      </c>
      <c r="F2192" s="5">
        <v>-1.5609194946349714</v>
      </c>
      <c r="G2192" s="5">
        <f>'PG facts'!D27</f>
        <v>-4</v>
      </c>
      <c r="H2192" s="5">
        <f t="shared" si="68"/>
        <v>2.4364696687314944</v>
      </c>
      <c r="I2192" s="5">
        <f t="shared" si="69"/>
        <v>6.2436779785398855</v>
      </c>
    </row>
    <row r="2193" spans="1:9" ht="25" customHeight="1">
      <c r="A2193" s="1"/>
      <c r="B2193" s="1">
        <v>126</v>
      </c>
      <c r="C2193" s="13" t="s">
        <v>47</v>
      </c>
      <c r="D2193" s="4">
        <v>45016</v>
      </c>
      <c r="E2193" s="4">
        <v>45037</v>
      </c>
      <c r="F2193" s="5">
        <v>-0.28354349497309306</v>
      </c>
      <c r="G2193" s="5">
        <f>'PG facts'!D34</f>
        <v>0</v>
      </c>
      <c r="H2193" s="5">
        <f t="shared" si="68"/>
        <v>8.0396913541556453E-2</v>
      </c>
      <c r="I2193" s="5">
        <f t="shared" si="69"/>
        <v>0</v>
      </c>
    </row>
    <row r="2194" spans="1:9" ht="25" customHeight="1">
      <c r="A2194" s="1"/>
      <c r="B2194" s="1">
        <v>126</v>
      </c>
      <c r="C2194" s="13" t="s">
        <v>47</v>
      </c>
      <c r="D2194" s="4">
        <v>45107</v>
      </c>
      <c r="E2194" s="4">
        <v>45135</v>
      </c>
      <c r="F2194" s="5">
        <v>-7.7104862613153191E-2</v>
      </c>
      <c r="G2194" s="5">
        <f>'PG facts'!D41</f>
        <v>-1</v>
      </c>
      <c r="H2194" s="5">
        <f t="shared" si="68"/>
        <v>5.9451598385932289E-3</v>
      </c>
      <c r="I2194" s="5">
        <f t="shared" si="69"/>
        <v>7.7104862613153191E-2</v>
      </c>
    </row>
    <row r="2195" spans="1:9" ht="25" customHeight="1">
      <c r="A2195" s="1"/>
      <c r="B2195" s="1">
        <v>126</v>
      </c>
      <c r="C2195" s="13" t="s">
        <v>47</v>
      </c>
      <c r="D2195" s="4">
        <v>45199</v>
      </c>
      <c r="E2195" s="4">
        <v>45217</v>
      </c>
      <c r="F2195" s="5">
        <v>1.3149542033191297</v>
      </c>
      <c r="G2195" s="5">
        <f>'PG facts'!D48</f>
        <v>0</v>
      </c>
      <c r="H2195" s="5">
        <f t="shared" si="68"/>
        <v>1.7291045568266472</v>
      </c>
      <c r="I2195" s="5">
        <f t="shared" si="69"/>
        <v>0</v>
      </c>
    </row>
    <row r="2196" spans="1:9" ht="25" customHeight="1">
      <c r="A2196" s="1"/>
      <c r="B2196" s="1">
        <v>126</v>
      </c>
      <c r="C2196" s="13" t="s">
        <v>47</v>
      </c>
      <c r="D2196" s="4">
        <v>45291</v>
      </c>
      <c r="E2196" s="4">
        <v>45314</v>
      </c>
      <c r="F2196" s="5">
        <v>2.2032156673114089</v>
      </c>
      <c r="G2196" s="5">
        <f>'PG facts'!D55</f>
        <v>-1</v>
      </c>
      <c r="H2196" s="5">
        <f t="shared" si="68"/>
        <v>4.854159276686457</v>
      </c>
      <c r="I2196" s="5">
        <f t="shared" si="69"/>
        <v>-2.2032156673114089</v>
      </c>
    </row>
    <row r="2197" spans="1:9" ht="25" customHeight="1">
      <c r="A2197" s="1"/>
      <c r="B2197" s="1">
        <v>126</v>
      </c>
      <c r="C2197" s="13" t="s">
        <v>47</v>
      </c>
      <c r="D2197" s="4">
        <v>45382</v>
      </c>
      <c r="E2197" s="4">
        <v>45401</v>
      </c>
      <c r="F2197" s="5">
        <v>1.360673628563136</v>
      </c>
      <c r="G2197" s="5">
        <f>'PG facts'!D62</f>
        <v>1</v>
      </c>
      <c r="H2197" s="5">
        <f t="shared" si="68"/>
        <v>1.851432723467171</v>
      </c>
      <c r="I2197" s="5">
        <f t="shared" si="69"/>
        <v>1.360673628563136</v>
      </c>
    </row>
    <row r="2198" spans="1:9" ht="25" customHeight="1">
      <c r="A2198" s="1"/>
      <c r="B2198" s="1">
        <v>126</v>
      </c>
      <c r="C2198" s="13" t="s">
        <v>47</v>
      </c>
      <c r="D2198" s="4">
        <v>45473</v>
      </c>
      <c r="E2198" s="4">
        <v>45503</v>
      </c>
      <c r="F2198" s="5">
        <v>1.8739916021125014</v>
      </c>
      <c r="G2198" s="5">
        <f>'PG facts'!D69</f>
        <v>1</v>
      </c>
      <c r="H2198" s="5">
        <f t="shared" si="68"/>
        <v>3.5118445247881795</v>
      </c>
      <c r="I2198" s="5">
        <f t="shared" si="69"/>
        <v>1.8739916021125014</v>
      </c>
    </row>
    <row r="2199" spans="1:9" ht="25" customHeight="1">
      <c r="A2199" s="1"/>
      <c r="B2199" s="1">
        <v>126</v>
      </c>
      <c r="C2199" s="13" t="s">
        <v>47</v>
      </c>
      <c r="D2199" s="4">
        <v>45565</v>
      </c>
      <c r="E2199" s="4">
        <v>45583</v>
      </c>
      <c r="F2199" s="5">
        <v>2.247682698810527</v>
      </c>
      <c r="G2199" s="5">
        <f>'PG facts'!D76</f>
        <v>0</v>
      </c>
      <c r="H2199" s="5">
        <f t="shared" si="68"/>
        <v>5.0520775145321739</v>
      </c>
      <c r="I2199" s="5">
        <f t="shared" si="69"/>
        <v>0</v>
      </c>
    </row>
    <row r="2200" spans="1:9" ht="25" customHeight="1">
      <c r="A2200" s="1"/>
      <c r="B2200" s="1">
        <v>126</v>
      </c>
      <c r="C2200" s="13" t="s">
        <v>50</v>
      </c>
      <c r="D2200" s="4">
        <v>44742</v>
      </c>
      <c r="E2200" s="4">
        <v>44771</v>
      </c>
      <c r="F2200" s="5">
        <v>3.4048088537418808</v>
      </c>
      <c r="G2200" s="5">
        <f>'PG facts'!D13</f>
        <v>-2</v>
      </c>
      <c r="H2200" s="5">
        <f t="shared" si="68"/>
        <v>11.5927233305191</v>
      </c>
      <c r="I2200" s="5">
        <f t="shared" si="69"/>
        <v>-6.8096177074837616</v>
      </c>
    </row>
    <row r="2201" spans="1:9" ht="25" customHeight="1">
      <c r="A2201" s="1"/>
      <c r="B2201" s="1">
        <v>126</v>
      </c>
      <c r="C2201" s="13" t="s">
        <v>50</v>
      </c>
      <c r="D2201" s="4">
        <v>44834</v>
      </c>
      <c r="E2201" s="4">
        <v>44853</v>
      </c>
      <c r="F2201" s="5">
        <v>-0.26864270520209343</v>
      </c>
      <c r="G2201" s="5">
        <f>'PG facts'!D20</f>
        <v>-1</v>
      </c>
      <c r="H2201" s="5">
        <f t="shared" si="68"/>
        <v>7.2168903058298872E-2</v>
      </c>
      <c r="I2201" s="5">
        <f t="shared" si="69"/>
        <v>0.26864270520209343</v>
      </c>
    </row>
    <row r="2202" spans="1:9" ht="25" customHeight="1">
      <c r="A2202" s="1"/>
      <c r="B2202" s="1">
        <v>126</v>
      </c>
      <c r="C2202" s="13" t="s">
        <v>50</v>
      </c>
      <c r="D2202" s="4">
        <v>44926</v>
      </c>
      <c r="E2202" s="4">
        <v>44945</v>
      </c>
      <c r="F2202" s="5">
        <v>-0.97880747126437573</v>
      </c>
      <c r="G2202" s="5">
        <f>'PG facts'!D27</f>
        <v>-4</v>
      </c>
      <c r="H2202" s="5">
        <f t="shared" si="68"/>
        <v>0.95806406580296166</v>
      </c>
      <c r="I2202" s="5">
        <f t="shared" si="69"/>
        <v>3.9152298850575029</v>
      </c>
    </row>
    <row r="2203" spans="1:9" ht="25" customHeight="1">
      <c r="A2203" s="1"/>
      <c r="B2203" s="1">
        <v>126</v>
      </c>
      <c r="C2203" s="13" t="s">
        <v>50</v>
      </c>
      <c r="D2203" s="4">
        <v>45016</v>
      </c>
      <c r="E2203" s="4">
        <v>45037</v>
      </c>
      <c r="F2203" s="5">
        <v>-1.5609194946349714</v>
      </c>
      <c r="G2203" s="5">
        <f>'PG facts'!D34</f>
        <v>0</v>
      </c>
      <c r="H2203" s="5">
        <f t="shared" si="68"/>
        <v>2.4364696687314944</v>
      </c>
      <c r="I2203" s="5">
        <f t="shared" si="69"/>
        <v>0</v>
      </c>
    </row>
    <row r="2204" spans="1:9" ht="25" customHeight="1">
      <c r="A2204" s="1"/>
      <c r="B2204" s="1">
        <v>126</v>
      </c>
      <c r="C2204" s="13" t="s">
        <v>50</v>
      </c>
      <c r="D2204" s="4">
        <v>45107</v>
      </c>
      <c r="E2204" s="4">
        <v>45135</v>
      </c>
      <c r="F2204" s="5">
        <v>-0.28354349497309306</v>
      </c>
      <c r="G2204" s="5">
        <f>'PG facts'!D41</f>
        <v>-1</v>
      </c>
      <c r="H2204" s="5">
        <f t="shared" si="68"/>
        <v>8.0396913541556453E-2</v>
      </c>
      <c r="I2204" s="5">
        <f t="shared" si="69"/>
        <v>0.28354349497309306</v>
      </c>
    </row>
    <row r="2205" spans="1:9" ht="25" customHeight="1">
      <c r="A2205" s="1"/>
      <c r="B2205" s="1">
        <v>126</v>
      </c>
      <c r="C2205" s="13" t="s">
        <v>50</v>
      </c>
      <c r="D2205" s="4">
        <v>45199</v>
      </c>
      <c r="E2205" s="4">
        <v>45217</v>
      </c>
      <c r="F2205" s="5">
        <v>-7.7104862613153191E-2</v>
      </c>
      <c r="G2205" s="5">
        <f>'PG facts'!D48</f>
        <v>0</v>
      </c>
      <c r="H2205" s="5">
        <f t="shared" si="68"/>
        <v>5.9451598385932289E-3</v>
      </c>
      <c r="I2205" s="5">
        <f t="shared" si="69"/>
        <v>0</v>
      </c>
    </row>
    <row r="2206" spans="1:9" ht="25" customHeight="1">
      <c r="A2206" s="1"/>
      <c r="B2206" s="1">
        <v>126</v>
      </c>
      <c r="C2206" s="13" t="s">
        <v>50</v>
      </c>
      <c r="D2206" s="4">
        <v>45291</v>
      </c>
      <c r="E2206" s="4">
        <v>45314</v>
      </c>
      <c r="F2206" s="5">
        <v>1.3149542033191297</v>
      </c>
      <c r="G2206" s="5">
        <f>'PG facts'!D55</f>
        <v>-1</v>
      </c>
      <c r="H2206" s="5">
        <f t="shared" si="68"/>
        <v>1.7291045568266472</v>
      </c>
      <c r="I2206" s="5">
        <f t="shared" si="69"/>
        <v>-1.3149542033191297</v>
      </c>
    </row>
    <row r="2207" spans="1:9" ht="25" customHeight="1">
      <c r="A2207" s="1"/>
      <c r="B2207" s="1">
        <v>126</v>
      </c>
      <c r="C2207" s="13" t="s">
        <v>50</v>
      </c>
      <c r="D2207" s="4">
        <v>45382</v>
      </c>
      <c r="E2207" s="4">
        <v>45401</v>
      </c>
      <c r="F2207" s="5">
        <v>2.2032156673114089</v>
      </c>
      <c r="G2207" s="5">
        <f>'PG facts'!D62</f>
        <v>1</v>
      </c>
      <c r="H2207" s="5">
        <f t="shared" si="68"/>
        <v>4.854159276686457</v>
      </c>
      <c r="I2207" s="5">
        <f t="shared" si="69"/>
        <v>2.2032156673114089</v>
      </c>
    </row>
    <row r="2208" spans="1:9" ht="25" customHeight="1">
      <c r="A2208" s="1"/>
      <c r="B2208" s="1">
        <v>126</v>
      </c>
      <c r="C2208" s="13" t="s">
        <v>50</v>
      </c>
      <c r="D2208" s="4">
        <v>45473</v>
      </c>
      <c r="E2208" s="4">
        <v>45503</v>
      </c>
      <c r="F2208" s="5">
        <v>1.360673628563136</v>
      </c>
      <c r="G2208" s="5">
        <f>'PG facts'!D69</f>
        <v>1</v>
      </c>
      <c r="H2208" s="5">
        <f t="shared" si="68"/>
        <v>1.851432723467171</v>
      </c>
      <c r="I2208" s="5">
        <f t="shared" si="69"/>
        <v>1.360673628563136</v>
      </c>
    </row>
    <row r="2209" spans="1:9" ht="25" customHeight="1">
      <c r="A2209" s="1"/>
      <c r="B2209" s="1">
        <v>126</v>
      </c>
      <c r="C2209" s="13" t="s">
        <v>50</v>
      </c>
      <c r="D2209" s="4">
        <v>45565</v>
      </c>
      <c r="E2209" s="4">
        <v>45583</v>
      </c>
      <c r="F2209" s="5">
        <v>1.8739916021125014</v>
      </c>
      <c r="G2209" s="5">
        <f>'PG facts'!D76</f>
        <v>0</v>
      </c>
      <c r="H2209" s="5">
        <f t="shared" si="68"/>
        <v>3.5118445247881795</v>
      </c>
      <c r="I2209" s="5">
        <f t="shared" si="69"/>
        <v>0</v>
      </c>
    </row>
    <row r="2210" spans="1:9" ht="25" customHeight="1">
      <c r="A2210" s="1"/>
      <c r="B2210" s="1">
        <v>127</v>
      </c>
      <c r="C2210" s="13" t="s">
        <v>47</v>
      </c>
      <c r="D2210" s="4">
        <v>44651</v>
      </c>
      <c r="E2210" s="4">
        <v>44671</v>
      </c>
      <c r="F2210" s="5">
        <v>3.4048088537418808</v>
      </c>
      <c r="G2210" s="5">
        <f>'PG facts'!D6</f>
        <v>-1</v>
      </c>
      <c r="H2210" s="5">
        <f t="shared" si="68"/>
        <v>11.5927233305191</v>
      </c>
      <c r="I2210" s="5">
        <f t="shared" si="69"/>
        <v>-3.4048088537418808</v>
      </c>
    </row>
    <row r="2211" spans="1:9" ht="25" customHeight="1">
      <c r="A2211" s="1"/>
      <c r="B2211" s="1">
        <v>127</v>
      </c>
      <c r="C2211" s="13" t="s">
        <v>47</v>
      </c>
      <c r="D2211" s="4">
        <v>44742</v>
      </c>
      <c r="E2211" s="4">
        <v>44771</v>
      </c>
      <c r="F2211" s="5">
        <v>-0.26864270520209343</v>
      </c>
      <c r="G2211" s="5">
        <f>'PG facts'!D13</f>
        <v>-2</v>
      </c>
      <c r="H2211" s="5">
        <f t="shared" si="68"/>
        <v>7.2168903058298872E-2</v>
      </c>
      <c r="I2211" s="5">
        <f t="shared" si="69"/>
        <v>0.53728541040418687</v>
      </c>
    </row>
    <row r="2212" spans="1:9" ht="25" customHeight="1">
      <c r="A2212" s="1"/>
      <c r="B2212" s="1">
        <v>127</v>
      </c>
      <c r="C2212" s="13" t="s">
        <v>47</v>
      </c>
      <c r="D2212" s="4">
        <v>44834</v>
      </c>
      <c r="E2212" s="4">
        <v>44853</v>
      </c>
      <c r="F2212" s="5">
        <v>-0.97880747126437573</v>
      </c>
      <c r="G2212" s="5">
        <f>'PG facts'!D20</f>
        <v>-1</v>
      </c>
      <c r="H2212" s="5">
        <f t="shared" si="68"/>
        <v>0.95806406580296166</v>
      </c>
      <c r="I2212" s="5">
        <f t="shared" si="69"/>
        <v>0.97880747126437573</v>
      </c>
    </row>
    <row r="2213" spans="1:9" ht="25" customHeight="1">
      <c r="A2213" s="1"/>
      <c r="B2213" s="1">
        <v>127</v>
      </c>
      <c r="C2213" s="13" t="s">
        <v>47</v>
      </c>
      <c r="D2213" s="4">
        <v>44926</v>
      </c>
      <c r="E2213" s="4">
        <v>44945</v>
      </c>
      <c r="F2213" s="5">
        <v>-1.5609194946349714</v>
      </c>
      <c r="G2213" s="5">
        <f>'PG facts'!D27</f>
        <v>-4</v>
      </c>
      <c r="H2213" s="5">
        <f t="shared" si="68"/>
        <v>2.4364696687314944</v>
      </c>
      <c r="I2213" s="5">
        <f t="shared" si="69"/>
        <v>6.2436779785398855</v>
      </c>
    </row>
    <row r="2214" spans="1:9" ht="25" customHeight="1">
      <c r="A2214" s="1"/>
      <c r="B2214" s="1">
        <v>127</v>
      </c>
      <c r="C2214" s="13" t="s">
        <v>47</v>
      </c>
      <c r="D2214" s="4">
        <v>45016</v>
      </c>
      <c r="E2214" s="4">
        <v>45037</v>
      </c>
      <c r="F2214" s="5">
        <v>-0.28354349497309306</v>
      </c>
      <c r="G2214" s="5">
        <f>'PG facts'!D34</f>
        <v>0</v>
      </c>
      <c r="H2214" s="5">
        <f t="shared" si="68"/>
        <v>8.0396913541556453E-2</v>
      </c>
      <c r="I2214" s="5">
        <f t="shared" si="69"/>
        <v>0</v>
      </c>
    </row>
    <row r="2215" spans="1:9" ht="25" customHeight="1">
      <c r="A2215" s="1"/>
      <c r="B2215" s="1">
        <v>127</v>
      </c>
      <c r="C2215" s="13" t="s">
        <v>47</v>
      </c>
      <c r="D2215" s="4">
        <v>45107</v>
      </c>
      <c r="E2215" s="4">
        <v>45135</v>
      </c>
      <c r="F2215" s="5">
        <v>-7.7104862613153191E-2</v>
      </c>
      <c r="G2215" s="5">
        <f>'PG facts'!D41</f>
        <v>-1</v>
      </c>
      <c r="H2215" s="5">
        <f t="shared" si="68"/>
        <v>5.9451598385932289E-3</v>
      </c>
      <c r="I2215" s="5">
        <f t="shared" si="69"/>
        <v>7.7104862613153191E-2</v>
      </c>
    </row>
    <row r="2216" spans="1:9" ht="25" customHeight="1">
      <c r="A2216" s="1"/>
      <c r="B2216" s="1">
        <v>127</v>
      </c>
      <c r="C2216" s="13" t="s">
        <v>47</v>
      </c>
      <c r="D2216" s="4">
        <v>45199</v>
      </c>
      <c r="E2216" s="4">
        <v>45217</v>
      </c>
      <c r="F2216" s="5">
        <v>1.3149542033191297</v>
      </c>
      <c r="G2216" s="5">
        <f>'PG facts'!D48</f>
        <v>0</v>
      </c>
      <c r="H2216" s="5">
        <f t="shared" si="68"/>
        <v>1.7291045568266472</v>
      </c>
      <c r="I2216" s="5">
        <f t="shared" si="69"/>
        <v>0</v>
      </c>
    </row>
    <row r="2217" spans="1:9" ht="25" customHeight="1">
      <c r="A2217" s="1"/>
      <c r="B2217" s="1">
        <v>127</v>
      </c>
      <c r="C2217" s="13" t="s">
        <v>47</v>
      </c>
      <c r="D2217" s="4">
        <v>45291</v>
      </c>
      <c r="E2217" s="4">
        <v>45314</v>
      </c>
      <c r="F2217" s="5">
        <v>2.2032156673114089</v>
      </c>
      <c r="G2217" s="5">
        <f>'PG facts'!D55</f>
        <v>-1</v>
      </c>
      <c r="H2217" s="5">
        <f t="shared" si="68"/>
        <v>4.854159276686457</v>
      </c>
      <c r="I2217" s="5">
        <f t="shared" si="69"/>
        <v>-2.2032156673114089</v>
      </c>
    </row>
    <row r="2218" spans="1:9" ht="25" customHeight="1">
      <c r="A2218" s="1"/>
      <c r="B2218" s="1">
        <v>127</v>
      </c>
      <c r="C2218" s="13" t="s">
        <v>47</v>
      </c>
      <c r="D2218" s="4">
        <v>45382</v>
      </c>
      <c r="E2218" s="4">
        <v>45401</v>
      </c>
      <c r="F2218" s="5">
        <v>1.360673628563136</v>
      </c>
      <c r="G2218" s="5">
        <f>'PG facts'!D62</f>
        <v>1</v>
      </c>
      <c r="H2218" s="5">
        <f t="shared" si="68"/>
        <v>1.851432723467171</v>
      </c>
      <c r="I2218" s="5">
        <f t="shared" si="69"/>
        <v>1.360673628563136</v>
      </c>
    </row>
    <row r="2219" spans="1:9" ht="25" customHeight="1">
      <c r="A2219" s="1"/>
      <c r="B2219" s="1">
        <v>127</v>
      </c>
      <c r="C2219" s="13" t="s">
        <v>47</v>
      </c>
      <c r="D2219" s="4">
        <v>45473</v>
      </c>
      <c r="E2219" s="4">
        <v>45503</v>
      </c>
      <c r="F2219" s="5">
        <v>1.8739916021125014</v>
      </c>
      <c r="G2219" s="5">
        <f>'PG facts'!D69</f>
        <v>1</v>
      </c>
      <c r="H2219" s="5">
        <f t="shared" si="68"/>
        <v>3.5118445247881795</v>
      </c>
      <c r="I2219" s="5">
        <f t="shared" si="69"/>
        <v>1.8739916021125014</v>
      </c>
    </row>
    <row r="2220" spans="1:9" ht="25" customHeight="1">
      <c r="A2220" s="1"/>
      <c r="B2220" s="1">
        <v>127</v>
      </c>
      <c r="C2220" s="13" t="s">
        <v>47</v>
      </c>
      <c r="D2220" s="4">
        <v>45565</v>
      </c>
      <c r="E2220" s="4">
        <v>45583</v>
      </c>
      <c r="F2220" s="5">
        <v>2.247682698810527</v>
      </c>
      <c r="G2220" s="5">
        <f>'PG facts'!D76</f>
        <v>0</v>
      </c>
      <c r="H2220" s="5">
        <f t="shared" si="68"/>
        <v>5.0520775145321739</v>
      </c>
      <c r="I2220" s="5">
        <f t="shared" si="69"/>
        <v>0</v>
      </c>
    </row>
    <row r="2221" spans="1:9" ht="25" customHeight="1">
      <c r="A2221" s="1"/>
      <c r="B2221" s="1">
        <v>127</v>
      </c>
      <c r="C2221" s="13" t="s">
        <v>50</v>
      </c>
      <c r="D2221" s="4">
        <v>44742</v>
      </c>
      <c r="E2221" s="4">
        <v>44771</v>
      </c>
      <c r="F2221" s="5">
        <v>3.4048088537418808</v>
      </c>
      <c r="G2221" s="5">
        <f>'PG facts'!D13</f>
        <v>-2</v>
      </c>
      <c r="H2221" s="5">
        <f t="shared" si="68"/>
        <v>11.5927233305191</v>
      </c>
      <c r="I2221" s="5">
        <f t="shared" si="69"/>
        <v>-6.8096177074837616</v>
      </c>
    </row>
    <row r="2222" spans="1:9" ht="25" customHeight="1">
      <c r="A2222" s="1"/>
      <c r="B2222" s="1">
        <v>127</v>
      </c>
      <c r="C2222" s="13" t="s">
        <v>50</v>
      </c>
      <c r="D2222" s="4">
        <v>44834</v>
      </c>
      <c r="E2222" s="4">
        <v>44853</v>
      </c>
      <c r="F2222" s="5">
        <v>-0.26864270520209343</v>
      </c>
      <c r="G2222" s="5">
        <f>'PG facts'!D20</f>
        <v>-1</v>
      </c>
      <c r="H2222" s="5">
        <f t="shared" si="68"/>
        <v>7.2168903058298872E-2</v>
      </c>
      <c r="I2222" s="5">
        <f t="shared" si="69"/>
        <v>0.26864270520209343</v>
      </c>
    </row>
    <row r="2223" spans="1:9" ht="25" customHeight="1">
      <c r="A2223" s="1"/>
      <c r="B2223" s="1">
        <v>127</v>
      </c>
      <c r="C2223" s="13" t="s">
        <v>50</v>
      </c>
      <c r="D2223" s="4">
        <v>44926</v>
      </c>
      <c r="E2223" s="4">
        <v>44945</v>
      </c>
      <c r="F2223" s="5">
        <v>-0.97880747126437573</v>
      </c>
      <c r="G2223" s="5">
        <f>'PG facts'!D27</f>
        <v>-4</v>
      </c>
      <c r="H2223" s="5">
        <f t="shared" si="68"/>
        <v>0.95806406580296166</v>
      </c>
      <c r="I2223" s="5">
        <f t="shared" si="69"/>
        <v>3.9152298850575029</v>
      </c>
    </row>
    <row r="2224" spans="1:9" ht="25" customHeight="1">
      <c r="A2224" s="1"/>
      <c r="B2224" s="1">
        <v>127</v>
      </c>
      <c r="C2224" s="13" t="s">
        <v>50</v>
      </c>
      <c r="D2224" s="4">
        <v>45016</v>
      </c>
      <c r="E2224" s="4">
        <v>45037</v>
      </c>
      <c r="F2224" s="5">
        <v>-1.5609194946349714</v>
      </c>
      <c r="G2224" s="5">
        <f>'PG facts'!D34</f>
        <v>0</v>
      </c>
      <c r="H2224" s="5">
        <f t="shared" si="68"/>
        <v>2.4364696687314944</v>
      </c>
      <c r="I2224" s="5">
        <f t="shared" si="69"/>
        <v>0</v>
      </c>
    </row>
    <row r="2225" spans="1:9" ht="25" customHeight="1">
      <c r="A2225" s="1"/>
      <c r="B2225" s="1">
        <v>127</v>
      </c>
      <c r="C2225" s="13" t="s">
        <v>50</v>
      </c>
      <c r="D2225" s="4">
        <v>45107</v>
      </c>
      <c r="E2225" s="4">
        <v>45135</v>
      </c>
      <c r="F2225" s="5">
        <v>-0.28354349497309306</v>
      </c>
      <c r="G2225" s="5">
        <f>'PG facts'!D41</f>
        <v>-1</v>
      </c>
      <c r="H2225" s="5">
        <f t="shared" si="68"/>
        <v>8.0396913541556453E-2</v>
      </c>
      <c r="I2225" s="5">
        <f t="shared" si="69"/>
        <v>0.28354349497309306</v>
      </c>
    </row>
    <row r="2226" spans="1:9" ht="25" customHeight="1">
      <c r="A2226" s="1"/>
      <c r="B2226" s="1">
        <v>127</v>
      </c>
      <c r="C2226" s="13" t="s">
        <v>50</v>
      </c>
      <c r="D2226" s="4">
        <v>45199</v>
      </c>
      <c r="E2226" s="4">
        <v>45217</v>
      </c>
      <c r="F2226" s="5">
        <v>-7.7104862613153191E-2</v>
      </c>
      <c r="G2226" s="5">
        <f>'PG facts'!D48</f>
        <v>0</v>
      </c>
      <c r="H2226" s="5">
        <f t="shared" si="68"/>
        <v>5.9451598385932289E-3</v>
      </c>
      <c r="I2226" s="5">
        <f t="shared" si="69"/>
        <v>0</v>
      </c>
    </row>
    <row r="2227" spans="1:9" ht="25" customHeight="1">
      <c r="A2227" s="1"/>
      <c r="B2227" s="1">
        <v>127</v>
      </c>
      <c r="C2227" s="13" t="s">
        <v>50</v>
      </c>
      <c r="D2227" s="4">
        <v>45291</v>
      </c>
      <c r="E2227" s="4">
        <v>45314</v>
      </c>
      <c r="F2227" s="5">
        <v>1.3149542033191297</v>
      </c>
      <c r="G2227" s="5">
        <f>'PG facts'!D55</f>
        <v>-1</v>
      </c>
      <c r="H2227" s="5">
        <f t="shared" si="68"/>
        <v>1.7291045568266472</v>
      </c>
      <c r="I2227" s="5">
        <f t="shared" si="69"/>
        <v>-1.3149542033191297</v>
      </c>
    </row>
    <row r="2228" spans="1:9" ht="25" customHeight="1">
      <c r="A2228" s="1"/>
      <c r="B2228" s="1">
        <v>127</v>
      </c>
      <c r="C2228" s="13" t="s">
        <v>50</v>
      </c>
      <c r="D2228" s="4">
        <v>45382</v>
      </c>
      <c r="E2228" s="4">
        <v>45401</v>
      </c>
      <c r="F2228" s="5">
        <v>2.2032156673114089</v>
      </c>
      <c r="G2228" s="5">
        <f>'PG facts'!D62</f>
        <v>1</v>
      </c>
      <c r="H2228" s="5">
        <f t="shared" si="68"/>
        <v>4.854159276686457</v>
      </c>
      <c r="I2228" s="5">
        <f t="shared" si="69"/>
        <v>2.2032156673114089</v>
      </c>
    </row>
    <row r="2229" spans="1:9" ht="25" customHeight="1">
      <c r="A2229" s="1"/>
      <c r="B2229" s="1">
        <v>127</v>
      </c>
      <c r="C2229" s="13" t="s">
        <v>50</v>
      </c>
      <c r="D2229" s="4">
        <v>45473</v>
      </c>
      <c r="E2229" s="4">
        <v>45503</v>
      </c>
      <c r="F2229" s="5">
        <v>1.360673628563136</v>
      </c>
      <c r="G2229" s="5">
        <f>'PG facts'!D69</f>
        <v>1</v>
      </c>
      <c r="H2229" s="5">
        <f t="shared" si="68"/>
        <v>1.851432723467171</v>
      </c>
      <c r="I2229" s="5">
        <f t="shared" si="69"/>
        <v>1.360673628563136</v>
      </c>
    </row>
    <row r="2230" spans="1:9" ht="25" customHeight="1">
      <c r="A2230" s="1"/>
      <c r="B2230" s="1">
        <v>127</v>
      </c>
      <c r="C2230" s="13" t="s">
        <v>50</v>
      </c>
      <c r="D2230" s="4">
        <v>45565</v>
      </c>
      <c r="E2230" s="4">
        <v>45583</v>
      </c>
      <c r="F2230" s="5">
        <v>1.8739916021125014</v>
      </c>
      <c r="G2230" s="5">
        <f>'PG facts'!D76</f>
        <v>0</v>
      </c>
      <c r="H2230" s="5">
        <f t="shared" si="68"/>
        <v>3.5118445247881795</v>
      </c>
      <c r="I2230" s="5">
        <f t="shared" si="69"/>
        <v>0</v>
      </c>
    </row>
    <row r="2231" spans="1:9" ht="25" customHeight="1">
      <c r="A2231" s="1"/>
      <c r="B2231" s="1">
        <v>128</v>
      </c>
      <c r="C2231" s="13" t="s">
        <v>47</v>
      </c>
      <c r="D2231" s="4">
        <v>44651</v>
      </c>
      <c r="E2231" s="4">
        <v>44671</v>
      </c>
      <c r="F2231" s="5">
        <v>3.4048088537418808</v>
      </c>
      <c r="G2231" s="5">
        <f>'PG facts'!D7</f>
        <v>1</v>
      </c>
      <c r="H2231" s="5">
        <f t="shared" si="68"/>
        <v>11.5927233305191</v>
      </c>
      <c r="I2231" s="5">
        <f t="shared" si="69"/>
        <v>3.4048088537418808</v>
      </c>
    </row>
    <row r="2232" spans="1:9" ht="25" customHeight="1">
      <c r="A2232" s="1"/>
      <c r="B2232" s="1">
        <v>128</v>
      </c>
      <c r="C2232" s="13" t="s">
        <v>47</v>
      </c>
      <c r="D2232" s="4">
        <v>44742</v>
      </c>
      <c r="E2232" s="4">
        <v>44771</v>
      </c>
      <c r="F2232" s="5">
        <v>-0.26864270520209343</v>
      </c>
      <c r="G2232" s="5">
        <f>'PG facts'!D14</f>
        <v>-2</v>
      </c>
      <c r="H2232" s="5">
        <f t="shared" si="68"/>
        <v>7.2168903058298872E-2</v>
      </c>
      <c r="I2232" s="5">
        <f t="shared" si="69"/>
        <v>0.53728541040418687</v>
      </c>
    </row>
    <row r="2233" spans="1:9" ht="25" customHeight="1">
      <c r="A2233" s="1"/>
      <c r="B2233" s="1">
        <v>128</v>
      </c>
      <c r="C2233" s="13" t="s">
        <v>47</v>
      </c>
      <c r="D2233" s="4">
        <v>44834</v>
      </c>
      <c r="E2233" s="4">
        <v>44853</v>
      </c>
      <c r="F2233" s="5">
        <v>-0.97880747126437573</v>
      </c>
      <c r="G2233" s="5">
        <f>'PG facts'!D21</f>
        <v>1</v>
      </c>
      <c r="H2233" s="5">
        <f t="shared" si="68"/>
        <v>0.95806406580296166</v>
      </c>
      <c r="I2233" s="5">
        <f t="shared" si="69"/>
        <v>-0.97880747126437573</v>
      </c>
    </row>
    <row r="2234" spans="1:9" ht="25" customHeight="1">
      <c r="A2234" s="1"/>
      <c r="B2234" s="1">
        <v>128</v>
      </c>
      <c r="C2234" s="13" t="s">
        <v>47</v>
      </c>
      <c r="D2234" s="4">
        <v>44926</v>
      </c>
      <c r="E2234" s="4">
        <v>44945</v>
      </c>
      <c r="F2234" s="5">
        <v>-1.5609194946349714</v>
      </c>
      <c r="G2234" s="5">
        <f>'PG facts'!D28</f>
        <v>-8</v>
      </c>
      <c r="H2234" s="5">
        <f t="shared" si="68"/>
        <v>2.4364696687314944</v>
      </c>
      <c r="I2234" s="5">
        <f t="shared" si="69"/>
        <v>12.487355957079771</v>
      </c>
    </row>
    <row r="2235" spans="1:9" ht="25" customHeight="1">
      <c r="A2235" s="1"/>
      <c r="B2235" s="1">
        <v>128</v>
      </c>
      <c r="C2235" s="13" t="s">
        <v>47</v>
      </c>
      <c r="D2235" s="4">
        <v>45016</v>
      </c>
      <c r="E2235" s="4">
        <v>45037</v>
      </c>
      <c r="F2235" s="5">
        <v>-0.28354349497309306</v>
      </c>
      <c r="G2235" s="5">
        <f>'PG facts'!D35</f>
        <v>-1</v>
      </c>
      <c r="H2235" s="5">
        <f t="shared" si="68"/>
        <v>8.0396913541556453E-2</v>
      </c>
      <c r="I2235" s="5">
        <f t="shared" si="69"/>
        <v>0.28354349497309306</v>
      </c>
    </row>
    <row r="2236" spans="1:9" ht="25" customHeight="1">
      <c r="A2236" s="1"/>
      <c r="B2236" s="1">
        <v>128</v>
      </c>
      <c r="C2236" s="13" t="s">
        <v>47</v>
      </c>
      <c r="D2236" s="4">
        <v>45107</v>
      </c>
      <c r="E2236" s="4">
        <v>45135</v>
      </c>
      <c r="F2236" s="5">
        <v>-7.7104862613153191E-2</v>
      </c>
      <c r="G2236" s="5">
        <f>'PG facts'!D42</f>
        <v>-1</v>
      </c>
      <c r="H2236" s="5">
        <f t="shared" si="68"/>
        <v>5.9451598385932289E-3</v>
      </c>
      <c r="I2236" s="5">
        <f t="shared" si="69"/>
        <v>7.7104862613153191E-2</v>
      </c>
    </row>
    <row r="2237" spans="1:9" ht="25" customHeight="1">
      <c r="A2237" s="1"/>
      <c r="B2237" s="1">
        <v>128</v>
      </c>
      <c r="C2237" s="13" t="s">
        <v>47</v>
      </c>
      <c r="D2237" s="4">
        <v>45199</v>
      </c>
      <c r="E2237" s="4">
        <v>45217</v>
      </c>
      <c r="F2237" s="5">
        <v>1.3149542033191297</v>
      </c>
      <c r="G2237" s="5">
        <f>'PG facts'!D49</f>
        <v>-2</v>
      </c>
      <c r="H2237" s="5">
        <f t="shared" si="68"/>
        <v>1.7291045568266472</v>
      </c>
      <c r="I2237" s="5">
        <f t="shared" si="69"/>
        <v>-2.6299084066382594</v>
      </c>
    </row>
    <row r="2238" spans="1:9" ht="25" customHeight="1">
      <c r="A2238" s="1"/>
      <c r="B2238" s="1">
        <v>128</v>
      </c>
      <c r="C2238" s="13" t="s">
        <v>47</v>
      </c>
      <c r="D2238" s="4">
        <v>45291</v>
      </c>
      <c r="E2238" s="4">
        <v>45314</v>
      </c>
      <c r="F2238" s="5">
        <v>2.2032156673114089</v>
      </c>
      <c r="G2238" s="5">
        <f>'PG facts'!D56</f>
        <v>1</v>
      </c>
      <c r="H2238" s="5">
        <f t="shared" si="68"/>
        <v>4.854159276686457</v>
      </c>
      <c r="I2238" s="5">
        <f t="shared" si="69"/>
        <v>2.2032156673114089</v>
      </c>
    </row>
    <row r="2239" spans="1:9" ht="25" customHeight="1">
      <c r="A2239" s="1"/>
      <c r="B2239" s="1">
        <v>128</v>
      </c>
      <c r="C2239" s="13" t="s">
        <v>47</v>
      </c>
      <c r="D2239" s="4">
        <v>45382</v>
      </c>
      <c r="E2239" s="4">
        <v>45401</v>
      </c>
      <c r="F2239" s="5">
        <v>1.360673628563136</v>
      </c>
      <c r="G2239" s="5">
        <f>'PG facts'!D63</f>
        <v>2</v>
      </c>
      <c r="H2239" s="5">
        <f t="shared" si="68"/>
        <v>1.851432723467171</v>
      </c>
      <c r="I2239" s="5">
        <f t="shared" si="69"/>
        <v>2.721347257126272</v>
      </c>
    </row>
    <row r="2240" spans="1:9" ht="25" customHeight="1">
      <c r="A2240" s="1"/>
      <c r="B2240" s="1">
        <v>128</v>
      </c>
      <c r="C2240" s="13" t="s">
        <v>47</v>
      </c>
      <c r="D2240" s="4">
        <v>45473</v>
      </c>
      <c r="E2240" s="4">
        <v>45503</v>
      </c>
      <c r="F2240" s="5">
        <v>1.8739916021125014</v>
      </c>
      <c r="G2240" s="5">
        <f>'PG facts'!D70</f>
        <v>2</v>
      </c>
      <c r="H2240" s="5">
        <f t="shared" si="68"/>
        <v>3.5118445247881795</v>
      </c>
      <c r="I2240" s="5">
        <f t="shared" si="69"/>
        <v>3.7479832042250028</v>
      </c>
    </row>
    <row r="2241" spans="1:9" ht="25" customHeight="1">
      <c r="A2241" s="1"/>
      <c r="B2241" s="1">
        <v>128</v>
      </c>
      <c r="C2241" s="13" t="s">
        <v>50</v>
      </c>
      <c r="D2241" s="4">
        <v>44742</v>
      </c>
      <c r="E2241" s="4">
        <v>44771</v>
      </c>
      <c r="F2241" s="5">
        <v>3.4048088537418808</v>
      </c>
      <c r="G2241" s="5">
        <f>'PG facts'!D14</f>
        <v>-2</v>
      </c>
      <c r="H2241" s="5">
        <f t="shared" si="68"/>
        <v>11.5927233305191</v>
      </c>
      <c r="I2241" s="5">
        <f t="shared" si="69"/>
        <v>-6.8096177074837616</v>
      </c>
    </row>
    <row r="2242" spans="1:9" ht="25" customHeight="1">
      <c r="A2242" s="1"/>
      <c r="B2242" s="1">
        <v>128</v>
      </c>
      <c r="C2242" s="13" t="s">
        <v>50</v>
      </c>
      <c r="D2242" s="4">
        <v>44834</v>
      </c>
      <c r="E2242" s="4">
        <v>44853</v>
      </c>
      <c r="F2242" s="5">
        <v>-0.26864270520209343</v>
      </c>
      <c r="G2242" s="5">
        <f>'PG facts'!D21</f>
        <v>1</v>
      </c>
      <c r="H2242" s="5">
        <f t="shared" si="68"/>
        <v>7.2168903058298872E-2</v>
      </c>
      <c r="I2242" s="5">
        <f t="shared" si="69"/>
        <v>-0.26864270520209343</v>
      </c>
    </row>
    <row r="2243" spans="1:9" ht="25" customHeight="1">
      <c r="A2243" s="1"/>
      <c r="B2243" s="1">
        <v>128</v>
      </c>
      <c r="C2243" s="13" t="s">
        <v>50</v>
      </c>
      <c r="D2243" s="4">
        <v>44926</v>
      </c>
      <c r="E2243" s="4">
        <v>44945</v>
      </c>
      <c r="F2243" s="5">
        <v>-0.97880747126437573</v>
      </c>
      <c r="G2243" s="5">
        <f>'PG facts'!D28</f>
        <v>-8</v>
      </c>
      <c r="H2243" s="5">
        <f t="shared" si="68"/>
        <v>0.95806406580296166</v>
      </c>
      <c r="I2243" s="5">
        <f t="shared" si="69"/>
        <v>7.8304597701150058</v>
      </c>
    </row>
    <row r="2244" spans="1:9" ht="25" customHeight="1">
      <c r="A2244" s="1"/>
      <c r="B2244" s="1">
        <v>128</v>
      </c>
      <c r="C2244" s="13" t="s">
        <v>50</v>
      </c>
      <c r="D2244" s="4">
        <v>45016</v>
      </c>
      <c r="E2244" s="4">
        <v>45037</v>
      </c>
      <c r="F2244" s="5">
        <v>-1.5609194946349714</v>
      </c>
      <c r="G2244" s="5">
        <f>'PG facts'!D35</f>
        <v>-1</v>
      </c>
      <c r="H2244" s="5">
        <f t="shared" si="68"/>
        <v>2.4364696687314944</v>
      </c>
      <c r="I2244" s="5">
        <f t="shared" si="69"/>
        <v>1.5609194946349714</v>
      </c>
    </row>
    <row r="2245" spans="1:9" ht="25" customHeight="1">
      <c r="A2245" s="1"/>
      <c r="B2245" s="1">
        <v>128</v>
      </c>
      <c r="C2245" s="13" t="s">
        <v>50</v>
      </c>
      <c r="D2245" s="4">
        <v>45107</v>
      </c>
      <c r="E2245" s="4">
        <v>45135</v>
      </c>
      <c r="F2245" s="5">
        <v>-0.28354349497309306</v>
      </c>
      <c r="G2245" s="5">
        <f>'PG facts'!D42</f>
        <v>-1</v>
      </c>
      <c r="H2245" s="5">
        <f t="shared" si="68"/>
        <v>8.0396913541556453E-2</v>
      </c>
      <c r="I2245" s="5">
        <f t="shared" si="69"/>
        <v>0.28354349497309306</v>
      </c>
    </row>
    <row r="2246" spans="1:9" ht="25" customHeight="1">
      <c r="A2246" s="1"/>
      <c r="B2246" s="1">
        <v>128</v>
      </c>
      <c r="C2246" s="13" t="s">
        <v>50</v>
      </c>
      <c r="D2246" s="4">
        <v>45199</v>
      </c>
      <c r="E2246" s="4">
        <v>45217</v>
      </c>
      <c r="F2246" s="5">
        <v>-7.7104862613153191E-2</v>
      </c>
      <c r="G2246" s="5">
        <f>'PG facts'!D49</f>
        <v>-2</v>
      </c>
      <c r="H2246" s="5">
        <f t="shared" ref="H2246:H2309" si="70">F2246^2</f>
        <v>5.9451598385932289E-3</v>
      </c>
      <c r="I2246" s="5">
        <f t="shared" ref="I2246:I2309" si="71">F2246*G2246</f>
        <v>0.15420972522630638</v>
      </c>
    </row>
    <row r="2247" spans="1:9" ht="25" customHeight="1">
      <c r="A2247" s="1"/>
      <c r="B2247" s="1">
        <v>128</v>
      </c>
      <c r="C2247" s="13" t="s">
        <v>50</v>
      </c>
      <c r="D2247" s="4">
        <v>45291</v>
      </c>
      <c r="E2247" s="4">
        <v>45314</v>
      </c>
      <c r="F2247" s="5">
        <v>1.3149542033191297</v>
      </c>
      <c r="G2247" s="5">
        <f>'PG facts'!D56</f>
        <v>1</v>
      </c>
      <c r="H2247" s="5">
        <f t="shared" si="70"/>
        <v>1.7291045568266472</v>
      </c>
      <c r="I2247" s="5">
        <f t="shared" si="71"/>
        <v>1.3149542033191297</v>
      </c>
    </row>
    <row r="2248" spans="1:9" ht="25" customHeight="1">
      <c r="A2248" s="1"/>
      <c r="B2248" s="1">
        <v>128</v>
      </c>
      <c r="C2248" s="13" t="s">
        <v>50</v>
      </c>
      <c r="D2248" s="4">
        <v>45382</v>
      </c>
      <c r="E2248" s="4">
        <v>45401</v>
      </c>
      <c r="F2248" s="5">
        <v>2.2032156673114089</v>
      </c>
      <c r="G2248" s="5">
        <f>'PG facts'!D63</f>
        <v>2</v>
      </c>
      <c r="H2248" s="5">
        <f t="shared" si="70"/>
        <v>4.854159276686457</v>
      </c>
      <c r="I2248" s="5">
        <f t="shared" si="71"/>
        <v>4.4064313346228179</v>
      </c>
    </row>
    <row r="2249" spans="1:9" ht="25" customHeight="1">
      <c r="A2249" s="1"/>
      <c r="B2249" s="1">
        <v>128</v>
      </c>
      <c r="C2249" s="13" t="s">
        <v>50</v>
      </c>
      <c r="D2249" s="4">
        <v>45473</v>
      </c>
      <c r="E2249" s="4">
        <v>45503</v>
      </c>
      <c r="F2249" s="5">
        <v>1.360673628563136</v>
      </c>
      <c r="G2249" s="5">
        <f>'PG facts'!D70</f>
        <v>2</v>
      </c>
      <c r="H2249" s="5">
        <f t="shared" si="70"/>
        <v>1.851432723467171</v>
      </c>
      <c r="I2249" s="5">
        <f t="shared" si="71"/>
        <v>2.721347257126272</v>
      </c>
    </row>
    <row r="2250" spans="1:9" ht="25" customHeight="1">
      <c r="A2250" s="1"/>
      <c r="B2250" s="1">
        <v>129</v>
      </c>
      <c r="C2250" s="13" t="s">
        <v>47</v>
      </c>
      <c r="D2250" s="4">
        <v>44651</v>
      </c>
      <c r="E2250" s="4">
        <v>44671</v>
      </c>
      <c r="F2250" s="5">
        <v>3.4048088537418808</v>
      </c>
      <c r="G2250" s="5">
        <f>'PG facts'!D7</f>
        <v>1</v>
      </c>
      <c r="H2250" s="5">
        <f t="shared" si="70"/>
        <v>11.5927233305191</v>
      </c>
      <c r="I2250" s="5">
        <f t="shared" si="71"/>
        <v>3.4048088537418808</v>
      </c>
    </row>
    <row r="2251" spans="1:9" ht="25" customHeight="1">
      <c r="A2251" s="1"/>
      <c r="B2251" s="1">
        <v>129</v>
      </c>
      <c r="C2251" s="13" t="s">
        <v>47</v>
      </c>
      <c r="D2251" s="4">
        <v>44742</v>
      </c>
      <c r="E2251" s="4">
        <v>44771</v>
      </c>
      <c r="F2251" s="5">
        <v>-0.26864270520209343</v>
      </c>
      <c r="G2251" s="5">
        <f>'PG facts'!D14</f>
        <v>-2</v>
      </c>
      <c r="H2251" s="5">
        <f t="shared" si="70"/>
        <v>7.2168903058298872E-2</v>
      </c>
      <c r="I2251" s="5">
        <f t="shared" si="71"/>
        <v>0.53728541040418687</v>
      </c>
    </row>
    <row r="2252" spans="1:9" ht="25" customHeight="1">
      <c r="A2252" s="1"/>
      <c r="B2252" s="1">
        <v>129</v>
      </c>
      <c r="C2252" s="13" t="s">
        <v>47</v>
      </c>
      <c r="D2252" s="4">
        <v>44834</v>
      </c>
      <c r="E2252" s="4">
        <v>44853</v>
      </c>
      <c r="F2252" s="5">
        <v>-0.97880747126437573</v>
      </c>
      <c r="G2252" s="5">
        <f>'PG facts'!D21</f>
        <v>1</v>
      </c>
      <c r="H2252" s="5">
        <f t="shared" si="70"/>
        <v>0.95806406580296166</v>
      </c>
      <c r="I2252" s="5">
        <f t="shared" si="71"/>
        <v>-0.97880747126437573</v>
      </c>
    </row>
    <row r="2253" spans="1:9" ht="25" customHeight="1">
      <c r="A2253" s="1"/>
      <c r="B2253" s="1">
        <v>129</v>
      </c>
      <c r="C2253" s="13" t="s">
        <v>47</v>
      </c>
      <c r="D2253" s="4">
        <v>44926</v>
      </c>
      <c r="E2253" s="4">
        <v>44945</v>
      </c>
      <c r="F2253" s="5">
        <v>-1.5609194946349714</v>
      </c>
      <c r="G2253" s="5">
        <f>'PG facts'!D28</f>
        <v>-8</v>
      </c>
      <c r="H2253" s="5">
        <f t="shared" si="70"/>
        <v>2.4364696687314944</v>
      </c>
      <c r="I2253" s="5">
        <f t="shared" si="71"/>
        <v>12.487355957079771</v>
      </c>
    </row>
    <row r="2254" spans="1:9" ht="25" customHeight="1">
      <c r="A2254" s="1"/>
      <c r="B2254" s="1">
        <v>129</v>
      </c>
      <c r="C2254" s="13" t="s">
        <v>47</v>
      </c>
      <c r="D2254" s="4">
        <v>45016</v>
      </c>
      <c r="E2254" s="4">
        <v>45037</v>
      </c>
      <c r="F2254" s="5">
        <v>-0.28354349497309306</v>
      </c>
      <c r="G2254" s="5">
        <f>'PG facts'!D35</f>
        <v>-1</v>
      </c>
      <c r="H2254" s="5">
        <f t="shared" si="70"/>
        <v>8.0396913541556453E-2</v>
      </c>
      <c r="I2254" s="5">
        <f t="shared" si="71"/>
        <v>0.28354349497309306</v>
      </c>
    </row>
    <row r="2255" spans="1:9" ht="25" customHeight="1">
      <c r="A2255" s="1"/>
      <c r="B2255" s="1">
        <v>129</v>
      </c>
      <c r="C2255" s="13" t="s">
        <v>47</v>
      </c>
      <c r="D2255" s="4">
        <v>45107</v>
      </c>
      <c r="E2255" s="4">
        <v>45135</v>
      </c>
      <c r="F2255" s="5">
        <v>-7.7104862613153191E-2</v>
      </c>
      <c r="G2255" s="5">
        <f>'PG facts'!D42</f>
        <v>-1</v>
      </c>
      <c r="H2255" s="5">
        <f t="shared" si="70"/>
        <v>5.9451598385932289E-3</v>
      </c>
      <c r="I2255" s="5">
        <f t="shared" si="71"/>
        <v>7.7104862613153191E-2</v>
      </c>
    </row>
    <row r="2256" spans="1:9" ht="25" customHeight="1">
      <c r="A2256" s="1"/>
      <c r="B2256" s="1">
        <v>129</v>
      </c>
      <c r="C2256" s="13" t="s">
        <v>47</v>
      </c>
      <c r="D2256" s="4">
        <v>45199</v>
      </c>
      <c r="E2256" s="4">
        <v>45217</v>
      </c>
      <c r="F2256" s="5">
        <v>1.3149542033191297</v>
      </c>
      <c r="G2256" s="5">
        <f>'PG facts'!D49</f>
        <v>-2</v>
      </c>
      <c r="H2256" s="5">
        <f t="shared" si="70"/>
        <v>1.7291045568266472</v>
      </c>
      <c r="I2256" s="5">
        <f t="shared" si="71"/>
        <v>-2.6299084066382594</v>
      </c>
    </row>
    <row r="2257" spans="1:9" ht="25" customHeight="1">
      <c r="A2257" s="1"/>
      <c r="B2257" s="1">
        <v>129</v>
      </c>
      <c r="C2257" s="13" t="s">
        <v>47</v>
      </c>
      <c r="D2257" s="4">
        <v>45291</v>
      </c>
      <c r="E2257" s="4">
        <v>45314</v>
      </c>
      <c r="F2257" s="5">
        <v>2.2032156673114089</v>
      </c>
      <c r="G2257" s="5">
        <f>'PG facts'!D56</f>
        <v>1</v>
      </c>
      <c r="H2257" s="5">
        <f t="shared" si="70"/>
        <v>4.854159276686457</v>
      </c>
      <c r="I2257" s="5">
        <f t="shared" si="71"/>
        <v>2.2032156673114089</v>
      </c>
    </row>
    <row r="2258" spans="1:9" ht="25" customHeight="1">
      <c r="A2258" s="1"/>
      <c r="B2258" s="1">
        <v>129</v>
      </c>
      <c r="C2258" s="13" t="s">
        <v>47</v>
      </c>
      <c r="D2258" s="4">
        <v>45382</v>
      </c>
      <c r="E2258" s="4">
        <v>45401</v>
      </c>
      <c r="F2258" s="5">
        <v>1.360673628563136</v>
      </c>
      <c r="G2258" s="5">
        <f>'PG facts'!D63</f>
        <v>2</v>
      </c>
      <c r="H2258" s="5">
        <f t="shared" si="70"/>
        <v>1.851432723467171</v>
      </c>
      <c r="I2258" s="5">
        <f t="shared" si="71"/>
        <v>2.721347257126272</v>
      </c>
    </row>
    <row r="2259" spans="1:9" ht="25" customHeight="1">
      <c r="A2259" s="1"/>
      <c r="B2259" s="1">
        <v>129</v>
      </c>
      <c r="C2259" s="13" t="s">
        <v>47</v>
      </c>
      <c r="D2259" s="4">
        <v>45473</v>
      </c>
      <c r="E2259" s="4">
        <v>45503</v>
      </c>
      <c r="F2259" s="5">
        <v>1.8739916021125014</v>
      </c>
      <c r="G2259" s="5">
        <f>'PG facts'!D70</f>
        <v>2</v>
      </c>
      <c r="H2259" s="5">
        <f t="shared" si="70"/>
        <v>3.5118445247881795</v>
      </c>
      <c r="I2259" s="5">
        <f t="shared" si="71"/>
        <v>3.7479832042250028</v>
      </c>
    </row>
    <row r="2260" spans="1:9" ht="25" customHeight="1">
      <c r="A2260" s="1"/>
      <c r="B2260" s="1">
        <v>129</v>
      </c>
      <c r="C2260" s="13" t="s">
        <v>50</v>
      </c>
      <c r="D2260" s="4">
        <v>44742</v>
      </c>
      <c r="E2260" s="4">
        <v>44771</v>
      </c>
      <c r="F2260" s="5">
        <v>3.4048088537418808</v>
      </c>
      <c r="G2260" s="5">
        <f>'PG facts'!D14</f>
        <v>-2</v>
      </c>
      <c r="H2260" s="5">
        <f t="shared" si="70"/>
        <v>11.5927233305191</v>
      </c>
      <c r="I2260" s="5">
        <f t="shared" si="71"/>
        <v>-6.8096177074837616</v>
      </c>
    </row>
    <row r="2261" spans="1:9" ht="25" customHeight="1">
      <c r="A2261" s="1"/>
      <c r="B2261" s="1">
        <v>129</v>
      </c>
      <c r="C2261" s="13" t="s">
        <v>50</v>
      </c>
      <c r="D2261" s="4">
        <v>44834</v>
      </c>
      <c r="E2261" s="4">
        <v>44853</v>
      </c>
      <c r="F2261" s="5">
        <v>-0.26864270520209343</v>
      </c>
      <c r="G2261" s="5">
        <f>'PG facts'!D21</f>
        <v>1</v>
      </c>
      <c r="H2261" s="5">
        <f t="shared" si="70"/>
        <v>7.2168903058298872E-2</v>
      </c>
      <c r="I2261" s="5">
        <f t="shared" si="71"/>
        <v>-0.26864270520209343</v>
      </c>
    </row>
    <row r="2262" spans="1:9" ht="25" customHeight="1">
      <c r="A2262" s="1"/>
      <c r="B2262" s="1">
        <v>129</v>
      </c>
      <c r="C2262" s="13" t="s">
        <v>50</v>
      </c>
      <c r="D2262" s="4">
        <v>44926</v>
      </c>
      <c r="E2262" s="4">
        <v>44945</v>
      </c>
      <c r="F2262" s="5">
        <v>-0.97880747126437573</v>
      </c>
      <c r="G2262" s="5">
        <f>'PG facts'!D28</f>
        <v>-8</v>
      </c>
      <c r="H2262" s="5">
        <f t="shared" si="70"/>
        <v>0.95806406580296166</v>
      </c>
      <c r="I2262" s="5">
        <f t="shared" si="71"/>
        <v>7.8304597701150058</v>
      </c>
    </row>
    <row r="2263" spans="1:9" ht="25" customHeight="1">
      <c r="A2263" s="1"/>
      <c r="B2263" s="1">
        <v>129</v>
      </c>
      <c r="C2263" s="13" t="s">
        <v>50</v>
      </c>
      <c r="D2263" s="4">
        <v>45016</v>
      </c>
      <c r="E2263" s="4">
        <v>45037</v>
      </c>
      <c r="F2263" s="5">
        <v>-1.5609194946349714</v>
      </c>
      <c r="G2263" s="5">
        <f>'PG facts'!D35</f>
        <v>-1</v>
      </c>
      <c r="H2263" s="5">
        <f t="shared" si="70"/>
        <v>2.4364696687314944</v>
      </c>
      <c r="I2263" s="5">
        <f t="shared" si="71"/>
        <v>1.5609194946349714</v>
      </c>
    </row>
    <row r="2264" spans="1:9" ht="25" customHeight="1">
      <c r="A2264" s="1"/>
      <c r="B2264" s="1">
        <v>129</v>
      </c>
      <c r="C2264" s="13" t="s">
        <v>50</v>
      </c>
      <c r="D2264" s="4">
        <v>45107</v>
      </c>
      <c r="E2264" s="4">
        <v>45135</v>
      </c>
      <c r="F2264" s="5">
        <v>-0.28354349497309306</v>
      </c>
      <c r="G2264" s="5">
        <f>'PG facts'!D42</f>
        <v>-1</v>
      </c>
      <c r="H2264" s="5">
        <f t="shared" si="70"/>
        <v>8.0396913541556453E-2</v>
      </c>
      <c r="I2264" s="5">
        <f t="shared" si="71"/>
        <v>0.28354349497309306</v>
      </c>
    </row>
    <row r="2265" spans="1:9" ht="25" customHeight="1">
      <c r="A2265" s="1"/>
      <c r="B2265" s="1">
        <v>129</v>
      </c>
      <c r="C2265" s="13" t="s">
        <v>50</v>
      </c>
      <c r="D2265" s="4">
        <v>45199</v>
      </c>
      <c r="E2265" s="4">
        <v>45217</v>
      </c>
      <c r="F2265" s="5">
        <v>-7.7104862613153191E-2</v>
      </c>
      <c r="G2265" s="5">
        <f>'PG facts'!D49</f>
        <v>-2</v>
      </c>
      <c r="H2265" s="5">
        <f t="shared" si="70"/>
        <v>5.9451598385932289E-3</v>
      </c>
      <c r="I2265" s="5">
        <f t="shared" si="71"/>
        <v>0.15420972522630638</v>
      </c>
    </row>
    <row r="2266" spans="1:9" ht="25" customHeight="1">
      <c r="A2266" s="1"/>
      <c r="B2266" s="1">
        <v>129</v>
      </c>
      <c r="C2266" s="13" t="s">
        <v>50</v>
      </c>
      <c r="D2266" s="4">
        <v>45291</v>
      </c>
      <c r="E2266" s="4">
        <v>45314</v>
      </c>
      <c r="F2266" s="5">
        <v>1.3149542033191297</v>
      </c>
      <c r="G2266" s="5">
        <f>'PG facts'!D56</f>
        <v>1</v>
      </c>
      <c r="H2266" s="5">
        <f t="shared" si="70"/>
        <v>1.7291045568266472</v>
      </c>
      <c r="I2266" s="5">
        <f t="shared" si="71"/>
        <v>1.3149542033191297</v>
      </c>
    </row>
    <row r="2267" spans="1:9" ht="25" customHeight="1">
      <c r="A2267" s="1"/>
      <c r="B2267" s="1">
        <v>129</v>
      </c>
      <c r="C2267" s="13" t="s">
        <v>50</v>
      </c>
      <c r="D2267" s="4">
        <v>45382</v>
      </c>
      <c r="E2267" s="4">
        <v>45401</v>
      </c>
      <c r="F2267" s="5">
        <v>2.2032156673114089</v>
      </c>
      <c r="G2267" s="5">
        <f>'PG facts'!D63</f>
        <v>2</v>
      </c>
      <c r="H2267" s="5">
        <f t="shared" si="70"/>
        <v>4.854159276686457</v>
      </c>
      <c r="I2267" s="5">
        <f t="shared" si="71"/>
        <v>4.4064313346228179</v>
      </c>
    </row>
    <row r="2268" spans="1:9" ht="25" customHeight="1">
      <c r="A2268" s="1"/>
      <c r="B2268" s="1">
        <v>129</v>
      </c>
      <c r="C2268" s="13" t="s">
        <v>50</v>
      </c>
      <c r="D2268" s="4">
        <v>45473</v>
      </c>
      <c r="E2268" s="4">
        <v>45503</v>
      </c>
      <c r="F2268" s="5">
        <v>1.360673628563136</v>
      </c>
      <c r="G2268" s="5">
        <f>'PG facts'!D70</f>
        <v>2</v>
      </c>
      <c r="H2268" s="5">
        <f t="shared" si="70"/>
        <v>1.851432723467171</v>
      </c>
      <c r="I2268" s="5">
        <f t="shared" si="71"/>
        <v>2.721347257126272</v>
      </c>
    </row>
    <row r="2269" spans="1:9" ht="25" customHeight="1">
      <c r="A2269" s="1"/>
      <c r="B2269" s="1">
        <v>129</v>
      </c>
      <c r="C2269" s="13" t="s">
        <v>50</v>
      </c>
      <c r="D2269" s="4">
        <v>45565</v>
      </c>
      <c r="E2269" s="4">
        <v>45583</v>
      </c>
      <c r="F2269" s="5">
        <v>1.8739916021125014</v>
      </c>
      <c r="G2269" s="5">
        <f>'PG facts'!D77</f>
        <v>5</v>
      </c>
      <c r="H2269" s="5">
        <f t="shared" si="70"/>
        <v>3.5118445247881795</v>
      </c>
      <c r="I2269" s="5">
        <f t="shared" si="71"/>
        <v>9.369958010562506</v>
      </c>
    </row>
    <row r="2270" spans="1:9" ht="25" customHeight="1">
      <c r="A2270" s="1"/>
      <c r="B2270" s="1">
        <v>130</v>
      </c>
      <c r="C2270" s="13" t="s">
        <v>47</v>
      </c>
      <c r="D2270" s="4">
        <v>44651</v>
      </c>
      <c r="E2270" s="4">
        <v>44671</v>
      </c>
      <c r="F2270" s="5">
        <v>3.4048088537418808</v>
      </c>
      <c r="G2270" s="5">
        <f>'PG facts'!D7</f>
        <v>1</v>
      </c>
      <c r="H2270" s="5">
        <f t="shared" si="70"/>
        <v>11.5927233305191</v>
      </c>
      <c r="I2270" s="5">
        <f t="shared" si="71"/>
        <v>3.4048088537418808</v>
      </c>
    </row>
    <row r="2271" spans="1:9" ht="25" customHeight="1">
      <c r="A2271" s="1"/>
      <c r="B2271" s="1">
        <v>130</v>
      </c>
      <c r="C2271" s="13" t="s">
        <v>47</v>
      </c>
      <c r="D2271" s="4">
        <v>44742</v>
      </c>
      <c r="E2271" s="4">
        <v>44771</v>
      </c>
      <c r="F2271" s="5">
        <v>-0.26864270520209343</v>
      </c>
      <c r="G2271" s="5">
        <f>'PG facts'!D14</f>
        <v>-2</v>
      </c>
      <c r="H2271" s="5">
        <f t="shared" si="70"/>
        <v>7.2168903058298872E-2</v>
      </c>
      <c r="I2271" s="5">
        <f t="shared" si="71"/>
        <v>0.53728541040418687</v>
      </c>
    </row>
    <row r="2272" spans="1:9" ht="25" customHeight="1">
      <c r="A2272" s="1"/>
      <c r="B2272" s="1">
        <v>130</v>
      </c>
      <c r="C2272" s="13" t="s">
        <v>47</v>
      </c>
      <c r="D2272" s="4">
        <v>44834</v>
      </c>
      <c r="E2272" s="4">
        <v>44853</v>
      </c>
      <c r="F2272" s="5">
        <v>-0.97880747126437573</v>
      </c>
      <c r="G2272" s="5">
        <f>'PG facts'!D21</f>
        <v>1</v>
      </c>
      <c r="H2272" s="5">
        <f t="shared" si="70"/>
        <v>0.95806406580296166</v>
      </c>
      <c r="I2272" s="5">
        <f t="shared" si="71"/>
        <v>-0.97880747126437573</v>
      </c>
    </row>
    <row r="2273" spans="1:9" ht="25" customHeight="1">
      <c r="A2273" s="1"/>
      <c r="B2273" s="1">
        <v>130</v>
      </c>
      <c r="C2273" s="13" t="s">
        <v>47</v>
      </c>
      <c r="D2273" s="4">
        <v>44926</v>
      </c>
      <c r="E2273" s="4">
        <v>44945</v>
      </c>
      <c r="F2273" s="5">
        <v>-1.5609194946349714</v>
      </c>
      <c r="G2273" s="5">
        <f>'PG facts'!D28</f>
        <v>-8</v>
      </c>
      <c r="H2273" s="5">
        <f t="shared" si="70"/>
        <v>2.4364696687314944</v>
      </c>
      <c r="I2273" s="5">
        <f t="shared" si="71"/>
        <v>12.487355957079771</v>
      </c>
    </row>
    <row r="2274" spans="1:9" ht="25" customHeight="1">
      <c r="A2274" s="1"/>
      <c r="B2274" s="1">
        <v>130</v>
      </c>
      <c r="C2274" s="13" t="s">
        <v>47</v>
      </c>
      <c r="D2274" s="4">
        <v>45016</v>
      </c>
      <c r="E2274" s="4">
        <v>45037</v>
      </c>
      <c r="F2274" s="5">
        <v>-0.28354349497309306</v>
      </c>
      <c r="G2274" s="5">
        <f>'PG facts'!D35</f>
        <v>-1</v>
      </c>
      <c r="H2274" s="5">
        <f t="shared" si="70"/>
        <v>8.0396913541556453E-2</v>
      </c>
      <c r="I2274" s="5">
        <f t="shared" si="71"/>
        <v>0.28354349497309306</v>
      </c>
    </row>
    <row r="2275" spans="1:9" ht="25" customHeight="1">
      <c r="A2275" s="1"/>
      <c r="B2275" s="1">
        <v>130</v>
      </c>
      <c r="C2275" s="13" t="s">
        <v>47</v>
      </c>
      <c r="D2275" s="4">
        <v>45107</v>
      </c>
      <c r="E2275" s="4">
        <v>45135</v>
      </c>
      <c r="F2275" s="5">
        <v>-7.7104862613153191E-2</v>
      </c>
      <c r="G2275" s="5">
        <f>'PG facts'!D42</f>
        <v>-1</v>
      </c>
      <c r="H2275" s="5">
        <f t="shared" si="70"/>
        <v>5.9451598385932289E-3</v>
      </c>
      <c r="I2275" s="5">
        <f t="shared" si="71"/>
        <v>7.7104862613153191E-2</v>
      </c>
    </row>
    <row r="2276" spans="1:9" ht="25" customHeight="1">
      <c r="A2276" s="1"/>
      <c r="B2276" s="1">
        <v>130</v>
      </c>
      <c r="C2276" s="13" t="s">
        <v>47</v>
      </c>
      <c r="D2276" s="4">
        <v>45199</v>
      </c>
      <c r="E2276" s="4">
        <v>45217</v>
      </c>
      <c r="F2276" s="5">
        <v>1.3149542033191297</v>
      </c>
      <c r="G2276" s="5">
        <f>'PG facts'!D49</f>
        <v>-2</v>
      </c>
      <c r="H2276" s="5">
        <f t="shared" si="70"/>
        <v>1.7291045568266472</v>
      </c>
      <c r="I2276" s="5">
        <f t="shared" si="71"/>
        <v>-2.6299084066382594</v>
      </c>
    </row>
    <row r="2277" spans="1:9" ht="25" customHeight="1">
      <c r="A2277" s="1"/>
      <c r="B2277" s="1">
        <v>130</v>
      </c>
      <c r="C2277" s="13" t="s">
        <v>47</v>
      </c>
      <c r="D2277" s="4">
        <v>45291</v>
      </c>
      <c r="E2277" s="4">
        <v>45314</v>
      </c>
      <c r="F2277" s="5">
        <v>2.2032156673114089</v>
      </c>
      <c r="G2277" s="5">
        <f>'PG facts'!D56</f>
        <v>1</v>
      </c>
      <c r="H2277" s="5">
        <f t="shared" si="70"/>
        <v>4.854159276686457</v>
      </c>
      <c r="I2277" s="5">
        <f t="shared" si="71"/>
        <v>2.2032156673114089</v>
      </c>
    </row>
    <row r="2278" spans="1:9" ht="25" customHeight="1">
      <c r="A2278" s="1"/>
      <c r="B2278" s="1">
        <v>130</v>
      </c>
      <c r="C2278" s="13" t="s">
        <v>47</v>
      </c>
      <c r="D2278" s="4">
        <v>45382</v>
      </c>
      <c r="E2278" s="4">
        <v>45401</v>
      </c>
      <c r="F2278" s="5">
        <v>1.360673628563136</v>
      </c>
      <c r="G2278" s="5">
        <f>'PG facts'!D63</f>
        <v>2</v>
      </c>
      <c r="H2278" s="5">
        <f t="shared" si="70"/>
        <v>1.851432723467171</v>
      </c>
      <c r="I2278" s="5">
        <f t="shared" si="71"/>
        <v>2.721347257126272</v>
      </c>
    </row>
    <row r="2279" spans="1:9" ht="25" customHeight="1">
      <c r="A2279" s="1"/>
      <c r="B2279" s="1">
        <v>130</v>
      </c>
      <c r="C2279" s="13" t="s">
        <v>47</v>
      </c>
      <c r="D2279" s="4">
        <v>45473</v>
      </c>
      <c r="E2279" s="4">
        <v>45503</v>
      </c>
      <c r="F2279" s="5">
        <v>1.8739916021125014</v>
      </c>
      <c r="G2279" s="5">
        <f>'PG facts'!D70</f>
        <v>2</v>
      </c>
      <c r="H2279" s="5">
        <f t="shared" si="70"/>
        <v>3.5118445247881795</v>
      </c>
      <c r="I2279" s="5">
        <f t="shared" si="71"/>
        <v>3.7479832042250028</v>
      </c>
    </row>
    <row r="2280" spans="1:9" ht="25" customHeight="1">
      <c r="A2280" s="1"/>
      <c r="B2280" s="1">
        <v>130</v>
      </c>
      <c r="C2280" s="13" t="s">
        <v>47</v>
      </c>
      <c r="D2280" s="4">
        <v>45565</v>
      </c>
      <c r="E2280" s="4">
        <v>45583</v>
      </c>
      <c r="F2280" s="5">
        <v>2.3143175398814497</v>
      </c>
      <c r="G2280" s="5">
        <f>'PG facts'!D77</f>
        <v>5</v>
      </c>
      <c r="H2280" s="5">
        <f t="shared" si="70"/>
        <v>5.3560656754029257</v>
      </c>
      <c r="I2280" s="5">
        <f t="shared" si="71"/>
        <v>11.57158769940725</v>
      </c>
    </row>
    <row r="2281" spans="1:9" ht="25" customHeight="1">
      <c r="A2281" s="1"/>
      <c r="B2281" s="1">
        <v>130</v>
      </c>
      <c r="C2281" s="13" t="s">
        <v>50</v>
      </c>
      <c r="D2281" s="4">
        <v>44742</v>
      </c>
      <c r="E2281" s="4">
        <v>44771</v>
      </c>
      <c r="F2281" s="5">
        <v>3.4048088537418808</v>
      </c>
      <c r="G2281" s="5">
        <f>'PG facts'!D14</f>
        <v>-2</v>
      </c>
      <c r="H2281" s="5">
        <f t="shared" si="70"/>
        <v>11.5927233305191</v>
      </c>
      <c r="I2281" s="5">
        <f t="shared" si="71"/>
        <v>-6.8096177074837616</v>
      </c>
    </row>
    <row r="2282" spans="1:9" ht="25" customHeight="1">
      <c r="A2282" s="1"/>
      <c r="B2282" s="1">
        <v>130</v>
      </c>
      <c r="C2282" s="13" t="s">
        <v>50</v>
      </c>
      <c r="D2282" s="4">
        <v>44834</v>
      </c>
      <c r="E2282" s="4">
        <v>44853</v>
      </c>
      <c r="F2282" s="5">
        <v>-0.26864270520209343</v>
      </c>
      <c r="G2282" s="5">
        <f>'PG facts'!D21</f>
        <v>1</v>
      </c>
      <c r="H2282" s="5">
        <f t="shared" si="70"/>
        <v>7.2168903058298872E-2</v>
      </c>
      <c r="I2282" s="5">
        <f t="shared" si="71"/>
        <v>-0.26864270520209343</v>
      </c>
    </row>
    <row r="2283" spans="1:9" ht="25" customHeight="1">
      <c r="A2283" s="1"/>
      <c r="B2283" s="1">
        <v>130</v>
      </c>
      <c r="C2283" s="13" t="s">
        <v>50</v>
      </c>
      <c r="D2283" s="4">
        <v>44926</v>
      </c>
      <c r="E2283" s="4">
        <v>44945</v>
      </c>
      <c r="F2283" s="5">
        <v>-0.97880747126437573</v>
      </c>
      <c r="G2283" s="5">
        <f>'PG facts'!D28</f>
        <v>-8</v>
      </c>
      <c r="H2283" s="5">
        <f t="shared" si="70"/>
        <v>0.95806406580296166</v>
      </c>
      <c r="I2283" s="5">
        <f t="shared" si="71"/>
        <v>7.8304597701150058</v>
      </c>
    </row>
    <row r="2284" spans="1:9" ht="25" customHeight="1">
      <c r="A2284" s="1"/>
      <c r="B2284" s="1">
        <v>130</v>
      </c>
      <c r="C2284" s="13" t="s">
        <v>50</v>
      </c>
      <c r="D2284" s="4">
        <v>45016</v>
      </c>
      <c r="E2284" s="4">
        <v>45037</v>
      </c>
      <c r="F2284" s="5">
        <v>-1.5609194946349714</v>
      </c>
      <c r="G2284" s="5">
        <f>'PG facts'!D35</f>
        <v>-1</v>
      </c>
      <c r="H2284" s="5">
        <f t="shared" si="70"/>
        <v>2.4364696687314944</v>
      </c>
      <c r="I2284" s="5">
        <f t="shared" si="71"/>
        <v>1.5609194946349714</v>
      </c>
    </row>
    <row r="2285" spans="1:9" ht="25" customHeight="1">
      <c r="A2285" s="1"/>
      <c r="B2285" s="1">
        <v>130</v>
      </c>
      <c r="C2285" s="13" t="s">
        <v>50</v>
      </c>
      <c r="D2285" s="4">
        <v>45107</v>
      </c>
      <c r="E2285" s="4">
        <v>45135</v>
      </c>
      <c r="F2285" s="5">
        <v>-0.28354349497309306</v>
      </c>
      <c r="G2285" s="5">
        <f>'PG facts'!D42</f>
        <v>-1</v>
      </c>
      <c r="H2285" s="5">
        <f t="shared" si="70"/>
        <v>8.0396913541556453E-2</v>
      </c>
      <c r="I2285" s="5">
        <f t="shared" si="71"/>
        <v>0.28354349497309306</v>
      </c>
    </row>
    <row r="2286" spans="1:9" ht="25" customHeight="1">
      <c r="A2286" s="1"/>
      <c r="B2286" s="1">
        <v>130</v>
      </c>
      <c r="C2286" s="13" t="s">
        <v>50</v>
      </c>
      <c r="D2286" s="4">
        <v>45199</v>
      </c>
      <c r="E2286" s="4">
        <v>45217</v>
      </c>
      <c r="F2286" s="5">
        <v>-7.7104862613153191E-2</v>
      </c>
      <c r="G2286" s="5">
        <f>'PG facts'!D49</f>
        <v>-2</v>
      </c>
      <c r="H2286" s="5">
        <f t="shared" si="70"/>
        <v>5.9451598385932289E-3</v>
      </c>
      <c r="I2286" s="5">
        <f t="shared" si="71"/>
        <v>0.15420972522630638</v>
      </c>
    </row>
    <row r="2287" spans="1:9" ht="25" customHeight="1">
      <c r="A2287" s="1"/>
      <c r="B2287" s="1">
        <v>130</v>
      </c>
      <c r="C2287" s="13" t="s">
        <v>50</v>
      </c>
      <c r="D2287" s="4">
        <v>45291</v>
      </c>
      <c r="E2287" s="4">
        <v>45314</v>
      </c>
      <c r="F2287" s="5">
        <v>1.3149542033191297</v>
      </c>
      <c r="G2287" s="5">
        <f>'PG facts'!D56</f>
        <v>1</v>
      </c>
      <c r="H2287" s="5">
        <f t="shared" si="70"/>
        <v>1.7291045568266472</v>
      </c>
      <c r="I2287" s="5">
        <f t="shared" si="71"/>
        <v>1.3149542033191297</v>
      </c>
    </row>
    <row r="2288" spans="1:9" ht="25" customHeight="1">
      <c r="A2288" s="1"/>
      <c r="B2288" s="1">
        <v>130</v>
      </c>
      <c r="C2288" s="13" t="s">
        <v>50</v>
      </c>
      <c r="D2288" s="4">
        <v>45382</v>
      </c>
      <c r="E2288" s="4">
        <v>45401</v>
      </c>
      <c r="F2288" s="5">
        <v>2.2032156673114089</v>
      </c>
      <c r="G2288" s="5">
        <f>'PG facts'!D63</f>
        <v>2</v>
      </c>
      <c r="H2288" s="5">
        <f t="shared" si="70"/>
        <v>4.854159276686457</v>
      </c>
      <c r="I2288" s="5">
        <f t="shared" si="71"/>
        <v>4.4064313346228179</v>
      </c>
    </row>
    <row r="2289" spans="1:9" ht="25" customHeight="1">
      <c r="A2289" s="1"/>
      <c r="B2289" s="1">
        <v>130</v>
      </c>
      <c r="C2289" s="13" t="s">
        <v>50</v>
      </c>
      <c r="D2289" s="4">
        <v>45473</v>
      </c>
      <c r="E2289" s="4">
        <v>45503</v>
      </c>
      <c r="F2289" s="5">
        <v>1.360673628563136</v>
      </c>
      <c r="G2289" s="5">
        <f>'PG facts'!D70</f>
        <v>2</v>
      </c>
      <c r="H2289" s="5">
        <f t="shared" si="70"/>
        <v>1.851432723467171</v>
      </c>
      <c r="I2289" s="5">
        <f t="shared" si="71"/>
        <v>2.721347257126272</v>
      </c>
    </row>
    <row r="2290" spans="1:9" ht="25" customHeight="1">
      <c r="A2290" s="1"/>
      <c r="B2290" s="1">
        <v>130</v>
      </c>
      <c r="C2290" s="13" t="s">
        <v>50</v>
      </c>
      <c r="D2290" s="4">
        <v>45565</v>
      </c>
      <c r="E2290" s="4">
        <v>45583</v>
      </c>
      <c r="F2290" s="5">
        <v>1.8739916021125014</v>
      </c>
      <c r="G2290" s="5">
        <f>'PG facts'!D77</f>
        <v>5</v>
      </c>
      <c r="H2290" s="5">
        <f t="shared" si="70"/>
        <v>3.5118445247881795</v>
      </c>
      <c r="I2290" s="5">
        <f t="shared" si="71"/>
        <v>9.369958010562506</v>
      </c>
    </row>
    <row r="2291" spans="1:9" ht="25" customHeight="1">
      <c r="A2291" s="1"/>
      <c r="B2291" s="1">
        <v>131</v>
      </c>
      <c r="C2291" s="13" t="s">
        <v>47</v>
      </c>
      <c r="D2291" s="4">
        <v>44651</v>
      </c>
      <c r="E2291" s="4">
        <v>44671</v>
      </c>
      <c r="F2291" s="5">
        <v>3.4048088537418808</v>
      </c>
      <c r="G2291" s="5">
        <f>'PG facts'!D7</f>
        <v>1</v>
      </c>
      <c r="H2291" s="5">
        <f t="shared" si="70"/>
        <v>11.5927233305191</v>
      </c>
      <c r="I2291" s="5">
        <f t="shared" si="71"/>
        <v>3.4048088537418808</v>
      </c>
    </row>
    <row r="2292" spans="1:9" ht="25" customHeight="1">
      <c r="A2292" s="1"/>
      <c r="B2292" s="1">
        <v>131</v>
      </c>
      <c r="C2292" s="13" t="s">
        <v>47</v>
      </c>
      <c r="D2292" s="4">
        <v>44742</v>
      </c>
      <c r="E2292" s="4">
        <v>44771</v>
      </c>
      <c r="F2292" s="5">
        <v>-0.26864270520209343</v>
      </c>
      <c r="G2292" s="5">
        <f>'PG facts'!D14</f>
        <v>-2</v>
      </c>
      <c r="H2292" s="5">
        <f t="shared" si="70"/>
        <v>7.2168903058298872E-2</v>
      </c>
      <c r="I2292" s="5">
        <f t="shared" si="71"/>
        <v>0.53728541040418687</v>
      </c>
    </row>
    <row r="2293" spans="1:9" ht="25" customHeight="1">
      <c r="A2293" s="1"/>
      <c r="B2293" s="1">
        <v>131</v>
      </c>
      <c r="C2293" s="13" t="s">
        <v>47</v>
      </c>
      <c r="D2293" s="4">
        <v>44834</v>
      </c>
      <c r="E2293" s="4">
        <v>44853</v>
      </c>
      <c r="F2293" s="5">
        <v>-0.97880747126437573</v>
      </c>
      <c r="G2293" s="5">
        <f>'PG facts'!D21</f>
        <v>1</v>
      </c>
      <c r="H2293" s="5">
        <f t="shared" si="70"/>
        <v>0.95806406580296166</v>
      </c>
      <c r="I2293" s="5">
        <f t="shared" si="71"/>
        <v>-0.97880747126437573</v>
      </c>
    </row>
    <row r="2294" spans="1:9" ht="25" customHeight="1">
      <c r="A2294" s="1"/>
      <c r="B2294" s="1">
        <v>131</v>
      </c>
      <c r="C2294" s="13" t="s">
        <v>47</v>
      </c>
      <c r="D2294" s="4">
        <v>44926</v>
      </c>
      <c r="E2294" s="4">
        <v>44945</v>
      </c>
      <c r="F2294" s="5">
        <v>-1.5609194946349714</v>
      </c>
      <c r="G2294" s="5">
        <f>'PG facts'!D28</f>
        <v>-8</v>
      </c>
      <c r="H2294" s="5">
        <f t="shared" si="70"/>
        <v>2.4364696687314944</v>
      </c>
      <c r="I2294" s="5">
        <f t="shared" si="71"/>
        <v>12.487355957079771</v>
      </c>
    </row>
    <row r="2295" spans="1:9" ht="25" customHeight="1">
      <c r="A2295" s="1"/>
      <c r="B2295" s="1">
        <v>131</v>
      </c>
      <c r="C2295" s="13" t="s">
        <v>47</v>
      </c>
      <c r="D2295" s="4">
        <v>45016</v>
      </c>
      <c r="E2295" s="4">
        <v>45037</v>
      </c>
      <c r="F2295" s="5">
        <v>-0.28354349497309306</v>
      </c>
      <c r="G2295" s="5">
        <f>'PG facts'!D35</f>
        <v>-1</v>
      </c>
      <c r="H2295" s="5">
        <f t="shared" si="70"/>
        <v>8.0396913541556453E-2</v>
      </c>
      <c r="I2295" s="5">
        <f t="shared" si="71"/>
        <v>0.28354349497309306</v>
      </c>
    </row>
    <row r="2296" spans="1:9" ht="25" customHeight="1">
      <c r="A2296" s="1"/>
      <c r="B2296" s="1">
        <v>131</v>
      </c>
      <c r="C2296" s="13" t="s">
        <v>47</v>
      </c>
      <c r="D2296" s="4">
        <v>45107</v>
      </c>
      <c r="E2296" s="4">
        <v>45135</v>
      </c>
      <c r="F2296" s="5">
        <v>-7.7104862613153191E-2</v>
      </c>
      <c r="G2296" s="5">
        <f>'PG facts'!D42</f>
        <v>-1</v>
      </c>
      <c r="H2296" s="5">
        <f t="shared" si="70"/>
        <v>5.9451598385932289E-3</v>
      </c>
      <c r="I2296" s="5">
        <f t="shared" si="71"/>
        <v>7.7104862613153191E-2</v>
      </c>
    </row>
    <row r="2297" spans="1:9" ht="25" customHeight="1">
      <c r="A2297" s="1"/>
      <c r="B2297" s="1">
        <v>131</v>
      </c>
      <c r="C2297" s="13" t="s">
        <v>47</v>
      </c>
      <c r="D2297" s="4">
        <v>45199</v>
      </c>
      <c r="E2297" s="4">
        <v>45217</v>
      </c>
      <c r="F2297" s="5">
        <v>1.3149542033191297</v>
      </c>
      <c r="G2297" s="5">
        <f>'PG facts'!D49</f>
        <v>-2</v>
      </c>
      <c r="H2297" s="5">
        <f t="shared" si="70"/>
        <v>1.7291045568266472</v>
      </c>
      <c r="I2297" s="5">
        <f t="shared" si="71"/>
        <v>-2.6299084066382594</v>
      </c>
    </row>
    <row r="2298" spans="1:9" ht="25" customHeight="1">
      <c r="A2298" s="1"/>
      <c r="B2298" s="1">
        <v>131</v>
      </c>
      <c r="C2298" s="13" t="s">
        <v>47</v>
      </c>
      <c r="D2298" s="4">
        <v>45291</v>
      </c>
      <c r="E2298" s="4">
        <v>45314</v>
      </c>
      <c r="F2298" s="5">
        <v>2.2032156673114089</v>
      </c>
      <c r="G2298" s="5">
        <f>'PG facts'!D56</f>
        <v>1</v>
      </c>
      <c r="H2298" s="5">
        <f t="shared" si="70"/>
        <v>4.854159276686457</v>
      </c>
      <c r="I2298" s="5">
        <f t="shared" si="71"/>
        <v>2.2032156673114089</v>
      </c>
    </row>
    <row r="2299" spans="1:9" ht="25" customHeight="1">
      <c r="A2299" s="1"/>
      <c r="B2299" s="1">
        <v>131</v>
      </c>
      <c r="C2299" s="13" t="s">
        <v>47</v>
      </c>
      <c r="D2299" s="4">
        <v>45382</v>
      </c>
      <c r="E2299" s="4">
        <v>45401</v>
      </c>
      <c r="F2299" s="5">
        <v>1.360673628563136</v>
      </c>
      <c r="G2299" s="5">
        <f>'PG facts'!D63</f>
        <v>2</v>
      </c>
      <c r="H2299" s="5">
        <f t="shared" si="70"/>
        <v>1.851432723467171</v>
      </c>
      <c r="I2299" s="5">
        <f t="shared" si="71"/>
        <v>2.721347257126272</v>
      </c>
    </row>
    <row r="2300" spans="1:9" ht="25" customHeight="1">
      <c r="A2300" s="1"/>
      <c r="B2300" s="1">
        <v>131</v>
      </c>
      <c r="C2300" s="13" t="s">
        <v>47</v>
      </c>
      <c r="D2300" s="4">
        <v>45473</v>
      </c>
      <c r="E2300" s="4">
        <v>45503</v>
      </c>
      <c r="F2300" s="5">
        <v>1.8739916021125014</v>
      </c>
      <c r="G2300" s="5">
        <f>'PG facts'!D70</f>
        <v>2</v>
      </c>
      <c r="H2300" s="5">
        <f t="shared" si="70"/>
        <v>3.5118445247881795</v>
      </c>
      <c r="I2300" s="5">
        <f t="shared" si="71"/>
        <v>3.7479832042250028</v>
      </c>
    </row>
    <row r="2301" spans="1:9" ht="25" customHeight="1">
      <c r="A2301" s="1"/>
      <c r="B2301" s="1">
        <v>131</v>
      </c>
      <c r="C2301" s="13" t="s">
        <v>47</v>
      </c>
      <c r="D2301" s="4">
        <v>45565</v>
      </c>
      <c r="E2301" s="4">
        <v>45583</v>
      </c>
      <c r="F2301" s="5">
        <v>2.2347535505430338</v>
      </c>
      <c r="G2301" s="5">
        <f>'PG facts'!D77</f>
        <v>5</v>
      </c>
      <c r="H2301" s="5">
        <f t="shared" si="70"/>
        <v>4.9941234316646961</v>
      </c>
      <c r="I2301" s="5">
        <f t="shared" si="71"/>
        <v>11.173767752715168</v>
      </c>
    </row>
    <row r="2302" spans="1:9" ht="25" customHeight="1">
      <c r="A2302" s="1"/>
      <c r="B2302" s="1">
        <v>131</v>
      </c>
      <c r="C2302" s="13" t="s">
        <v>50</v>
      </c>
      <c r="D2302" s="4">
        <v>44742</v>
      </c>
      <c r="E2302" s="4">
        <v>44771</v>
      </c>
      <c r="F2302" s="5">
        <v>3.4048088537418808</v>
      </c>
      <c r="G2302" s="5">
        <f>'PG facts'!D14</f>
        <v>-2</v>
      </c>
      <c r="H2302" s="5">
        <f t="shared" si="70"/>
        <v>11.5927233305191</v>
      </c>
      <c r="I2302" s="5">
        <f t="shared" si="71"/>
        <v>-6.8096177074837616</v>
      </c>
    </row>
    <row r="2303" spans="1:9" ht="25" customHeight="1">
      <c r="A2303" s="1"/>
      <c r="B2303" s="1">
        <v>131</v>
      </c>
      <c r="C2303" s="13" t="s">
        <v>50</v>
      </c>
      <c r="D2303" s="4">
        <v>44834</v>
      </c>
      <c r="E2303" s="4">
        <v>44853</v>
      </c>
      <c r="F2303" s="5">
        <v>-0.26864270520209343</v>
      </c>
      <c r="G2303" s="5">
        <f>'PG facts'!D21</f>
        <v>1</v>
      </c>
      <c r="H2303" s="5">
        <f t="shared" si="70"/>
        <v>7.2168903058298872E-2</v>
      </c>
      <c r="I2303" s="5">
        <f t="shared" si="71"/>
        <v>-0.26864270520209343</v>
      </c>
    </row>
    <row r="2304" spans="1:9" ht="25" customHeight="1">
      <c r="A2304" s="1"/>
      <c r="B2304" s="1">
        <v>131</v>
      </c>
      <c r="C2304" s="13" t="s">
        <v>50</v>
      </c>
      <c r="D2304" s="4">
        <v>44926</v>
      </c>
      <c r="E2304" s="4">
        <v>44945</v>
      </c>
      <c r="F2304" s="5">
        <v>-0.97880747126437573</v>
      </c>
      <c r="G2304" s="5">
        <f>'PG facts'!D28</f>
        <v>-8</v>
      </c>
      <c r="H2304" s="5">
        <f t="shared" si="70"/>
        <v>0.95806406580296166</v>
      </c>
      <c r="I2304" s="5">
        <f t="shared" si="71"/>
        <v>7.8304597701150058</v>
      </c>
    </row>
    <row r="2305" spans="1:9" ht="25" customHeight="1">
      <c r="A2305" s="1"/>
      <c r="B2305" s="1">
        <v>131</v>
      </c>
      <c r="C2305" s="13" t="s">
        <v>50</v>
      </c>
      <c r="D2305" s="4">
        <v>45016</v>
      </c>
      <c r="E2305" s="4">
        <v>45037</v>
      </c>
      <c r="F2305" s="5">
        <v>-1.5609194946349714</v>
      </c>
      <c r="G2305" s="5">
        <f>'PG facts'!D35</f>
        <v>-1</v>
      </c>
      <c r="H2305" s="5">
        <f t="shared" si="70"/>
        <v>2.4364696687314944</v>
      </c>
      <c r="I2305" s="5">
        <f t="shared" si="71"/>
        <v>1.5609194946349714</v>
      </c>
    </row>
    <row r="2306" spans="1:9" ht="25" customHeight="1">
      <c r="A2306" s="1"/>
      <c r="B2306" s="1">
        <v>131</v>
      </c>
      <c r="C2306" s="13" t="s">
        <v>50</v>
      </c>
      <c r="D2306" s="4">
        <v>45107</v>
      </c>
      <c r="E2306" s="4">
        <v>45135</v>
      </c>
      <c r="F2306" s="5">
        <v>-0.28354349497309306</v>
      </c>
      <c r="G2306" s="5">
        <f>'PG facts'!D42</f>
        <v>-1</v>
      </c>
      <c r="H2306" s="5">
        <f t="shared" si="70"/>
        <v>8.0396913541556453E-2</v>
      </c>
      <c r="I2306" s="5">
        <f t="shared" si="71"/>
        <v>0.28354349497309306</v>
      </c>
    </row>
    <row r="2307" spans="1:9" ht="25" customHeight="1">
      <c r="A2307" s="1"/>
      <c r="B2307" s="1">
        <v>131</v>
      </c>
      <c r="C2307" s="13" t="s">
        <v>50</v>
      </c>
      <c r="D2307" s="4">
        <v>45199</v>
      </c>
      <c r="E2307" s="4">
        <v>45217</v>
      </c>
      <c r="F2307" s="5">
        <v>-7.7104862613153191E-2</v>
      </c>
      <c r="G2307" s="5">
        <f>'PG facts'!D49</f>
        <v>-2</v>
      </c>
      <c r="H2307" s="5">
        <f t="shared" si="70"/>
        <v>5.9451598385932289E-3</v>
      </c>
      <c r="I2307" s="5">
        <f t="shared" si="71"/>
        <v>0.15420972522630638</v>
      </c>
    </row>
    <row r="2308" spans="1:9" ht="25" customHeight="1">
      <c r="A2308" s="1"/>
      <c r="B2308" s="1">
        <v>131</v>
      </c>
      <c r="C2308" s="13" t="s">
        <v>50</v>
      </c>
      <c r="D2308" s="4">
        <v>45291</v>
      </c>
      <c r="E2308" s="4">
        <v>45314</v>
      </c>
      <c r="F2308" s="5">
        <v>1.3149542033191297</v>
      </c>
      <c r="G2308" s="5">
        <f>'PG facts'!D56</f>
        <v>1</v>
      </c>
      <c r="H2308" s="5">
        <f t="shared" si="70"/>
        <v>1.7291045568266472</v>
      </c>
      <c r="I2308" s="5">
        <f t="shared" si="71"/>
        <v>1.3149542033191297</v>
      </c>
    </row>
    <row r="2309" spans="1:9" ht="25" customHeight="1">
      <c r="A2309" s="1"/>
      <c r="B2309" s="1">
        <v>131</v>
      </c>
      <c r="C2309" s="13" t="s">
        <v>50</v>
      </c>
      <c r="D2309" s="4">
        <v>45382</v>
      </c>
      <c r="E2309" s="4">
        <v>45401</v>
      </c>
      <c r="F2309" s="5">
        <v>2.2032156673114089</v>
      </c>
      <c r="G2309" s="5">
        <f>'PG facts'!D63</f>
        <v>2</v>
      </c>
      <c r="H2309" s="5">
        <f t="shared" si="70"/>
        <v>4.854159276686457</v>
      </c>
      <c r="I2309" s="5">
        <f t="shared" si="71"/>
        <v>4.4064313346228179</v>
      </c>
    </row>
    <row r="2310" spans="1:9" ht="25" customHeight="1">
      <c r="A2310" s="1"/>
      <c r="B2310" s="1">
        <v>131</v>
      </c>
      <c r="C2310" s="13" t="s">
        <v>50</v>
      </c>
      <c r="D2310" s="4">
        <v>45473</v>
      </c>
      <c r="E2310" s="4">
        <v>45503</v>
      </c>
      <c r="F2310" s="5">
        <v>1.360673628563136</v>
      </c>
      <c r="G2310" s="5">
        <f>'PG facts'!D70</f>
        <v>2</v>
      </c>
      <c r="H2310" s="5">
        <f t="shared" ref="H2310:H2373" si="72">F2310^2</f>
        <v>1.851432723467171</v>
      </c>
      <c r="I2310" s="5">
        <f t="shared" ref="I2310:I2373" si="73">F2310*G2310</f>
        <v>2.721347257126272</v>
      </c>
    </row>
    <row r="2311" spans="1:9" ht="25" customHeight="1">
      <c r="A2311" s="1"/>
      <c r="B2311" s="1">
        <v>131</v>
      </c>
      <c r="C2311" s="13" t="s">
        <v>50</v>
      </c>
      <c r="D2311" s="4">
        <v>45565</v>
      </c>
      <c r="E2311" s="4">
        <v>45583</v>
      </c>
      <c r="F2311" s="5">
        <v>1.8739916021125014</v>
      </c>
      <c r="G2311" s="5">
        <f>'PG facts'!D77</f>
        <v>5</v>
      </c>
      <c r="H2311" s="5">
        <f t="shared" si="72"/>
        <v>3.5118445247881795</v>
      </c>
      <c r="I2311" s="5">
        <f t="shared" si="73"/>
        <v>9.369958010562506</v>
      </c>
    </row>
    <row r="2312" spans="1:9" ht="25" customHeight="1">
      <c r="A2312" s="1"/>
      <c r="B2312" s="1">
        <v>132</v>
      </c>
      <c r="C2312" s="13" t="s">
        <v>47</v>
      </c>
      <c r="D2312" s="4">
        <v>44651</v>
      </c>
      <c r="E2312" s="4">
        <v>44671</v>
      </c>
      <c r="F2312" s="5">
        <v>3.4048088537418808</v>
      </c>
      <c r="G2312" s="5">
        <f>'PG facts'!D7</f>
        <v>1</v>
      </c>
      <c r="H2312" s="5">
        <f t="shared" si="72"/>
        <v>11.5927233305191</v>
      </c>
      <c r="I2312" s="5">
        <f t="shared" si="73"/>
        <v>3.4048088537418808</v>
      </c>
    </row>
    <row r="2313" spans="1:9" ht="25" customHeight="1">
      <c r="A2313" s="1"/>
      <c r="B2313" s="1">
        <v>132</v>
      </c>
      <c r="C2313" s="13" t="s">
        <v>47</v>
      </c>
      <c r="D2313" s="4">
        <v>44742</v>
      </c>
      <c r="E2313" s="4">
        <v>44771</v>
      </c>
      <c r="F2313" s="5">
        <v>-0.26864270520209343</v>
      </c>
      <c r="G2313" s="5">
        <f>'PG facts'!D14</f>
        <v>-2</v>
      </c>
      <c r="H2313" s="5">
        <f t="shared" si="72"/>
        <v>7.2168903058298872E-2</v>
      </c>
      <c r="I2313" s="5">
        <f t="shared" si="73"/>
        <v>0.53728541040418687</v>
      </c>
    </row>
    <row r="2314" spans="1:9" ht="25" customHeight="1">
      <c r="A2314" s="1"/>
      <c r="B2314" s="1">
        <v>132</v>
      </c>
      <c r="C2314" s="13" t="s">
        <v>47</v>
      </c>
      <c r="D2314" s="4">
        <v>44834</v>
      </c>
      <c r="E2314" s="4">
        <v>44853</v>
      </c>
      <c r="F2314" s="5">
        <v>-0.97880747126437573</v>
      </c>
      <c r="G2314" s="5">
        <f>'PG facts'!D21</f>
        <v>1</v>
      </c>
      <c r="H2314" s="5">
        <f t="shared" si="72"/>
        <v>0.95806406580296166</v>
      </c>
      <c r="I2314" s="5">
        <f t="shared" si="73"/>
        <v>-0.97880747126437573</v>
      </c>
    </row>
    <row r="2315" spans="1:9" ht="25" customHeight="1">
      <c r="A2315" s="1"/>
      <c r="B2315" s="1">
        <v>132</v>
      </c>
      <c r="C2315" s="13" t="s">
        <v>47</v>
      </c>
      <c r="D2315" s="4">
        <v>44926</v>
      </c>
      <c r="E2315" s="4">
        <v>44945</v>
      </c>
      <c r="F2315" s="5">
        <v>-1.5609194946349714</v>
      </c>
      <c r="G2315" s="5">
        <f>'PG facts'!D28</f>
        <v>-8</v>
      </c>
      <c r="H2315" s="5">
        <f t="shared" si="72"/>
        <v>2.4364696687314944</v>
      </c>
      <c r="I2315" s="5">
        <f t="shared" si="73"/>
        <v>12.487355957079771</v>
      </c>
    </row>
    <row r="2316" spans="1:9" ht="25" customHeight="1">
      <c r="A2316" s="1"/>
      <c r="B2316" s="1">
        <v>132</v>
      </c>
      <c r="C2316" s="13" t="s">
        <v>47</v>
      </c>
      <c r="D2316" s="4">
        <v>45016</v>
      </c>
      <c r="E2316" s="4">
        <v>45037</v>
      </c>
      <c r="F2316" s="5">
        <v>-0.28354349497309306</v>
      </c>
      <c r="G2316" s="5">
        <f>'PG facts'!D35</f>
        <v>-1</v>
      </c>
      <c r="H2316" s="5">
        <f t="shared" si="72"/>
        <v>8.0396913541556453E-2</v>
      </c>
      <c r="I2316" s="5">
        <f t="shared" si="73"/>
        <v>0.28354349497309306</v>
      </c>
    </row>
    <row r="2317" spans="1:9" ht="25" customHeight="1">
      <c r="A2317" s="1"/>
      <c r="B2317" s="1">
        <v>132</v>
      </c>
      <c r="C2317" s="13" t="s">
        <v>47</v>
      </c>
      <c r="D2317" s="4">
        <v>45107</v>
      </c>
      <c r="E2317" s="4">
        <v>45135</v>
      </c>
      <c r="F2317" s="5">
        <v>-7.7104862613153191E-2</v>
      </c>
      <c r="G2317" s="5">
        <f>'PG facts'!D42</f>
        <v>-1</v>
      </c>
      <c r="H2317" s="5">
        <f t="shared" si="72"/>
        <v>5.9451598385932289E-3</v>
      </c>
      <c r="I2317" s="5">
        <f t="shared" si="73"/>
        <v>7.7104862613153191E-2</v>
      </c>
    </row>
    <row r="2318" spans="1:9" ht="25" customHeight="1">
      <c r="A2318" s="1"/>
      <c r="B2318" s="1">
        <v>132</v>
      </c>
      <c r="C2318" s="13" t="s">
        <v>47</v>
      </c>
      <c r="D2318" s="4">
        <v>45199</v>
      </c>
      <c r="E2318" s="4">
        <v>45217</v>
      </c>
      <c r="F2318" s="5">
        <v>1.3149542033191297</v>
      </c>
      <c r="G2318" s="5">
        <f>'PG facts'!D49</f>
        <v>-2</v>
      </c>
      <c r="H2318" s="5">
        <f t="shared" si="72"/>
        <v>1.7291045568266472</v>
      </c>
      <c r="I2318" s="5">
        <f t="shared" si="73"/>
        <v>-2.6299084066382594</v>
      </c>
    </row>
    <row r="2319" spans="1:9" ht="25" customHeight="1">
      <c r="A2319" s="1"/>
      <c r="B2319" s="1">
        <v>132</v>
      </c>
      <c r="C2319" s="13" t="s">
        <v>47</v>
      </c>
      <c r="D2319" s="4">
        <v>45291</v>
      </c>
      <c r="E2319" s="4">
        <v>45314</v>
      </c>
      <c r="F2319" s="5">
        <v>2.2032156673114089</v>
      </c>
      <c r="G2319" s="5">
        <f>'PG facts'!D56</f>
        <v>1</v>
      </c>
      <c r="H2319" s="5">
        <f t="shared" si="72"/>
        <v>4.854159276686457</v>
      </c>
      <c r="I2319" s="5">
        <f t="shared" si="73"/>
        <v>2.2032156673114089</v>
      </c>
    </row>
    <row r="2320" spans="1:9" ht="25" customHeight="1">
      <c r="A2320" s="1"/>
      <c r="B2320" s="1">
        <v>132</v>
      </c>
      <c r="C2320" s="13" t="s">
        <v>47</v>
      </c>
      <c r="D2320" s="4">
        <v>45382</v>
      </c>
      <c r="E2320" s="4">
        <v>45401</v>
      </c>
      <c r="F2320" s="5">
        <v>1.360673628563136</v>
      </c>
      <c r="G2320" s="5">
        <f>'PG facts'!D63</f>
        <v>2</v>
      </c>
      <c r="H2320" s="5">
        <f t="shared" si="72"/>
        <v>1.851432723467171</v>
      </c>
      <c r="I2320" s="5">
        <f t="shared" si="73"/>
        <v>2.721347257126272</v>
      </c>
    </row>
    <row r="2321" spans="1:9" ht="25" customHeight="1">
      <c r="A2321" s="1"/>
      <c r="B2321" s="1">
        <v>132</v>
      </c>
      <c r="C2321" s="13" t="s">
        <v>47</v>
      </c>
      <c r="D2321" s="4">
        <v>45473</v>
      </c>
      <c r="E2321" s="4">
        <v>45503</v>
      </c>
      <c r="F2321" s="5">
        <v>1.8739916021125014</v>
      </c>
      <c r="G2321" s="5">
        <f>'PG facts'!D70</f>
        <v>2</v>
      </c>
      <c r="H2321" s="5">
        <f t="shared" si="72"/>
        <v>3.5118445247881795</v>
      </c>
      <c r="I2321" s="5">
        <f t="shared" si="73"/>
        <v>3.7479832042250028</v>
      </c>
    </row>
    <row r="2322" spans="1:9" ht="25" customHeight="1">
      <c r="A2322" s="1"/>
      <c r="B2322" s="1">
        <v>132</v>
      </c>
      <c r="C2322" s="13" t="s">
        <v>47</v>
      </c>
      <c r="D2322" s="4">
        <v>45565</v>
      </c>
      <c r="E2322" s="4">
        <v>45583</v>
      </c>
      <c r="F2322" s="5">
        <v>2.247682698810527</v>
      </c>
      <c r="G2322" s="5">
        <f>'PG facts'!D77</f>
        <v>5</v>
      </c>
      <c r="H2322" s="5">
        <f t="shared" si="72"/>
        <v>5.0520775145321739</v>
      </c>
      <c r="I2322" s="5">
        <f t="shared" si="73"/>
        <v>11.238413494052635</v>
      </c>
    </row>
    <row r="2323" spans="1:9" ht="25" customHeight="1">
      <c r="A2323" s="1"/>
      <c r="B2323" s="1">
        <v>132</v>
      </c>
      <c r="C2323" s="13" t="s">
        <v>50</v>
      </c>
      <c r="D2323" s="4">
        <v>44742</v>
      </c>
      <c r="E2323" s="4">
        <v>44771</v>
      </c>
      <c r="F2323" s="5">
        <v>3.4048088537418808</v>
      </c>
      <c r="G2323" s="5">
        <f>'PG facts'!D14</f>
        <v>-2</v>
      </c>
      <c r="H2323" s="5">
        <f t="shared" si="72"/>
        <v>11.5927233305191</v>
      </c>
      <c r="I2323" s="5">
        <f t="shared" si="73"/>
        <v>-6.8096177074837616</v>
      </c>
    </row>
    <row r="2324" spans="1:9" ht="25" customHeight="1">
      <c r="A2324" s="1"/>
      <c r="B2324" s="1">
        <v>132</v>
      </c>
      <c r="C2324" s="13" t="s">
        <v>50</v>
      </c>
      <c r="D2324" s="4">
        <v>44834</v>
      </c>
      <c r="E2324" s="4">
        <v>44853</v>
      </c>
      <c r="F2324" s="5">
        <v>-0.26864270520209343</v>
      </c>
      <c r="G2324" s="5">
        <f>'PG facts'!D21</f>
        <v>1</v>
      </c>
      <c r="H2324" s="5">
        <f t="shared" si="72"/>
        <v>7.2168903058298872E-2</v>
      </c>
      <c r="I2324" s="5">
        <f t="shared" si="73"/>
        <v>-0.26864270520209343</v>
      </c>
    </row>
    <row r="2325" spans="1:9" ht="25" customHeight="1">
      <c r="A2325" s="1"/>
      <c r="B2325" s="1">
        <v>132</v>
      </c>
      <c r="C2325" s="13" t="s">
        <v>50</v>
      </c>
      <c r="D2325" s="4">
        <v>44926</v>
      </c>
      <c r="E2325" s="4">
        <v>44945</v>
      </c>
      <c r="F2325" s="5">
        <v>-0.97880747126437573</v>
      </c>
      <c r="G2325" s="5">
        <f>'PG facts'!D28</f>
        <v>-8</v>
      </c>
      <c r="H2325" s="5">
        <f t="shared" si="72"/>
        <v>0.95806406580296166</v>
      </c>
      <c r="I2325" s="5">
        <f t="shared" si="73"/>
        <v>7.8304597701150058</v>
      </c>
    </row>
    <row r="2326" spans="1:9" ht="25" customHeight="1">
      <c r="A2326" s="1"/>
      <c r="B2326" s="1">
        <v>132</v>
      </c>
      <c r="C2326" s="13" t="s">
        <v>50</v>
      </c>
      <c r="D2326" s="4">
        <v>45016</v>
      </c>
      <c r="E2326" s="4">
        <v>45037</v>
      </c>
      <c r="F2326" s="5">
        <v>-1.5609194946349714</v>
      </c>
      <c r="G2326" s="5">
        <f>'PG facts'!D35</f>
        <v>-1</v>
      </c>
      <c r="H2326" s="5">
        <f t="shared" si="72"/>
        <v>2.4364696687314944</v>
      </c>
      <c r="I2326" s="5">
        <f t="shared" si="73"/>
        <v>1.5609194946349714</v>
      </c>
    </row>
    <row r="2327" spans="1:9" ht="25" customHeight="1">
      <c r="A2327" s="1"/>
      <c r="B2327" s="1">
        <v>132</v>
      </c>
      <c r="C2327" s="13" t="s">
        <v>50</v>
      </c>
      <c r="D2327" s="4">
        <v>45107</v>
      </c>
      <c r="E2327" s="4">
        <v>45135</v>
      </c>
      <c r="F2327" s="5">
        <v>-0.28354349497309306</v>
      </c>
      <c r="G2327" s="5">
        <f>'PG facts'!D42</f>
        <v>-1</v>
      </c>
      <c r="H2327" s="5">
        <f t="shared" si="72"/>
        <v>8.0396913541556453E-2</v>
      </c>
      <c r="I2327" s="5">
        <f t="shared" si="73"/>
        <v>0.28354349497309306</v>
      </c>
    </row>
    <row r="2328" spans="1:9" ht="25" customHeight="1">
      <c r="A2328" s="1"/>
      <c r="B2328" s="1">
        <v>132</v>
      </c>
      <c r="C2328" s="13" t="s">
        <v>50</v>
      </c>
      <c r="D2328" s="4">
        <v>45199</v>
      </c>
      <c r="E2328" s="4">
        <v>45217</v>
      </c>
      <c r="F2328" s="5">
        <v>-7.7104862613153191E-2</v>
      </c>
      <c r="G2328" s="5">
        <f>'PG facts'!D49</f>
        <v>-2</v>
      </c>
      <c r="H2328" s="5">
        <f t="shared" si="72"/>
        <v>5.9451598385932289E-3</v>
      </c>
      <c r="I2328" s="5">
        <f t="shared" si="73"/>
        <v>0.15420972522630638</v>
      </c>
    </row>
    <row r="2329" spans="1:9" ht="25" customHeight="1">
      <c r="A2329" s="1"/>
      <c r="B2329" s="1">
        <v>132</v>
      </c>
      <c r="C2329" s="13" t="s">
        <v>50</v>
      </c>
      <c r="D2329" s="4">
        <v>45291</v>
      </c>
      <c r="E2329" s="4">
        <v>45314</v>
      </c>
      <c r="F2329" s="5">
        <v>1.3149542033191297</v>
      </c>
      <c r="G2329" s="5">
        <f>'PG facts'!D56</f>
        <v>1</v>
      </c>
      <c r="H2329" s="5">
        <f t="shared" si="72"/>
        <v>1.7291045568266472</v>
      </c>
      <c r="I2329" s="5">
        <f t="shared" si="73"/>
        <v>1.3149542033191297</v>
      </c>
    </row>
    <row r="2330" spans="1:9" ht="25" customHeight="1">
      <c r="A2330" s="1"/>
      <c r="B2330" s="1">
        <v>132</v>
      </c>
      <c r="C2330" s="13" t="s">
        <v>50</v>
      </c>
      <c r="D2330" s="4">
        <v>45382</v>
      </c>
      <c r="E2330" s="4">
        <v>45401</v>
      </c>
      <c r="F2330" s="5">
        <v>2.2032156673114089</v>
      </c>
      <c r="G2330" s="5">
        <f>'PG facts'!D63</f>
        <v>2</v>
      </c>
      <c r="H2330" s="5">
        <f t="shared" si="72"/>
        <v>4.854159276686457</v>
      </c>
      <c r="I2330" s="5">
        <f t="shared" si="73"/>
        <v>4.4064313346228179</v>
      </c>
    </row>
    <row r="2331" spans="1:9" ht="25" customHeight="1">
      <c r="A2331" s="1"/>
      <c r="B2331" s="1">
        <v>132</v>
      </c>
      <c r="C2331" s="13" t="s">
        <v>50</v>
      </c>
      <c r="D2331" s="4">
        <v>45473</v>
      </c>
      <c r="E2331" s="4">
        <v>45503</v>
      </c>
      <c r="F2331" s="5">
        <v>1.360673628563136</v>
      </c>
      <c r="G2331" s="5">
        <f>'PG facts'!D70</f>
        <v>2</v>
      </c>
      <c r="H2331" s="5">
        <f t="shared" si="72"/>
        <v>1.851432723467171</v>
      </c>
      <c r="I2331" s="5">
        <f t="shared" si="73"/>
        <v>2.721347257126272</v>
      </c>
    </row>
    <row r="2332" spans="1:9" ht="25" customHeight="1">
      <c r="A2332" s="1"/>
      <c r="B2332" s="1">
        <v>132</v>
      </c>
      <c r="C2332" s="13" t="s">
        <v>50</v>
      </c>
      <c r="D2332" s="4">
        <v>45565</v>
      </c>
      <c r="E2332" s="4">
        <v>45583</v>
      </c>
      <c r="F2332" s="5">
        <v>1.8739916021125014</v>
      </c>
      <c r="G2332" s="5">
        <f>'PG facts'!D77</f>
        <v>5</v>
      </c>
      <c r="H2332" s="5">
        <f t="shared" si="72"/>
        <v>3.5118445247881795</v>
      </c>
      <c r="I2332" s="5">
        <f t="shared" si="73"/>
        <v>9.369958010562506</v>
      </c>
    </row>
    <row r="2333" spans="1:9" ht="25" customHeight="1">
      <c r="A2333" s="1"/>
      <c r="B2333" s="1">
        <v>133</v>
      </c>
      <c r="C2333" s="13" t="s">
        <v>47</v>
      </c>
      <c r="D2333" s="4">
        <v>44651</v>
      </c>
      <c r="E2333" s="4">
        <v>44671</v>
      </c>
      <c r="F2333" s="5">
        <v>3.4048088537418808</v>
      </c>
      <c r="G2333" s="5">
        <f>'PG facts'!D7</f>
        <v>1</v>
      </c>
      <c r="H2333" s="5">
        <f t="shared" si="72"/>
        <v>11.5927233305191</v>
      </c>
      <c r="I2333" s="5">
        <f t="shared" si="73"/>
        <v>3.4048088537418808</v>
      </c>
    </row>
    <row r="2334" spans="1:9" ht="25" customHeight="1">
      <c r="A2334" s="1"/>
      <c r="B2334" s="1">
        <v>133</v>
      </c>
      <c r="C2334" s="13" t="s">
        <v>47</v>
      </c>
      <c r="D2334" s="4">
        <v>44742</v>
      </c>
      <c r="E2334" s="4">
        <v>44771</v>
      </c>
      <c r="F2334" s="5">
        <v>-0.26864270520209343</v>
      </c>
      <c r="G2334" s="5">
        <f>'PG facts'!D14</f>
        <v>-2</v>
      </c>
      <c r="H2334" s="5">
        <f t="shared" si="72"/>
        <v>7.2168903058298872E-2</v>
      </c>
      <c r="I2334" s="5">
        <f t="shared" si="73"/>
        <v>0.53728541040418687</v>
      </c>
    </row>
    <row r="2335" spans="1:9" ht="25" customHeight="1">
      <c r="A2335" s="1"/>
      <c r="B2335" s="1">
        <v>133</v>
      </c>
      <c r="C2335" s="13" t="s">
        <v>47</v>
      </c>
      <c r="D2335" s="4">
        <v>44834</v>
      </c>
      <c r="E2335" s="4">
        <v>44853</v>
      </c>
      <c r="F2335" s="5">
        <v>-0.97880747126437573</v>
      </c>
      <c r="G2335" s="5">
        <f>'PG facts'!D21</f>
        <v>1</v>
      </c>
      <c r="H2335" s="5">
        <f t="shared" si="72"/>
        <v>0.95806406580296166</v>
      </c>
      <c r="I2335" s="5">
        <f t="shared" si="73"/>
        <v>-0.97880747126437573</v>
      </c>
    </row>
    <row r="2336" spans="1:9" ht="25" customHeight="1">
      <c r="A2336" s="1"/>
      <c r="B2336" s="1">
        <v>133</v>
      </c>
      <c r="C2336" s="13" t="s">
        <v>47</v>
      </c>
      <c r="D2336" s="4">
        <v>44926</v>
      </c>
      <c r="E2336" s="4">
        <v>44945</v>
      </c>
      <c r="F2336" s="5">
        <v>-1.5609194946349714</v>
      </c>
      <c r="G2336" s="5">
        <f>'PG facts'!D28</f>
        <v>-8</v>
      </c>
      <c r="H2336" s="5">
        <f t="shared" si="72"/>
        <v>2.4364696687314944</v>
      </c>
      <c r="I2336" s="5">
        <f t="shared" si="73"/>
        <v>12.487355957079771</v>
      </c>
    </row>
    <row r="2337" spans="1:9" ht="25" customHeight="1">
      <c r="A2337" s="1"/>
      <c r="B2337" s="1">
        <v>133</v>
      </c>
      <c r="C2337" s="13" t="s">
        <v>47</v>
      </c>
      <c r="D2337" s="4">
        <v>45016</v>
      </c>
      <c r="E2337" s="4">
        <v>45037</v>
      </c>
      <c r="F2337" s="5">
        <v>-0.28354349497309306</v>
      </c>
      <c r="G2337" s="5">
        <f>'PG facts'!D35</f>
        <v>-1</v>
      </c>
      <c r="H2337" s="5">
        <f t="shared" si="72"/>
        <v>8.0396913541556453E-2</v>
      </c>
      <c r="I2337" s="5">
        <f t="shared" si="73"/>
        <v>0.28354349497309306</v>
      </c>
    </row>
    <row r="2338" spans="1:9" ht="25" customHeight="1">
      <c r="A2338" s="1"/>
      <c r="B2338" s="1">
        <v>133</v>
      </c>
      <c r="C2338" s="13" t="s">
        <v>47</v>
      </c>
      <c r="D2338" s="4">
        <v>45107</v>
      </c>
      <c r="E2338" s="4">
        <v>45135</v>
      </c>
      <c r="F2338" s="5">
        <v>-7.7104862613153191E-2</v>
      </c>
      <c r="G2338" s="5">
        <f>'PG facts'!D42</f>
        <v>-1</v>
      </c>
      <c r="H2338" s="5">
        <f t="shared" si="72"/>
        <v>5.9451598385932289E-3</v>
      </c>
      <c r="I2338" s="5">
        <f t="shared" si="73"/>
        <v>7.7104862613153191E-2</v>
      </c>
    </row>
    <row r="2339" spans="1:9" ht="25" customHeight="1">
      <c r="A2339" s="1"/>
      <c r="B2339" s="1">
        <v>133</v>
      </c>
      <c r="C2339" s="13" t="s">
        <v>47</v>
      </c>
      <c r="D2339" s="4">
        <v>45199</v>
      </c>
      <c r="E2339" s="4">
        <v>45217</v>
      </c>
      <c r="F2339" s="5">
        <v>1.3149542033191297</v>
      </c>
      <c r="G2339" s="5">
        <f>'PG facts'!D49</f>
        <v>-2</v>
      </c>
      <c r="H2339" s="5">
        <f t="shared" si="72"/>
        <v>1.7291045568266472</v>
      </c>
      <c r="I2339" s="5">
        <f t="shared" si="73"/>
        <v>-2.6299084066382594</v>
      </c>
    </row>
    <row r="2340" spans="1:9" ht="25" customHeight="1">
      <c r="A2340" s="1"/>
      <c r="B2340" s="1">
        <v>133</v>
      </c>
      <c r="C2340" s="13" t="s">
        <v>47</v>
      </c>
      <c r="D2340" s="4">
        <v>45291</v>
      </c>
      <c r="E2340" s="4">
        <v>45314</v>
      </c>
      <c r="F2340" s="5">
        <v>2.2032156673114089</v>
      </c>
      <c r="G2340" s="5">
        <f>'PG facts'!D56</f>
        <v>1</v>
      </c>
      <c r="H2340" s="5">
        <f t="shared" si="72"/>
        <v>4.854159276686457</v>
      </c>
      <c r="I2340" s="5">
        <f t="shared" si="73"/>
        <v>2.2032156673114089</v>
      </c>
    </row>
    <row r="2341" spans="1:9" ht="25" customHeight="1">
      <c r="A2341" s="1"/>
      <c r="B2341" s="1">
        <v>133</v>
      </c>
      <c r="C2341" s="13" t="s">
        <v>47</v>
      </c>
      <c r="D2341" s="4">
        <v>45382</v>
      </c>
      <c r="E2341" s="4">
        <v>45401</v>
      </c>
      <c r="F2341" s="5">
        <v>1.360673628563136</v>
      </c>
      <c r="G2341" s="5">
        <f>'PG facts'!D63</f>
        <v>2</v>
      </c>
      <c r="H2341" s="5">
        <f t="shared" si="72"/>
        <v>1.851432723467171</v>
      </c>
      <c r="I2341" s="5">
        <f t="shared" si="73"/>
        <v>2.721347257126272</v>
      </c>
    </row>
    <row r="2342" spans="1:9" ht="25" customHeight="1">
      <c r="A2342" s="1"/>
      <c r="B2342" s="1">
        <v>133</v>
      </c>
      <c r="C2342" s="13" t="s">
        <v>47</v>
      </c>
      <c r="D2342" s="4">
        <v>45473</v>
      </c>
      <c r="E2342" s="4">
        <v>45503</v>
      </c>
      <c r="F2342" s="5">
        <v>1.8739916021125014</v>
      </c>
      <c r="G2342" s="5">
        <f>'PG facts'!D70</f>
        <v>2</v>
      </c>
      <c r="H2342" s="5">
        <f t="shared" si="72"/>
        <v>3.5118445247881795</v>
      </c>
      <c r="I2342" s="5">
        <f t="shared" si="73"/>
        <v>3.7479832042250028</v>
      </c>
    </row>
    <row r="2343" spans="1:9" ht="25" customHeight="1">
      <c r="A2343" s="1"/>
      <c r="B2343" s="1">
        <v>133</v>
      </c>
      <c r="C2343" s="13" t="s">
        <v>47</v>
      </c>
      <c r="D2343" s="4">
        <v>45565</v>
      </c>
      <c r="E2343" s="4">
        <v>45583</v>
      </c>
      <c r="F2343" s="5">
        <v>2.247682698810527</v>
      </c>
      <c r="G2343" s="5">
        <f>'PG facts'!D77</f>
        <v>5</v>
      </c>
      <c r="H2343" s="5">
        <f t="shared" si="72"/>
        <v>5.0520775145321739</v>
      </c>
      <c r="I2343" s="5">
        <f t="shared" si="73"/>
        <v>11.238413494052635</v>
      </c>
    </row>
    <row r="2344" spans="1:9" ht="25" customHeight="1">
      <c r="A2344" s="1"/>
      <c r="B2344" s="1">
        <v>133</v>
      </c>
      <c r="C2344" s="13" t="s">
        <v>50</v>
      </c>
      <c r="D2344" s="4">
        <v>44742</v>
      </c>
      <c r="E2344" s="4">
        <v>44771</v>
      </c>
      <c r="F2344" s="5">
        <v>3.4048088537418808</v>
      </c>
      <c r="G2344" s="5">
        <f>'PG facts'!D14</f>
        <v>-2</v>
      </c>
      <c r="H2344" s="5">
        <f t="shared" si="72"/>
        <v>11.5927233305191</v>
      </c>
      <c r="I2344" s="5">
        <f t="shared" si="73"/>
        <v>-6.8096177074837616</v>
      </c>
    </row>
    <row r="2345" spans="1:9" ht="25" customHeight="1">
      <c r="A2345" s="1"/>
      <c r="B2345" s="1">
        <v>133</v>
      </c>
      <c r="C2345" s="13" t="s">
        <v>50</v>
      </c>
      <c r="D2345" s="4">
        <v>44834</v>
      </c>
      <c r="E2345" s="4">
        <v>44853</v>
      </c>
      <c r="F2345" s="5">
        <v>-0.26864270520209343</v>
      </c>
      <c r="G2345" s="5">
        <f>'PG facts'!D21</f>
        <v>1</v>
      </c>
      <c r="H2345" s="5">
        <f t="shared" si="72"/>
        <v>7.2168903058298872E-2</v>
      </c>
      <c r="I2345" s="5">
        <f t="shared" si="73"/>
        <v>-0.26864270520209343</v>
      </c>
    </row>
    <row r="2346" spans="1:9" ht="25" customHeight="1">
      <c r="A2346" s="1"/>
      <c r="B2346" s="1">
        <v>133</v>
      </c>
      <c r="C2346" s="13" t="s">
        <v>50</v>
      </c>
      <c r="D2346" s="4">
        <v>44926</v>
      </c>
      <c r="E2346" s="4">
        <v>44945</v>
      </c>
      <c r="F2346" s="5">
        <v>-0.97880747126437573</v>
      </c>
      <c r="G2346" s="5">
        <f>'PG facts'!D28</f>
        <v>-8</v>
      </c>
      <c r="H2346" s="5">
        <f t="shared" si="72"/>
        <v>0.95806406580296166</v>
      </c>
      <c r="I2346" s="5">
        <f t="shared" si="73"/>
        <v>7.8304597701150058</v>
      </c>
    </row>
    <row r="2347" spans="1:9" ht="25" customHeight="1">
      <c r="A2347" s="1"/>
      <c r="B2347" s="1">
        <v>133</v>
      </c>
      <c r="C2347" s="13" t="s">
        <v>50</v>
      </c>
      <c r="D2347" s="4">
        <v>45016</v>
      </c>
      <c r="E2347" s="4">
        <v>45037</v>
      </c>
      <c r="F2347" s="5">
        <v>-1.5609194946349714</v>
      </c>
      <c r="G2347" s="5">
        <f>'PG facts'!D35</f>
        <v>-1</v>
      </c>
      <c r="H2347" s="5">
        <f t="shared" si="72"/>
        <v>2.4364696687314944</v>
      </c>
      <c r="I2347" s="5">
        <f t="shared" si="73"/>
        <v>1.5609194946349714</v>
      </c>
    </row>
    <row r="2348" spans="1:9" ht="25" customHeight="1">
      <c r="A2348" s="1"/>
      <c r="B2348" s="1">
        <v>133</v>
      </c>
      <c r="C2348" s="13" t="s">
        <v>50</v>
      </c>
      <c r="D2348" s="4">
        <v>45107</v>
      </c>
      <c r="E2348" s="4">
        <v>45135</v>
      </c>
      <c r="F2348" s="5">
        <v>-0.28354349497309306</v>
      </c>
      <c r="G2348" s="5">
        <f>'PG facts'!D42</f>
        <v>-1</v>
      </c>
      <c r="H2348" s="5">
        <f t="shared" si="72"/>
        <v>8.0396913541556453E-2</v>
      </c>
      <c r="I2348" s="5">
        <f t="shared" si="73"/>
        <v>0.28354349497309306</v>
      </c>
    </row>
    <row r="2349" spans="1:9" ht="25" customHeight="1">
      <c r="A2349" s="1"/>
      <c r="B2349" s="1">
        <v>133</v>
      </c>
      <c r="C2349" s="13" t="s">
        <v>50</v>
      </c>
      <c r="D2349" s="4">
        <v>45199</v>
      </c>
      <c r="E2349" s="4">
        <v>45217</v>
      </c>
      <c r="F2349" s="5">
        <v>-7.7104862613153191E-2</v>
      </c>
      <c r="G2349" s="5">
        <f>'PG facts'!D49</f>
        <v>-2</v>
      </c>
      <c r="H2349" s="5">
        <f t="shared" si="72"/>
        <v>5.9451598385932289E-3</v>
      </c>
      <c r="I2349" s="5">
        <f t="shared" si="73"/>
        <v>0.15420972522630638</v>
      </c>
    </row>
    <row r="2350" spans="1:9" ht="25" customHeight="1">
      <c r="A2350" s="1"/>
      <c r="B2350" s="1">
        <v>133</v>
      </c>
      <c r="C2350" s="13" t="s">
        <v>50</v>
      </c>
      <c r="D2350" s="4">
        <v>45291</v>
      </c>
      <c r="E2350" s="4">
        <v>45314</v>
      </c>
      <c r="F2350" s="5">
        <v>1.3149542033191297</v>
      </c>
      <c r="G2350" s="5">
        <f>'PG facts'!D56</f>
        <v>1</v>
      </c>
      <c r="H2350" s="5">
        <f t="shared" si="72"/>
        <v>1.7291045568266472</v>
      </c>
      <c r="I2350" s="5">
        <f t="shared" si="73"/>
        <v>1.3149542033191297</v>
      </c>
    </row>
    <row r="2351" spans="1:9" ht="25" customHeight="1">
      <c r="A2351" s="1"/>
      <c r="B2351" s="1">
        <v>133</v>
      </c>
      <c r="C2351" s="13" t="s">
        <v>50</v>
      </c>
      <c r="D2351" s="4">
        <v>45382</v>
      </c>
      <c r="E2351" s="4">
        <v>45401</v>
      </c>
      <c r="F2351" s="5">
        <v>2.2032156673114089</v>
      </c>
      <c r="G2351" s="5">
        <f>'PG facts'!D63</f>
        <v>2</v>
      </c>
      <c r="H2351" s="5">
        <f t="shared" si="72"/>
        <v>4.854159276686457</v>
      </c>
      <c r="I2351" s="5">
        <f t="shared" si="73"/>
        <v>4.4064313346228179</v>
      </c>
    </row>
    <row r="2352" spans="1:9" ht="25" customHeight="1">
      <c r="A2352" s="1"/>
      <c r="B2352" s="1">
        <v>133</v>
      </c>
      <c r="C2352" s="13" t="s">
        <v>50</v>
      </c>
      <c r="D2352" s="4">
        <v>45473</v>
      </c>
      <c r="E2352" s="4">
        <v>45503</v>
      </c>
      <c r="F2352" s="5">
        <v>1.360673628563136</v>
      </c>
      <c r="G2352" s="5">
        <f>'PG facts'!D70</f>
        <v>2</v>
      </c>
      <c r="H2352" s="5">
        <f t="shared" si="72"/>
        <v>1.851432723467171</v>
      </c>
      <c r="I2352" s="5">
        <f t="shared" si="73"/>
        <v>2.721347257126272</v>
      </c>
    </row>
    <row r="2353" spans="1:9" ht="25" customHeight="1">
      <c r="A2353" s="1"/>
      <c r="B2353" s="1">
        <v>133</v>
      </c>
      <c r="C2353" s="13" t="s">
        <v>50</v>
      </c>
      <c r="D2353" s="4">
        <v>45565</v>
      </c>
      <c r="E2353" s="4">
        <v>45583</v>
      </c>
      <c r="F2353" s="5">
        <v>1.8739916021125014</v>
      </c>
      <c r="G2353" s="5">
        <f>'PG facts'!D77</f>
        <v>5</v>
      </c>
      <c r="H2353" s="5">
        <f t="shared" si="72"/>
        <v>3.5118445247881795</v>
      </c>
      <c r="I2353" s="5">
        <f t="shared" si="73"/>
        <v>9.369958010562506</v>
      </c>
    </row>
    <row r="2354" spans="1:9" ht="25" customHeight="1">
      <c r="A2354" s="1"/>
      <c r="B2354" s="1">
        <v>134</v>
      </c>
      <c r="C2354" s="13" t="s">
        <v>47</v>
      </c>
      <c r="D2354" s="4">
        <v>44651</v>
      </c>
      <c r="E2354" s="4">
        <v>44671</v>
      </c>
      <c r="F2354" s="5">
        <v>3.4048088537418808</v>
      </c>
      <c r="G2354" s="5">
        <f>'PG facts'!D8</f>
        <v>8</v>
      </c>
      <c r="H2354" s="5">
        <f t="shared" si="72"/>
        <v>11.5927233305191</v>
      </c>
      <c r="I2354" s="5">
        <f t="shared" si="73"/>
        <v>27.238470829935046</v>
      </c>
    </row>
    <row r="2355" spans="1:9" ht="25" customHeight="1">
      <c r="A2355" s="1"/>
      <c r="B2355" s="1">
        <v>134</v>
      </c>
      <c r="C2355" s="13" t="s">
        <v>47</v>
      </c>
      <c r="D2355" s="4">
        <v>44742</v>
      </c>
      <c r="E2355" s="4">
        <v>44771</v>
      </c>
      <c r="F2355" s="5">
        <v>-0.26864270520209343</v>
      </c>
      <c r="G2355" s="5">
        <f>'PG facts'!D15</f>
        <v>0</v>
      </c>
      <c r="H2355" s="5">
        <f t="shared" si="72"/>
        <v>7.2168903058298872E-2</v>
      </c>
      <c r="I2355" s="5">
        <f t="shared" si="73"/>
        <v>0</v>
      </c>
    </row>
    <row r="2356" spans="1:9" ht="25" customHeight="1">
      <c r="A2356" s="1"/>
      <c r="B2356" s="1">
        <v>134</v>
      </c>
      <c r="C2356" s="13" t="s">
        <v>47</v>
      </c>
      <c r="D2356" s="4">
        <v>44834</v>
      </c>
      <c r="E2356" s="4">
        <v>44853</v>
      </c>
      <c r="F2356" s="5">
        <v>-0.97880747126437573</v>
      </c>
      <c r="G2356" s="5">
        <f>'PG facts'!D22</f>
        <v>-2</v>
      </c>
      <c r="H2356" s="5">
        <f t="shared" si="72"/>
        <v>0.95806406580296166</v>
      </c>
      <c r="I2356" s="5">
        <f t="shared" si="73"/>
        <v>1.9576149425287515</v>
      </c>
    </row>
    <row r="2357" spans="1:9" ht="25" customHeight="1">
      <c r="A2357" s="1"/>
      <c r="B2357" s="1">
        <v>134</v>
      </c>
      <c r="C2357" s="13" t="s">
        <v>47</v>
      </c>
      <c r="D2357" s="4">
        <v>44926</v>
      </c>
      <c r="E2357" s="4">
        <v>44945</v>
      </c>
      <c r="F2357" s="5">
        <v>-1.5609194946349714</v>
      </c>
      <c r="G2357" s="5">
        <f>'PG facts'!D29</f>
        <v>-1</v>
      </c>
      <c r="H2357" s="5">
        <f t="shared" si="72"/>
        <v>2.4364696687314944</v>
      </c>
      <c r="I2357" s="5">
        <f t="shared" si="73"/>
        <v>1.5609194946349714</v>
      </c>
    </row>
    <row r="2358" spans="1:9" ht="25" customHeight="1">
      <c r="A2358" s="1"/>
      <c r="B2358" s="1">
        <v>134</v>
      </c>
      <c r="C2358" s="13" t="s">
        <v>47</v>
      </c>
      <c r="D2358" s="4">
        <v>45016</v>
      </c>
      <c r="E2358" s="4">
        <v>45037</v>
      </c>
      <c r="F2358" s="5">
        <v>-0.28354349497309306</v>
      </c>
      <c r="G2358" s="5">
        <f>'PG facts'!D36</f>
        <v>1</v>
      </c>
      <c r="H2358" s="5">
        <f t="shared" si="72"/>
        <v>8.0396913541556453E-2</v>
      </c>
      <c r="I2358" s="5">
        <f t="shared" si="73"/>
        <v>-0.28354349497309306</v>
      </c>
    </row>
    <row r="2359" spans="1:9" ht="25" customHeight="1">
      <c r="A2359" s="1"/>
      <c r="B2359" s="1">
        <v>134</v>
      </c>
      <c r="C2359" s="13" t="s">
        <v>47</v>
      </c>
      <c r="D2359" s="4">
        <v>45107</v>
      </c>
      <c r="E2359" s="4">
        <v>45135</v>
      </c>
      <c r="F2359" s="5">
        <v>-7.7104862613153191E-2</v>
      </c>
      <c r="G2359" s="5">
        <f>'PG facts'!D43</f>
        <v>-3</v>
      </c>
      <c r="H2359" s="5">
        <f t="shared" si="72"/>
        <v>5.9451598385932289E-3</v>
      </c>
      <c r="I2359" s="5">
        <f t="shared" si="73"/>
        <v>0.23131458783945957</v>
      </c>
    </row>
    <row r="2360" spans="1:9" ht="25" customHeight="1">
      <c r="A2360" s="1"/>
      <c r="B2360" s="1">
        <v>134</v>
      </c>
      <c r="C2360" s="13" t="s">
        <v>47</v>
      </c>
      <c r="D2360" s="4">
        <v>45199</v>
      </c>
      <c r="E2360" s="4">
        <v>45217</v>
      </c>
      <c r="F2360" s="5">
        <v>1.3149542033191297</v>
      </c>
      <c r="G2360" s="5">
        <f>'PG facts'!D50</f>
        <v>2</v>
      </c>
      <c r="H2360" s="5">
        <f t="shared" si="72"/>
        <v>1.7291045568266472</v>
      </c>
      <c r="I2360" s="5">
        <f t="shared" si="73"/>
        <v>2.6299084066382594</v>
      </c>
    </row>
    <row r="2361" spans="1:9" ht="25" customHeight="1">
      <c r="A2361" s="1"/>
      <c r="B2361" s="1">
        <v>134</v>
      </c>
      <c r="C2361" s="13" t="s">
        <v>47</v>
      </c>
      <c r="D2361" s="4">
        <v>45291</v>
      </c>
      <c r="E2361" s="4">
        <v>45314</v>
      </c>
      <c r="F2361" s="5">
        <v>2.2032156673114089</v>
      </c>
      <c r="G2361" s="5">
        <f>'PG facts'!D57</f>
        <v>-4</v>
      </c>
      <c r="H2361" s="5">
        <f t="shared" si="72"/>
        <v>4.854159276686457</v>
      </c>
      <c r="I2361" s="5">
        <f t="shared" si="73"/>
        <v>-8.8128626692456358</v>
      </c>
    </row>
    <row r="2362" spans="1:9" ht="25" customHeight="1">
      <c r="A2362" s="1"/>
      <c r="B2362" s="1">
        <v>134</v>
      </c>
      <c r="C2362" s="13" t="s">
        <v>47</v>
      </c>
      <c r="D2362" s="4">
        <v>45382</v>
      </c>
      <c r="E2362" s="4">
        <v>45401</v>
      </c>
      <c r="F2362" s="5">
        <v>1.360673628563136</v>
      </c>
      <c r="G2362" s="5">
        <f>'PG facts'!D64</f>
        <v>-4</v>
      </c>
      <c r="H2362" s="5">
        <f t="shared" si="72"/>
        <v>1.851432723467171</v>
      </c>
      <c r="I2362" s="5">
        <f t="shared" si="73"/>
        <v>-5.442694514252544</v>
      </c>
    </row>
    <row r="2363" spans="1:9" ht="25" customHeight="1">
      <c r="A2363" s="1"/>
      <c r="B2363" s="1">
        <v>134</v>
      </c>
      <c r="C2363" s="13" t="s">
        <v>47</v>
      </c>
      <c r="D2363" s="4">
        <v>45473</v>
      </c>
      <c r="E2363" s="4">
        <v>45503</v>
      </c>
      <c r="F2363" s="5">
        <v>1.8739916021125014</v>
      </c>
      <c r="G2363" s="5">
        <f>'PG facts'!D71</f>
        <v>1</v>
      </c>
      <c r="H2363" s="5">
        <f t="shared" si="72"/>
        <v>3.5118445247881795</v>
      </c>
      <c r="I2363" s="5">
        <f t="shared" si="73"/>
        <v>1.8739916021125014</v>
      </c>
    </row>
    <row r="2364" spans="1:9" ht="25" customHeight="1">
      <c r="A2364" s="1"/>
      <c r="B2364" s="1">
        <v>134</v>
      </c>
      <c r="C2364" s="13" t="s">
        <v>50</v>
      </c>
      <c r="D2364" s="4">
        <v>44742</v>
      </c>
      <c r="E2364" s="4">
        <v>44771</v>
      </c>
      <c r="F2364" s="5">
        <v>3.4048088537418808</v>
      </c>
      <c r="G2364" s="5">
        <f>'PG facts'!D15</f>
        <v>0</v>
      </c>
      <c r="H2364" s="5">
        <f t="shared" si="72"/>
        <v>11.5927233305191</v>
      </c>
      <c r="I2364" s="5">
        <f t="shared" si="73"/>
        <v>0</v>
      </c>
    </row>
    <row r="2365" spans="1:9" ht="25" customHeight="1">
      <c r="A2365" s="1"/>
      <c r="B2365" s="1">
        <v>134</v>
      </c>
      <c r="C2365" s="13" t="s">
        <v>50</v>
      </c>
      <c r="D2365" s="4">
        <v>44834</v>
      </c>
      <c r="E2365" s="4">
        <v>44853</v>
      </c>
      <c r="F2365" s="5">
        <v>-0.26864270520209343</v>
      </c>
      <c r="G2365" s="5">
        <f>'PG facts'!D22</f>
        <v>-2</v>
      </c>
      <c r="H2365" s="5">
        <f t="shared" si="72"/>
        <v>7.2168903058298872E-2</v>
      </c>
      <c r="I2365" s="5">
        <f t="shared" si="73"/>
        <v>0.53728541040418687</v>
      </c>
    </row>
    <row r="2366" spans="1:9" ht="25" customHeight="1">
      <c r="A2366" s="1"/>
      <c r="B2366" s="1">
        <v>134</v>
      </c>
      <c r="C2366" s="13" t="s">
        <v>50</v>
      </c>
      <c r="D2366" s="4">
        <v>44926</v>
      </c>
      <c r="E2366" s="4">
        <v>44945</v>
      </c>
      <c r="F2366" s="5">
        <v>-0.97880747126437573</v>
      </c>
      <c r="G2366" s="5">
        <f>'PG facts'!D29</f>
        <v>-1</v>
      </c>
      <c r="H2366" s="5">
        <f t="shared" si="72"/>
        <v>0.95806406580296166</v>
      </c>
      <c r="I2366" s="5">
        <f t="shared" si="73"/>
        <v>0.97880747126437573</v>
      </c>
    </row>
    <row r="2367" spans="1:9" ht="25" customHeight="1">
      <c r="A2367" s="1"/>
      <c r="B2367" s="1">
        <v>134</v>
      </c>
      <c r="C2367" s="13" t="s">
        <v>50</v>
      </c>
      <c r="D2367" s="4">
        <v>45016</v>
      </c>
      <c r="E2367" s="4">
        <v>45037</v>
      </c>
      <c r="F2367" s="5">
        <v>-1.5609194946349714</v>
      </c>
      <c r="G2367" s="5">
        <f>'PG facts'!D36</f>
        <v>1</v>
      </c>
      <c r="H2367" s="5">
        <f t="shared" si="72"/>
        <v>2.4364696687314944</v>
      </c>
      <c r="I2367" s="5">
        <f t="shared" si="73"/>
        <v>-1.5609194946349714</v>
      </c>
    </row>
    <row r="2368" spans="1:9" ht="25" customHeight="1">
      <c r="A2368" s="1"/>
      <c r="B2368" s="1">
        <v>134</v>
      </c>
      <c r="C2368" s="13" t="s">
        <v>50</v>
      </c>
      <c r="D2368" s="4">
        <v>45107</v>
      </c>
      <c r="E2368" s="4">
        <v>45135</v>
      </c>
      <c r="F2368" s="5">
        <v>-0.28354349497309306</v>
      </c>
      <c r="G2368" s="5">
        <f>'PG facts'!D43</f>
        <v>-3</v>
      </c>
      <c r="H2368" s="5">
        <f t="shared" si="72"/>
        <v>8.0396913541556453E-2</v>
      </c>
      <c r="I2368" s="5">
        <f t="shared" si="73"/>
        <v>0.85063048491927917</v>
      </c>
    </row>
    <row r="2369" spans="1:9" ht="25" customHeight="1">
      <c r="A2369" s="1"/>
      <c r="B2369" s="1">
        <v>134</v>
      </c>
      <c r="C2369" s="13" t="s">
        <v>50</v>
      </c>
      <c r="D2369" s="4">
        <v>45199</v>
      </c>
      <c r="E2369" s="4">
        <v>45217</v>
      </c>
      <c r="F2369" s="5">
        <v>-7.7104862613153191E-2</v>
      </c>
      <c r="G2369" s="5">
        <f>'PG facts'!D50</f>
        <v>2</v>
      </c>
      <c r="H2369" s="5">
        <f t="shared" si="72"/>
        <v>5.9451598385932289E-3</v>
      </c>
      <c r="I2369" s="5">
        <f t="shared" si="73"/>
        <v>-0.15420972522630638</v>
      </c>
    </row>
    <row r="2370" spans="1:9" ht="25" customHeight="1">
      <c r="A2370" s="1"/>
      <c r="B2370" s="1">
        <v>134</v>
      </c>
      <c r="C2370" s="13" t="s">
        <v>50</v>
      </c>
      <c r="D2370" s="4">
        <v>45291</v>
      </c>
      <c r="E2370" s="4">
        <v>45314</v>
      </c>
      <c r="F2370" s="5">
        <v>1.3149542033191297</v>
      </c>
      <c r="G2370" s="5">
        <f>'PG facts'!D57</f>
        <v>-4</v>
      </c>
      <c r="H2370" s="5">
        <f t="shared" si="72"/>
        <v>1.7291045568266472</v>
      </c>
      <c r="I2370" s="5">
        <f t="shared" si="73"/>
        <v>-5.2598168132765188</v>
      </c>
    </row>
    <row r="2371" spans="1:9" ht="25" customHeight="1">
      <c r="A2371" s="1"/>
      <c r="B2371" s="1">
        <v>134</v>
      </c>
      <c r="C2371" s="13" t="s">
        <v>50</v>
      </c>
      <c r="D2371" s="4">
        <v>45382</v>
      </c>
      <c r="E2371" s="4">
        <v>45401</v>
      </c>
      <c r="F2371" s="5">
        <v>2.2032156673114089</v>
      </c>
      <c r="G2371" s="5">
        <f>'PG facts'!D64</f>
        <v>-4</v>
      </c>
      <c r="H2371" s="5">
        <f t="shared" si="72"/>
        <v>4.854159276686457</v>
      </c>
      <c r="I2371" s="5">
        <f t="shared" si="73"/>
        <v>-8.8128626692456358</v>
      </c>
    </row>
    <row r="2372" spans="1:9" ht="25" customHeight="1">
      <c r="A2372" s="1"/>
      <c r="B2372" s="1">
        <v>134</v>
      </c>
      <c r="C2372" s="13" t="s">
        <v>50</v>
      </c>
      <c r="D2372" s="4">
        <v>45473</v>
      </c>
      <c r="E2372" s="4">
        <v>45503</v>
      </c>
      <c r="F2372" s="5">
        <v>1.360673628563136</v>
      </c>
      <c r="G2372" s="5">
        <f>'PG facts'!D71</f>
        <v>1</v>
      </c>
      <c r="H2372" s="5">
        <f t="shared" si="72"/>
        <v>1.851432723467171</v>
      </c>
      <c r="I2372" s="5">
        <f t="shared" si="73"/>
        <v>1.360673628563136</v>
      </c>
    </row>
    <row r="2373" spans="1:9" ht="25" customHeight="1">
      <c r="A2373" s="1"/>
      <c r="B2373" s="1">
        <v>135</v>
      </c>
      <c r="C2373" s="13" t="s">
        <v>47</v>
      </c>
      <c r="D2373" s="4">
        <v>44651</v>
      </c>
      <c r="E2373" s="4">
        <v>44671</v>
      </c>
      <c r="F2373" s="5">
        <v>3.4048088537418808</v>
      </c>
      <c r="G2373" s="5">
        <f>'PG facts'!D8</f>
        <v>8</v>
      </c>
      <c r="H2373" s="5">
        <f t="shared" si="72"/>
        <v>11.5927233305191</v>
      </c>
      <c r="I2373" s="5">
        <f t="shared" si="73"/>
        <v>27.238470829935046</v>
      </c>
    </row>
    <row r="2374" spans="1:9" ht="25" customHeight="1">
      <c r="A2374" s="1"/>
      <c r="B2374" s="1">
        <v>135</v>
      </c>
      <c r="C2374" s="13" t="s">
        <v>47</v>
      </c>
      <c r="D2374" s="4">
        <v>44742</v>
      </c>
      <c r="E2374" s="4">
        <v>44771</v>
      </c>
      <c r="F2374" s="5">
        <v>-0.26864270520209343</v>
      </c>
      <c r="G2374" s="5">
        <f>'PG facts'!D15</f>
        <v>0</v>
      </c>
      <c r="H2374" s="5">
        <f t="shared" ref="H2374:H2437" si="74">F2374^2</f>
        <v>7.2168903058298872E-2</v>
      </c>
      <c r="I2374" s="5">
        <f t="shared" ref="I2374:I2437" si="75">F2374*G2374</f>
        <v>0</v>
      </c>
    </row>
    <row r="2375" spans="1:9" ht="25" customHeight="1">
      <c r="A2375" s="1"/>
      <c r="B2375" s="1">
        <v>135</v>
      </c>
      <c r="C2375" s="13" t="s">
        <v>47</v>
      </c>
      <c r="D2375" s="4">
        <v>44834</v>
      </c>
      <c r="E2375" s="4">
        <v>44853</v>
      </c>
      <c r="F2375" s="5">
        <v>-0.97880747126437573</v>
      </c>
      <c r="G2375" s="5">
        <f>'PG facts'!D22</f>
        <v>-2</v>
      </c>
      <c r="H2375" s="5">
        <f t="shared" si="74"/>
        <v>0.95806406580296166</v>
      </c>
      <c r="I2375" s="5">
        <f t="shared" si="75"/>
        <v>1.9576149425287515</v>
      </c>
    </row>
    <row r="2376" spans="1:9" ht="25" customHeight="1">
      <c r="A2376" s="1"/>
      <c r="B2376" s="1">
        <v>135</v>
      </c>
      <c r="C2376" s="13" t="s">
        <v>47</v>
      </c>
      <c r="D2376" s="4">
        <v>44926</v>
      </c>
      <c r="E2376" s="4">
        <v>44945</v>
      </c>
      <c r="F2376" s="5">
        <v>-1.5609194946349714</v>
      </c>
      <c r="G2376" s="5">
        <f>'PG facts'!D29</f>
        <v>-1</v>
      </c>
      <c r="H2376" s="5">
        <f t="shared" si="74"/>
        <v>2.4364696687314944</v>
      </c>
      <c r="I2376" s="5">
        <f t="shared" si="75"/>
        <v>1.5609194946349714</v>
      </c>
    </row>
    <row r="2377" spans="1:9" ht="25" customHeight="1">
      <c r="A2377" s="1"/>
      <c r="B2377" s="1">
        <v>135</v>
      </c>
      <c r="C2377" s="13" t="s">
        <v>47</v>
      </c>
      <c r="D2377" s="4">
        <v>45016</v>
      </c>
      <c r="E2377" s="4">
        <v>45037</v>
      </c>
      <c r="F2377" s="5">
        <v>-0.28354349497309306</v>
      </c>
      <c r="G2377" s="5">
        <f>'PG facts'!D36</f>
        <v>1</v>
      </c>
      <c r="H2377" s="5">
        <f t="shared" si="74"/>
        <v>8.0396913541556453E-2</v>
      </c>
      <c r="I2377" s="5">
        <f t="shared" si="75"/>
        <v>-0.28354349497309306</v>
      </c>
    </row>
    <row r="2378" spans="1:9" ht="25" customHeight="1">
      <c r="A2378" s="1"/>
      <c r="B2378" s="1">
        <v>135</v>
      </c>
      <c r="C2378" s="13" t="s">
        <v>47</v>
      </c>
      <c r="D2378" s="4">
        <v>45107</v>
      </c>
      <c r="E2378" s="4">
        <v>45135</v>
      </c>
      <c r="F2378" s="5">
        <v>-7.7104862613153191E-2</v>
      </c>
      <c r="G2378" s="5">
        <f>'PG facts'!D43</f>
        <v>-3</v>
      </c>
      <c r="H2378" s="5">
        <f t="shared" si="74"/>
        <v>5.9451598385932289E-3</v>
      </c>
      <c r="I2378" s="5">
        <f t="shared" si="75"/>
        <v>0.23131458783945957</v>
      </c>
    </row>
    <row r="2379" spans="1:9" ht="25" customHeight="1">
      <c r="A2379" s="1"/>
      <c r="B2379" s="1">
        <v>135</v>
      </c>
      <c r="C2379" s="13" t="s">
        <v>47</v>
      </c>
      <c r="D2379" s="4">
        <v>45199</v>
      </c>
      <c r="E2379" s="4">
        <v>45217</v>
      </c>
      <c r="F2379" s="5">
        <v>1.3149542033191297</v>
      </c>
      <c r="G2379" s="5">
        <f>'PG facts'!D50</f>
        <v>2</v>
      </c>
      <c r="H2379" s="5">
        <f t="shared" si="74"/>
        <v>1.7291045568266472</v>
      </c>
      <c r="I2379" s="5">
        <f t="shared" si="75"/>
        <v>2.6299084066382594</v>
      </c>
    </row>
    <row r="2380" spans="1:9" ht="25" customHeight="1">
      <c r="A2380" s="1"/>
      <c r="B2380" s="1">
        <v>135</v>
      </c>
      <c r="C2380" s="13" t="s">
        <v>47</v>
      </c>
      <c r="D2380" s="4">
        <v>45291</v>
      </c>
      <c r="E2380" s="4">
        <v>45314</v>
      </c>
      <c r="F2380" s="5">
        <v>2.2032156673114089</v>
      </c>
      <c r="G2380" s="5">
        <f>'PG facts'!D57</f>
        <v>-4</v>
      </c>
      <c r="H2380" s="5">
        <f t="shared" si="74"/>
        <v>4.854159276686457</v>
      </c>
      <c r="I2380" s="5">
        <f t="shared" si="75"/>
        <v>-8.8128626692456358</v>
      </c>
    </row>
    <row r="2381" spans="1:9" ht="25" customHeight="1">
      <c r="A2381" s="1"/>
      <c r="B2381" s="1">
        <v>135</v>
      </c>
      <c r="C2381" s="13" t="s">
        <v>47</v>
      </c>
      <c r="D2381" s="4">
        <v>45382</v>
      </c>
      <c r="E2381" s="4">
        <v>45401</v>
      </c>
      <c r="F2381" s="5">
        <v>1.360673628563136</v>
      </c>
      <c r="G2381" s="5">
        <f>'PG facts'!D64</f>
        <v>-4</v>
      </c>
      <c r="H2381" s="5">
        <f t="shared" si="74"/>
        <v>1.851432723467171</v>
      </c>
      <c r="I2381" s="5">
        <f t="shared" si="75"/>
        <v>-5.442694514252544</v>
      </c>
    </row>
    <row r="2382" spans="1:9" ht="25" customHeight="1">
      <c r="A2382" s="1"/>
      <c r="B2382" s="1">
        <v>135</v>
      </c>
      <c r="C2382" s="13" t="s">
        <v>47</v>
      </c>
      <c r="D2382" s="4">
        <v>45473</v>
      </c>
      <c r="E2382" s="4">
        <v>45503</v>
      </c>
      <c r="F2382" s="5">
        <v>1.8739916021125014</v>
      </c>
      <c r="G2382" s="5">
        <f>'PG facts'!D71</f>
        <v>1</v>
      </c>
      <c r="H2382" s="5">
        <f t="shared" si="74"/>
        <v>3.5118445247881795</v>
      </c>
      <c r="I2382" s="5">
        <f t="shared" si="75"/>
        <v>1.8739916021125014</v>
      </c>
    </row>
    <row r="2383" spans="1:9" ht="25" customHeight="1">
      <c r="A2383" s="1"/>
      <c r="B2383" s="1">
        <v>135</v>
      </c>
      <c r="C2383" s="13" t="s">
        <v>50</v>
      </c>
      <c r="D2383" s="4">
        <v>44742</v>
      </c>
      <c r="E2383" s="4">
        <v>44771</v>
      </c>
      <c r="F2383" s="5">
        <v>3.4048088537418808</v>
      </c>
      <c r="G2383" s="5">
        <f>'PG facts'!D15</f>
        <v>0</v>
      </c>
      <c r="H2383" s="5">
        <f t="shared" si="74"/>
        <v>11.5927233305191</v>
      </c>
      <c r="I2383" s="5">
        <f t="shared" si="75"/>
        <v>0</v>
      </c>
    </row>
    <row r="2384" spans="1:9" ht="25" customHeight="1">
      <c r="A2384" s="1"/>
      <c r="B2384" s="1">
        <v>135</v>
      </c>
      <c r="C2384" s="13" t="s">
        <v>50</v>
      </c>
      <c r="D2384" s="4">
        <v>44834</v>
      </c>
      <c r="E2384" s="4">
        <v>44853</v>
      </c>
      <c r="F2384" s="5">
        <v>-0.26864270520209343</v>
      </c>
      <c r="G2384" s="5">
        <f>'PG facts'!D22</f>
        <v>-2</v>
      </c>
      <c r="H2384" s="5">
        <f t="shared" si="74"/>
        <v>7.2168903058298872E-2</v>
      </c>
      <c r="I2384" s="5">
        <f t="shared" si="75"/>
        <v>0.53728541040418687</v>
      </c>
    </row>
    <row r="2385" spans="1:9" ht="25" customHeight="1">
      <c r="A2385" s="1"/>
      <c r="B2385" s="1">
        <v>135</v>
      </c>
      <c r="C2385" s="13" t="s">
        <v>50</v>
      </c>
      <c r="D2385" s="4">
        <v>44926</v>
      </c>
      <c r="E2385" s="4">
        <v>44945</v>
      </c>
      <c r="F2385" s="5">
        <v>-0.97880747126437573</v>
      </c>
      <c r="G2385" s="5">
        <f>'PG facts'!D29</f>
        <v>-1</v>
      </c>
      <c r="H2385" s="5">
        <f t="shared" si="74"/>
        <v>0.95806406580296166</v>
      </c>
      <c r="I2385" s="5">
        <f t="shared" si="75"/>
        <v>0.97880747126437573</v>
      </c>
    </row>
    <row r="2386" spans="1:9" ht="25" customHeight="1">
      <c r="A2386" s="1"/>
      <c r="B2386" s="1">
        <v>135</v>
      </c>
      <c r="C2386" s="13" t="s">
        <v>50</v>
      </c>
      <c r="D2386" s="4">
        <v>45016</v>
      </c>
      <c r="E2386" s="4">
        <v>45037</v>
      </c>
      <c r="F2386" s="5">
        <v>-1.5609194946349714</v>
      </c>
      <c r="G2386" s="5">
        <f>'PG facts'!D36</f>
        <v>1</v>
      </c>
      <c r="H2386" s="5">
        <f t="shared" si="74"/>
        <v>2.4364696687314944</v>
      </c>
      <c r="I2386" s="5">
        <f t="shared" si="75"/>
        <v>-1.5609194946349714</v>
      </c>
    </row>
    <row r="2387" spans="1:9" ht="25" customHeight="1">
      <c r="A2387" s="1"/>
      <c r="B2387" s="1">
        <v>135</v>
      </c>
      <c r="C2387" s="13" t="s">
        <v>50</v>
      </c>
      <c r="D2387" s="4">
        <v>45107</v>
      </c>
      <c r="E2387" s="4">
        <v>45135</v>
      </c>
      <c r="F2387" s="5">
        <v>-0.28354349497309306</v>
      </c>
      <c r="G2387" s="5">
        <f>'PG facts'!D43</f>
        <v>-3</v>
      </c>
      <c r="H2387" s="5">
        <f t="shared" si="74"/>
        <v>8.0396913541556453E-2</v>
      </c>
      <c r="I2387" s="5">
        <f t="shared" si="75"/>
        <v>0.85063048491927917</v>
      </c>
    </row>
    <row r="2388" spans="1:9" ht="25" customHeight="1">
      <c r="A2388" s="1"/>
      <c r="B2388" s="1">
        <v>135</v>
      </c>
      <c r="C2388" s="13" t="s">
        <v>50</v>
      </c>
      <c r="D2388" s="4">
        <v>45199</v>
      </c>
      <c r="E2388" s="4">
        <v>45217</v>
      </c>
      <c r="F2388" s="5">
        <v>-7.7104862613153191E-2</v>
      </c>
      <c r="G2388" s="5">
        <f>'PG facts'!D50</f>
        <v>2</v>
      </c>
      <c r="H2388" s="5">
        <f t="shared" si="74"/>
        <v>5.9451598385932289E-3</v>
      </c>
      <c r="I2388" s="5">
        <f t="shared" si="75"/>
        <v>-0.15420972522630638</v>
      </c>
    </row>
    <row r="2389" spans="1:9" ht="25" customHeight="1">
      <c r="A2389" s="1"/>
      <c r="B2389" s="1">
        <v>135</v>
      </c>
      <c r="C2389" s="13" t="s">
        <v>50</v>
      </c>
      <c r="D2389" s="4">
        <v>45291</v>
      </c>
      <c r="E2389" s="4">
        <v>45314</v>
      </c>
      <c r="F2389" s="5">
        <v>1.3149542033191297</v>
      </c>
      <c r="G2389" s="5">
        <f>'PG facts'!D57</f>
        <v>-4</v>
      </c>
      <c r="H2389" s="5">
        <f t="shared" si="74"/>
        <v>1.7291045568266472</v>
      </c>
      <c r="I2389" s="5">
        <f t="shared" si="75"/>
        <v>-5.2598168132765188</v>
      </c>
    </row>
    <row r="2390" spans="1:9" ht="25" customHeight="1">
      <c r="A2390" s="1"/>
      <c r="B2390" s="1">
        <v>135</v>
      </c>
      <c r="C2390" s="13" t="s">
        <v>50</v>
      </c>
      <c r="D2390" s="4">
        <v>45382</v>
      </c>
      <c r="E2390" s="4">
        <v>45401</v>
      </c>
      <c r="F2390" s="5">
        <v>2.2032156673114089</v>
      </c>
      <c r="G2390" s="5">
        <f>'PG facts'!D64</f>
        <v>-4</v>
      </c>
      <c r="H2390" s="5">
        <f t="shared" si="74"/>
        <v>4.854159276686457</v>
      </c>
      <c r="I2390" s="5">
        <f t="shared" si="75"/>
        <v>-8.8128626692456358</v>
      </c>
    </row>
    <row r="2391" spans="1:9" ht="25" customHeight="1">
      <c r="A2391" s="1"/>
      <c r="B2391" s="1">
        <v>135</v>
      </c>
      <c r="C2391" s="13" t="s">
        <v>50</v>
      </c>
      <c r="D2391" s="4">
        <v>45473</v>
      </c>
      <c r="E2391" s="4">
        <v>45503</v>
      </c>
      <c r="F2391" s="5">
        <v>1.360673628563136</v>
      </c>
      <c r="G2391" s="5">
        <f>'PG facts'!D71</f>
        <v>1</v>
      </c>
      <c r="H2391" s="5">
        <f t="shared" si="74"/>
        <v>1.851432723467171</v>
      </c>
      <c r="I2391" s="5">
        <f t="shared" si="75"/>
        <v>1.360673628563136</v>
      </c>
    </row>
    <row r="2392" spans="1:9" ht="25" customHeight="1">
      <c r="A2392" s="1"/>
      <c r="B2392" s="1">
        <v>135</v>
      </c>
      <c r="C2392" s="13" t="s">
        <v>50</v>
      </c>
      <c r="D2392" s="4">
        <v>45565</v>
      </c>
      <c r="E2392" s="4">
        <v>45583</v>
      </c>
      <c r="F2392" s="5">
        <v>1.8739916021125014</v>
      </c>
      <c r="G2392" s="5">
        <f>'PG facts'!D78</f>
        <v>-1</v>
      </c>
      <c r="H2392" s="5">
        <f t="shared" si="74"/>
        <v>3.5118445247881795</v>
      </c>
      <c r="I2392" s="5">
        <f t="shared" si="75"/>
        <v>-1.8739916021125014</v>
      </c>
    </row>
    <row r="2393" spans="1:9" ht="25" customHeight="1">
      <c r="A2393" s="1"/>
      <c r="B2393" s="1">
        <v>136</v>
      </c>
      <c r="C2393" s="13" t="s">
        <v>47</v>
      </c>
      <c r="D2393" s="4">
        <v>44651</v>
      </c>
      <c r="E2393" s="4">
        <v>44671</v>
      </c>
      <c r="F2393" s="5">
        <v>3.4048088537418808</v>
      </c>
      <c r="G2393" s="5">
        <f>'PG facts'!D8</f>
        <v>8</v>
      </c>
      <c r="H2393" s="5">
        <f t="shared" si="74"/>
        <v>11.5927233305191</v>
      </c>
      <c r="I2393" s="5">
        <f t="shared" si="75"/>
        <v>27.238470829935046</v>
      </c>
    </row>
    <row r="2394" spans="1:9" ht="25" customHeight="1">
      <c r="A2394" s="1"/>
      <c r="B2394" s="1">
        <v>136</v>
      </c>
      <c r="C2394" s="13" t="s">
        <v>47</v>
      </c>
      <c r="D2394" s="4">
        <v>44742</v>
      </c>
      <c r="E2394" s="4">
        <v>44771</v>
      </c>
      <c r="F2394" s="5">
        <v>-0.26864270520209343</v>
      </c>
      <c r="G2394" s="5">
        <f>'PG facts'!D15</f>
        <v>0</v>
      </c>
      <c r="H2394" s="5">
        <f t="shared" si="74"/>
        <v>7.2168903058298872E-2</v>
      </c>
      <c r="I2394" s="5">
        <f t="shared" si="75"/>
        <v>0</v>
      </c>
    </row>
    <row r="2395" spans="1:9" ht="25" customHeight="1">
      <c r="A2395" s="1"/>
      <c r="B2395" s="1">
        <v>136</v>
      </c>
      <c r="C2395" s="13" t="s">
        <v>47</v>
      </c>
      <c r="D2395" s="4">
        <v>44834</v>
      </c>
      <c r="E2395" s="4">
        <v>44853</v>
      </c>
      <c r="F2395" s="5">
        <v>-0.97880747126437573</v>
      </c>
      <c r="G2395" s="5">
        <f>'PG facts'!D22</f>
        <v>-2</v>
      </c>
      <c r="H2395" s="5">
        <f t="shared" si="74"/>
        <v>0.95806406580296166</v>
      </c>
      <c r="I2395" s="5">
        <f t="shared" si="75"/>
        <v>1.9576149425287515</v>
      </c>
    </row>
    <row r="2396" spans="1:9" ht="25" customHeight="1">
      <c r="A2396" s="1"/>
      <c r="B2396" s="1">
        <v>136</v>
      </c>
      <c r="C2396" s="13" t="s">
        <v>47</v>
      </c>
      <c r="D2396" s="4">
        <v>44926</v>
      </c>
      <c r="E2396" s="4">
        <v>44945</v>
      </c>
      <c r="F2396" s="5">
        <v>-1.5609194946349714</v>
      </c>
      <c r="G2396" s="5">
        <f>'PG facts'!D29</f>
        <v>-1</v>
      </c>
      <c r="H2396" s="5">
        <f t="shared" si="74"/>
        <v>2.4364696687314944</v>
      </c>
      <c r="I2396" s="5">
        <f t="shared" si="75"/>
        <v>1.5609194946349714</v>
      </c>
    </row>
    <row r="2397" spans="1:9" ht="25" customHeight="1">
      <c r="A2397" s="1"/>
      <c r="B2397" s="1">
        <v>136</v>
      </c>
      <c r="C2397" s="13" t="s">
        <v>47</v>
      </c>
      <c r="D2397" s="4">
        <v>45016</v>
      </c>
      <c r="E2397" s="4">
        <v>45037</v>
      </c>
      <c r="F2397" s="5">
        <v>-0.28354349497309306</v>
      </c>
      <c r="G2397" s="5">
        <f>'PG facts'!D36</f>
        <v>1</v>
      </c>
      <c r="H2397" s="5">
        <f t="shared" si="74"/>
        <v>8.0396913541556453E-2</v>
      </c>
      <c r="I2397" s="5">
        <f t="shared" si="75"/>
        <v>-0.28354349497309306</v>
      </c>
    </row>
    <row r="2398" spans="1:9" ht="25" customHeight="1">
      <c r="A2398" s="1"/>
      <c r="B2398" s="1">
        <v>136</v>
      </c>
      <c r="C2398" s="13" t="s">
        <v>47</v>
      </c>
      <c r="D2398" s="4">
        <v>45107</v>
      </c>
      <c r="E2398" s="4">
        <v>45135</v>
      </c>
      <c r="F2398" s="5">
        <v>-7.7104862613153191E-2</v>
      </c>
      <c r="G2398" s="5">
        <f>'PG facts'!D43</f>
        <v>-3</v>
      </c>
      <c r="H2398" s="5">
        <f t="shared" si="74"/>
        <v>5.9451598385932289E-3</v>
      </c>
      <c r="I2398" s="5">
        <f t="shared" si="75"/>
        <v>0.23131458783945957</v>
      </c>
    </row>
    <row r="2399" spans="1:9" ht="25" customHeight="1">
      <c r="A2399" s="1"/>
      <c r="B2399" s="1">
        <v>136</v>
      </c>
      <c r="C2399" s="13" t="s">
        <v>47</v>
      </c>
      <c r="D2399" s="4">
        <v>45199</v>
      </c>
      <c r="E2399" s="4">
        <v>45217</v>
      </c>
      <c r="F2399" s="5">
        <v>1.3149542033191297</v>
      </c>
      <c r="G2399" s="5">
        <f>'PG facts'!D50</f>
        <v>2</v>
      </c>
      <c r="H2399" s="5">
        <f t="shared" si="74"/>
        <v>1.7291045568266472</v>
      </c>
      <c r="I2399" s="5">
        <f t="shared" si="75"/>
        <v>2.6299084066382594</v>
      </c>
    </row>
    <row r="2400" spans="1:9" ht="25" customHeight="1">
      <c r="A2400" s="1"/>
      <c r="B2400" s="1">
        <v>136</v>
      </c>
      <c r="C2400" s="13" t="s">
        <v>47</v>
      </c>
      <c r="D2400" s="4">
        <v>45291</v>
      </c>
      <c r="E2400" s="4">
        <v>45314</v>
      </c>
      <c r="F2400" s="5">
        <v>2.2032156673114089</v>
      </c>
      <c r="G2400" s="5">
        <f>'PG facts'!D57</f>
        <v>-4</v>
      </c>
      <c r="H2400" s="5">
        <f t="shared" si="74"/>
        <v>4.854159276686457</v>
      </c>
      <c r="I2400" s="5">
        <f t="shared" si="75"/>
        <v>-8.8128626692456358</v>
      </c>
    </row>
    <row r="2401" spans="1:9" ht="25" customHeight="1">
      <c r="A2401" s="1"/>
      <c r="B2401" s="1">
        <v>136</v>
      </c>
      <c r="C2401" s="13" t="s">
        <v>47</v>
      </c>
      <c r="D2401" s="4">
        <v>45382</v>
      </c>
      <c r="E2401" s="4">
        <v>45401</v>
      </c>
      <c r="F2401" s="5">
        <v>1.360673628563136</v>
      </c>
      <c r="G2401" s="5">
        <f>'PG facts'!D64</f>
        <v>-4</v>
      </c>
      <c r="H2401" s="5">
        <f t="shared" si="74"/>
        <v>1.851432723467171</v>
      </c>
      <c r="I2401" s="5">
        <f t="shared" si="75"/>
        <v>-5.442694514252544</v>
      </c>
    </row>
    <row r="2402" spans="1:9" ht="25" customHeight="1">
      <c r="A2402" s="1"/>
      <c r="B2402" s="1">
        <v>136</v>
      </c>
      <c r="C2402" s="13" t="s">
        <v>47</v>
      </c>
      <c r="D2402" s="4">
        <v>45473</v>
      </c>
      <c r="E2402" s="4">
        <v>45503</v>
      </c>
      <c r="F2402" s="5">
        <v>1.8739916021125014</v>
      </c>
      <c r="G2402" s="5">
        <f>'PG facts'!D71</f>
        <v>1</v>
      </c>
      <c r="H2402" s="5">
        <f t="shared" si="74"/>
        <v>3.5118445247881795</v>
      </c>
      <c r="I2402" s="5">
        <f t="shared" si="75"/>
        <v>1.8739916021125014</v>
      </c>
    </row>
    <row r="2403" spans="1:9" ht="25" customHeight="1">
      <c r="A2403" s="1"/>
      <c r="B2403" s="1">
        <v>136</v>
      </c>
      <c r="C2403" s="13" t="s">
        <v>47</v>
      </c>
      <c r="D2403" s="4">
        <v>45565</v>
      </c>
      <c r="E2403" s="4">
        <v>45583</v>
      </c>
      <c r="F2403" s="5">
        <v>2.3143175398814497</v>
      </c>
      <c r="G2403" s="5">
        <f>'PG facts'!D78</f>
        <v>-1</v>
      </c>
      <c r="H2403" s="5">
        <f t="shared" si="74"/>
        <v>5.3560656754029257</v>
      </c>
      <c r="I2403" s="5">
        <f t="shared" si="75"/>
        <v>-2.3143175398814497</v>
      </c>
    </row>
    <row r="2404" spans="1:9" ht="25" customHeight="1">
      <c r="A2404" s="1"/>
      <c r="B2404" s="1">
        <v>136</v>
      </c>
      <c r="C2404" s="13" t="s">
        <v>50</v>
      </c>
      <c r="D2404" s="4">
        <v>44742</v>
      </c>
      <c r="E2404" s="4">
        <v>44771</v>
      </c>
      <c r="F2404" s="5">
        <v>3.4048088537418808</v>
      </c>
      <c r="G2404" s="5">
        <f>'PG facts'!D15</f>
        <v>0</v>
      </c>
      <c r="H2404" s="5">
        <f t="shared" si="74"/>
        <v>11.5927233305191</v>
      </c>
      <c r="I2404" s="5">
        <f t="shared" si="75"/>
        <v>0</v>
      </c>
    </row>
    <row r="2405" spans="1:9" ht="25" customHeight="1">
      <c r="A2405" s="1"/>
      <c r="B2405" s="1">
        <v>136</v>
      </c>
      <c r="C2405" s="13" t="s">
        <v>50</v>
      </c>
      <c r="D2405" s="4">
        <v>44834</v>
      </c>
      <c r="E2405" s="4">
        <v>44853</v>
      </c>
      <c r="F2405" s="5">
        <v>-0.26864270520209343</v>
      </c>
      <c r="G2405" s="5">
        <f>'PG facts'!D22</f>
        <v>-2</v>
      </c>
      <c r="H2405" s="5">
        <f t="shared" si="74"/>
        <v>7.2168903058298872E-2</v>
      </c>
      <c r="I2405" s="5">
        <f t="shared" si="75"/>
        <v>0.53728541040418687</v>
      </c>
    </row>
    <row r="2406" spans="1:9" ht="25" customHeight="1">
      <c r="A2406" s="1"/>
      <c r="B2406" s="1">
        <v>136</v>
      </c>
      <c r="C2406" s="13" t="s">
        <v>50</v>
      </c>
      <c r="D2406" s="4">
        <v>44926</v>
      </c>
      <c r="E2406" s="4">
        <v>44945</v>
      </c>
      <c r="F2406" s="5">
        <v>-0.97880747126437573</v>
      </c>
      <c r="G2406" s="5">
        <f>'PG facts'!D29</f>
        <v>-1</v>
      </c>
      <c r="H2406" s="5">
        <f t="shared" si="74"/>
        <v>0.95806406580296166</v>
      </c>
      <c r="I2406" s="5">
        <f t="shared" si="75"/>
        <v>0.97880747126437573</v>
      </c>
    </row>
    <row r="2407" spans="1:9" ht="25" customHeight="1">
      <c r="A2407" s="1"/>
      <c r="B2407" s="1">
        <v>136</v>
      </c>
      <c r="C2407" s="13" t="s">
        <v>50</v>
      </c>
      <c r="D2407" s="4">
        <v>45016</v>
      </c>
      <c r="E2407" s="4">
        <v>45037</v>
      </c>
      <c r="F2407" s="5">
        <v>-1.5609194946349714</v>
      </c>
      <c r="G2407" s="5">
        <f>'PG facts'!D36</f>
        <v>1</v>
      </c>
      <c r="H2407" s="5">
        <f t="shared" si="74"/>
        <v>2.4364696687314944</v>
      </c>
      <c r="I2407" s="5">
        <f t="shared" si="75"/>
        <v>-1.5609194946349714</v>
      </c>
    </row>
    <row r="2408" spans="1:9" ht="25" customHeight="1">
      <c r="A2408" s="1"/>
      <c r="B2408" s="1">
        <v>136</v>
      </c>
      <c r="C2408" s="13" t="s">
        <v>50</v>
      </c>
      <c r="D2408" s="4">
        <v>45107</v>
      </c>
      <c r="E2408" s="4">
        <v>45135</v>
      </c>
      <c r="F2408" s="5">
        <v>-0.28354349497309306</v>
      </c>
      <c r="G2408" s="5">
        <f>'PG facts'!D43</f>
        <v>-3</v>
      </c>
      <c r="H2408" s="5">
        <f t="shared" si="74"/>
        <v>8.0396913541556453E-2</v>
      </c>
      <c r="I2408" s="5">
        <f t="shared" si="75"/>
        <v>0.85063048491927917</v>
      </c>
    </row>
    <row r="2409" spans="1:9" ht="25" customHeight="1">
      <c r="A2409" s="1"/>
      <c r="B2409" s="1">
        <v>136</v>
      </c>
      <c r="C2409" s="13" t="s">
        <v>50</v>
      </c>
      <c r="D2409" s="4">
        <v>45199</v>
      </c>
      <c r="E2409" s="4">
        <v>45217</v>
      </c>
      <c r="F2409" s="5">
        <v>-7.7104862613153191E-2</v>
      </c>
      <c r="G2409" s="5">
        <f>'PG facts'!D50</f>
        <v>2</v>
      </c>
      <c r="H2409" s="5">
        <f t="shared" si="74"/>
        <v>5.9451598385932289E-3</v>
      </c>
      <c r="I2409" s="5">
        <f t="shared" si="75"/>
        <v>-0.15420972522630638</v>
      </c>
    </row>
    <row r="2410" spans="1:9" ht="25" customHeight="1">
      <c r="A2410" s="1"/>
      <c r="B2410" s="1">
        <v>136</v>
      </c>
      <c r="C2410" s="13" t="s">
        <v>50</v>
      </c>
      <c r="D2410" s="4">
        <v>45291</v>
      </c>
      <c r="E2410" s="4">
        <v>45314</v>
      </c>
      <c r="F2410" s="5">
        <v>1.3149542033191297</v>
      </c>
      <c r="G2410" s="5">
        <f>'PG facts'!D57</f>
        <v>-4</v>
      </c>
      <c r="H2410" s="5">
        <f t="shared" si="74"/>
        <v>1.7291045568266472</v>
      </c>
      <c r="I2410" s="5">
        <f t="shared" si="75"/>
        <v>-5.2598168132765188</v>
      </c>
    </row>
    <row r="2411" spans="1:9" ht="25" customHeight="1">
      <c r="A2411" s="1"/>
      <c r="B2411" s="1">
        <v>136</v>
      </c>
      <c r="C2411" s="13" t="s">
        <v>50</v>
      </c>
      <c r="D2411" s="4">
        <v>45382</v>
      </c>
      <c r="E2411" s="4">
        <v>45401</v>
      </c>
      <c r="F2411" s="5">
        <v>2.2032156673114089</v>
      </c>
      <c r="G2411" s="5">
        <f>'PG facts'!D64</f>
        <v>-4</v>
      </c>
      <c r="H2411" s="5">
        <f t="shared" si="74"/>
        <v>4.854159276686457</v>
      </c>
      <c r="I2411" s="5">
        <f t="shared" si="75"/>
        <v>-8.8128626692456358</v>
      </c>
    </row>
    <row r="2412" spans="1:9" ht="25" customHeight="1">
      <c r="A2412" s="1"/>
      <c r="B2412" s="1">
        <v>136</v>
      </c>
      <c r="C2412" s="13" t="s">
        <v>50</v>
      </c>
      <c r="D2412" s="4">
        <v>45473</v>
      </c>
      <c r="E2412" s="4">
        <v>45503</v>
      </c>
      <c r="F2412" s="5">
        <v>1.360673628563136</v>
      </c>
      <c r="G2412" s="5">
        <f>'PG facts'!D71</f>
        <v>1</v>
      </c>
      <c r="H2412" s="5">
        <f t="shared" si="74"/>
        <v>1.851432723467171</v>
      </c>
      <c r="I2412" s="5">
        <f t="shared" si="75"/>
        <v>1.360673628563136</v>
      </c>
    </row>
    <row r="2413" spans="1:9" ht="25" customHeight="1">
      <c r="A2413" s="1"/>
      <c r="B2413" s="1">
        <v>136</v>
      </c>
      <c r="C2413" s="13" t="s">
        <v>50</v>
      </c>
      <c r="D2413" s="4">
        <v>45565</v>
      </c>
      <c r="E2413" s="4">
        <v>45583</v>
      </c>
      <c r="F2413" s="5">
        <v>1.8739916021125014</v>
      </c>
      <c r="G2413" s="5">
        <f>'PG facts'!D78</f>
        <v>-1</v>
      </c>
      <c r="H2413" s="5">
        <f t="shared" si="74"/>
        <v>3.5118445247881795</v>
      </c>
      <c r="I2413" s="5">
        <f t="shared" si="75"/>
        <v>-1.8739916021125014</v>
      </c>
    </row>
    <row r="2414" spans="1:9" ht="25" customHeight="1">
      <c r="A2414" s="1"/>
      <c r="B2414" s="1">
        <v>137</v>
      </c>
      <c r="C2414" s="13" t="s">
        <v>47</v>
      </c>
      <c r="D2414" s="4">
        <v>44651</v>
      </c>
      <c r="E2414" s="4">
        <v>44671</v>
      </c>
      <c r="F2414" s="5">
        <v>3.4048088537418808</v>
      </c>
      <c r="G2414" s="5">
        <f>'PG facts'!D8</f>
        <v>8</v>
      </c>
      <c r="H2414" s="5">
        <f t="shared" si="74"/>
        <v>11.5927233305191</v>
      </c>
      <c r="I2414" s="5">
        <f t="shared" si="75"/>
        <v>27.238470829935046</v>
      </c>
    </row>
    <row r="2415" spans="1:9" ht="25" customHeight="1">
      <c r="A2415" s="1"/>
      <c r="B2415" s="1">
        <v>137</v>
      </c>
      <c r="C2415" s="13" t="s">
        <v>47</v>
      </c>
      <c r="D2415" s="4">
        <v>44742</v>
      </c>
      <c r="E2415" s="4">
        <v>44771</v>
      </c>
      <c r="F2415" s="5">
        <v>-0.26864270520209343</v>
      </c>
      <c r="G2415" s="5">
        <f>'PG facts'!D15</f>
        <v>0</v>
      </c>
      <c r="H2415" s="5">
        <f t="shared" si="74"/>
        <v>7.2168903058298872E-2</v>
      </c>
      <c r="I2415" s="5">
        <f t="shared" si="75"/>
        <v>0</v>
      </c>
    </row>
    <row r="2416" spans="1:9" ht="25" customHeight="1">
      <c r="A2416" s="1"/>
      <c r="B2416" s="1">
        <v>137</v>
      </c>
      <c r="C2416" s="13" t="s">
        <v>47</v>
      </c>
      <c r="D2416" s="4">
        <v>44834</v>
      </c>
      <c r="E2416" s="4">
        <v>44853</v>
      </c>
      <c r="F2416" s="5">
        <v>-0.97880747126437573</v>
      </c>
      <c r="G2416" s="5">
        <f>'PG facts'!D22</f>
        <v>-2</v>
      </c>
      <c r="H2416" s="5">
        <f t="shared" si="74"/>
        <v>0.95806406580296166</v>
      </c>
      <c r="I2416" s="5">
        <f t="shared" si="75"/>
        <v>1.9576149425287515</v>
      </c>
    </row>
    <row r="2417" spans="1:9" ht="25" customHeight="1">
      <c r="A2417" s="1"/>
      <c r="B2417" s="1">
        <v>137</v>
      </c>
      <c r="C2417" s="13" t="s">
        <v>47</v>
      </c>
      <c r="D2417" s="4">
        <v>44926</v>
      </c>
      <c r="E2417" s="4">
        <v>44945</v>
      </c>
      <c r="F2417" s="5">
        <v>-1.5609194946349714</v>
      </c>
      <c r="G2417" s="5">
        <f>'PG facts'!D29</f>
        <v>-1</v>
      </c>
      <c r="H2417" s="5">
        <f t="shared" si="74"/>
        <v>2.4364696687314944</v>
      </c>
      <c r="I2417" s="5">
        <f t="shared" si="75"/>
        <v>1.5609194946349714</v>
      </c>
    </row>
    <row r="2418" spans="1:9" ht="25" customHeight="1">
      <c r="A2418" s="1"/>
      <c r="B2418" s="1">
        <v>137</v>
      </c>
      <c r="C2418" s="13" t="s">
        <v>47</v>
      </c>
      <c r="D2418" s="4">
        <v>45016</v>
      </c>
      <c r="E2418" s="4">
        <v>45037</v>
      </c>
      <c r="F2418" s="5">
        <v>-0.28354349497309306</v>
      </c>
      <c r="G2418" s="5">
        <f>'PG facts'!D36</f>
        <v>1</v>
      </c>
      <c r="H2418" s="5">
        <f t="shared" si="74"/>
        <v>8.0396913541556453E-2</v>
      </c>
      <c r="I2418" s="5">
        <f t="shared" si="75"/>
        <v>-0.28354349497309306</v>
      </c>
    </row>
    <row r="2419" spans="1:9" ht="25" customHeight="1">
      <c r="A2419" s="1"/>
      <c r="B2419" s="1">
        <v>137</v>
      </c>
      <c r="C2419" s="13" t="s">
        <v>47</v>
      </c>
      <c r="D2419" s="4">
        <v>45107</v>
      </c>
      <c r="E2419" s="4">
        <v>45135</v>
      </c>
      <c r="F2419" s="5">
        <v>-7.7104862613153191E-2</v>
      </c>
      <c r="G2419" s="5">
        <f>'PG facts'!D43</f>
        <v>-3</v>
      </c>
      <c r="H2419" s="5">
        <f t="shared" si="74"/>
        <v>5.9451598385932289E-3</v>
      </c>
      <c r="I2419" s="5">
        <f t="shared" si="75"/>
        <v>0.23131458783945957</v>
      </c>
    </row>
    <row r="2420" spans="1:9" ht="25" customHeight="1">
      <c r="A2420" s="1"/>
      <c r="B2420" s="1">
        <v>137</v>
      </c>
      <c r="C2420" s="13" t="s">
        <v>47</v>
      </c>
      <c r="D2420" s="4">
        <v>45199</v>
      </c>
      <c r="E2420" s="4">
        <v>45217</v>
      </c>
      <c r="F2420" s="5">
        <v>1.3149542033191297</v>
      </c>
      <c r="G2420" s="5">
        <f>'PG facts'!D50</f>
        <v>2</v>
      </c>
      <c r="H2420" s="5">
        <f t="shared" si="74"/>
        <v>1.7291045568266472</v>
      </c>
      <c r="I2420" s="5">
        <f t="shared" si="75"/>
        <v>2.6299084066382594</v>
      </c>
    </row>
    <row r="2421" spans="1:9" ht="25" customHeight="1">
      <c r="A2421" s="1"/>
      <c r="B2421" s="1">
        <v>137</v>
      </c>
      <c r="C2421" s="13" t="s">
        <v>47</v>
      </c>
      <c r="D2421" s="4">
        <v>45291</v>
      </c>
      <c r="E2421" s="4">
        <v>45314</v>
      </c>
      <c r="F2421" s="5">
        <v>2.2032156673114089</v>
      </c>
      <c r="G2421" s="5">
        <f>'PG facts'!D57</f>
        <v>-4</v>
      </c>
      <c r="H2421" s="5">
        <f t="shared" si="74"/>
        <v>4.854159276686457</v>
      </c>
      <c r="I2421" s="5">
        <f t="shared" si="75"/>
        <v>-8.8128626692456358</v>
      </c>
    </row>
    <row r="2422" spans="1:9" ht="25" customHeight="1">
      <c r="A2422" s="1"/>
      <c r="B2422" s="1">
        <v>137</v>
      </c>
      <c r="C2422" s="13" t="s">
        <v>47</v>
      </c>
      <c r="D2422" s="4">
        <v>45382</v>
      </c>
      <c r="E2422" s="4">
        <v>45401</v>
      </c>
      <c r="F2422" s="5">
        <v>1.360673628563136</v>
      </c>
      <c r="G2422" s="5">
        <f>'PG facts'!D64</f>
        <v>-4</v>
      </c>
      <c r="H2422" s="5">
        <f t="shared" si="74"/>
        <v>1.851432723467171</v>
      </c>
      <c r="I2422" s="5">
        <f t="shared" si="75"/>
        <v>-5.442694514252544</v>
      </c>
    </row>
    <row r="2423" spans="1:9" ht="25" customHeight="1">
      <c r="A2423" s="1"/>
      <c r="B2423" s="1">
        <v>137</v>
      </c>
      <c r="C2423" s="13" t="s">
        <v>47</v>
      </c>
      <c r="D2423" s="4">
        <v>45473</v>
      </c>
      <c r="E2423" s="4">
        <v>45503</v>
      </c>
      <c r="F2423" s="5">
        <v>1.8739916021125014</v>
      </c>
      <c r="G2423" s="5">
        <f>'PG facts'!D71</f>
        <v>1</v>
      </c>
      <c r="H2423" s="5">
        <f t="shared" si="74"/>
        <v>3.5118445247881795</v>
      </c>
      <c r="I2423" s="5">
        <f t="shared" si="75"/>
        <v>1.8739916021125014</v>
      </c>
    </row>
    <row r="2424" spans="1:9" ht="25" customHeight="1">
      <c r="A2424" s="1"/>
      <c r="B2424" s="1">
        <v>137</v>
      </c>
      <c r="C2424" s="13" t="s">
        <v>47</v>
      </c>
      <c r="D2424" s="4">
        <v>45565</v>
      </c>
      <c r="E2424" s="4">
        <v>45583</v>
      </c>
      <c r="F2424" s="5">
        <v>2.2347535505430338</v>
      </c>
      <c r="G2424" s="5">
        <f>'PG facts'!D78</f>
        <v>-1</v>
      </c>
      <c r="H2424" s="5">
        <f t="shared" si="74"/>
        <v>4.9941234316646961</v>
      </c>
      <c r="I2424" s="5">
        <f t="shared" si="75"/>
        <v>-2.2347535505430338</v>
      </c>
    </row>
    <row r="2425" spans="1:9" ht="25" customHeight="1">
      <c r="A2425" s="1"/>
      <c r="B2425" s="1">
        <v>137</v>
      </c>
      <c r="C2425" s="13" t="s">
        <v>50</v>
      </c>
      <c r="D2425" s="4">
        <v>44742</v>
      </c>
      <c r="E2425" s="4">
        <v>44771</v>
      </c>
      <c r="F2425" s="5">
        <v>3.4048088537418808</v>
      </c>
      <c r="G2425" s="5">
        <f>'PG facts'!D15</f>
        <v>0</v>
      </c>
      <c r="H2425" s="5">
        <f t="shared" si="74"/>
        <v>11.5927233305191</v>
      </c>
      <c r="I2425" s="5">
        <f t="shared" si="75"/>
        <v>0</v>
      </c>
    </row>
    <row r="2426" spans="1:9" ht="25" customHeight="1">
      <c r="A2426" s="1"/>
      <c r="B2426" s="1">
        <v>137</v>
      </c>
      <c r="C2426" s="13" t="s">
        <v>50</v>
      </c>
      <c r="D2426" s="4">
        <v>44834</v>
      </c>
      <c r="E2426" s="4">
        <v>44853</v>
      </c>
      <c r="F2426" s="5">
        <v>-0.26864270520209343</v>
      </c>
      <c r="G2426" s="5">
        <f>'PG facts'!D22</f>
        <v>-2</v>
      </c>
      <c r="H2426" s="5">
        <f t="shared" si="74"/>
        <v>7.2168903058298872E-2</v>
      </c>
      <c r="I2426" s="5">
        <f t="shared" si="75"/>
        <v>0.53728541040418687</v>
      </c>
    </row>
    <row r="2427" spans="1:9" ht="25" customHeight="1">
      <c r="A2427" s="1"/>
      <c r="B2427" s="1">
        <v>137</v>
      </c>
      <c r="C2427" s="13" t="s">
        <v>50</v>
      </c>
      <c r="D2427" s="4">
        <v>44926</v>
      </c>
      <c r="E2427" s="4">
        <v>44945</v>
      </c>
      <c r="F2427" s="5">
        <v>-0.97880747126437573</v>
      </c>
      <c r="G2427" s="5">
        <f>'PG facts'!D29</f>
        <v>-1</v>
      </c>
      <c r="H2427" s="5">
        <f t="shared" si="74"/>
        <v>0.95806406580296166</v>
      </c>
      <c r="I2427" s="5">
        <f t="shared" si="75"/>
        <v>0.97880747126437573</v>
      </c>
    </row>
    <row r="2428" spans="1:9" ht="25" customHeight="1">
      <c r="A2428" s="1"/>
      <c r="B2428" s="1">
        <v>137</v>
      </c>
      <c r="C2428" s="13" t="s">
        <v>50</v>
      </c>
      <c r="D2428" s="4">
        <v>45016</v>
      </c>
      <c r="E2428" s="4">
        <v>45037</v>
      </c>
      <c r="F2428" s="5">
        <v>-1.5609194946349714</v>
      </c>
      <c r="G2428" s="5">
        <f>'PG facts'!D36</f>
        <v>1</v>
      </c>
      <c r="H2428" s="5">
        <f t="shared" si="74"/>
        <v>2.4364696687314944</v>
      </c>
      <c r="I2428" s="5">
        <f t="shared" si="75"/>
        <v>-1.5609194946349714</v>
      </c>
    </row>
    <row r="2429" spans="1:9" ht="25" customHeight="1">
      <c r="A2429" s="1"/>
      <c r="B2429" s="1">
        <v>137</v>
      </c>
      <c r="C2429" s="13" t="s">
        <v>50</v>
      </c>
      <c r="D2429" s="4">
        <v>45107</v>
      </c>
      <c r="E2429" s="4">
        <v>45135</v>
      </c>
      <c r="F2429" s="5">
        <v>-0.28354349497309306</v>
      </c>
      <c r="G2429" s="5">
        <f>'PG facts'!D43</f>
        <v>-3</v>
      </c>
      <c r="H2429" s="5">
        <f t="shared" si="74"/>
        <v>8.0396913541556453E-2</v>
      </c>
      <c r="I2429" s="5">
        <f t="shared" si="75"/>
        <v>0.85063048491927917</v>
      </c>
    </row>
    <row r="2430" spans="1:9" ht="25" customHeight="1">
      <c r="A2430" s="1"/>
      <c r="B2430" s="1">
        <v>137</v>
      </c>
      <c r="C2430" s="13" t="s">
        <v>50</v>
      </c>
      <c r="D2430" s="4">
        <v>45199</v>
      </c>
      <c r="E2430" s="4">
        <v>45217</v>
      </c>
      <c r="F2430" s="5">
        <v>-7.7104862613153191E-2</v>
      </c>
      <c r="G2430" s="5">
        <f>'PG facts'!D50</f>
        <v>2</v>
      </c>
      <c r="H2430" s="5">
        <f t="shared" si="74"/>
        <v>5.9451598385932289E-3</v>
      </c>
      <c r="I2430" s="5">
        <f t="shared" si="75"/>
        <v>-0.15420972522630638</v>
      </c>
    </row>
    <row r="2431" spans="1:9" ht="25" customHeight="1">
      <c r="A2431" s="1"/>
      <c r="B2431" s="1">
        <v>137</v>
      </c>
      <c r="C2431" s="13" t="s">
        <v>50</v>
      </c>
      <c r="D2431" s="4">
        <v>45291</v>
      </c>
      <c r="E2431" s="4">
        <v>45314</v>
      </c>
      <c r="F2431" s="5">
        <v>1.3149542033191297</v>
      </c>
      <c r="G2431" s="5">
        <f>'PG facts'!D57</f>
        <v>-4</v>
      </c>
      <c r="H2431" s="5">
        <f t="shared" si="74"/>
        <v>1.7291045568266472</v>
      </c>
      <c r="I2431" s="5">
        <f t="shared" si="75"/>
        <v>-5.2598168132765188</v>
      </c>
    </row>
    <row r="2432" spans="1:9" ht="25" customHeight="1">
      <c r="A2432" s="1"/>
      <c r="B2432" s="1">
        <v>137</v>
      </c>
      <c r="C2432" s="13" t="s">
        <v>50</v>
      </c>
      <c r="D2432" s="4">
        <v>45382</v>
      </c>
      <c r="E2432" s="4">
        <v>45401</v>
      </c>
      <c r="F2432" s="5">
        <v>2.2032156673114089</v>
      </c>
      <c r="G2432" s="5">
        <f>'PG facts'!D64</f>
        <v>-4</v>
      </c>
      <c r="H2432" s="5">
        <f t="shared" si="74"/>
        <v>4.854159276686457</v>
      </c>
      <c r="I2432" s="5">
        <f t="shared" si="75"/>
        <v>-8.8128626692456358</v>
      </c>
    </row>
    <row r="2433" spans="1:9" ht="25" customHeight="1">
      <c r="A2433" s="1"/>
      <c r="B2433" s="1">
        <v>137</v>
      </c>
      <c r="C2433" s="13" t="s">
        <v>50</v>
      </c>
      <c r="D2433" s="4">
        <v>45473</v>
      </c>
      <c r="E2433" s="4">
        <v>45503</v>
      </c>
      <c r="F2433" s="5">
        <v>1.360673628563136</v>
      </c>
      <c r="G2433" s="5">
        <f>'PG facts'!D71</f>
        <v>1</v>
      </c>
      <c r="H2433" s="5">
        <f t="shared" si="74"/>
        <v>1.851432723467171</v>
      </c>
      <c r="I2433" s="5">
        <f t="shared" si="75"/>
        <v>1.360673628563136</v>
      </c>
    </row>
    <row r="2434" spans="1:9" ht="25" customHeight="1">
      <c r="A2434" s="1"/>
      <c r="B2434" s="1">
        <v>137</v>
      </c>
      <c r="C2434" s="13" t="s">
        <v>50</v>
      </c>
      <c r="D2434" s="4">
        <v>45565</v>
      </c>
      <c r="E2434" s="4">
        <v>45583</v>
      </c>
      <c r="F2434" s="5">
        <v>1.8739916021125014</v>
      </c>
      <c r="G2434" s="5">
        <f>'PG facts'!D78</f>
        <v>-1</v>
      </c>
      <c r="H2434" s="5">
        <f t="shared" si="74"/>
        <v>3.5118445247881795</v>
      </c>
      <c r="I2434" s="5">
        <f t="shared" si="75"/>
        <v>-1.8739916021125014</v>
      </c>
    </row>
    <row r="2435" spans="1:9" ht="25" customHeight="1">
      <c r="A2435" s="1"/>
      <c r="B2435" s="1">
        <v>138</v>
      </c>
      <c r="C2435" s="13" t="s">
        <v>47</v>
      </c>
      <c r="D2435" s="4">
        <v>44651</v>
      </c>
      <c r="E2435" s="4">
        <v>44671</v>
      </c>
      <c r="F2435" s="5">
        <v>3.4048088537418808</v>
      </c>
      <c r="G2435" s="5">
        <f>'PG facts'!D8</f>
        <v>8</v>
      </c>
      <c r="H2435" s="5">
        <f t="shared" si="74"/>
        <v>11.5927233305191</v>
      </c>
      <c r="I2435" s="5">
        <f t="shared" si="75"/>
        <v>27.238470829935046</v>
      </c>
    </row>
    <row r="2436" spans="1:9" ht="25" customHeight="1">
      <c r="A2436" s="1"/>
      <c r="B2436" s="1">
        <v>138</v>
      </c>
      <c r="C2436" s="13" t="s">
        <v>47</v>
      </c>
      <c r="D2436" s="4">
        <v>44742</v>
      </c>
      <c r="E2436" s="4">
        <v>44771</v>
      </c>
      <c r="F2436" s="5">
        <v>-0.26864270520209343</v>
      </c>
      <c r="G2436" s="5">
        <f>'PG facts'!D15</f>
        <v>0</v>
      </c>
      <c r="H2436" s="5">
        <f t="shared" si="74"/>
        <v>7.2168903058298872E-2</v>
      </c>
      <c r="I2436" s="5">
        <f t="shared" si="75"/>
        <v>0</v>
      </c>
    </row>
    <row r="2437" spans="1:9" ht="25" customHeight="1">
      <c r="A2437" s="1"/>
      <c r="B2437" s="1">
        <v>138</v>
      </c>
      <c r="C2437" s="13" t="s">
        <v>47</v>
      </c>
      <c r="D2437" s="4">
        <v>44834</v>
      </c>
      <c r="E2437" s="4">
        <v>44853</v>
      </c>
      <c r="F2437" s="5">
        <v>-0.97880747126437573</v>
      </c>
      <c r="G2437" s="5">
        <f>'PG facts'!D22</f>
        <v>-2</v>
      </c>
      <c r="H2437" s="5">
        <f t="shared" si="74"/>
        <v>0.95806406580296166</v>
      </c>
      <c r="I2437" s="5">
        <f t="shared" si="75"/>
        <v>1.9576149425287515</v>
      </c>
    </row>
    <row r="2438" spans="1:9" ht="25" customHeight="1">
      <c r="A2438" s="1"/>
      <c r="B2438" s="1">
        <v>138</v>
      </c>
      <c r="C2438" s="13" t="s">
        <v>47</v>
      </c>
      <c r="D2438" s="4">
        <v>44926</v>
      </c>
      <c r="E2438" s="4">
        <v>44945</v>
      </c>
      <c r="F2438" s="5">
        <v>-1.5609194946349714</v>
      </c>
      <c r="G2438" s="5">
        <f>'PG facts'!D29</f>
        <v>-1</v>
      </c>
      <c r="H2438" s="5">
        <f t="shared" ref="H2438:H2501" si="76">F2438^2</f>
        <v>2.4364696687314944</v>
      </c>
      <c r="I2438" s="5">
        <f t="shared" ref="I2438:I2501" si="77">F2438*G2438</f>
        <v>1.5609194946349714</v>
      </c>
    </row>
    <row r="2439" spans="1:9" ht="25" customHeight="1">
      <c r="A2439" s="1"/>
      <c r="B2439" s="1">
        <v>138</v>
      </c>
      <c r="C2439" s="13" t="s">
        <v>47</v>
      </c>
      <c r="D2439" s="4">
        <v>45016</v>
      </c>
      <c r="E2439" s="4">
        <v>45037</v>
      </c>
      <c r="F2439" s="5">
        <v>-0.28354349497309306</v>
      </c>
      <c r="G2439" s="5">
        <f>'PG facts'!D36</f>
        <v>1</v>
      </c>
      <c r="H2439" s="5">
        <f t="shared" si="76"/>
        <v>8.0396913541556453E-2</v>
      </c>
      <c r="I2439" s="5">
        <f t="shared" si="77"/>
        <v>-0.28354349497309306</v>
      </c>
    </row>
    <row r="2440" spans="1:9" ht="25" customHeight="1">
      <c r="A2440" s="1"/>
      <c r="B2440" s="1">
        <v>138</v>
      </c>
      <c r="C2440" s="13" t="s">
        <v>47</v>
      </c>
      <c r="D2440" s="4">
        <v>45107</v>
      </c>
      <c r="E2440" s="4">
        <v>45135</v>
      </c>
      <c r="F2440" s="5">
        <v>-7.7104862613153191E-2</v>
      </c>
      <c r="G2440" s="5">
        <f>'PG facts'!D43</f>
        <v>-3</v>
      </c>
      <c r="H2440" s="5">
        <f t="shared" si="76"/>
        <v>5.9451598385932289E-3</v>
      </c>
      <c r="I2440" s="5">
        <f t="shared" si="77"/>
        <v>0.23131458783945957</v>
      </c>
    </row>
    <row r="2441" spans="1:9" ht="25" customHeight="1">
      <c r="A2441" s="1"/>
      <c r="B2441" s="1">
        <v>138</v>
      </c>
      <c r="C2441" s="13" t="s">
        <v>47</v>
      </c>
      <c r="D2441" s="4">
        <v>45199</v>
      </c>
      <c r="E2441" s="4">
        <v>45217</v>
      </c>
      <c r="F2441" s="5">
        <v>1.3149542033191297</v>
      </c>
      <c r="G2441" s="5">
        <f>'PG facts'!D50</f>
        <v>2</v>
      </c>
      <c r="H2441" s="5">
        <f t="shared" si="76"/>
        <v>1.7291045568266472</v>
      </c>
      <c r="I2441" s="5">
        <f t="shared" si="77"/>
        <v>2.6299084066382594</v>
      </c>
    </row>
    <row r="2442" spans="1:9" ht="25" customHeight="1">
      <c r="A2442" s="1"/>
      <c r="B2442" s="1">
        <v>138</v>
      </c>
      <c r="C2442" s="13" t="s">
        <v>47</v>
      </c>
      <c r="D2442" s="4">
        <v>45291</v>
      </c>
      <c r="E2442" s="4">
        <v>45314</v>
      </c>
      <c r="F2442" s="5">
        <v>2.2032156673114089</v>
      </c>
      <c r="G2442" s="5">
        <f>'PG facts'!D57</f>
        <v>-4</v>
      </c>
      <c r="H2442" s="5">
        <f t="shared" si="76"/>
        <v>4.854159276686457</v>
      </c>
      <c r="I2442" s="5">
        <f t="shared" si="77"/>
        <v>-8.8128626692456358</v>
      </c>
    </row>
    <row r="2443" spans="1:9" ht="25" customHeight="1">
      <c r="A2443" s="1"/>
      <c r="B2443" s="1">
        <v>138</v>
      </c>
      <c r="C2443" s="13" t="s">
        <v>47</v>
      </c>
      <c r="D2443" s="4">
        <v>45382</v>
      </c>
      <c r="E2443" s="4">
        <v>45401</v>
      </c>
      <c r="F2443" s="5">
        <v>1.360673628563136</v>
      </c>
      <c r="G2443" s="5">
        <f>'PG facts'!D64</f>
        <v>-4</v>
      </c>
      <c r="H2443" s="5">
        <f t="shared" si="76"/>
        <v>1.851432723467171</v>
      </c>
      <c r="I2443" s="5">
        <f t="shared" si="77"/>
        <v>-5.442694514252544</v>
      </c>
    </row>
    <row r="2444" spans="1:9" ht="25" customHeight="1">
      <c r="A2444" s="1"/>
      <c r="B2444" s="1">
        <v>138</v>
      </c>
      <c r="C2444" s="13" t="s">
        <v>47</v>
      </c>
      <c r="D2444" s="4">
        <v>45473</v>
      </c>
      <c r="E2444" s="4">
        <v>45503</v>
      </c>
      <c r="F2444" s="5">
        <v>1.8739916021125014</v>
      </c>
      <c r="G2444" s="5">
        <f>'PG facts'!D71</f>
        <v>1</v>
      </c>
      <c r="H2444" s="5">
        <f t="shared" si="76"/>
        <v>3.5118445247881795</v>
      </c>
      <c r="I2444" s="5">
        <f t="shared" si="77"/>
        <v>1.8739916021125014</v>
      </c>
    </row>
    <row r="2445" spans="1:9" ht="25" customHeight="1">
      <c r="A2445" s="1"/>
      <c r="B2445" s="1">
        <v>138</v>
      </c>
      <c r="C2445" s="13" t="s">
        <v>47</v>
      </c>
      <c r="D2445" s="4">
        <v>45565</v>
      </c>
      <c r="E2445" s="4">
        <v>45583</v>
      </c>
      <c r="F2445" s="5">
        <v>2.247682698810527</v>
      </c>
      <c r="G2445" s="5">
        <f>'PG facts'!D78</f>
        <v>-1</v>
      </c>
      <c r="H2445" s="5">
        <f t="shared" si="76"/>
        <v>5.0520775145321739</v>
      </c>
      <c r="I2445" s="5">
        <f t="shared" si="77"/>
        <v>-2.247682698810527</v>
      </c>
    </row>
    <row r="2446" spans="1:9" ht="25" customHeight="1">
      <c r="A2446" s="1"/>
      <c r="B2446" s="1">
        <v>138</v>
      </c>
      <c r="C2446" s="13" t="s">
        <v>50</v>
      </c>
      <c r="D2446" s="4">
        <v>44742</v>
      </c>
      <c r="E2446" s="4">
        <v>44771</v>
      </c>
      <c r="F2446" s="5">
        <v>3.4048088537418808</v>
      </c>
      <c r="G2446" s="5">
        <f>'PG facts'!D15</f>
        <v>0</v>
      </c>
      <c r="H2446" s="5">
        <f t="shared" si="76"/>
        <v>11.5927233305191</v>
      </c>
      <c r="I2446" s="5">
        <f t="shared" si="77"/>
        <v>0</v>
      </c>
    </row>
    <row r="2447" spans="1:9" ht="25" customHeight="1">
      <c r="A2447" s="1"/>
      <c r="B2447" s="1">
        <v>138</v>
      </c>
      <c r="C2447" s="13" t="s">
        <v>50</v>
      </c>
      <c r="D2447" s="4">
        <v>44834</v>
      </c>
      <c r="E2447" s="4">
        <v>44853</v>
      </c>
      <c r="F2447" s="5">
        <v>-0.26864270520209343</v>
      </c>
      <c r="G2447" s="5">
        <f>'PG facts'!D22</f>
        <v>-2</v>
      </c>
      <c r="H2447" s="5">
        <f t="shared" si="76"/>
        <v>7.2168903058298872E-2</v>
      </c>
      <c r="I2447" s="5">
        <f t="shared" si="77"/>
        <v>0.53728541040418687</v>
      </c>
    </row>
    <row r="2448" spans="1:9" ht="25" customHeight="1">
      <c r="A2448" s="1"/>
      <c r="B2448" s="1">
        <v>138</v>
      </c>
      <c r="C2448" s="13" t="s">
        <v>50</v>
      </c>
      <c r="D2448" s="4">
        <v>44926</v>
      </c>
      <c r="E2448" s="4">
        <v>44945</v>
      </c>
      <c r="F2448" s="5">
        <v>-0.97880747126437573</v>
      </c>
      <c r="G2448" s="5">
        <f>'PG facts'!D29</f>
        <v>-1</v>
      </c>
      <c r="H2448" s="5">
        <f t="shared" si="76"/>
        <v>0.95806406580296166</v>
      </c>
      <c r="I2448" s="5">
        <f t="shared" si="77"/>
        <v>0.97880747126437573</v>
      </c>
    </row>
    <row r="2449" spans="1:9" ht="25" customHeight="1">
      <c r="A2449" s="1"/>
      <c r="B2449" s="1">
        <v>138</v>
      </c>
      <c r="C2449" s="13" t="s">
        <v>50</v>
      </c>
      <c r="D2449" s="4">
        <v>45016</v>
      </c>
      <c r="E2449" s="4">
        <v>45037</v>
      </c>
      <c r="F2449" s="5">
        <v>-1.5609194946349714</v>
      </c>
      <c r="G2449" s="5">
        <f>'PG facts'!D36</f>
        <v>1</v>
      </c>
      <c r="H2449" s="5">
        <f t="shared" si="76"/>
        <v>2.4364696687314944</v>
      </c>
      <c r="I2449" s="5">
        <f t="shared" si="77"/>
        <v>-1.5609194946349714</v>
      </c>
    </row>
    <row r="2450" spans="1:9" ht="25" customHeight="1">
      <c r="A2450" s="1"/>
      <c r="B2450" s="1">
        <v>138</v>
      </c>
      <c r="C2450" s="13" t="s">
        <v>50</v>
      </c>
      <c r="D2450" s="4">
        <v>45107</v>
      </c>
      <c r="E2450" s="4">
        <v>45135</v>
      </c>
      <c r="F2450" s="5">
        <v>-0.28354349497309306</v>
      </c>
      <c r="G2450" s="5">
        <f>'PG facts'!D43</f>
        <v>-3</v>
      </c>
      <c r="H2450" s="5">
        <f t="shared" si="76"/>
        <v>8.0396913541556453E-2</v>
      </c>
      <c r="I2450" s="5">
        <f t="shared" si="77"/>
        <v>0.85063048491927917</v>
      </c>
    </row>
    <row r="2451" spans="1:9" ht="25" customHeight="1">
      <c r="A2451" s="1"/>
      <c r="B2451" s="1">
        <v>138</v>
      </c>
      <c r="C2451" s="13" t="s">
        <v>50</v>
      </c>
      <c r="D2451" s="4">
        <v>45199</v>
      </c>
      <c r="E2451" s="4">
        <v>45217</v>
      </c>
      <c r="F2451" s="5">
        <v>-7.7104862613153191E-2</v>
      </c>
      <c r="G2451" s="5">
        <f>'PG facts'!D50</f>
        <v>2</v>
      </c>
      <c r="H2451" s="5">
        <f t="shared" si="76"/>
        <v>5.9451598385932289E-3</v>
      </c>
      <c r="I2451" s="5">
        <f t="shared" si="77"/>
        <v>-0.15420972522630638</v>
      </c>
    </row>
    <row r="2452" spans="1:9" ht="25" customHeight="1">
      <c r="A2452" s="1"/>
      <c r="B2452" s="1">
        <v>138</v>
      </c>
      <c r="C2452" s="13" t="s">
        <v>50</v>
      </c>
      <c r="D2452" s="4">
        <v>45291</v>
      </c>
      <c r="E2452" s="4">
        <v>45314</v>
      </c>
      <c r="F2452" s="5">
        <v>1.3149542033191297</v>
      </c>
      <c r="G2452" s="5">
        <f>'PG facts'!D57</f>
        <v>-4</v>
      </c>
      <c r="H2452" s="5">
        <f t="shared" si="76"/>
        <v>1.7291045568266472</v>
      </c>
      <c r="I2452" s="5">
        <f t="shared" si="77"/>
        <v>-5.2598168132765188</v>
      </c>
    </row>
    <row r="2453" spans="1:9" ht="25" customHeight="1">
      <c r="A2453" s="1"/>
      <c r="B2453" s="1">
        <v>138</v>
      </c>
      <c r="C2453" s="13" t="s">
        <v>50</v>
      </c>
      <c r="D2453" s="4">
        <v>45382</v>
      </c>
      <c r="E2453" s="4">
        <v>45401</v>
      </c>
      <c r="F2453" s="5">
        <v>2.2032156673114089</v>
      </c>
      <c r="G2453" s="5">
        <f>'PG facts'!D64</f>
        <v>-4</v>
      </c>
      <c r="H2453" s="5">
        <f t="shared" si="76"/>
        <v>4.854159276686457</v>
      </c>
      <c r="I2453" s="5">
        <f t="shared" si="77"/>
        <v>-8.8128626692456358</v>
      </c>
    </row>
    <row r="2454" spans="1:9" ht="25" customHeight="1">
      <c r="A2454" s="1"/>
      <c r="B2454" s="1">
        <v>138</v>
      </c>
      <c r="C2454" s="13" t="s">
        <v>50</v>
      </c>
      <c r="D2454" s="4">
        <v>45473</v>
      </c>
      <c r="E2454" s="4">
        <v>45503</v>
      </c>
      <c r="F2454" s="5">
        <v>1.360673628563136</v>
      </c>
      <c r="G2454" s="5">
        <f>'PG facts'!D71</f>
        <v>1</v>
      </c>
      <c r="H2454" s="5">
        <f t="shared" si="76"/>
        <v>1.851432723467171</v>
      </c>
      <c r="I2454" s="5">
        <f t="shared" si="77"/>
        <v>1.360673628563136</v>
      </c>
    </row>
    <row r="2455" spans="1:9" ht="25" customHeight="1">
      <c r="A2455" s="1"/>
      <c r="B2455" s="1">
        <v>138</v>
      </c>
      <c r="C2455" s="13" t="s">
        <v>50</v>
      </c>
      <c r="D2455" s="4">
        <v>45565</v>
      </c>
      <c r="E2455" s="4">
        <v>45583</v>
      </c>
      <c r="F2455" s="5">
        <v>1.8739916021125014</v>
      </c>
      <c r="G2455" s="5">
        <f>'PG facts'!D78</f>
        <v>-1</v>
      </c>
      <c r="H2455" s="5">
        <f t="shared" si="76"/>
        <v>3.5118445247881795</v>
      </c>
      <c r="I2455" s="5">
        <f t="shared" si="77"/>
        <v>-1.8739916021125014</v>
      </c>
    </row>
    <row r="2456" spans="1:9" ht="25" customHeight="1">
      <c r="A2456" s="1"/>
      <c r="B2456" s="1">
        <v>139</v>
      </c>
      <c r="C2456" s="13" t="s">
        <v>47</v>
      </c>
      <c r="D2456" s="4">
        <v>44651</v>
      </c>
      <c r="E2456" s="4">
        <v>44671</v>
      </c>
      <c r="F2456" s="5">
        <v>3.4048088537418808</v>
      </c>
      <c r="G2456" s="5">
        <f>'PG facts'!D8</f>
        <v>8</v>
      </c>
      <c r="H2456" s="5">
        <f t="shared" si="76"/>
        <v>11.5927233305191</v>
      </c>
      <c r="I2456" s="5">
        <f t="shared" si="77"/>
        <v>27.238470829935046</v>
      </c>
    </row>
    <row r="2457" spans="1:9" ht="25" customHeight="1">
      <c r="A2457" s="1"/>
      <c r="B2457" s="1">
        <v>139</v>
      </c>
      <c r="C2457" s="13" t="s">
        <v>47</v>
      </c>
      <c r="D2457" s="4">
        <v>44742</v>
      </c>
      <c r="E2457" s="4">
        <v>44771</v>
      </c>
      <c r="F2457" s="5">
        <v>-0.26864270520209343</v>
      </c>
      <c r="G2457" s="5">
        <f>'PG facts'!D15</f>
        <v>0</v>
      </c>
      <c r="H2457" s="5">
        <f t="shared" si="76"/>
        <v>7.2168903058298872E-2</v>
      </c>
      <c r="I2457" s="5">
        <f t="shared" si="77"/>
        <v>0</v>
      </c>
    </row>
    <row r="2458" spans="1:9" ht="25" customHeight="1">
      <c r="A2458" s="1"/>
      <c r="B2458" s="1">
        <v>139</v>
      </c>
      <c r="C2458" s="13" t="s">
        <v>47</v>
      </c>
      <c r="D2458" s="4">
        <v>44834</v>
      </c>
      <c r="E2458" s="4">
        <v>44853</v>
      </c>
      <c r="F2458" s="5">
        <v>-0.97880747126437573</v>
      </c>
      <c r="G2458" s="5">
        <f>'PG facts'!D22</f>
        <v>-2</v>
      </c>
      <c r="H2458" s="5">
        <f t="shared" si="76"/>
        <v>0.95806406580296166</v>
      </c>
      <c r="I2458" s="5">
        <f t="shared" si="77"/>
        <v>1.9576149425287515</v>
      </c>
    </row>
    <row r="2459" spans="1:9" ht="25" customHeight="1">
      <c r="A2459" s="1"/>
      <c r="B2459" s="1">
        <v>139</v>
      </c>
      <c r="C2459" s="13" t="s">
        <v>47</v>
      </c>
      <c r="D2459" s="4">
        <v>44926</v>
      </c>
      <c r="E2459" s="4">
        <v>44945</v>
      </c>
      <c r="F2459" s="5">
        <v>-1.5609194946349714</v>
      </c>
      <c r="G2459" s="5">
        <f>'PG facts'!D29</f>
        <v>-1</v>
      </c>
      <c r="H2459" s="5">
        <f t="shared" si="76"/>
        <v>2.4364696687314944</v>
      </c>
      <c r="I2459" s="5">
        <f t="shared" si="77"/>
        <v>1.5609194946349714</v>
      </c>
    </row>
    <row r="2460" spans="1:9" ht="25" customHeight="1">
      <c r="A2460" s="1"/>
      <c r="B2460" s="1">
        <v>139</v>
      </c>
      <c r="C2460" s="13" t="s">
        <v>47</v>
      </c>
      <c r="D2460" s="4">
        <v>45016</v>
      </c>
      <c r="E2460" s="4">
        <v>45037</v>
      </c>
      <c r="F2460" s="5">
        <v>-0.28354349497309306</v>
      </c>
      <c r="G2460" s="5">
        <f>'PG facts'!D36</f>
        <v>1</v>
      </c>
      <c r="H2460" s="5">
        <f t="shared" si="76"/>
        <v>8.0396913541556453E-2</v>
      </c>
      <c r="I2460" s="5">
        <f t="shared" si="77"/>
        <v>-0.28354349497309306</v>
      </c>
    </row>
    <row r="2461" spans="1:9" ht="25" customHeight="1">
      <c r="A2461" s="1"/>
      <c r="B2461" s="1">
        <v>139</v>
      </c>
      <c r="C2461" s="13" t="s">
        <v>47</v>
      </c>
      <c r="D2461" s="4">
        <v>45107</v>
      </c>
      <c r="E2461" s="4">
        <v>45135</v>
      </c>
      <c r="F2461" s="5">
        <v>-7.7104862613153191E-2</v>
      </c>
      <c r="G2461" s="5">
        <f>'PG facts'!D43</f>
        <v>-3</v>
      </c>
      <c r="H2461" s="5">
        <f t="shared" si="76"/>
        <v>5.9451598385932289E-3</v>
      </c>
      <c r="I2461" s="5">
        <f t="shared" si="77"/>
        <v>0.23131458783945957</v>
      </c>
    </row>
    <row r="2462" spans="1:9" ht="25" customHeight="1">
      <c r="A2462" s="1"/>
      <c r="B2462" s="1">
        <v>139</v>
      </c>
      <c r="C2462" s="13" t="s">
        <v>47</v>
      </c>
      <c r="D2462" s="4">
        <v>45199</v>
      </c>
      <c r="E2462" s="4">
        <v>45217</v>
      </c>
      <c r="F2462" s="5">
        <v>1.3149542033191297</v>
      </c>
      <c r="G2462" s="5">
        <f>'PG facts'!D50</f>
        <v>2</v>
      </c>
      <c r="H2462" s="5">
        <f t="shared" si="76"/>
        <v>1.7291045568266472</v>
      </c>
      <c r="I2462" s="5">
        <f t="shared" si="77"/>
        <v>2.6299084066382594</v>
      </c>
    </row>
    <row r="2463" spans="1:9" ht="25" customHeight="1">
      <c r="A2463" s="1"/>
      <c r="B2463" s="1">
        <v>139</v>
      </c>
      <c r="C2463" s="13" t="s">
        <v>47</v>
      </c>
      <c r="D2463" s="4">
        <v>45291</v>
      </c>
      <c r="E2463" s="4">
        <v>45314</v>
      </c>
      <c r="F2463" s="5">
        <v>2.2032156673114089</v>
      </c>
      <c r="G2463" s="5">
        <f>'PG facts'!D57</f>
        <v>-4</v>
      </c>
      <c r="H2463" s="5">
        <f t="shared" si="76"/>
        <v>4.854159276686457</v>
      </c>
      <c r="I2463" s="5">
        <f t="shared" si="77"/>
        <v>-8.8128626692456358</v>
      </c>
    </row>
    <row r="2464" spans="1:9" ht="25" customHeight="1">
      <c r="A2464" s="1"/>
      <c r="B2464" s="1">
        <v>139</v>
      </c>
      <c r="C2464" s="13" t="s">
        <v>47</v>
      </c>
      <c r="D2464" s="4">
        <v>45382</v>
      </c>
      <c r="E2464" s="4">
        <v>45401</v>
      </c>
      <c r="F2464" s="5">
        <v>1.360673628563136</v>
      </c>
      <c r="G2464" s="5">
        <f>'PG facts'!D64</f>
        <v>-4</v>
      </c>
      <c r="H2464" s="5">
        <f t="shared" si="76"/>
        <v>1.851432723467171</v>
      </c>
      <c r="I2464" s="5">
        <f t="shared" si="77"/>
        <v>-5.442694514252544</v>
      </c>
    </row>
    <row r="2465" spans="1:9" ht="25" customHeight="1">
      <c r="A2465" s="1"/>
      <c r="B2465" s="1">
        <v>139</v>
      </c>
      <c r="C2465" s="13" t="s">
        <v>47</v>
      </c>
      <c r="D2465" s="4">
        <v>45473</v>
      </c>
      <c r="E2465" s="4">
        <v>45503</v>
      </c>
      <c r="F2465" s="5">
        <v>1.8739916021125014</v>
      </c>
      <c r="G2465" s="5">
        <f>'PG facts'!D71</f>
        <v>1</v>
      </c>
      <c r="H2465" s="5">
        <f t="shared" si="76"/>
        <v>3.5118445247881795</v>
      </c>
      <c r="I2465" s="5">
        <f t="shared" si="77"/>
        <v>1.8739916021125014</v>
      </c>
    </row>
    <row r="2466" spans="1:9" ht="25" customHeight="1">
      <c r="A2466" s="1"/>
      <c r="B2466" s="1">
        <v>139</v>
      </c>
      <c r="C2466" s="13" t="s">
        <v>47</v>
      </c>
      <c r="D2466" s="4">
        <v>45565</v>
      </c>
      <c r="E2466" s="4">
        <v>45583</v>
      </c>
      <c r="F2466" s="5">
        <v>2.247682698810527</v>
      </c>
      <c r="G2466" s="5">
        <f>'PG facts'!D78</f>
        <v>-1</v>
      </c>
      <c r="H2466" s="5">
        <f t="shared" si="76"/>
        <v>5.0520775145321739</v>
      </c>
      <c r="I2466" s="5">
        <f t="shared" si="77"/>
        <v>-2.247682698810527</v>
      </c>
    </row>
    <row r="2467" spans="1:9" ht="25" customHeight="1">
      <c r="A2467" s="1"/>
      <c r="B2467" s="1">
        <v>139</v>
      </c>
      <c r="C2467" s="13" t="s">
        <v>50</v>
      </c>
      <c r="D2467" s="4">
        <v>44742</v>
      </c>
      <c r="E2467" s="4">
        <v>44771</v>
      </c>
      <c r="F2467" s="5">
        <v>3.4048088537418808</v>
      </c>
      <c r="G2467" s="5">
        <f>'PG facts'!D15</f>
        <v>0</v>
      </c>
      <c r="H2467" s="5">
        <f t="shared" si="76"/>
        <v>11.5927233305191</v>
      </c>
      <c r="I2467" s="5">
        <f t="shared" si="77"/>
        <v>0</v>
      </c>
    </row>
    <row r="2468" spans="1:9" ht="25" customHeight="1">
      <c r="A2468" s="1"/>
      <c r="B2468" s="1">
        <v>139</v>
      </c>
      <c r="C2468" s="13" t="s">
        <v>50</v>
      </c>
      <c r="D2468" s="4">
        <v>44834</v>
      </c>
      <c r="E2468" s="4">
        <v>44853</v>
      </c>
      <c r="F2468" s="5">
        <v>-0.26864270520209343</v>
      </c>
      <c r="G2468" s="5">
        <f>'PG facts'!D22</f>
        <v>-2</v>
      </c>
      <c r="H2468" s="5">
        <f t="shared" si="76"/>
        <v>7.2168903058298872E-2</v>
      </c>
      <c r="I2468" s="5">
        <f t="shared" si="77"/>
        <v>0.53728541040418687</v>
      </c>
    </row>
    <row r="2469" spans="1:9" ht="25" customHeight="1">
      <c r="A2469" s="1"/>
      <c r="B2469" s="1">
        <v>139</v>
      </c>
      <c r="C2469" s="13" t="s">
        <v>50</v>
      </c>
      <c r="D2469" s="4">
        <v>44926</v>
      </c>
      <c r="E2469" s="4">
        <v>44945</v>
      </c>
      <c r="F2469" s="5">
        <v>-0.97880747126437573</v>
      </c>
      <c r="G2469" s="5">
        <f>'PG facts'!D29</f>
        <v>-1</v>
      </c>
      <c r="H2469" s="5">
        <f t="shared" si="76"/>
        <v>0.95806406580296166</v>
      </c>
      <c r="I2469" s="5">
        <f t="shared" si="77"/>
        <v>0.97880747126437573</v>
      </c>
    </row>
    <row r="2470" spans="1:9" ht="25" customHeight="1">
      <c r="A2470" s="1"/>
      <c r="B2470" s="1">
        <v>139</v>
      </c>
      <c r="C2470" s="13" t="s">
        <v>50</v>
      </c>
      <c r="D2470" s="4">
        <v>45016</v>
      </c>
      <c r="E2470" s="4">
        <v>45037</v>
      </c>
      <c r="F2470" s="5">
        <v>-1.5609194946349714</v>
      </c>
      <c r="G2470" s="5">
        <f>'PG facts'!D36</f>
        <v>1</v>
      </c>
      <c r="H2470" s="5">
        <f t="shared" si="76"/>
        <v>2.4364696687314944</v>
      </c>
      <c r="I2470" s="5">
        <f t="shared" si="77"/>
        <v>-1.5609194946349714</v>
      </c>
    </row>
    <row r="2471" spans="1:9" ht="25" customHeight="1">
      <c r="A2471" s="1"/>
      <c r="B2471" s="1">
        <v>139</v>
      </c>
      <c r="C2471" s="13" t="s">
        <v>50</v>
      </c>
      <c r="D2471" s="4">
        <v>45107</v>
      </c>
      <c r="E2471" s="4">
        <v>45135</v>
      </c>
      <c r="F2471" s="5">
        <v>-0.28354349497309306</v>
      </c>
      <c r="G2471" s="5">
        <f>'PG facts'!D43</f>
        <v>-3</v>
      </c>
      <c r="H2471" s="5">
        <f t="shared" si="76"/>
        <v>8.0396913541556453E-2</v>
      </c>
      <c r="I2471" s="5">
        <f t="shared" si="77"/>
        <v>0.85063048491927917</v>
      </c>
    </row>
    <row r="2472" spans="1:9" ht="25" customHeight="1">
      <c r="A2472" s="1"/>
      <c r="B2472" s="1">
        <v>139</v>
      </c>
      <c r="C2472" s="13" t="s">
        <v>50</v>
      </c>
      <c r="D2472" s="4">
        <v>45199</v>
      </c>
      <c r="E2472" s="4">
        <v>45217</v>
      </c>
      <c r="F2472" s="5">
        <v>-7.7104862613153191E-2</v>
      </c>
      <c r="G2472" s="5">
        <f>'PG facts'!D50</f>
        <v>2</v>
      </c>
      <c r="H2472" s="5">
        <f t="shared" si="76"/>
        <v>5.9451598385932289E-3</v>
      </c>
      <c r="I2472" s="5">
        <f t="shared" si="77"/>
        <v>-0.15420972522630638</v>
      </c>
    </row>
    <row r="2473" spans="1:9" ht="25" customHeight="1">
      <c r="A2473" s="1"/>
      <c r="B2473" s="1">
        <v>139</v>
      </c>
      <c r="C2473" s="13" t="s">
        <v>50</v>
      </c>
      <c r="D2473" s="4">
        <v>45291</v>
      </c>
      <c r="E2473" s="4">
        <v>45314</v>
      </c>
      <c r="F2473" s="5">
        <v>1.3149542033191297</v>
      </c>
      <c r="G2473" s="5">
        <f>'PG facts'!D57</f>
        <v>-4</v>
      </c>
      <c r="H2473" s="5">
        <f t="shared" si="76"/>
        <v>1.7291045568266472</v>
      </c>
      <c r="I2473" s="5">
        <f t="shared" si="77"/>
        <v>-5.2598168132765188</v>
      </c>
    </row>
    <row r="2474" spans="1:9" ht="25" customHeight="1">
      <c r="A2474" s="1"/>
      <c r="B2474" s="1">
        <v>139</v>
      </c>
      <c r="C2474" s="13" t="s">
        <v>50</v>
      </c>
      <c r="D2474" s="4">
        <v>45382</v>
      </c>
      <c r="E2474" s="4">
        <v>45401</v>
      </c>
      <c r="F2474" s="5">
        <v>2.2032156673114089</v>
      </c>
      <c r="G2474" s="5">
        <f>'PG facts'!D64</f>
        <v>-4</v>
      </c>
      <c r="H2474" s="5">
        <f t="shared" si="76"/>
        <v>4.854159276686457</v>
      </c>
      <c r="I2474" s="5">
        <f t="shared" si="77"/>
        <v>-8.8128626692456358</v>
      </c>
    </row>
    <row r="2475" spans="1:9" ht="25" customHeight="1">
      <c r="A2475" s="1"/>
      <c r="B2475" s="1">
        <v>139</v>
      </c>
      <c r="C2475" s="13" t="s">
        <v>50</v>
      </c>
      <c r="D2475" s="4">
        <v>45473</v>
      </c>
      <c r="E2475" s="4">
        <v>45503</v>
      </c>
      <c r="F2475" s="5">
        <v>1.360673628563136</v>
      </c>
      <c r="G2475" s="5">
        <f>'PG facts'!D71</f>
        <v>1</v>
      </c>
      <c r="H2475" s="5">
        <f t="shared" si="76"/>
        <v>1.851432723467171</v>
      </c>
      <c r="I2475" s="5">
        <f t="shared" si="77"/>
        <v>1.360673628563136</v>
      </c>
    </row>
    <row r="2476" spans="1:9" ht="25" customHeight="1">
      <c r="A2476" s="1"/>
      <c r="B2476" s="1">
        <v>139</v>
      </c>
      <c r="C2476" s="13" t="s">
        <v>50</v>
      </c>
      <c r="D2476" s="4">
        <v>45565</v>
      </c>
      <c r="E2476" s="4">
        <v>45583</v>
      </c>
      <c r="F2476" s="5">
        <v>1.8739916021125014</v>
      </c>
      <c r="G2476" s="5">
        <f>'PG facts'!D78</f>
        <v>-1</v>
      </c>
      <c r="H2476" s="5">
        <f t="shared" si="76"/>
        <v>3.5118445247881795</v>
      </c>
      <c r="I2476" s="5">
        <f t="shared" si="77"/>
        <v>-1.8739916021125014</v>
      </c>
    </row>
    <row r="2477" spans="1:9" ht="25" customHeight="1">
      <c r="A2477" s="1"/>
      <c r="B2477" s="1">
        <v>140</v>
      </c>
      <c r="C2477" s="13" t="s">
        <v>47</v>
      </c>
      <c r="D2477" s="4">
        <v>44651</v>
      </c>
      <c r="E2477" s="4">
        <v>44671</v>
      </c>
      <c r="F2477" s="5">
        <v>3.4048088537418808</v>
      </c>
      <c r="G2477" s="5">
        <f>'PG facts'!D9</f>
        <v>5</v>
      </c>
      <c r="H2477" s="5">
        <f t="shared" si="76"/>
        <v>11.5927233305191</v>
      </c>
      <c r="I2477" s="5">
        <f t="shared" si="77"/>
        <v>17.024044268709403</v>
      </c>
    </row>
    <row r="2478" spans="1:9" ht="25" customHeight="1">
      <c r="A2478" s="1"/>
      <c r="B2478" s="1">
        <v>140</v>
      </c>
      <c r="C2478" s="13" t="s">
        <v>47</v>
      </c>
      <c r="D2478" s="4">
        <v>44742</v>
      </c>
      <c r="E2478" s="4">
        <v>44771</v>
      </c>
      <c r="F2478" s="5">
        <v>-0.26864270520209343</v>
      </c>
      <c r="G2478" s="5">
        <f>'PG facts'!D16</f>
        <v>-1</v>
      </c>
      <c r="H2478" s="5">
        <f t="shared" si="76"/>
        <v>7.2168903058298872E-2</v>
      </c>
      <c r="I2478" s="5">
        <f t="shared" si="77"/>
        <v>0.26864270520209343</v>
      </c>
    </row>
    <row r="2479" spans="1:9" ht="25" customHeight="1">
      <c r="A2479" s="1"/>
      <c r="B2479" s="1">
        <v>140</v>
      </c>
      <c r="C2479" s="13" t="s">
        <v>47</v>
      </c>
      <c r="D2479" s="4">
        <v>44834</v>
      </c>
      <c r="E2479" s="4">
        <v>44853</v>
      </c>
      <c r="F2479" s="5">
        <v>-0.97880747126437573</v>
      </c>
      <c r="G2479" s="5">
        <f>'PG facts'!D23</f>
        <v>-4</v>
      </c>
      <c r="H2479" s="5">
        <f t="shared" si="76"/>
        <v>0.95806406580296166</v>
      </c>
      <c r="I2479" s="5">
        <f t="shared" si="77"/>
        <v>3.9152298850575029</v>
      </c>
    </row>
    <row r="2480" spans="1:9" ht="25" customHeight="1">
      <c r="A2480" s="1"/>
      <c r="B2480" s="1">
        <v>140</v>
      </c>
      <c r="C2480" s="13" t="s">
        <v>47</v>
      </c>
      <c r="D2480" s="4">
        <v>44926</v>
      </c>
      <c r="E2480" s="4">
        <v>44945</v>
      </c>
      <c r="F2480" s="5">
        <v>-1.5609194946349714</v>
      </c>
      <c r="G2480" s="5">
        <f>'PG facts'!D30</f>
        <v>-7</v>
      </c>
      <c r="H2480" s="5">
        <f t="shared" si="76"/>
        <v>2.4364696687314944</v>
      </c>
      <c r="I2480" s="5">
        <f t="shared" si="77"/>
        <v>10.9264364624448</v>
      </c>
    </row>
    <row r="2481" spans="1:9" ht="25" customHeight="1">
      <c r="A2481" s="1"/>
      <c r="B2481" s="1">
        <v>140</v>
      </c>
      <c r="C2481" s="13" t="s">
        <v>47</v>
      </c>
      <c r="D2481" s="4">
        <v>45016</v>
      </c>
      <c r="E2481" s="4">
        <v>45037</v>
      </c>
      <c r="F2481" s="5">
        <v>-0.28354349497309306</v>
      </c>
      <c r="G2481" s="5">
        <f>'PG facts'!D37</f>
        <v>-5</v>
      </c>
      <c r="H2481" s="5">
        <f t="shared" si="76"/>
        <v>8.0396913541556453E-2</v>
      </c>
      <c r="I2481" s="5">
        <f t="shared" si="77"/>
        <v>1.4177174748654653</v>
      </c>
    </row>
    <row r="2482" spans="1:9" ht="25" customHeight="1">
      <c r="A2482" s="1"/>
      <c r="B2482" s="1">
        <v>140</v>
      </c>
      <c r="C2482" s="13" t="s">
        <v>47</v>
      </c>
      <c r="D2482" s="4">
        <v>45107</v>
      </c>
      <c r="E2482" s="4">
        <v>45135</v>
      </c>
      <c r="F2482" s="5">
        <v>-7.7104862613153191E-2</v>
      </c>
      <c r="G2482" s="5">
        <f>'PG facts'!D44</f>
        <v>-2</v>
      </c>
      <c r="H2482" s="5">
        <f t="shared" si="76"/>
        <v>5.9451598385932289E-3</v>
      </c>
      <c r="I2482" s="5">
        <f t="shared" si="77"/>
        <v>0.15420972522630638</v>
      </c>
    </row>
    <row r="2483" spans="1:9" ht="25" customHeight="1">
      <c r="A2483" s="1"/>
      <c r="B2483" s="1">
        <v>140</v>
      </c>
      <c r="C2483" s="13" t="s">
        <v>47</v>
      </c>
      <c r="D2483" s="4">
        <v>45199</v>
      </c>
      <c r="E2483" s="4">
        <v>45217</v>
      </c>
      <c r="F2483" s="5">
        <v>1.3149542033191297</v>
      </c>
      <c r="G2483" s="5">
        <f>'PG facts'!D51</f>
        <v>0</v>
      </c>
      <c r="H2483" s="5">
        <f t="shared" si="76"/>
        <v>1.7291045568266472</v>
      </c>
      <c r="I2483" s="5">
        <f t="shared" si="77"/>
        <v>0</v>
      </c>
    </row>
    <row r="2484" spans="1:9" ht="25" customHeight="1">
      <c r="A2484" s="1"/>
      <c r="B2484" s="1">
        <v>140</v>
      </c>
      <c r="C2484" s="13" t="s">
        <v>47</v>
      </c>
      <c r="D2484" s="4">
        <v>45291</v>
      </c>
      <c r="E2484" s="4">
        <v>45314</v>
      </c>
      <c r="F2484" s="5">
        <v>2.2032156673114089</v>
      </c>
      <c r="G2484" s="5">
        <f>'PG facts'!D58</f>
        <v>1</v>
      </c>
      <c r="H2484" s="5">
        <f t="shared" si="76"/>
        <v>4.854159276686457</v>
      </c>
      <c r="I2484" s="5">
        <f t="shared" si="77"/>
        <v>2.2032156673114089</v>
      </c>
    </row>
    <row r="2485" spans="1:9" ht="25" customHeight="1">
      <c r="A2485" s="1"/>
      <c r="B2485" s="1">
        <v>140</v>
      </c>
      <c r="C2485" s="13" t="s">
        <v>47</v>
      </c>
      <c r="D2485" s="4">
        <v>45382</v>
      </c>
      <c r="E2485" s="4">
        <v>45401</v>
      </c>
      <c r="F2485" s="5">
        <v>1.360673628563136</v>
      </c>
      <c r="G2485" s="5">
        <f>'PG facts'!D65</f>
        <v>1</v>
      </c>
      <c r="H2485" s="5">
        <f t="shared" si="76"/>
        <v>1.851432723467171</v>
      </c>
      <c r="I2485" s="5">
        <f t="shared" si="77"/>
        <v>1.360673628563136</v>
      </c>
    </row>
    <row r="2486" spans="1:9" ht="25" customHeight="1">
      <c r="A2486" s="1"/>
      <c r="B2486" s="1">
        <v>140</v>
      </c>
      <c r="C2486" s="13" t="s">
        <v>47</v>
      </c>
      <c r="D2486" s="4">
        <v>45473</v>
      </c>
      <c r="E2486" s="4">
        <v>45503</v>
      </c>
      <c r="F2486" s="5">
        <v>1.8739916021125014</v>
      </c>
      <c r="G2486" s="5">
        <f>'PG facts'!D72</f>
        <v>3</v>
      </c>
      <c r="H2486" s="5">
        <f t="shared" si="76"/>
        <v>3.5118445247881795</v>
      </c>
      <c r="I2486" s="5">
        <f t="shared" si="77"/>
        <v>5.6219748063375041</v>
      </c>
    </row>
    <row r="2487" spans="1:9" ht="25" customHeight="1">
      <c r="A2487" s="1"/>
      <c r="B2487" s="1">
        <v>140</v>
      </c>
      <c r="C2487" s="13" t="s">
        <v>50</v>
      </c>
      <c r="D2487" s="4">
        <v>44742</v>
      </c>
      <c r="E2487" s="4">
        <v>44771</v>
      </c>
      <c r="F2487" s="5">
        <v>3.4048088537418808</v>
      </c>
      <c r="G2487" s="5">
        <f>'PG facts'!D16</f>
        <v>-1</v>
      </c>
      <c r="H2487" s="5">
        <f t="shared" si="76"/>
        <v>11.5927233305191</v>
      </c>
      <c r="I2487" s="5">
        <f t="shared" si="77"/>
        <v>-3.4048088537418808</v>
      </c>
    </row>
    <row r="2488" spans="1:9" ht="25" customHeight="1">
      <c r="A2488" s="1"/>
      <c r="B2488" s="1">
        <v>140</v>
      </c>
      <c r="C2488" s="13" t="s">
        <v>50</v>
      </c>
      <c r="D2488" s="4">
        <v>44834</v>
      </c>
      <c r="E2488" s="4">
        <v>44853</v>
      </c>
      <c r="F2488" s="5">
        <v>-0.26864270520209343</v>
      </c>
      <c r="G2488" s="5">
        <f>'PG facts'!D23</f>
        <v>-4</v>
      </c>
      <c r="H2488" s="5">
        <f t="shared" si="76"/>
        <v>7.2168903058298872E-2</v>
      </c>
      <c r="I2488" s="5">
        <f t="shared" si="77"/>
        <v>1.0745708208083737</v>
      </c>
    </row>
    <row r="2489" spans="1:9" ht="25" customHeight="1">
      <c r="A2489" s="1"/>
      <c r="B2489" s="1">
        <v>140</v>
      </c>
      <c r="C2489" s="13" t="s">
        <v>50</v>
      </c>
      <c r="D2489" s="4">
        <v>44926</v>
      </c>
      <c r="E2489" s="4">
        <v>44945</v>
      </c>
      <c r="F2489" s="5">
        <v>-0.97880747126437573</v>
      </c>
      <c r="G2489" s="5">
        <f>'PG facts'!D30</f>
        <v>-7</v>
      </c>
      <c r="H2489" s="5">
        <f t="shared" si="76"/>
        <v>0.95806406580296166</v>
      </c>
      <c r="I2489" s="5">
        <f t="shared" si="77"/>
        <v>6.8516522988506301</v>
      </c>
    </row>
    <row r="2490" spans="1:9" ht="25" customHeight="1">
      <c r="A2490" s="1"/>
      <c r="B2490" s="1">
        <v>140</v>
      </c>
      <c r="C2490" s="13" t="s">
        <v>50</v>
      </c>
      <c r="D2490" s="4">
        <v>45016</v>
      </c>
      <c r="E2490" s="4">
        <v>45037</v>
      </c>
      <c r="F2490" s="5">
        <v>-1.5609194946349714</v>
      </c>
      <c r="G2490" s="5">
        <f>'PG facts'!D37</f>
        <v>-5</v>
      </c>
      <c r="H2490" s="5">
        <f t="shared" si="76"/>
        <v>2.4364696687314944</v>
      </c>
      <c r="I2490" s="5">
        <f t="shared" si="77"/>
        <v>7.8045974731748569</v>
      </c>
    </row>
    <row r="2491" spans="1:9" ht="25" customHeight="1">
      <c r="A2491" s="1"/>
      <c r="B2491" s="1">
        <v>140</v>
      </c>
      <c r="C2491" s="13" t="s">
        <v>50</v>
      </c>
      <c r="D2491" s="4">
        <v>45107</v>
      </c>
      <c r="E2491" s="4">
        <v>45135</v>
      </c>
      <c r="F2491" s="5">
        <v>-0.28354349497309306</v>
      </c>
      <c r="G2491" s="5">
        <f>'PG facts'!D44</f>
        <v>-2</v>
      </c>
      <c r="H2491" s="5">
        <f t="shared" si="76"/>
        <v>8.0396913541556453E-2</v>
      </c>
      <c r="I2491" s="5">
        <f t="shared" si="77"/>
        <v>0.56708698994618612</v>
      </c>
    </row>
    <row r="2492" spans="1:9" ht="25" customHeight="1">
      <c r="A2492" s="1"/>
      <c r="B2492" s="1">
        <v>140</v>
      </c>
      <c r="C2492" s="13" t="s">
        <v>50</v>
      </c>
      <c r="D2492" s="4">
        <v>45199</v>
      </c>
      <c r="E2492" s="4">
        <v>45217</v>
      </c>
      <c r="F2492" s="5">
        <v>-7.7104862613153191E-2</v>
      </c>
      <c r="G2492" s="5">
        <f>'PG facts'!D51</f>
        <v>0</v>
      </c>
      <c r="H2492" s="5">
        <f t="shared" si="76"/>
        <v>5.9451598385932289E-3</v>
      </c>
      <c r="I2492" s="5">
        <f t="shared" si="77"/>
        <v>0</v>
      </c>
    </row>
    <row r="2493" spans="1:9" ht="25" customHeight="1">
      <c r="A2493" s="1"/>
      <c r="B2493" s="1">
        <v>140</v>
      </c>
      <c r="C2493" s="13" t="s">
        <v>50</v>
      </c>
      <c r="D2493" s="4">
        <v>45291</v>
      </c>
      <c r="E2493" s="4">
        <v>45314</v>
      </c>
      <c r="F2493" s="5">
        <v>1.3149542033191297</v>
      </c>
      <c r="G2493" s="5">
        <f>'PG facts'!D58</f>
        <v>1</v>
      </c>
      <c r="H2493" s="5">
        <f t="shared" si="76"/>
        <v>1.7291045568266472</v>
      </c>
      <c r="I2493" s="5">
        <f t="shared" si="77"/>
        <v>1.3149542033191297</v>
      </c>
    </row>
    <row r="2494" spans="1:9" ht="25" customHeight="1">
      <c r="A2494" s="1"/>
      <c r="B2494" s="1">
        <v>140</v>
      </c>
      <c r="C2494" s="13" t="s">
        <v>50</v>
      </c>
      <c r="D2494" s="4">
        <v>45382</v>
      </c>
      <c r="E2494" s="4">
        <v>45401</v>
      </c>
      <c r="F2494" s="5">
        <v>2.2032156673114089</v>
      </c>
      <c r="G2494" s="5">
        <f>'PG facts'!D65</f>
        <v>1</v>
      </c>
      <c r="H2494" s="5">
        <f t="shared" si="76"/>
        <v>4.854159276686457</v>
      </c>
      <c r="I2494" s="5">
        <f t="shared" si="77"/>
        <v>2.2032156673114089</v>
      </c>
    </row>
    <row r="2495" spans="1:9" ht="25" customHeight="1">
      <c r="A2495" s="1"/>
      <c r="B2495" s="1">
        <v>140</v>
      </c>
      <c r="C2495" s="13" t="s">
        <v>50</v>
      </c>
      <c r="D2495" s="4">
        <v>45473</v>
      </c>
      <c r="E2495" s="4">
        <v>45503</v>
      </c>
      <c r="F2495" s="5">
        <v>1.360673628563136</v>
      </c>
      <c r="G2495" s="5">
        <f>'PG facts'!D72</f>
        <v>3</v>
      </c>
      <c r="H2495" s="5">
        <f t="shared" si="76"/>
        <v>1.851432723467171</v>
      </c>
      <c r="I2495" s="5">
        <f t="shared" si="77"/>
        <v>4.082020885689408</v>
      </c>
    </row>
    <row r="2496" spans="1:9" ht="25" customHeight="1">
      <c r="A2496" s="1"/>
      <c r="B2496" s="1">
        <v>141</v>
      </c>
      <c r="C2496" s="13" t="s">
        <v>47</v>
      </c>
      <c r="D2496" s="4">
        <v>44651</v>
      </c>
      <c r="E2496" s="4">
        <v>44671</v>
      </c>
      <c r="F2496" s="5">
        <v>3.4048088537418808</v>
      </c>
      <c r="G2496" s="5">
        <f>'PG facts'!D9</f>
        <v>5</v>
      </c>
      <c r="H2496" s="5">
        <f t="shared" si="76"/>
        <v>11.5927233305191</v>
      </c>
      <c r="I2496" s="5">
        <f t="shared" si="77"/>
        <v>17.024044268709403</v>
      </c>
    </row>
    <row r="2497" spans="1:9" ht="25" customHeight="1">
      <c r="A2497" s="1"/>
      <c r="B2497" s="1">
        <v>141</v>
      </c>
      <c r="C2497" s="13" t="s">
        <v>47</v>
      </c>
      <c r="D2497" s="4">
        <v>44742</v>
      </c>
      <c r="E2497" s="4">
        <v>44771</v>
      </c>
      <c r="F2497" s="5">
        <v>-0.26864270520209343</v>
      </c>
      <c r="G2497" s="5">
        <f>'PG facts'!D16</f>
        <v>-1</v>
      </c>
      <c r="H2497" s="5">
        <f t="shared" si="76"/>
        <v>7.2168903058298872E-2</v>
      </c>
      <c r="I2497" s="5">
        <f t="shared" si="77"/>
        <v>0.26864270520209343</v>
      </c>
    </row>
    <row r="2498" spans="1:9" ht="25" customHeight="1">
      <c r="A2498" s="1"/>
      <c r="B2498" s="1">
        <v>141</v>
      </c>
      <c r="C2498" s="13" t="s">
        <v>47</v>
      </c>
      <c r="D2498" s="4">
        <v>44834</v>
      </c>
      <c r="E2498" s="4">
        <v>44853</v>
      </c>
      <c r="F2498" s="5">
        <v>-0.97880747126437573</v>
      </c>
      <c r="G2498" s="5">
        <f>'PG facts'!D23</f>
        <v>-4</v>
      </c>
      <c r="H2498" s="5">
        <f t="shared" si="76"/>
        <v>0.95806406580296166</v>
      </c>
      <c r="I2498" s="5">
        <f t="shared" si="77"/>
        <v>3.9152298850575029</v>
      </c>
    </row>
    <row r="2499" spans="1:9" ht="25" customHeight="1">
      <c r="A2499" s="1"/>
      <c r="B2499" s="1">
        <v>141</v>
      </c>
      <c r="C2499" s="13" t="s">
        <v>47</v>
      </c>
      <c r="D2499" s="4">
        <v>44926</v>
      </c>
      <c r="E2499" s="4">
        <v>44945</v>
      </c>
      <c r="F2499" s="5">
        <v>-1.5609194946349714</v>
      </c>
      <c r="G2499" s="5">
        <f>'PG facts'!D30</f>
        <v>-7</v>
      </c>
      <c r="H2499" s="5">
        <f t="shared" si="76"/>
        <v>2.4364696687314944</v>
      </c>
      <c r="I2499" s="5">
        <f t="shared" si="77"/>
        <v>10.9264364624448</v>
      </c>
    </row>
    <row r="2500" spans="1:9" ht="25" customHeight="1">
      <c r="A2500" s="1"/>
      <c r="B2500" s="1">
        <v>141</v>
      </c>
      <c r="C2500" s="13" t="s">
        <v>47</v>
      </c>
      <c r="D2500" s="4">
        <v>45016</v>
      </c>
      <c r="E2500" s="4">
        <v>45037</v>
      </c>
      <c r="F2500" s="5">
        <v>-0.28354349497309306</v>
      </c>
      <c r="G2500" s="5">
        <f>'PG facts'!D37</f>
        <v>-5</v>
      </c>
      <c r="H2500" s="5">
        <f t="shared" si="76"/>
        <v>8.0396913541556453E-2</v>
      </c>
      <c r="I2500" s="5">
        <f t="shared" si="77"/>
        <v>1.4177174748654653</v>
      </c>
    </row>
    <row r="2501" spans="1:9" ht="25" customHeight="1">
      <c r="A2501" s="1"/>
      <c r="B2501" s="1">
        <v>141</v>
      </c>
      <c r="C2501" s="13" t="s">
        <v>47</v>
      </c>
      <c r="D2501" s="4">
        <v>45107</v>
      </c>
      <c r="E2501" s="4">
        <v>45135</v>
      </c>
      <c r="F2501" s="5">
        <v>-7.7104862613153191E-2</v>
      </c>
      <c r="G2501" s="5">
        <f>'PG facts'!D44</f>
        <v>-2</v>
      </c>
      <c r="H2501" s="5">
        <f t="shared" si="76"/>
        <v>5.9451598385932289E-3</v>
      </c>
      <c r="I2501" s="5">
        <f t="shared" si="77"/>
        <v>0.15420972522630638</v>
      </c>
    </row>
    <row r="2502" spans="1:9" ht="25" customHeight="1">
      <c r="A2502" s="1"/>
      <c r="B2502" s="1">
        <v>141</v>
      </c>
      <c r="C2502" s="13" t="s">
        <v>47</v>
      </c>
      <c r="D2502" s="4">
        <v>45199</v>
      </c>
      <c r="E2502" s="4">
        <v>45217</v>
      </c>
      <c r="F2502" s="5">
        <v>1.3149542033191297</v>
      </c>
      <c r="G2502" s="5">
        <f>'PG facts'!D51</f>
        <v>0</v>
      </c>
      <c r="H2502" s="5">
        <f t="shared" ref="H2502:H2565" si="78">F2502^2</f>
        <v>1.7291045568266472</v>
      </c>
      <c r="I2502" s="5">
        <f t="shared" ref="I2502:I2565" si="79">F2502*G2502</f>
        <v>0</v>
      </c>
    </row>
    <row r="2503" spans="1:9" ht="25" customHeight="1">
      <c r="A2503" s="1"/>
      <c r="B2503" s="1">
        <v>141</v>
      </c>
      <c r="C2503" s="13" t="s">
        <v>47</v>
      </c>
      <c r="D2503" s="4">
        <v>45291</v>
      </c>
      <c r="E2503" s="4">
        <v>45314</v>
      </c>
      <c r="F2503" s="5">
        <v>2.2032156673114089</v>
      </c>
      <c r="G2503" s="5">
        <f>'PG facts'!D58</f>
        <v>1</v>
      </c>
      <c r="H2503" s="5">
        <f t="shared" si="78"/>
        <v>4.854159276686457</v>
      </c>
      <c r="I2503" s="5">
        <f t="shared" si="79"/>
        <v>2.2032156673114089</v>
      </c>
    </row>
    <row r="2504" spans="1:9" ht="25" customHeight="1">
      <c r="A2504" s="1"/>
      <c r="B2504" s="1">
        <v>141</v>
      </c>
      <c r="C2504" s="13" t="s">
        <v>47</v>
      </c>
      <c r="D2504" s="4">
        <v>45382</v>
      </c>
      <c r="E2504" s="4">
        <v>45401</v>
      </c>
      <c r="F2504" s="5">
        <v>1.360673628563136</v>
      </c>
      <c r="G2504" s="5">
        <f>'PG facts'!D65</f>
        <v>1</v>
      </c>
      <c r="H2504" s="5">
        <f t="shared" si="78"/>
        <v>1.851432723467171</v>
      </c>
      <c r="I2504" s="5">
        <f t="shared" si="79"/>
        <v>1.360673628563136</v>
      </c>
    </row>
    <row r="2505" spans="1:9" ht="25" customHeight="1">
      <c r="A2505" s="1"/>
      <c r="B2505" s="1">
        <v>141</v>
      </c>
      <c r="C2505" s="13" t="s">
        <v>47</v>
      </c>
      <c r="D2505" s="4">
        <v>45473</v>
      </c>
      <c r="E2505" s="4">
        <v>45503</v>
      </c>
      <c r="F2505" s="5">
        <v>1.8739916021125014</v>
      </c>
      <c r="G2505" s="5">
        <f>'PG facts'!D72</f>
        <v>3</v>
      </c>
      <c r="H2505" s="5">
        <f t="shared" si="78"/>
        <v>3.5118445247881795</v>
      </c>
      <c r="I2505" s="5">
        <f t="shared" si="79"/>
        <v>5.6219748063375041</v>
      </c>
    </row>
    <row r="2506" spans="1:9" ht="25" customHeight="1">
      <c r="A2506" s="1"/>
      <c r="B2506" s="1">
        <v>141</v>
      </c>
      <c r="C2506" s="13" t="s">
        <v>50</v>
      </c>
      <c r="D2506" s="4">
        <v>44742</v>
      </c>
      <c r="E2506" s="4">
        <v>44771</v>
      </c>
      <c r="F2506" s="5">
        <v>3.4048088537418808</v>
      </c>
      <c r="G2506" s="5">
        <f>'PG facts'!D16</f>
        <v>-1</v>
      </c>
      <c r="H2506" s="5">
        <f t="shared" si="78"/>
        <v>11.5927233305191</v>
      </c>
      <c r="I2506" s="5">
        <f t="shared" si="79"/>
        <v>-3.4048088537418808</v>
      </c>
    </row>
    <row r="2507" spans="1:9" ht="25" customHeight="1">
      <c r="A2507" s="1"/>
      <c r="B2507" s="1">
        <v>141</v>
      </c>
      <c r="C2507" s="13" t="s">
        <v>50</v>
      </c>
      <c r="D2507" s="4">
        <v>44834</v>
      </c>
      <c r="E2507" s="4">
        <v>44853</v>
      </c>
      <c r="F2507" s="5">
        <v>-0.26864270520209343</v>
      </c>
      <c r="G2507" s="5">
        <f>'PG facts'!D23</f>
        <v>-4</v>
      </c>
      <c r="H2507" s="5">
        <f t="shared" si="78"/>
        <v>7.2168903058298872E-2</v>
      </c>
      <c r="I2507" s="5">
        <f t="shared" si="79"/>
        <v>1.0745708208083737</v>
      </c>
    </row>
    <row r="2508" spans="1:9" ht="25" customHeight="1">
      <c r="A2508" s="1"/>
      <c r="B2508" s="1">
        <v>141</v>
      </c>
      <c r="C2508" s="13" t="s">
        <v>50</v>
      </c>
      <c r="D2508" s="4">
        <v>44926</v>
      </c>
      <c r="E2508" s="4">
        <v>44945</v>
      </c>
      <c r="F2508" s="5">
        <v>-0.97880747126437573</v>
      </c>
      <c r="G2508" s="5">
        <f>'PG facts'!D30</f>
        <v>-7</v>
      </c>
      <c r="H2508" s="5">
        <f t="shared" si="78"/>
        <v>0.95806406580296166</v>
      </c>
      <c r="I2508" s="5">
        <f t="shared" si="79"/>
        <v>6.8516522988506301</v>
      </c>
    </row>
    <row r="2509" spans="1:9" ht="25" customHeight="1">
      <c r="A2509" s="1"/>
      <c r="B2509" s="1">
        <v>141</v>
      </c>
      <c r="C2509" s="13" t="s">
        <v>50</v>
      </c>
      <c r="D2509" s="4">
        <v>45016</v>
      </c>
      <c r="E2509" s="4">
        <v>45037</v>
      </c>
      <c r="F2509" s="5">
        <v>-1.5609194946349714</v>
      </c>
      <c r="G2509" s="5">
        <f>'PG facts'!D37</f>
        <v>-5</v>
      </c>
      <c r="H2509" s="5">
        <f t="shared" si="78"/>
        <v>2.4364696687314944</v>
      </c>
      <c r="I2509" s="5">
        <f t="shared" si="79"/>
        <v>7.8045974731748569</v>
      </c>
    </row>
    <row r="2510" spans="1:9" ht="25" customHeight="1">
      <c r="A2510" s="1"/>
      <c r="B2510" s="1">
        <v>141</v>
      </c>
      <c r="C2510" s="13" t="s">
        <v>50</v>
      </c>
      <c r="D2510" s="4">
        <v>45107</v>
      </c>
      <c r="E2510" s="4">
        <v>45135</v>
      </c>
      <c r="F2510" s="5">
        <v>-0.28354349497309306</v>
      </c>
      <c r="G2510" s="5">
        <f>'PG facts'!D44</f>
        <v>-2</v>
      </c>
      <c r="H2510" s="5">
        <f t="shared" si="78"/>
        <v>8.0396913541556453E-2</v>
      </c>
      <c r="I2510" s="5">
        <f t="shared" si="79"/>
        <v>0.56708698994618612</v>
      </c>
    </row>
    <row r="2511" spans="1:9" ht="25" customHeight="1">
      <c r="A2511" s="1"/>
      <c r="B2511" s="1">
        <v>141</v>
      </c>
      <c r="C2511" s="13" t="s">
        <v>50</v>
      </c>
      <c r="D2511" s="4">
        <v>45199</v>
      </c>
      <c r="E2511" s="4">
        <v>45217</v>
      </c>
      <c r="F2511" s="5">
        <v>-7.7104862613153191E-2</v>
      </c>
      <c r="G2511" s="5">
        <f>'PG facts'!D51</f>
        <v>0</v>
      </c>
      <c r="H2511" s="5">
        <f t="shared" si="78"/>
        <v>5.9451598385932289E-3</v>
      </c>
      <c r="I2511" s="5">
        <f t="shared" si="79"/>
        <v>0</v>
      </c>
    </row>
    <row r="2512" spans="1:9" ht="25" customHeight="1">
      <c r="A2512" s="1"/>
      <c r="B2512" s="1">
        <v>141</v>
      </c>
      <c r="C2512" s="13" t="s">
        <v>50</v>
      </c>
      <c r="D2512" s="4">
        <v>45291</v>
      </c>
      <c r="E2512" s="4">
        <v>45314</v>
      </c>
      <c r="F2512" s="5">
        <v>1.3149542033191297</v>
      </c>
      <c r="G2512" s="5">
        <f>'PG facts'!D58</f>
        <v>1</v>
      </c>
      <c r="H2512" s="5">
        <f t="shared" si="78"/>
        <v>1.7291045568266472</v>
      </c>
      <c r="I2512" s="5">
        <f t="shared" si="79"/>
        <v>1.3149542033191297</v>
      </c>
    </row>
    <row r="2513" spans="1:9" ht="25" customHeight="1">
      <c r="A2513" s="1"/>
      <c r="B2513" s="1">
        <v>141</v>
      </c>
      <c r="C2513" s="13" t="s">
        <v>50</v>
      </c>
      <c r="D2513" s="4">
        <v>45382</v>
      </c>
      <c r="E2513" s="4">
        <v>45401</v>
      </c>
      <c r="F2513" s="5">
        <v>2.2032156673114089</v>
      </c>
      <c r="G2513" s="5">
        <f>'PG facts'!D65</f>
        <v>1</v>
      </c>
      <c r="H2513" s="5">
        <f t="shared" si="78"/>
        <v>4.854159276686457</v>
      </c>
      <c r="I2513" s="5">
        <f t="shared" si="79"/>
        <v>2.2032156673114089</v>
      </c>
    </row>
    <row r="2514" spans="1:9" ht="25" customHeight="1">
      <c r="A2514" s="1"/>
      <c r="B2514" s="1">
        <v>141</v>
      </c>
      <c r="C2514" s="13" t="s">
        <v>50</v>
      </c>
      <c r="D2514" s="4">
        <v>45473</v>
      </c>
      <c r="E2514" s="4">
        <v>45503</v>
      </c>
      <c r="F2514" s="5">
        <v>1.360673628563136</v>
      </c>
      <c r="G2514" s="5">
        <f>'PG facts'!D72</f>
        <v>3</v>
      </c>
      <c r="H2514" s="5">
        <f t="shared" si="78"/>
        <v>1.851432723467171</v>
      </c>
      <c r="I2514" s="5">
        <f t="shared" si="79"/>
        <v>4.082020885689408</v>
      </c>
    </row>
    <row r="2515" spans="1:9" ht="25" customHeight="1">
      <c r="A2515" s="1"/>
      <c r="B2515" s="1">
        <v>141</v>
      </c>
      <c r="C2515" s="13" t="s">
        <v>50</v>
      </c>
      <c r="D2515" s="4">
        <v>45565</v>
      </c>
      <c r="E2515" s="4">
        <v>45583</v>
      </c>
      <c r="F2515" s="5">
        <v>1.8739916021125014</v>
      </c>
      <c r="G2515" s="5">
        <f>'PG facts'!D79</f>
        <v>1</v>
      </c>
      <c r="H2515" s="5">
        <f t="shared" si="78"/>
        <v>3.5118445247881795</v>
      </c>
      <c r="I2515" s="5">
        <f t="shared" si="79"/>
        <v>1.8739916021125014</v>
      </c>
    </row>
    <row r="2516" spans="1:9" ht="25" customHeight="1">
      <c r="A2516" s="1"/>
      <c r="B2516" s="1">
        <v>142</v>
      </c>
      <c r="C2516" s="13" t="s">
        <v>47</v>
      </c>
      <c r="D2516" s="4">
        <v>44651</v>
      </c>
      <c r="E2516" s="4">
        <v>44671</v>
      </c>
      <c r="F2516" s="5">
        <v>3.4048088537418808</v>
      </c>
      <c r="G2516" s="5">
        <f>'PG facts'!D9</f>
        <v>5</v>
      </c>
      <c r="H2516" s="5">
        <f t="shared" si="78"/>
        <v>11.5927233305191</v>
      </c>
      <c r="I2516" s="5">
        <f t="shared" si="79"/>
        <v>17.024044268709403</v>
      </c>
    </row>
    <row r="2517" spans="1:9" ht="25" customHeight="1">
      <c r="A2517" s="1"/>
      <c r="B2517" s="1">
        <v>142</v>
      </c>
      <c r="C2517" s="13" t="s">
        <v>47</v>
      </c>
      <c r="D2517" s="4">
        <v>44742</v>
      </c>
      <c r="E2517" s="4">
        <v>44771</v>
      </c>
      <c r="F2517" s="5">
        <v>-0.26864270520209343</v>
      </c>
      <c r="G2517" s="5">
        <f>'PG facts'!D16</f>
        <v>-1</v>
      </c>
      <c r="H2517" s="5">
        <f t="shared" si="78"/>
        <v>7.2168903058298872E-2</v>
      </c>
      <c r="I2517" s="5">
        <f t="shared" si="79"/>
        <v>0.26864270520209343</v>
      </c>
    </row>
    <row r="2518" spans="1:9" ht="25" customHeight="1">
      <c r="A2518" s="1"/>
      <c r="B2518" s="1">
        <v>142</v>
      </c>
      <c r="C2518" s="13" t="s">
        <v>47</v>
      </c>
      <c r="D2518" s="4">
        <v>44834</v>
      </c>
      <c r="E2518" s="4">
        <v>44853</v>
      </c>
      <c r="F2518" s="5">
        <v>-0.97880747126437573</v>
      </c>
      <c r="G2518" s="5">
        <f>'PG facts'!D23</f>
        <v>-4</v>
      </c>
      <c r="H2518" s="5">
        <f t="shared" si="78"/>
        <v>0.95806406580296166</v>
      </c>
      <c r="I2518" s="5">
        <f t="shared" si="79"/>
        <v>3.9152298850575029</v>
      </c>
    </row>
    <row r="2519" spans="1:9" ht="25" customHeight="1">
      <c r="A2519" s="1"/>
      <c r="B2519" s="1">
        <v>142</v>
      </c>
      <c r="C2519" s="13" t="s">
        <v>47</v>
      </c>
      <c r="D2519" s="4">
        <v>44926</v>
      </c>
      <c r="E2519" s="4">
        <v>44945</v>
      </c>
      <c r="F2519" s="5">
        <v>-1.5609194946349714</v>
      </c>
      <c r="G2519" s="5">
        <f>'PG facts'!D30</f>
        <v>-7</v>
      </c>
      <c r="H2519" s="5">
        <f t="shared" si="78"/>
        <v>2.4364696687314944</v>
      </c>
      <c r="I2519" s="5">
        <f t="shared" si="79"/>
        <v>10.9264364624448</v>
      </c>
    </row>
    <row r="2520" spans="1:9" ht="25" customHeight="1">
      <c r="A2520" s="1"/>
      <c r="B2520" s="1">
        <v>142</v>
      </c>
      <c r="C2520" s="13" t="s">
        <v>47</v>
      </c>
      <c r="D2520" s="4">
        <v>45016</v>
      </c>
      <c r="E2520" s="4">
        <v>45037</v>
      </c>
      <c r="F2520" s="5">
        <v>-0.28354349497309306</v>
      </c>
      <c r="G2520" s="5">
        <f>'PG facts'!D37</f>
        <v>-5</v>
      </c>
      <c r="H2520" s="5">
        <f t="shared" si="78"/>
        <v>8.0396913541556453E-2</v>
      </c>
      <c r="I2520" s="5">
        <f t="shared" si="79"/>
        <v>1.4177174748654653</v>
      </c>
    </row>
    <row r="2521" spans="1:9" ht="25" customHeight="1">
      <c r="A2521" s="1"/>
      <c r="B2521" s="1">
        <v>142</v>
      </c>
      <c r="C2521" s="13" t="s">
        <v>47</v>
      </c>
      <c r="D2521" s="4">
        <v>45107</v>
      </c>
      <c r="E2521" s="4">
        <v>45135</v>
      </c>
      <c r="F2521" s="5">
        <v>-7.7104862613153191E-2</v>
      </c>
      <c r="G2521" s="5">
        <f>'PG facts'!D44</f>
        <v>-2</v>
      </c>
      <c r="H2521" s="5">
        <f t="shared" si="78"/>
        <v>5.9451598385932289E-3</v>
      </c>
      <c r="I2521" s="5">
        <f t="shared" si="79"/>
        <v>0.15420972522630638</v>
      </c>
    </row>
    <row r="2522" spans="1:9" ht="25" customHeight="1">
      <c r="A2522" s="1"/>
      <c r="B2522" s="1">
        <v>142</v>
      </c>
      <c r="C2522" s="13" t="s">
        <v>47</v>
      </c>
      <c r="D2522" s="4">
        <v>45199</v>
      </c>
      <c r="E2522" s="4">
        <v>45217</v>
      </c>
      <c r="F2522" s="5">
        <v>1.3149542033191297</v>
      </c>
      <c r="G2522" s="5">
        <f>'PG facts'!D51</f>
        <v>0</v>
      </c>
      <c r="H2522" s="5">
        <f t="shared" si="78"/>
        <v>1.7291045568266472</v>
      </c>
      <c r="I2522" s="5">
        <f t="shared" si="79"/>
        <v>0</v>
      </c>
    </row>
    <row r="2523" spans="1:9" ht="25" customHeight="1">
      <c r="A2523" s="1"/>
      <c r="B2523" s="1">
        <v>142</v>
      </c>
      <c r="C2523" s="13" t="s">
        <v>47</v>
      </c>
      <c r="D2523" s="4">
        <v>45291</v>
      </c>
      <c r="E2523" s="4">
        <v>45314</v>
      </c>
      <c r="F2523" s="5">
        <v>2.2032156673114089</v>
      </c>
      <c r="G2523" s="5">
        <f>'PG facts'!D58</f>
        <v>1</v>
      </c>
      <c r="H2523" s="5">
        <f t="shared" si="78"/>
        <v>4.854159276686457</v>
      </c>
      <c r="I2523" s="5">
        <f t="shared" si="79"/>
        <v>2.2032156673114089</v>
      </c>
    </row>
    <row r="2524" spans="1:9" ht="25" customHeight="1">
      <c r="A2524" s="1"/>
      <c r="B2524" s="1">
        <v>142</v>
      </c>
      <c r="C2524" s="13" t="s">
        <v>47</v>
      </c>
      <c r="D2524" s="4">
        <v>45382</v>
      </c>
      <c r="E2524" s="4">
        <v>45401</v>
      </c>
      <c r="F2524" s="5">
        <v>1.360673628563136</v>
      </c>
      <c r="G2524" s="5">
        <f>'PG facts'!D65</f>
        <v>1</v>
      </c>
      <c r="H2524" s="5">
        <f t="shared" si="78"/>
        <v>1.851432723467171</v>
      </c>
      <c r="I2524" s="5">
        <f t="shared" si="79"/>
        <v>1.360673628563136</v>
      </c>
    </row>
    <row r="2525" spans="1:9" ht="25" customHeight="1">
      <c r="A2525" s="1"/>
      <c r="B2525" s="1">
        <v>142</v>
      </c>
      <c r="C2525" s="13" t="s">
        <v>47</v>
      </c>
      <c r="D2525" s="4">
        <v>45473</v>
      </c>
      <c r="E2525" s="4">
        <v>45503</v>
      </c>
      <c r="F2525" s="5">
        <v>1.8739916021125014</v>
      </c>
      <c r="G2525" s="5">
        <f>'PG facts'!D72</f>
        <v>3</v>
      </c>
      <c r="H2525" s="5">
        <f t="shared" si="78"/>
        <v>3.5118445247881795</v>
      </c>
      <c r="I2525" s="5">
        <f t="shared" si="79"/>
        <v>5.6219748063375041</v>
      </c>
    </row>
    <row r="2526" spans="1:9" ht="25" customHeight="1">
      <c r="A2526" s="1"/>
      <c r="B2526" s="1">
        <v>142</v>
      </c>
      <c r="C2526" s="13" t="s">
        <v>47</v>
      </c>
      <c r="D2526" s="4">
        <v>45565</v>
      </c>
      <c r="E2526" s="4">
        <v>45583</v>
      </c>
      <c r="F2526" s="5">
        <v>2.3143175398814497</v>
      </c>
      <c r="G2526" s="5">
        <f>'PG facts'!D79</f>
        <v>1</v>
      </c>
      <c r="H2526" s="5">
        <f t="shared" si="78"/>
        <v>5.3560656754029257</v>
      </c>
      <c r="I2526" s="5">
        <f t="shared" si="79"/>
        <v>2.3143175398814497</v>
      </c>
    </row>
    <row r="2527" spans="1:9" ht="25" customHeight="1">
      <c r="A2527" s="1"/>
      <c r="B2527" s="1">
        <v>142</v>
      </c>
      <c r="C2527" s="13" t="s">
        <v>50</v>
      </c>
      <c r="D2527" s="4">
        <v>44742</v>
      </c>
      <c r="E2527" s="4">
        <v>44771</v>
      </c>
      <c r="F2527" s="5">
        <v>3.4048088537418808</v>
      </c>
      <c r="G2527" s="5">
        <f>'PG facts'!D16</f>
        <v>-1</v>
      </c>
      <c r="H2527" s="5">
        <f t="shared" si="78"/>
        <v>11.5927233305191</v>
      </c>
      <c r="I2527" s="5">
        <f t="shared" si="79"/>
        <v>-3.4048088537418808</v>
      </c>
    </row>
    <row r="2528" spans="1:9" ht="25" customHeight="1">
      <c r="A2528" s="1"/>
      <c r="B2528" s="1">
        <v>142</v>
      </c>
      <c r="C2528" s="13" t="s">
        <v>50</v>
      </c>
      <c r="D2528" s="4">
        <v>44834</v>
      </c>
      <c r="E2528" s="4">
        <v>44853</v>
      </c>
      <c r="F2528" s="5">
        <v>-0.26864270520209343</v>
      </c>
      <c r="G2528" s="5">
        <f>'PG facts'!D23</f>
        <v>-4</v>
      </c>
      <c r="H2528" s="5">
        <f t="shared" si="78"/>
        <v>7.2168903058298872E-2</v>
      </c>
      <c r="I2528" s="5">
        <f t="shared" si="79"/>
        <v>1.0745708208083737</v>
      </c>
    </row>
    <row r="2529" spans="1:9" ht="25" customHeight="1">
      <c r="A2529" s="1"/>
      <c r="B2529" s="1">
        <v>142</v>
      </c>
      <c r="C2529" s="13" t="s">
        <v>50</v>
      </c>
      <c r="D2529" s="4">
        <v>44926</v>
      </c>
      <c r="E2529" s="4">
        <v>44945</v>
      </c>
      <c r="F2529" s="5">
        <v>-0.97880747126437573</v>
      </c>
      <c r="G2529" s="5">
        <f>'PG facts'!D30</f>
        <v>-7</v>
      </c>
      <c r="H2529" s="5">
        <f t="shared" si="78"/>
        <v>0.95806406580296166</v>
      </c>
      <c r="I2529" s="5">
        <f t="shared" si="79"/>
        <v>6.8516522988506301</v>
      </c>
    </row>
    <row r="2530" spans="1:9" ht="25" customHeight="1">
      <c r="A2530" s="1"/>
      <c r="B2530" s="1">
        <v>142</v>
      </c>
      <c r="C2530" s="13" t="s">
        <v>50</v>
      </c>
      <c r="D2530" s="4">
        <v>45016</v>
      </c>
      <c r="E2530" s="4">
        <v>45037</v>
      </c>
      <c r="F2530" s="5">
        <v>-1.5609194946349714</v>
      </c>
      <c r="G2530" s="5">
        <f>'PG facts'!D37</f>
        <v>-5</v>
      </c>
      <c r="H2530" s="5">
        <f t="shared" si="78"/>
        <v>2.4364696687314944</v>
      </c>
      <c r="I2530" s="5">
        <f t="shared" si="79"/>
        <v>7.8045974731748569</v>
      </c>
    </row>
    <row r="2531" spans="1:9" ht="25" customHeight="1">
      <c r="A2531" s="1"/>
      <c r="B2531" s="1">
        <v>142</v>
      </c>
      <c r="C2531" s="13" t="s">
        <v>50</v>
      </c>
      <c r="D2531" s="4">
        <v>45107</v>
      </c>
      <c r="E2531" s="4">
        <v>45135</v>
      </c>
      <c r="F2531" s="5">
        <v>-0.28354349497309306</v>
      </c>
      <c r="G2531" s="5">
        <f>'PG facts'!D44</f>
        <v>-2</v>
      </c>
      <c r="H2531" s="5">
        <f t="shared" si="78"/>
        <v>8.0396913541556453E-2</v>
      </c>
      <c r="I2531" s="5">
        <f t="shared" si="79"/>
        <v>0.56708698994618612</v>
      </c>
    </row>
    <row r="2532" spans="1:9" ht="25" customHeight="1">
      <c r="A2532" s="1"/>
      <c r="B2532" s="1">
        <v>142</v>
      </c>
      <c r="C2532" s="13" t="s">
        <v>50</v>
      </c>
      <c r="D2532" s="4">
        <v>45199</v>
      </c>
      <c r="E2532" s="4">
        <v>45217</v>
      </c>
      <c r="F2532" s="5">
        <v>-7.7104862613153191E-2</v>
      </c>
      <c r="G2532" s="5">
        <f>'PG facts'!D51</f>
        <v>0</v>
      </c>
      <c r="H2532" s="5">
        <f t="shared" si="78"/>
        <v>5.9451598385932289E-3</v>
      </c>
      <c r="I2532" s="5">
        <f t="shared" si="79"/>
        <v>0</v>
      </c>
    </row>
    <row r="2533" spans="1:9" ht="25" customHeight="1">
      <c r="A2533" s="1"/>
      <c r="B2533" s="1">
        <v>142</v>
      </c>
      <c r="C2533" s="13" t="s">
        <v>50</v>
      </c>
      <c r="D2533" s="4">
        <v>45291</v>
      </c>
      <c r="E2533" s="4">
        <v>45314</v>
      </c>
      <c r="F2533" s="5">
        <v>1.3149542033191297</v>
      </c>
      <c r="G2533" s="5">
        <f>'PG facts'!D58</f>
        <v>1</v>
      </c>
      <c r="H2533" s="5">
        <f t="shared" si="78"/>
        <v>1.7291045568266472</v>
      </c>
      <c r="I2533" s="5">
        <f t="shared" si="79"/>
        <v>1.3149542033191297</v>
      </c>
    </row>
    <row r="2534" spans="1:9" ht="25" customHeight="1">
      <c r="A2534" s="1"/>
      <c r="B2534" s="1">
        <v>142</v>
      </c>
      <c r="C2534" s="13" t="s">
        <v>50</v>
      </c>
      <c r="D2534" s="4">
        <v>45382</v>
      </c>
      <c r="E2534" s="4">
        <v>45401</v>
      </c>
      <c r="F2534" s="5">
        <v>2.2032156673114089</v>
      </c>
      <c r="G2534" s="5">
        <f>'PG facts'!D65</f>
        <v>1</v>
      </c>
      <c r="H2534" s="5">
        <f t="shared" si="78"/>
        <v>4.854159276686457</v>
      </c>
      <c r="I2534" s="5">
        <f t="shared" si="79"/>
        <v>2.2032156673114089</v>
      </c>
    </row>
    <row r="2535" spans="1:9" ht="25" customHeight="1">
      <c r="A2535" s="1"/>
      <c r="B2535" s="1">
        <v>142</v>
      </c>
      <c r="C2535" s="13" t="s">
        <v>50</v>
      </c>
      <c r="D2535" s="4">
        <v>45473</v>
      </c>
      <c r="E2535" s="4">
        <v>45503</v>
      </c>
      <c r="F2535" s="5">
        <v>1.360673628563136</v>
      </c>
      <c r="G2535" s="5">
        <f>'PG facts'!D72</f>
        <v>3</v>
      </c>
      <c r="H2535" s="5">
        <f t="shared" si="78"/>
        <v>1.851432723467171</v>
      </c>
      <c r="I2535" s="5">
        <f t="shared" si="79"/>
        <v>4.082020885689408</v>
      </c>
    </row>
    <row r="2536" spans="1:9" ht="25" customHeight="1">
      <c r="A2536" s="1"/>
      <c r="B2536" s="1">
        <v>142</v>
      </c>
      <c r="C2536" s="13" t="s">
        <v>50</v>
      </c>
      <c r="D2536" s="4">
        <v>45565</v>
      </c>
      <c r="E2536" s="4">
        <v>45583</v>
      </c>
      <c r="F2536" s="5">
        <v>1.8739916021125014</v>
      </c>
      <c r="G2536" s="5">
        <f>'PG facts'!D79</f>
        <v>1</v>
      </c>
      <c r="H2536" s="5">
        <f t="shared" si="78"/>
        <v>3.5118445247881795</v>
      </c>
      <c r="I2536" s="5">
        <f t="shared" si="79"/>
        <v>1.8739916021125014</v>
      </c>
    </row>
    <row r="2537" spans="1:9" ht="25" customHeight="1">
      <c r="A2537" s="1"/>
      <c r="B2537" s="1">
        <v>143</v>
      </c>
      <c r="C2537" s="13" t="s">
        <v>47</v>
      </c>
      <c r="D2537" s="4">
        <v>44651</v>
      </c>
      <c r="E2537" s="4">
        <v>44671</v>
      </c>
      <c r="F2537" s="5">
        <v>3.4048088537418808</v>
      </c>
      <c r="G2537" s="5">
        <f>'PG facts'!D9</f>
        <v>5</v>
      </c>
      <c r="H2537" s="5">
        <f t="shared" si="78"/>
        <v>11.5927233305191</v>
      </c>
      <c r="I2537" s="5">
        <f t="shared" si="79"/>
        <v>17.024044268709403</v>
      </c>
    </row>
    <row r="2538" spans="1:9" ht="25" customHeight="1">
      <c r="A2538" s="1"/>
      <c r="B2538" s="1">
        <v>143</v>
      </c>
      <c r="C2538" s="13" t="s">
        <v>47</v>
      </c>
      <c r="D2538" s="4">
        <v>44742</v>
      </c>
      <c r="E2538" s="4">
        <v>44771</v>
      </c>
      <c r="F2538" s="5">
        <v>-0.26864270520209343</v>
      </c>
      <c r="G2538" s="5">
        <f>'PG facts'!D16</f>
        <v>-1</v>
      </c>
      <c r="H2538" s="5">
        <f t="shared" si="78"/>
        <v>7.2168903058298872E-2</v>
      </c>
      <c r="I2538" s="5">
        <f t="shared" si="79"/>
        <v>0.26864270520209343</v>
      </c>
    </row>
    <row r="2539" spans="1:9" ht="25" customHeight="1">
      <c r="A2539" s="1"/>
      <c r="B2539" s="1">
        <v>143</v>
      </c>
      <c r="C2539" s="13" t="s">
        <v>47</v>
      </c>
      <c r="D2539" s="4">
        <v>44834</v>
      </c>
      <c r="E2539" s="4">
        <v>44853</v>
      </c>
      <c r="F2539" s="5">
        <v>-0.97880747126437573</v>
      </c>
      <c r="G2539" s="5">
        <f>'PG facts'!D23</f>
        <v>-4</v>
      </c>
      <c r="H2539" s="5">
        <f t="shared" si="78"/>
        <v>0.95806406580296166</v>
      </c>
      <c r="I2539" s="5">
        <f t="shared" si="79"/>
        <v>3.9152298850575029</v>
      </c>
    </row>
    <row r="2540" spans="1:9" ht="25" customHeight="1">
      <c r="A2540" s="1"/>
      <c r="B2540" s="1">
        <v>143</v>
      </c>
      <c r="C2540" s="13" t="s">
        <v>47</v>
      </c>
      <c r="D2540" s="4">
        <v>44926</v>
      </c>
      <c r="E2540" s="4">
        <v>44945</v>
      </c>
      <c r="F2540" s="5">
        <v>-1.5609194946349714</v>
      </c>
      <c r="G2540" s="5">
        <f>'PG facts'!D30</f>
        <v>-7</v>
      </c>
      <c r="H2540" s="5">
        <f t="shared" si="78"/>
        <v>2.4364696687314944</v>
      </c>
      <c r="I2540" s="5">
        <f t="shared" si="79"/>
        <v>10.9264364624448</v>
      </c>
    </row>
    <row r="2541" spans="1:9" ht="25" customHeight="1">
      <c r="A2541" s="1"/>
      <c r="B2541" s="1">
        <v>143</v>
      </c>
      <c r="C2541" s="13" t="s">
        <v>47</v>
      </c>
      <c r="D2541" s="4">
        <v>45016</v>
      </c>
      <c r="E2541" s="4">
        <v>45037</v>
      </c>
      <c r="F2541" s="5">
        <v>-0.28354349497309306</v>
      </c>
      <c r="G2541" s="5">
        <f>'PG facts'!D37</f>
        <v>-5</v>
      </c>
      <c r="H2541" s="5">
        <f t="shared" si="78"/>
        <v>8.0396913541556453E-2</v>
      </c>
      <c r="I2541" s="5">
        <f t="shared" si="79"/>
        <v>1.4177174748654653</v>
      </c>
    </row>
    <row r="2542" spans="1:9" ht="25" customHeight="1">
      <c r="A2542" s="1"/>
      <c r="B2542" s="1">
        <v>143</v>
      </c>
      <c r="C2542" s="13" t="s">
        <v>47</v>
      </c>
      <c r="D2542" s="4">
        <v>45107</v>
      </c>
      <c r="E2542" s="4">
        <v>45135</v>
      </c>
      <c r="F2542" s="5">
        <v>-7.7104862613153191E-2</v>
      </c>
      <c r="G2542" s="5">
        <f>'PG facts'!D44</f>
        <v>-2</v>
      </c>
      <c r="H2542" s="5">
        <f t="shared" si="78"/>
        <v>5.9451598385932289E-3</v>
      </c>
      <c r="I2542" s="5">
        <f t="shared" si="79"/>
        <v>0.15420972522630638</v>
      </c>
    </row>
    <row r="2543" spans="1:9" ht="25" customHeight="1">
      <c r="A2543" s="1"/>
      <c r="B2543" s="1">
        <v>143</v>
      </c>
      <c r="C2543" s="13" t="s">
        <v>47</v>
      </c>
      <c r="D2543" s="4">
        <v>45199</v>
      </c>
      <c r="E2543" s="4">
        <v>45217</v>
      </c>
      <c r="F2543" s="5">
        <v>1.3149542033191297</v>
      </c>
      <c r="G2543" s="5">
        <f>'PG facts'!D51</f>
        <v>0</v>
      </c>
      <c r="H2543" s="5">
        <f t="shared" si="78"/>
        <v>1.7291045568266472</v>
      </c>
      <c r="I2543" s="5">
        <f t="shared" si="79"/>
        <v>0</v>
      </c>
    </row>
    <row r="2544" spans="1:9" ht="25" customHeight="1">
      <c r="A2544" s="1"/>
      <c r="B2544" s="1">
        <v>143</v>
      </c>
      <c r="C2544" s="13" t="s">
        <v>47</v>
      </c>
      <c r="D2544" s="4">
        <v>45291</v>
      </c>
      <c r="E2544" s="4">
        <v>45314</v>
      </c>
      <c r="F2544" s="5">
        <v>2.2032156673114089</v>
      </c>
      <c r="G2544" s="5">
        <f>'PG facts'!D58</f>
        <v>1</v>
      </c>
      <c r="H2544" s="5">
        <f t="shared" si="78"/>
        <v>4.854159276686457</v>
      </c>
      <c r="I2544" s="5">
        <f t="shared" si="79"/>
        <v>2.2032156673114089</v>
      </c>
    </row>
    <row r="2545" spans="1:9" ht="25" customHeight="1">
      <c r="A2545" s="1"/>
      <c r="B2545" s="1">
        <v>143</v>
      </c>
      <c r="C2545" s="13" t="s">
        <v>47</v>
      </c>
      <c r="D2545" s="4">
        <v>45382</v>
      </c>
      <c r="E2545" s="4">
        <v>45401</v>
      </c>
      <c r="F2545" s="5">
        <v>1.360673628563136</v>
      </c>
      <c r="G2545" s="5">
        <f>'PG facts'!D65</f>
        <v>1</v>
      </c>
      <c r="H2545" s="5">
        <f t="shared" si="78"/>
        <v>1.851432723467171</v>
      </c>
      <c r="I2545" s="5">
        <f t="shared" si="79"/>
        <v>1.360673628563136</v>
      </c>
    </row>
    <row r="2546" spans="1:9" ht="25" customHeight="1">
      <c r="A2546" s="1"/>
      <c r="B2546" s="1">
        <v>143</v>
      </c>
      <c r="C2546" s="13" t="s">
        <v>47</v>
      </c>
      <c r="D2546" s="4">
        <v>45473</v>
      </c>
      <c r="E2546" s="4">
        <v>45503</v>
      </c>
      <c r="F2546" s="5">
        <v>1.8739916021125014</v>
      </c>
      <c r="G2546" s="5">
        <f>'PG facts'!D72</f>
        <v>3</v>
      </c>
      <c r="H2546" s="5">
        <f t="shared" si="78"/>
        <v>3.5118445247881795</v>
      </c>
      <c r="I2546" s="5">
        <f t="shared" si="79"/>
        <v>5.6219748063375041</v>
      </c>
    </row>
    <row r="2547" spans="1:9" ht="25" customHeight="1">
      <c r="A2547" s="1"/>
      <c r="B2547" s="1">
        <v>143</v>
      </c>
      <c r="C2547" s="13" t="s">
        <v>47</v>
      </c>
      <c r="D2547" s="4">
        <v>45565</v>
      </c>
      <c r="E2547" s="4">
        <v>45583</v>
      </c>
      <c r="F2547" s="5">
        <v>2.2347535505430338</v>
      </c>
      <c r="G2547" s="5">
        <f>'PG facts'!D79</f>
        <v>1</v>
      </c>
      <c r="H2547" s="5">
        <f t="shared" si="78"/>
        <v>4.9941234316646961</v>
      </c>
      <c r="I2547" s="5">
        <f t="shared" si="79"/>
        <v>2.2347535505430338</v>
      </c>
    </row>
    <row r="2548" spans="1:9" ht="25" customHeight="1">
      <c r="A2548" s="1"/>
      <c r="B2548" s="1">
        <v>143</v>
      </c>
      <c r="C2548" s="13" t="s">
        <v>50</v>
      </c>
      <c r="D2548" s="4">
        <v>44742</v>
      </c>
      <c r="E2548" s="4">
        <v>44771</v>
      </c>
      <c r="F2548" s="5">
        <v>3.4048088537418808</v>
      </c>
      <c r="G2548" s="5">
        <f>'PG facts'!D16</f>
        <v>-1</v>
      </c>
      <c r="H2548" s="5">
        <f t="shared" si="78"/>
        <v>11.5927233305191</v>
      </c>
      <c r="I2548" s="5">
        <f t="shared" si="79"/>
        <v>-3.4048088537418808</v>
      </c>
    </row>
    <row r="2549" spans="1:9" ht="25" customHeight="1">
      <c r="A2549" s="1"/>
      <c r="B2549" s="1">
        <v>143</v>
      </c>
      <c r="C2549" s="13" t="s">
        <v>50</v>
      </c>
      <c r="D2549" s="4">
        <v>44834</v>
      </c>
      <c r="E2549" s="4">
        <v>44853</v>
      </c>
      <c r="F2549" s="5">
        <v>-0.26864270520209343</v>
      </c>
      <c r="G2549" s="5">
        <f>'PG facts'!D23</f>
        <v>-4</v>
      </c>
      <c r="H2549" s="5">
        <f t="shared" si="78"/>
        <v>7.2168903058298872E-2</v>
      </c>
      <c r="I2549" s="5">
        <f t="shared" si="79"/>
        <v>1.0745708208083737</v>
      </c>
    </row>
    <row r="2550" spans="1:9" ht="25" customHeight="1">
      <c r="A2550" s="1"/>
      <c r="B2550" s="1">
        <v>143</v>
      </c>
      <c r="C2550" s="13" t="s">
        <v>50</v>
      </c>
      <c r="D2550" s="4">
        <v>44926</v>
      </c>
      <c r="E2550" s="4">
        <v>44945</v>
      </c>
      <c r="F2550" s="5">
        <v>-0.97880747126437573</v>
      </c>
      <c r="G2550" s="5">
        <f>'PG facts'!D30</f>
        <v>-7</v>
      </c>
      <c r="H2550" s="5">
        <f t="shared" si="78"/>
        <v>0.95806406580296166</v>
      </c>
      <c r="I2550" s="5">
        <f t="shared" si="79"/>
        <v>6.8516522988506301</v>
      </c>
    </row>
    <row r="2551" spans="1:9" ht="25" customHeight="1">
      <c r="A2551" s="1"/>
      <c r="B2551" s="1">
        <v>143</v>
      </c>
      <c r="C2551" s="13" t="s">
        <v>50</v>
      </c>
      <c r="D2551" s="4">
        <v>45016</v>
      </c>
      <c r="E2551" s="4">
        <v>45037</v>
      </c>
      <c r="F2551" s="5">
        <v>-1.5609194946349714</v>
      </c>
      <c r="G2551" s="5">
        <f>'PG facts'!D37</f>
        <v>-5</v>
      </c>
      <c r="H2551" s="5">
        <f t="shared" si="78"/>
        <v>2.4364696687314944</v>
      </c>
      <c r="I2551" s="5">
        <f t="shared" si="79"/>
        <v>7.8045974731748569</v>
      </c>
    </row>
    <row r="2552" spans="1:9" ht="25" customHeight="1">
      <c r="A2552" s="1"/>
      <c r="B2552" s="1">
        <v>143</v>
      </c>
      <c r="C2552" s="13" t="s">
        <v>50</v>
      </c>
      <c r="D2552" s="4">
        <v>45107</v>
      </c>
      <c r="E2552" s="4">
        <v>45135</v>
      </c>
      <c r="F2552" s="5">
        <v>-0.28354349497309306</v>
      </c>
      <c r="G2552" s="5">
        <f>'PG facts'!D44</f>
        <v>-2</v>
      </c>
      <c r="H2552" s="5">
        <f t="shared" si="78"/>
        <v>8.0396913541556453E-2</v>
      </c>
      <c r="I2552" s="5">
        <f t="shared" si="79"/>
        <v>0.56708698994618612</v>
      </c>
    </row>
    <row r="2553" spans="1:9" ht="25" customHeight="1">
      <c r="A2553" s="1"/>
      <c r="B2553" s="1">
        <v>143</v>
      </c>
      <c r="C2553" s="13" t="s">
        <v>50</v>
      </c>
      <c r="D2553" s="4">
        <v>45199</v>
      </c>
      <c r="E2553" s="4">
        <v>45217</v>
      </c>
      <c r="F2553" s="5">
        <v>-7.7104862613153191E-2</v>
      </c>
      <c r="G2553" s="5">
        <f>'PG facts'!D51</f>
        <v>0</v>
      </c>
      <c r="H2553" s="5">
        <f t="shared" si="78"/>
        <v>5.9451598385932289E-3</v>
      </c>
      <c r="I2553" s="5">
        <f t="shared" si="79"/>
        <v>0</v>
      </c>
    </row>
    <row r="2554" spans="1:9" ht="25" customHeight="1">
      <c r="A2554" s="1"/>
      <c r="B2554" s="1">
        <v>143</v>
      </c>
      <c r="C2554" s="13" t="s">
        <v>50</v>
      </c>
      <c r="D2554" s="4">
        <v>45291</v>
      </c>
      <c r="E2554" s="4">
        <v>45314</v>
      </c>
      <c r="F2554" s="5">
        <v>1.3149542033191297</v>
      </c>
      <c r="G2554" s="5">
        <f>'PG facts'!D58</f>
        <v>1</v>
      </c>
      <c r="H2554" s="5">
        <f t="shared" si="78"/>
        <v>1.7291045568266472</v>
      </c>
      <c r="I2554" s="5">
        <f t="shared" si="79"/>
        <v>1.3149542033191297</v>
      </c>
    </row>
    <row r="2555" spans="1:9" ht="25" customHeight="1">
      <c r="A2555" s="1"/>
      <c r="B2555" s="1">
        <v>143</v>
      </c>
      <c r="C2555" s="13" t="s">
        <v>50</v>
      </c>
      <c r="D2555" s="4">
        <v>45382</v>
      </c>
      <c r="E2555" s="4">
        <v>45401</v>
      </c>
      <c r="F2555" s="5">
        <v>2.2032156673114089</v>
      </c>
      <c r="G2555" s="5">
        <f>'PG facts'!D65</f>
        <v>1</v>
      </c>
      <c r="H2555" s="5">
        <f t="shared" si="78"/>
        <v>4.854159276686457</v>
      </c>
      <c r="I2555" s="5">
        <f t="shared" si="79"/>
        <v>2.2032156673114089</v>
      </c>
    </row>
    <row r="2556" spans="1:9" ht="25" customHeight="1">
      <c r="A2556" s="1"/>
      <c r="B2556" s="1">
        <v>143</v>
      </c>
      <c r="C2556" s="13" t="s">
        <v>50</v>
      </c>
      <c r="D2556" s="4">
        <v>45473</v>
      </c>
      <c r="E2556" s="4">
        <v>45503</v>
      </c>
      <c r="F2556" s="5">
        <v>1.360673628563136</v>
      </c>
      <c r="G2556" s="5">
        <f>'PG facts'!D72</f>
        <v>3</v>
      </c>
      <c r="H2556" s="5">
        <f t="shared" si="78"/>
        <v>1.851432723467171</v>
      </c>
      <c r="I2556" s="5">
        <f t="shared" si="79"/>
        <v>4.082020885689408</v>
      </c>
    </row>
    <row r="2557" spans="1:9" ht="25" customHeight="1">
      <c r="A2557" s="1"/>
      <c r="B2557" s="1">
        <v>143</v>
      </c>
      <c r="C2557" s="13" t="s">
        <v>50</v>
      </c>
      <c r="D2557" s="4">
        <v>45565</v>
      </c>
      <c r="E2557" s="4">
        <v>45583</v>
      </c>
      <c r="F2557" s="5">
        <v>1.8739916021125014</v>
      </c>
      <c r="G2557" s="5">
        <f>'PG facts'!D79</f>
        <v>1</v>
      </c>
      <c r="H2557" s="5">
        <f t="shared" si="78"/>
        <v>3.5118445247881795</v>
      </c>
      <c r="I2557" s="5">
        <f t="shared" si="79"/>
        <v>1.8739916021125014</v>
      </c>
    </row>
    <row r="2558" spans="1:9" ht="25" customHeight="1">
      <c r="A2558" s="1"/>
      <c r="B2558" s="1">
        <v>144</v>
      </c>
      <c r="C2558" s="13" t="s">
        <v>47</v>
      </c>
      <c r="D2558" s="4">
        <v>44651</v>
      </c>
      <c r="E2558" s="4">
        <v>44671</v>
      </c>
      <c r="F2558" s="5">
        <v>3.4048088537418808</v>
      </c>
      <c r="G2558" s="5">
        <f>'PG facts'!D9</f>
        <v>5</v>
      </c>
      <c r="H2558" s="5">
        <f t="shared" si="78"/>
        <v>11.5927233305191</v>
      </c>
      <c r="I2558" s="5">
        <f t="shared" si="79"/>
        <v>17.024044268709403</v>
      </c>
    </row>
    <row r="2559" spans="1:9" ht="25" customHeight="1">
      <c r="A2559" s="1"/>
      <c r="B2559" s="1">
        <v>144</v>
      </c>
      <c r="C2559" s="13" t="s">
        <v>47</v>
      </c>
      <c r="D2559" s="4">
        <v>44742</v>
      </c>
      <c r="E2559" s="4">
        <v>44771</v>
      </c>
      <c r="F2559" s="5">
        <v>-0.26864270520209343</v>
      </c>
      <c r="G2559" s="5">
        <f>'PG facts'!D16</f>
        <v>-1</v>
      </c>
      <c r="H2559" s="5">
        <f t="shared" si="78"/>
        <v>7.2168903058298872E-2</v>
      </c>
      <c r="I2559" s="5">
        <f t="shared" si="79"/>
        <v>0.26864270520209343</v>
      </c>
    </row>
    <row r="2560" spans="1:9" ht="25" customHeight="1">
      <c r="A2560" s="1"/>
      <c r="B2560" s="1">
        <v>144</v>
      </c>
      <c r="C2560" s="13" t="s">
        <v>47</v>
      </c>
      <c r="D2560" s="4">
        <v>44834</v>
      </c>
      <c r="E2560" s="4">
        <v>44853</v>
      </c>
      <c r="F2560" s="5">
        <v>-0.97880747126437573</v>
      </c>
      <c r="G2560" s="5">
        <f>'PG facts'!D23</f>
        <v>-4</v>
      </c>
      <c r="H2560" s="5">
        <f t="shared" si="78"/>
        <v>0.95806406580296166</v>
      </c>
      <c r="I2560" s="5">
        <f t="shared" si="79"/>
        <v>3.9152298850575029</v>
      </c>
    </row>
    <row r="2561" spans="1:9" ht="25" customHeight="1">
      <c r="A2561" s="1"/>
      <c r="B2561" s="1">
        <v>144</v>
      </c>
      <c r="C2561" s="13" t="s">
        <v>47</v>
      </c>
      <c r="D2561" s="4">
        <v>44926</v>
      </c>
      <c r="E2561" s="4">
        <v>44945</v>
      </c>
      <c r="F2561" s="5">
        <v>-1.5609194946349714</v>
      </c>
      <c r="G2561" s="5">
        <f>'PG facts'!D30</f>
        <v>-7</v>
      </c>
      <c r="H2561" s="5">
        <f t="shared" si="78"/>
        <v>2.4364696687314944</v>
      </c>
      <c r="I2561" s="5">
        <f t="shared" si="79"/>
        <v>10.9264364624448</v>
      </c>
    </row>
    <row r="2562" spans="1:9" ht="25" customHeight="1">
      <c r="A2562" s="1"/>
      <c r="B2562" s="1">
        <v>144</v>
      </c>
      <c r="C2562" s="13" t="s">
        <v>47</v>
      </c>
      <c r="D2562" s="4">
        <v>45016</v>
      </c>
      <c r="E2562" s="4">
        <v>45037</v>
      </c>
      <c r="F2562" s="5">
        <v>-0.28354349497309306</v>
      </c>
      <c r="G2562" s="5">
        <f>'PG facts'!D37</f>
        <v>-5</v>
      </c>
      <c r="H2562" s="5">
        <f t="shared" si="78"/>
        <v>8.0396913541556453E-2</v>
      </c>
      <c r="I2562" s="5">
        <f t="shared" si="79"/>
        <v>1.4177174748654653</v>
      </c>
    </row>
    <row r="2563" spans="1:9" ht="25" customHeight="1">
      <c r="A2563" s="1"/>
      <c r="B2563" s="1">
        <v>144</v>
      </c>
      <c r="C2563" s="13" t="s">
        <v>47</v>
      </c>
      <c r="D2563" s="4">
        <v>45107</v>
      </c>
      <c r="E2563" s="4">
        <v>45135</v>
      </c>
      <c r="F2563" s="5">
        <v>-7.7104862613153191E-2</v>
      </c>
      <c r="G2563" s="5">
        <f>'PG facts'!D44</f>
        <v>-2</v>
      </c>
      <c r="H2563" s="5">
        <f t="shared" si="78"/>
        <v>5.9451598385932289E-3</v>
      </c>
      <c r="I2563" s="5">
        <f t="shared" si="79"/>
        <v>0.15420972522630638</v>
      </c>
    </row>
    <row r="2564" spans="1:9" ht="25" customHeight="1">
      <c r="A2564" s="1"/>
      <c r="B2564" s="1">
        <v>144</v>
      </c>
      <c r="C2564" s="13" t="s">
        <v>47</v>
      </c>
      <c r="D2564" s="4">
        <v>45199</v>
      </c>
      <c r="E2564" s="4">
        <v>45217</v>
      </c>
      <c r="F2564" s="5">
        <v>1.3149542033191297</v>
      </c>
      <c r="G2564" s="5">
        <f>'PG facts'!D51</f>
        <v>0</v>
      </c>
      <c r="H2564" s="5">
        <f t="shared" si="78"/>
        <v>1.7291045568266472</v>
      </c>
      <c r="I2564" s="5">
        <f t="shared" si="79"/>
        <v>0</v>
      </c>
    </row>
    <row r="2565" spans="1:9" ht="25" customHeight="1">
      <c r="A2565" s="1"/>
      <c r="B2565" s="1">
        <v>144</v>
      </c>
      <c r="C2565" s="13" t="s">
        <v>47</v>
      </c>
      <c r="D2565" s="4">
        <v>45291</v>
      </c>
      <c r="E2565" s="4">
        <v>45314</v>
      </c>
      <c r="F2565" s="5">
        <v>2.2032156673114089</v>
      </c>
      <c r="G2565" s="5">
        <f>'PG facts'!D58</f>
        <v>1</v>
      </c>
      <c r="H2565" s="5">
        <f t="shared" si="78"/>
        <v>4.854159276686457</v>
      </c>
      <c r="I2565" s="5">
        <f t="shared" si="79"/>
        <v>2.2032156673114089</v>
      </c>
    </row>
    <row r="2566" spans="1:9" ht="25" customHeight="1">
      <c r="A2566" s="1"/>
      <c r="B2566" s="1">
        <v>144</v>
      </c>
      <c r="C2566" s="13" t="s">
        <v>47</v>
      </c>
      <c r="D2566" s="4">
        <v>45382</v>
      </c>
      <c r="E2566" s="4">
        <v>45401</v>
      </c>
      <c r="F2566" s="5">
        <v>1.360673628563136</v>
      </c>
      <c r="G2566" s="5">
        <f>'PG facts'!D65</f>
        <v>1</v>
      </c>
      <c r="H2566" s="5">
        <f t="shared" ref="H2566:H2629" si="80">F2566^2</f>
        <v>1.851432723467171</v>
      </c>
      <c r="I2566" s="5">
        <f t="shared" ref="I2566:I2629" si="81">F2566*G2566</f>
        <v>1.360673628563136</v>
      </c>
    </row>
    <row r="2567" spans="1:9" ht="25" customHeight="1">
      <c r="A2567" s="1"/>
      <c r="B2567" s="1">
        <v>144</v>
      </c>
      <c r="C2567" s="13" t="s">
        <v>47</v>
      </c>
      <c r="D2567" s="4">
        <v>45473</v>
      </c>
      <c r="E2567" s="4">
        <v>45503</v>
      </c>
      <c r="F2567" s="5">
        <v>1.8739916021125014</v>
      </c>
      <c r="G2567" s="5">
        <f>'PG facts'!D72</f>
        <v>3</v>
      </c>
      <c r="H2567" s="5">
        <f t="shared" si="80"/>
        <v>3.5118445247881795</v>
      </c>
      <c r="I2567" s="5">
        <f t="shared" si="81"/>
        <v>5.6219748063375041</v>
      </c>
    </row>
    <row r="2568" spans="1:9" ht="25" customHeight="1">
      <c r="A2568" s="1"/>
      <c r="B2568" s="1">
        <v>144</v>
      </c>
      <c r="C2568" s="13" t="s">
        <v>47</v>
      </c>
      <c r="D2568" s="4">
        <v>45565</v>
      </c>
      <c r="E2568" s="4">
        <v>45583</v>
      </c>
      <c r="F2568" s="5">
        <v>2.247682698810527</v>
      </c>
      <c r="G2568" s="5">
        <f>'PG facts'!D79</f>
        <v>1</v>
      </c>
      <c r="H2568" s="5">
        <f t="shared" si="80"/>
        <v>5.0520775145321739</v>
      </c>
      <c r="I2568" s="5">
        <f t="shared" si="81"/>
        <v>2.247682698810527</v>
      </c>
    </row>
    <row r="2569" spans="1:9" ht="25" customHeight="1">
      <c r="A2569" s="1"/>
      <c r="B2569" s="1">
        <v>144</v>
      </c>
      <c r="C2569" s="13" t="s">
        <v>50</v>
      </c>
      <c r="D2569" s="4">
        <v>44742</v>
      </c>
      <c r="E2569" s="4">
        <v>44771</v>
      </c>
      <c r="F2569" s="5">
        <v>3.4048088537418808</v>
      </c>
      <c r="G2569" s="5">
        <f>'PG facts'!D16</f>
        <v>-1</v>
      </c>
      <c r="H2569" s="5">
        <f t="shared" si="80"/>
        <v>11.5927233305191</v>
      </c>
      <c r="I2569" s="5">
        <f t="shared" si="81"/>
        <v>-3.4048088537418808</v>
      </c>
    </row>
    <row r="2570" spans="1:9" ht="25" customHeight="1">
      <c r="A2570" s="1"/>
      <c r="B2570" s="1">
        <v>144</v>
      </c>
      <c r="C2570" s="13" t="s">
        <v>50</v>
      </c>
      <c r="D2570" s="4">
        <v>44834</v>
      </c>
      <c r="E2570" s="4">
        <v>44853</v>
      </c>
      <c r="F2570" s="5">
        <v>-0.26864270520209343</v>
      </c>
      <c r="G2570" s="5">
        <f>'PG facts'!D23</f>
        <v>-4</v>
      </c>
      <c r="H2570" s="5">
        <f t="shared" si="80"/>
        <v>7.2168903058298872E-2</v>
      </c>
      <c r="I2570" s="5">
        <f t="shared" si="81"/>
        <v>1.0745708208083737</v>
      </c>
    </row>
    <row r="2571" spans="1:9" ht="25" customHeight="1">
      <c r="A2571" s="1"/>
      <c r="B2571" s="1">
        <v>144</v>
      </c>
      <c r="C2571" s="13" t="s">
        <v>50</v>
      </c>
      <c r="D2571" s="4">
        <v>44926</v>
      </c>
      <c r="E2571" s="4">
        <v>44945</v>
      </c>
      <c r="F2571" s="5">
        <v>-0.97880747126437573</v>
      </c>
      <c r="G2571" s="5">
        <f>'PG facts'!D30</f>
        <v>-7</v>
      </c>
      <c r="H2571" s="5">
        <f t="shared" si="80"/>
        <v>0.95806406580296166</v>
      </c>
      <c r="I2571" s="5">
        <f t="shared" si="81"/>
        <v>6.8516522988506301</v>
      </c>
    </row>
    <row r="2572" spans="1:9" ht="25" customHeight="1">
      <c r="A2572" s="1"/>
      <c r="B2572" s="1">
        <v>144</v>
      </c>
      <c r="C2572" s="13" t="s">
        <v>50</v>
      </c>
      <c r="D2572" s="4">
        <v>45016</v>
      </c>
      <c r="E2572" s="4">
        <v>45037</v>
      </c>
      <c r="F2572" s="5">
        <v>-1.5609194946349714</v>
      </c>
      <c r="G2572" s="5">
        <f>'PG facts'!D37</f>
        <v>-5</v>
      </c>
      <c r="H2572" s="5">
        <f t="shared" si="80"/>
        <v>2.4364696687314944</v>
      </c>
      <c r="I2572" s="5">
        <f t="shared" si="81"/>
        <v>7.8045974731748569</v>
      </c>
    </row>
    <row r="2573" spans="1:9" ht="25" customHeight="1">
      <c r="A2573" s="1"/>
      <c r="B2573" s="1">
        <v>144</v>
      </c>
      <c r="C2573" s="13" t="s">
        <v>50</v>
      </c>
      <c r="D2573" s="4">
        <v>45107</v>
      </c>
      <c r="E2573" s="4">
        <v>45135</v>
      </c>
      <c r="F2573" s="5">
        <v>-0.28354349497309306</v>
      </c>
      <c r="G2573" s="5">
        <f>'PG facts'!D44</f>
        <v>-2</v>
      </c>
      <c r="H2573" s="5">
        <f t="shared" si="80"/>
        <v>8.0396913541556453E-2</v>
      </c>
      <c r="I2573" s="5">
        <f t="shared" si="81"/>
        <v>0.56708698994618612</v>
      </c>
    </row>
    <row r="2574" spans="1:9" ht="25" customHeight="1">
      <c r="A2574" s="1"/>
      <c r="B2574" s="1">
        <v>144</v>
      </c>
      <c r="C2574" s="13" t="s">
        <v>50</v>
      </c>
      <c r="D2574" s="4">
        <v>45199</v>
      </c>
      <c r="E2574" s="4">
        <v>45217</v>
      </c>
      <c r="F2574" s="5">
        <v>-7.7104862613153191E-2</v>
      </c>
      <c r="G2574" s="5">
        <f>'PG facts'!D51</f>
        <v>0</v>
      </c>
      <c r="H2574" s="5">
        <f t="shared" si="80"/>
        <v>5.9451598385932289E-3</v>
      </c>
      <c r="I2574" s="5">
        <f t="shared" si="81"/>
        <v>0</v>
      </c>
    </row>
    <row r="2575" spans="1:9" ht="25" customHeight="1">
      <c r="A2575" s="1"/>
      <c r="B2575" s="1">
        <v>144</v>
      </c>
      <c r="C2575" s="13" t="s">
        <v>50</v>
      </c>
      <c r="D2575" s="4">
        <v>45291</v>
      </c>
      <c r="E2575" s="4">
        <v>45314</v>
      </c>
      <c r="F2575" s="5">
        <v>1.3149542033191297</v>
      </c>
      <c r="G2575" s="5">
        <f>'PG facts'!D58</f>
        <v>1</v>
      </c>
      <c r="H2575" s="5">
        <f t="shared" si="80"/>
        <v>1.7291045568266472</v>
      </c>
      <c r="I2575" s="5">
        <f t="shared" si="81"/>
        <v>1.3149542033191297</v>
      </c>
    </row>
    <row r="2576" spans="1:9" ht="25" customHeight="1">
      <c r="A2576" s="1"/>
      <c r="B2576" s="1">
        <v>144</v>
      </c>
      <c r="C2576" s="13" t="s">
        <v>50</v>
      </c>
      <c r="D2576" s="4">
        <v>45382</v>
      </c>
      <c r="E2576" s="4">
        <v>45401</v>
      </c>
      <c r="F2576" s="5">
        <v>2.2032156673114089</v>
      </c>
      <c r="G2576" s="5">
        <f>'PG facts'!D65</f>
        <v>1</v>
      </c>
      <c r="H2576" s="5">
        <f t="shared" si="80"/>
        <v>4.854159276686457</v>
      </c>
      <c r="I2576" s="5">
        <f t="shared" si="81"/>
        <v>2.2032156673114089</v>
      </c>
    </row>
    <row r="2577" spans="1:9" ht="25" customHeight="1">
      <c r="A2577" s="1"/>
      <c r="B2577" s="1">
        <v>144</v>
      </c>
      <c r="C2577" s="13" t="s">
        <v>50</v>
      </c>
      <c r="D2577" s="4">
        <v>45473</v>
      </c>
      <c r="E2577" s="4">
        <v>45503</v>
      </c>
      <c r="F2577" s="5">
        <v>1.360673628563136</v>
      </c>
      <c r="G2577" s="5">
        <f>'PG facts'!D72</f>
        <v>3</v>
      </c>
      <c r="H2577" s="5">
        <f t="shared" si="80"/>
        <v>1.851432723467171</v>
      </c>
      <c r="I2577" s="5">
        <f t="shared" si="81"/>
        <v>4.082020885689408</v>
      </c>
    </row>
    <row r="2578" spans="1:9" ht="25" customHeight="1">
      <c r="A2578" s="1"/>
      <c r="B2578" s="1">
        <v>144</v>
      </c>
      <c r="C2578" s="13" t="s">
        <v>50</v>
      </c>
      <c r="D2578" s="4">
        <v>45565</v>
      </c>
      <c r="E2578" s="4">
        <v>45583</v>
      </c>
      <c r="F2578" s="5">
        <v>1.8739916021125014</v>
      </c>
      <c r="G2578" s="5">
        <f>'PG facts'!D79</f>
        <v>1</v>
      </c>
      <c r="H2578" s="5">
        <f t="shared" si="80"/>
        <v>3.5118445247881795</v>
      </c>
      <c r="I2578" s="5">
        <f t="shared" si="81"/>
        <v>1.8739916021125014</v>
      </c>
    </row>
    <row r="2579" spans="1:9" ht="25" customHeight="1">
      <c r="A2579" s="1"/>
      <c r="B2579" s="1">
        <v>145</v>
      </c>
      <c r="C2579" s="13" t="s">
        <v>47</v>
      </c>
      <c r="D2579" s="4">
        <v>44651</v>
      </c>
      <c r="E2579" s="4">
        <v>44671</v>
      </c>
      <c r="F2579" s="5">
        <v>3.4048088537418808</v>
      </c>
      <c r="G2579" s="5">
        <f>'PG facts'!D9</f>
        <v>5</v>
      </c>
      <c r="H2579" s="5">
        <f t="shared" si="80"/>
        <v>11.5927233305191</v>
      </c>
      <c r="I2579" s="5">
        <f t="shared" si="81"/>
        <v>17.024044268709403</v>
      </c>
    </row>
    <row r="2580" spans="1:9" ht="25" customHeight="1">
      <c r="A2580" s="1"/>
      <c r="B2580" s="1">
        <v>145</v>
      </c>
      <c r="C2580" s="13" t="s">
        <v>47</v>
      </c>
      <c r="D2580" s="4">
        <v>44742</v>
      </c>
      <c r="E2580" s="4">
        <v>44771</v>
      </c>
      <c r="F2580" s="5">
        <v>-0.26864270520209343</v>
      </c>
      <c r="G2580" s="5">
        <f>'PG facts'!D16</f>
        <v>-1</v>
      </c>
      <c r="H2580" s="5">
        <f t="shared" si="80"/>
        <v>7.2168903058298872E-2</v>
      </c>
      <c r="I2580" s="5">
        <f t="shared" si="81"/>
        <v>0.26864270520209343</v>
      </c>
    </row>
    <row r="2581" spans="1:9" ht="25" customHeight="1">
      <c r="A2581" s="1"/>
      <c r="B2581" s="1">
        <v>145</v>
      </c>
      <c r="C2581" s="13" t="s">
        <v>47</v>
      </c>
      <c r="D2581" s="4">
        <v>44834</v>
      </c>
      <c r="E2581" s="4">
        <v>44853</v>
      </c>
      <c r="F2581" s="5">
        <v>-0.97880747126437573</v>
      </c>
      <c r="G2581" s="5">
        <f>'PG facts'!D23</f>
        <v>-4</v>
      </c>
      <c r="H2581" s="5">
        <f t="shared" si="80"/>
        <v>0.95806406580296166</v>
      </c>
      <c r="I2581" s="5">
        <f t="shared" si="81"/>
        <v>3.9152298850575029</v>
      </c>
    </row>
    <row r="2582" spans="1:9" ht="25" customHeight="1">
      <c r="A2582" s="1"/>
      <c r="B2582" s="1">
        <v>145</v>
      </c>
      <c r="C2582" s="13" t="s">
        <v>47</v>
      </c>
      <c r="D2582" s="4">
        <v>44926</v>
      </c>
      <c r="E2582" s="4">
        <v>44945</v>
      </c>
      <c r="F2582" s="5">
        <v>-1.5609194946349714</v>
      </c>
      <c r="G2582" s="5">
        <f>'PG facts'!D30</f>
        <v>-7</v>
      </c>
      <c r="H2582" s="5">
        <f t="shared" si="80"/>
        <v>2.4364696687314944</v>
      </c>
      <c r="I2582" s="5">
        <f t="shared" si="81"/>
        <v>10.9264364624448</v>
      </c>
    </row>
    <row r="2583" spans="1:9" ht="25" customHeight="1">
      <c r="A2583" s="1"/>
      <c r="B2583" s="1">
        <v>145</v>
      </c>
      <c r="C2583" s="13" t="s">
        <v>47</v>
      </c>
      <c r="D2583" s="4">
        <v>45016</v>
      </c>
      <c r="E2583" s="4">
        <v>45037</v>
      </c>
      <c r="F2583" s="5">
        <v>-0.28354349497309306</v>
      </c>
      <c r="G2583" s="5">
        <f>'PG facts'!D37</f>
        <v>-5</v>
      </c>
      <c r="H2583" s="5">
        <f t="shared" si="80"/>
        <v>8.0396913541556453E-2</v>
      </c>
      <c r="I2583" s="5">
        <f t="shared" si="81"/>
        <v>1.4177174748654653</v>
      </c>
    </row>
    <row r="2584" spans="1:9" ht="25" customHeight="1">
      <c r="A2584" s="1"/>
      <c r="B2584" s="1">
        <v>145</v>
      </c>
      <c r="C2584" s="13" t="s">
        <v>47</v>
      </c>
      <c r="D2584" s="4">
        <v>45107</v>
      </c>
      <c r="E2584" s="4">
        <v>45135</v>
      </c>
      <c r="F2584" s="5">
        <v>-7.7104862613153191E-2</v>
      </c>
      <c r="G2584" s="5">
        <f>'PG facts'!D44</f>
        <v>-2</v>
      </c>
      <c r="H2584" s="5">
        <f t="shared" si="80"/>
        <v>5.9451598385932289E-3</v>
      </c>
      <c r="I2584" s="5">
        <f t="shared" si="81"/>
        <v>0.15420972522630638</v>
      </c>
    </row>
    <row r="2585" spans="1:9" ht="25" customHeight="1">
      <c r="A2585" s="1"/>
      <c r="B2585" s="1">
        <v>145</v>
      </c>
      <c r="C2585" s="13" t="s">
        <v>47</v>
      </c>
      <c r="D2585" s="4">
        <v>45199</v>
      </c>
      <c r="E2585" s="4">
        <v>45217</v>
      </c>
      <c r="F2585" s="5">
        <v>1.3149542033191297</v>
      </c>
      <c r="G2585" s="5">
        <f>'PG facts'!D51</f>
        <v>0</v>
      </c>
      <c r="H2585" s="5">
        <f t="shared" si="80"/>
        <v>1.7291045568266472</v>
      </c>
      <c r="I2585" s="5">
        <f t="shared" si="81"/>
        <v>0</v>
      </c>
    </row>
    <row r="2586" spans="1:9" ht="25" customHeight="1">
      <c r="A2586" s="1"/>
      <c r="B2586" s="1">
        <v>145</v>
      </c>
      <c r="C2586" s="13" t="s">
        <v>47</v>
      </c>
      <c r="D2586" s="4">
        <v>45291</v>
      </c>
      <c r="E2586" s="4">
        <v>45314</v>
      </c>
      <c r="F2586" s="5">
        <v>2.2032156673114089</v>
      </c>
      <c r="G2586" s="5">
        <f>'PG facts'!D58</f>
        <v>1</v>
      </c>
      <c r="H2586" s="5">
        <f t="shared" si="80"/>
        <v>4.854159276686457</v>
      </c>
      <c r="I2586" s="5">
        <f t="shared" si="81"/>
        <v>2.2032156673114089</v>
      </c>
    </row>
    <row r="2587" spans="1:9" ht="25" customHeight="1">
      <c r="A2587" s="1"/>
      <c r="B2587" s="1">
        <v>145</v>
      </c>
      <c r="C2587" s="13" t="s">
        <v>47</v>
      </c>
      <c r="D2587" s="4">
        <v>45382</v>
      </c>
      <c r="E2587" s="4">
        <v>45401</v>
      </c>
      <c r="F2587" s="5">
        <v>1.360673628563136</v>
      </c>
      <c r="G2587" s="5">
        <f>'PG facts'!D65</f>
        <v>1</v>
      </c>
      <c r="H2587" s="5">
        <f t="shared" si="80"/>
        <v>1.851432723467171</v>
      </c>
      <c r="I2587" s="5">
        <f t="shared" si="81"/>
        <v>1.360673628563136</v>
      </c>
    </row>
    <row r="2588" spans="1:9" ht="25" customHeight="1">
      <c r="A2588" s="1"/>
      <c r="B2588" s="1">
        <v>145</v>
      </c>
      <c r="C2588" s="13" t="s">
        <v>47</v>
      </c>
      <c r="D2588" s="4">
        <v>45473</v>
      </c>
      <c r="E2588" s="4">
        <v>45503</v>
      </c>
      <c r="F2588" s="5">
        <v>1.8739916021125014</v>
      </c>
      <c r="G2588" s="5">
        <f>'PG facts'!D72</f>
        <v>3</v>
      </c>
      <c r="H2588" s="5">
        <f t="shared" si="80"/>
        <v>3.5118445247881795</v>
      </c>
      <c r="I2588" s="5">
        <f t="shared" si="81"/>
        <v>5.6219748063375041</v>
      </c>
    </row>
    <row r="2589" spans="1:9" ht="25" customHeight="1">
      <c r="A2589" s="1"/>
      <c r="B2589" s="1">
        <v>145</v>
      </c>
      <c r="C2589" s="13" t="s">
        <v>47</v>
      </c>
      <c r="D2589" s="4">
        <v>45565</v>
      </c>
      <c r="E2589" s="4">
        <v>45583</v>
      </c>
      <c r="F2589" s="5">
        <v>2.247682698810527</v>
      </c>
      <c r="G2589" s="5">
        <f>'PG facts'!D79</f>
        <v>1</v>
      </c>
      <c r="H2589" s="5">
        <f t="shared" si="80"/>
        <v>5.0520775145321739</v>
      </c>
      <c r="I2589" s="5">
        <f t="shared" si="81"/>
        <v>2.247682698810527</v>
      </c>
    </row>
    <row r="2590" spans="1:9" ht="25" customHeight="1">
      <c r="A2590" s="1"/>
      <c r="B2590" s="1">
        <v>145</v>
      </c>
      <c r="C2590" s="13" t="s">
        <v>50</v>
      </c>
      <c r="D2590" s="4">
        <v>44742</v>
      </c>
      <c r="E2590" s="4">
        <v>44771</v>
      </c>
      <c r="F2590" s="5">
        <v>3.4048088537418808</v>
      </c>
      <c r="G2590" s="5">
        <f>'PG facts'!D16</f>
        <v>-1</v>
      </c>
      <c r="H2590" s="5">
        <f t="shared" si="80"/>
        <v>11.5927233305191</v>
      </c>
      <c r="I2590" s="5">
        <f t="shared" si="81"/>
        <v>-3.4048088537418808</v>
      </c>
    </row>
    <row r="2591" spans="1:9" ht="25" customHeight="1">
      <c r="A2591" s="1"/>
      <c r="B2591" s="1">
        <v>145</v>
      </c>
      <c r="C2591" s="13" t="s">
        <v>50</v>
      </c>
      <c r="D2591" s="4">
        <v>44834</v>
      </c>
      <c r="E2591" s="4">
        <v>44853</v>
      </c>
      <c r="F2591" s="5">
        <v>-0.26864270520209343</v>
      </c>
      <c r="G2591" s="5">
        <f>'PG facts'!D23</f>
        <v>-4</v>
      </c>
      <c r="H2591" s="5">
        <f t="shared" si="80"/>
        <v>7.2168903058298872E-2</v>
      </c>
      <c r="I2591" s="5">
        <f t="shared" si="81"/>
        <v>1.0745708208083737</v>
      </c>
    </row>
    <row r="2592" spans="1:9" ht="25" customHeight="1">
      <c r="A2592" s="1"/>
      <c r="B2592" s="1">
        <v>145</v>
      </c>
      <c r="C2592" s="13" t="s">
        <v>50</v>
      </c>
      <c r="D2592" s="4">
        <v>44926</v>
      </c>
      <c r="E2592" s="4">
        <v>44945</v>
      </c>
      <c r="F2592" s="5">
        <v>-0.97880747126437573</v>
      </c>
      <c r="G2592" s="5">
        <f>'PG facts'!D30</f>
        <v>-7</v>
      </c>
      <c r="H2592" s="5">
        <f t="shared" si="80"/>
        <v>0.95806406580296166</v>
      </c>
      <c r="I2592" s="5">
        <f t="shared" si="81"/>
        <v>6.8516522988506301</v>
      </c>
    </row>
    <row r="2593" spans="1:9" ht="25" customHeight="1">
      <c r="A2593" s="1"/>
      <c r="B2593" s="1">
        <v>145</v>
      </c>
      <c r="C2593" s="13" t="s">
        <v>50</v>
      </c>
      <c r="D2593" s="4">
        <v>45016</v>
      </c>
      <c r="E2593" s="4">
        <v>45037</v>
      </c>
      <c r="F2593" s="5">
        <v>-1.5609194946349714</v>
      </c>
      <c r="G2593" s="5">
        <f>'PG facts'!D37</f>
        <v>-5</v>
      </c>
      <c r="H2593" s="5">
        <f t="shared" si="80"/>
        <v>2.4364696687314944</v>
      </c>
      <c r="I2593" s="5">
        <f t="shared" si="81"/>
        <v>7.8045974731748569</v>
      </c>
    </row>
    <row r="2594" spans="1:9" ht="25" customHeight="1">
      <c r="A2594" s="1"/>
      <c r="B2594" s="1">
        <v>145</v>
      </c>
      <c r="C2594" s="13" t="s">
        <v>50</v>
      </c>
      <c r="D2594" s="4">
        <v>45107</v>
      </c>
      <c r="E2594" s="4">
        <v>45135</v>
      </c>
      <c r="F2594" s="5">
        <v>-0.28354349497309306</v>
      </c>
      <c r="G2594" s="5">
        <f>'PG facts'!D44</f>
        <v>-2</v>
      </c>
      <c r="H2594" s="5">
        <f t="shared" si="80"/>
        <v>8.0396913541556453E-2</v>
      </c>
      <c r="I2594" s="5">
        <f t="shared" si="81"/>
        <v>0.56708698994618612</v>
      </c>
    </row>
    <row r="2595" spans="1:9" ht="25" customHeight="1">
      <c r="A2595" s="1"/>
      <c r="B2595" s="1">
        <v>145</v>
      </c>
      <c r="C2595" s="13" t="s">
        <v>50</v>
      </c>
      <c r="D2595" s="4">
        <v>45199</v>
      </c>
      <c r="E2595" s="4">
        <v>45217</v>
      </c>
      <c r="F2595" s="5">
        <v>-7.7104862613153191E-2</v>
      </c>
      <c r="G2595" s="5">
        <f>'PG facts'!D51</f>
        <v>0</v>
      </c>
      <c r="H2595" s="5">
        <f t="shared" si="80"/>
        <v>5.9451598385932289E-3</v>
      </c>
      <c r="I2595" s="5">
        <f t="shared" si="81"/>
        <v>0</v>
      </c>
    </row>
    <row r="2596" spans="1:9" ht="25" customHeight="1">
      <c r="A2596" s="1"/>
      <c r="B2596" s="1">
        <v>145</v>
      </c>
      <c r="C2596" s="13" t="s">
        <v>50</v>
      </c>
      <c r="D2596" s="4">
        <v>45291</v>
      </c>
      <c r="E2596" s="4">
        <v>45314</v>
      </c>
      <c r="F2596" s="5">
        <v>1.3149542033191297</v>
      </c>
      <c r="G2596" s="5">
        <f>'PG facts'!D58</f>
        <v>1</v>
      </c>
      <c r="H2596" s="5">
        <f t="shared" si="80"/>
        <v>1.7291045568266472</v>
      </c>
      <c r="I2596" s="5">
        <f t="shared" si="81"/>
        <v>1.3149542033191297</v>
      </c>
    </row>
    <row r="2597" spans="1:9" ht="25" customHeight="1">
      <c r="A2597" s="1"/>
      <c r="B2597" s="1">
        <v>145</v>
      </c>
      <c r="C2597" s="13" t="s">
        <v>50</v>
      </c>
      <c r="D2597" s="4">
        <v>45382</v>
      </c>
      <c r="E2597" s="4">
        <v>45401</v>
      </c>
      <c r="F2597" s="5">
        <v>2.2032156673114089</v>
      </c>
      <c r="G2597" s="5">
        <f>'PG facts'!D65</f>
        <v>1</v>
      </c>
      <c r="H2597" s="5">
        <f t="shared" si="80"/>
        <v>4.854159276686457</v>
      </c>
      <c r="I2597" s="5">
        <f t="shared" si="81"/>
        <v>2.2032156673114089</v>
      </c>
    </row>
    <row r="2598" spans="1:9" ht="25" customHeight="1">
      <c r="A2598" s="1"/>
      <c r="B2598" s="1">
        <v>145</v>
      </c>
      <c r="C2598" s="13" t="s">
        <v>50</v>
      </c>
      <c r="D2598" s="4">
        <v>45473</v>
      </c>
      <c r="E2598" s="4">
        <v>45503</v>
      </c>
      <c r="F2598" s="5">
        <v>1.360673628563136</v>
      </c>
      <c r="G2598" s="5">
        <f>'PG facts'!D72</f>
        <v>3</v>
      </c>
      <c r="H2598" s="5">
        <f t="shared" si="80"/>
        <v>1.851432723467171</v>
      </c>
      <c r="I2598" s="5">
        <f t="shared" si="81"/>
        <v>4.082020885689408</v>
      </c>
    </row>
    <row r="2599" spans="1:9" ht="25" customHeight="1">
      <c r="A2599" s="1"/>
      <c r="B2599" s="1">
        <v>145</v>
      </c>
      <c r="C2599" s="13" t="s">
        <v>50</v>
      </c>
      <c r="D2599" s="4">
        <v>45565</v>
      </c>
      <c r="E2599" s="4">
        <v>45583</v>
      </c>
      <c r="F2599" s="5">
        <v>1.8739916021125014</v>
      </c>
      <c r="G2599" s="5">
        <f>'PG facts'!D79</f>
        <v>1</v>
      </c>
      <c r="H2599" s="5">
        <f t="shared" si="80"/>
        <v>3.5118445247881795</v>
      </c>
      <c r="I2599" s="5">
        <f t="shared" si="81"/>
        <v>1.8739916021125014</v>
      </c>
    </row>
    <row r="2600" spans="1:9" ht="25" customHeight="1">
      <c r="A2600" s="1"/>
      <c r="B2600" s="1">
        <v>146</v>
      </c>
      <c r="C2600" s="13" t="s">
        <v>47</v>
      </c>
      <c r="D2600" s="4">
        <v>44651</v>
      </c>
      <c r="E2600" s="4">
        <v>44671</v>
      </c>
      <c r="F2600" s="5">
        <v>3.4048088537418808</v>
      </c>
      <c r="G2600" s="5">
        <f>'PG facts'!D10</f>
        <v>2</v>
      </c>
      <c r="H2600" s="5">
        <f t="shared" si="80"/>
        <v>11.5927233305191</v>
      </c>
      <c r="I2600" s="5">
        <f t="shared" si="81"/>
        <v>6.8096177074837616</v>
      </c>
    </row>
    <row r="2601" spans="1:9" ht="25" customHeight="1">
      <c r="A2601" s="1"/>
      <c r="B2601" s="1">
        <v>146</v>
      </c>
      <c r="C2601" s="13" t="s">
        <v>47</v>
      </c>
      <c r="D2601" s="4">
        <v>44742</v>
      </c>
      <c r="E2601" s="4">
        <v>44771</v>
      </c>
      <c r="F2601" s="5">
        <v>-0.26864270520209343</v>
      </c>
      <c r="G2601" s="5">
        <f>'PG facts'!D17</f>
        <v>0</v>
      </c>
      <c r="H2601" s="5">
        <f t="shared" si="80"/>
        <v>7.2168903058298872E-2</v>
      </c>
      <c r="I2601" s="5">
        <f t="shared" si="81"/>
        <v>0</v>
      </c>
    </row>
    <row r="2602" spans="1:9" ht="25" customHeight="1">
      <c r="A2602" s="1"/>
      <c r="B2602" s="1">
        <v>146</v>
      </c>
      <c r="C2602" s="13" t="s">
        <v>47</v>
      </c>
      <c r="D2602" s="4">
        <v>44834</v>
      </c>
      <c r="E2602" s="4">
        <v>44853</v>
      </c>
      <c r="F2602" s="5">
        <v>-0.97880747126437573</v>
      </c>
      <c r="G2602" s="5">
        <f>'PG facts'!D24</f>
        <v>-3</v>
      </c>
      <c r="H2602" s="5">
        <f t="shared" si="80"/>
        <v>0.95806406580296166</v>
      </c>
      <c r="I2602" s="5">
        <f t="shared" si="81"/>
        <v>2.9364224137931272</v>
      </c>
    </row>
    <row r="2603" spans="1:9" ht="25" customHeight="1">
      <c r="A2603" s="1"/>
      <c r="B2603" s="1">
        <v>146</v>
      </c>
      <c r="C2603" s="13" t="s">
        <v>47</v>
      </c>
      <c r="D2603" s="4">
        <v>44926</v>
      </c>
      <c r="E2603" s="4">
        <v>44945</v>
      </c>
      <c r="F2603" s="5">
        <v>-1.5609194946349714</v>
      </c>
      <c r="G2603" s="5">
        <f>'PG facts'!D31</f>
        <v>-6</v>
      </c>
      <c r="H2603" s="5">
        <f t="shared" si="80"/>
        <v>2.4364696687314944</v>
      </c>
      <c r="I2603" s="5">
        <f t="shared" si="81"/>
        <v>9.3655169678098282</v>
      </c>
    </row>
    <row r="2604" spans="1:9" ht="25" customHeight="1">
      <c r="A2604" s="1"/>
      <c r="B2604" s="1">
        <v>146</v>
      </c>
      <c r="C2604" s="13" t="s">
        <v>47</v>
      </c>
      <c r="D2604" s="4">
        <v>45016</v>
      </c>
      <c r="E2604" s="4">
        <v>45037</v>
      </c>
      <c r="F2604" s="5">
        <v>-0.28354349497309306</v>
      </c>
      <c r="G2604" s="5">
        <f>'PG facts'!D38</f>
        <v>-4</v>
      </c>
      <c r="H2604" s="5">
        <f t="shared" si="80"/>
        <v>8.0396913541556453E-2</v>
      </c>
      <c r="I2604" s="5">
        <f t="shared" si="81"/>
        <v>1.1341739798923722</v>
      </c>
    </row>
    <row r="2605" spans="1:9" ht="25" customHeight="1">
      <c r="A2605" s="1"/>
      <c r="B2605" s="1">
        <v>146</v>
      </c>
      <c r="C2605" s="13" t="s">
        <v>47</v>
      </c>
      <c r="D2605" s="4">
        <v>45107</v>
      </c>
      <c r="E2605" s="4">
        <v>45135</v>
      </c>
      <c r="F2605" s="5">
        <v>-7.7104862613153191E-2</v>
      </c>
      <c r="G2605" s="5">
        <f>'PG facts'!D45</f>
        <v>0</v>
      </c>
      <c r="H2605" s="5">
        <f t="shared" si="80"/>
        <v>5.9451598385932289E-3</v>
      </c>
      <c r="I2605" s="5">
        <f t="shared" si="81"/>
        <v>0</v>
      </c>
    </row>
    <row r="2606" spans="1:9" ht="25" customHeight="1">
      <c r="A2606" s="1"/>
      <c r="B2606" s="1">
        <v>146</v>
      </c>
      <c r="C2606" s="13" t="s">
        <v>47</v>
      </c>
      <c r="D2606" s="4">
        <v>45199</v>
      </c>
      <c r="E2606" s="4">
        <v>45217</v>
      </c>
      <c r="F2606" s="5">
        <v>1.3149542033191297</v>
      </c>
      <c r="G2606" s="5">
        <f>'PG facts'!D52</f>
        <v>-3</v>
      </c>
      <c r="H2606" s="5">
        <f t="shared" si="80"/>
        <v>1.7291045568266472</v>
      </c>
      <c r="I2606" s="5">
        <f t="shared" si="81"/>
        <v>-3.9448626099573891</v>
      </c>
    </row>
    <row r="2607" spans="1:9" ht="25" customHeight="1">
      <c r="A2607" s="1"/>
      <c r="B2607" s="1">
        <v>146</v>
      </c>
      <c r="C2607" s="13" t="s">
        <v>47</v>
      </c>
      <c r="D2607" s="4">
        <v>45291</v>
      </c>
      <c r="E2607" s="4">
        <v>45314</v>
      </c>
      <c r="F2607" s="5">
        <v>2.2032156673114089</v>
      </c>
      <c r="G2607" s="5">
        <f>'PG facts'!D59</f>
        <v>-2</v>
      </c>
      <c r="H2607" s="5">
        <f t="shared" si="80"/>
        <v>4.854159276686457</v>
      </c>
      <c r="I2607" s="5">
        <f t="shared" si="81"/>
        <v>-4.4064313346228179</v>
      </c>
    </row>
    <row r="2608" spans="1:9" ht="25" customHeight="1">
      <c r="A2608" s="1"/>
      <c r="B2608" s="1">
        <v>146</v>
      </c>
      <c r="C2608" s="13" t="s">
        <v>47</v>
      </c>
      <c r="D2608" s="4">
        <v>45382</v>
      </c>
      <c r="E2608" s="4">
        <v>45401</v>
      </c>
      <c r="F2608" s="5">
        <v>1.360673628563136</v>
      </c>
      <c r="G2608" s="5">
        <f>'PG facts'!D66</f>
        <v>-3</v>
      </c>
      <c r="H2608" s="5">
        <f t="shared" si="80"/>
        <v>1.851432723467171</v>
      </c>
      <c r="I2608" s="5">
        <f t="shared" si="81"/>
        <v>-4.082020885689408</v>
      </c>
    </row>
    <row r="2609" spans="1:9" ht="25" customHeight="1">
      <c r="A2609" s="1"/>
      <c r="B2609" s="1">
        <v>146</v>
      </c>
      <c r="C2609" s="13" t="s">
        <v>47</v>
      </c>
      <c r="D2609" s="4">
        <v>45473</v>
      </c>
      <c r="E2609" s="4">
        <v>45503</v>
      </c>
      <c r="F2609" s="5">
        <v>1.8739916021125014</v>
      </c>
      <c r="G2609" s="5">
        <f>'PG facts'!D73</f>
        <v>-1</v>
      </c>
      <c r="H2609" s="5">
        <f t="shared" si="80"/>
        <v>3.5118445247881795</v>
      </c>
      <c r="I2609" s="5">
        <f t="shared" si="81"/>
        <v>-1.8739916021125014</v>
      </c>
    </row>
    <row r="2610" spans="1:9" ht="25" customHeight="1">
      <c r="A2610" s="1"/>
      <c r="B2610" s="1">
        <v>146</v>
      </c>
      <c r="C2610" s="13" t="s">
        <v>50</v>
      </c>
      <c r="D2610" s="4">
        <v>44742</v>
      </c>
      <c r="E2610" s="4">
        <v>44771</v>
      </c>
      <c r="F2610" s="5">
        <v>3.4048088537418808</v>
      </c>
      <c r="G2610" s="5">
        <f>'PG facts'!D17</f>
        <v>0</v>
      </c>
      <c r="H2610" s="5">
        <f t="shared" si="80"/>
        <v>11.5927233305191</v>
      </c>
      <c r="I2610" s="5">
        <f t="shared" si="81"/>
        <v>0</v>
      </c>
    </row>
    <row r="2611" spans="1:9" ht="25" customHeight="1">
      <c r="A2611" s="1"/>
      <c r="B2611" s="1">
        <v>146</v>
      </c>
      <c r="C2611" s="13" t="s">
        <v>50</v>
      </c>
      <c r="D2611" s="4">
        <v>44834</v>
      </c>
      <c r="E2611" s="4">
        <v>44853</v>
      </c>
      <c r="F2611" s="5">
        <v>-0.26864270520209343</v>
      </c>
      <c r="G2611" s="5">
        <f>'PG facts'!D24</f>
        <v>-3</v>
      </c>
      <c r="H2611" s="5">
        <f t="shared" si="80"/>
        <v>7.2168903058298872E-2</v>
      </c>
      <c r="I2611" s="5">
        <f t="shared" si="81"/>
        <v>0.8059281156062803</v>
      </c>
    </row>
    <row r="2612" spans="1:9" ht="25" customHeight="1">
      <c r="A2612" s="1"/>
      <c r="B2612" s="1">
        <v>146</v>
      </c>
      <c r="C2612" s="13" t="s">
        <v>50</v>
      </c>
      <c r="D2612" s="4">
        <v>44926</v>
      </c>
      <c r="E2612" s="4">
        <v>44945</v>
      </c>
      <c r="F2612" s="5">
        <v>-0.97880747126437573</v>
      </c>
      <c r="G2612" s="5">
        <f>'PG facts'!D31</f>
        <v>-6</v>
      </c>
      <c r="H2612" s="5">
        <f t="shared" si="80"/>
        <v>0.95806406580296166</v>
      </c>
      <c r="I2612" s="5">
        <f t="shared" si="81"/>
        <v>5.8728448275862544</v>
      </c>
    </row>
    <row r="2613" spans="1:9" ht="25" customHeight="1">
      <c r="A2613" s="1"/>
      <c r="B2613" s="1">
        <v>146</v>
      </c>
      <c r="C2613" s="13" t="s">
        <v>50</v>
      </c>
      <c r="D2613" s="4">
        <v>45016</v>
      </c>
      <c r="E2613" s="4">
        <v>45037</v>
      </c>
      <c r="F2613" s="5">
        <v>-1.5609194946349714</v>
      </c>
      <c r="G2613" s="5">
        <f>'PG facts'!D38</f>
        <v>-4</v>
      </c>
      <c r="H2613" s="5">
        <f t="shared" si="80"/>
        <v>2.4364696687314944</v>
      </c>
      <c r="I2613" s="5">
        <f t="shared" si="81"/>
        <v>6.2436779785398855</v>
      </c>
    </row>
    <row r="2614" spans="1:9" ht="25" customHeight="1">
      <c r="A2614" s="1"/>
      <c r="B2614" s="1">
        <v>146</v>
      </c>
      <c r="C2614" s="13" t="s">
        <v>50</v>
      </c>
      <c r="D2614" s="4">
        <v>45107</v>
      </c>
      <c r="E2614" s="4">
        <v>45135</v>
      </c>
      <c r="F2614" s="5">
        <v>-0.28354349497309306</v>
      </c>
      <c r="G2614" s="5">
        <f>'PG facts'!D45</f>
        <v>0</v>
      </c>
      <c r="H2614" s="5">
        <f t="shared" si="80"/>
        <v>8.0396913541556453E-2</v>
      </c>
      <c r="I2614" s="5">
        <f t="shared" si="81"/>
        <v>0</v>
      </c>
    </row>
    <row r="2615" spans="1:9" ht="25" customHeight="1">
      <c r="A2615" s="1"/>
      <c r="B2615" s="1">
        <v>146</v>
      </c>
      <c r="C2615" s="13" t="s">
        <v>50</v>
      </c>
      <c r="D2615" s="4">
        <v>45199</v>
      </c>
      <c r="E2615" s="4">
        <v>45217</v>
      </c>
      <c r="F2615" s="5">
        <v>-7.7104862613153191E-2</v>
      </c>
      <c r="G2615" s="5">
        <f>'PG facts'!D52</f>
        <v>-3</v>
      </c>
      <c r="H2615" s="5">
        <f t="shared" si="80"/>
        <v>5.9451598385932289E-3</v>
      </c>
      <c r="I2615" s="5">
        <f t="shared" si="81"/>
        <v>0.23131458783945957</v>
      </c>
    </row>
    <row r="2616" spans="1:9" ht="25" customHeight="1">
      <c r="A2616" s="1"/>
      <c r="B2616" s="1">
        <v>146</v>
      </c>
      <c r="C2616" s="13" t="s">
        <v>50</v>
      </c>
      <c r="D2616" s="4">
        <v>45291</v>
      </c>
      <c r="E2616" s="4">
        <v>45314</v>
      </c>
      <c r="F2616" s="5">
        <v>1.3149542033191297</v>
      </c>
      <c r="G2616" s="5">
        <f>'PG facts'!D59</f>
        <v>-2</v>
      </c>
      <c r="H2616" s="5">
        <f t="shared" si="80"/>
        <v>1.7291045568266472</v>
      </c>
      <c r="I2616" s="5">
        <f t="shared" si="81"/>
        <v>-2.6299084066382594</v>
      </c>
    </row>
    <row r="2617" spans="1:9" ht="25" customHeight="1">
      <c r="A2617" s="1"/>
      <c r="B2617" s="1">
        <v>146</v>
      </c>
      <c r="C2617" s="13" t="s">
        <v>50</v>
      </c>
      <c r="D2617" s="4">
        <v>45382</v>
      </c>
      <c r="E2617" s="4">
        <v>45401</v>
      </c>
      <c r="F2617" s="5">
        <v>2.2032156673114089</v>
      </c>
      <c r="G2617" s="5">
        <f>'PG facts'!D66</f>
        <v>-3</v>
      </c>
      <c r="H2617" s="5">
        <f t="shared" si="80"/>
        <v>4.854159276686457</v>
      </c>
      <c r="I2617" s="5">
        <f t="shared" si="81"/>
        <v>-6.6096470019342268</v>
      </c>
    </row>
    <row r="2618" spans="1:9" ht="25" customHeight="1">
      <c r="A2618" s="1"/>
      <c r="B2618" s="1">
        <v>146</v>
      </c>
      <c r="C2618" s="13" t="s">
        <v>50</v>
      </c>
      <c r="D2618" s="4">
        <v>45473</v>
      </c>
      <c r="E2618" s="4">
        <v>45503</v>
      </c>
      <c r="F2618" s="5">
        <v>1.360673628563136</v>
      </c>
      <c r="G2618" s="5">
        <f>'PG facts'!D73</f>
        <v>-1</v>
      </c>
      <c r="H2618" s="5">
        <f t="shared" si="80"/>
        <v>1.851432723467171</v>
      </c>
      <c r="I2618" s="5">
        <f t="shared" si="81"/>
        <v>-1.360673628563136</v>
      </c>
    </row>
    <row r="2619" spans="1:9" ht="25" customHeight="1">
      <c r="A2619" s="1"/>
      <c r="B2619" s="1">
        <v>147</v>
      </c>
      <c r="C2619" s="13" t="s">
        <v>47</v>
      </c>
      <c r="D2619" s="4">
        <v>44651</v>
      </c>
      <c r="E2619" s="4">
        <v>44671</v>
      </c>
      <c r="F2619" s="5">
        <v>3.4048088537418808</v>
      </c>
      <c r="G2619" s="5">
        <f>'PG facts'!D10</f>
        <v>2</v>
      </c>
      <c r="H2619" s="5">
        <f t="shared" si="80"/>
        <v>11.5927233305191</v>
      </c>
      <c r="I2619" s="5">
        <f t="shared" si="81"/>
        <v>6.8096177074837616</v>
      </c>
    </row>
    <row r="2620" spans="1:9" ht="25" customHeight="1">
      <c r="A2620" s="1"/>
      <c r="B2620" s="1">
        <v>147</v>
      </c>
      <c r="C2620" s="13" t="s">
        <v>47</v>
      </c>
      <c r="D2620" s="4">
        <v>44742</v>
      </c>
      <c r="E2620" s="4">
        <v>44771</v>
      </c>
      <c r="F2620" s="5">
        <v>-0.26864270520209343</v>
      </c>
      <c r="G2620" s="5">
        <f>'PG facts'!D17</f>
        <v>0</v>
      </c>
      <c r="H2620" s="5">
        <f t="shared" si="80"/>
        <v>7.2168903058298872E-2</v>
      </c>
      <c r="I2620" s="5">
        <f t="shared" si="81"/>
        <v>0</v>
      </c>
    </row>
    <row r="2621" spans="1:9" ht="25" customHeight="1">
      <c r="A2621" s="1"/>
      <c r="B2621" s="1">
        <v>147</v>
      </c>
      <c r="C2621" s="13" t="s">
        <v>47</v>
      </c>
      <c r="D2621" s="4">
        <v>44834</v>
      </c>
      <c r="E2621" s="4">
        <v>44853</v>
      </c>
      <c r="F2621" s="5">
        <v>-0.97880747126437573</v>
      </c>
      <c r="G2621" s="5">
        <f>'PG facts'!D24</f>
        <v>-3</v>
      </c>
      <c r="H2621" s="5">
        <f t="shared" si="80"/>
        <v>0.95806406580296166</v>
      </c>
      <c r="I2621" s="5">
        <f t="shared" si="81"/>
        <v>2.9364224137931272</v>
      </c>
    </row>
    <row r="2622" spans="1:9" ht="25" customHeight="1">
      <c r="A2622" s="1"/>
      <c r="B2622" s="1">
        <v>147</v>
      </c>
      <c r="C2622" s="13" t="s">
        <v>47</v>
      </c>
      <c r="D2622" s="4">
        <v>44926</v>
      </c>
      <c r="E2622" s="4">
        <v>44945</v>
      </c>
      <c r="F2622" s="5">
        <v>-1.5609194946349714</v>
      </c>
      <c r="G2622" s="5">
        <f>'PG facts'!D31</f>
        <v>-6</v>
      </c>
      <c r="H2622" s="5">
        <f t="shared" si="80"/>
        <v>2.4364696687314944</v>
      </c>
      <c r="I2622" s="5">
        <f t="shared" si="81"/>
        <v>9.3655169678098282</v>
      </c>
    </row>
    <row r="2623" spans="1:9" ht="25" customHeight="1">
      <c r="A2623" s="1"/>
      <c r="B2623" s="1">
        <v>147</v>
      </c>
      <c r="C2623" s="13" t="s">
        <v>47</v>
      </c>
      <c r="D2623" s="4">
        <v>45016</v>
      </c>
      <c r="E2623" s="4">
        <v>45037</v>
      </c>
      <c r="F2623" s="5">
        <v>-0.28354349497309306</v>
      </c>
      <c r="G2623" s="5">
        <f>'PG facts'!D38</f>
        <v>-4</v>
      </c>
      <c r="H2623" s="5">
        <f t="shared" si="80"/>
        <v>8.0396913541556453E-2</v>
      </c>
      <c r="I2623" s="5">
        <f t="shared" si="81"/>
        <v>1.1341739798923722</v>
      </c>
    </row>
    <row r="2624" spans="1:9" ht="25" customHeight="1">
      <c r="A2624" s="1"/>
      <c r="B2624" s="1">
        <v>147</v>
      </c>
      <c r="C2624" s="13" t="s">
        <v>47</v>
      </c>
      <c r="D2624" s="4">
        <v>45107</v>
      </c>
      <c r="E2624" s="4">
        <v>45135</v>
      </c>
      <c r="F2624" s="5">
        <v>-7.7104862613153191E-2</v>
      </c>
      <c r="G2624" s="5">
        <f>'PG facts'!D45</f>
        <v>0</v>
      </c>
      <c r="H2624" s="5">
        <f t="shared" si="80"/>
        <v>5.9451598385932289E-3</v>
      </c>
      <c r="I2624" s="5">
        <f t="shared" si="81"/>
        <v>0</v>
      </c>
    </row>
    <row r="2625" spans="1:9" ht="25" customHeight="1">
      <c r="A2625" s="1"/>
      <c r="B2625" s="1">
        <v>147</v>
      </c>
      <c r="C2625" s="13" t="s">
        <v>47</v>
      </c>
      <c r="D2625" s="4">
        <v>45199</v>
      </c>
      <c r="E2625" s="4">
        <v>45217</v>
      </c>
      <c r="F2625" s="5">
        <v>1.3149542033191297</v>
      </c>
      <c r="G2625" s="5">
        <f>'PG facts'!D52</f>
        <v>-3</v>
      </c>
      <c r="H2625" s="5">
        <f t="shared" si="80"/>
        <v>1.7291045568266472</v>
      </c>
      <c r="I2625" s="5">
        <f t="shared" si="81"/>
        <v>-3.9448626099573891</v>
      </c>
    </row>
    <row r="2626" spans="1:9" ht="25" customHeight="1">
      <c r="A2626" s="1"/>
      <c r="B2626" s="1">
        <v>147</v>
      </c>
      <c r="C2626" s="13" t="s">
        <v>47</v>
      </c>
      <c r="D2626" s="4">
        <v>45291</v>
      </c>
      <c r="E2626" s="4">
        <v>45314</v>
      </c>
      <c r="F2626" s="5">
        <v>2.2032156673114089</v>
      </c>
      <c r="G2626" s="5">
        <f>'PG facts'!D59</f>
        <v>-2</v>
      </c>
      <c r="H2626" s="5">
        <f t="shared" si="80"/>
        <v>4.854159276686457</v>
      </c>
      <c r="I2626" s="5">
        <f t="shared" si="81"/>
        <v>-4.4064313346228179</v>
      </c>
    </row>
    <row r="2627" spans="1:9" ht="25" customHeight="1">
      <c r="A2627" s="1"/>
      <c r="B2627" s="1">
        <v>147</v>
      </c>
      <c r="C2627" s="13" t="s">
        <v>47</v>
      </c>
      <c r="D2627" s="4">
        <v>45382</v>
      </c>
      <c r="E2627" s="4">
        <v>45401</v>
      </c>
      <c r="F2627" s="5">
        <v>1.360673628563136</v>
      </c>
      <c r="G2627" s="5">
        <f>'PG facts'!D66</f>
        <v>-3</v>
      </c>
      <c r="H2627" s="5">
        <f t="shared" si="80"/>
        <v>1.851432723467171</v>
      </c>
      <c r="I2627" s="5">
        <f t="shared" si="81"/>
        <v>-4.082020885689408</v>
      </c>
    </row>
    <row r="2628" spans="1:9" ht="25" customHeight="1">
      <c r="A2628" s="1"/>
      <c r="B2628" s="1">
        <v>147</v>
      </c>
      <c r="C2628" s="13" t="s">
        <v>47</v>
      </c>
      <c r="D2628" s="4">
        <v>45473</v>
      </c>
      <c r="E2628" s="4">
        <v>45503</v>
      </c>
      <c r="F2628" s="5">
        <v>1.8739916021125014</v>
      </c>
      <c r="G2628" s="5">
        <f>'PG facts'!D73</f>
        <v>-1</v>
      </c>
      <c r="H2628" s="5">
        <f t="shared" si="80"/>
        <v>3.5118445247881795</v>
      </c>
      <c r="I2628" s="5">
        <f t="shared" si="81"/>
        <v>-1.8739916021125014</v>
      </c>
    </row>
    <row r="2629" spans="1:9" ht="25" customHeight="1">
      <c r="A2629" s="1"/>
      <c r="B2629" s="1">
        <v>147</v>
      </c>
      <c r="C2629" s="13" t="s">
        <v>50</v>
      </c>
      <c r="D2629" s="4">
        <v>44742</v>
      </c>
      <c r="E2629" s="4">
        <v>44771</v>
      </c>
      <c r="F2629" s="5">
        <v>3.4048088537418808</v>
      </c>
      <c r="G2629" s="5">
        <f>'PG facts'!D17</f>
        <v>0</v>
      </c>
      <c r="H2629" s="5">
        <f t="shared" si="80"/>
        <v>11.5927233305191</v>
      </c>
      <c r="I2629" s="5">
        <f t="shared" si="81"/>
        <v>0</v>
      </c>
    </row>
    <row r="2630" spans="1:9" ht="25" customHeight="1">
      <c r="A2630" s="1"/>
      <c r="B2630" s="1">
        <v>147</v>
      </c>
      <c r="C2630" s="13" t="s">
        <v>50</v>
      </c>
      <c r="D2630" s="4">
        <v>44834</v>
      </c>
      <c r="E2630" s="4">
        <v>44853</v>
      </c>
      <c r="F2630" s="5">
        <v>-0.26864270520209343</v>
      </c>
      <c r="G2630" s="5">
        <f>'PG facts'!D24</f>
        <v>-3</v>
      </c>
      <c r="H2630" s="5">
        <f t="shared" ref="H2630:H2693" si="82">F2630^2</f>
        <v>7.2168903058298872E-2</v>
      </c>
      <c r="I2630" s="5">
        <f t="shared" ref="I2630:I2693" si="83">F2630*G2630</f>
        <v>0.8059281156062803</v>
      </c>
    </row>
    <row r="2631" spans="1:9" ht="25" customHeight="1">
      <c r="A2631" s="1"/>
      <c r="B2631" s="1">
        <v>147</v>
      </c>
      <c r="C2631" s="13" t="s">
        <v>50</v>
      </c>
      <c r="D2631" s="4">
        <v>44926</v>
      </c>
      <c r="E2631" s="4">
        <v>44945</v>
      </c>
      <c r="F2631" s="5">
        <v>-0.97880747126437573</v>
      </c>
      <c r="G2631" s="5">
        <f>'PG facts'!D31</f>
        <v>-6</v>
      </c>
      <c r="H2631" s="5">
        <f t="shared" si="82"/>
        <v>0.95806406580296166</v>
      </c>
      <c r="I2631" s="5">
        <f t="shared" si="83"/>
        <v>5.8728448275862544</v>
      </c>
    </row>
    <row r="2632" spans="1:9" ht="25" customHeight="1">
      <c r="A2632" s="1"/>
      <c r="B2632" s="1">
        <v>147</v>
      </c>
      <c r="C2632" s="13" t="s">
        <v>50</v>
      </c>
      <c r="D2632" s="4">
        <v>45016</v>
      </c>
      <c r="E2632" s="4">
        <v>45037</v>
      </c>
      <c r="F2632" s="5">
        <v>-1.5609194946349714</v>
      </c>
      <c r="G2632" s="5">
        <f>'PG facts'!D38</f>
        <v>-4</v>
      </c>
      <c r="H2632" s="5">
        <f t="shared" si="82"/>
        <v>2.4364696687314944</v>
      </c>
      <c r="I2632" s="5">
        <f t="shared" si="83"/>
        <v>6.2436779785398855</v>
      </c>
    </row>
    <row r="2633" spans="1:9" ht="25" customHeight="1">
      <c r="A2633" s="1"/>
      <c r="B2633" s="1">
        <v>147</v>
      </c>
      <c r="C2633" s="13" t="s">
        <v>50</v>
      </c>
      <c r="D2633" s="4">
        <v>45107</v>
      </c>
      <c r="E2633" s="4">
        <v>45135</v>
      </c>
      <c r="F2633" s="5">
        <v>-0.28354349497309306</v>
      </c>
      <c r="G2633" s="5">
        <f>'PG facts'!D45</f>
        <v>0</v>
      </c>
      <c r="H2633" s="5">
        <f t="shared" si="82"/>
        <v>8.0396913541556453E-2</v>
      </c>
      <c r="I2633" s="5">
        <f t="shared" si="83"/>
        <v>0</v>
      </c>
    </row>
    <row r="2634" spans="1:9" ht="25" customHeight="1">
      <c r="A2634" s="1"/>
      <c r="B2634" s="1">
        <v>147</v>
      </c>
      <c r="C2634" s="13" t="s">
        <v>50</v>
      </c>
      <c r="D2634" s="4">
        <v>45199</v>
      </c>
      <c r="E2634" s="4">
        <v>45217</v>
      </c>
      <c r="F2634" s="5">
        <v>-7.7104862613153191E-2</v>
      </c>
      <c r="G2634" s="5">
        <f>'PG facts'!D52</f>
        <v>-3</v>
      </c>
      <c r="H2634" s="5">
        <f t="shared" si="82"/>
        <v>5.9451598385932289E-3</v>
      </c>
      <c r="I2634" s="5">
        <f t="shared" si="83"/>
        <v>0.23131458783945957</v>
      </c>
    </row>
    <row r="2635" spans="1:9" ht="25" customHeight="1">
      <c r="A2635" s="1"/>
      <c r="B2635" s="1">
        <v>147</v>
      </c>
      <c r="C2635" s="13" t="s">
        <v>50</v>
      </c>
      <c r="D2635" s="4">
        <v>45291</v>
      </c>
      <c r="E2635" s="4">
        <v>45314</v>
      </c>
      <c r="F2635" s="5">
        <v>1.3149542033191297</v>
      </c>
      <c r="G2635" s="5">
        <f>'PG facts'!D59</f>
        <v>-2</v>
      </c>
      <c r="H2635" s="5">
        <f t="shared" si="82"/>
        <v>1.7291045568266472</v>
      </c>
      <c r="I2635" s="5">
        <f t="shared" si="83"/>
        <v>-2.6299084066382594</v>
      </c>
    </row>
    <row r="2636" spans="1:9" ht="25" customHeight="1">
      <c r="A2636" s="1"/>
      <c r="B2636" s="1">
        <v>147</v>
      </c>
      <c r="C2636" s="13" t="s">
        <v>50</v>
      </c>
      <c r="D2636" s="4">
        <v>45382</v>
      </c>
      <c r="E2636" s="4">
        <v>45401</v>
      </c>
      <c r="F2636" s="5">
        <v>2.2032156673114089</v>
      </c>
      <c r="G2636" s="5">
        <f>'PG facts'!D66</f>
        <v>-3</v>
      </c>
      <c r="H2636" s="5">
        <f t="shared" si="82"/>
        <v>4.854159276686457</v>
      </c>
      <c r="I2636" s="5">
        <f t="shared" si="83"/>
        <v>-6.6096470019342268</v>
      </c>
    </row>
    <row r="2637" spans="1:9" ht="25" customHeight="1">
      <c r="A2637" s="1"/>
      <c r="B2637" s="1">
        <v>147</v>
      </c>
      <c r="C2637" s="13" t="s">
        <v>50</v>
      </c>
      <c r="D2637" s="4">
        <v>45473</v>
      </c>
      <c r="E2637" s="4">
        <v>45503</v>
      </c>
      <c r="F2637" s="5">
        <v>1.360673628563136</v>
      </c>
      <c r="G2637" s="5">
        <f>'PG facts'!D73</f>
        <v>-1</v>
      </c>
      <c r="H2637" s="5">
        <f t="shared" si="82"/>
        <v>1.851432723467171</v>
      </c>
      <c r="I2637" s="5">
        <f t="shared" si="83"/>
        <v>-1.360673628563136</v>
      </c>
    </row>
    <row r="2638" spans="1:9" ht="25" customHeight="1">
      <c r="A2638" s="1"/>
      <c r="B2638" s="1">
        <v>147</v>
      </c>
      <c r="C2638" s="13" t="s">
        <v>50</v>
      </c>
      <c r="D2638" s="4">
        <v>45565</v>
      </c>
      <c r="E2638" s="4">
        <v>45583</v>
      </c>
      <c r="F2638" s="5">
        <v>1.8739916021125014</v>
      </c>
      <c r="G2638" s="5">
        <f>'PG facts'!D80</f>
        <v>-1</v>
      </c>
      <c r="H2638" s="5">
        <f t="shared" si="82"/>
        <v>3.5118445247881795</v>
      </c>
      <c r="I2638" s="5">
        <f t="shared" si="83"/>
        <v>-1.8739916021125014</v>
      </c>
    </row>
    <row r="2639" spans="1:9" ht="25" customHeight="1">
      <c r="A2639" s="1"/>
      <c r="B2639" s="1">
        <v>148</v>
      </c>
      <c r="C2639" s="13" t="s">
        <v>47</v>
      </c>
      <c r="D2639" s="4">
        <v>44651</v>
      </c>
      <c r="E2639" s="4">
        <v>44671</v>
      </c>
      <c r="F2639" s="5">
        <v>3.4048088537418808</v>
      </c>
      <c r="G2639" s="5">
        <f>'PG facts'!D10</f>
        <v>2</v>
      </c>
      <c r="H2639" s="5">
        <f t="shared" si="82"/>
        <v>11.5927233305191</v>
      </c>
      <c r="I2639" s="5">
        <f t="shared" si="83"/>
        <v>6.8096177074837616</v>
      </c>
    </row>
    <row r="2640" spans="1:9" ht="25" customHeight="1">
      <c r="A2640" s="1"/>
      <c r="B2640" s="1">
        <v>148</v>
      </c>
      <c r="C2640" s="13" t="s">
        <v>47</v>
      </c>
      <c r="D2640" s="4">
        <v>44742</v>
      </c>
      <c r="E2640" s="4">
        <v>44771</v>
      </c>
      <c r="F2640" s="5">
        <v>-0.26864270520209343</v>
      </c>
      <c r="G2640" s="5">
        <f>'PG facts'!D17</f>
        <v>0</v>
      </c>
      <c r="H2640" s="5">
        <f t="shared" si="82"/>
        <v>7.2168903058298872E-2</v>
      </c>
      <c r="I2640" s="5">
        <f t="shared" si="83"/>
        <v>0</v>
      </c>
    </row>
    <row r="2641" spans="1:9" ht="25" customHeight="1">
      <c r="A2641" s="1"/>
      <c r="B2641" s="1">
        <v>148</v>
      </c>
      <c r="C2641" s="13" t="s">
        <v>47</v>
      </c>
      <c r="D2641" s="4">
        <v>44834</v>
      </c>
      <c r="E2641" s="4">
        <v>44853</v>
      </c>
      <c r="F2641" s="5">
        <v>-0.97880747126437573</v>
      </c>
      <c r="G2641" s="5">
        <f>'PG facts'!D24</f>
        <v>-3</v>
      </c>
      <c r="H2641" s="5">
        <f t="shared" si="82"/>
        <v>0.95806406580296166</v>
      </c>
      <c r="I2641" s="5">
        <f t="shared" si="83"/>
        <v>2.9364224137931272</v>
      </c>
    </row>
    <row r="2642" spans="1:9" ht="25" customHeight="1">
      <c r="A2642" s="1"/>
      <c r="B2642" s="1">
        <v>148</v>
      </c>
      <c r="C2642" s="13" t="s">
        <v>47</v>
      </c>
      <c r="D2642" s="4">
        <v>44926</v>
      </c>
      <c r="E2642" s="4">
        <v>44945</v>
      </c>
      <c r="F2642" s="5">
        <v>-1.5609194946349714</v>
      </c>
      <c r="G2642" s="5">
        <f>'PG facts'!D31</f>
        <v>-6</v>
      </c>
      <c r="H2642" s="5">
        <f t="shared" si="82"/>
        <v>2.4364696687314944</v>
      </c>
      <c r="I2642" s="5">
        <f t="shared" si="83"/>
        <v>9.3655169678098282</v>
      </c>
    </row>
    <row r="2643" spans="1:9" ht="25" customHeight="1">
      <c r="A2643" s="1"/>
      <c r="B2643" s="1">
        <v>148</v>
      </c>
      <c r="C2643" s="13" t="s">
        <v>47</v>
      </c>
      <c r="D2643" s="4">
        <v>45016</v>
      </c>
      <c r="E2643" s="4">
        <v>45037</v>
      </c>
      <c r="F2643" s="5">
        <v>-0.28354349497309306</v>
      </c>
      <c r="G2643" s="5">
        <f>'PG facts'!D38</f>
        <v>-4</v>
      </c>
      <c r="H2643" s="5">
        <f t="shared" si="82"/>
        <v>8.0396913541556453E-2</v>
      </c>
      <c r="I2643" s="5">
        <f t="shared" si="83"/>
        <v>1.1341739798923722</v>
      </c>
    </row>
    <row r="2644" spans="1:9" ht="25" customHeight="1">
      <c r="A2644" s="1"/>
      <c r="B2644" s="1">
        <v>148</v>
      </c>
      <c r="C2644" s="13" t="s">
        <v>47</v>
      </c>
      <c r="D2644" s="4">
        <v>45107</v>
      </c>
      <c r="E2644" s="4">
        <v>45135</v>
      </c>
      <c r="F2644" s="5">
        <v>-7.7104862613153191E-2</v>
      </c>
      <c r="G2644" s="5">
        <f>'PG facts'!D45</f>
        <v>0</v>
      </c>
      <c r="H2644" s="5">
        <f t="shared" si="82"/>
        <v>5.9451598385932289E-3</v>
      </c>
      <c r="I2644" s="5">
        <f t="shared" si="83"/>
        <v>0</v>
      </c>
    </row>
    <row r="2645" spans="1:9" ht="25" customHeight="1">
      <c r="A2645" s="1"/>
      <c r="B2645" s="1">
        <v>148</v>
      </c>
      <c r="C2645" s="13" t="s">
        <v>47</v>
      </c>
      <c r="D2645" s="4">
        <v>45199</v>
      </c>
      <c r="E2645" s="4">
        <v>45217</v>
      </c>
      <c r="F2645" s="5">
        <v>1.3149542033191297</v>
      </c>
      <c r="G2645" s="5">
        <f>'PG facts'!D52</f>
        <v>-3</v>
      </c>
      <c r="H2645" s="5">
        <f t="shared" si="82"/>
        <v>1.7291045568266472</v>
      </c>
      <c r="I2645" s="5">
        <f t="shared" si="83"/>
        <v>-3.9448626099573891</v>
      </c>
    </row>
    <row r="2646" spans="1:9" ht="25" customHeight="1">
      <c r="A2646" s="1"/>
      <c r="B2646" s="1">
        <v>148</v>
      </c>
      <c r="C2646" s="13" t="s">
        <v>47</v>
      </c>
      <c r="D2646" s="4">
        <v>45291</v>
      </c>
      <c r="E2646" s="4">
        <v>45314</v>
      </c>
      <c r="F2646" s="5">
        <v>2.2032156673114089</v>
      </c>
      <c r="G2646" s="5">
        <f>'PG facts'!D59</f>
        <v>-2</v>
      </c>
      <c r="H2646" s="5">
        <f t="shared" si="82"/>
        <v>4.854159276686457</v>
      </c>
      <c r="I2646" s="5">
        <f t="shared" si="83"/>
        <v>-4.4064313346228179</v>
      </c>
    </row>
    <row r="2647" spans="1:9" ht="25" customHeight="1">
      <c r="A2647" s="1"/>
      <c r="B2647" s="1">
        <v>148</v>
      </c>
      <c r="C2647" s="13" t="s">
        <v>47</v>
      </c>
      <c r="D2647" s="4">
        <v>45382</v>
      </c>
      <c r="E2647" s="4">
        <v>45401</v>
      </c>
      <c r="F2647" s="5">
        <v>1.360673628563136</v>
      </c>
      <c r="G2647" s="5">
        <f>'PG facts'!D66</f>
        <v>-3</v>
      </c>
      <c r="H2647" s="5">
        <f t="shared" si="82"/>
        <v>1.851432723467171</v>
      </c>
      <c r="I2647" s="5">
        <f t="shared" si="83"/>
        <v>-4.082020885689408</v>
      </c>
    </row>
    <row r="2648" spans="1:9" ht="25" customHeight="1">
      <c r="A2648" s="1"/>
      <c r="B2648" s="1">
        <v>148</v>
      </c>
      <c r="C2648" s="13" t="s">
        <v>47</v>
      </c>
      <c r="D2648" s="4">
        <v>45473</v>
      </c>
      <c r="E2648" s="4">
        <v>45503</v>
      </c>
      <c r="F2648" s="5">
        <v>1.8739916021125014</v>
      </c>
      <c r="G2648" s="5">
        <f>'PG facts'!D73</f>
        <v>-1</v>
      </c>
      <c r="H2648" s="5">
        <f t="shared" si="82"/>
        <v>3.5118445247881795</v>
      </c>
      <c r="I2648" s="5">
        <f t="shared" si="83"/>
        <v>-1.8739916021125014</v>
      </c>
    </row>
    <row r="2649" spans="1:9" ht="25" customHeight="1">
      <c r="A2649" s="1"/>
      <c r="B2649" s="1">
        <v>148</v>
      </c>
      <c r="C2649" s="13" t="s">
        <v>47</v>
      </c>
      <c r="D2649" s="4">
        <v>45565</v>
      </c>
      <c r="E2649" s="4">
        <v>45583</v>
      </c>
      <c r="F2649" s="5">
        <v>2.3143175398814497</v>
      </c>
      <c r="G2649" s="5">
        <f>'PG facts'!D80</f>
        <v>-1</v>
      </c>
      <c r="H2649" s="5">
        <f t="shared" si="82"/>
        <v>5.3560656754029257</v>
      </c>
      <c r="I2649" s="5">
        <f t="shared" si="83"/>
        <v>-2.3143175398814497</v>
      </c>
    </row>
    <row r="2650" spans="1:9" ht="25" customHeight="1">
      <c r="A2650" s="1"/>
      <c r="B2650" s="1">
        <v>148</v>
      </c>
      <c r="C2650" s="13" t="s">
        <v>50</v>
      </c>
      <c r="D2650" s="4">
        <v>44742</v>
      </c>
      <c r="E2650" s="4">
        <v>44771</v>
      </c>
      <c r="F2650" s="5">
        <v>3.4048088537418808</v>
      </c>
      <c r="G2650" s="5">
        <f>'PG facts'!D17</f>
        <v>0</v>
      </c>
      <c r="H2650" s="5">
        <f t="shared" si="82"/>
        <v>11.5927233305191</v>
      </c>
      <c r="I2650" s="5">
        <f t="shared" si="83"/>
        <v>0</v>
      </c>
    </row>
    <row r="2651" spans="1:9" ht="25" customHeight="1">
      <c r="A2651" s="1"/>
      <c r="B2651" s="1">
        <v>148</v>
      </c>
      <c r="C2651" s="13" t="s">
        <v>50</v>
      </c>
      <c r="D2651" s="4">
        <v>44834</v>
      </c>
      <c r="E2651" s="4">
        <v>44853</v>
      </c>
      <c r="F2651" s="5">
        <v>-0.26864270520209343</v>
      </c>
      <c r="G2651" s="5">
        <f>'PG facts'!D24</f>
        <v>-3</v>
      </c>
      <c r="H2651" s="5">
        <f t="shared" si="82"/>
        <v>7.2168903058298872E-2</v>
      </c>
      <c r="I2651" s="5">
        <f t="shared" si="83"/>
        <v>0.8059281156062803</v>
      </c>
    </row>
    <row r="2652" spans="1:9" ht="25" customHeight="1">
      <c r="A2652" s="1"/>
      <c r="B2652" s="1">
        <v>148</v>
      </c>
      <c r="C2652" s="13" t="s">
        <v>50</v>
      </c>
      <c r="D2652" s="4">
        <v>44926</v>
      </c>
      <c r="E2652" s="4">
        <v>44945</v>
      </c>
      <c r="F2652" s="5">
        <v>-0.97880747126437573</v>
      </c>
      <c r="G2652" s="5">
        <f>'PG facts'!D31</f>
        <v>-6</v>
      </c>
      <c r="H2652" s="5">
        <f t="shared" si="82"/>
        <v>0.95806406580296166</v>
      </c>
      <c r="I2652" s="5">
        <f t="shared" si="83"/>
        <v>5.8728448275862544</v>
      </c>
    </row>
    <row r="2653" spans="1:9" ht="25" customHeight="1">
      <c r="A2653" s="1"/>
      <c r="B2653" s="1">
        <v>148</v>
      </c>
      <c r="C2653" s="13" t="s">
        <v>50</v>
      </c>
      <c r="D2653" s="4">
        <v>45016</v>
      </c>
      <c r="E2653" s="4">
        <v>45037</v>
      </c>
      <c r="F2653" s="5">
        <v>-1.5609194946349714</v>
      </c>
      <c r="G2653" s="5">
        <f>'PG facts'!D38</f>
        <v>-4</v>
      </c>
      <c r="H2653" s="5">
        <f t="shared" si="82"/>
        <v>2.4364696687314944</v>
      </c>
      <c r="I2653" s="5">
        <f t="shared" si="83"/>
        <v>6.2436779785398855</v>
      </c>
    </row>
    <row r="2654" spans="1:9" ht="25" customHeight="1">
      <c r="A2654" s="1"/>
      <c r="B2654" s="1">
        <v>148</v>
      </c>
      <c r="C2654" s="13" t="s">
        <v>50</v>
      </c>
      <c r="D2654" s="4">
        <v>45107</v>
      </c>
      <c r="E2654" s="4">
        <v>45135</v>
      </c>
      <c r="F2654" s="5">
        <v>-0.28354349497309306</v>
      </c>
      <c r="G2654" s="5">
        <f>'PG facts'!D45</f>
        <v>0</v>
      </c>
      <c r="H2654" s="5">
        <f t="shared" si="82"/>
        <v>8.0396913541556453E-2</v>
      </c>
      <c r="I2654" s="5">
        <f t="shared" si="83"/>
        <v>0</v>
      </c>
    </row>
    <row r="2655" spans="1:9" ht="25" customHeight="1">
      <c r="A2655" s="1"/>
      <c r="B2655" s="1">
        <v>148</v>
      </c>
      <c r="C2655" s="13" t="s">
        <v>50</v>
      </c>
      <c r="D2655" s="4">
        <v>45199</v>
      </c>
      <c r="E2655" s="4">
        <v>45217</v>
      </c>
      <c r="F2655" s="5">
        <v>-7.7104862613153191E-2</v>
      </c>
      <c r="G2655" s="5">
        <f>'PG facts'!D52</f>
        <v>-3</v>
      </c>
      <c r="H2655" s="5">
        <f t="shared" si="82"/>
        <v>5.9451598385932289E-3</v>
      </c>
      <c r="I2655" s="5">
        <f t="shared" si="83"/>
        <v>0.23131458783945957</v>
      </c>
    </row>
    <row r="2656" spans="1:9" ht="25" customHeight="1">
      <c r="A2656" s="1"/>
      <c r="B2656" s="1">
        <v>148</v>
      </c>
      <c r="C2656" s="13" t="s">
        <v>50</v>
      </c>
      <c r="D2656" s="4">
        <v>45291</v>
      </c>
      <c r="E2656" s="4">
        <v>45314</v>
      </c>
      <c r="F2656" s="5">
        <v>1.3149542033191297</v>
      </c>
      <c r="G2656" s="5">
        <f>'PG facts'!D59</f>
        <v>-2</v>
      </c>
      <c r="H2656" s="5">
        <f t="shared" si="82"/>
        <v>1.7291045568266472</v>
      </c>
      <c r="I2656" s="5">
        <f t="shared" si="83"/>
        <v>-2.6299084066382594</v>
      </c>
    </row>
    <row r="2657" spans="1:9" ht="25" customHeight="1">
      <c r="A2657" s="1"/>
      <c r="B2657" s="1">
        <v>148</v>
      </c>
      <c r="C2657" s="13" t="s">
        <v>50</v>
      </c>
      <c r="D2657" s="4">
        <v>45382</v>
      </c>
      <c r="E2657" s="4">
        <v>45401</v>
      </c>
      <c r="F2657" s="5">
        <v>2.2032156673114089</v>
      </c>
      <c r="G2657" s="5">
        <f>'PG facts'!D66</f>
        <v>-3</v>
      </c>
      <c r="H2657" s="5">
        <f t="shared" si="82"/>
        <v>4.854159276686457</v>
      </c>
      <c r="I2657" s="5">
        <f t="shared" si="83"/>
        <v>-6.6096470019342268</v>
      </c>
    </row>
    <row r="2658" spans="1:9" ht="25" customHeight="1">
      <c r="A2658" s="1"/>
      <c r="B2658" s="1">
        <v>148</v>
      </c>
      <c r="C2658" s="13" t="s">
        <v>50</v>
      </c>
      <c r="D2658" s="4">
        <v>45473</v>
      </c>
      <c r="E2658" s="4">
        <v>45503</v>
      </c>
      <c r="F2658" s="5">
        <v>1.360673628563136</v>
      </c>
      <c r="G2658" s="5">
        <f>'PG facts'!D73</f>
        <v>-1</v>
      </c>
      <c r="H2658" s="5">
        <f t="shared" si="82"/>
        <v>1.851432723467171</v>
      </c>
      <c r="I2658" s="5">
        <f t="shared" si="83"/>
        <v>-1.360673628563136</v>
      </c>
    </row>
    <row r="2659" spans="1:9" ht="25" customHeight="1">
      <c r="A2659" s="1"/>
      <c r="B2659" s="1">
        <v>148</v>
      </c>
      <c r="C2659" s="13" t="s">
        <v>50</v>
      </c>
      <c r="D2659" s="4">
        <v>45565</v>
      </c>
      <c r="E2659" s="4">
        <v>45583</v>
      </c>
      <c r="F2659" s="5">
        <v>1.8739916021125014</v>
      </c>
      <c r="G2659" s="5">
        <f>'PG facts'!D80</f>
        <v>-1</v>
      </c>
      <c r="H2659" s="5">
        <f t="shared" si="82"/>
        <v>3.5118445247881795</v>
      </c>
      <c r="I2659" s="5">
        <f t="shared" si="83"/>
        <v>-1.8739916021125014</v>
      </c>
    </row>
    <row r="2660" spans="1:9" ht="25" customHeight="1">
      <c r="A2660" s="1"/>
      <c r="B2660" s="1">
        <v>149</v>
      </c>
      <c r="C2660" s="13" t="s">
        <v>47</v>
      </c>
      <c r="D2660" s="4">
        <v>44651</v>
      </c>
      <c r="E2660" s="4">
        <v>44671</v>
      </c>
      <c r="F2660" s="5">
        <v>3.4048088537418808</v>
      </c>
      <c r="G2660" s="5">
        <f>'PG facts'!D10</f>
        <v>2</v>
      </c>
      <c r="H2660" s="5">
        <f t="shared" si="82"/>
        <v>11.5927233305191</v>
      </c>
      <c r="I2660" s="5">
        <f t="shared" si="83"/>
        <v>6.8096177074837616</v>
      </c>
    </row>
    <row r="2661" spans="1:9" ht="25" customHeight="1">
      <c r="A2661" s="1"/>
      <c r="B2661" s="1">
        <v>149</v>
      </c>
      <c r="C2661" s="13" t="s">
        <v>47</v>
      </c>
      <c r="D2661" s="4">
        <v>44742</v>
      </c>
      <c r="E2661" s="4">
        <v>44771</v>
      </c>
      <c r="F2661" s="5">
        <v>-0.26864270520209343</v>
      </c>
      <c r="G2661" s="5">
        <f>'PG facts'!D17</f>
        <v>0</v>
      </c>
      <c r="H2661" s="5">
        <f t="shared" si="82"/>
        <v>7.2168903058298872E-2</v>
      </c>
      <c r="I2661" s="5">
        <f t="shared" si="83"/>
        <v>0</v>
      </c>
    </row>
    <row r="2662" spans="1:9" ht="25" customHeight="1">
      <c r="A2662" s="1"/>
      <c r="B2662" s="1">
        <v>149</v>
      </c>
      <c r="C2662" s="13" t="s">
        <v>47</v>
      </c>
      <c r="D2662" s="4">
        <v>44834</v>
      </c>
      <c r="E2662" s="4">
        <v>44853</v>
      </c>
      <c r="F2662" s="5">
        <v>-0.97880747126437573</v>
      </c>
      <c r="G2662" s="5">
        <f>'PG facts'!D24</f>
        <v>-3</v>
      </c>
      <c r="H2662" s="5">
        <f t="shared" si="82"/>
        <v>0.95806406580296166</v>
      </c>
      <c r="I2662" s="5">
        <f t="shared" si="83"/>
        <v>2.9364224137931272</v>
      </c>
    </row>
    <row r="2663" spans="1:9" ht="25" customHeight="1">
      <c r="A2663" s="1"/>
      <c r="B2663" s="1">
        <v>149</v>
      </c>
      <c r="C2663" s="13" t="s">
        <v>47</v>
      </c>
      <c r="D2663" s="4">
        <v>44926</v>
      </c>
      <c r="E2663" s="4">
        <v>44945</v>
      </c>
      <c r="F2663" s="5">
        <v>-1.5609194946349714</v>
      </c>
      <c r="G2663" s="5">
        <f>'PG facts'!D31</f>
        <v>-6</v>
      </c>
      <c r="H2663" s="5">
        <f t="shared" si="82"/>
        <v>2.4364696687314944</v>
      </c>
      <c r="I2663" s="5">
        <f t="shared" si="83"/>
        <v>9.3655169678098282</v>
      </c>
    </row>
    <row r="2664" spans="1:9" ht="25" customHeight="1">
      <c r="A2664" s="1"/>
      <c r="B2664" s="1">
        <v>149</v>
      </c>
      <c r="C2664" s="13" t="s">
        <v>47</v>
      </c>
      <c r="D2664" s="4">
        <v>45016</v>
      </c>
      <c r="E2664" s="4">
        <v>45037</v>
      </c>
      <c r="F2664" s="5">
        <v>-0.28354349497309306</v>
      </c>
      <c r="G2664" s="5">
        <f>'PG facts'!D38</f>
        <v>-4</v>
      </c>
      <c r="H2664" s="5">
        <f t="shared" si="82"/>
        <v>8.0396913541556453E-2</v>
      </c>
      <c r="I2664" s="5">
        <f t="shared" si="83"/>
        <v>1.1341739798923722</v>
      </c>
    </row>
    <row r="2665" spans="1:9" ht="25" customHeight="1">
      <c r="A2665" s="1"/>
      <c r="B2665" s="1">
        <v>149</v>
      </c>
      <c r="C2665" s="13" t="s">
        <v>47</v>
      </c>
      <c r="D2665" s="4">
        <v>45107</v>
      </c>
      <c r="E2665" s="4">
        <v>45135</v>
      </c>
      <c r="F2665" s="5">
        <v>-7.7104862613153191E-2</v>
      </c>
      <c r="G2665" s="5">
        <f>'PG facts'!D45</f>
        <v>0</v>
      </c>
      <c r="H2665" s="5">
        <f t="shared" si="82"/>
        <v>5.9451598385932289E-3</v>
      </c>
      <c r="I2665" s="5">
        <f t="shared" si="83"/>
        <v>0</v>
      </c>
    </row>
    <row r="2666" spans="1:9" ht="25" customHeight="1">
      <c r="A2666" s="1"/>
      <c r="B2666" s="1">
        <v>149</v>
      </c>
      <c r="C2666" s="13" t="s">
        <v>47</v>
      </c>
      <c r="D2666" s="4">
        <v>45199</v>
      </c>
      <c r="E2666" s="4">
        <v>45217</v>
      </c>
      <c r="F2666" s="5">
        <v>1.3149542033191297</v>
      </c>
      <c r="G2666" s="5">
        <f>'PG facts'!D52</f>
        <v>-3</v>
      </c>
      <c r="H2666" s="5">
        <f t="shared" si="82"/>
        <v>1.7291045568266472</v>
      </c>
      <c r="I2666" s="5">
        <f t="shared" si="83"/>
        <v>-3.9448626099573891</v>
      </c>
    </row>
    <row r="2667" spans="1:9" ht="25" customHeight="1">
      <c r="A2667" s="1"/>
      <c r="B2667" s="1">
        <v>149</v>
      </c>
      <c r="C2667" s="13" t="s">
        <v>47</v>
      </c>
      <c r="D2667" s="4">
        <v>45291</v>
      </c>
      <c r="E2667" s="4">
        <v>45314</v>
      </c>
      <c r="F2667" s="5">
        <v>2.2032156673114089</v>
      </c>
      <c r="G2667" s="5">
        <f>'PG facts'!D59</f>
        <v>-2</v>
      </c>
      <c r="H2667" s="5">
        <f t="shared" si="82"/>
        <v>4.854159276686457</v>
      </c>
      <c r="I2667" s="5">
        <f t="shared" si="83"/>
        <v>-4.4064313346228179</v>
      </c>
    </row>
    <row r="2668" spans="1:9" ht="25" customHeight="1">
      <c r="A2668" s="1"/>
      <c r="B2668" s="1">
        <v>149</v>
      </c>
      <c r="C2668" s="13" t="s">
        <v>47</v>
      </c>
      <c r="D2668" s="4">
        <v>45382</v>
      </c>
      <c r="E2668" s="4">
        <v>45401</v>
      </c>
      <c r="F2668" s="5">
        <v>1.360673628563136</v>
      </c>
      <c r="G2668" s="5">
        <f>'PG facts'!D66</f>
        <v>-3</v>
      </c>
      <c r="H2668" s="5">
        <f t="shared" si="82"/>
        <v>1.851432723467171</v>
      </c>
      <c r="I2668" s="5">
        <f t="shared" si="83"/>
        <v>-4.082020885689408</v>
      </c>
    </row>
    <row r="2669" spans="1:9" ht="25" customHeight="1">
      <c r="A2669" s="1"/>
      <c r="B2669" s="1">
        <v>149</v>
      </c>
      <c r="C2669" s="13" t="s">
        <v>47</v>
      </c>
      <c r="D2669" s="4">
        <v>45473</v>
      </c>
      <c r="E2669" s="4">
        <v>45503</v>
      </c>
      <c r="F2669" s="5">
        <v>1.8739916021125014</v>
      </c>
      <c r="G2669" s="5">
        <f>'PG facts'!D73</f>
        <v>-1</v>
      </c>
      <c r="H2669" s="5">
        <f t="shared" si="82"/>
        <v>3.5118445247881795</v>
      </c>
      <c r="I2669" s="5">
        <f t="shared" si="83"/>
        <v>-1.8739916021125014</v>
      </c>
    </row>
    <row r="2670" spans="1:9" ht="25" customHeight="1">
      <c r="A2670" s="1"/>
      <c r="B2670" s="1">
        <v>149</v>
      </c>
      <c r="C2670" s="13" t="s">
        <v>47</v>
      </c>
      <c r="D2670" s="4">
        <v>45565</v>
      </c>
      <c r="E2670" s="4">
        <v>45583</v>
      </c>
      <c r="F2670" s="5">
        <v>2.2347535505430338</v>
      </c>
      <c r="G2670" s="5">
        <f>'PG facts'!D80</f>
        <v>-1</v>
      </c>
      <c r="H2670" s="5">
        <f t="shared" si="82"/>
        <v>4.9941234316646961</v>
      </c>
      <c r="I2670" s="5">
        <f t="shared" si="83"/>
        <v>-2.2347535505430338</v>
      </c>
    </row>
    <row r="2671" spans="1:9" ht="25" customHeight="1">
      <c r="A2671" s="1"/>
      <c r="B2671" s="1">
        <v>149</v>
      </c>
      <c r="C2671" s="13" t="s">
        <v>50</v>
      </c>
      <c r="D2671" s="4">
        <v>44742</v>
      </c>
      <c r="E2671" s="4">
        <v>44771</v>
      </c>
      <c r="F2671" s="5">
        <v>3.4048088537418808</v>
      </c>
      <c r="G2671" s="5">
        <f>'PG facts'!D17</f>
        <v>0</v>
      </c>
      <c r="H2671" s="5">
        <f t="shared" si="82"/>
        <v>11.5927233305191</v>
      </c>
      <c r="I2671" s="5">
        <f t="shared" si="83"/>
        <v>0</v>
      </c>
    </row>
    <row r="2672" spans="1:9" ht="25" customHeight="1">
      <c r="A2672" s="1"/>
      <c r="B2672" s="1">
        <v>149</v>
      </c>
      <c r="C2672" s="13" t="s">
        <v>50</v>
      </c>
      <c r="D2672" s="4">
        <v>44834</v>
      </c>
      <c r="E2672" s="4">
        <v>44853</v>
      </c>
      <c r="F2672" s="5">
        <v>-0.26864270520209343</v>
      </c>
      <c r="G2672" s="5">
        <f>'PG facts'!D24</f>
        <v>-3</v>
      </c>
      <c r="H2672" s="5">
        <f t="shared" si="82"/>
        <v>7.2168903058298872E-2</v>
      </c>
      <c r="I2672" s="5">
        <f t="shared" si="83"/>
        <v>0.8059281156062803</v>
      </c>
    </row>
    <row r="2673" spans="1:9" ht="25" customHeight="1">
      <c r="A2673" s="1"/>
      <c r="B2673" s="1">
        <v>149</v>
      </c>
      <c r="C2673" s="13" t="s">
        <v>50</v>
      </c>
      <c r="D2673" s="4">
        <v>44926</v>
      </c>
      <c r="E2673" s="4">
        <v>44945</v>
      </c>
      <c r="F2673" s="5">
        <v>-0.97880747126437573</v>
      </c>
      <c r="G2673" s="5">
        <f>'PG facts'!D31</f>
        <v>-6</v>
      </c>
      <c r="H2673" s="5">
        <f t="shared" si="82"/>
        <v>0.95806406580296166</v>
      </c>
      <c r="I2673" s="5">
        <f t="shared" si="83"/>
        <v>5.8728448275862544</v>
      </c>
    </row>
    <row r="2674" spans="1:9" ht="25" customHeight="1">
      <c r="A2674" s="1"/>
      <c r="B2674" s="1">
        <v>149</v>
      </c>
      <c r="C2674" s="13" t="s">
        <v>50</v>
      </c>
      <c r="D2674" s="4">
        <v>45016</v>
      </c>
      <c r="E2674" s="4">
        <v>45037</v>
      </c>
      <c r="F2674" s="5">
        <v>-1.5609194946349714</v>
      </c>
      <c r="G2674" s="5">
        <f>'PG facts'!D38</f>
        <v>-4</v>
      </c>
      <c r="H2674" s="5">
        <f t="shared" si="82"/>
        <v>2.4364696687314944</v>
      </c>
      <c r="I2674" s="5">
        <f t="shared" si="83"/>
        <v>6.2436779785398855</v>
      </c>
    </row>
    <row r="2675" spans="1:9" ht="25" customHeight="1">
      <c r="A2675" s="1"/>
      <c r="B2675" s="1">
        <v>149</v>
      </c>
      <c r="C2675" s="13" t="s">
        <v>50</v>
      </c>
      <c r="D2675" s="4">
        <v>45107</v>
      </c>
      <c r="E2675" s="4">
        <v>45135</v>
      </c>
      <c r="F2675" s="5">
        <v>-0.28354349497309306</v>
      </c>
      <c r="G2675" s="5">
        <f>'PG facts'!D45</f>
        <v>0</v>
      </c>
      <c r="H2675" s="5">
        <f t="shared" si="82"/>
        <v>8.0396913541556453E-2</v>
      </c>
      <c r="I2675" s="5">
        <f t="shared" si="83"/>
        <v>0</v>
      </c>
    </row>
    <row r="2676" spans="1:9" ht="25" customHeight="1">
      <c r="A2676" s="1"/>
      <c r="B2676" s="1">
        <v>149</v>
      </c>
      <c r="C2676" s="13" t="s">
        <v>50</v>
      </c>
      <c r="D2676" s="4">
        <v>45199</v>
      </c>
      <c r="E2676" s="4">
        <v>45217</v>
      </c>
      <c r="F2676" s="5">
        <v>-7.7104862613153191E-2</v>
      </c>
      <c r="G2676" s="5">
        <f>'PG facts'!D52</f>
        <v>-3</v>
      </c>
      <c r="H2676" s="5">
        <f t="shared" si="82"/>
        <v>5.9451598385932289E-3</v>
      </c>
      <c r="I2676" s="5">
        <f t="shared" si="83"/>
        <v>0.23131458783945957</v>
      </c>
    </row>
    <row r="2677" spans="1:9" ht="25" customHeight="1">
      <c r="A2677" s="1"/>
      <c r="B2677" s="1">
        <v>149</v>
      </c>
      <c r="C2677" s="13" t="s">
        <v>50</v>
      </c>
      <c r="D2677" s="4">
        <v>45291</v>
      </c>
      <c r="E2677" s="4">
        <v>45314</v>
      </c>
      <c r="F2677" s="5">
        <v>1.3149542033191297</v>
      </c>
      <c r="G2677" s="5">
        <f>'PG facts'!D59</f>
        <v>-2</v>
      </c>
      <c r="H2677" s="5">
        <f t="shared" si="82"/>
        <v>1.7291045568266472</v>
      </c>
      <c r="I2677" s="5">
        <f t="shared" si="83"/>
        <v>-2.6299084066382594</v>
      </c>
    </row>
    <row r="2678" spans="1:9" ht="25" customHeight="1">
      <c r="A2678" s="1"/>
      <c r="B2678" s="1">
        <v>149</v>
      </c>
      <c r="C2678" s="13" t="s">
        <v>50</v>
      </c>
      <c r="D2678" s="4">
        <v>45382</v>
      </c>
      <c r="E2678" s="4">
        <v>45401</v>
      </c>
      <c r="F2678" s="5">
        <v>2.2032156673114089</v>
      </c>
      <c r="G2678" s="5">
        <f>'PG facts'!D66</f>
        <v>-3</v>
      </c>
      <c r="H2678" s="5">
        <f t="shared" si="82"/>
        <v>4.854159276686457</v>
      </c>
      <c r="I2678" s="5">
        <f t="shared" si="83"/>
        <v>-6.6096470019342268</v>
      </c>
    </row>
    <row r="2679" spans="1:9" ht="25" customHeight="1">
      <c r="A2679" s="1"/>
      <c r="B2679" s="1">
        <v>149</v>
      </c>
      <c r="C2679" s="13" t="s">
        <v>50</v>
      </c>
      <c r="D2679" s="4">
        <v>45473</v>
      </c>
      <c r="E2679" s="4">
        <v>45503</v>
      </c>
      <c r="F2679" s="5">
        <v>1.360673628563136</v>
      </c>
      <c r="G2679" s="5">
        <f>'PG facts'!D73</f>
        <v>-1</v>
      </c>
      <c r="H2679" s="5">
        <f t="shared" si="82"/>
        <v>1.851432723467171</v>
      </c>
      <c r="I2679" s="5">
        <f t="shared" si="83"/>
        <v>-1.360673628563136</v>
      </c>
    </row>
    <row r="2680" spans="1:9" ht="25" customHeight="1">
      <c r="A2680" s="1"/>
      <c r="B2680" s="1">
        <v>149</v>
      </c>
      <c r="C2680" s="13" t="s">
        <v>50</v>
      </c>
      <c r="D2680" s="4">
        <v>45565</v>
      </c>
      <c r="E2680" s="4">
        <v>45583</v>
      </c>
      <c r="F2680" s="5">
        <v>1.8739916021125014</v>
      </c>
      <c r="G2680" s="5">
        <f>'PG facts'!D80</f>
        <v>-1</v>
      </c>
      <c r="H2680" s="5">
        <f t="shared" si="82"/>
        <v>3.5118445247881795</v>
      </c>
      <c r="I2680" s="5">
        <f t="shared" si="83"/>
        <v>-1.8739916021125014</v>
      </c>
    </row>
    <row r="2681" spans="1:9" ht="25" customHeight="1">
      <c r="A2681" s="1"/>
      <c r="B2681" s="1">
        <v>150</v>
      </c>
      <c r="C2681" s="13" t="s">
        <v>47</v>
      </c>
      <c r="D2681" s="4">
        <v>44651</v>
      </c>
      <c r="E2681" s="4">
        <v>44671</v>
      </c>
      <c r="F2681" s="5">
        <v>3.4048088537418808</v>
      </c>
      <c r="G2681" s="5">
        <f>'PG facts'!D10</f>
        <v>2</v>
      </c>
      <c r="H2681" s="5">
        <f t="shared" si="82"/>
        <v>11.5927233305191</v>
      </c>
      <c r="I2681" s="5">
        <f t="shared" si="83"/>
        <v>6.8096177074837616</v>
      </c>
    </row>
    <row r="2682" spans="1:9" ht="25" customHeight="1">
      <c r="A2682" s="1"/>
      <c r="B2682" s="1">
        <v>150</v>
      </c>
      <c r="C2682" s="13" t="s">
        <v>47</v>
      </c>
      <c r="D2682" s="4">
        <v>44742</v>
      </c>
      <c r="E2682" s="4">
        <v>44771</v>
      </c>
      <c r="F2682" s="5">
        <v>-0.26864270520209343</v>
      </c>
      <c r="G2682" s="5">
        <f>'PG facts'!D17</f>
        <v>0</v>
      </c>
      <c r="H2682" s="5">
        <f t="shared" si="82"/>
        <v>7.2168903058298872E-2</v>
      </c>
      <c r="I2682" s="5">
        <f t="shared" si="83"/>
        <v>0</v>
      </c>
    </row>
    <row r="2683" spans="1:9" ht="25" customHeight="1">
      <c r="A2683" s="1"/>
      <c r="B2683" s="1">
        <v>150</v>
      </c>
      <c r="C2683" s="13" t="s">
        <v>47</v>
      </c>
      <c r="D2683" s="4">
        <v>44834</v>
      </c>
      <c r="E2683" s="4">
        <v>44853</v>
      </c>
      <c r="F2683" s="5">
        <v>-0.97880747126437573</v>
      </c>
      <c r="G2683" s="5">
        <f>'PG facts'!D24</f>
        <v>-3</v>
      </c>
      <c r="H2683" s="5">
        <f t="shared" si="82"/>
        <v>0.95806406580296166</v>
      </c>
      <c r="I2683" s="5">
        <f t="shared" si="83"/>
        <v>2.9364224137931272</v>
      </c>
    </row>
    <row r="2684" spans="1:9" ht="25" customHeight="1">
      <c r="A2684" s="1"/>
      <c r="B2684" s="1">
        <v>150</v>
      </c>
      <c r="C2684" s="13" t="s">
        <v>47</v>
      </c>
      <c r="D2684" s="4">
        <v>44926</v>
      </c>
      <c r="E2684" s="4">
        <v>44945</v>
      </c>
      <c r="F2684" s="5">
        <v>-1.5609194946349714</v>
      </c>
      <c r="G2684" s="5">
        <f>'PG facts'!D31</f>
        <v>-6</v>
      </c>
      <c r="H2684" s="5">
        <f t="shared" si="82"/>
        <v>2.4364696687314944</v>
      </c>
      <c r="I2684" s="5">
        <f t="shared" si="83"/>
        <v>9.3655169678098282</v>
      </c>
    </row>
    <row r="2685" spans="1:9" ht="25" customHeight="1">
      <c r="A2685" s="1"/>
      <c r="B2685" s="1">
        <v>150</v>
      </c>
      <c r="C2685" s="13" t="s">
        <v>47</v>
      </c>
      <c r="D2685" s="4">
        <v>45016</v>
      </c>
      <c r="E2685" s="4">
        <v>45037</v>
      </c>
      <c r="F2685" s="5">
        <v>-0.28354349497309306</v>
      </c>
      <c r="G2685" s="5">
        <f>'PG facts'!D38</f>
        <v>-4</v>
      </c>
      <c r="H2685" s="5">
        <f t="shared" si="82"/>
        <v>8.0396913541556453E-2</v>
      </c>
      <c r="I2685" s="5">
        <f t="shared" si="83"/>
        <v>1.1341739798923722</v>
      </c>
    </row>
    <row r="2686" spans="1:9" ht="25" customHeight="1">
      <c r="A2686" s="1"/>
      <c r="B2686" s="1">
        <v>150</v>
      </c>
      <c r="C2686" s="13" t="s">
        <v>47</v>
      </c>
      <c r="D2686" s="4">
        <v>45107</v>
      </c>
      <c r="E2686" s="4">
        <v>45135</v>
      </c>
      <c r="F2686" s="5">
        <v>-7.7104862613153191E-2</v>
      </c>
      <c r="G2686" s="5">
        <f>'PG facts'!D45</f>
        <v>0</v>
      </c>
      <c r="H2686" s="5">
        <f t="shared" si="82"/>
        <v>5.9451598385932289E-3</v>
      </c>
      <c r="I2686" s="5">
        <f t="shared" si="83"/>
        <v>0</v>
      </c>
    </row>
    <row r="2687" spans="1:9" ht="25" customHeight="1">
      <c r="A2687" s="1"/>
      <c r="B2687" s="1">
        <v>150</v>
      </c>
      <c r="C2687" s="13" t="s">
        <v>47</v>
      </c>
      <c r="D2687" s="4">
        <v>45199</v>
      </c>
      <c r="E2687" s="4">
        <v>45217</v>
      </c>
      <c r="F2687" s="5">
        <v>1.3149542033191297</v>
      </c>
      <c r="G2687" s="5">
        <f>'PG facts'!D52</f>
        <v>-3</v>
      </c>
      <c r="H2687" s="5">
        <f t="shared" si="82"/>
        <v>1.7291045568266472</v>
      </c>
      <c r="I2687" s="5">
        <f t="shared" si="83"/>
        <v>-3.9448626099573891</v>
      </c>
    </row>
    <row r="2688" spans="1:9" ht="25" customHeight="1">
      <c r="A2688" s="1"/>
      <c r="B2688" s="1">
        <v>150</v>
      </c>
      <c r="C2688" s="13" t="s">
        <v>47</v>
      </c>
      <c r="D2688" s="4">
        <v>45291</v>
      </c>
      <c r="E2688" s="4">
        <v>45314</v>
      </c>
      <c r="F2688" s="5">
        <v>2.2032156673114089</v>
      </c>
      <c r="G2688" s="5">
        <f>'PG facts'!D59</f>
        <v>-2</v>
      </c>
      <c r="H2688" s="5">
        <f t="shared" si="82"/>
        <v>4.854159276686457</v>
      </c>
      <c r="I2688" s="5">
        <f t="shared" si="83"/>
        <v>-4.4064313346228179</v>
      </c>
    </row>
    <row r="2689" spans="1:9" ht="25" customHeight="1">
      <c r="A2689" s="1"/>
      <c r="B2689" s="1">
        <v>150</v>
      </c>
      <c r="C2689" s="13" t="s">
        <v>47</v>
      </c>
      <c r="D2689" s="4">
        <v>45382</v>
      </c>
      <c r="E2689" s="4">
        <v>45401</v>
      </c>
      <c r="F2689" s="5">
        <v>1.360673628563136</v>
      </c>
      <c r="G2689" s="5">
        <f>'PG facts'!D66</f>
        <v>-3</v>
      </c>
      <c r="H2689" s="5">
        <f t="shared" si="82"/>
        <v>1.851432723467171</v>
      </c>
      <c r="I2689" s="5">
        <f t="shared" si="83"/>
        <v>-4.082020885689408</v>
      </c>
    </row>
    <row r="2690" spans="1:9" ht="25" customHeight="1">
      <c r="A2690" s="1"/>
      <c r="B2690" s="1">
        <v>150</v>
      </c>
      <c r="C2690" s="13" t="s">
        <v>47</v>
      </c>
      <c r="D2690" s="4">
        <v>45473</v>
      </c>
      <c r="E2690" s="4">
        <v>45503</v>
      </c>
      <c r="F2690" s="5">
        <v>1.8739916021125014</v>
      </c>
      <c r="G2690" s="5">
        <f>'PG facts'!D73</f>
        <v>-1</v>
      </c>
      <c r="H2690" s="5">
        <f t="shared" si="82"/>
        <v>3.5118445247881795</v>
      </c>
      <c r="I2690" s="5">
        <f t="shared" si="83"/>
        <v>-1.8739916021125014</v>
      </c>
    </row>
    <row r="2691" spans="1:9" ht="25" customHeight="1">
      <c r="A2691" s="1"/>
      <c r="B2691" s="1">
        <v>150</v>
      </c>
      <c r="C2691" s="13" t="s">
        <v>47</v>
      </c>
      <c r="D2691" s="4">
        <v>45565</v>
      </c>
      <c r="E2691" s="4">
        <v>45583</v>
      </c>
      <c r="F2691" s="5">
        <v>2.247682698810527</v>
      </c>
      <c r="G2691" s="5">
        <f>'PG facts'!D80</f>
        <v>-1</v>
      </c>
      <c r="H2691" s="5">
        <f t="shared" si="82"/>
        <v>5.0520775145321739</v>
      </c>
      <c r="I2691" s="5">
        <f t="shared" si="83"/>
        <v>-2.247682698810527</v>
      </c>
    </row>
    <row r="2692" spans="1:9" ht="25" customHeight="1">
      <c r="A2692" s="1"/>
      <c r="B2692" s="1">
        <v>150</v>
      </c>
      <c r="C2692" s="13" t="s">
        <v>50</v>
      </c>
      <c r="D2692" s="4">
        <v>44742</v>
      </c>
      <c r="E2692" s="4">
        <v>44771</v>
      </c>
      <c r="F2692" s="5">
        <v>3.4048088537418808</v>
      </c>
      <c r="G2692" s="5">
        <f>'PG facts'!D17</f>
        <v>0</v>
      </c>
      <c r="H2692" s="5">
        <f t="shared" si="82"/>
        <v>11.5927233305191</v>
      </c>
      <c r="I2692" s="5">
        <f t="shared" si="83"/>
        <v>0</v>
      </c>
    </row>
    <row r="2693" spans="1:9" ht="25" customHeight="1">
      <c r="A2693" s="1"/>
      <c r="B2693" s="1">
        <v>150</v>
      </c>
      <c r="C2693" s="13" t="s">
        <v>50</v>
      </c>
      <c r="D2693" s="4">
        <v>44834</v>
      </c>
      <c r="E2693" s="4">
        <v>44853</v>
      </c>
      <c r="F2693" s="5">
        <v>-0.26864270520209343</v>
      </c>
      <c r="G2693" s="5">
        <f>'PG facts'!D24</f>
        <v>-3</v>
      </c>
      <c r="H2693" s="5">
        <f t="shared" si="82"/>
        <v>7.2168903058298872E-2</v>
      </c>
      <c r="I2693" s="5">
        <f t="shared" si="83"/>
        <v>0.8059281156062803</v>
      </c>
    </row>
    <row r="2694" spans="1:9" ht="25" customHeight="1">
      <c r="A2694" s="1"/>
      <c r="B2694" s="1">
        <v>150</v>
      </c>
      <c r="C2694" s="13" t="s">
        <v>50</v>
      </c>
      <c r="D2694" s="4">
        <v>44926</v>
      </c>
      <c r="E2694" s="4">
        <v>44945</v>
      </c>
      <c r="F2694" s="5">
        <v>-0.97880747126437573</v>
      </c>
      <c r="G2694" s="5">
        <f>'PG facts'!D31</f>
        <v>-6</v>
      </c>
      <c r="H2694" s="5">
        <f t="shared" ref="H2694:H2757" si="84">F2694^2</f>
        <v>0.95806406580296166</v>
      </c>
      <c r="I2694" s="5">
        <f t="shared" ref="I2694:I2757" si="85">F2694*G2694</f>
        <v>5.8728448275862544</v>
      </c>
    </row>
    <row r="2695" spans="1:9" ht="25" customHeight="1">
      <c r="A2695" s="1"/>
      <c r="B2695" s="1">
        <v>150</v>
      </c>
      <c r="C2695" s="13" t="s">
        <v>50</v>
      </c>
      <c r="D2695" s="4">
        <v>45016</v>
      </c>
      <c r="E2695" s="4">
        <v>45037</v>
      </c>
      <c r="F2695" s="5">
        <v>-1.5609194946349714</v>
      </c>
      <c r="G2695" s="5">
        <f>'PG facts'!D38</f>
        <v>-4</v>
      </c>
      <c r="H2695" s="5">
        <f t="shared" si="84"/>
        <v>2.4364696687314944</v>
      </c>
      <c r="I2695" s="5">
        <f t="shared" si="85"/>
        <v>6.2436779785398855</v>
      </c>
    </row>
    <row r="2696" spans="1:9" ht="25" customHeight="1">
      <c r="A2696" s="1"/>
      <c r="B2696" s="1">
        <v>150</v>
      </c>
      <c r="C2696" s="13" t="s">
        <v>50</v>
      </c>
      <c r="D2696" s="4">
        <v>45107</v>
      </c>
      <c r="E2696" s="4">
        <v>45135</v>
      </c>
      <c r="F2696" s="5">
        <v>-0.28354349497309306</v>
      </c>
      <c r="G2696" s="5">
        <f>'PG facts'!D45</f>
        <v>0</v>
      </c>
      <c r="H2696" s="5">
        <f t="shared" si="84"/>
        <v>8.0396913541556453E-2</v>
      </c>
      <c r="I2696" s="5">
        <f t="shared" si="85"/>
        <v>0</v>
      </c>
    </row>
    <row r="2697" spans="1:9" ht="25" customHeight="1">
      <c r="A2697" s="1"/>
      <c r="B2697" s="1">
        <v>150</v>
      </c>
      <c r="C2697" s="13" t="s">
        <v>50</v>
      </c>
      <c r="D2697" s="4">
        <v>45199</v>
      </c>
      <c r="E2697" s="4">
        <v>45217</v>
      </c>
      <c r="F2697" s="5">
        <v>-7.7104862613153191E-2</v>
      </c>
      <c r="G2697" s="5">
        <f>'PG facts'!D52</f>
        <v>-3</v>
      </c>
      <c r="H2697" s="5">
        <f t="shared" si="84"/>
        <v>5.9451598385932289E-3</v>
      </c>
      <c r="I2697" s="5">
        <f t="shared" si="85"/>
        <v>0.23131458783945957</v>
      </c>
    </row>
    <row r="2698" spans="1:9" ht="25" customHeight="1">
      <c r="A2698" s="1"/>
      <c r="B2698" s="1">
        <v>150</v>
      </c>
      <c r="C2698" s="13" t="s">
        <v>50</v>
      </c>
      <c r="D2698" s="4">
        <v>45291</v>
      </c>
      <c r="E2698" s="4">
        <v>45314</v>
      </c>
      <c r="F2698" s="5">
        <v>1.3149542033191297</v>
      </c>
      <c r="G2698" s="5">
        <f>'PG facts'!D59</f>
        <v>-2</v>
      </c>
      <c r="H2698" s="5">
        <f t="shared" si="84"/>
        <v>1.7291045568266472</v>
      </c>
      <c r="I2698" s="5">
        <f t="shared" si="85"/>
        <v>-2.6299084066382594</v>
      </c>
    </row>
    <row r="2699" spans="1:9" ht="25" customHeight="1">
      <c r="A2699" s="1"/>
      <c r="B2699" s="1">
        <v>150</v>
      </c>
      <c r="C2699" s="13" t="s">
        <v>50</v>
      </c>
      <c r="D2699" s="4">
        <v>45382</v>
      </c>
      <c r="E2699" s="4">
        <v>45401</v>
      </c>
      <c r="F2699" s="5">
        <v>2.2032156673114089</v>
      </c>
      <c r="G2699" s="5">
        <f>'PG facts'!D66</f>
        <v>-3</v>
      </c>
      <c r="H2699" s="5">
        <f t="shared" si="84"/>
        <v>4.854159276686457</v>
      </c>
      <c r="I2699" s="5">
        <f t="shared" si="85"/>
        <v>-6.6096470019342268</v>
      </c>
    </row>
    <row r="2700" spans="1:9" ht="25" customHeight="1">
      <c r="A2700" s="1"/>
      <c r="B2700" s="1">
        <v>150</v>
      </c>
      <c r="C2700" s="13" t="s">
        <v>50</v>
      </c>
      <c r="D2700" s="4">
        <v>45473</v>
      </c>
      <c r="E2700" s="4">
        <v>45503</v>
      </c>
      <c r="F2700" s="5">
        <v>1.360673628563136</v>
      </c>
      <c r="G2700" s="5">
        <f>'PG facts'!D73</f>
        <v>-1</v>
      </c>
      <c r="H2700" s="5">
        <f t="shared" si="84"/>
        <v>1.851432723467171</v>
      </c>
      <c r="I2700" s="5">
        <f t="shared" si="85"/>
        <v>-1.360673628563136</v>
      </c>
    </row>
    <row r="2701" spans="1:9" ht="25" customHeight="1">
      <c r="A2701" s="1"/>
      <c r="B2701" s="1">
        <v>150</v>
      </c>
      <c r="C2701" s="13" t="s">
        <v>50</v>
      </c>
      <c r="D2701" s="4">
        <v>45565</v>
      </c>
      <c r="E2701" s="4">
        <v>45583</v>
      </c>
      <c r="F2701" s="5">
        <v>1.8739916021125014</v>
      </c>
      <c r="G2701" s="5">
        <f>'PG facts'!D80</f>
        <v>-1</v>
      </c>
      <c r="H2701" s="5">
        <f t="shared" si="84"/>
        <v>3.5118445247881795</v>
      </c>
      <c r="I2701" s="5">
        <f t="shared" si="85"/>
        <v>-1.8739916021125014</v>
      </c>
    </row>
    <row r="2702" spans="1:9" ht="25" customHeight="1">
      <c r="A2702" s="1"/>
      <c r="B2702" s="1">
        <v>151</v>
      </c>
      <c r="C2702" s="13" t="s">
        <v>47</v>
      </c>
      <c r="D2702" s="4">
        <v>44651</v>
      </c>
      <c r="E2702" s="4">
        <v>44671</v>
      </c>
      <c r="F2702" s="5">
        <v>3.4048088537418808</v>
      </c>
      <c r="G2702" s="5">
        <f>'PG facts'!D10</f>
        <v>2</v>
      </c>
      <c r="H2702" s="5">
        <f t="shared" si="84"/>
        <v>11.5927233305191</v>
      </c>
      <c r="I2702" s="5">
        <f t="shared" si="85"/>
        <v>6.8096177074837616</v>
      </c>
    </row>
    <row r="2703" spans="1:9" ht="25" customHeight="1">
      <c r="A2703" s="1"/>
      <c r="B2703" s="1">
        <v>151</v>
      </c>
      <c r="C2703" s="13" t="s">
        <v>47</v>
      </c>
      <c r="D2703" s="4">
        <v>44742</v>
      </c>
      <c r="E2703" s="4">
        <v>44771</v>
      </c>
      <c r="F2703" s="5">
        <v>-0.26864270520209343</v>
      </c>
      <c r="G2703" s="5">
        <f>'PG facts'!D17</f>
        <v>0</v>
      </c>
      <c r="H2703" s="5">
        <f t="shared" si="84"/>
        <v>7.2168903058298872E-2</v>
      </c>
      <c r="I2703" s="5">
        <f t="shared" si="85"/>
        <v>0</v>
      </c>
    </row>
    <row r="2704" spans="1:9" ht="25" customHeight="1">
      <c r="A2704" s="1"/>
      <c r="B2704" s="1">
        <v>151</v>
      </c>
      <c r="C2704" s="13" t="s">
        <v>47</v>
      </c>
      <c r="D2704" s="4">
        <v>44834</v>
      </c>
      <c r="E2704" s="4">
        <v>44853</v>
      </c>
      <c r="F2704" s="5">
        <v>-0.97880747126437573</v>
      </c>
      <c r="G2704" s="5">
        <f>'PG facts'!D24</f>
        <v>-3</v>
      </c>
      <c r="H2704" s="5">
        <f t="shared" si="84"/>
        <v>0.95806406580296166</v>
      </c>
      <c r="I2704" s="5">
        <f t="shared" si="85"/>
        <v>2.9364224137931272</v>
      </c>
    </row>
    <row r="2705" spans="1:9" ht="25" customHeight="1">
      <c r="A2705" s="1"/>
      <c r="B2705" s="1">
        <v>151</v>
      </c>
      <c r="C2705" s="13" t="s">
        <v>47</v>
      </c>
      <c r="D2705" s="4">
        <v>44926</v>
      </c>
      <c r="E2705" s="4">
        <v>44945</v>
      </c>
      <c r="F2705" s="5">
        <v>-1.5609194946349714</v>
      </c>
      <c r="G2705" s="5">
        <f>'PG facts'!D31</f>
        <v>-6</v>
      </c>
      <c r="H2705" s="5">
        <f t="shared" si="84"/>
        <v>2.4364696687314944</v>
      </c>
      <c r="I2705" s="5">
        <f t="shared" si="85"/>
        <v>9.3655169678098282</v>
      </c>
    </row>
    <row r="2706" spans="1:9" ht="25" customHeight="1">
      <c r="A2706" s="1"/>
      <c r="B2706" s="1">
        <v>151</v>
      </c>
      <c r="C2706" s="13" t="s">
        <v>47</v>
      </c>
      <c r="D2706" s="4">
        <v>45016</v>
      </c>
      <c r="E2706" s="4">
        <v>45037</v>
      </c>
      <c r="F2706" s="5">
        <v>-0.28354349497309306</v>
      </c>
      <c r="G2706" s="5">
        <f>'PG facts'!D38</f>
        <v>-4</v>
      </c>
      <c r="H2706" s="5">
        <f t="shared" si="84"/>
        <v>8.0396913541556453E-2</v>
      </c>
      <c r="I2706" s="5">
        <f t="shared" si="85"/>
        <v>1.1341739798923722</v>
      </c>
    </row>
    <row r="2707" spans="1:9" ht="25" customHeight="1">
      <c r="A2707" s="1"/>
      <c r="B2707" s="1">
        <v>151</v>
      </c>
      <c r="C2707" s="13" t="s">
        <v>47</v>
      </c>
      <c r="D2707" s="4">
        <v>45107</v>
      </c>
      <c r="E2707" s="4">
        <v>45135</v>
      </c>
      <c r="F2707" s="5">
        <v>-7.7104862613153191E-2</v>
      </c>
      <c r="G2707" s="5">
        <f>'PG facts'!D45</f>
        <v>0</v>
      </c>
      <c r="H2707" s="5">
        <f t="shared" si="84"/>
        <v>5.9451598385932289E-3</v>
      </c>
      <c r="I2707" s="5">
        <f t="shared" si="85"/>
        <v>0</v>
      </c>
    </row>
    <row r="2708" spans="1:9" ht="25" customHeight="1">
      <c r="A2708" s="1"/>
      <c r="B2708" s="1">
        <v>151</v>
      </c>
      <c r="C2708" s="13" t="s">
        <v>47</v>
      </c>
      <c r="D2708" s="4">
        <v>45199</v>
      </c>
      <c r="E2708" s="4">
        <v>45217</v>
      </c>
      <c r="F2708" s="5">
        <v>1.3149542033191297</v>
      </c>
      <c r="G2708" s="5">
        <f>'PG facts'!D52</f>
        <v>-3</v>
      </c>
      <c r="H2708" s="5">
        <f t="shared" si="84"/>
        <v>1.7291045568266472</v>
      </c>
      <c r="I2708" s="5">
        <f t="shared" si="85"/>
        <v>-3.9448626099573891</v>
      </c>
    </row>
    <row r="2709" spans="1:9" ht="25" customHeight="1">
      <c r="A2709" s="1"/>
      <c r="B2709" s="1">
        <v>151</v>
      </c>
      <c r="C2709" s="13" t="s">
        <v>47</v>
      </c>
      <c r="D2709" s="4">
        <v>45291</v>
      </c>
      <c r="E2709" s="4">
        <v>45314</v>
      </c>
      <c r="F2709" s="5">
        <v>2.2032156673114089</v>
      </c>
      <c r="G2709" s="5">
        <f>'PG facts'!D59</f>
        <v>-2</v>
      </c>
      <c r="H2709" s="5">
        <f t="shared" si="84"/>
        <v>4.854159276686457</v>
      </c>
      <c r="I2709" s="5">
        <f t="shared" si="85"/>
        <v>-4.4064313346228179</v>
      </c>
    </row>
    <row r="2710" spans="1:9" ht="25" customHeight="1">
      <c r="A2710" s="1"/>
      <c r="B2710" s="1">
        <v>151</v>
      </c>
      <c r="C2710" s="13" t="s">
        <v>47</v>
      </c>
      <c r="D2710" s="4">
        <v>45382</v>
      </c>
      <c r="E2710" s="4">
        <v>45401</v>
      </c>
      <c r="F2710" s="5">
        <v>1.360673628563136</v>
      </c>
      <c r="G2710" s="5">
        <f>'PG facts'!D66</f>
        <v>-3</v>
      </c>
      <c r="H2710" s="5">
        <f t="shared" si="84"/>
        <v>1.851432723467171</v>
      </c>
      <c r="I2710" s="5">
        <f t="shared" si="85"/>
        <v>-4.082020885689408</v>
      </c>
    </row>
    <row r="2711" spans="1:9" ht="25" customHeight="1">
      <c r="A2711" s="1"/>
      <c r="B2711" s="1">
        <v>151</v>
      </c>
      <c r="C2711" s="13" t="s">
        <v>47</v>
      </c>
      <c r="D2711" s="4">
        <v>45473</v>
      </c>
      <c r="E2711" s="4">
        <v>45503</v>
      </c>
      <c r="F2711" s="5">
        <v>1.8739916021125014</v>
      </c>
      <c r="G2711" s="5">
        <f>'PG facts'!D73</f>
        <v>-1</v>
      </c>
      <c r="H2711" s="5">
        <f t="shared" si="84"/>
        <v>3.5118445247881795</v>
      </c>
      <c r="I2711" s="5">
        <f t="shared" si="85"/>
        <v>-1.8739916021125014</v>
      </c>
    </row>
    <row r="2712" spans="1:9" ht="25" customHeight="1">
      <c r="A2712" s="1"/>
      <c r="B2712" s="1">
        <v>151</v>
      </c>
      <c r="C2712" s="13" t="s">
        <v>47</v>
      </c>
      <c r="D2712" s="4">
        <v>45565</v>
      </c>
      <c r="E2712" s="4">
        <v>45583</v>
      </c>
      <c r="F2712" s="5">
        <v>2.247682698810527</v>
      </c>
      <c r="G2712" s="5">
        <f>'PG facts'!D80</f>
        <v>-1</v>
      </c>
      <c r="H2712" s="5">
        <f t="shared" si="84"/>
        <v>5.0520775145321739</v>
      </c>
      <c r="I2712" s="5">
        <f t="shared" si="85"/>
        <v>-2.247682698810527</v>
      </c>
    </row>
    <row r="2713" spans="1:9" ht="25" customHeight="1">
      <c r="A2713" s="1"/>
      <c r="B2713" s="1">
        <v>151</v>
      </c>
      <c r="C2713" s="13" t="s">
        <v>50</v>
      </c>
      <c r="D2713" s="4">
        <v>44742</v>
      </c>
      <c r="E2713" s="4">
        <v>44771</v>
      </c>
      <c r="F2713" s="5">
        <v>3.4048088537418808</v>
      </c>
      <c r="G2713" s="5">
        <f>'PG facts'!D17</f>
        <v>0</v>
      </c>
      <c r="H2713" s="5">
        <f t="shared" si="84"/>
        <v>11.5927233305191</v>
      </c>
      <c r="I2713" s="5">
        <f t="shared" si="85"/>
        <v>0</v>
      </c>
    </row>
    <row r="2714" spans="1:9" ht="25" customHeight="1">
      <c r="A2714" s="1"/>
      <c r="B2714" s="1">
        <v>151</v>
      </c>
      <c r="C2714" s="13" t="s">
        <v>50</v>
      </c>
      <c r="D2714" s="4">
        <v>44834</v>
      </c>
      <c r="E2714" s="4">
        <v>44853</v>
      </c>
      <c r="F2714" s="5">
        <v>-0.26864270520209343</v>
      </c>
      <c r="G2714" s="5">
        <f>'PG facts'!D24</f>
        <v>-3</v>
      </c>
      <c r="H2714" s="5">
        <f t="shared" si="84"/>
        <v>7.2168903058298872E-2</v>
      </c>
      <c r="I2714" s="5">
        <f t="shared" si="85"/>
        <v>0.8059281156062803</v>
      </c>
    </row>
    <row r="2715" spans="1:9" ht="25" customHeight="1">
      <c r="A2715" s="1"/>
      <c r="B2715" s="1">
        <v>151</v>
      </c>
      <c r="C2715" s="13" t="s">
        <v>50</v>
      </c>
      <c r="D2715" s="4">
        <v>44926</v>
      </c>
      <c r="E2715" s="4">
        <v>44945</v>
      </c>
      <c r="F2715" s="5">
        <v>-0.97880747126437573</v>
      </c>
      <c r="G2715" s="5">
        <f>'PG facts'!D31</f>
        <v>-6</v>
      </c>
      <c r="H2715" s="5">
        <f t="shared" si="84"/>
        <v>0.95806406580296166</v>
      </c>
      <c r="I2715" s="5">
        <f t="shared" si="85"/>
        <v>5.8728448275862544</v>
      </c>
    </row>
    <row r="2716" spans="1:9" ht="25" customHeight="1">
      <c r="A2716" s="1"/>
      <c r="B2716" s="1">
        <v>151</v>
      </c>
      <c r="C2716" s="13" t="s">
        <v>50</v>
      </c>
      <c r="D2716" s="4">
        <v>45016</v>
      </c>
      <c r="E2716" s="4">
        <v>45037</v>
      </c>
      <c r="F2716" s="5">
        <v>-1.5609194946349714</v>
      </c>
      <c r="G2716" s="5">
        <f>'PG facts'!D38</f>
        <v>-4</v>
      </c>
      <c r="H2716" s="5">
        <f t="shared" si="84"/>
        <v>2.4364696687314944</v>
      </c>
      <c r="I2716" s="5">
        <f t="shared" si="85"/>
        <v>6.2436779785398855</v>
      </c>
    </row>
    <row r="2717" spans="1:9" ht="25" customHeight="1">
      <c r="A2717" s="1"/>
      <c r="B2717" s="1">
        <v>151</v>
      </c>
      <c r="C2717" s="13" t="s">
        <v>50</v>
      </c>
      <c r="D2717" s="4">
        <v>45107</v>
      </c>
      <c r="E2717" s="4">
        <v>45135</v>
      </c>
      <c r="F2717" s="5">
        <v>-0.28354349497309306</v>
      </c>
      <c r="G2717" s="5">
        <f>'PG facts'!D45</f>
        <v>0</v>
      </c>
      <c r="H2717" s="5">
        <f t="shared" si="84"/>
        <v>8.0396913541556453E-2</v>
      </c>
      <c r="I2717" s="5">
        <f t="shared" si="85"/>
        <v>0</v>
      </c>
    </row>
    <row r="2718" spans="1:9" ht="25" customHeight="1">
      <c r="A2718" s="1"/>
      <c r="B2718" s="1">
        <v>151</v>
      </c>
      <c r="C2718" s="13" t="s">
        <v>50</v>
      </c>
      <c r="D2718" s="4">
        <v>45199</v>
      </c>
      <c r="E2718" s="4">
        <v>45217</v>
      </c>
      <c r="F2718" s="5">
        <v>-7.7104862613153191E-2</v>
      </c>
      <c r="G2718" s="5">
        <f>'PG facts'!D52</f>
        <v>-3</v>
      </c>
      <c r="H2718" s="5">
        <f t="shared" si="84"/>
        <v>5.9451598385932289E-3</v>
      </c>
      <c r="I2718" s="5">
        <f t="shared" si="85"/>
        <v>0.23131458783945957</v>
      </c>
    </row>
    <row r="2719" spans="1:9" ht="25" customHeight="1">
      <c r="A2719" s="1"/>
      <c r="B2719" s="1">
        <v>151</v>
      </c>
      <c r="C2719" s="13" t="s">
        <v>50</v>
      </c>
      <c r="D2719" s="4">
        <v>45291</v>
      </c>
      <c r="E2719" s="4">
        <v>45314</v>
      </c>
      <c r="F2719" s="5">
        <v>1.3149542033191297</v>
      </c>
      <c r="G2719" s="5">
        <f>'PG facts'!D59</f>
        <v>-2</v>
      </c>
      <c r="H2719" s="5">
        <f t="shared" si="84"/>
        <v>1.7291045568266472</v>
      </c>
      <c r="I2719" s="5">
        <f t="shared" si="85"/>
        <v>-2.6299084066382594</v>
      </c>
    </row>
    <row r="2720" spans="1:9" ht="25" customHeight="1">
      <c r="A2720" s="1"/>
      <c r="B2720" s="1">
        <v>151</v>
      </c>
      <c r="C2720" s="13" t="s">
        <v>50</v>
      </c>
      <c r="D2720" s="4">
        <v>45382</v>
      </c>
      <c r="E2720" s="4">
        <v>45401</v>
      </c>
      <c r="F2720" s="5">
        <v>2.2032156673114089</v>
      </c>
      <c r="G2720" s="5">
        <f>'PG facts'!D66</f>
        <v>-3</v>
      </c>
      <c r="H2720" s="5">
        <f t="shared" si="84"/>
        <v>4.854159276686457</v>
      </c>
      <c r="I2720" s="5">
        <f t="shared" si="85"/>
        <v>-6.6096470019342268</v>
      </c>
    </row>
    <row r="2721" spans="1:9" ht="25" customHeight="1">
      <c r="A2721" s="1"/>
      <c r="B2721" s="1">
        <v>151</v>
      </c>
      <c r="C2721" s="13" t="s">
        <v>50</v>
      </c>
      <c r="D2721" s="4">
        <v>45473</v>
      </c>
      <c r="E2721" s="4">
        <v>45503</v>
      </c>
      <c r="F2721" s="5">
        <v>1.360673628563136</v>
      </c>
      <c r="G2721" s="5">
        <f>'PG facts'!D73</f>
        <v>-1</v>
      </c>
      <c r="H2721" s="5">
        <f t="shared" si="84"/>
        <v>1.851432723467171</v>
      </c>
      <c r="I2721" s="5">
        <f t="shared" si="85"/>
        <v>-1.360673628563136</v>
      </c>
    </row>
    <row r="2722" spans="1:9" ht="25" customHeight="1">
      <c r="A2722" s="1"/>
      <c r="B2722" s="1">
        <v>151</v>
      </c>
      <c r="C2722" s="13" t="s">
        <v>50</v>
      </c>
      <c r="D2722" s="4">
        <v>45565</v>
      </c>
      <c r="E2722" s="4">
        <v>45583</v>
      </c>
      <c r="F2722" s="5">
        <v>1.8739916021125014</v>
      </c>
      <c r="G2722" s="5">
        <f>'PG facts'!D80</f>
        <v>-1</v>
      </c>
      <c r="H2722" s="5">
        <f t="shared" si="84"/>
        <v>3.5118445247881795</v>
      </c>
      <c r="I2722" s="5">
        <f t="shared" si="85"/>
        <v>-1.8739916021125014</v>
      </c>
    </row>
    <row r="2723" spans="1:9" ht="25" customHeight="1">
      <c r="A2723" s="1"/>
      <c r="B2723" s="1">
        <v>152</v>
      </c>
      <c r="C2723" s="13" t="s">
        <v>47</v>
      </c>
      <c r="D2723" s="4">
        <v>44651</v>
      </c>
      <c r="E2723" s="4">
        <v>44671</v>
      </c>
      <c r="F2723" s="5">
        <v>1.0280001916822323</v>
      </c>
      <c r="G2723" s="5">
        <f>'PG facts'!E6</f>
        <v>4</v>
      </c>
      <c r="H2723" s="5">
        <f t="shared" si="84"/>
        <v>1.0567843940987065</v>
      </c>
      <c r="I2723" s="5">
        <f t="shared" si="85"/>
        <v>4.1120007667289293</v>
      </c>
    </row>
    <row r="2724" spans="1:9" ht="25" customHeight="1">
      <c r="A2724" s="1"/>
      <c r="B2724" s="1">
        <v>152</v>
      </c>
      <c r="C2724" s="13" t="s">
        <v>47</v>
      </c>
      <c r="D2724" s="4">
        <v>44742</v>
      </c>
      <c r="E2724" s="4">
        <v>44771</v>
      </c>
      <c r="F2724" s="5">
        <v>2.9122729416084958</v>
      </c>
      <c r="G2724" s="5">
        <f>'PG facts'!E13</f>
        <v>6</v>
      </c>
      <c r="H2724" s="5">
        <f t="shared" si="84"/>
        <v>8.4813336864250015</v>
      </c>
      <c r="I2724" s="5">
        <f t="shared" si="85"/>
        <v>17.473637649650975</v>
      </c>
    </row>
    <row r="2725" spans="1:9" ht="25" customHeight="1">
      <c r="A2725" s="1"/>
      <c r="B2725" s="1">
        <v>152</v>
      </c>
      <c r="C2725" s="13" t="s">
        <v>47</v>
      </c>
      <c r="D2725" s="4">
        <v>44834</v>
      </c>
      <c r="E2725" s="4">
        <v>44853</v>
      </c>
      <c r="F2725" s="5">
        <v>5.8502773415310516</v>
      </c>
      <c r="G2725" s="5">
        <f>'PG facts'!E20</f>
        <v>7</v>
      </c>
      <c r="H2725" s="5">
        <f t="shared" si="84"/>
        <v>34.225744972831627</v>
      </c>
      <c r="I2725" s="5">
        <f t="shared" si="85"/>
        <v>40.951941390717359</v>
      </c>
    </row>
    <row r="2726" spans="1:9" ht="25" customHeight="1">
      <c r="A2726" s="1"/>
      <c r="B2726" s="1">
        <v>152</v>
      </c>
      <c r="C2726" s="13" t="s">
        <v>47</v>
      </c>
      <c r="D2726" s="4">
        <v>44926</v>
      </c>
      <c r="E2726" s="4">
        <v>44945</v>
      </c>
      <c r="F2726" s="5">
        <v>7.2560334575520802</v>
      </c>
      <c r="G2726" s="5">
        <f>'PG facts'!E27</f>
        <v>9</v>
      </c>
      <c r="H2726" s="5">
        <f t="shared" si="84"/>
        <v>52.650021537115194</v>
      </c>
      <c r="I2726" s="5">
        <f t="shared" si="85"/>
        <v>65.30430111796872</v>
      </c>
    </row>
    <row r="2727" spans="1:9" ht="25" customHeight="1">
      <c r="A2727" s="1"/>
      <c r="B2727" s="1">
        <v>152</v>
      </c>
      <c r="C2727" s="13" t="s">
        <v>47</v>
      </c>
      <c r="D2727" s="4">
        <v>45016</v>
      </c>
      <c r="E2727" s="4">
        <v>45037</v>
      </c>
      <c r="F2727" s="5">
        <v>6.7723940234483804</v>
      </c>
      <c r="G2727" s="5">
        <f>'PG facts'!E34</f>
        <v>8</v>
      </c>
      <c r="H2727" s="5">
        <f t="shared" si="84"/>
        <v>45.865320808839343</v>
      </c>
      <c r="I2727" s="5">
        <f t="shared" si="85"/>
        <v>54.179152187587043</v>
      </c>
    </row>
    <row r="2728" spans="1:9" ht="25" customHeight="1">
      <c r="A2728" s="1"/>
      <c r="B2728" s="1">
        <v>152</v>
      </c>
      <c r="C2728" s="13" t="s">
        <v>47</v>
      </c>
      <c r="D2728" s="4">
        <v>45107</v>
      </c>
      <c r="E2728" s="4">
        <v>45135</v>
      </c>
      <c r="F2728" s="5">
        <v>7.0582272321790596</v>
      </c>
      <c r="G2728" s="5">
        <f>'PG facts'!E41</f>
        <v>8</v>
      </c>
      <c r="H2728" s="5">
        <f t="shared" si="84"/>
        <v>49.818571661074067</v>
      </c>
      <c r="I2728" s="5">
        <f t="shared" si="85"/>
        <v>56.465817857432477</v>
      </c>
    </row>
    <row r="2729" spans="1:9" ht="25" customHeight="1">
      <c r="A2729" s="1"/>
      <c r="B2729" s="1">
        <v>152</v>
      </c>
      <c r="C2729" s="13" t="s">
        <v>47</v>
      </c>
      <c r="D2729" s="4">
        <v>45199</v>
      </c>
      <c r="E2729" s="4">
        <v>45217</v>
      </c>
      <c r="F2729" s="5">
        <v>5.4935927157217845</v>
      </c>
      <c r="G2729" s="5">
        <f>'PG facts'!E48</f>
        <v>7</v>
      </c>
      <c r="H2729" s="5">
        <f t="shared" si="84"/>
        <v>30.179560926231453</v>
      </c>
      <c r="I2729" s="5">
        <f t="shared" si="85"/>
        <v>38.455149010052494</v>
      </c>
    </row>
    <row r="2730" spans="1:9" ht="25" customHeight="1">
      <c r="A2730" s="1"/>
      <c r="B2730" s="1">
        <v>152</v>
      </c>
      <c r="C2730" s="13" t="s">
        <v>47</v>
      </c>
      <c r="D2730" s="4">
        <v>45291</v>
      </c>
      <c r="E2730" s="4">
        <v>45314</v>
      </c>
      <c r="F2730" s="5">
        <v>4.2122165191533556</v>
      </c>
      <c r="G2730" s="5">
        <f>'PG facts'!E55</f>
        <v>4</v>
      </c>
      <c r="H2730" s="5">
        <f t="shared" si="84"/>
        <v>17.742768004228413</v>
      </c>
      <c r="I2730" s="5">
        <f t="shared" si="85"/>
        <v>16.848866076613422</v>
      </c>
    </row>
    <row r="2731" spans="1:9" ht="25" customHeight="1">
      <c r="A2731" s="1"/>
      <c r="B2731" s="1">
        <v>152</v>
      </c>
      <c r="C2731" s="13" t="s">
        <v>47</v>
      </c>
      <c r="D2731" s="4">
        <v>45382</v>
      </c>
      <c r="E2731" s="4">
        <v>45401</v>
      </c>
      <c r="F2731" s="5">
        <v>3.636809635836169</v>
      </c>
      <c r="G2731" s="5">
        <f>'PG facts'!E62</f>
        <v>4</v>
      </c>
      <c r="H2731" s="5">
        <f t="shared" si="84"/>
        <v>13.226384327310809</v>
      </c>
      <c r="I2731" s="5">
        <f t="shared" si="85"/>
        <v>14.547238543344676</v>
      </c>
    </row>
    <row r="2732" spans="1:9" ht="25" customHeight="1">
      <c r="A2732" s="1"/>
      <c r="B2732" s="1">
        <v>152</v>
      </c>
      <c r="C2732" s="13" t="s">
        <v>47</v>
      </c>
      <c r="D2732" s="4">
        <v>45473</v>
      </c>
      <c r="E2732" s="4">
        <v>45503</v>
      </c>
      <c r="F2732" s="5">
        <v>1.6547550061168037</v>
      </c>
      <c r="G2732" s="5">
        <f>'PG facts'!E69</f>
        <v>3</v>
      </c>
      <c r="H2732" s="5">
        <f t="shared" si="84"/>
        <v>2.7382141302686231</v>
      </c>
      <c r="I2732" s="5">
        <f t="shared" si="85"/>
        <v>4.9642650183504111</v>
      </c>
    </row>
    <row r="2733" spans="1:9" ht="25" customHeight="1">
      <c r="A2733" s="1"/>
      <c r="B2733" s="1">
        <v>152</v>
      </c>
      <c r="C2733" s="13" t="s">
        <v>50</v>
      </c>
      <c r="D2733" s="4">
        <v>44742</v>
      </c>
      <c r="E2733" s="4">
        <v>44771</v>
      </c>
      <c r="F2733" s="5">
        <v>1.0280001916822323</v>
      </c>
      <c r="G2733" s="5">
        <f>'PG facts'!E13</f>
        <v>6</v>
      </c>
      <c r="H2733" s="5">
        <f t="shared" si="84"/>
        <v>1.0567843940987065</v>
      </c>
      <c r="I2733" s="5">
        <f t="shared" si="85"/>
        <v>6.168001150093394</v>
      </c>
    </row>
    <row r="2734" spans="1:9" ht="25" customHeight="1">
      <c r="A2734" s="1"/>
      <c r="B2734" s="1">
        <v>152</v>
      </c>
      <c r="C2734" s="13" t="s">
        <v>50</v>
      </c>
      <c r="D2734" s="4">
        <v>44834</v>
      </c>
      <c r="E2734" s="4">
        <v>44853</v>
      </c>
      <c r="F2734" s="5">
        <v>2.9122729416084958</v>
      </c>
      <c r="G2734" s="5">
        <f>'PG facts'!E20</f>
        <v>7</v>
      </c>
      <c r="H2734" s="5">
        <f t="shared" si="84"/>
        <v>8.4813336864250015</v>
      </c>
      <c r="I2734" s="5">
        <f t="shared" si="85"/>
        <v>20.385910591259471</v>
      </c>
    </row>
    <row r="2735" spans="1:9" ht="25" customHeight="1">
      <c r="A2735" s="1"/>
      <c r="B2735" s="1">
        <v>152</v>
      </c>
      <c r="C2735" s="13" t="s">
        <v>50</v>
      </c>
      <c r="D2735" s="4">
        <v>44926</v>
      </c>
      <c r="E2735" s="4">
        <v>44945</v>
      </c>
      <c r="F2735" s="5">
        <v>5.8502773415310516</v>
      </c>
      <c r="G2735" s="5">
        <f>'PG facts'!E27</f>
        <v>9</v>
      </c>
      <c r="H2735" s="5">
        <f t="shared" si="84"/>
        <v>34.225744972831627</v>
      </c>
      <c r="I2735" s="5">
        <f t="shared" si="85"/>
        <v>52.652496073779467</v>
      </c>
    </row>
    <row r="2736" spans="1:9" ht="25" customHeight="1">
      <c r="A2736" s="1"/>
      <c r="B2736" s="1">
        <v>152</v>
      </c>
      <c r="C2736" s="13" t="s">
        <v>50</v>
      </c>
      <c r="D2736" s="4">
        <v>45016</v>
      </c>
      <c r="E2736" s="4">
        <v>45037</v>
      </c>
      <c r="F2736" s="5">
        <v>7.2560334575520802</v>
      </c>
      <c r="G2736" s="5">
        <f>'PG facts'!E34</f>
        <v>8</v>
      </c>
      <c r="H2736" s="5">
        <f t="shared" si="84"/>
        <v>52.650021537115194</v>
      </c>
      <c r="I2736" s="5">
        <f t="shared" si="85"/>
        <v>58.048267660416641</v>
      </c>
    </row>
    <row r="2737" spans="1:9" ht="25" customHeight="1">
      <c r="A2737" s="1"/>
      <c r="B2737" s="1">
        <v>152</v>
      </c>
      <c r="C2737" s="13" t="s">
        <v>50</v>
      </c>
      <c r="D2737" s="4">
        <v>45107</v>
      </c>
      <c r="E2737" s="4">
        <v>45135</v>
      </c>
      <c r="F2737" s="5">
        <v>6.7723940234483804</v>
      </c>
      <c r="G2737" s="5">
        <f>'PG facts'!E41</f>
        <v>8</v>
      </c>
      <c r="H2737" s="5">
        <f t="shared" si="84"/>
        <v>45.865320808839343</v>
      </c>
      <c r="I2737" s="5">
        <f t="shared" si="85"/>
        <v>54.179152187587043</v>
      </c>
    </row>
    <row r="2738" spans="1:9" ht="25" customHeight="1">
      <c r="A2738" s="1"/>
      <c r="B2738" s="1">
        <v>152</v>
      </c>
      <c r="C2738" s="13" t="s">
        <v>50</v>
      </c>
      <c r="D2738" s="4">
        <v>45199</v>
      </c>
      <c r="E2738" s="4">
        <v>45217</v>
      </c>
      <c r="F2738" s="5">
        <v>7.0582272321790596</v>
      </c>
      <c r="G2738" s="5">
        <f>'PG facts'!E48</f>
        <v>7</v>
      </c>
      <c r="H2738" s="5">
        <f t="shared" si="84"/>
        <v>49.818571661074067</v>
      </c>
      <c r="I2738" s="5">
        <f t="shared" si="85"/>
        <v>49.40759062525342</v>
      </c>
    </row>
    <row r="2739" spans="1:9" ht="25" customHeight="1">
      <c r="A2739" s="1"/>
      <c r="B2739" s="1">
        <v>152</v>
      </c>
      <c r="C2739" s="13" t="s">
        <v>50</v>
      </c>
      <c r="D2739" s="4">
        <v>45291</v>
      </c>
      <c r="E2739" s="4">
        <v>45314</v>
      </c>
      <c r="F2739" s="5">
        <v>5.4935927157217845</v>
      </c>
      <c r="G2739" s="5">
        <f>'PG facts'!E55</f>
        <v>4</v>
      </c>
      <c r="H2739" s="5">
        <f t="shared" si="84"/>
        <v>30.179560926231453</v>
      </c>
      <c r="I2739" s="5">
        <f t="shared" si="85"/>
        <v>21.974370862887138</v>
      </c>
    </row>
    <row r="2740" spans="1:9" ht="25" customHeight="1">
      <c r="A2740" s="1"/>
      <c r="B2740" s="1">
        <v>152</v>
      </c>
      <c r="C2740" s="13" t="s">
        <v>50</v>
      </c>
      <c r="D2740" s="4">
        <v>45382</v>
      </c>
      <c r="E2740" s="4">
        <v>45401</v>
      </c>
      <c r="F2740" s="5">
        <v>4.2122165191533556</v>
      </c>
      <c r="G2740" s="5">
        <f>'PG facts'!E62</f>
        <v>4</v>
      </c>
      <c r="H2740" s="5">
        <f t="shared" si="84"/>
        <v>17.742768004228413</v>
      </c>
      <c r="I2740" s="5">
        <f t="shared" si="85"/>
        <v>16.848866076613422</v>
      </c>
    </row>
    <row r="2741" spans="1:9" ht="25" customHeight="1">
      <c r="A2741" s="1"/>
      <c r="B2741" s="1">
        <v>152</v>
      </c>
      <c r="C2741" s="13" t="s">
        <v>50</v>
      </c>
      <c r="D2741" s="4">
        <v>45473</v>
      </c>
      <c r="E2741" s="4">
        <v>45503</v>
      </c>
      <c r="F2741" s="5">
        <v>3.636809635836169</v>
      </c>
      <c r="G2741" s="5">
        <f>'PG facts'!E69</f>
        <v>3</v>
      </c>
      <c r="H2741" s="5">
        <f t="shared" si="84"/>
        <v>13.226384327310809</v>
      </c>
      <c r="I2741" s="5">
        <f t="shared" si="85"/>
        <v>10.910428907508507</v>
      </c>
    </row>
    <row r="2742" spans="1:9" ht="25" customHeight="1">
      <c r="A2742" s="1"/>
      <c r="B2742" s="1">
        <v>153</v>
      </c>
      <c r="C2742" s="13" t="s">
        <v>47</v>
      </c>
      <c r="D2742" s="4">
        <v>44651</v>
      </c>
      <c r="E2742" s="4">
        <v>44671</v>
      </c>
      <c r="F2742" s="5">
        <v>1.0280001916822323</v>
      </c>
      <c r="G2742" s="5">
        <f>'PG facts'!E6</f>
        <v>4</v>
      </c>
      <c r="H2742" s="5">
        <f t="shared" si="84"/>
        <v>1.0567843940987065</v>
      </c>
      <c r="I2742" s="5">
        <f t="shared" si="85"/>
        <v>4.1120007667289293</v>
      </c>
    </row>
    <row r="2743" spans="1:9" ht="25" customHeight="1">
      <c r="A2743" s="1"/>
      <c r="B2743" s="1">
        <v>153</v>
      </c>
      <c r="C2743" s="13" t="s">
        <v>47</v>
      </c>
      <c r="D2743" s="4">
        <v>44742</v>
      </c>
      <c r="E2743" s="4">
        <v>44771</v>
      </c>
      <c r="F2743" s="5">
        <v>2.9122729416084958</v>
      </c>
      <c r="G2743" s="5">
        <f>'PG facts'!E13</f>
        <v>6</v>
      </c>
      <c r="H2743" s="5">
        <f t="shared" si="84"/>
        <v>8.4813336864250015</v>
      </c>
      <c r="I2743" s="5">
        <f t="shared" si="85"/>
        <v>17.473637649650975</v>
      </c>
    </row>
    <row r="2744" spans="1:9" ht="25" customHeight="1">
      <c r="A2744" s="1"/>
      <c r="B2744" s="1">
        <v>153</v>
      </c>
      <c r="C2744" s="13" t="s">
        <v>47</v>
      </c>
      <c r="D2744" s="4">
        <v>44834</v>
      </c>
      <c r="E2744" s="4">
        <v>44853</v>
      </c>
      <c r="F2744" s="5">
        <v>5.8502773415310516</v>
      </c>
      <c r="G2744" s="5">
        <f>'PG facts'!E20</f>
        <v>7</v>
      </c>
      <c r="H2744" s="5">
        <f t="shared" si="84"/>
        <v>34.225744972831627</v>
      </c>
      <c r="I2744" s="5">
        <f t="shared" si="85"/>
        <v>40.951941390717359</v>
      </c>
    </row>
    <row r="2745" spans="1:9" ht="25" customHeight="1">
      <c r="A2745" s="1"/>
      <c r="B2745" s="1">
        <v>153</v>
      </c>
      <c r="C2745" s="13" t="s">
        <v>47</v>
      </c>
      <c r="D2745" s="4">
        <v>44926</v>
      </c>
      <c r="E2745" s="4">
        <v>44945</v>
      </c>
      <c r="F2745" s="5">
        <v>7.2560334575520802</v>
      </c>
      <c r="G2745" s="5">
        <f>'PG facts'!E27</f>
        <v>9</v>
      </c>
      <c r="H2745" s="5">
        <f t="shared" si="84"/>
        <v>52.650021537115194</v>
      </c>
      <c r="I2745" s="5">
        <f t="shared" si="85"/>
        <v>65.30430111796872</v>
      </c>
    </row>
    <row r="2746" spans="1:9" ht="25" customHeight="1">
      <c r="A2746" s="1"/>
      <c r="B2746" s="1">
        <v>153</v>
      </c>
      <c r="C2746" s="13" t="s">
        <v>47</v>
      </c>
      <c r="D2746" s="4">
        <v>45016</v>
      </c>
      <c r="E2746" s="4">
        <v>45037</v>
      </c>
      <c r="F2746" s="5">
        <v>6.7723940234483804</v>
      </c>
      <c r="G2746" s="5">
        <f>'PG facts'!E34</f>
        <v>8</v>
      </c>
      <c r="H2746" s="5">
        <f t="shared" si="84"/>
        <v>45.865320808839343</v>
      </c>
      <c r="I2746" s="5">
        <f t="shared" si="85"/>
        <v>54.179152187587043</v>
      </c>
    </row>
    <row r="2747" spans="1:9" ht="25" customHeight="1">
      <c r="A2747" s="1"/>
      <c r="B2747" s="1">
        <v>153</v>
      </c>
      <c r="C2747" s="13" t="s">
        <v>47</v>
      </c>
      <c r="D2747" s="4">
        <v>45107</v>
      </c>
      <c r="E2747" s="4">
        <v>45135</v>
      </c>
      <c r="F2747" s="5">
        <v>7.0582272321790596</v>
      </c>
      <c r="G2747" s="5">
        <f>'PG facts'!E41</f>
        <v>8</v>
      </c>
      <c r="H2747" s="5">
        <f t="shared" si="84"/>
        <v>49.818571661074067</v>
      </c>
      <c r="I2747" s="5">
        <f t="shared" si="85"/>
        <v>56.465817857432477</v>
      </c>
    </row>
    <row r="2748" spans="1:9" ht="25" customHeight="1">
      <c r="A2748" s="1"/>
      <c r="B2748" s="1">
        <v>153</v>
      </c>
      <c r="C2748" s="13" t="s">
        <v>47</v>
      </c>
      <c r="D2748" s="4">
        <v>45199</v>
      </c>
      <c r="E2748" s="4">
        <v>45217</v>
      </c>
      <c r="F2748" s="5">
        <v>5.4935927157217845</v>
      </c>
      <c r="G2748" s="5">
        <f>'PG facts'!E48</f>
        <v>7</v>
      </c>
      <c r="H2748" s="5">
        <f t="shared" si="84"/>
        <v>30.179560926231453</v>
      </c>
      <c r="I2748" s="5">
        <f t="shared" si="85"/>
        <v>38.455149010052494</v>
      </c>
    </row>
    <row r="2749" spans="1:9" ht="25" customHeight="1">
      <c r="A2749" s="1"/>
      <c r="B2749" s="1">
        <v>153</v>
      </c>
      <c r="C2749" s="13" t="s">
        <v>47</v>
      </c>
      <c r="D2749" s="4">
        <v>45291</v>
      </c>
      <c r="E2749" s="4">
        <v>45314</v>
      </c>
      <c r="F2749" s="5">
        <v>4.2122165191533556</v>
      </c>
      <c r="G2749" s="5">
        <f>'PG facts'!E55</f>
        <v>4</v>
      </c>
      <c r="H2749" s="5">
        <f t="shared" si="84"/>
        <v>17.742768004228413</v>
      </c>
      <c r="I2749" s="5">
        <f t="shared" si="85"/>
        <v>16.848866076613422</v>
      </c>
    </row>
    <row r="2750" spans="1:9" ht="25" customHeight="1">
      <c r="A2750" s="1"/>
      <c r="B2750" s="1">
        <v>153</v>
      </c>
      <c r="C2750" s="13" t="s">
        <v>47</v>
      </c>
      <c r="D2750" s="4">
        <v>45382</v>
      </c>
      <c r="E2750" s="4">
        <v>45401</v>
      </c>
      <c r="F2750" s="5">
        <v>3.636809635836169</v>
      </c>
      <c r="G2750" s="5">
        <f>'PG facts'!E62</f>
        <v>4</v>
      </c>
      <c r="H2750" s="5">
        <f t="shared" si="84"/>
        <v>13.226384327310809</v>
      </c>
      <c r="I2750" s="5">
        <f t="shared" si="85"/>
        <v>14.547238543344676</v>
      </c>
    </row>
    <row r="2751" spans="1:9" ht="25" customHeight="1">
      <c r="A2751" s="1"/>
      <c r="B2751" s="1">
        <v>153</v>
      </c>
      <c r="C2751" s="13" t="s">
        <v>47</v>
      </c>
      <c r="D2751" s="4">
        <v>45473</v>
      </c>
      <c r="E2751" s="4">
        <v>45503</v>
      </c>
      <c r="F2751" s="5">
        <v>1.6547550061168037</v>
      </c>
      <c r="G2751" s="5">
        <f>'PG facts'!E69</f>
        <v>3</v>
      </c>
      <c r="H2751" s="5">
        <f t="shared" si="84"/>
        <v>2.7382141302686231</v>
      </c>
      <c r="I2751" s="5">
        <f t="shared" si="85"/>
        <v>4.9642650183504111</v>
      </c>
    </row>
    <row r="2752" spans="1:9" ht="25" customHeight="1">
      <c r="A2752" s="1"/>
      <c r="B2752" s="1">
        <v>153</v>
      </c>
      <c r="C2752" s="13" t="s">
        <v>50</v>
      </c>
      <c r="D2752" s="4">
        <v>44742</v>
      </c>
      <c r="E2752" s="4">
        <v>44771</v>
      </c>
      <c r="F2752" s="5">
        <v>1.0280001916822323</v>
      </c>
      <c r="G2752" s="5">
        <f>'PG facts'!E13</f>
        <v>6</v>
      </c>
      <c r="H2752" s="5">
        <f t="shared" si="84"/>
        <v>1.0567843940987065</v>
      </c>
      <c r="I2752" s="5">
        <f t="shared" si="85"/>
        <v>6.168001150093394</v>
      </c>
    </row>
    <row r="2753" spans="1:9" ht="25" customHeight="1">
      <c r="A2753" s="1"/>
      <c r="B2753" s="1">
        <v>153</v>
      </c>
      <c r="C2753" s="13" t="s">
        <v>50</v>
      </c>
      <c r="D2753" s="4">
        <v>44834</v>
      </c>
      <c r="E2753" s="4">
        <v>44853</v>
      </c>
      <c r="F2753" s="5">
        <v>2.9122729416084958</v>
      </c>
      <c r="G2753" s="5">
        <f>'PG facts'!E20</f>
        <v>7</v>
      </c>
      <c r="H2753" s="5">
        <f t="shared" si="84"/>
        <v>8.4813336864250015</v>
      </c>
      <c r="I2753" s="5">
        <f t="shared" si="85"/>
        <v>20.385910591259471</v>
      </c>
    </row>
    <row r="2754" spans="1:9" ht="25" customHeight="1">
      <c r="A2754" s="1"/>
      <c r="B2754" s="1">
        <v>153</v>
      </c>
      <c r="C2754" s="13" t="s">
        <v>50</v>
      </c>
      <c r="D2754" s="4">
        <v>44926</v>
      </c>
      <c r="E2754" s="4">
        <v>44945</v>
      </c>
      <c r="F2754" s="5">
        <v>5.8502773415310516</v>
      </c>
      <c r="G2754" s="5">
        <f>'PG facts'!E27</f>
        <v>9</v>
      </c>
      <c r="H2754" s="5">
        <f t="shared" si="84"/>
        <v>34.225744972831627</v>
      </c>
      <c r="I2754" s="5">
        <f t="shared" si="85"/>
        <v>52.652496073779467</v>
      </c>
    </row>
    <row r="2755" spans="1:9" ht="25" customHeight="1">
      <c r="A2755" s="1"/>
      <c r="B2755" s="1">
        <v>153</v>
      </c>
      <c r="C2755" s="13" t="s">
        <v>50</v>
      </c>
      <c r="D2755" s="4">
        <v>45016</v>
      </c>
      <c r="E2755" s="4">
        <v>45037</v>
      </c>
      <c r="F2755" s="5">
        <v>7.2560334575520802</v>
      </c>
      <c r="G2755" s="5">
        <f>'PG facts'!E34</f>
        <v>8</v>
      </c>
      <c r="H2755" s="5">
        <f t="shared" si="84"/>
        <v>52.650021537115194</v>
      </c>
      <c r="I2755" s="5">
        <f t="shared" si="85"/>
        <v>58.048267660416641</v>
      </c>
    </row>
    <row r="2756" spans="1:9" ht="25" customHeight="1">
      <c r="A2756" s="1"/>
      <c r="B2756" s="1">
        <v>153</v>
      </c>
      <c r="C2756" s="13" t="s">
        <v>50</v>
      </c>
      <c r="D2756" s="4">
        <v>45107</v>
      </c>
      <c r="E2756" s="4">
        <v>45135</v>
      </c>
      <c r="F2756" s="5">
        <v>6.7723940234483804</v>
      </c>
      <c r="G2756" s="5">
        <f>'PG facts'!E41</f>
        <v>8</v>
      </c>
      <c r="H2756" s="5">
        <f t="shared" si="84"/>
        <v>45.865320808839343</v>
      </c>
      <c r="I2756" s="5">
        <f t="shared" si="85"/>
        <v>54.179152187587043</v>
      </c>
    </row>
    <row r="2757" spans="1:9" ht="25" customHeight="1">
      <c r="A2757" s="1"/>
      <c r="B2757" s="1">
        <v>153</v>
      </c>
      <c r="C2757" s="13" t="s">
        <v>50</v>
      </c>
      <c r="D2757" s="4">
        <v>45199</v>
      </c>
      <c r="E2757" s="4">
        <v>45217</v>
      </c>
      <c r="F2757" s="5">
        <v>7.0582272321790596</v>
      </c>
      <c r="G2757" s="5">
        <f>'PG facts'!E48</f>
        <v>7</v>
      </c>
      <c r="H2757" s="5">
        <f t="shared" si="84"/>
        <v>49.818571661074067</v>
      </c>
      <c r="I2757" s="5">
        <f t="shared" si="85"/>
        <v>49.40759062525342</v>
      </c>
    </row>
    <row r="2758" spans="1:9" ht="25" customHeight="1">
      <c r="A2758" s="1"/>
      <c r="B2758" s="1">
        <v>153</v>
      </c>
      <c r="C2758" s="13" t="s">
        <v>50</v>
      </c>
      <c r="D2758" s="4">
        <v>45291</v>
      </c>
      <c r="E2758" s="4">
        <v>45314</v>
      </c>
      <c r="F2758" s="5">
        <v>5.4935927157217845</v>
      </c>
      <c r="G2758" s="5">
        <f>'PG facts'!E55</f>
        <v>4</v>
      </c>
      <c r="H2758" s="5">
        <f t="shared" ref="H2758:H2821" si="86">F2758^2</f>
        <v>30.179560926231453</v>
      </c>
      <c r="I2758" s="5">
        <f t="shared" ref="I2758:I2821" si="87">F2758*G2758</f>
        <v>21.974370862887138</v>
      </c>
    </row>
    <row r="2759" spans="1:9" ht="25" customHeight="1">
      <c r="A2759" s="1"/>
      <c r="B2759" s="1">
        <v>153</v>
      </c>
      <c r="C2759" s="13" t="s">
        <v>50</v>
      </c>
      <c r="D2759" s="4">
        <v>45382</v>
      </c>
      <c r="E2759" s="4">
        <v>45401</v>
      </c>
      <c r="F2759" s="5">
        <v>4.2122165191533556</v>
      </c>
      <c r="G2759" s="5">
        <f>'PG facts'!E62</f>
        <v>4</v>
      </c>
      <c r="H2759" s="5">
        <f t="shared" si="86"/>
        <v>17.742768004228413</v>
      </c>
      <c r="I2759" s="5">
        <f t="shared" si="87"/>
        <v>16.848866076613422</v>
      </c>
    </row>
    <row r="2760" spans="1:9" ht="25" customHeight="1">
      <c r="A2760" s="1"/>
      <c r="B2760" s="1">
        <v>153</v>
      </c>
      <c r="C2760" s="13" t="s">
        <v>50</v>
      </c>
      <c r="D2760" s="4">
        <v>45473</v>
      </c>
      <c r="E2760" s="4">
        <v>45503</v>
      </c>
      <c r="F2760" s="5">
        <v>3.636809635836169</v>
      </c>
      <c r="G2760" s="5">
        <f>'PG facts'!E69</f>
        <v>3</v>
      </c>
      <c r="H2760" s="5">
        <f t="shared" si="86"/>
        <v>13.226384327310809</v>
      </c>
      <c r="I2760" s="5">
        <f t="shared" si="87"/>
        <v>10.910428907508507</v>
      </c>
    </row>
    <row r="2761" spans="1:9" ht="25" customHeight="1">
      <c r="A2761" s="1"/>
      <c r="B2761" s="1">
        <v>154</v>
      </c>
      <c r="C2761" s="13" t="s">
        <v>47</v>
      </c>
      <c r="D2761" s="4">
        <v>44651</v>
      </c>
      <c r="E2761" s="4">
        <v>44671</v>
      </c>
      <c r="F2761" s="5">
        <v>1.0280001916822323</v>
      </c>
      <c r="G2761" s="5">
        <f>'PG facts'!E6</f>
        <v>4</v>
      </c>
      <c r="H2761" s="5">
        <f t="shared" si="86"/>
        <v>1.0567843940987065</v>
      </c>
      <c r="I2761" s="5">
        <f t="shared" si="87"/>
        <v>4.1120007667289293</v>
      </c>
    </row>
    <row r="2762" spans="1:9" ht="25" customHeight="1">
      <c r="A2762" s="1"/>
      <c r="B2762" s="1">
        <v>154</v>
      </c>
      <c r="C2762" s="13" t="s">
        <v>47</v>
      </c>
      <c r="D2762" s="4">
        <v>44742</v>
      </c>
      <c r="E2762" s="4">
        <v>44771</v>
      </c>
      <c r="F2762" s="5">
        <v>2.9122729416084958</v>
      </c>
      <c r="G2762" s="5">
        <f>'PG facts'!E13</f>
        <v>6</v>
      </c>
      <c r="H2762" s="5">
        <f t="shared" si="86"/>
        <v>8.4813336864250015</v>
      </c>
      <c r="I2762" s="5">
        <f t="shared" si="87"/>
        <v>17.473637649650975</v>
      </c>
    </row>
    <row r="2763" spans="1:9" ht="25" customHeight="1">
      <c r="A2763" s="1"/>
      <c r="B2763" s="1">
        <v>154</v>
      </c>
      <c r="C2763" s="13" t="s">
        <v>47</v>
      </c>
      <c r="D2763" s="4">
        <v>44834</v>
      </c>
      <c r="E2763" s="4">
        <v>44853</v>
      </c>
      <c r="F2763" s="5">
        <v>5.8502773415310516</v>
      </c>
      <c r="G2763" s="5">
        <f>'PG facts'!E20</f>
        <v>7</v>
      </c>
      <c r="H2763" s="5">
        <f t="shared" si="86"/>
        <v>34.225744972831627</v>
      </c>
      <c r="I2763" s="5">
        <f t="shared" si="87"/>
        <v>40.951941390717359</v>
      </c>
    </row>
    <row r="2764" spans="1:9" ht="25" customHeight="1">
      <c r="A2764" s="1"/>
      <c r="B2764" s="1">
        <v>154</v>
      </c>
      <c r="C2764" s="13" t="s">
        <v>47</v>
      </c>
      <c r="D2764" s="4">
        <v>44926</v>
      </c>
      <c r="E2764" s="4">
        <v>44945</v>
      </c>
      <c r="F2764" s="5">
        <v>7.2560334575520802</v>
      </c>
      <c r="G2764" s="5">
        <f>'PG facts'!E27</f>
        <v>9</v>
      </c>
      <c r="H2764" s="5">
        <f t="shared" si="86"/>
        <v>52.650021537115194</v>
      </c>
      <c r="I2764" s="5">
        <f t="shared" si="87"/>
        <v>65.30430111796872</v>
      </c>
    </row>
    <row r="2765" spans="1:9" ht="25" customHeight="1">
      <c r="A2765" s="1"/>
      <c r="B2765" s="1">
        <v>154</v>
      </c>
      <c r="C2765" s="13" t="s">
        <v>47</v>
      </c>
      <c r="D2765" s="4">
        <v>45016</v>
      </c>
      <c r="E2765" s="4">
        <v>45037</v>
      </c>
      <c r="F2765" s="5">
        <v>6.7723940234483804</v>
      </c>
      <c r="G2765" s="5">
        <f>'PG facts'!E34</f>
        <v>8</v>
      </c>
      <c r="H2765" s="5">
        <f t="shared" si="86"/>
        <v>45.865320808839343</v>
      </c>
      <c r="I2765" s="5">
        <f t="shared" si="87"/>
        <v>54.179152187587043</v>
      </c>
    </row>
    <row r="2766" spans="1:9" ht="25" customHeight="1">
      <c r="A2766" s="1"/>
      <c r="B2766" s="1">
        <v>154</v>
      </c>
      <c r="C2766" s="13" t="s">
        <v>47</v>
      </c>
      <c r="D2766" s="4">
        <v>45107</v>
      </c>
      <c r="E2766" s="4">
        <v>45135</v>
      </c>
      <c r="F2766" s="5">
        <v>7.0582272321790596</v>
      </c>
      <c r="G2766" s="5">
        <f>'PG facts'!E41</f>
        <v>8</v>
      </c>
      <c r="H2766" s="5">
        <f t="shared" si="86"/>
        <v>49.818571661074067</v>
      </c>
      <c r="I2766" s="5">
        <f t="shared" si="87"/>
        <v>56.465817857432477</v>
      </c>
    </row>
    <row r="2767" spans="1:9" ht="25" customHeight="1">
      <c r="A2767" s="1"/>
      <c r="B2767" s="1">
        <v>154</v>
      </c>
      <c r="C2767" s="13" t="s">
        <v>47</v>
      </c>
      <c r="D2767" s="4">
        <v>45199</v>
      </c>
      <c r="E2767" s="4">
        <v>45217</v>
      </c>
      <c r="F2767" s="5">
        <v>5.4935927157217845</v>
      </c>
      <c r="G2767" s="5">
        <f>'PG facts'!E48</f>
        <v>7</v>
      </c>
      <c r="H2767" s="5">
        <f t="shared" si="86"/>
        <v>30.179560926231453</v>
      </c>
      <c r="I2767" s="5">
        <f t="shared" si="87"/>
        <v>38.455149010052494</v>
      </c>
    </row>
    <row r="2768" spans="1:9" ht="25" customHeight="1">
      <c r="A2768" s="1"/>
      <c r="B2768" s="1">
        <v>154</v>
      </c>
      <c r="C2768" s="13" t="s">
        <v>47</v>
      </c>
      <c r="D2768" s="4">
        <v>45291</v>
      </c>
      <c r="E2768" s="4">
        <v>45314</v>
      </c>
      <c r="F2768" s="5">
        <v>4.2122165191533556</v>
      </c>
      <c r="G2768" s="5">
        <f>'PG facts'!E55</f>
        <v>4</v>
      </c>
      <c r="H2768" s="5">
        <f t="shared" si="86"/>
        <v>17.742768004228413</v>
      </c>
      <c r="I2768" s="5">
        <f t="shared" si="87"/>
        <v>16.848866076613422</v>
      </c>
    </row>
    <row r="2769" spans="1:9" ht="25" customHeight="1">
      <c r="A2769" s="1"/>
      <c r="B2769" s="1">
        <v>154</v>
      </c>
      <c r="C2769" s="13" t="s">
        <v>47</v>
      </c>
      <c r="D2769" s="4">
        <v>45382</v>
      </c>
      <c r="E2769" s="4">
        <v>45401</v>
      </c>
      <c r="F2769" s="5">
        <v>3.636809635836169</v>
      </c>
      <c r="G2769" s="5">
        <f>'PG facts'!E62</f>
        <v>4</v>
      </c>
      <c r="H2769" s="5">
        <f t="shared" si="86"/>
        <v>13.226384327310809</v>
      </c>
      <c r="I2769" s="5">
        <f t="shared" si="87"/>
        <v>14.547238543344676</v>
      </c>
    </row>
    <row r="2770" spans="1:9" ht="25" customHeight="1">
      <c r="A2770" s="1"/>
      <c r="B2770" s="1">
        <v>154</v>
      </c>
      <c r="C2770" s="13" t="s">
        <v>47</v>
      </c>
      <c r="D2770" s="4">
        <v>45473</v>
      </c>
      <c r="E2770" s="4">
        <v>45503</v>
      </c>
      <c r="F2770" s="5">
        <v>1.6547550061168037</v>
      </c>
      <c r="G2770" s="5">
        <f>'PG facts'!E69</f>
        <v>3</v>
      </c>
      <c r="H2770" s="5">
        <f t="shared" si="86"/>
        <v>2.7382141302686231</v>
      </c>
      <c r="I2770" s="5">
        <f t="shared" si="87"/>
        <v>4.9642650183504111</v>
      </c>
    </row>
    <row r="2771" spans="1:9" ht="25" customHeight="1">
      <c r="A2771" s="1"/>
      <c r="B2771" s="1">
        <v>154</v>
      </c>
      <c r="C2771" s="13" t="s">
        <v>47</v>
      </c>
      <c r="D2771" s="4">
        <v>45565</v>
      </c>
      <c r="E2771" s="4">
        <v>45583</v>
      </c>
      <c r="F2771" s="5">
        <v>0.37330111522773102</v>
      </c>
      <c r="G2771" s="5">
        <f>'PG facts'!E76</f>
        <v>1</v>
      </c>
      <c r="H2771" s="5">
        <f t="shared" si="86"/>
        <v>0.13935372263026771</v>
      </c>
      <c r="I2771" s="5">
        <f t="shared" si="87"/>
        <v>0.37330111522773102</v>
      </c>
    </row>
    <row r="2772" spans="1:9" ht="25" customHeight="1">
      <c r="A2772" s="1"/>
      <c r="B2772" s="1">
        <v>154</v>
      </c>
      <c r="C2772" s="13" t="s">
        <v>50</v>
      </c>
      <c r="D2772" s="4">
        <v>44742</v>
      </c>
      <c r="E2772" s="4">
        <v>44771</v>
      </c>
      <c r="F2772" s="5">
        <v>1.0280001916822323</v>
      </c>
      <c r="G2772" s="5">
        <f>'PG facts'!E13</f>
        <v>6</v>
      </c>
      <c r="H2772" s="5">
        <f t="shared" si="86"/>
        <v>1.0567843940987065</v>
      </c>
      <c r="I2772" s="5">
        <f t="shared" si="87"/>
        <v>6.168001150093394</v>
      </c>
    </row>
    <row r="2773" spans="1:9" ht="25" customHeight="1">
      <c r="A2773" s="1"/>
      <c r="B2773" s="1">
        <v>154</v>
      </c>
      <c r="C2773" s="13" t="s">
        <v>50</v>
      </c>
      <c r="D2773" s="4">
        <v>44834</v>
      </c>
      <c r="E2773" s="4">
        <v>44853</v>
      </c>
      <c r="F2773" s="5">
        <v>2.9122729416084958</v>
      </c>
      <c r="G2773" s="5">
        <f>'PG facts'!E20</f>
        <v>7</v>
      </c>
      <c r="H2773" s="5">
        <f t="shared" si="86"/>
        <v>8.4813336864250015</v>
      </c>
      <c r="I2773" s="5">
        <f t="shared" si="87"/>
        <v>20.385910591259471</v>
      </c>
    </row>
    <row r="2774" spans="1:9" ht="25" customHeight="1">
      <c r="A2774" s="1"/>
      <c r="B2774" s="1">
        <v>154</v>
      </c>
      <c r="C2774" s="13" t="s">
        <v>50</v>
      </c>
      <c r="D2774" s="4">
        <v>44926</v>
      </c>
      <c r="E2774" s="4">
        <v>44945</v>
      </c>
      <c r="F2774" s="5">
        <v>5.8502773415310516</v>
      </c>
      <c r="G2774" s="5">
        <f>'PG facts'!E27</f>
        <v>9</v>
      </c>
      <c r="H2774" s="5">
        <f t="shared" si="86"/>
        <v>34.225744972831627</v>
      </c>
      <c r="I2774" s="5">
        <f t="shared" si="87"/>
        <v>52.652496073779467</v>
      </c>
    </row>
    <row r="2775" spans="1:9" ht="25" customHeight="1">
      <c r="A2775" s="1"/>
      <c r="B2775" s="1">
        <v>154</v>
      </c>
      <c r="C2775" s="13" t="s">
        <v>50</v>
      </c>
      <c r="D2775" s="4">
        <v>45016</v>
      </c>
      <c r="E2775" s="4">
        <v>45037</v>
      </c>
      <c r="F2775" s="5">
        <v>7.2560334575520802</v>
      </c>
      <c r="G2775" s="5">
        <f>'PG facts'!E34</f>
        <v>8</v>
      </c>
      <c r="H2775" s="5">
        <f t="shared" si="86"/>
        <v>52.650021537115194</v>
      </c>
      <c r="I2775" s="5">
        <f t="shared" si="87"/>
        <v>58.048267660416641</v>
      </c>
    </row>
    <row r="2776" spans="1:9" ht="25" customHeight="1">
      <c r="A2776" s="1"/>
      <c r="B2776" s="1">
        <v>154</v>
      </c>
      <c r="C2776" s="13" t="s">
        <v>50</v>
      </c>
      <c r="D2776" s="4">
        <v>45107</v>
      </c>
      <c r="E2776" s="4">
        <v>45135</v>
      </c>
      <c r="F2776" s="5">
        <v>6.7723940234483804</v>
      </c>
      <c r="G2776" s="5">
        <f>'PG facts'!E41</f>
        <v>8</v>
      </c>
      <c r="H2776" s="5">
        <f t="shared" si="86"/>
        <v>45.865320808839343</v>
      </c>
      <c r="I2776" s="5">
        <f t="shared" si="87"/>
        <v>54.179152187587043</v>
      </c>
    </row>
    <row r="2777" spans="1:9" ht="25" customHeight="1">
      <c r="A2777" s="1"/>
      <c r="B2777" s="1">
        <v>154</v>
      </c>
      <c r="C2777" s="13" t="s">
        <v>50</v>
      </c>
      <c r="D2777" s="4">
        <v>45199</v>
      </c>
      <c r="E2777" s="4">
        <v>45217</v>
      </c>
      <c r="F2777" s="5">
        <v>7.0582272321790596</v>
      </c>
      <c r="G2777" s="5">
        <f>'PG facts'!E48</f>
        <v>7</v>
      </c>
      <c r="H2777" s="5">
        <f t="shared" si="86"/>
        <v>49.818571661074067</v>
      </c>
      <c r="I2777" s="5">
        <f t="shared" si="87"/>
        <v>49.40759062525342</v>
      </c>
    </row>
    <row r="2778" spans="1:9" ht="25" customHeight="1">
      <c r="A2778" s="1"/>
      <c r="B2778" s="1">
        <v>154</v>
      </c>
      <c r="C2778" s="13" t="s">
        <v>50</v>
      </c>
      <c r="D2778" s="4">
        <v>45291</v>
      </c>
      <c r="E2778" s="4">
        <v>45314</v>
      </c>
      <c r="F2778" s="5">
        <v>5.4935927157217845</v>
      </c>
      <c r="G2778" s="5">
        <f>'PG facts'!E55</f>
        <v>4</v>
      </c>
      <c r="H2778" s="5">
        <f t="shared" si="86"/>
        <v>30.179560926231453</v>
      </c>
      <c r="I2778" s="5">
        <f t="shared" si="87"/>
        <v>21.974370862887138</v>
      </c>
    </row>
    <row r="2779" spans="1:9" ht="25" customHeight="1">
      <c r="A2779" s="1"/>
      <c r="B2779" s="1">
        <v>154</v>
      </c>
      <c r="C2779" s="13" t="s">
        <v>50</v>
      </c>
      <c r="D2779" s="4">
        <v>45382</v>
      </c>
      <c r="E2779" s="4">
        <v>45401</v>
      </c>
      <c r="F2779" s="5">
        <v>4.2122165191533556</v>
      </c>
      <c r="G2779" s="5">
        <f>'PG facts'!E62</f>
        <v>4</v>
      </c>
      <c r="H2779" s="5">
        <f t="shared" si="86"/>
        <v>17.742768004228413</v>
      </c>
      <c r="I2779" s="5">
        <f t="shared" si="87"/>
        <v>16.848866076613422</v>
      </c>
    </row>
    <row r="2780" spans="1:9" ht="25" customHeight="1">
      <c r="A2780" s="1"/>
      <c r="B2780" s="1">
        <v>154</v>
      </c>
      <c r="C2780" s="13" t="s">
        <v>50</v>
      </c>
      <c r="D2780" s="4">
        <v>45473</v>
      </c>
      <c r="E2780" s="4">
        <v>45503</v>
      </c>
      <c r="F2780" s="5">
        <v>3.636809635836169</v>
      </c>
      <c r="G2780" s="5">
        <f>'PG facts'!E69</f>
        <v>3</v>
      </c>
      <c r="H2780" s="5">
        <f t="shared" si="86"/>
        <v>13.226384327310809</v>
      </c>
      <c r="I2780" s="5">
        <f t="shared" si="87"/>
        <v>10.910428907508507</v>
      </c>
    </row>
    <row r="2781" spans="1:9" ht="25" customHeight="1">
      <c r="A2781" s="1"/>
      <c r="B2781" s="1">
        <v>154</v>
      </c>
      <c r="C2781" s="13" t="s">
        <v>50</v>
      </c>
      <c r="D2781" s="4">
        <v>45565</v>
      </c>
      <c r="E2781" s="4">
        <v>45583</v>
      </c>
      <c r="F2781" s="5">
        <v>1.6547550061168037</v>
      </c>
      <c r="G2781" s="5">
        <f>'PG facts'!E76</f>
        <v>1</v>
      </c>
      <c r="H2781" s="5">
        <f t="shared" si="86"/>
        <v>2.7382141302686231</v>
      </c>
      <c r="I2781" s="5">
        <f t="shared" si="87"/>
        <v>1.6547550061168037</v>
      </c>
    </row>
    <row r="2782" spans="1:9" ht="25" customHeight="1">
      <c r="A2782" s="1"/>
      <c r="B2782" s="1">
        <v>155</v>
      </c>
      <c r="C2782" s="13" t="s">
        <v>47</v>
      </c>
      <c r="D2782" s="4">
        <v>44651</v>
      </c>
      <c r="E2782" s="4">
        <v>44671</v>
      </c>
      <c r="F2782" s="5">
        <v>1.0280001916822323</v>
      </c>
      <c r="G2782" s="5">
        <f>'PG facts'!E6</f>
        <v>4</v>
      </c>
      <c r="H2782" s="5">
        <f t="shared" si="86"/>
        <v>1.0567843940987065</v>
      </c>
      <c r="I2782" s="5">
        <f t="shared" si="87"/>
        <v>4.1120007667289293</v>
      </c>
    </row>
    <row r="2783" spans="1:9" ht="25" customHeight="1">
      <c r="A2783" s="1"/>
      <c r="B2783" s="1">
        <v>155</v>
      </c>
      <c r="C2783" s="13" t="s">
        <v>47</v>
      </c>
      <c r="D2783" s="4">
        <v>44742</v>
      </c>
      <c r="E2783" s="4">
        <v>44771</v>
      </c>
      <c r="F2783" s="5">
        <v>2.9122729416084958</v>
      </c>
      <c r="G2783" s="5">
        <f>'PG facts'!E13</f>
        <v>6</v>
      </c>
      <c r="H2783" s="5">
        <f t="shared" si="86"/>
        <v>8.4813336864250015</v>
      </c>
      <c r="I2783" s="5">
        <f t="shared" si="87"/>
        <v>17.473637649650975</v>
      </c>
    </row>
    <row r="2784" spans="1:9" ht="25" customHeight="1">
      <c r="A2784" s="1"/>
      <c r="B2784" s="1">
        <v>155</v>
      </c>
      <c r="C2784" s="13" t="s">
        <v>47</v>
      </c>
      <c r="D2784" s="4">
        <v>44834</v>
      </c>
      <c r="E2784" s="4">
        <v>44853</v>
      </c>
      <c r="F2784" s="5">
        <v>5.8502773415310516</v>
      </c>
      <c r="G2784" s="5">
        <f>'PG facts'!E20</f>
        <v>7</v>
      </c>
      <c r="H2784" s="5">
        <f t="shared" si="86"/>
        <v>34.225744972831627</v>
      </c>
      <c r="I2784" s="5">
        <f t="shared" si="87"/>
        <v>40.951941390717359</v>
      </c>
    </row>
    <row r="2785" spans="1:9" ht="25" customHeight="1">
      <c r="A2785" s="1"/>
      <c r="B2785" s="1">
        <v>155</v>
      </c>
      <c r="C2785" s="13" t="s">
        <v>47</v>
      </c>
      <c r="D2785" s="4">
        <v>44926</v>
      </c>
      <c r="E2785" s="4">
        <v>44945</v>
      </c>
      <c r="F2785" s="5">
        <v>7.2560334575520802</v>
      </c>
      <c r="G2785" s="5">
        <f>'PG facts'!E27</f>
        <v>9</v>
      </c>
      <c r="H2785" s="5">
        <f t="shared" si="86"/>
        <v>52.650021537115194</v>
      </c>
      <c r="I2785" s="5">
        <f t="shared" si="87"/>
        <v>65.30430111796872</v>
      </c>
    </row>
    <row r="2786" spans="1:9" ht="25" customHeight="1">
      <c r="A2786" s="1"/>
      <c r="B2786" s="1">
        <v>155</v>
      </c>
      <c r="C2786" s="13" t="s">
        <v>47</v>
      </c>
      <c r="D2786" s="4">
        <v>45016</v>
      </c>
      <c r="E2786" s="4">
        <v>45037</v>
      </c>
      <c r="F2786" s="5">
        <v>6.7723940234483804</v>
      </c>
      <c r="G2786" s="5">
        <f>'PG facts'!E34</f>
        <v>8</v>
      </c>
      <c r="H2786" s="5">
        <f t="shared" si="86"/>
        <v>45.865320808839343</v>
      </c>
      <c r="I2786" s="5">
        <f t="shared" si="87"/>
        <v>54.179152187587043</v>
      </c>
    </row>
    <row r="2787" spans="1:9" ht="25" customHeight="1">
      <c r="A2787" s="1"/>
      <c r="B2787" s="1">
        <v>155</v>
      </c>
      <c r="C2787" s="13" t="s">
        <v>47</v>
      </c>
      <c r="D2787" s="4">
        <v>45107</v>
      </c>
      <c r="E2787" s="4">
        <v>45135</v>
      </c>
      <c r="F2787" s="5">
        <v>7.0582272321790596</v>
      </c>
      <c r="G2787" s="5">
        <f>'PG facts'!E41</f>
        <v>8</v>
      </c>
      <c r="H2787" s="5">
        <f t="shared" si="86"/>
        <v>49.818571661074067</v>
      </c>
      <c r="I2787" s="5">
        <f t="shared" si="87"/>
        <v>56.465817857432477</v>
      </c>
    </row>
    <row r="2788" spans="1:9" ht="25" customHeight="1">
      <c r="A2788" s="1"/>
      <c r="B2788" s="1">
        <v>155</v>
      </c>
      <c r="C2788" s="13" t="s">
        <v>47</v>
      </c>
      <c r="D2788" s="4">
        <v>45199</v>
      </c>
      <c r="E2788" s="4">
        <v>45217</v>
      </c>
      <c r="F2788" s="5">
        <v>5.4935927157217845</v>
      </c>
      <c r="G2788" s="5">
        <f>'PG facts'!E48</f>
        <v>7</v>
      </c>
      <c r="H2788" s="5">
        <f t="shared" si="86"/>
        <v>30.179560926231453</v>
      </c>
      <c r="I2788" s="5">
        <f t="shared" si="87"/>
        <v>38.455149010052494</v>
      </c>
    </row>
    <row r="2789" spans="1:9" ht="25" customHeight="1">
      <c r="A2789" s="1"/>
      <c r="B2789" s="1">
        <v>155</v>
      </c>
      <c r="C2789" s="13" t="s">
        <v>47</v>
      </c>
      <c r="D2789" s="4">
        <v>45291</v>
      </c>
      <c r="E2789" s="4">
        <v>45314</v>
      </c>
      <c r="F2789" s="5">
        <v>4.2122165191533556</v>
      </c>
      <c r="G2789" s="5">
        <f>'PG facts'!E55</f>
        <v>4</v>
      </c>
      <c r="H2789" s="5">
        <f t="shared" si="86"/>
        <v>17.742768004228413</v>
      </c>
      <c r="I2789" s="5">
        <f t="shared" si="87"/>
        <v>16.848866076613422</v>
      </c>
    </row>
    <row r="2790" spans="1:9" ht="25" customHeight="1">
      <c r="A2790" s="1"/>
      <c r="B2790" s="1">
        <v>155</v>
      </c>
      <c r="C2790" s="13" t="s">
        <v>47</v>
      </c>
      <c r="D2790" s="4">
        <v>45382</v>
      </c>
      <c r="E2790" s="4">
        <v>45401</v>
      </c>
      <c r="F2790" s="5">
        <v>3.636809635836169</v>
      </c>
      <c r="G2790" s="5">
        <f>'PG facts'!E62</f>
        <v>4</v>
      </c>
      <c r="H2790" s="5">
        <f t="shared" si="86"/>
        <v>13.226384327310809</v>
      </c>
      <c r="I2790" s="5">
        <f t="shared" si="87"/>
        <v>14.547238543344676</v>
      </c>
    </row>
    <row r="2791" spans="1:9" ht="25" customHeight="1">
      <c r="A2791" s="1"/>
      <c r="B2791" s="1">
        <v>155</v>
      </c>
      <c r="C2791" s="13" t="s">
        <v>47</v>
      </c>
      <c r="D2791" s="4">
        <v>45473</v>
      </c>
      <c r="E2791" s="4">
        <v>45503</v>
      </c>
      <c r="F2791" s="5">
        <v>1.6547550061168037</v>
      </c>
      <c r="G2791" s="5">
        <f>'PG facts'!E69</f>
        <v>3</v>
      </c>
      <c r="H2791" s="5">
        <f t="shared" si="86"/>
        <v>2.7382141302686231</v>
      </c>
      <c r="I2791" s="5">
        <f t="shared" si="87"/>
        <v>4.9642650183504111</v>
      </c>
    </row>
    <row r="2792" spans="1:9" ht="25" customHeight="1">
      <c r="A2792" s="1"/>
      <c r="B2792" s="1">
        <v>155</v>
      </c>
      <c r="C2792" s="13" t="s">
        <v>47</v>
      </c>
      <c r="D2792" s="4">
        <v>45565</v>
      </c>
      <c r="E2792" s="4">
        <v>45583</v>
      </c>
      <c r="F2792" s="5">
        <v>0.37330111522773102</v>
      </c>
      <c r="G2792" s="5">
        <f>'PG facts'!E76</f>
        <v>1</v>
      </c>
      <c r="H2792" s="5">
        <f t="shared" si="86"/>
        <v>0.13935372263026771</v>
      </c>
      <c r="I2792" s="5">
        <f t="shared" si="87"/>
        <v>0.37330111522773102</v>
      </c>
    </row>
    <row r="2793" spans="1:9" ht="25" customHeight="1">
      <c r="A2793" s="1"/>
      <c r="B2793" s="1">
        <v>155</v>
      </c>
      <c r="C2793" s="13" t="s">
        <v>50</v>
      </c>
      <c r="D2793" s="4">
        <v>44742</v>
      </c>
      <c r="E2793" s="4">
        <v>44771</v>
      </c>
      <c r="F2793" s="5">
        <v>1.0280001916822323</v>
      </c>
      <c r="G2793" s="5">
        <f>'PG facts'!E13</f>
        <v>6</v>
      </c>
      <c r="H2793" s="5">
        <f t="shared" si="86"/>
        <v>1.0567843940987065</v>
      </c>
      <c r="I2793" s="5">
        <f t="shared" si="87"/>
        <v>6.168001150093394</v>
      </c>
    </row>
    <row r="2794" spans="1:9" ht="25" customHeight="1">
      <c r="A2794" s="1"/>
      <c r="B2794" s="1">
        <v>155</v>
      </c>
      <c r="C2794" s="13" t="s">
        <v>50</v>
      </c>
      <c r="D2794" s="4">
        <v>44834</v>
      </c>
      <c r="E2794" s="4">
        <v>44853</v>
      </c>
      <c r="F2794" s="5">
        <v>2.9122729416084958</v>
      </c>
      <c r="G2794" s="5">
        <f>'PG facts'!E20</f>
        <v>7</v>
      </c>
      <c r="H2794" s="5">
        <f t="shared" si="86"/>
        <v>8.4813336864250015</v>
      </c>
      <c r="I2794" s="5">
        <f t="shared" si="87"/>
        <v>20.385910591259471</v>
      </c>
    </row>
    <row r="2795" spans="1:9" ht="25" customHeight="1">
      <c r="A2795" s="1"/>
      <c r="B2795" s="1">
        <v>155</v>
      </c>
      <c r="C2795" s="13" t="s">
        <v>50</v>
      </c>
      <c r="D2795" s="4">
        <v>44926</v>
      </c>
      <c r="E2795" s="4">
        <v>44945</v>
      </c>
      <c r="F2795" s="5">
        <v>5.8502773415310516</v>
      </c>
      <c r="G2795" s="5">
        <f>'PG facts'!E27</f>
        <v>9</v>
      </c>
      <c r="H2795" s="5">
        <f t="shared" si="86"/>
        <v>34.225744972831627</v>
      </c>
      <c r="I2795" s="5">
        <f t="shared" si="87"/>
        <v>52.652496073779467</v>
      </c>
    </row>
    <row r="2796" spans="1:9" ht="25" customHeight="1">
      <c r="A2796" s="1"/>
      <c r="B2796" s="1">
        <v>155</v>
      </c>
      <c r="C2796" s="13" t="s">
        <v>50</v>
      </c>
      <c r="D2796" s="4">
        <v>45016</v>
      </c>
      <c r="E2796" s="4">
        <v>45037</v>
      </c>
      <c r="F2796" s="5">
        <v>7.2560334575520802</v>
      </c>
      <c r="G2796" s="5">
        <f>'PG facts'!E34</f>
        <v>8</v>
      </c>
      <c r="H2796" s="5">
        <f t="shared" si="86"/>
        <v>52.650021537115194</v>
      </c>
      <c r="I2796" s="5">
        <f t="shared" si="87"/>
        <v>58.048267660416641</v>
      </c>
    </row>
    <row r="2797" spans="1:9" ht="25" customHeight="1">
      <c r="A2797" s="1"/>
      <c r="B2797" s="1">
        <v>155</v>
      </c>
      <c r="C2797" s="13" t="s">
        <v>50</v>
      </c>
      <c r="D2797" s="4">
        <v>45107</v>
      </c>
      <c r="E2797" s="4">
        <v>45135</v>
      </c>
      <c r="F2797" s="5">
        <v>6.7723940234483804</v>
      </c>
      <c r="G2797" s="5">
        <f>'PG facts'!E41</f>
        <v>8</v>
      </c>
      <c r="H2797" s="5">
        <f t="shared" si="86"/>
        <v>45.865320808839343</v>
      </c>
      <c r="I2797" s="5">
        <f t="shared" si="87"/>
        <v>54.179152187587043</v>
      </c>
    </row>
    <row r="2798" spans="1:9" ht="25" customHeight="1">
      <c r="A2798" s="1"/>
      <c r="B2798" s="1">
        <v>155</v>
      </c>
      <c r="C2798" s="13" t="s">
        <v>50</v>
      </c>
      <c r="D2798" s="4">
        <v>45199</v>
      </c>
      <c r="E2798" s="4">
        <v>45217</v>
      </c>
      <c r="F2798" s="5">
        <v>7.0582272321790596</v>
      </c>
      <c r="G2798" s="5">
        <f>'PG facts'!E48</f>
        <v>7</v>
      </c>
      <c r="H2798" s="5">
        <f t="shared" si="86"/>
        <v>49.818571661074067</v>
      </c>
      <c r="I2798" s="5">
        <f t="shared" si="87"/>
        <v>49.40759062525342</v>
      </c>
    </row>
    <row r="2799" spans="1:9" ht="25" customHeight="1">
      <c r="A2799" s="1"/>
      <c r="B2799" s="1">
        <v>155</v>
      </c>
      <c r="C2799" s="13" t="s">
        <v>50</v>
      </c>
      <c r="D2799" s="4">
        <v>45291</v>
      </c>
      <c r="E2799" s="4">
        <v>45314</v>
      </c>
      <c r="F2799" s="5">
        <v>5.4935927157217845</v>
      </c>
      <c r="G2799" s="5">
        <f>'PG facts'!E55</f>
        <v>4</v>
      </c>
      <c r="H2799" s="5">
        <f t="shared" si="86"/>
        <v>30.179560926231453</v>
      </c>
      <c r="I2799" s="5">
        <f t="shared" si="87"/>
        <v>21.974370862887138</v>
      </c>
    </row>
    <row r="2800" spans="1:9" ht="25" customHeight="1">
      <c r="A2800" s="1"/>
      <c r="B2800" s="1">
        <v>155</v>
      </c>
      <c r="C2800" s="13" t="s">
        <v>50</v>
      </c>
      <c r="D2800" s="4">
        <v>45382</v>
      </c>
      <c r="E2800" s="4">
        <v>45401</v>
      </c>
      <c r="F2800" s="5">
        <v>4.2122165191533556</v>
      </c>
      <c r="G2800" s="5">
        <f>'PG facts'!E62</f>
        <v>4</v>
      </c>
      <c r="H2800" s="5">
        <f t="shared" si="86"/>
        <v>17.742768004228413</v>
      </c>
      <c r="I2800" s="5">
        <f t="shared" si="87"/>
        <v>16.848866076613422</v>
      </c>
    </row>
    <row r="2801" spans="1:9" ht="25" customHeight="1">
      <c r="A2801" s="1"/>
      <c r="B2801" s="1">
        <v>155</v>
      </c>
      <c r="C2801" s="13" t="s">
        <v>50</v>
      </c>
      <c r="D2801" s="4">
        <v>45473</v>
      </c>
      <c r="E2801" s="4">
        <v>45503</v>
      </c>
      <c r="F2801" s="5">
        <v>3.636809635836169</v>
      </c>
      <c r="G2801" s="5">
        <f>'PG facts'!E69</f>
        <v>3</v>
      </c>
      <c r="H2801" s="5">
        <f t="shared" si="86"/>
        <v>13.226384327310809</v>
      </c>
      <c r="I2801" s="5">
        <f t="shared" si="87"/>
        <v>10.910428907508507</v>
      </c>
    </row>
    <row r="2802" spans="1:9" ht="25" customHeight="1">
      <c r="A2802" s="1"/>
      <c r="B2802" s="1">
        <v>155</v>
      </c>
      <c r="C2802" s="13" t="s">
        <v>50</v>
      </c>
      <c r="D2802" s="4">
        <v>45565</v>
      </c>
      <c r="E2802" s="4">
        <v>45583</v>
      </c>
      <c r="F2802" s="5">
        <v>1.6547550061168037</v>
      </c>
      <c r="G2802" s="5">
        <f>'PG facts'!E76</f>
        <v>1</v>
      </c>
      <c r="H2802" s="5">
        <f t="shared" si="86"/>
        <v>2.7382141302686231</v>
      </c>
      <c r="I2802" s="5">
        <f t="shared" si="87"/>
        <v>1.6547550061168037</v>
      </c>
    </row>
    <row r="2803" spans="1:9" ht="25" customHeight="1">
      <c r="A2803" s="1"/>
      <c r="B2803" s="1">
        <v>156</v>
      </c>
      <c r="C2803" s="13" t="s">
        <v>47</v>
      </c>
      <c r="D2803" s="4">
        <v>44651</v>
      </c>
      <c r="E2803" s="4">
        <v>44671</v>
      </c>
      <c r="F2803" s="5">
        <v>1.0280001916822323</v>
      </c>
      <c r="G2803" s="5">
        <f>'PG facts'!E6</f>
        <v>4</v>
      </c>
      <c r="H2803" s="5">
        <f t="shared" si="86"/>
        <v>1.0567843940987065</v>
      </c>
      <c r="I2803" s="5">
        <f t="shared" si="87"/>
        <v>4.1120007667289293</v>
      </c>
    </row>
    <row r="2804" spans="1:9" ht="25" customHeight="1">
      <c r="A2804" s="1"/>
      <c r="B2804" s="1">
        <v>156</v>
      </c>
      <c r="C2804" s="13" t="s">
        <v>47</v>
      </c>
      <c r="D2804" s="4">
        <v>44742</v>
      </c>
      <c r="E2804" s="4">
        <v>44771</v>
      </c>
      <c r="F2804" s="5">
        <v>2.9122729416084958</v>
      </c>
      <c r="G2804" s="5">
        <f>'PG facts'!E13</f>
        <v>6</v>
      </c>
      <c r="H2804" s="5">
        <f t="shared" si="86"/>
        <v>8.4813336864250015</v>
      </c>
      <c r="I2804" s="5">
        <f t="shared" si="87"/>
        <v>17.473637649650975</v>
      </c>
    </row>
    <row r="2805" spans="1:9" ht="25" customHeight="1">
      <c r="A2805" s="1"/>
      <c r="B2805" s="1">
        <v>156</v>
      </c>
      <c r="C2805" s="13" t="s">
        <v>47</v>
      </c>
      <c r="D2805" s="4">
        <v>44834</v>
      </c>
      <c r="E2805" s="4">
        <v>44853</v>
      </c>
      <c r="F2805" s="5">
        <v>5.8502773415310516</v>
      </c>
      <c r="G2805" s="5">
        <f>'PG facts'!E20</f>
        <v>7</v>
      </c>
      <c r="H2805" s="5">
        <f t="shared" si="86"/>
        <v>34.225744972831627</v>
      </c>
      <c r="I2805" s="5">
        <f t="shared" si="87"/>
        <v>40.951941390717359</v>
      </c>
    </row>
    <row r="2806" spans="1:9" ht="25" customHeight="1">
      <c r="A2806" s="1"/>
      <c r="B2806" s="1">
        <v>156</v>
      </c>
      <c r="C2806" s="13" t="s">
        <v>47</v>
      </c>
      <c r="D2806" s="4">
        <v>44926</v>
      </c>
      <c r="E2806" s="4">
        <v>44945</v>
      </c>
      <c r="F2806" s="5">
        <v>7.2560334575520802</v>
      </c>
      <c r="G2806" s="5">
        <f>'PG facts'!E27</f>
        <v>9</v>
      </c>
      <c r="H2806" s="5">
        <f t="shared" si="86"/>
        <v>52.650021537115194</v>
      </c>
      <c r="I2806" s="5">
        <f t="shared" si="87"/>
        <v>65.30430111796872</v>
      </c>
    </row>
    <row r="2807" spans="1:9" ht="25" customHeight="1">
      <c r="A2807" s="1"/>
      <c r="B2807" s="1">
        <v>156</v>
      </c>
      <c r="C2807" s="13" t="s">
        <v>47</v>
      </c>
      <c r="D2807" s="4">
        <v>45016</v>
      </c>
      <c r="E2807" s="4">
        <v>45037</v>
      </c>
      <c r="F2807" s="5">
        <v>6.7723940234483804</v>
      </c>
      <c r="G2807" s="5">
        <f>'PG facts'!E34</f>
        <v>8</v>
      </c>
      <c r="H2807" s="5">
        <f t="shared" si="86"/>
        <v>45.865320808839343</v>
      </c>
      <c r="I2807" s="5">
        <f t="shared" si="87"/>
        <v>54.179152187587043</v>
      </c>
    </row>
    <row r="2808" spans="1:9" ht="25" customHeight="1">
      <c r="A2808" s="1"/>
      <c r="B2808" s="1">
        <v>156</v>
      </c>
      <c r="C2808" s="13" t="s">
        <v>47</v>
      </c>
      <c r="D2808" s="4">
        <v>45107</v>
      </c>
      <c r="E2808" s="4">
        <v>45135</v>
      </c>
      <c r="F2808" s="5">
        <v>7.0582272321790596</v>
      </c>
      <c r="G2808" s="5">
        <f>'PG facts'!E41</f>
        <v>8</v>
      </c>
      <c r="H2808" s="5">
        <f t="shared" si="86"/>
        <v>49.818571661074067</v>
      </c>
      <c r="I2808" s="5">
        <f t="shared" si="87"/>
        <v>56.465817857432477</v>
      </c>
    </row>
    <row r="2809" spans="1:9" ht="25" customHeight="1">
      <c r="A2809" s="1"/>
      <c r="B2809" s="1">
        <v>156</v>
      </c>
      <c r="C2809" s="13" t="s">
        <v>47</v>
      </c>
      <c r="D2809" s="4">
        <v>45199</v>
      </c>
      <c r="E2809" s="4">
        <v>45217</v>
      </c>
      <c r="F2809" s="5">
        <v>5.4935927157217845</v>
      </c>
      <c r="G2809" s="5">
        <f>'PG facts'!E48</f>
        <v>7</v>
      </c>
      <c r="H2809" s="5">
        <f t="shared" si="86"/>
        <v>30.179560926231453</v>
      </c>
      <c r="I2809" s="5">
        <f t="shared" si="87"/>
        <v>38.455149010052494</v>
      </c>
    </row>
    <row r="2810" spans="1:9" ht="25" customHeight="1">
      <c r="A2810" s="1"/>
      <c r="B2810" s="1">
        <v>156</v>
      </c>
      <c r="C2810" s="13" t="s">
        <v>47</v>
      </c>
      <c r="D2810" s="4">
        <v>45291</v>
      </c>
      <c r="E2810" s="4">
        <v>45314</v>
      </c>
      <c r="F2810" s="5">
        <v>4.2122165191533556</v>
      </c>
      <c r="G2810" s="5">
        <f>'PG facts'!E55</f>
        <v>4</v>
      </c>
      <c r="H2810" s="5">
        <f t="shared" si="86"/>
        <v>17.742768004228413</v>
      </c>
      <c r="I2810" s="5">
        <f t="shared" si="87"/>
        <v>16.848866076613422</v>
      </c>
    </row>
    <row r="2811" spans="1:9" ht="25" customHeight="1">
      <c r="A2811" s="1"/>
      <c r="B2811" s="1">
        <v>156</v>
      </c>
      <c r="C2811" s="13" t="s">
        <v>47</v>
      </c>
      <c r="D2811" s="4">
        <v>45382</v>
      </c>
      <c r="E2811" s="4">
        <v>45401</v>
      </c>
      <c r="F2811" s="5">
        <v>3.636809635836169</v>
      </c>
      <c r="G2811" s="5">
        <f>'PG facts'!E62</f>
        <v>4</v>
      </c>
      <c r="H2811" s="5">
        <f t="shared" si="86"/>
        <v>13.226384327310809</v>
      </c>
      <c r="I2811" s="5">
        <f t="shared" si="87"/>
        <v>14.547238543344676</v>
      </c>
    </row>
    <row r="2812" spans="1:9" ht="25" customHeight="1">
      <c r="A2812" s="1"/>
      <c r="B2812" s="1">
        <v>156</v>
      </c>
      <c r="C2812" s="13" t="s">
        <v>47</v>
      </c>
      <c r="D2812" s="4">
        <v>45473</v>
      </c>
      <c r="E2812" s="4">
        <v>45503</v>
      </c>
      <c r="F2812" s="5">
        <v>1.6547550061168037</v>
      </c>
      <c r="G2812" s="5">
        <f>'PG facts'!E69</f>
        <v>3</v>
      </c>
      <c r="H2812" s="5">
        <f t="shared" si="86"/>
        <v>2.7382141302686231</v>
      </c>
      <c r="I2812" s="5">
        <f t="shared" si="87"/>
        <v>4.9642650183504111</v>
      </c>
    </row>
    <row r="2813" spans="1:9" ht="25" customHeight="1">
      <c r="A2813" s="1"/>
      <c r="B2813" s="1">
        <v>156</v>
      </c>
      <c r="C2813" s="13" t="s">
        <v>47</v>
      </c>
      <c r="D2813" s="4">
        <v>45565</v>
      </c>
      <c r="E2813" s="4">
        <v>45583</v>
      </c>
      <c r="F2813" s="5">
        <v>0.37330111522773102</v>
      </c>
      <c r="G2813" s="5">
        <f>'PG facts'!E76</f>
        <v>1</v>
      </c>
      <c r="H2813" s="5">
        <f t="shared" si="86"/>
        <v>0.13935372263026771</v>
      </c>
      <c r="I2813" s="5">
        <f t="shared" si="87"/>
        <v>0.37330111522773102</v>
      </c>
    </row>
    <row r="2814" spans="1:9" ht="25" customHeight="1">
      <c r="A2814" s="1"/>
      <c r="B2814" s="1">
        <v>156</v>
      </c>
      <c r="C2814" s="13" t="s">
        <v>50</v>
      </c>
      <c r="D2814" s="4">
        <v>44742</v>
      </c>
      <c r="E2814" s="4">
        <v>44771</v>
      </c>
      <c r="F2814" s="5">
        <v>1.0280001916822323</v>
      </c>
      <c r="G2814" s="5">
        <f>'PG facts'!E13</f>
        <v>6</v>
      </c>
      <c r="H2814" s="5">
        <f t="shared" si="86"/>
        <v>1.0567843940987065</v>
      </c>
      <c r="I2814" s="5">
        <f t="shared" si="87"/>
        <v>6.168001150093394</v>
      </c>
    </row>
    <row r="2815" spans="1:9" ht="25" customHeight="1">
      <c r="A2815" s="1"/>
      <c r="B2815" s="1">
        <v>156</v>
      </c>
      <c r="C2815" s="13" t="s">
        <v>50</v>
      </c>
      <c r="D2815" s="4">
        <v>44834</v>
      </c>
      <c r="E2815" s="4">
        <v>44853</v>
      </c>
      <c r="F2815" s="5">
        <v>2.9122729416084958</v>
      </c>
      <c r="G2815" s="5">
        <f>'PG facts'!E20</f>
        <v>7</v>
      </c>
      <c r="H2815" s="5">
        <f t="shared" si="86"/>
        <v>8.4813336864250015</v>
      </c>
      <c r="I2815" s="5">
        <f t="shared" si="87"/>
        <v>20.385910591259471</v>
      </c>
    </row>
    <row r="2816" spans="1:9" ht="25" customHeight="1">
      <c r="A2816" s="1"/>
      <c r="B2816" s="1">
        <v>156</v>
      </c>
      <c r="C2816" s="13" t="s">
        <v>50</v>
      </c>
      <c r="D2816" s="4">
        <v>44926</v>
      </c>
      <c r="E2816" s="4">
        <v>44945</v>
      </c>
      <c r="F2816" s="5">
        <v>5.8502773415310516</v>
      </c>
      <c r="G2816" s="5">
        <f>'PG facts'!E27</f>
        <v>9</v>
      </c>
      <c r="H2816" s="5">
        <f t="shared" si="86"/>
        <v>34.225744972831627</v>
      </c>
      <c r="I2816" s="5">
        <f t="shared" si="87"/>
        <v>52.652496073779467</v>
      </c>
    </row>
    <row r="2817" spans="1:9" ht="25" customHeight="1">
      <c r="A2817" s="1"/>
      <c r="B2817" s="1">
        <v>156</v>
      </c>
      <c r="C2817" s="13" t="s">
        <v>50</v>
      </c>
      <c r="D2817" s="4">
        <v>45016</v>
      </c>
      <c r="E2817" s="4">
        <v>45037</v>
      </c>
      <c r="F2817" s="5">
        <v>7.2560334575520802</v>
      </c>
      <c r="G2817" s="5">
        <f>'PG facts'!E34</f>
        <v>8</v>
      </c>
      <c r="H2817" s="5">
        <f t="shared" si="86"/>
        <v>52.650021537115194</v>
      </c>
      <c r="I2817" s="5">
        <f t="shared" si="87"/>
        <v>58.048267660416641</v>
      </c>
    </row>
    <row r="2818" spans="1:9" ht="25" customHeight="1">
      <c r="A2818" s="1"/>
      <c r="B2818" s="1">
        <v>156</v>
      </c>
      <c r="C2818" s="13" t="s">
        <v>50</v>
      </c>
      <c r="D2818" s="4">
        <v>45107</v>
      </c>
      <c r="E2818" s="4">
        <v>45135</v>
      </c>
      <c r="F2818" s="5">
        <v>6.7723940234483804</v>
      </c>
      <c r="G2818" s="5">
        <f>'PG facts'!E41</f>
        <v>8</v>
      </c>
      <c r="H2818" s="5">
        <f t="shared" si="86"/>
        <v>45.865320808839343</v>
      </c>
      <c r="I2818" s="5">
        <f t="shared" si="87"/>
        <v>54.179152187587043</v>
      </c>
    </row>
    <row r="2819" spans="1:9" ht="25" customHeight="1">
      <c r="A2819" s="1"/>
      <c r="B2819" s="1">
        <v>156</v>
      </c>
      <c r="C2819" s="13" t="s">
        <v>50</v>
      </c>
      <c r="D2819" s="4">
        <v>45199</v>
      </c>
      <c r="E2819" s="4">
        <v>45217</v>
      </c>
      <c r="F2819" s="5">
        <v>7.0582272321790596</v>
      </c>
      <c r="G2819" s="5">
        <f>'PG facts'!E48</f>
        <v>7</v>
      </c>
      <c r="H2819" s="5">
        <f t="shared" si="86"/>
        <v>49.818571661074067</v>
      </c>
      <c r="I2819" s="5">
        <f t="shared" si="87"/>
        <v>49.40759062525342</v>
      </c>
    </row>
    <row r="2820" spans="1:9" ht="25" customHeight="1">
      <c r="A2820" s="1"/>
      <c r="B2820" s="1">
        <v>156</v>
      </c>
      <c r="C2820" s="13" t="s">
        <v>50</v>
      </c>
      <c r="D2820" s="4">
        <v>45291</v>
      </c>
      <c r="E2820" s="4">
        <v>45314</v>
      </c>
      <c r="F2820" s="5">
        <v>5.4935927157217845</v>
      </c>
      <c r="G2820" s="5">
        <f>'PG facts'!E55</f>
        <v>4</v>
      </c>
      <c r="H2820" s="5">
        <f t="shared" si="86"/>
        <v>30.179560926231453</v>
      </c>
      <c r="I2820" s="5">
        <f t="shared" si="87"/>
        <v>21.974370862887138</v>
      </c>
    </row>
    <row r="2821" spans="1:9" ht="25" customHeight="1">
      <c r="A2821" s="1"/>
      <c r="B2821" s="1">
        <v>156</v>
      </c>
      <c r="C2821" s="13" t="s">
        <v>50</v>
      </c>
      <c r="D2821" s="4">
        <v>45382</v>
      </c>
      <c r="E2821" s="4">
        <v>45401</v>
      </c>
      <c r="F2821" s="5">
        <v>4.2122165191533556</v>
      </c>
      <c r="G2821" s="5">
        <f>'PG facts'!E62</f>
        <v>4</v>
      </c>
      <c r="H2821" s="5">
        <f t="shared" si="86"/>
        <v>17.742768004228413</v>
      </c>
      <c r="I2821" s="5">
        <f t="shared" si="87"/>
        <v>16.848866076613422</v>
      </c>
    </row>
    <row r="2822" spans="1:9" ht="25" customHeight="1">
      <c r="A2822" s="1"/>
      <c r="B2822" s="1">
        <v>156</v>
      </c>
      <c r="C2822" s="13" t="s">
        <v>50</v>
      </c>
      <c r="D2822" s="4">
        <v>45473</v>
      </c>
      <c r="E2822" s="4">
        <v>45503</v>
      </c>
      <c r="F2822" s="5">
        <v>3.636809635836169</v>
      </c>
      <c r="G2822" s="5">
        <f>'PG facts'!E69</f>
        <v>3</v>
      </c>
      <c r="H2822" s="5">
        <f t="shared" ref="H2822:H2885" si="88">F2822^2</f>
        <v>13.226384327310809</v>
      </c>
      <c r="I2822" s="5">
        <f t="shared" ref="I2822:I2885" si="89">F2822*G2822</f>
        <v>10.910428907508507</v>
      </c>
    </row>
    <row r="2823" spans="1:9" ht="25" customHeight="1">
      <c r="A2823" s="1"/>
      <c r="B2823" s="1">
        <v>156</v>
      </c>
      <c r="C2823" s="13" t="s">
        <v>50</v>
      </c>
      <c r="D2823" s="4">
        <v>45565</v>
      </c>
      <c r="E2823" s="4">
        <v>45583</v>
      </c>
      <c r="F2823" s="5">
        <v>1.6547550061168037</v>
      </c>
      <c r="G2823" s="5">
        <f>'PG facts'!E76</f>
        <v>1</v>
      </c>
      <c r="H2823" s="5">
        <f t="shared" si="88"/>
        <v>2.7382141302686231</v>
      </c>
      <c r="I2823" s="5">
        <f t="shared" si="89"/>
        <v>1.6547550061168037</v>
      </c>
    </row>
    <row r="2824" spans="1:9" ht="25" customHeight="1">
      <c r="A2824" s="1"/>
      <c r="B2824" s="1">
        <v>157</v>
      </c>
      <c r="C2824" s="13" t="s">
        <v>47</v>
      </c>
      <c r="D2824" s="4">
        <v>44651</v>
      </c>
      <c r="E2824" s="4">
        <v>44671</v>
      </c>
      <c r="F2824" s="5">
        <v>1.0280001916822323</v>
      </c>
      <c r="G2824" s="5">
        <f>'PG facts'!E6</f>
        <v>4</v>
      </c>
      <c r="H2824" s="5">
        <f t="shared" si="88"/>
        <v>1.0567843940987065</v>
      </c>
      <c r="I2824" s="5">
        <f t="shared" si="89"/>
        <v>4.1120007667289293</v>
      </c>
    </row>
    <row r="2825" spans="1:9" ht="25" customHeight="1">
      <c r="A2825" s="1"/>
      <c r="B2825" s="1">
        <v>157</v>
      </c>
      <c r="C2825" s="13" t="s">
        <v>47</v>
      </c>
      <c r="D2825" s="4">
        <v>44742</v>
      </c>
      <c r="E2825" s="4">
        <v>44771</v>
      </c>
      <c r="F2825" s="5">
        <v>2.9122729416084958</v>
      </c>
      <c r="G2825" s="5">
        <f>'PG facts'!E13</f>
        <v>6</v>
      </c>
      <c r="H2825" s="5">
        <f t="shared" si="88"/>
        <v>8.4813336864250015</v>
      </c>
      <c r="I2825" s="5">
        <f t="shared" si="89"/>
        <v>17.473637649650975</v>
      </c>
    </row>
    <row r="2826" spans="1:9" ht="25" customHeight="1">
      <c r="A2826" s="1"/>
      <c r="B2826" s="1">
        <v>157</v>
      </c>
      <c r="C2826" s="13" t="s">
        <v>47</v>
      </c>
      <c r="D2826" s="4">
        <v>44834</v>
      </c>
      <c r="E2826" s="4">
        <v>44853</v>
      </c>
      <c r="F2826" s="5">
        <v>5.8502773415310516</v>
      </c>
      <c r="G2826" s="5">
        <f>'PG facts'!E20</f>
        <v>7</v>
      </c>
      <c r="H2826" s="5">
        <f t="shared" si="88"/>
        <v>34.225744972831627</v>
      </c>
      <c r="I2826" s="5">
        <f t="shared" si="89"/>
        <v>40.951941390717359</v>
      </c>
    </row>
    <row r="2827" spans="1:9" ht="25" customHeight="1">
      <c r="A2827" s="1"/>
      <c r="B2827" s="1">
        <v>157</v>
      </c>
      <c r="C2827" s="13" t="s">
        <v>47</v>
      </c>
      <c r="D2827" s="4">
        <v>44926</v>
      </c>
      <c r="E2827" s="4">
        <v>44945</v>
      </c>
      <c r="F2827" s="5">
        <v>7.2560334575520802</v>
      </c>
      <c r="G2827" s="5">
        <f>'PG facts'!E27</f>
        <v>9</v>
      </c>
      <c r="H2827" s="5">
        <f t="shared" si="88"/>
        <v>52.650021537115194</v>
      </c>
      <c r="I2827" s="5">
        <f t="shared" si="89"/>
        <v>65.30430111796872</v>
      </c>
    </row>
    <row r="2828" spans="1:9" ht="25" customHeight="1">
      <c r="A2828" s="1"/>
      <c r="B2828" s="1">
        <v>157</v>
      </c>
      <c r="C2828" s="13" t="s">
        <v>47</v>
      </c>
      <c r="D2828" s="4">
        <v>45016</v>
      </c>
      <c r="E2828" s="4">
        <v>45037</v>
      </c>
      <c r="F2828" s="5">
        <v>6.7723940234483804</v>
      </c>
      <c r="G2828" s="5">
        <f>'PG facts'!E34</f>
        <v>8</v>
      </c>
      <c r="H2828" s="5">
        <f t="shared" si="88"/>
        <v>45.865320808839343</v>
      </c>
      <c r="I2828" s="5">
        <f t="shared" si="89"/>
        <v>54.179152187587043</v>
      </c>
    </row>
    <row r="2829" spans="1:9" ht="25" customHeight="1">
      <c r="A2829" s="1"/>
      <c r="B2829" s="1">
        <v>157</v>
      </c>
      <c r="C2829" s="13" t="s">
        <v>47</v>
      </c>
      <c r="D2829" s="4">
        <v>45107</v>
      </c>
      <c r="E2829" s="4">
        <v>45135</v>
      </c>
      <c r="F2829" s="5">
        <v>7.0582272321790596</v>
      </c>
      <c r="G2829" s="5">
        <f>'PG facts'!E41</f>
        <v>8</v>
      </c>
      <c r="H2829" s="5">
        <f t="shared" si="88"/>
        <v>49.818571661074067</v>
      </c>
      <c r="I2829" s="5">
        <f t="shared" si="89"/>
        <v>56.465817857432477</v>
      </c>
    </row>
    <row r="2830" spans="1:9" ht="25" customHeight="1">
      <c r="A2830" s="1"/>
      <c r="B2830" s="1">
        <v>157</v>
      </c>
      <c r="C2830" s="13" t="s">
        <v>47</v>
      </c>
      <c r="D2830" s="4">
        <v>45199</v>
      </c>
      <c r="E2830" s="4">
        <v>45217</v>
      </c>
      <c r="F2830" s="5">
        <v>5.4935927157217845</v>
      </c>
      <c r="G2830" s="5">
        <f>'PG facts'!E48</f>
        <v>7</v>
      </c>
      <c r="H2830" s="5">
        <f t="shared" si="88"/>
        <v>30.179560926231453</v>
      </c>
      <c r="I2830" s="5">
        <f t="shared" si="89"/>
        <v>38.455149010052494</v>
      </c>
    </row>
    <row r="2831" spans="1:9" ht="25" customHeight="1">
      <c r="A2831" s="1"/>
      <c r="B2831" s="1">
        <v>157</v>
      </c>
      <c r="C2831" s="13" t="s">
        <v>47</v>
      </c>
      <c r="D2831" s="4">
        <v>45291</v>
      </c>
      <c r="E2831" s="4">
        <v>45314</v>
      </c>
      <c r="F2831" s="5">
        <v>4.2122165191533556</v>
      </c>
      <c r="G2831" s="5">
        <f>'PG facts'!E55</f>
        <v>4</v>
      </c>
      <c r="H2831" s="5">
        <f t="shared" si="88"/>
        <v>17.742768004228413</v>
      </c>
      <c r="I2831" s="5">
        <f t="shared" si="89"/>
        <v>16.848866076613422</v>
      </c>
    </row>
    <row r="2832" spans="1:9" ht="25" customHeight="1">
      <c r="A2832" s="1"/>
      <c r="B2832" s="1">
        <v>157</v>
      </c>
      <c r="C2832" s="13" t="s">
        <v>47</v>
      </c>
      <c r="D2832" s="4">
        <v>45382</v>
      </c>
      <c r="E2832" s="4">
        <v>45401</v>
      </c>
      <c r="F2832" s="5">
        <v>3.636809635836169</v>
      </c>
      <c r="G2832" s="5">
        <f>'PG facts'!E62</f>
        <v>4</v>
      </c>
      <c r="H2832" s="5">
        <f t="shared" si="88"/>
        <v>13.226384327310809</v>
      </c>
      <c r="I2832" s="5">
        <f t="shared" si="89"/>
        <v>14.547238543344676</v>
      </c>
    </row>
    <row r="2833" spans="1:9" ht="25" customHeight="1">
      <c r="A2833" s="1"/>
      <c r="B2833" s="1">
        <v>157</v>
      </c>
      <c r="C2833" s="13" t="s">
        <v>47</v>
      </c>
      <c r="D2833" s="4">
        <v>45473</v>
      </c>
      <c r="E2833" s="4">
        <v>45503</v>
      </c>
      <c r="F2833" s="5">
        <v>1.6547550061168037</v>
      </c>
      <c r="G2833" s="5">
        <f>'PG facts'!E69</f>
        <v>3</v>
      </c>
      <c r="H2833" s="5">
        <f t="shared" si="88"/>
        <v>2.7382141302686231</v>
      </c>
      <c r="I2833" s="5">
        <f t="shared" si="89"/>
        <v>4.9642650183504111</v>
      </c>
    </row>
    <row r="2834" spans="1:9" ht="25" customHeight="1">
      <c r="A2834" s="1"/>
      <c r="B2834" s="1">
        <v>157</v>
      </c>
      <c r="C2834" s="13" t="s">
        <v>47</v>
      </c>
      <c r="D2834" s="4">
        <v>45565</v>
      </c>
      <c r="E2834" s="4">
        <v>45583</v>
      </c>
      <c r="F2834" s="5">
        <v>0.37330111522773102</v>
      </c>
      <c r="G2834" s="5">
        <f>'PG facts'!E76</f>
        <v>1</v>
      </c>
      <c r="H2834" s="5">
        <f t="shared" si="88"/>
        <v>0.13935372263026771</v>
      </c>
      <c r="I2834" s="5">
        <f t="shared" si="89"/>
        <v>0.37330111522773102</v>
      </c>
    </row>
    <row r="2835" spans="1:9" ht="25" customHeight="1">
      <c r="A2835" s="1"/>
      <c r="B2835" s="1">
        <v>157</v>
      </c>
      <c r="C2835" s="13" t="s">
        <v>50</v>
      </c>
      <c r="D2835" s="4">
        <v>44742</v>
      </c>
      <c r="E2835" s="4">
        <v>44771</v>
      </c>
      <c r="F2835" s="5">
        <v>1.0280001916822323</v>
      </c>
      <c r="G2835" s="5">
        <f>'PG facts'!E13</f>
        <v>6</v>
      </c>
      <c r="H2835" s="5">
        <f t="shared" si="88"/>
        <v>1.0567843940987065</v>
      </c>
      <c r="I2835" s="5">
        <f t="shared" si="89"/>
        <v>6.168001150093394</v>
      </c>
    </row>
    <row r="2836" spans="1:9" ht="25" customHeight="1">
      <c r="A2836" s="1"/>
      <c r="B2836" s="1">
        <v>157</v>
      </c>
      <c r="C2836" s="13" t="s">
        <v>50</v>
      </c>
      <c r="D2836" s="4">
        <v>44834</v>
      </c>
      <c r="E2836" s="4">
        <v>44853</v>
      </c>
      <c r="F2836" s="5">
        <v>2.9122729416084958</v>
      </c>
      <c r="G2836" s="5">
        <f>'PG facts'!E20</f>
        <v>7</v>
      </c>
      <c r="H2836" s="5">
        <f t="shared" si="88"/>
        <v>8.4813336864250015</v>
      </c>
      <c r="I2836" s="5">
        <f t="shared" si="89"/>
        <v>20.385910591259471</v>
      </c>
    </row>
    <row r="2837" spans="1:9" ht="25" customHeight="1">
      <c r="A2837" s="1"/>
      <c r="B2837" s="1">
        <v>157</v>
      </c>
      <c r="C2837" s="13" t="s">
        <v>50</v>
      </c>
      <c r="D2837" s="4">
        <v>44926</v>
      </c>
      <c r="E2837" s="4">
        <v>44945</v>
      </c>
      <c r="F2837" s="5">
        <v>5.8502773415310516</v>
      </c>
      <c r="G2837" s="5">
        <f>'PG facts'!E27</f>
        <v>9</v>
      </c>
      <c r="H2837" s="5">
        <f t="shared" si="88"/>
        <v>34.225744972831627</v>
      </c>
      <c r="I2837" s="5">
        <f t="shared" si="89"/>
        <v>52.652496073779467</v>
      </c>
    </row>
    <row r="2838" spans="1:9" ht="25" customHeight="1">
      <c r="A2838" s="1"/>
      <c r="B2838" s="1">
        <v>157</v>
      </c>
      <c r="C2838" s="13" t="s">
        <v>50</v>
      </c>
      <c r="D2838" s="4">
        <v>45016</v>
      </c>
      <c r="E2838" s="4">
        <v>45037</v>
      </c>
      <c r="F2838" s="5">
        <v>7.2560334575520802</v>
      </c>
      <c r="G2838" s="5">
        <f>'PG facts'!E34</f>
        <v>8</v>
      </c>
      <c r="H2838" s="5">
        <f t="shared" si="88"/>
        <v>52.650021537115194</v>
      </c>
      <c r="I2838" s="5">
        <f t="shared" si="89"/>
        <v>58.048267660416641</v>
      </c>
    </row>
    <row r="2839" spans="1:9" ht="25" customHeight="1">
      <c r="A2839" s="1"/>
      <c r="B2839" s="1">
        <v>157</v>
      </c>
      <c r="C2839" s="13" t="s">
        <v>50</v>
      </c>
      <c r="D2839" s="4">
        <v>45107</v>
      </c>
      <c r="E2839" s="4">
        <v>45135</v>
      </c>
      <c r="F2839" s="5">
        <v>6.7723940234483804</v>
      </c>
      <c r="G2839" s="5">
        <f>'PG facts'!E41</f>
        <v>8</v>
      </c>
      <c r="H2839" s="5">
        <f t="shared" si="88"/>
        <v>45.865320808839343</v>
      </c>
      <c r="I2839" s="5">
        <f t="shared" si="89"/>
        <v>54.179152187587043</v>
      </c>
    </row>
    <row r="2840" spans="1:9" ht="25" customHeight="1">
      <c r="A2840" s="1"/>
      <c r="B2840" s="1">
        <v>157</v>
      </c>
      <c r="C2840" s="13" t="s">
        <v>50</v>
      </c>
      <c r="D2840" s="4">
        <v>45199</v>
      </c>
      <c r="E2840" s="4">
        <v>45217</v>
      </c>
      <c r="F2840" s="5">
        <v>7.0582272321790596</v>
      </c>
      <c r="G2840" s="5">
        <f>'PG facts'!E48</f>
        <v>7</v>
      </c>
      <c r="H2840" s="5">
        <f t="shared" si="88"/>
        <v>49.818571661074067</v>
      </c>
      <c r="I2840" s="5">
        <f t="shared" si="89"/>
        <v>49.40759062525342</v>
      </c>
    </row>
    <row r="2841" spans="1:9" ht="25" customHeight="1">
      <c r="A2841" s="1"/>
      <c r="B2841" s="1">
        <v>157</v>
      </c>
      <c r="C2841" s="13" t="s">
        <v>50</v>
      </c>
      <c r="D2841" s="4">
        <v>45291</v>
      </c>
      <c r="E2841" s="4">
        <v>45314</v>
      </c>
      <c r="F2841" s="5">
        <v>5.4935927157217845</v>
      </c>
      <c r="G2841" s="5">
        <f>'PG facts'!E55</f>
        <v>4</v>
      </c>
      <c r="H2841" s="5">
        <f t="shared" si="88"/>
        <v>30.179560926231453</v>
      </c>
      <c r="I2841" s="5">
        <f t="shared" si="89"/>
        <v>21.974370862887138</v>
      </c>
    </row>
    <row r="2842" spans="1:9" ht="25" customHeight="1">
      <c r="A2842" s="1"/>
      <c r="B2842" s="1">
        <v>157</v>
      </c>
      <c r="C2842" s="13" t="s">
        <v>50</v>
      </c>
      <c r="D2842" s="4">
        <v>45382</v>
      </c>
      <c r="E2842" s="4">
        <v>45401</v>
      </c>
      <c r="F2842" s="5">
        <v>4.2122165191533556</v>
      </c>
      <c r="G2842" s="5">
        <f>'PG facts'!E62</f>
        <v>4</v>
      </c>
      <c r="H2842" s="5">
        <f t="shared" si="88"/>
        <v>17.742768004228413</v>
      </c>
      <c r="I2842" s="5">
        <f t="shared" si="89"/>
        <v>16.848866076613422</v>
      </c>
    </row>
    <row r="2843" spans="1:9" ht="25" customHeight="1">
      <c r="A2843" s="1"/>
      <c r="B2843" s="1">
        <v>157</v>
      </c>
      <c r="C2843" s="13" t="s">
        <v>50</v>
      </c>
      <c r="D2843" s="4">
        <v>45473</v>
      </c>
      <c r="E2843" s="4">
        <v>45503</v>
      </c>
      <c r="F2843" s="5">
        <v>3.636809635836169</v>
      </c>
      <c r="G2843" s="5">
        <f>'PG facts'!E69</f>
        <v>3</v>
      </c>
      <c r="H2843" s="5">
        <f t="shared" si="88"/>
        <v>13.226384327310809</v>
      </c>
      <c r="I2843" s="5">
        <f t="shared" si="89"/>
        <v>10.910428907508507</v>
      </c>
    </row>
    <row r="2844" spans="1:9" ht="25" customHeight="1">
      <c r="A2844" s="1"/>
      <c r="B2844" s="1">
        <v>157</v>
      </c>
      <c r="C2844" s="13" t="s">
        <v>50</v>
      </c>
      <c r="D2844" s="4">
        <v>45565</v>
      </c>
      <c r="E2844" s="4">
        <v>45583</v>
      </c>
      <c r="F2844" s="5">
        <v>1.6547550061168037</v>
      </c>
      <c r="G2844" s="5">
        <f>'PG facts'!E76</f>
        <v>1</v>
      </c>
      <c r="H2844" s="5">
        <f t="shared" si="88"/>
        <v>2.7382141302686231</v>
      </c>
      <c r="I2844" s="5">
        <f t="shared" si="89"/>
        <v>1.6547550061168037</v>
      </c>
    </row>
    <row r="2845" spans="1:9" ht="25" customHeight="1">
      <c r="A2845" s="1"/>
      <c r="B2845" s="1">
        <v>158</v>
      </c>
      <c r="C2845" s="13" t="s">
        <v>47</v>
      </c>
      <c r="D2845" s="4">
        <v>44651</v>
      </c>
      <c r="E2845" s="4">
        <v>44671</v>
      </c>
      <c r="F2845" s="5">
        <v>1.0280001916822323</v>
      </c>
      <c r="G2845" s="5">
        <f>'PG facts'!E6</f>
        <v>4</v>
      </c>
      <c r="H2845" s="5">
        <f t="shared" si="88"/>
        <v>1.0567843940987065</v>
      </c>
      <c r="I2845" s="5">
        <f t="shared" si="89"/>
        <v>4.1120007667289293</v>
      </c>
    </row>
    <row r="2846" spans="1:9" ht="25" customHeight="1">
      <c r="A2846" s="1"/>
      <c r="B2846" s="1">
        <v>158</v>
      </c>
      <c r="C2846" s="13" t="s">
        <v>47</v>
      </c>
      <c r="D2846" s="4">
        <v>44742</v>
      </c>
      <c r="E2846" s="4">
        <v>44771</v>
      </c>
      <c r="F2846" s="5">
        <v>2.9122729416084958</v>
      </c>
      <c r="G2846" s="5">
        <f>'PG facts'!E13</f>
        <v>6</v>
      </c>
      <c r="H2846" s="5">
        <f t="shared" si="88"/>
        <v>8.4813336864250015</v>
      </c>
      <c r="I2846" s="5">
        <f t="shared" si="89"/>
        <v>17.473637649650975</v>
      </c>
    </row>
    <row r="2847" spans="1:9" ht="25" customHeight="1">
      <c r="A2847" s="1"/>
      <c r="B2847" s="1">
        <v>158</v>
      </c>
      <c r="C2847" s="13" t="s">
        <v>47</v>
      </c>
      <c r="D2847" s="4">
        <v>44834</v>
      </c>
      <c r="E2847" s="4">
        <v>44853</v>
      </c>
      <c r="F2847" s="5">
        <v>5.8502773415310516</v>
      </c>
      <c r="G2847" s="5">
        <f>'PG facts'!E20</f>
        <v>7</v>
      </c>
      <c r="H2847" s="5">
        <f t="shared" si="88"/>
        <v>34.225744972831627</v>
      </c>
      <c r="I2847" s="5">
        <f t="shared" si="89"/>
        <v>40.951941390717359</v>
      </c>
    </row>
    <row r="2848" spans="1:9" ht="25" customHeight="1">
      <c r="A2848" s="1"/>
      <c r="B2848" s="1">
        <v>158</v>
      </c>
      <c r="C2848" s="13" t="s">
        <v>47</v>
      </c>
      <c r="D2848" s="4">
        <v>44926</v>
      </c>
      <c r="E2848" s="4">
        <v>44945</v>
      </c>
      <c r="F2848" s="5">
        <v>7.2560334575520802</v>
      </c>
      <c r="G2848" s="5">
        <f>'PG facts'!E27</f>
        <v>9</v>
      </c>
      <c r="H2848" s="5">
        <f t="shared" si="88"/>
        <v>52.650021537115194</v>
      </c>
      <c r="I2848" s="5">
        <f t="shared" si="89"/>
        <v>65.30430111796872</v>
      </c>
    </row>
    <row r="2849" spans="1:9" ht="25" customHeight="1">
      <c r="A2849" s="1"/>
      <c r="B2849" s="1">
        <v>158</v>
      </c>
      <c r="C2849" s="13" t="s">
        <v>47</v>
      </c>
      <c r="D2849" s="4">
        <v>45016</v>
      </c>
      <c r="E2849" s="4">
        <v>45037</v>
      </c>
      <c r="F2849" s="5">
        <v>6.7723940234483804</v>
      </c>
      <c r="G2849" s="5">
        <f>'PG facts'!E34</f>
        <v>8</v>
      </c>
      <c r="H2849" s="5">
        <f t="shared" si="88"/>
        <v>45.865320808839343</v>
      </c>
      <c r="I2849" s="5">
        <f t="shared" si="89"/>
        <v>54.179152187587043</v>
      </c>
    </row>
    <row r="2850" spans="1:9" ht="25" customHeight="1">
      <c r="A2850" s="1"/>
      <c r="B2850" s="1">
        <v>158</v>
      </c>
      <c r="C2850" s="13" t="s">
        <v>47</v>
      </c>
      <c r="D2850" s="4">
        <v>45107</v>
      </c>
      <c r="E2850" s="4">
        <v>45135</v>
      </c>
      <c r="F2850" s="5">
        <v>7.0582272321790596</v>
      </c>
      <c r="G2850" s="5">
        <f>'PG facts'!E41</f>
        <v>8</v>
      </c>
      <c r="H2850" s="5">
        <f t="shared" si="88"/>
        <v>49.818571661074067</v>
      </c>
      <c r="I2850" s="5">
        <f t="shared" si="89"/>
        <v>56.465817857432477</v>
      </c>
    </row>
    <row r="2851" spans="1:9" ht="25" customHeight="1">
      <c r="A2851" s="1"/>
      <c r="B2851" s="1">
        <v>158</v>
      </c>
      <c r="C2851" s="13" t="s">
        <v>47</v>
      </c>
      <c r="D2851" s="4">
        <v>45199</v>
      </c>
      <c r="E2851" s="4">
        <v>45217</v>
      </c>
      <c r="F2851" s="5">
        <v>5.4935927157217845</v>
      </c>
      <c r="G2851" s="5">
        <f>'PG facts'!E48</f>
        <v>7</v>
      </c>
      <c r="H2851" s="5">
        <f t="shared" si="88"/>
        <v>30.179560926231453</v>
      </c>
      <c r="I2851" s="5">
        <f t="shared" si="89"/>
        <v>38.455149010052494</v>
      </c>
    </row>
    <row r="2852" spans="1:9" ht="25" customHeight="1">
      <c r="A2852" s="1"/>
      <c r="B2852" s="1">
        <v>158</v>
      </c>
      <c r="C2852" s="13" t="s">
        <v>47</v>
      </c>
      <c r="D2852" s="4">
        <v>45291</v>
      </c>
      <c r="E2852" s="4">
        <v>45314</v>
      </c>
      <c r="F2852" s="5">
        <v>4.2122165191533556</v>
      </c>
      <c r="G2852" s="5">
        <f>'PG facts'!E55</f>
        <v>4</v>
      </c>
      <c r="H2852" s="5">
        <f t="shared" si="88"/>
        <v>17.742768004228413</v>
      </c>
      <c r="I2852" s="5">
        <f t="shared" si="89"/>
        <v>16.848866076613422</v>
      </c>
    </row>
    <row r="2853" spans="1:9" ht="25" customHeight="1">
      <c r="A2853" s="1"/>
      <c r="B2853" s="1">
        <v>158</v>
      </c>
      <c r="C2853" s="13" t="s">
        <v>47</v>
      </c>
      <c r="D2853" s="4">
        <v>45382</v>
      </c>
      <c r="E2853" s="4">
        <v>45401</v>
      </c>
      <c r="F2853" s="5">
        <v>3.636809635836169</v>
      </c>
      <c r="G2853" s="5">
        <f>'PG facts'!E62</f>
        <v>4</v>
      </c>
      <c r="H2853" s="5">
        <f t="shared" si="88"/>
        <v>13.226384327310809</v>
      </c>
      <c r="I2853" s="5">
        <f t="shared" si="89"/>
        <v>14.547238543344676</v>
      </c>
    </row>
    <row r="2854" spans="1:9" ht="25" customHeight="1">
      <c r="A2854" s="1"/>
      <c r="B2854" s="1">
        <v>158</v>
      </c>
      <c r="C2854" s="13" t="s">
        <v>47</v>
      </c>
      <c r="D2854" s="4">
        <v>45473</v>
      </c>
      <c r="E2854" s="4">
        <v>45503</v>
      </c>
      <c r="F2854" s="5">
        <v>1.6547550061168037</v>
      </c>
      <c r="G2854" s="5">
        <f>'PG facts'!E69</f>
        <v>3</v>
      </c>
      <c r="H2854" s="5">
        <f t="shared" si="88"/>
        <v>2.7382141302686231</v>
      </c>
      <c r="I2854" s="5">
        <f t="shared" si="89"/>
        <v>4.9642650183504111</v>
      </c>
    </row>
    <row r="2855" spans="1:9" ht="25" customHeight="1">
      <c r="A2855" s="1"/>
      <c r="B2855" s="1">
        <v>158</v>
      </c>
      <c r="C2855" s="13" t="s">
        <v>47</v>
      </c>
      <c r="D2855" s="4">
        <v>45565</v>
      </c>
      <c r="E2855" s="4">
        <v>45583</v>
      </c>
      <c r="F2855" s="5">
        <v>0.37330111522773102</v>
      </c>
      <c r="G2855" s="5">
        <f>'PG facts'!E76</f>
        <v>1</v>
      </c>
      <c r="H2855" s="5">
        <f t="shared" si="88"/>
        <v>0.13935372263026771</v>
      </c>
      <c r="I2855" s="5">
        <f t="shared" si="89"/>
        <v>0.37330111522773102</v>
      </c>
    </row>
    <row r="2856" spans="1:9" ht="25" customHeight="1">
      <c r="A2856" s="1"/>
      <c r="B2856" s="1">
        <v>158</v>
      </c>
      <c r="C2856" s="13" t="s">
        <v>50</v>
      </c>
      <c r="D2856" s="4">
        <v>44742</v>
      </c>
      <c r="E2856" s="4">
        <v>44771</v>
      </c>
      <c r="F2856" s="5">
        <v>1.0280001916822323</v>
      </c>
      <c r="G2856" s="5">
        <f>'PG facts'!E13</f>
        <v>6</v>
      </c>
      <c r="H2856" s="5">
        <f t="shared" si="88"/>
        <v>1.0567843940987065</v>
      </c>
      <c r="I2856" s="5">
        <f t="shared" si="89"/>
        <v>6.168001150093394</v>
      </c>
    </row>
    <row r="2857" spans="1:9" ht="25" customHeight="1">
      <c r="A2857" s="1"/>
      <c r="B2857" s="1">
        <v>158</v>
      </c>
      <c r="C2857" s="13" t="s">
        <v>50</v>
      </c>
      <c r="D2857" s="4">
        <v>44834</v>
      </c>
      <c r="E2857" s="4">
        <v>44853</v>
      </c>
      <c r="F2857" s="5">
        <v>2.9122729416084958</v>
      </c>
      <c r="G2857" s="5">
        <f>'PG facts'!E20</f>
        <v>7</v>
      </c>
      <c r="H2857" s="5">
        <f t="shared" si="88"/>
        <v>8.4813336864250015</v>
      </c>
      <c r="I2857" s="5">
        <f t="shared" si="89"/>
        <v>20.385910591259471</v>
      </c>
    </row>
    <row r="2858" spans="1:9" ht="25" customHeight="1">
      <c r="A2858" s="1"/>
      <c r="B2858" s="1">
        <v>158</v>
      </c>
      <c r="C2858" s="13" t="s">
        <v>50</v>
      </c>
      <c r="D2858" s="4">
        <v>44926</v>
      </c>
      <c r="E2858" s="4">
        <v>44945</v>
      </c>
      <c r="F2858" s="5">
        <v>5.8502773415310516</v>
      </c>
      <c r="G2858" s="5">
        <f>'PG facts'!E27</f>
        <v>9</v>
      </c>
      <c r="H2858" s="5">
        <f t="shared" si="88"/>
        <v>34.225744972831627</v>
      </c>
      <c r="I2858" s="5">
        <f t="shared" si="89"/>
        <v>52.652496073779467</v>
      </c>
    </row>
    <row r="2859" spans="1:9" ht="25" customHeight="1">
      <c r="A2859" s="1"/>
      <c r="B2859" s="1">
        <v>158</v>
      </c>
      <c r="C2859" s="13" t="s">
        <v>50</v>
      </c>
      <c r="D2859" s="4">
        <v>45016</v>
      </c>
      <c r="E2859" s="4">
        <v>45037</v>
      </c>
      <c r="F2859" s="5">
        <v>7.2560334575520802</v>
      </c>
      <c r="G2859" s="5">
        <f>'PG facts'!E34</f>
        <v>8</v>
      </c>
      <c r="H2859" s="5">
        <f t="shared" si="88"/>
        <v>52.650021537115194</v>
      </c>
      <c r="I2859" s="5">
        <f t="shared" si="89"/>
        <v>58.048267660416641</v>
      </c>
    </row>
    <row r="2860" spans="1:9" ht="25" customHeight="1">
      <c r="A2860" s="1"/>
      <c r="B2860" s="1">
        <v>158</v>
      </c>
      <c r="C2860" s="13" t="s">
        <v>50</v>
      </c>
      <c r="D2860" s="4">
        <v>45107</v>
      </c>
      <c r="E2860" s="4">
        <v>45135</v>
      </c>
      <c r="F2860" s="5">
        <v>6.7723940234483804</v>
      </c>
      <c r="G2860" s="5">
        <f>'PG facts'!E41</f>
        <v>8</v>
      </c>
      <c r="H2860" s="5">
        <f t="shared" si="88"/>
        <v>45.865320808839343</v>
      </c>
      <c r="I2860" s="5">
        <f t="shared" si="89"/>
        <v>54.179152187587043</v>
      </c>
    </row>
    <row r="2861" spans="1:9" ht="25" customHeight="1">
      <c r="A2861" s="1"/>
      <c r="B2861" s="1">
        <v>158</v>
      </c>
      <c r="C2861" s="13" t="s">
        <v>50</v>
      </c>
      <c r="D2861" s="4">
        <v>45199</v>
      </c>
      <c r="E2861" s="4">
        <v>45217</v>
      </c>
      <c r="F2861" s="5">
        <v>7.0582272321790596</v>
      </c>
      <c r="G2861" s="5">
        <f>'PG facts'!E48</f>
        <v>7</v>
      </c>
      <c r="H2861" s="5">
        <f t="shared" si="88"/>
        <v>49.818571661074067</v>
      </c>
      <c r="I2861" s="5">
        <f t="shared" si="89"/>
        <v>49.40759062525342</v>
      </c>
    </row>
    <row r="2862" spans="1:9" ht="25" customHeight="1">
      <c r="A2862" s="1"/>
      <c r="B2862" s="1">
        <v>158</v>
      </c>
      <c r="C2862" s="13" t="s">
        <v>50</v>
      </c>
      <c r="D2862" s="4">
        <v>45291</v>
      </c>
      <c r="E2862" s="4">
        <v>45314</v>
      </c>
      <c r="F2862" s="5">
        <v>5.4935927157217845</v>
      </c>
      <c r="G2862" s="5">
        <f>'PG facts'!E55</f>
        <v>4</v>
      </c>
      <c r="H2862" s="5">
        <f t="shared" si="88"/>
        <v>30.179560926231453</v>
      </c>
      <c r="I2862" s="5">
        <f t="shared" si="89"/>
        <v>21.974370862887138</v>
      </c>
    </row>
    <row r="2863" spans="1:9" ht="25" customHeight="1">
      <c r="A2863" s="1"/>
      <c r="B2863" s="1">
        <v>158</v>
      </c>
      <c r="C2863" s="13" t="s">
        <v>50</v>
      </c>
      <c r="D2863" s="4">
        <v>45382</v>
      </c>
      <c r="E2863" s="4">
        <v>45401</v>
      </c>
      <c r="F2863" s="5">
        <v>4.2122165191533556</v>
      </c>
      <c r="G2863" s="5">
        <f>'PG facts'!E62</f>
        <v>4</v>
      </c>
      <c r="H2863" s="5">
        <f t="shared" si="88"/>
        <v>17.742768004228413</v>
      </c>
      <c r="I2863" s="5">
        <f t="shared" si="89"/>
        <v>16.848866076613422</v>
      </c>
    </row>
    <row r="2864" spans="1:9" ht="25" customHeight="1">
      <c r="A2864" s="1"/>
      <c r="B2864" s="1">
        <v>158</v>
      </c>
      <c r="C2864" s="13" t="s">
        <v>50</v>
      </c>
      <c r="D2864" s="4">
        <v>45473</v>
      </c>
      <c r="E2864" s="4">
        <v>45503</v>
      </c>
      <c r="F2864" s="5">
        <v>3.636809635836169</v>
      </c>
      <c r="G2864" s="5">
        <f>'PG facts'!E69</f>
        <v>3</v>
      </c>
      <c r="H2864" s="5">
        <f t="shared" si="88"/>
        <v>13.226384327310809</v>
      </c>
      <c r="I2864" s="5">
        <f t="shared" si="89"/>
        <v>10.910428907508507</v>
      </c>
    </row>
    <row r="2865" spans="1:9" ht="25" customHeight="1">
      <c r="A2865" s="1"/>
      <c r="B2865" s="1">
        <v>158</v>
      </c>
      <c r="C2865" s="13" t="s">
        <v>50</v>
      </c>
      <c r="D2865" s="4">
        <v>45565</v>
      </c>
      <c r="E2865" s="4">
        <v>45583</v>
      </c>
      <c r="F2865" s="5">
        <v>1.6547550061168037</v>
      </c>
      <c r="G2865" s="5">
        <f>'PG facts'!E76</f>
        <v>1</v>
      </c>
      <c r="H2865" s="5">
        <f t="shared" si="88"/>
        <v>2.7382141302686231</v>
      </c>
      <c r="I2865" s="5">
        <f t="shared" si="89"/>
        <v>1.6547550061168037</v>
      </c>
    </row>
    <row r="2866" spans="1:9" ht="25" customHeight="1">
      <c r="A2866" s="1"/>
      <c r="B2866" s="1">
        <v>159</v>
      </c>
      <c r="C2866" s="13" t="s">
        <v>47</v>
      </c>
      <c r="D2866" s="4">
        <v>44651</v>
      </c>
      <c r="E2866" s="4">
        <v>44671</v>
      </c>
      <c r="F2866" s="5">
        <v>1.0280001916822323</v>
      </c>
      <c r="G2866" s="5">
        <f>'PG facts'!E7</f>
        <v>6</v>
      </c>
      <c r="H2866" s="5">
        <f t="shared" si="88"/>
        <v>1.0567843940987065</v>
      </c>
      <c r="I2866" s="5">
        <f t="shared" si="89"/>
        <v>6.168001150093394</v>
      </c>
    </row>
    <row r="2867" spans="1:9" ht="25" customHeight="1">
      <c r="A2867" s="1"/>
      <c r="B2867" s="1">
        <v>159</v>
      </c>
      <c r="C2867" s="13" t="s">
        <v>47</v>
      </c>
      <c r="D2867" s="4">
        <v>44742</v>
      </c>
      <c r="E2867" s="4">
        <v>44771</v>
      </c>
      <c r="F2867" s="5">
        <v>2.9122729416084958</v>
      </c>
      <c r="G2867" s="5">
        <f>'PG facts'!E14</f>
        <v>6</v>
      </c>
      <c r="H2867" s="5">
        <f t="shared" si="88"/>
        <v>8.4813336864250015</v>
      </c>
      <c r="I2867" s="5">
        <f t="shared" si="89"/>
        <v>17.473637649650975</v>
      </c>
    </row>
    <row r="2868" spans="1:9" ht="25" customHeight="1">
      <c r="A2868" s="1"/>
      <c r="B2868" s="1">
        <v>159</v>
      </c>
      <c r="C2868" s="13" t="s">
        <v>47</v>
      </c>
      <c r="D2868" s="4">
        <v>44834</v>
      </c>
      <c r="E2868" s="4">
        <v>44853</v>
      </c>
      <c r="F2868" s="5">
        <v>5.8502773415310516</v>
      </c>
      <c r="G2868" s="5">
        <f>'PG facts'!E21</f>
        <v>8</v>
      </c>
      <c r="H2868" s="5">
        <f t="shared" si="88"/>
        <v>34.225744972831627</v>
      </c>
      <c r="I2868" s="5">
        <f t="shared" si="89"/>
        <v>46.802218732248413</v>
      </c>
    </row>
    <row r="2869" spans="1:9" ht="25" customHeight="1">
      <c r="A2869" s="1"/>
      <c r="B2869" s="1">
        <v>159</v>
      </c>
      <c r="C2869" s="13" t="s">
        <v>47</v>
      </c>
      <c r="D2869" s="4">
        <v>44926</v>
      </c>
      <c r="E2869" s="4">
        <v>44945</v>
      </c>
      <c r="F2869" s="5">
        <v>7.2560334575520802</v>
      </c>
      <c r="G2869" s="5">
        <f>'PG facts'!E28</f>
        <v>11</v>
      </c>
      <c r="H2869" s="5">
        <f t="shared" si="88"/>
        <v>52.650021537115194</v>
      </c>
      <c r="I2869" s="5">
        <f t="shared" si="89"/>
        <v>79.816368033072877</v>
      </c>
    </row>
    <row r="2870" spans="1:9" ht="25" customHeight="1">
      <c r="A2870" s="1"/>
      <c r="B2870" s="1">
        <v>159</v>
      </c>
      <c r="C2870" s="13" t="s">
        <v>47</v>
      </c>
      <c r="D2870" s="4">
        <v>45016</v>
      </c>
      <c r="E2870" s="4">
        <v>45037</v>
      </c>
      <c r="F2870" s="5">
        <v>6.7723940234483804</v>
      </c>
      <c r="G2870" s="5">
        <f>'PG facts'!E35</f>
        <v>10</v>
      </c>
      <c r="H2870" s="5">
        <f t="shared" si="88"/>
        <v>45.865320808839343</v>
      </c>
      <c r="I2870" s="5">
        <f t="shared" si="89"/>
        <v>67.723940234483806</v>
      </c>
    </row>
    <row r="2871" spans="1:9" ht="25" customHeight="1">
      <c r="A2871" s="1"/>
      <c r="B2871" s="1">
        <v>159</v>
      </c>
      <c r="C2871" s="13" t="s">
        <v>47</v>
      </c>
      <c r="D2871" s="4">
        <v>45107</v>
      </c>
      <c r="E2871" s="4">
        <v>45135</v>
      </c>
      <c r="F2871" s="5">
        <v>7.0582272321790596</v>
      </c>
      <c r="G2871" s="5">
        <f>'PG facts'!E42</f>
        <v>9</v>
      </c>
      <c r="H2871" s="5">
        <f t="shared" si="88"/>
        <v>49.818571661074067</v>
      </c>
      <c r="I2871" s="5">
        <f t="shared" si="89"/>
        <v>63.524045089611533</v>
      </c>
    </row>
    <row r="2872" spans="1:9" ht="25" customHeight="1">
      <c r="A2872" s="1"/>
      <c r="B2872" s="1">
        <v>159</v>
      </c>
      <c r="C2872" s="13" t="s">
        <v>47</v>
      </c>
      <c r="D2872" s="4">
        <v>45199</v>
      </c>
      <c r="E2872" s="4">
        <v>45217</v>
      </c>
      <c r="F2872" s="5">
        <v>5.4935927157217845</v>
      </c>
      <c r="G2872" s="5">
        <f>'PG facts'!E49</f>
        <v>9</v>
      </c>
      <c r="H2872" s="5">
        <f t="shared" si="88"/>
        <v>30.179560926231453</v>
      </c>
      <c r="I2872" s="5">
        <f t="shared" si="89"/>
        <v>49.442334441496058</v>
      </c>
    </row>
    <row r="2873" spans="1:9" ht="25" customHeight="1">
      <c r="A2873" s="1"/>
      <c r="B2873" s="1">
        <v>159</v>
      </c>
      <c r="C2873" s="13" t="s">
        <v>47</v>
      </c>
      <c r="D2873" s="4">
        <v>45291</v>
      </c>
      <c r="E2873" s="4">
        <v>45314</v>
      </c>
      <c r="F2873" s="5">
        <v>4.2122165191533556</v>
      </c>
      <c r="G2873" s="5">
        <f>'PG facts'!E56</f>
        <v>7</v>
      </c>
      <c r="H2873" s="5">
        <f t="shared" si="88"/>
        <v>17.742768004228413</v>
      </c>
      <c r="I2873" s="5">
        <f t="shared" si="89"/>
        <v>29.48551563407349</v>
      </c>
    </row>
    <row r="2874" spans="1:9" ht="25" customHeight="1">
      <c r="A2874" s="1"/>
      <c r="B2874" s="1">
        <v>159</v>
      </c>
      <c r="C2874" s="13" t="s">
        <v>47</v>
      </c>
      <c r="D2874" s="4">
        <v>45382</v>
      </c>
      <c r="E2874" s="4">
        <v>45401</v>
      </c>
      <c r="F2874" s="5">
        <v>3.636809635836169</v>
      </c>
      <c r="G2874" s="5">
        <f>'PG facts'!E63</f>
        <v>10</v>
      </c>
      <c r="H2874" s="5">
        <f t="shared" si="88"/>
        <v>13.226384327310809</v>
      </c>
      <c r="I2874" s="5">
        <f t="shared" si="89"/>
        <v>36.36809635836169</v>
      </c>
    </row>
    <row r="2875" spans="1:9" ht="25" customHeight="1">
      <c r="A2875" s="1"/>
      <c r="B2875" s="1">
        <v>159</v>
      </c>
      <c r="C2875" s="13" t="s">
        <v>47</v>
      </c>
      <c r="D2875" s="4">
        <v>45473</v>
      </c>
      <c r="E2875" s="4">
        <v>45503</v>
      </c>
      <c r="F2875" s="5">
        <v>1.6547550061168037</v>
      </c>
      <c r="G2875" s="5">
        <f>'PG facts'!E70</f>
        <v>5</v>
      </c>
      <c r="H2875" s="5">
        <f t="shared" si="88"/>
        <v>2.7382141302686231</v>
      </c>
      <c r="I2875" s="5">
        <f t="shared" si="89"/>
        <v>8.2737750305840194</v>
      </c>
    </row>
    <row r="2876" spans="1:9" ht="25" customHeight="1">
      <c r="A2876" s="1"/>
      <c r="B2876" s="1">
        <v>159</v>
      </c>
      <c r="C2876" s="13" t="s">
        <v>50</v>
      </c>
      <c r="D2876" s="4">
        <v>44742</v>
      </c>
      <c r="E2876" s="4">
        <v>44771</v>
      </c>
      <c r="F2876" s="5">
        <v>1.0280001916822323</v>
      </c>
      <c r="G2876" s="5">
        <f>'PG facts'!E14</f>
        <v>6</v>
      </c>
      <c r="H2876" s="5">
        <f t="shared" si="88"/>
        <v>1.0567843940987065</v>
      </c>
      <c r="I2876" s="5">
        <f t="shared" si="89"/>
        <v>6.168001150093394</v>
      </c>
    </row>
    <row r="2877" spans="1:9" ht="25" customHeight="1">
      <c r="A2877" s="1"/>
      <c r="B2877" s="1">
        <v>159</v>
      </c>
      <c r="C2877" s="13" t="s">
        <v>50</v>
      </c>
      <c r="D2877" s="4">
        <v>44834</v>
      </c>
      <c r="E2877" s="4">
        <v>44853</v>
      </c>
      <c r="F2877" s="5">
        <v>2.9122729416084958</v>
      </c>
      <c r="G2877" s="5">
        <f>'PG facts'!E21</f>
        <v>8</v>
      </c>
      <c r="H2877" s="5">
        <f t="shared" si="88"/>
        <v>8.4813336864250015</v>
      </c>
      <c r="I2877" s="5">
        <f t="shared" si="89"/>
        <v>23.298183532867967</v>
      </c>
    </row>
    <row r="2878" spans="1:9" ht="25" customHeight="1">
      <c r="A2878" s="1"/>
      <c r="B2878" s="1">
        <v>159</v>
      </c>
      <c r="C2878" s="13" t="s">
        <v>50</v>
      </c>
      <c r="D2878" s="4">
        <v>44926</v>
      </c>
      <c r="E2878" s="4">
        <v>44945</v>
      </c>
      <c r="F2878" s="5">
        <v>5.8502773415310516</v>
      </c>
      <c r="G2878" s="5">
        <f>'PG facts'!E28</f>
        <v>11</v>
      </c>
      <c r="H2878" s="5">
        <f t="shared" si="88"/>
        <v>34.225744972831627</v>
      </c>
      <c r="I2878" s="5">
        <f t="shared" si="89"/>
        <v>64.353050756841569</v>
      </c>
    </row>
    <row r="2879" spans="1:9" ht="25" customHeight="1">
      <c r="A2879" s="1"/>
      <c r="B2879" s="1">
        <v>159</v>
      </c>
      <c r="C2879" s="13" t="s">
        <v>50</v>
      </c>
      <c r="D2879" s="4">
        <v>45016</v>
      </c>
      <c r="E2879" s="4">
        <v>45037</v>
      </c>
      <c r="F2879" s="5">
        <v>7.2560334575520802</v>
      </c>
      <c r="G2879" s="5">
        <f>'PG facts'!E35</f>
        <v>10</v>
      </c>
      <c r="H2879" s="5">
        <f t="shared" si="88"/>
        <v>52.650021537115194</v>
      </c>
      <c r="I2879" s="5">
        <f t="shared" si="89"/>
        <v>72.560334575520798</v>
      </c>
    </row>
    <row r="2880" spans="1:9" ht="25" customHeight="1">
      <c r="A2880" s="1"/>
      <c r="B2880" s="1">
        <v>159</v>
      </c>
      <c r="C2880" s="13" t="s">
        <v>50</v>
      </c>
      <c r="D2880" s="4">
        <v>45107</v>
      </c>
      <c r="E2880" s="4">
        <v>45135</v>
      </c>
      <c r="F2880" s="5">
        <v>6.7723940234483804</v>
      </c>
      <c r="G2880" s="5">
        <f>'PG facts'!E42</f>
        <v>9</v>
      </c>
      <c r="H2880" s="5">
        <f t="shared" si="88"/>
        <v>45.865320808839343</v>
      </c>
      <c r="I2880" s="5">
        <f t="shared" si="89"/>
        <v>60.951546211035421</v>
      </c>
    </row>
    <row r="2881" spans="1:9" ht="25" customHeight="1">
      <c r="A2881" s="1"/>
      <c r="B2881" s="1">
        <v>159</v>
      </c>
      <c r="C2881" s="13" t="s">
        <v>50</v>
      </c>
      <c r="D2881" s="4">
        <v>45199</v>
      </c>
      <c r="E2881" s="4">
        <v>45217</v>
      </c>
      <c r="F2881" s="5">
        <v>7.0582272321790596</v>
      </c>
      <c r="G2881" s="5">
        <f>'PG facts'!E49</f>
        <v>9</v>
      </c>
      <c r="H2881" s="5">
        <f t="shared" si="88"/>
        <v>49.818571661074067</v>
      </c>
      <c r="I2881" s="5">
        <f t="shared" si="89"/>
        <v>63.524045089611533</v>
      </c>
    </row>
    <row r="2882" spans="1:9" ht="25" customHeight="1">
      <c r="A2882" s="1"/>
      <c r="B2882" s="1">
        <v>159</v>
      </c>
      <c r="C2882" s="13" t="s">
        <v>50</v>
      </c>
      <c r="D2882" s="4">
        <v>45291</v>
      </c>
      <c r="E2882" s="4">
        <v>45314</v>
      </c>
      <c r="F2882" s="5">
        <v>5.4935927157217845</v>
      </c>
      <c r="G2882" s="5">
        <f>'PG facts'!E56</f>
        <v>7</v>
      </c>
      <c r="H2882" s="5">
        <f t="shared" si="88"/>
        <v>30.179560926231453</v>
      </c>
      <c r="I2882" s="5">
        <f t="shared" si="89"/>
        <v>38.455149010052494</v>
      </c>
    </row>
    <row r="2883" spans="1:9" ht="25" customHeight="1">
      <c r="A2883" s="1"/>
      <c r="B2883" s="1">
        <v>159</v>
      </c>
      <c r="C2883" s="13" t="s">
        <v>50</v>
      </c>
      <c r="D2883" s="4">
        <v>45382</v>
      </c>
      <c r="E2883" s="4">
        <v>45401</v>
      </c>
      <c r="F2883" s="5">
        <v>4.2122165191533556</v>
      </c>
      <c r="G2883" s="5">
        <f>'PG facts'!E63</f>
        <v>10</v>
      </c>
      <c r="H2883" s="5">
        <f t="shared" si="88"/>
        <v>17.742768004228413</v>
      </c>
      <c r="I2883" s="5">
        <f t="shared" si="89"/>
        <v>42.122165191533554</v>
      </c>
    </row>
    <row r="2884" spans="1:9" ht="25" customHeight="1">
      <c r="A2884" s="1"/>
      <c r="B2884" s="1">
        <v>159</v>
      </c>
      <c r="C2884" s="13" t="s">
        <v>50</v>
      </c>
      <c r="D2884" s="4">
        <v>45473</v>
      </c>
      <c r="E2884" s="4">
        <v>45503</v>
      </c>
      <c r="F2884" s="5">
        <v>3.636809635836169</v>
      </c>
      <c r="G2884" s="5">
        <f>'PG facts'!E70</f>
        <v>5</v>
      </c>
      <c r="H2884" s="5">
        <f t="shared" si="88"/>
        <v>13.226384327310809</v>
      </c>
      <c r="I2884" s="5">
        <f t="shared" si="89"/>
        <v>18.184048179180845</v>
      </c>
    </row>
    <row r="2885" spans="1:9" ht="25" customHeight="1">
      <c r="A2885" s="1"/>
      <c r="B2885" s="1">
        <v>160</v>
      </c>
      <c r="C2885" s="13" t="s">
        <v>47</v>
      </c>
      <c r="D2885" s="4">
        <v>44651</v>
      </c>
      <c r="E2885" s="4">
        <v>44671</v>
      </c>
      <c r="F2885" s="5">
        <v>1.0280001916822323</v>
      </c>
      <c r="G2885" s="5">
        <f>'PG facts'!E7</f>
        <v>6</v>
      </c>
      <c r="H2885" s="5">
        <f t="shared" si="88"/>
        <v>1.0567843940987065</v>
      </c>
      <c r="I2885" s="5">
        <f t="shared" si="89"/>
        <v>6.168001150093394</v>
      </c>
    </row>
    <row r="2886" spans="1:9" ht="25" customHeight="1">
      <c r="A2886" s="1"/>
      <c r="B2886" s="1">
        <v>160</v>
      </c>
      <c r="C2886" s="13" t="s">
        <v>47</v>
      </c>
      <c r="D2886" s="4">
        <v>44742</v>
      </c>
      <c r="E2886" s="4">
        <v>44771</v>
      </c>
      <c r="F2886" s="5">
        <v>2.9122729416084958</v>
      </c>
      <c r="G2886" s="5">
        <f>'PG facts'!E14</f>
        <v>6</v>
      </c>
      <c r="H2886" s="5">
        <f t="shared" ref="H2886:H2949" si="90">F2886^2</f>
        <v>8.4813336864250015</v>
      </c>
      <c r="I2886" s="5">
        <f t="shared" ref="I2886:I2949" si="91">F2886*G2886</f>
        <v>17.473637649650975</v>
      </c>
    </row>
    <row r="2887" spans="1:9" ht="25" customHeight="1">
      <c r="A2887" s="1"/>
      <c r="B2887" s="1">
        <v>160</v>
      </c>
      <c r="C2887" s="13" t="s">
        <v>47</v>
      </c>
      <c r="D2887" s="4">
        <v>44834</v>
      </c>
      <c r="E2887" s="4">
        <v>44853</v>
      </c>
      <c r="F2887" s="5">
        <v>5.8502773415310516</v>
      </c>
      <c r="G2887" s="5">
        <f>'PG facts'!E21</f>
        <v>8</v>
      </c>
      <c r="H2887" s="5">
        <f t="shared" si="90"/>
        <v>34.225744972831627</v>
      </c>
      <c r="I2887" s="5">
        <f t="shared" si="91"/>
        <v>46.802218732248413</v>
      </c>
    </row>
    <row r="2888" spans="1:9" ht="25" customHeight="1">
      <c r="A2888" s="1"/>
      <c r="B2888" s="1">
        <v>160</v>
      </c>
      <c r="C2888" s="13" t="s">
        <v>47</v>
      </c>
      <c r="D2888" s="4">
        <v>44926</v>
      </c>
      <c r="E2888" s="4">
        <v>44945</v>
      </c>
      <c r="F2888" s="5">
        <v>7.2560334575520802</v>
      </c>
      <c r="G2888" s="5">
        <f>'PG facts'!E28</f>
        <v>11</v>
      </c>
      <c r="H2888" s="5">
        <f t="shared" si="90"/>
        <v>52.650021537115194</v>
      </c>
      <c r="I2888" s="5">
        <f t="shared" si="91"/>
        <v>79.816368033072877</v>
      </c>
    </row>
    <row r="2889" spans="1:9" ht="25" customHeight="1">
      <c r="A2889" s="1"/>
      <c r="B2889" s="1">
        <v>160</v>
      </c>
      <c r="C2889" s="13" t="s">
        <v>47</v>
      </c>
      <c r="D2889" s="4">
        <v>45016</v>
      </c>
      <c r="E2889" s="4">
        <v>45037</v>
      </c>
      <c r="F2889" s="5">
        <v>6.7723940234483804</v>
      </c>
      <c r="G2889" s="5">
        <f>'PG facts'!E35</f>
        <v>10</v>
      </c>
      <c r="H2889" s="5">
        <f t="shared" si="90"/>
        <v>45.865320808839343</v>
      </c>
      <c r="I2889" s="5">
        <f t="shared" si="91"/>
        <v>67.723940234483806</v>
      </c>
    </row>
    <row r="2890" spans="1:9" ht="25" customHeight="1">
      <c r="A2890" s="1"/>
      <c r="B2890" s="1">
        <v>160</v>
      </c>
      <c r="C2890" s="13" t="s">
        <v>47</v>
      </c>
      <c r="D2890" s="4">
        <v>45107</v>
      </c>
      <c r="E2890" s="4">
        <v>45135</v>
      </c>
      <c r="F2890" s="5">
        <v>7.0582272321790596</v>
      </c>
      <c r="G2890" s="5">
        <f>'PG facts'!E42</f>
        <v>9</v>
      </c>
      <c r="H2890" s="5">
        <f t="shared" si="90"/>
        <v>49.818571661074067</v>
      </c>
      <c r="I2890" s="5">
        <f t="shared" si="91"/>
        <v>63.524045089611533</v>
      </c>
    </row>
    <row r="2891" spans="1:9" ht="25" customHeight="1">
      <c r="A2891" s="1"/>
      <c r="B2891" s="1">
        <v>160</v>
      </c>
      <c r="C2891" s="13" t="s">
        <v>47</v>
      </c>
      <c r="D2891" s="4">
        <v>45199</v>
      </c>
      <c r="E2891" s="4">
        <v>45217</v>
      </c>
      <c r="F2891" s="5">
        <v>5.4935927157217845</v>
      </c>
      <c r="G2891" s="5">
        <f>'PG facts'!E49</f>
        <v>9</v>
      </c>
      <c r="H2891" s="5">
        <f t="shared" si="90"/>
        <v>30.179560926231453</v>
      </c>
      <c r="I2891" s="5">
        <f t="shared" si="91"/>
        <v>49.442334441496058</v>
      </c>
    </row>
    <row r="2892" spans="1:9" ht="25" customHeight="1">
      <c r="A2892" s="1"/>
      <c r="B2892" s="1">
        <v>160</v>
      </c>
      <c r="C2892" s="13" t="s">
        <v>47</v>
      </c>
      <c r="D2892" s="4">
        <v>45291</v>
      </c>
      <c r="E2892" s="4">
        <v>45314</v>
      </c>
      <c r="F2892" s="5">
        <v>4.2122165191533556</v>
      </c>
      <c r="G2892" s="5">
        <f>'PG facts'!E56</f>
        <v>7</v>
      </c>
      <c r="H2892" s="5">
        <f t="shared" si="90"/>
        <v>17.742768004228413</v>
      </c>
      <c r="I2892" s="5">
        <f t="shared" si="91"/>
        <v>29.48551563407349</v>
      </c>
    </row>
    <row r="2893" spans="1:9" ht="25" customHeight="1">
      <c r="A2893" s="1"/>
      <c r="B2893" s="1">
        <v>160</v>
      </c>
      <c r="C2893" s="13" t="s">
        <v>47</v>
      </c>
      <c r="D2893" s="4">
        <v>45382</v>
      </c>
      <c r="E2893" s="4">
        <v>45401</v>
      </c>
      <c r="F2893" s="5">
        <v>3.636809635836169</v>
      </c>
      <c r="G2893" s="5">
        <f>'PG facts'!E63</f>
        <v>10</v>
      </c>
      <c r="H2893" s="5">
        <f t="shared" si="90"/>
        <v>13.226384327310809</v>
      </c>
      <c r="I2893" s="5">
        <f t="shared" si="91"/>
        <v>36.36809635836169</v>
      </c>
    </row>
    <row r="2894" spans="1:9" ht="25" customHeight="1">
      <c r="A2894" s="1"/>
      <c r="B2894" s="1">
        <v>160</v>
      </c>
      <c r="C2894" s="13" t="s">
        <v>47</v>
      </c>
      <c r="D2894" s="4">
        <v>45473</v>
      </c>
      <c r="E2894" s="4">
        <v>45503</v>
      </c>
      <c r="F2894" s="5">
        <v>1.6547550061168037</v>
      </c>
      <c r="G2894" s="5">
        <f>'PG facts'!E70</f>
        <v>5</v>
      </c>
      <c r="H2894" s="5">
        <f t="shared" si="90"/>
        <v>2.7382141302686231</v>
      </c>
      <c r="I2894" s="5">
        <f t="shared" si="91"/>
        <v>8.2737750305840194</v>
      </c>
    </row>
    <row r="2895" spans="1:9" ht="25" customHeight="1">
      <c r="A2895" s="1"/>
      <c r="B2895" s="1">
        <v>160</v>
      </c>
      <c r="C2895" s="13" t="s">
        <v>50</v>
      </c>
      <c r="D2895" s="4">
        <v>44742</v>
      </c>
      <c r="E2895" s="4">
        <v>44771</v>
      </c>
      <c r="F2895" s="5">
        <v>1.0280001916822323</v>
      </c>
      <c r="G2895" s="5">
        <f>'PG facts'!E14</f>
        <v>6</v>
      </c>
      <c r="H2895" s="5">
        <f t="shared" si="90"/>
        <v>1.0567843940987065</v>
      </c>
      <c r="I2895" s="5">
        <f t="shared" si="91"/>
        <v>6.168001150093394</v>
      </c>
    </row>
    <row r="2896" spans="1:9" ht="25" customHeight="1">
      <c r="A2896" s="1"/>
      <c r="B2896" s="1">
        <v>160</v>
      </c>
      <c r="C2896" s="13" t="s">
        <v>50</v>
      </c>
      <c r="D2896" s="4">
        <v>44834</v>
      </c>
      <c r="E2896" s="4">
        <v>44853</v>
      </c>
      <c r="F2896" s="5">
        <v>2.9122729416084958</v>
      </c>
      <c r="G2896" s="5">
        <f>'PG facts'!E21</f>
        <v>8</v>
      </c>
      <c r="H2896" s="5">
        <f t="shared" si="90"/>
        <v>8.4813336864250015</v>
      </c>
      <c r="I2896" s="5">
        <f t="shared" si="91"/>
        <v>23.298183532867967</v>
      </c>
    </row>
    <row r="2897" spans="1:9" ht="25" customHeight="1">
      <c r="A2897" s="1"/>
      <c r="B2897" s="1">
        <v>160</v>
      </c>
      <c r="C2897" s="13" t="s">
        <v>50</v>
      </c>
      <c r="D2897" s="4">
        <v>44926</v>
      </c>
      <c r="E2897" s="4">
        <v>44945</v>
      </c>
      <c r="F2897" s="5">
        <v>5.8502773415310516</v>
      </c>
      <c r="G2897" s="5">
        <f>'PG facts'!E28</f>
        <v>11</v>
      </c>
      <c r="H2897" s="5">
        <f t="shared" si="90"/>
        <v>34.225744972831627</v>
      </c>
      <c r="I2897" s="5">
        <f t="shared" si="91"/>
        <v>64.353050756841569</v>
      </c>
    </row>
    <row r="2898" spans="1:9" ht="25" customHeight="1">
      <c r="A2898" s="1"/>
      <c r="B2898" s="1">
        <v>160</v>
      </c>
      <c r="C2898" s="13" t="s">
        <v>50</v>
      </c>
      <c r="D2898" s="4">
        <v>45016</v>
      </c>
      <c r="E2898" s="4">
        <v>45037</v>
      </c>
      <c r="F2898" s="5">
        <v>7.2560334575520802</v>
      </c>
      <c r="G2898" s="5">
        <f>'PG facts'!E35</f>
        <v>10</v>
      </c>
      <c r="H2898" s="5">
        <f t="shared" si="90"/>
        <v>52.650021537115194</v>
      </c>
      <c r="I2898" s="5">
        <f t="shared" si="91"/>
        <v>72.560334575520798</v>
      </c>
    </row>
    <row r="2899" spans="1:9" ht="25" customHeight="1">
      <c r="A2899" s="1"/>
      <c r="B2899" s="1">
        <v>160</v>
      </c>
      <c r="C2899" s="13" t="s">
        <v>50</v>
      </c>
      <c r="D2899" s="4">
        <v>45107</v>
      </c>
      <c r="E2899" s="4">
        <v>45135</v>
      </c>
      <c r="F2899" s="5">
        <v>6.7723940234483804</v>
      </c>
      <c r="G2899" s="5">
        <f>'PG facts'!E42</f>
        <v>9</v>
      </c>
      <c r="H2899" s="5">
        <f t="shared" si="90"/>
        <v>45.865320808839343</v>
      </c>
      <c r="I2899" s="5">
        <f t="shared" si="91"/>
        <v>60.951546211035421</v>
      </c>
    </row>
    <row r="2900" spans="1:9" ht="25" customHeight="1">
      <c r="A2900" s="1"/>
      <c r="B2900" s="1">
        <v>160</v>
      </c>
      <c r="C2900" s="13" t="s">
        <v>50</v>
      </c>
      <c r="D2900" s="4">
        <v>45199</v>
      </c>
      <c r="E2900" s="4">
        <v>45217</v>
      </c>
      <c r="F2900" s="5">
        <v>7.0582272321790596</v>
      </c>
      <c r="G2900" s="5">
        <f>'PG facts'!E49</f>
        <v>9</v>
      </c>
      <c r="H2900" s="5">
        <f t="shared" si="90"/>
        <v>49.818571661074067</v>
      </c>
      <c r="I2900" s="5">
        <f t="shared" si="91"/>
        <v>63.524045089611533</v>
      </c>
    </row>
    <row r="2901" spans="1:9" ht="25" customHeight="1">
      <c r="A2901" s="1"/>
      <c r="B2901" s="1">
        <v>160</v>
      </c>
      <c r="C2901" s="13" t="s">
        <v>50</v>
      </c>
      <c r="D2901" s="4">
        <v>45291</v>
      </c>
      <c r="E2901" s="4">
        <v>45314</v>
      </c>
      <c r="F2901" s="5">
        <v>5.4935927157217845</v>
      </c>
      <c r="G2901" s="5">
        <f>'PG facts'!E56</f>
        <v>7</v>
      </c>
      <c r="H2901" s="5">
        <f t="shared" si="90"/>
        <v>30.179560926231453</v>
      </c>
      <c r="I2901" s="5">
        <f t="shared" si="91"/>
        <v>38.455149010052494</v>
      </c>
    </row>
    <row r="2902" spans="1:9" ht="25" customHeight="1">
      <c r="A2902" s="1"/>
      <c r="B2902" s="1">
        <v>160</v>
      </c>
      <c r="C2902" s="13" t="s">
        <v>50</v>
      </c>
      <c r="D2902" s="4">
        <v>45382</v>
      </c>
      <c r="E2902" s="4">
        <v>45401</v>
      </c>
      <c r="F2902" s="5">
        <v>4.2122165191533556</v>
      </c>
      <c r="G2902" s="5">
        <f>'PG facts'!E63</f>
        <v>10</v>
      </c>
      <c r="H2902" s="5">
        <f t="shared" si="90"/>
        <v>17.742768004228413</v>
      </c>
      <c r="I2902" s="5">
        <f t="shared" si="91"/>
        <v>42.122165191533554</v>
      </c>
    </row>
    <row r="2903" spans="1:9" ht="25" customHeight="1">
      <c r="A2903" s="1"/>
      <c r="B2903" s="1">
        <v>160</v>
      </c>
      <c r="C2903" s="13" t="s">
        <v>50</v>
      </c>
      <c r="D2903" s="4">
        <v>45473</v>
      </c>
      <c r="E2903" s="4">
        <v>45503</v>
      </c>
      <c r="F2903" s="5">
        <v>3.636809635836169</v>
      </c>
      <c r="G2903" s="5">
        <f>'PG facts'!E70</f>
        <v>5</v>
      </c>
      <c r="H2903" s="5">
        <f t="shared" si="90"/>
        <v>13.226384327310809</v>
      </c>
      <c r="I2903" s="5">
        <f t="shared" si="91"/>
        <v>18.184048179180845</v>
      </c>
    </row>
    <row r="2904" spans="1:9" ht="25" customHeight="1">
      <c r="A2904" s="1"/>
      <c r="B2904" s="1">
        <v>161</v>
      </c>
      <c r="C2904" s="13" t="s">
        <v>47</v>
      </c>
      <c r="D2904" s="4">
        <v>44651</v>
      </c>
      <c r="E2904" s="4">
        <v>44671</v>
      </c>
      <c r="F2904" s="5">
        <v>1.0280001916822323</v>
      </c>
      <c r="G2904" s="5">
        <f>'PG facts'!E7</f>
        <v>6</v>
      </c>
      <c r="H2904" s="5">
        <f t="shared" si="90"/>
        <v>1.0567843940987065</v>
      </c>
      <c r="I2904" s="5">
        <f t="shared" si="91"/>
        <v>6.168001150093394</v>
      </c>
    </row>
    <row r="2905" spans="1:9" ht="25" customHeight="1">
      <c r="A2905" s="1"/>
      <c r="B2905" s="1">
        <v>161</v>
      </c>
      <c r="C2905" s="13" t="s">
        <v>47</v>
      </c>
      <c r="D2905" s="4">
        <v>44742</v>
      </c>
      <c r="E2905" s="4">
        <v>44771</v>
      </c>
      <c r="F2905" s="5">
        <v>2.9122729416084958</v>
      </c>
      <c r="G2905" s="5">
        <f>'PG facts'!E14</f>
        <v>6</v>
      </c>
      <c r="H2905" s="5">
        <f t="shared" si="90"/>
        <v>8.4813336864250015</v>
      </c>
      <c r="I2905" s="5">
        <f t="shared" si="91"/>
        <v>17.473637649650975</v>
      </c>
    </row>
    <row r="2906" spans="1:9" ht="25" customHeight="1">
      <c r="A2906" s="1"/>
      <c r="B2906" s="1">
        <v>161</v>
      </c>
      <c r="C2906" s="13" t="s">
        <v>47</v>
      </c>
      <c r="D2906" s="4">
        <v>44834</v>
      </c>
      <c r="E2906" s="4">
        <v>44853</v>
      </c>
      <c r="F2906" s="5">
        <v>5.8502773415310516</v>
      </c>
      <c r="G2906" s="5">
        <f>'PG facts'!E21</f>
        <v>8</v>
      </c>
      <c r="H2906" s="5">
        <f t="shared" si="90"/>
        <v>34.225744972831627</v>
      </c>
      <c r="I2906" s="5">
        <f t="shared" si="91"/>
        <v>46.802218732248413</v>
      </c>
    </row>
    <row r="2907" spans="1:9" ht="25" customHeight="1">
      <c r="A2907" s="1"/>
      <c r="B2907" s="1">
        <v>161</v>
      </c>
      <c r="C2907" s="13" t="s">
        <v>47</v>
      </c>
      <c r="D2907" s="4">
        <v>44926</v>
      </c>
      <c r="E2907" s="4">
        <v>44945</v>
      </c>
      <c r="F2907" s="5">
        <v>7.2560334575520802</v>
      </c>
      <c r="G2907" s="5">
        <f>'PG facts'!E28</f>
        <v>11</v>
      </c>
      <c r="H2907" s="5">
        <f t="shared" si="90"/>
        <v>52.650021537115194</v>
      </c>
      <c r="I2907" s="5">
        <f t="shared" si="91"/>
        <v>79.816368033072877</v>
      </c>
    </row>
    <row r="2908" spans="1:9" ht="25" customHeight="1">
      <c r="A2908" s="1"/>
      <c r="B2908" s="1">
        <v>161</v>
      </c>
      <c r="C2908" s="13" t="s">
        <v>47</v>
      </c>
      <c r="D2908" s="4">
        <v>45016</v>
      </c>
      <c r="E2908" s="4">
        <v>45037</v>
      </c>
      <c r="F2908" s="5">
        <v>6.7723940234483804</v>
      </c>
      <c r="G2908" s="5">
        <f>'PG facts'!E35</f>
        <v>10</v>
      </c>
      <c r="H2908" s="5">
        <f t="shared" si="90"/>
        <v>45.865320808839343</v>
      </c>
      <c r="I2908" s="5">
        <f t="shared" si="91"/>
        <v>67.723940234483806</v>
      </c>
    </row>
    <row r="2909" spans="1:9" ht="25" customHeight="1">
      <c r="A2909" s="1"/>
      <c r="B2909" s="1">
        <v>161</v>
      </c>
      <c r="C2909" s="13" t="s">
        <v>47</v>
      </c>
      <c r="D2909" s="4">
        <v>45107</v>
      </c>
      <c r="E2909" s="4">
        <v>45135</v>
      </c>
      <c r="F2909" s="5">
        <v>7.0582272321790596</v>
      </c>
      <c r="G2909" s="5">
        <f>'PG facts'!E42</f>
        <v>9</v>
      </c>
      <c r="H2909" s="5">
        <f t="shared" si="90"/>
        <v>49.818571661074067</v>
      </c>
      <c r="I2909" s="5">
        <f t="shared" si="91"/>
        <v>63.524045089611533</v>
      </c>
    </row>
    <row r="2910" spans="1:9" ht="25" customHeight="1">
      <c r="A2910" s="1"/>
      <c r="B2910" s="1">
        <v>161</v>
      </c>
      <c r="C2910" s="13" t="s">
        <v>47</v>
      </c>
      <c r="D2910" s="4">
        <v>45199</v>
      </c>
      <c r="E2910" s="4">
        <v>45217</v>
      </c>
      <c r="F2910" s="5">
        <v>5.4935927157217845</v>
      </c>
      <c r="G2910" s="5">
        <f>'PG facts'!E49</f>
        <v>9</v>
      </c>
      <c r="H2910" s="5">
        <f t="shared" si="90"/>
        <v>30.179560926231453</v>
      </c>
      <c r="I2910" s="5">
        <f t="shared" si="91"/>
        <v>49.442334441496058</v>
      </c>
    </row>
    <row r="2911" spans="1:9" ht="25" customHeight="1">
      <c r="A2911" s="1"/>
      <c r="B2911" s="1">
        <v>161</v>
      </c>
      <c r="C2911" s="13" t="s">
        <v>47</v>
      </c>
      <c r="D2911" s="4">
        <v>45291</v>
      </c>
      <c r="E2911" s="4">
        <v>45314</v>
      </c>
      <c r="F2911" s="5">
        <v>4.2122165191533556</v>
      </c>
      <c r="G2911" s="5">
        <f>'PG facts'!E56</f>
        <v>7</v>
      </c>
      <c r="H2911" s="5">
        <f t="shared" si="90"/>
        <v>17.742768004228413</v>
      </c>
      <c r="I2911" s="5">
        <f t="shared" si="91"/>
        <v>29.48551563407349</v>
      </c>
    </row>
    <row r="2912" spans="1:9" ht="25" customHeight="1">
      <c r="A2912" s="1"/>
      <c r="B2912" s="1">
        <v>161</v>
      </c>
      <c r="C2912" s="13" t="s">
        <v>47</v>
      </c>
      <c r="D2912" s="4">
        <v>45382</v>
      </c>
      <c r="E2912" s="4">
        <v>45401</v>
      </c>
      <c r="F2912" s="5">
        <v>3.636809635836169</v>
      </c>
      <c r="G2912" s="5">
        <f>'PG facts'!E63</f>
        <v>10</v>
      </c>
      <c r="H2912" s="5">
        <f t="shared" si="90"/>
        <v>13.226384327310809</v>
      </c>
      <c r="I2912" s="5">
        <f t="shared" si="91"/>
        <v>36.36809635836169</v>
      </c>
    </row>
    <row r="2913" spans="1:9" ht="25" customHeight="1">
      <c r="A2913" s="1"/>
      <c r="B2913" s="1">
        <v>161</v>
      </c>
      <c r="C2913" s="13" t="s">
        <v>47</v>
      </c>
      <c r="D2913" s="4">
        <v>45473</v>
      </c>
      <c r="E2913" s="4">
        <v>45503</v>
      </c>
      <c r="F2913" s="5">
        <v>1.6547550061168037</v>
      </c>
      <c r="G2913" s="5">
        <f>'PG facts'!E70</f>
        <v>5</v>
      </c>
      <c r="H2913" s="5">
        <f t="shared" si="90"/>
        <v>2.7382141302686231</v>
      </c>
      <c r="I2913" s="5">
        <f t="shared" si="91"/>
        <v>8.2737750305840194</v>
      </c>
    </row>
    <row r="2914" spans="1:9" ht="25" customHeight="1">
      <c r="A2914" s="1"/>
      <c r="B2914" s="1">
        <v>161</v>
      </c>
      <c r="C2914" s="13" t="s">
        <v>47</v>
      </c>
      <c r="D2914" s="4">
        <v>45565</v>
      </c>
      <c r="E2914" s="4">
        <v>45583</v>
      </c>
      <c r="F2914" s="5">
        <v>0.37330111522773102</v>
      </c>
      <c r="G2914" s="5">
        <f>'PG facts'!E77</f>
        <v>1</v>
      </c>
      <c r="H2914" s="5">
        <f t="shared" si="90"/>
        <v>0.13935372263026771</v>
      </c>
      <c r="I2914" s="5">
        <f t="shared" si="91"/>
        <v>0.37330111522773102</v>
      </c>
    </row>
    <row r="2915" spans="1:9" ht="25" customHeight="1">
      <c r="A2915" s="1"/>
      <c r="B2915" s="1">
        <v>161</v>
      </c>
      <c r="C2915" s="13" t="s">
        <v>50</v>
      </c>
      <c r="D2915" s="4">
        <v>44742</v>
      </c>
      <c r="E2915" s="4">
        <v>44771</v>
      </c>
      <c r="F2915" s="5">
        <v>1.0280001916822323</v>
      </c>
      <c r="G2915" s="5">
        <f>'PG facts'!E14</f>
        <v>6</v>
      </c>
      <c r="H2915" s="5">
        <f t="shared" si="90"/>
        <v>1.0567843940987065</v>
      </c>
      <c r="I2915" s="5">
        <f t="shared" si="91"/>
        <v>6.168001150093394</v>
      </c>
    </row>
    <row r="2916" spans="1:9" ht="25" customHeight="1">
      <c r="A2916" s="1"/>
      <c r="B2916" s="1">
        <v>161</v>
      </c>
      <c r="C2916" s="13" t="s">
        <v>50</v>
      </c>
      <c r="D2916" s="4">
        <v>44834</v>
      </c>
      <c r="E2916" s="4">
        <v>44853</v>
      </c>
      <c r="F2916" s="5">
        <v>2.9122729416084958</v>
      </c>
      <c r="G2916" s="5">
        <f>'PG facts'!E21</f>
        <v>8</v>
      </c>
      <c r="H2916" s="5">
        <f t="shared" si="90"/>
        <v>8.4813336864250015</v>
      </c>
      <c r="I2916" s="5">
        <f t="shared" si="91"/>
        <v>23.298183532867967</v>
      </c>
    </row>
    <row r="2917" spans="1:9" ht="25" customHeight="1">
      <c r="A2917" s="1"/>
      <c r="B2917" s="1">
        <v>161</v>
      </c>
      <c r="C2917" s="13" t="s">
        <v>50</v>
      </c>
      <c r="D2917" s="4">
        <v>44926</v>
      </c>
      <c r="E2917" s="4">
        <v>44945</v>
      </c>
      <c r="F2917" s="5">
        <v>5.8502773415310516</v>
      </c>
      <c r="G2917" s="5">
        <f>'PG facts'!E28</f>
        <v>11</v>
      </c>
      <c r="H2917" s="5">
        <f t="shared" si="90"/>
        <v>34.225744972831627</v>
      </c>
      <c r="I2917" s="5">
        <f t="shared" si="91"/>
        <v>64.353050756841569</v>
      </c>
    </row>
    <row r="2918" spans="1:9" ht="25" customHeight="1">
      <c r="A2918" s="1"/>
      <c r="B2918" s="1">
        <v>161</v>
      </c>
      <c r="C2918" s="13" t="s">
        <v>50</v>
      </c>
      <c r="D2918" s="4">
        <v>45016</v>
      </c>
      <c r="E2918" s="4">
        <v>45037</v>
      </c>
      <c r="F2918" s="5">
        <v>7.2560334575520802</v>
      </c>
      <c r="G2918" s="5">
        <f>'PG facts'!E35</f>
        <v>10</v>
      </c>
      <c r="H2918" s="5">
        <f t="shared" si="90"/>
        <v>52.650021537115194</v>
      </c>
      <c r="I2918" s="5">
        <f t="shared" si="91"/>
        <v>72.560334575520798</v>
      </c>
    </row>
    <row r="2919" spans="1:9" ht="25" customHeight="1">
      <c r="A2919" s="1"/>
      <c r="B2919" s="1">
        <v>161</v>
      </c>
      <c r="C2919" s="13" t="s">
        <v>50</v>
      </c>
      <c r="D2919" s="4">
        <v>45107</v>
      </c>
      <c r="E2919" s="4">
        <v>45135</v>
      </c>
      <c r="F2919" s="5">
        <v>6.7723940234483804</v>
      </c>
      <c r="G2919" s="5">
        <f>'PG facts'!E42</f>
        <v>9</v>
      </c>
      <c r="H2919" s="5">
        <f t="shared" si="90"/>
        <v>45.865320808839343</v>
      </c>
      <c r="I2919" s="5">
        <f t="shared" si="91"/>
        <v>60.951546211035421</v>
      </c>
    </row>
    <row r="2920" spans="1:9" ht="25" customHeight="1">
      <c r="A2920" s="1"/>
      <c r="B2920" s="1">
        <v>161</v>
      </c>
      <c r="C2920" s="13" t="s">
        <v>50</v>
      </c>
      <c r="D2920" s="4">
        <v>45199</v>
      </c>
      <c r="E2920" s="4">
        <v>45217</v>
      </c>
      <c r="F2920" s="5">
        <v>7.0582272321790596</v>
      </c>
      <c r="G2920" s="5">
        <f>'PG facts'!E49</f>
        <v>9</v>
      </c>
      <c r="H2920" s="5">
        <f t="shared" si="90"/>
        <v>49.818571661074067</v>
      </c>
      <c r="I2920" s="5">
        <f t="shared" si="91"/>
        <v>63.524045089611533</v>
      </c>
    </row>
    <row r="2921" spans="1:9" ht="25" customHeight="1">
      <c r="A2921" s="1"/>
      <c r="B2921" s="1">
        <v>161</v>
      </c>
      <c r="C2921" s="13" t="s">
        <v>50</v>
      </c>
      <c r="D2921" s="4">
        <v>45291</v>
      </c>
      <c r="E2921" s="4">
        <v>45314</v>
      </c>
      <c r="F2921" s="5">
        <v>5.4935927157217845</v>
      </c>
      <c r="G2921" s="5">
        <f>'PG facts'!E56</f>
        <v>7</v>
      </c>
      <c r="H2921" s="5">
        <f t="shared" si="90"/>
        <v>30.179560926231453</v>
      </c>
      <c r="I2921" s="5">
        <f t="shared" si="91"/>
        <v>38.455149010052494</v>
      </c>
    </row>
    <row r="2922" spans="1:9" ht="25" customHeight="1">
      <c r="A2922" s="1"/>
      <c r="B2922" s="1">
        <v>161</v>
      </c>
      <c r="C2922" s="13" t="s">
        <v>50</v>
      </c>
      <c r="D2922" s="4">
        <v>45382</v>
      </c>
      <c r="E2922" s="4">
        <v>45401</v>
      </c>
      <c r="F2922" s="5">
        <v>4.2122165191533556</v>
      </c>
      <c r="G2922" s="5">
        <f>'PG facts'!E63</f>
        <v>10</v>
      </c>
      <c r="H2922" s="5">
        <f t="shared" si="90"/>
        <v>17.742768004228413</v>
      </c>
      <c r="I2922" s="5">
        <f t="shared" si="91"/>
        <v>42.122165191533554</v>
      </c>
    </row>
    <row r="2923" spans="1:9" ht="25" customHeight="1">
      <c r="A2923" s="1"/>
      <c r="B2923" s="1">
        <v>161</v>
      </c>
      <c r="C2923" s="13" t="s">
        <v>50</v>
      </c>
      <c r="D2923" s="4">
        <v>45473</v>
      </c>
      <c r="E2923" s="4">
        <v>45503</v>
      </c>
      <c r="F2923" s="5">
        <v>3.636809635836169</v>
      </c>
      <c r="G2923" s="5">
        <f>'PG facts'!E70</f>
        <v>5</v>
      </c>
      <c r="H2923" s="5">
        <f t="shared" si="90"/>
        <v>13.226384327310809</v>
      </c>
      <c r="I2923" s="5">
        <f t="shared" si="91"/>
        <v>18.184048179180845</v>
      </c>
    </row>
    <row r="2924" spans="1:9" ht="25" customHeight="1">
      <c r="A2924" s="1"/>
      <c r="B2924" s="1">
        <v>161</v>
      </c>
      <c r="C2924" s="13" t="s">
        <v>50</v>
      </c>
      <c r="D2924" s="4">
        <v>45565</v>
      </c>
      <c r="E2924" s="4">
        <v>45583</v>
      </c>
      <c r="F2924" s="5">
        <v>1.6547550061168037</v>
      </c>
      <c r="G2924" s="5">
        <f>'PG facts'!E77</f>
        <v>1</v>
      </c>
      <c r="H2924" s="5">
        <f t="shared" si="90"/>
        <v>2.7382141302686231</v>
      </c>
      <c r="I2924" s="5">
        <f t="shared" si="91"/>
        <v>1.6547550061168037</v>
      </c>
    </row>
    <row r="2925" spans="1:9" ht="25" customHeight="1">
      <c r="A2925" s="1"/>
      <c r="B2925" s="1">
        <v>162</v>
      </c>
      <c r="C2925" s="13" t="s">
        <v>47</v>
      </c>
      <c r="D2925" s="4">
        <v>44651</v>
      </c>
      <c r="E2925" s="4">
        <v>44671</v>
      </c>
      <c r="F2925" s="5">
        <v>1.0280001916822323</v>
      </c>
      <c r="G2925" s="5">
        <f>'PG facts'!E7</f>
        <v>6</v>
      </c>
      <c r="H2925" s="5">
        <f t="shared" si="90"/>
        <v>1.0567843940987065</v>
      </c>
      <c r="I2925" s="5">
        <f t="shared" si="91"/>
        <v>6.168001150093394</v>
      </c>
    </row>
    <row r="2926" spans="1:9" ht="25" customHeight="1">
      <c r="A2926" s="1"/>
      <c r="B2926" s="1">
        <v>162</v>
      </c>
      <c r="C2926" s="13" t="s">
        <v>47</v>
      </c>
      <c r="D2926" s="4">
        <v>44742</v>
      </c>
      <c r="E2926" s="4">
        <v>44771</v>
      </c>
      <c r="F2926" s="5">
        <v>2.9122729416084958</v>
      </c>
      <c r="G2926" s="5">
        <f>'PG facts'!E14</f>
        <v>6</v>
      </c>
      <c r="H2926" s="5">
        <f t="shared" si="90"/>
        <v>8.4813336864250015</v>
      </c>
      <c r="I2926" s="5">
        <f t="shared" si="91"/>
        <v>17.473637649650975</v>
      </c>
    </row>
    <row r="2927" spans="1:9" ht="25" customHeight="1">
      <c r="A2927" s="1"/>
      <c r="B2927" s="1">
        <v>162</v>
      </c>
      <c r="C2927" s="13" t="s">
        <v>47</v>
      </c>
      <c r="D2927" s="4">
        <v>44834</v>
      </c>
      <c r="E2927" s="4">
        <v>44853</v>
      </c>
      <c r="F2927" s="5">
        <v>5.8502773415310516</v>
      </c>
      <c r="G2927" s="5">
        <f>'PG facts'!E21</f>
        <v>8</v>
      </c>
      <c r="H2927" s="5">
        <f t="shared" si="90"/>
        <v>34.225744972831627</v>
      </c>
      <c r="I2927" s="5">
        <f t="shared" si="91"/>
        <v>46.802218732248413</v>
      </c>
    </row>
    <row r="2928" spans="1:9" ht="25" customHeight="1">
      <c r="A2928" s="1"/>
      <c r="B2928" s="1">
        <v>162</v>
      </c>
      <c r="C2928" s="13" t="s">
        <v>47</v>
      </c>
      <c r="D2928" s="4">
        <v>44926</v>
      </c>
      <c r="E2928" s="4">
        <v>44945</v>
      </c>
      <c r="F2928" s="5">
        <v>7.2560334575520802</v>
      </c>
      <c r="G2928" s="5">
        <f>'PG facts'!E28</f>
        <v>11</v>
      </c>
      <c r="H2928" s="5">
        <f t="shared" si="90"/>
        <v>52.650021537115194</v>
      </c>
      <c r="I2928" s="5">
        <f t="shared" si="91"/>
        <v>79.816368033072877</v>
      </c>
    </row>
    <row r="2929" spans="1:9" ht="25" customHeight="1">
      <c r="A2929" s="1"/>
      <c r="B2929" s="1">
        <v>162</v>
      </c>
      <c r="C2929" s="13" t="s">
        <v>47</v>
      </c>
      <c r="D2929" s="4">
        <v>45016</v>
      </c>
      <c r="E2929" s="4">
        <v>45037</v>
      </c>
      <c r="F2929" s="5">
        <v>6.7723940234483804</v>
      </c>
      <c r="G2929" s="5">
        <f>'PG facts'!E35</f>
        <v>10</v>
      </c>
      <c r="H2929" s="5">
        <f t="shared" si="90"/>
        <v>45.865320808839343</v>
      </c>
      <c r="I2929" s="5">
        <f t="shared" si="91"/>
        <v>67.723940234483806</v>
      </c>
    </row>
    <row r="2930" spans="1:9" ht="25" customHeight="1">
      <c r="A2930" s="1"/>
      <c r="B2930" s="1">
        <v>162</v>
      </c>
      <c r="C2930" s="13" t="s">
        <v>47</v>
      </c>
      <c r="D2930" s="4">
        <v>45107</v>
      </c>
      <c r="E2930" s="4">
        <v>45135</v>
      </c>
      <c r="F2930" s="5">
        <v>7.0582272321790596</v>
      </c>
      <c r="G2930" s="5">
        <f>'PG facts'!E42</f>
        <v>9</v>
      </c>
      <c r="H2930" s="5">
        <f t="shared" si="90"/>
        <v>49.818571661074067</v>
      </c>
      <c r="I2930" s="5">
        <f t="shared" si="91"/>
        <v>63.524045089611533</v>
      </c>
    </row>
    <row r="2931" spans="1:9" ht="25" customHeight="1">
      <c r="A2931" s="1"/>
      <c r="B2931" s="1">
        <v>162</v>
      </c>
      <c r="C2931" s="13" t="s">
        <v>47</v>
      </c>
      <c r="D2931" s="4">
        <v>45199</v>
      </c>
      <c r="E2931" s="4">
        <v>45217</v>
      </c>
      <c r="F2931" s="5">
        <v>5.4935927157217845</v>
      </c>
      <c r="G2931" s="5">
        <f>'PG facts'!E49</f>
        <v>9</v>
      </c>
      <c r="H2931" s="5">
        <f t="shared" si="90"/>
        <v>30.179560926231453</v>
      </c>
      <c r="I2931" s="5">
        <f t="shared" si="91"/>
        <v>49.442334441496058</v>
      </c>
    </row>
    <row r="2932" spans="1:9" ht="25" customHeight="1">
      <c r="A2932" s="1"/>
      <c r="B2932" s="1">
        <v>162</v>
      </c>
      <c r="C2932" s="13" t="s">
        <v>47</v>
      </c>
      <c r="D2932" s="4">
        <v>45291</v>
      </c>
      <c r="E2932" s="4">
        <v>45314</v>
      </c>
      <c r="F2932" s="5">
        <v>4.2122165191533556</v>
      </c>
      <c r="G2932" s="5">
        <f>'PG facts'!E56</f>
        <v>7</v>
      </c>
      <c r="H2932" s="5">
        <f t="shared" si="90"/>
        <v>17.742768004228413</v>
      </c>
      <c r="I2932" s="5">
        <f t="shared" si="91"/>
        <v>29.48551563407349</v>
      </c>
    </row>
    <row r="2933" spans="1:9" ht="25" customHeight="1">
      <c r="A2933" s="1"/>
      <c r="B2933" s="1">
        <v>162</v>
      </c>
      <c r="C2933" s="13" t="s">
        <v>47</v>
      </c>
      <c r="D2933" s="4">
        <v>45382</v>
      </c>
      <c r="E2933" s="4">
        <v>45401</v>
      </c>
      <c r="F2933" s="5">
        <v>3.636809635836169</v>
      </c>
      <c r="G2933" s="5">
        <f>'PG facts'!E63</f>
        <v>10</v>
      </c>
      <c r="H2933" s="5">
        <f t="shared" si="90"/>
        <v>13.226384327310809</v>
      </c>
      <c r="I2933" s="5">
        <f t="shared" si="91"/>
        <v>36.36809635836169</v>
      </c>
    </row>
    <row r="2934" spans="1:9" ht="25" customHeight="1">
      <c r="A2934" s="1"/>
      <c r="B2934" s="1">
        <v>162</v>
      </c>
      <c r="C2934" s="13" t="s">
        <v>47</v>
      </c>
      <c r="D2934" s="4">
        <v>45473</v>
      </c>
      <c r="E2934" s="4">
        <v>45503</v>
      </c>
      <c r="F2934" s="5">
        <v>1.6547550061168037</v>
      </c>
      <c r="G2934" s="5">
        <f>'PG facts'!E70</f>
        <v>5</v>
      </c>
      <c r="H2934" s="5">
        <f t="shared" si="90"/>
        <v>2.7382141302686231</v>
      </c>
      <c r="I2934" s="5">
        <f t="shared" si="91"/>
        <v>8.2737750305840194</v>
      </c>
    </row>
    <row r="2935" spans="1:9" ht="25" customHeight="1">
      <c r="A2935" s="1"/>
      <c r="B2935" s="1">
        <v>162</v>
      </c>
      <c r="C2935" s="13" t="s">
        <v>47</v>
      </c>
      <c r="D2935" s="4">
        <v>45565</v>
      </c>
      <c r="E2935" s="4">
        <v>45583</v>
      </c>
      <c r="F2935" s="5">
        <v>0.37330111522773102</v>
      </c>
      <c r="G2935" s="5">
        <f>'PG facts'!E77</f>
        <v>1</v>
      </c>
      <c r="H2935" s="5">
        <f t="shared" si="90"/>
        <v>0.13935372263026771</v>
      </c>
      <c r="I2935" s="5">
        <f t="shared" si="91"/>
        <v>0.37330111522773102</v>
      </c>
    </row>
    <row r="2936" spans="1:9" ht="25" customHeight="1">
      <c r="A2936" s="1"/>
      <c r="B2936" s="1">
        <v>162</v>
      </c>
      <c r="C2936" s="13" t="s">
        <v>50</v>
      </c>
      <c r="D2936" s="4">
        <v>44742</v>
      </c>
      <c r="E2936" s="4">
        <v>44771</v>
      </c>
      <c r="F2936" s="5">
        <v>1.0280001916822323</v>
      </c>
      <c r="G2936" s="5">
        <f>'PG facts'!E14</f>
        <v>6</v>
      </c>
      <c r="H2936" s="5">
        <f t="shared" si="90"/>
        <v>1.0567843940987065</v>
      </c>
      <c r="I2936" s="5">
        <f t="shared" si="91"/>
        <v>6.168001150093394</v>
      </c>
    </row>
    <row r="2937" spans="1:9" ht="25" customHeight="1">
      <c r="A2937" s="1"/>
      <c r="B2937" s="1">
        <v>162</v>
      </c>
      <c r="C2937" s="13" t="s">
        <v>50</v>
      </c>
      <c r="D2937" s="4">
        <v>44834</v>
      </c>
      <c r="E2937" s="4">
        <v>44853</v>
      </c>
      <c r="F2937" s="5">
        <v>2.9122729416084958</v>
      </c>
      <c r="G2937" s="5">
        <f>'PG facts'!E21</f>
        <v>8</v>
      </c>
      <c r="H2937" s="5">
        <f t="shared" si="90"/>
        <v>8.4813336864250015</v>
      </c>
      <c r="I2937" s="5">
        <f t="shared" si="91"/>
        <v>23.298183532867967</v>
      </c>
    </row>
    <row r="2938" spans="1:9" ht="25" customHeight="1">
      <c r="A2938" s="1"/>
      <c r="B2938" s="1">
        <v>162</v>
      </c>
      <c r="C2938" s="13" t="s">
        <v>50</v>
      </c>
      <c r="D2938" s="4">
        <v>44926</v>
      </c>
      <c r="E2938" s="4">
        <v>44945</v>
      </c>
      <c r="F2938" s="5">
        <v>5.8502773415310516</v>
      </c>
      <c r="G2938" s="5">
        <f>'PG facts'!E28</f>
        <v>11</v>
      </c>
      <c r="H2938" s="5">
        <f t="shared" si="90"/>
        <v>34.225744972831627</v>
      </c>
      <c r="I2938" s="5">
        <f t="shared" si="91"/>
        <v>64.353050756841569</v>
      </c>
    </row>
    <row r="2939" spans="1:9" ht="25" customHeight="1">
      <c r="A2939" s="1"/>
      <c r="B2939" s="1">
        <v>162</v>
      </c>
      <c r="C2939" s="13" t="s">
        <v>50</v>
      </c>
      <c r="D2939" s="4">
        <v>45016</v>
      </c>
      <c r="E2939" s="4">
        <v>45037</v>
      </c>
      <c r="F2939" s="5">
        <v>7.2560334575520802</v>
      </c>
      <c r="G2939" s="5">
        <f>'PG facts'!E35</f>
        <v>10</v>
      </c>
      <c r="H2939" s="5">
        <f t="shared" si="90"/>
        <v>52.650021537115194</v>
      </c>
      <c r="I2939" s="5">
        <f t="shared" si="91"/>
        <v>72.560334575520798</v>
      </c>
    </row>
    <row r="2940" spans="1:9" ht="25" customHeight="1">
      <c r="A2940" s="1"/>
      <c r="B2940" s="1">
        <v>162</v>
      </c>
      <c r="C2940" s="13" t="s">
        <v>50</v>
      </c>
      <c r="D2940" s="4">
        <v>45107</v>
      </c>
      <c r="E2940" s="4">
        <v>45135</v>
      </c>
      <c r="F2940" s="5">
        <v>6.7723940234483804</v>
      </c>
      <c r="G2940" s="5">
        <f>'PG facts'!E42</f>
        <v>9</v>
      </c>
      <c r="H2940" s="5">
        <f t="shared" si="90"/>
        <v>45.865320808839343</v>
      </c>
      <c r="I2940" s="5">
        <f t="shared" si="91"/>
        <v>60.951546211035421</v>
      </c>
    </row>
    <row r="2941" spans="1:9" ht="25" customHeight="1">
      <c r="A2941" s="1"/>
      <c r="B2941" s="1">
        <v>162</v>
      </c>
      <c r="C2941" s="13" t="s">
        <v>50</v>
      </c>
      <c r="D2941" s="4">
        <v>45199</v>
      </c>
      <c r="E2941" s="4">
        <v>45217</v>
      </c>
      <c r="F2941" s="5">
        <v>7.0582272321790596</v>
      </c>
      <c r="G2941" s="5">
        <f>'PG facts'!E49</f>
        <v>9</v>
      </c>
      <c r="H2941" s="5">
        <f t="shared" si="90"/>
        <v>49.818571661074067</v>
      </c>
      <c r="I2941" s="5">
        <f t="shared" si="91"/>
        <v>63.524045089611533</v>
      </c>
    </row>
    <row r="2942" spans="1:9" ht="25" customHeight="1">
      <c r="A2942" s="1"/>
      <c r="B2942" s="1">
        <v>162</v>
      </c>
      <c r="C2942" s="13" t="s">
        <v>50</v>
      </c>
      <c r="D2942" s="4">
        <v>45291</v>
      </c>
      <c r="E2942" s="4">
        <v>45314</v>
      </c>
      <c r="F2942" s="5">
        <v>5.4935927157217845</v>
      </c>
      <c r="G2942" s="5">
        <f>'PG facts'!E56</f>
        <v>7</v>
      </c>
      <c r="H2942" s="5">
        <f t="shared" si="90"/>
        <v>30.179560926231453</v>
      </c>
      <c r="I2942" s="5">
        <f t="shared" si="91"/>
        <v>38.455149010052494</v>
      </c>
    </row>
    <row r="2943" spans="1:9" ht="25" customHeight="1">
      <c r="A2943" s="1"/>
      <c r="B2943" s="1">
        <v>162</v>
      </c>
      <c r="C2943" s="13" t="s">
        <v>50</v>
      </c>
      <c r="D2943" s="4">
        <v>45382</v>
      </c>
      <c r="E2943" s="4">
        <v>45401</v>
      </c>
      <c r="F2943" s="5">
        <v>4.2122165191533556</v>
      </c>
      <c r="G2943" s="5">
        <f>'PG facts'!E63</f>
        <v>10</v>
      </c>
      <c r="H2943" s="5">
        <f t="shared" si="90"/>
        <v>17.742768004228413</v>
      </c>
      <c r="I2943" s="5">
        <f t="shared" si="91"/>
        <v>42.122165191533554</v>
      </c>
    </row>
    <row r="2944" spans="1:9" ht="25" customHeight="1">
      <c r="A2944" s="1"/>
      <c r="B2944" s="1">
        <v>162</v>
      </c>
      <c r="C2944" s="13" t="s">
        <v>50</v>
      </c>
      <c r="D2944" s="4">
        <v>45473</v>
      </c>
      <c r="E2944" s="4">
        <v>45503</v>
      </c>
      <c r="F2944" s="5">
        <v>3.636809635836169</v>
      </c>
      <c r="G2944" s="5">
        <f>'PG facts'!E70</f>
        <v>5</v>
      </c>
      <c r="H2944" s="5">
        <f t="shared" si="90"/>
        <v>13.226384327310809</v>
      </c>
      <c r="I2944" s="5">
        <f t="shared" si="91"/>
        <v>18.184048179180845</v>
      </c>
    </row>
    <row r="2945" spans="1:9" ht="25" customHeight="1">
      <c r="A2945" s="1"/>
      <c r="B2945" s="1">
        <v>162</v>
      </c>
      <c r="C2945" s="13" t="s">
        <v>50</v>
      </c>
      <c r="D2945" s="4">
        <v>45565</v>
      </c>
      <c r="E2945" s="4">
        <v>45583</v>
      </c>
      <c r="F2945" s="5">
        <v>1.6547550061168037</v>
      </c>
      <c r="G2945" s="5">
        <f>'PG facts'!E77</f>
        <v>1</v>
      </c>
      <c r="H2945" s="5">
        <f t="shared" si="90"/>
        <v>2.7382141302686231</v>
      </c>
      <c r="I2945" s="5">
        <f t="shared" si="91"/>
        <v>1.6547550061168037</v>
      </c>
    </row>
    <row r="2946" spans="1:9" ht="25" customHeight="1">
      <c r="A2946" s="1"/>
      <c r="B2946" s="1">
        <v>163</v>
      </c>
      <c r="C2946" s="13" t="s">
        <v>47</v>
      </c>
      <c r="D2946" s="4">
        <v>44651</v>
      </c>
      <c r="E2946" s="4">
        <v>44671</v>
      </c>
      <c r="F2946" s="5">
        <v>1.0280001916822323</v>
      </c>
      <c r="G2946" s="5">
        <f>'PG facts'!E7</f>
        <v>6</v>
      </c>
      <c r="H2946" s="5">
        <f t="shared" si="90"/>
        <v>1.0567843940987065</v>
      </c>
      <c r="I2946" s="5">
        <f t="shared" si="91"/>
        <v>6.168001150093394</v>
      </c>
    </row>
    <row r="2947" spans="1:9" ht="25" customHeight="1">
      <c r="A2947" s="1"/>
      <c r="B2947" s="1">
        <v>163</v>
      </c>
      <c r="C2947" s="13" t="s">
        <v>47</v>
      </c>
      <c r="D2947" s="4">
        <v>44742</v>
      </c>
      <c r="E2947" s="4">
        <v>44771</v>
      </c>
      <c r="F2947" s="5">
        <v>2.9122729416084958</v>
      </c>
      <c r="G2947" s="5">
        <f>'PG facts'!E14</f>
        <v>6</v>
      </c>
      <c r="H2947" s="5">
        <f t="shared" si="90"/>
        <v>8.4813336864250015</v>
      </c>
      <c r="I2947" s="5">
        <f t="shared" si="91"/>
        <v>17.473637649650975</v>
      </c>
    </row>
    <row r="2948" spans="1:9" ht="25" customHeight="1">
      <c r="A2948" s="1"/>
      <c r="B2948" s="1">
        <v>163</v>
      </c>
      <c r="C2948" s="13" t="s">
        <v>47</v>
      </c>
      <c r="D2948" s="4">
        <v>44834</v>
      </c>
      <c r="E2948" s="4">
        <v>44853</v>
      </c>
      <c r="F2948" s="5">
        <v>5.8502773415310516</v>
      </c>
      <c r="G2948" s="5">
        <f>'PG facts'!E21</f>
        <v>8</v>
      </c>
      <c r="H2948" s="5">
        <f t="shared" si="90"/>
        <v>34.225744972831627</v>
      </c>
      <c r="I2948" s="5">
        <f t="shared" si="91"/>
        <v>46.802218732248413</v>
      </c>
    </row>
    <row r="2949" spans="1:9" ht="25" customHeight="1">
      <c r="A2949" s="1"/>
      <c r="B2949" s="1">
        <v>163</v>
      </c>
      <c r="C2949" s="13" t="s">
        <v>47</v>
      </c>
      <c r="D2949" s="4">
        <v>44926</v>
      </c>
      <c r="E2949" s="4">
        <v>44945</v>
      </c>
      <c r="F2949" s="5">
        <v>7.2560334575520802</v>
      </c>
      <c r="G2949" s="5">
        <f>'PG facts'!E28</f>
        <v>11</v>
      </c>
      <c r="H2949" s="5">
        <f t="shared" si="90"/>
        <v>52.650021537115194</v>
      </c>
      <c r="I2949" s="5">
        <f t="shared" si="91"/>
        <v>79.816368033072877</v>
      </c>
    </row>
    <row r="2950" spans="1:9" ht="25" customHeight="1">
      <c r="A2950" s="1"/>
      <c r="B2950" s="1">
        <v>163</v>
      </c>
      <c r="C2950" s="13" t="s">
        <v>47</v>
      </c>
      <c r="D2950" s="4">
        <v>45016</v>
      </c>
      <c r="E2950" s="4">
        <v>45037</v>
      </c>
      <c r="F2950" s="5">
        <v>6.7723940234483804</v>
      </c>
      <c r="G2950" s="5">
        <f>'PG facts'!E35</f>
        <v>10</v>
      </c>
      <c r="H2950" s="5">
        <f t="shared" ref="H2950:H3013" si="92">F2950^2</f>
        <v>45.865320808839343</v>
      </c>
      <c r="I2950" s="5">
        <f t="shared" ref="I2950:I3013" si="93">F2950*G2950</f>
        <v>67.723940234483806</v>
      </c>
    </row>
    <row r="2951" spans="1:9" ht="25" customHeight="1">
      <c r="A2951" s="1"/>
      <c r="B2951" s="1">
        <v>163</v>
      </c>
      <c r="C2951" s="13" t="s">
        <v>47</v>
      </c>
      <c r="D2951" s="4">
        <v>45107</v>
      </c>
      <c r="E2951" s="4">
        <v>45135</v>
      </c>
      <c r="F2951" s="5">
        <v>7.0582272321790596</v>
      </c>
      <c r="G2951" s="5">
        <f>'PG facts'!E42</f>
        <v>9</v>
      </c>
      <c r="H2951" s="5">
        <f t="shared" si="92"/>
        <v>49.818571661074067</v>
      </c>
      <c r="I2951" s="5">
        <f t="shared" si="93"/>
        <v>63.524045089611533</v>
      </c>
    </row>
    <row r="2952" spans="1:9" ht="25" customHeight="1">
      <c r="A2952" s="1"/>
      <c r="B2952" s="1">
        <v>163</v>
      </c>
      <c r="C2952" s="13" t="s">
        <v>47</v>
      </c>
      <c r="D2952" s="4">
        <v>45199</v>
      </c>
      <c r="E2952" s="4">
        <v>45217</v>
      </c>
      <c r="F2952" s="5">
        <v>5.4935927157217845</v>
      </c>
      <c r="G2952" s="5">
        <f>'PG facts'!E49</f>
        <v>9</v>
      </c>
      <c r="H2952" s="5">
        <f t="shared" si="92"/>
        <v>30.179560926231453</v>
      </c>
      <c r="I2952" s="5">
        <f t="shared" si="93"/>
        <v>49.442334441496058</v>
      </c>
    </row>
    <row r="2953" spans="1:9" ht="25" customHeight="1">
      <c r="A2953" s="1"/>
      <c r="B2953" s="1">
        <v>163</v>
      </c>
      <c r="C2953" s="13" t="s">
        <v>47</v>
      </c>
      <c r="D2953" s="4">
        <v>45291</v>
      </c>
      <c r="E2953" s="4">
        <v>45314</v>
      </c>
      <c r="F2953" s="5">
        <v>4.2122165191533556</v>
      </c>
      <c r="G2953" s="5">
        <f>'PG facts'!E56</f>
        <v>7</v>
      </c>
      <c r="H2953" s="5">
        <f t="shared" si="92"/>
        <v>17.742768004228413</v>
      </c>
      <c r="I2953" s="5">
        <f t="shared" si="93"/>
        <v>29.48551563407349</v>
      </c>
    </row>
    <row r="2954" spans="1:9" ht="25" customHeight="1">
      <c r="A2954" s="1"/>
      <c r="B2954" s="1">
        <v>163</v>
      </c>
      <c r="C2954" s="13" t="s">
        <v>47</v>
      </c>
      <c r="D2954" s="4">
        <v>45382</v>
      </c>
      <c r="E2954" s="4">
        <v>45401</v>
      </c>
      <c r="F2954" s="5">
        <v>3.636809635836169</v>
      </c>
      <c r="G2954" s="5">
        <f>'PG facts'!E63</f>
        <v>10</v>
      </c>
      <c r="H2954" s="5">
        <f t="shared" si="92"/>
        <v>13.226384327310809</v>
      </c>
      <c r="I2954" s="5">
        <f t="shared" si="93"/>
        <v>36.36809635836169</v>
      </c>
    </row>
    <row r="2955" spans="1:9" ht="25" customHeight="1">
      <c r="A2955" s="1"/>
      <c r="B2955" s="1">
        <v>163</v>
      </c>
      <c r="C2955" s="13" t="s">
        <v>47</v>
      </c>
      <c r="D2955" s="4">
        <v>45473</v>
      </c>
      <c r="E2955" s="4">
        <v>45503</v>
      </c>
      <c r="F2955" s="5">
        <v>1.6547550061168037</v>
      </c>
      <c r="G2955" s="5">
        <f>'PG facts'!E70</f>
        <v>5</v>
      </c>
      <c r="H2955" s="5">
        <f t="shared" si="92"/>
        <v>2.7382141302686231</v>
      </c>
      <c r="I2955" s="5">
        <f t="shared" si="93"/>
        <v>8.2737750305840194</v>
      </c>
    </row>
    <row r="2956" spans="1:9" ht="25" customHeight="1">
      <c r="A2956" s="1"/>
      <c r="B2956" s="1">
        <v>163</v>
      </c>
      <c r="C2956" s="13" t="s">
        <v>47</v>
      </c>
      <c r="D2956" s="4">
        <v>45565</v>
      </c>
      <c r="E2956" s="4">
        <v>45583</v>
      </c>
      <c r="F2956" s="5">
        <v>0.37330111522773102</v>
      </c>
      <c r="G2956" s="5">
        <f>'PG facts'!E77</f>
        <v>1</v>
      </c>
      <c r="H2956" s="5">
        <f t="shared" si="92"/>
        <v>0.13935372263026771</v>
      </c>
      <c r="I2956" s="5">
        <f t="shared" si="93"/>
        <v>0.37330111522773102</v>
      </c>
    </row>
    <row r="2957" spans="1:9" ht="25" customHeight="1">
      <c r="A2957" s="1"/>
      <c r="B2957" s="1">
        <v>163</v>
      </c>
      <c r="C2957" s="13" t="s">
        <v>50</v>
      </c>
      <c r="D2957" s="4">
        <v>44742</v>
      </c>
      <c r="E2957" s="4">
        <v>44771</v>
      </c>
      <c r="F2957" s="5">
        <v>1.0280001916822323</v>
      </c>
      <c r="G2957" s="5">
        <f>'PG facts'!E14</f>
        <v>6</v>
      </c>
      <c r="H2957" s="5">
        <f t="shared" si="92"/>
        <v>1.0567843940987065</v>
      </c>
      <c r="I2957" s="5">
        <f t="shared" si="93"/>
        <v>6.168001150093394</v>
      </c>
    </row>
    <row r="2958" spans="1:9" ht="25" customHeight="1">
      <c r="A2958" s="1"/>
      <c r="B2958" s="1">
        <v>163</v>
      </c>
      <c r="C2958" s="13" t="s">
        <v>50</v>
      </c>
      <c r="D2958" s="4">
        <v>44834</v>
      </c>
      <c r="E2958" s="4">
        <v>44853</v>
      </c>
      <c r="F2958" s="5">
        <v>2.9122729416084958</v>
      </c>
      <c r="G2958" s="5">
        <f>'PG facts'!E21</f>
        <v>8</v>
      </c>
      <c r="H2958" s="5">
        <f t="shared" si="92"/>
        <v>8.4813336864250015</v>
      </c>
      <c r="I2958" s="5">
        <f t="shared" si="93"/>
        <v>23.298183532867967</v>
      </c>
    </row>
    <row r="2959" spans="1:9" ht="25" customHeight="1">
      <c r="A2959" s="1"/>
      <c r="B2959" s="1">
        <v>163</v>
      </c>
      <c r="C2959" s="13" t="s">
        <v>50</v>
      </c>
      <c r="D2959" s="4">
        <v>44926</v>
      </c>
      <c r="E2959" s="4">
        <v>44945</v>
      </c>
      <c r="F2959" s="5">
        <v>5.8502773415310516</v>
      </c>
      <c r="G2959" s="5">
        <f>'PG facts'!E28</f>
        <v>11</v>
      </c>
      <c r="H2959" s="5">
        <f t="shared" si="92"/>
        <v>34.225744972831627</v>
      </c>
      <c r="I2959" s="5">
        <f t="shared" si="93"/>
        <v>64.353050756841569</v>
      </c>
    </row>
    <row r="2960" spans="1:9" ht="25" customHeight="1">
      <c r="A2960" s="1"/>
      <c r="B2960" s="1">
        <v>163</v>
      </c>
      <c r="C2960" s="13" t="s">
        <v>50</v>
      </c>
      <c r="D2960" s="4">
        <v>45016</v>
      </c>
      <c r="E2960" s="4">
        <v>45037</v>
      </c>
      <c r="F2960" s="5">
        <v>7.2560334575520802</v>
      </c>
      <c r="G2960" s="5">
        <f>'PG facts'!E35</f>
        <v>10</v>
      </c>
      <c r="H2960" s="5">
        <f t="shared" si="92"/>
        <v>52.650021537115194</v>
      </c>
      <c r="I2960" s="5">
        <f t="shared" si="93"/>
        <v>72.560334575520798</v>
      </c>
    </row>
    <row r="2961" spans="1:9" ht="25" customHeight="1">
      <c r="A2961" s="1"/>
      <c r="B2961" s="1">
        <v>163</v>
      </c>
      <c r="C2961" s="13" t="s">
        <v>50</v>
      </c>
      <c r="D2961" s="4">
        <v>45107</v>
      </c>
      <c r="E2961" s="4">
        <v>45135</v>
      </c>
      <c r="F2961" s="5">
        <v>6.7723940234483804</v>
      </c>
      <c r="G2961" s="5">
        <f>'PG facts'!E42</f>
        <v>9</v>
      </c>
      <c r="H2961" s="5">
        <f t="shared" si="92"/>
        <v>45.865320808839343</v>
      </c>
      <c r="I2961" s="5">
        <f t="shared" si="93"/>
        <v>60.951546211035421</v>
      </c>
    </row>
    <row r="2962" spans="1:9" ht="25" customHeight="1">
      <c r="A2962" s="1"/>
      <c r="B2962" s="1">
        <v>163</v>
      </c>
      <c r="C2962" s="13" t="s">
        <v>50</v>
      </c>
      <c r="D2962" s="4">
        <v>45199</v>
      </c>
      <c r="E2962" s="4">
        <v>45217</v>
      </c>
      <c r="F2962" s="5">
        <v>7.0582272321790596</v>
      </c>
      <c r="G2962" s="5">
        <f>'PG facts'!E49</f>
        <v>9</v>
      </c>
      <c r="H2962" s="5">
        <f t="shared" si="92"/>
        <v>49.818571661074067</v>
      </c>
      <c r="I2962" s="5">
        <f t="shared" si="93"/>
        <v>63.524045089611533</v>
      </c>
    </row>
    <row r="2963" spans="1:9" ht="25" customHeight="1">
      <c r="A2963" s="1"/>
      <c r="B2963" s="1">
        <v>163</v>
      </c>
      <c r="C2963" s="13" t="s">
        <v>50</v>
      </c>
      <c r="D2963" s="4">
        <v>45291</v>
      </c>
      <c r="E2963" s="4">
        <v>45314</v>
      </c>
      <c r="F2963" s="5">
        <v>5.4935927157217845</v>
      </c>
      <c r="G2963" s="5">
        <f>'PG facts'!E56</f>
        <v>7</v>
      </c>
      <c r="H2963" s="5">
        <f t="shared" si="92"/>
        <v>30.179560926231453</v>
      </c>
      <c r="I2963" s="5">
        <f t="shared" si="93"/>
        <v>38.455149010052494</v>
      </c>
    </row>
    <row r="2964" spans="1:9" ht="25" customHeight="1">
      <c r="A2964" s="1"/>
      <c r="B2964" s="1">
        <v>163</v>
      </c>
      <c r="C2964" s="13" t="s">
        <v>50</v>
      </c>
      <c r="D2964" s="4">
        <v>45382</v>
      </c>
      <c r="E2964" s="4">
        <v>45401</v>
      </c>
      <c r="F2964" s="5">
        <v>4.2122165191533556</v>
      </c>
      <c r="G2964" s="5">
        <f>'PG facts'!E63</f>
        <v>10</v>
      </c>
      <c r="H2964" s="5">
        <f t="shared" si="92"/>
        <v>17.742768004228413</v>
      </c>
      <c r="I2964" s="5">
        <f t="shared" si="93"/>
        <v>42.122165191533554</v>
      </c>
    </row>
    <row r="2965" spans="1:9" ht="25" customHeight="1">
      <c r="A2965" s="1"/>
      <c r="B2965" s="1">
        <v>163</v>
      </c>
      <c r="C2965" s="13" t="s">
        <v>50</v>
      </c>
      <c r="D2965" s="4">
        <v>45473</v>
      </c>
      <c r="E2965" s="4">
        <v>45503</v>
      </c>
      <c r="F2965" s="5">
        <v>3.636809635836169</v>
      </c>
      <c r="G2965" s="5">
        <f>'PG facts'!E70</f>
        <v>5</v>
      </c>
      <c r="H2965" s="5">
        <f t="shared" si="92"/>
        <v>13.226384327310809</v>
      </c>
      <c r="I2965" s="5">
        <f t="shared" si="93"/>
        <v>18.184048179180845</v>
      </c>
    </row>
    <row r="2966" spans="1:9" ht="25" customHeight="1">
      <c r="A2966" s="1"/>
      <c r="B2966" s="1">
        <v>163</v>
      </c>
      <c r="C2966" s="13" t="s">
        <v>50</v>
      </c>
      <c r="D2966" s="4">
        <v>45565</v>
      </c>
      <c r="E2966" s="4">
        <v>45583</v>
      </c>
      <c r="F2966" s="5">
        <v>1.6547550061168037</v>
      </c>
      <c r="G2966" s="5">
        <f>'PG facts'!E77</f>
        <v>1</v>
      </c>
      <c r="H2966" s="5">
        <f t="shared" si="92"/>
        <v>2.7382141302686231</v>
      </c>
      <c r="I2966" s="5">
        <f t="shared" si="93"/>
        <v>1.6547550061168037</v>
      </c>
    </row>
    <row r="2967" spans="1:9" ht="25" customHeight="1">
      <c r="A2967" s="1"/>
      <c r="B2967" s="1">
        <v>164</v>
      </c>
      <c r="C2967" s="13" t="s">
        <v>47</v>
      </c>
      <c r="D2967" s="4">
        <v>44651</v>
      </c>
      <c r="E2967" s="4">
        <v>44671</v>
      </c>
      <c r="F2967" s="5">
        <v>1.0280001916822323</v>
      </c>
      <c r="G2967" s="5">
        <f>'PG facts'!E7</f>
        <v>6</v>
      </c>
      <c r="H2967" s="5">
        <f t="shared" si="92"/>
        <v>1.0567843940987065</v>
      </c>
      <c r="I2967" s="5">
        <f t="shared" si="93"/>
        <v>6.168001150093394</v>
      </c>
    </row>
    <row r="2968" spans="1:9" ht="25" customHeight="1">
      <c r="A2968" s="1"/>
      <c r="B2968" s="1">
        <v>164</v>
      </c>
      <c r="C2968" s="13" t="s">
        <v>47</v>
      </c>
      <c r="D2968" s="4">
        <v>44742</v>
      </c>
      <c r="E2968" s="4">
        <v>44771</v>
      </c>
      <c r="F2968" s="5">
        <v>2.9122729416084958</v>
      </c>
      <c r="G2968" s="5">
        <f>'PG facts'!E14</f>
        <v>6</v>
      </c>
      <c r="H2968" s="5">
        <f t="shared" si="92"/>
        <v>8.4813336864250015</v>
      </c>
      <c r="I2968" s="5">
        <f t="shared" si="93"/>
        <v>17.473637649650975</v>
      </c>
    </row>
    <row r="2969" spans="1:9" ht="25" customHeight="1">
      <c r="A2969" s="1"/>
      <c r="B2969" s="1">
        <v>164</v>
      </c>
      <c r="C2969" s="13" t="s">
        <v>47</v>
      </c>
      <c r="D2969" s="4">
        <v>44834</v>
      </c>
      <c r="E2969" s="4">
        <v>44853</v>
      </c>
      <c r="F2969" s="5">
        <v>5.8502773415310516</v>
      </c>
      <c r="G2969" s="5">
        <f>'PG facts'!E21</f>
        <v>8</v>
      </c>
      <c r="H2969" s="5">
        <f t="shared" si="92"/>
        <v>34.225744972831627</v>
      </c>
      <c r="I2969" s="5">
        <f t="shared" si="93"/>
        <v>46.802218732248413</v>
      </c>
    </row>
    <row r="2970" spans="1:9" ht="25" customHeight="1">
      <c r="A2970" s="1"/>
      <c r="B2970" s="1">
        <v>164</v>
      </c>
      <c r="C2970" s="13" t="s">
        <v>47</v>
      </c>
      <c r="D2970" s="4">
        <v>44926</v>
      </c>
      <c r="E2970" s="4">
        <v>44945</v>
      </c>
      <c r="F2970" s="5">
        <v>7.2560334575520802</v>
      </c>
      <c r="G2970" s="5">
        <f>'PG facts'!E28</f>
        <v>11</v>
      </c>
      <c r="H2970" s="5">
        <f t="shared" si="92"/>
        <v>52.650021537115194</v>
      </c>
      <c r="I2970" s="5">
        <f t="shared" si="93"/>
        <v>79.816368033072877</v>
      </c>
    </row>
    <row r="2971" spans="1:9" ht="25" customHeight="1">
      <c r="A2971" s="1"/>
      <c r="B2971" s="1">
        <v>164</v>
      </c>
      <c r="C2971" s="13" t="s">
        <v>47</v>
      </c>
      <c r="D2971" s="4">
        <v>45016</v>
      </c>
      <c r="E2971" s="4">
        <v>45037</v>
      </c>
      <c r="F2971" s="5">
        <v>6.7723940234483804</v>
      </c>
      <c r="G2971" s="5">
        <f>'PG facts'!E35</f>
        <v>10</v>
      </c>
      <c r="H2971" s="5">
        <f t="shared" si="92"/>
        <v>45.865320808839343</v>
      </c>
      <c r="I2971" s="5">
        <f t="shared" si="93"/>
        <v>67.723940234483806</v>
      </c>
    </row>
    <row r="2972" spans="1:9" ht="25" customHeight="1">
      <c r="A2972" s="1"/>
      <c r="B2972" s="1">
        <v>164</v>
      </c>
      <c r="C2972" s="13" t="s">
        <v>47</v>
      </c>
      <c r="D2972" s="4">
        <v>45107</v>
      </c>
      <c r="E2972" s="4">
        <v>45135</v>
      </c>
      <c r="F2972" s="5">
        <v>7.0582272321790596</v>
      </c>
      <c r="G2972" s="5">
        <f>'PG facts'!E42</f>
        <v>9</v>
      </c>
      <c r="H2972" s="5">
        <f t="shared" si="92"/>
        <v>49.818571661074067</v>
      </c>
      <c r="I2972" s="5">
        <f t="shared" si="93"/>
        <v>63.524045089611533</v>
      </c>
    </row>
    <row r="2973" spans="1:9" ht="25" customHeight="1">
      <c r="A2973" s="1"/>
      <c r="B2973" s="1">
        <v>164</v>
      </c>
      <c r="C2973" s="13" t="s">
        <v>47</v>
      </c>
      <c r="D2973" s="4">
        <v>45199</v>
      </c>
      <c r="E2973" s="4">
        <v>45217</v>
      </c>
      <c r="F2973" s="5">
        <v>5.4935927157217845</v>
      </c>
      <c r="G2973" s="5">
        <f>'PG facts'!E49</f>
        <v>9</v>
      </c>
      <c r="H2973" s="5">
        <f t="shared" si="92"/>
        <v>30.179560926231453</v>
      </c>
      <c r="I2973" s="5">
        <f t="shared" si="93"/>
        <v>49.442334441496058</v>
      </c>
    </row>
    <row r="2974" spans="1:9" ht="25" customHeight="1">
      <c r="A2974" s="1"/>
      <c r="B2974" s="1">
        <v>164</v>
      </c>
      <c r="C2974" s="13" t="s">
        <v>47</v>
      </c>
      <c r="D2974" s="4">
        <v>45291</v>
      </c>
      <c r="E2974" s="4">
        <v>45314</v>
      </c>
      <c r="F2974" s="5">
        <v>4.2122165191533556</v>
      </c>
      <c r="G2974" s="5">
        <f>'PG facts'!E56</f>
        <v>7</v>
      </c>
      <c r="H2974" s="5">
        <f t="shared" si="92"/>
        <v>17.742768004228413</v>
      </c>
      <c r="I2974" s="5">
        <f t="shared" si="93"/>
        <v>29.48551563407349</v>
      </c>
    </row>
    <row r="2975" spans="1:9" ht="25" customHeight="1">
      <c r="A2975" s="1"/>
      <c r="B2975" s="1">
        <v>164</v>
      </c>
      <c r="C2975" s="13" t="s">
        <v>47</v>
      </c>
      <c r="D2975" s="4">
        <v>45382</v>
      </c>
      <c r="E2975" s="4">
        <v>45401</v>
      </c>
      <c r="F2975" s="5">
        <v>3.636809635836169</v>
      </c>
      <c r="G2975" s="5">
        <f>'PG facts'!E63</f>
        <v>10</v>
      </c>
      <c r="H2975" s="5">
        <f t="shared" si="92"/>
        <v>13.226384327310809</v>
      </c>
      <c r="I2975" s="5">
        <f t="shared" si="93"/>
        <v>36.36809635836169</v>
      </c>
    </row>
    <row r="2976" spans="1:9" ht="25" customHeight="1">
      <c r="A2976" s="1"/>
      <c r="B2976" s="1">
        <v>164</v>
      </c>
      <c r="C2976" s="13" t="s">
        <v>47</v>
      </c>
      <c r="D2976" s="4">
        <v>45473</v>
      </c>
      <c r="E2976" s="4">
        <v>45503</v>
      </c>
      <c r="F2976" s="5">
        <v>1.6547550061168037</v>
      </c>
      <c r="G2976" s="5">
        <f>'PG facts'!E70</f>
        <v>5</v>
      </c>
      <c r="H2976" s="5">
        <f t="shared" si="92"/>
        <v>2.7382141302686231</v>
      </c>
      <c r="I2976" s="5">
        <f t="shared" si="93"/>
        <v>8.2737750305840194</v>
      </c>
    </row>
    <row r="2977" spans="1:9" ht="25" customHeight="1">
      <c r="A2977" s="1"/>
      <c r="B2977" s="1">
        <v>164</v>
      </c>
      <c r="C2977" s="13" t="s">
        <v>47</v>
      </c>
      <c r="D2977" s="4">
        <v>45565</v>
      </c>
      <c r="E2977" s="4">
        <v>45583</v>
      </c>
      <c r="F2977" s="5">
        <v>0.37330111522773102</v>
      </c>
      <c r="G2977" s="5">
        <f>'PG facts'!E77</f>
        <v>1</v>
      </c>
      <c r="H2977" s="5">
        <f t="shared" si="92"/>
        <v>0.13935372263026771</v>
      </c>
      <c r="I2977" s="5">
        <f t="shared" si="93"/>
        <v>0.37330111522773102</v>
      </c>
    </row>
    <row r="2978" spans="1:9" ht="25" customHeight="1">
      <c r="A2978" s="1"/>
      <c r="B2978" s="1">
        <v>164</v>
      </c>
      <c r="C2978" s="13" t="s">
        <v>50</v>
      </c>
      <c r="D2978" s="4">
        <v>44742</v>
      </c>
      <c r="E2978" s="4">
        <v>44771</v>
      </c>
      <c r="F2978" s="5">
        <v>1.0280001916822323</v>
      </c>
      <c r="G2978" s="5">
        <f>'PG facts'!E14</f>
        <v>6</v>
      </c>
      <c r="H2978" s="5">
        <f t="shared" si="92"/>
        <v>1.0567843940987065</v>
      </c>
      <c r="I2978" s="5">
        <f t="shared" si="93"/>
        <v>6.168001150093394</v>
      </c>
    </row>
    <row r="2979" spans="1:9" ht="25" customHeight="1">
      <c r="A2979" s="1"/>
      <c r="B2979" s="1">
        <v>164</v>
      </c>
      <c r="C2979" s="13" t="s">
        <v>50</v>
      </c>
      <c r="D2979" s="4">
        <v>44834</v>
      </c>
      <c r="E2979" s="4">
        <v>44853</v>
      </c>
      <c r="F2979" s="5">
        <v>2.9122729416084958</v>
      </c>
      <c r="G2979" s="5">
        <f>'PG facts'!E21</f>
        <v>8</v>
      </c>
      <c r="H2979" s="5">
        <f t="shared" si="92"/>
        <v>8.4813336864250015</v>
      </c>
      <c r="I2979" s="5">
        <f t="shared" si="93"/>
        <v>23.298183532867967</v>
      </c>
    </row>
    <row r="2980" spans="1:9" ht="25" customHeight="1">
      <c r="A2980" s="1"/>
      <c r="B2980" s="1">
        <v>164</v>
      </c>
      <c r="C2980" s="13" t="s">
        <v>50</v>
      </c>
      <c r="D2980" s="4">
        <v>44926</v>
      </c>
      <c r="E2980" s="4">
        <v>44945</v>
      </c>
      <c r="F2980" s="5">
        <v>5.8502773415310516</v>
      </c>
      <c r="G2980" s="5">
        <f>'PG facts'!E28</f>
        <v>11</v>
      </c>
      <c r="H2980" s="5">
        <f t="shared" si="92"/>
        <v>34.225744972831627</v>
      </c>
      <c r="I2980" s="5">
        <f t="shared" si="93"/>
        <v>64.353050756841569</v>
      </c>
    </row>
    <row r="2981" spans="1:9" ht="25" customHeight="1">
      <c r="A2981" s="1"/>
      <c r="B2981" s="1">
        <v>164</v>
      </c>
      <c r="C2981" s="13" t="s">
        <v>50</v>
      </c>
      <c r="D2981" s="4">
        <v>45016</v>
      </c>
      <c r="E2981" s="4">
        <v>45037</v>
      </c>
      <c r="F2981" s="5">
        <v>7.2560334575520802</v>
      </c>
      <c r="G2981" s="5">
        <f>'PG facts'!E35</f>
        <v>10</v>
      </c>
      <c r="H2981" s="5">
        <f t="shared" si="92"/>
        <v>52.650021537115194</v>
      </c>
      <c r="I2981" s="5">
        <f t="shared" si="93"/>
        <v>72.560334575520798</v>
      </c>
    </row>
    <row r="2982" spans="1:9" ht="25" customHeight="1">
      <c r="A2982" s="1"/>
      <c r="B2982" s="1">
        <v>164</v>
      </c>
      <c r="C2982" s="13" t="s">
        <v>50</v>
      </c>
      <c r="D2982" s="4">
        <v>45107</v>
      </c>
      <c r="E2982" s="4">
        <v>45135</v>
      </c>
      <c r="F2982" s="5">
        <v>6.7723940234483804</v>
      </c>
      <c r="G2982" s="5">
        <f>'PG facts'!E42</f>
        <v>9</v>
      </c>
      <c r="H2982" s="5">
        <f t="shared" si="92"/>
        <v>45.865320808839343</v>
      </c>
      <c r="I2982" s="5">
        <f t="shared" si="93"/>
        <v>60.951546211035421</v>
      </c>
    </row>
    <row r="2983" spans="1:9" ht="25" customHeight="1">
      <c r="A2983" s="1"/>
      <c r="B2983" s="1">
        <v>164</v>
      </c>
      <c r="C2983" s="13" t="s">
        <v>50</v>
      </c>
      <c r="D2983" s="4">
        <v>45199</v>
      </c>
      <c r="E2983" s="4">
        <v>45217</v>
      </c>
      <c r="F2983" s="5">
        <v>7.0582272321790596</v>
      </c>
      <c r="G2983" s="5">
        <f>'PG facts'!E49</f>
        <v>9</v>
      </c>
      <c r="H2983" s="5">
        <f t="shared" si="92"/>
        <v>49.818571661074067</v>
      </c>
      <c r="I2983" s="5">
        <f t="shared" si="93"/>
        <v>63.524045089611533</v>
      </c>
    </row>
    <row r="2984" spans="1:9" ht="25" customHeight="1">
      <c r="A2984" s="1"/>
      <c r="B2984" s="1">
        <v>164</v>
      </c>
      <c r="C2984" s="13" t="s">
        <v>50</v>
      </c>
      <c r="D2984" s="4">
        <v>45291</v>
      </c>
      <c r="E2984" s="4">
        <v>45314</v>
      </c>
      <c r="F2984" s="5">
        <v>5.4935927157217845</v>
      </c>
      <c r="G2984" s="5">
        <f>'PG facts'!E56</f>
        <v>7</v>
      </c>
      <c r="H2984" s="5">
        <f t="shared" si="92"/>
        <v>30.179560926231453</v>
      </c>
      <c r="I2984" s="5">
        <f t="shared" si="93"/>
        <v>38.455149010052494</v>
      </c>
    </row>
    <row r="2985" spans="1:9" ht="25" customHeight="1">
      <c r="A2985" s="1"/>
      <c r="B2985" s="1">
        <v>164</v>
      </c>
      <c r="C2985" s="13" t="s">
        <v>50</v>
      </c>
      <c r="D2985" s="4">
        <v>45382</v>
      </c>
      <c r="E2985" s="4">
        <v>45401</v>
      </c>
      <c r="F2985" s="5">
        <v>4.2122165191533556</v>
      </c>
      <c r="G2985" s="5">
        <f>'PG facts'!E63</f>
        <v>10</v>
      </c>
      <c r="H2985" s="5">
        <f t="shared" si="92"/>
        <v>17.742768004228413</v>
      </c>
      <c r="I2985" s="5">
        <f t="shared" si="93"/>
        <v>42.122165191533554</v>
      </c>
    </row>
    <row r="2986" spans="1:9" ht="25" customHeight="1">
      <c r="A2986" s="1"/>
      <c r="B2986" s="1">
        <v>164</v>
      </c>
      <c r="C2986" s="13" t="s">
        <v>50</v>
      </c>
      <c r="D2986" s="4">
        <v>45473</v>
      </c>
      <c r="E2986" s="4">
        <v>45503</v>
      </c>
      <c r="F2986" s="5">
        <v>3.636809635836169</v>
      </c>
      <c r="G2986" s="5">
        <f>'PG facts'!E70</f>
        <v>5</v>
      </c>
      <c r="H2986" s="5">
        <f t="shared" si="92"/>
        <v>13.226384327310809</v>
      </c>
      <c r="I2986" s="5">
        <f t="shared" si="93"/>
        <v>18.184048179180845</v>
      </c>
    </row>
    <row r="2987" spans="1:9" ht="25" customHeight="1">
      <c r="A2987" s="1"/>
      <c r="B2987" s="1">
        <v>164</v>
      </c>
      <c r="C2987" s="13" t="s">
        <v>50</v>
      </c>
      <c r="D2987" s="4">
        <v>45565</v>
      </c>
      <c r="E2987" s="4">
        <v>45583</v>
      </c>
      <c r="F2987" s="5">
        <v>1.6547550061168037</v>
      </c>
      <c r="G2987" s="5">
        <f>'PG facts'!E77</f>
        <v>1</v>
      </c>
      <c r="H2987" s="5">
        <f t="shared" si="92"/>
        <v>2.7382141302686231</v>
      </c>
      <c r="I2987" s="5">
        <f t="shared" si="93"/>
        <v>1.6547550061168037</v>
      </c>
    </row>
    <row r="2988" spans="1:9" ht="25" customHeight="1">
      <c r="A2988" s="1"/>
      <c r="B2988" s="1">
        <v>165</v>
      </c>
      <c r="C2988" s="13" t="s">
        <v>47</v>
      </c>
      <c r="D2988" s="4">
        <v>44651</v>
      </c>
      <c r="E2988" s="4">
        <v>44671</v>
      </c>
      <c r="F2988" s="5">
        <v>1.0280001916822323</v>
      </c>
      <c r="G2988" s="5">
        <f>'PG facts'!E7</f>
        <v>6</v>
      </c>
      <c r="H2988" s="5">
        <f t="shared" si="92"/>
        <v>1.0567843940987065</v>
      </c>
      <c r="I2988" s="5">
        <f t="shared" si="93"/>
        <v>6.168001150093394</v>
      </c>
    </row>
    <row r="2989" spans="1:9" ht="25" customHeight="1">
      <c r="A2989" s="1"/>
      <c r="B2989" s="1">
        <v>165</v>
      </c>
      <c r="C2989" s="13" t="s">
        <v>47</v>
      </c>
      <c r="D2989" s="4">
        <v>44742</v>
      </c>
      <c r="E2989" s="4">
        <v>44771</v>
      </c>
      <c r="F2989" s="5">
        <v>2.9122729416084958</v>
      </c>
      <c r="G2989" s="5">
        <f>'PG facts'!E14</f>
        <v>6</v>
      </c>
      <c r="H2989" s="5">
        <f t="shared" si="92"/>
        <v>8.4813336864250015</v>
      </c>
      <c r="I2989" s="5">
        <f t="shared" si="93"/>
        <v>17.473637649650975</v>
      </c>
    </row>
    <row r="2990" spans="1:9" ht="25" customHeight="1">
      <c r="A2990" s="1"/>
      <c r="B2990" s="1">
        <v>165</v>
      </c>
      <c r="C2990" s="13" t="s">
        <v>47</v>
      </c>
      <c r="D2990" s="4">
        <v>44834</v>
      </c>
      <c r="E2990" s="4">
        <v>44853</v>
      </c>
      <c r="F2990" s="5">
        <v>5.8502773415310516</v>
      </c>
      <c r="G2990" s="5">
        <f>'PG facts'!E21</f>
        <v>8</v>
      </c>
      <c r="H2990" s="5">
        <f t="shared" si="92"/>
        <v>34.225744972831627</v>
      </c>
      <c r="I2990" s="5">
        <f t="shared" si="93"/>
        <v>46.802218732248413</v>
      </c>
    </row>
    <row r="2991" spans="1:9" ht="25" customHeight="1">
      <c r="A2991" s="1"/>
      <c r="B2991" s="1">
        <v>165</v>
      </c>
      <c r="C2991" s="13" t="s">
        <v>47</v>
      </c>
      <c r="D2991" s="4">
        <v>44926</v>
      </c>
      <c r="E2991" s="4">
        <v>44945</v>
      </c>
      <c r="F2991" s="5">
        <v>7.2560334575520802</v>
      </c>
      <c r="G2991" s="5">
        <f>'PG facts'!E28</f>
        <v>11</v>
      </c>
      <c r="H2991" s="5">
        <f t="shared" si="92"/>
        <v>52.650021537115194</v>
      </c>
      <c r="I2991" s="5">
        <f t="shared" si="93"/>
        <v>79.816368033072877</v>
      </c>
    </row>
    <row r="2992" spans="1:9" ht="25" customHeight="1">
      <c r="A2992" s="1"/>
      <c r="B2992" s="1">
        <v>165</v>
      </c>
      <c r="C2992" s="13" t="s">
        <v>47</v>
      </c>
      <c r="D2992" s="4">
        <v>45016</v>
      </c>
      <c r="E2992" s="4">
        <v>45037</v>
      </c>
      <c r="F2992" s="5">
        <v>6.7723940234483804</v>
      </c>
      <c r="G2992" s="5">
        <f>'PG facts'!E35</f>
        <v>10</v>
      </c>
      <c r="H2992" s="5">
        <f t="shared" si="92"/>
        <v>45.865320808839343</v>
      </c>
      <c r="I2992" s="5">
        <f t="shared" si="93"/>
        <v>67.723940234483806</v>
      </c>
    </row>
    <row r="2993" spans="1:9" ht="25" customHeight="1">
      <c r="A2993" s="1"/>
      <c r="B2993" s="1">
        <v>165</v>
      </c>
      <c r="C2993" s="13" t="s">
        <v>47</v>
      </c>
      <c r="D2993" s="4">
        <v>45107</v>
      </c>
      <c r="E2993" s="4">
        <v>45135</v>
      </c>
      <c r="F2993" s="5">
        <v>7.0582272321790596</v>
      </c>
      <c r="G2993" s="5">
        <f>'PG facts'!E42</f>
        <v>9</v>
      </c>
      <c r="H2993" s="5">
        <f t="shared" si="92"/>
        <v>49.818571661074067</v>
      </c>
      <c r="I2993" s="5">
        <f t="shared" si="93"/>
        <v>63.524045089611533</v>
      </c>
    </row>
    <row r="2994" spans="1:9" ht="25" customHeight="1">
      <c r="A2994" s="1"/>
      <c r="B2994" s="1">
        <v>165</v>
      </c>
      <c r="C2994" s="13" t="s">
        <v>47</v>
      </c>
      <c r="D2994" s="4">
        <v>45199</v>
      </c>
      <c r="E2994" s="4">
        <v>45217</v>
      </c>
      <c r="F2994" s="5">
        <v>5.4935927157217845</v>
      </c>
      <c r="G2994" s="5">
        <f>'PG facts'!E49</f>
        <v>9</v>
      </c>
      <c r="H2994" s="5">
        <f t="shared" si="92"/>
        <v>30.179560926231453</v>
      </c>
      <c r="I2994" s="5">
        <f t="shared" si="93"/>
        <v>49.442334441496058</v>
      </c>
    </row>
    <row r="2995" spans="1:9" ht="25" customHeight="1">
      <c r="A2995" s="1"/>
      <c r="B2995" s="1">
        <v>165</v>
      </c>
      <c r="C2995" s="13" t="s">
        <v>47</v>
      </c>
      <c r="D2995" s="4">
        <v>45291</v>
      </c>
      <c r="E2995" s="4">
        <v>45314</v>
      </c>
      <c r="F2995" s="5">
        <v>4.2122165191533556</v>
      </c>
      <c r="G2995" s="5">
        <f>'PG facts'!E56</f>
        <v>7</v>
      </c>
      <c r="H2995" s="5">
        <f t="shared" si="92"/>
        <v>17.742768004228413</v>
      </c>
      <c r="I2995" s="5">
        <f t="shared" si="93"/>
        <v>29.48551563407349</v>
      </c>
    </row>
    <row r="2996" spans="1:9" ht="25" customHeight="1">
      <c r="A2996" s="1"/>
      <c r="B2996" s="1">
        <v>165</v>
      </c>
      <c r="C2996" s="13" t="s">
        <v>47</v>
      </c>
      <c r="D2996" s="4">
        <v>45382</v>
      </c>
      <c r="E2996" s="4">
        <v>45401</v>
      </c>
      <c r="F2996" s="5">
        <v>3.636809635836169</v>
      </c>
      <c r="G2996" s="5">
        <f>'PG facts'!E63</f>
        <v>10</v>
      </c>
      <c r="H2996" s="5">
        <f t="shared" si="92"/>
        <v>13.226384327310809</v>
      </c>
      <c r="I2996" s="5">
        <f t="shared" si="93"/>
        <v>36.36809635836169</v>
      </c>
    </row>
    <row r="2997" spans="1:9" ht="25" customHeight="1">
      <c r="A2997" s="1"/>
      <c r="B2997" s="1">
        <v>165</v>
      </c>
      <c r="C2997" s="13" t="s">
        <v>47</v>
      </c>
      <c r="D2997" s="4">
        <v>45473</v>
      </c>
      <c r="E2997" s="4">
        <v>45503</v>
      </c>
      <c r="F2997" s="5">
        <v>1.6547550061168037</v>
      </c>
      <c r="G2997" s="5">
        <f>'PG facts'!E70</f>
        <v>5</v>
      </c>
      <c r="H2997" s="5">
        <f t="shared" si="92"/>
        <v>2.7382141302686231</v>
      </c>
      <c r="I2997" s="5">
        <f t="shared" si="93"/>
        <v>8.2737750305840194</v>
      </c>
    </row>
    <row r="2998" spans="1:9" ht="25" customHeight="1">
      <c r="A2998" s="1"/>
      <c r="B2998" s="1">
        <v>165</v>
      </c>
      <c r="C2998" s="13" t="s">
        <v>47</v>
      </c>
      <c r="D2998" s="4">
        <v>45565</v>
      </c>
      <c r="E2998" s="4">
        <v>45583</v>
      </c>
      <c r="F2998" s="5">
        <v>0.37330111522773102</v>
      </c>
      <c r="G2998" s="5">
        <f>'PG facts'!E77</f>
        <v>1</v>
      </c>
      <c r="H2998" s="5">
        <f t="shared" si="92"/>
        <v>0.13935372263026771</v>
      </c>
      <c r="I2998" s="5">
        <f t="shared" si="93"/>
        <v>0.37330111522773102</v>
      </c>
    </row>
    <row r="2999" spans="1:9" ht="25" customHeight="1">
      <c r="A2999" s="1"/>
      <c r="B2999" s="1">
        <v>165</v>
      </c>
      <c r="C2999" s="13" t="s">
        <v>50</v>
      </c>
      <c r="D2999" s="4">
        <v>44742</v>
      </c>
      <c r="E2999" s="4">
        <v>44771</v>
      </c>
      <c r="F2999" s="5">
        <v>1.0280001916822323</v>
      </c>
      <c r="G2999" s="5">
        <f>'PG facts'!E14</f>
        <v>6</v>
      </c>
      <c r="H2999" s="5">
        <f t="shared" si="92"/>
        <v>1.0567843940987065</v>
      </c>
      <c r="I2999" s="5">
        <f t="shared" si="93"/>
        <v>6.168001150093394</v>
      </c>
    </row>
    <row r="3000" spans="1:9" ht="25" customHeight="1">
      <c r="A3000" s="1"/>
      <c r="B3000" s="1">
        <v>165</v>
      </c>
      <c r="C3000" s="13" t="s">
        <v>50</v>
      </c>
      <c r="D3000" s="4">
        <v>44834</v>
      </c>
      <c r="E3000" s="4">
        <v>44853</v>
      </c>
      <c r="F3000" s="5">
        <v>2.9122729416084958</v>
      </c>
      <c r="G3000" s="5">
        <f>'PG facts'!E21</f>
        <v>8</v>
      </c>
      <c r="H3000" s="5">
        <f t="shared" si="92"/>
        <v>8.4813336864250015</v>
      </c>
      <c r="I3000" s="5">
        <f t="shared" si="93"/>
        <v>23.298183532867967</v>
      </c>
    </row>
    <row r="3001" spans="1:9" ht="25" customHeight="1">
      <c r="A3001" s="1"/>
      <c r="B3001" s="1">
        <v>165</v>
      </c>
      <c r="C3001" s="13" t="s">
        <v>50</v>
      </c>
      <c r="D3001" s="4">
        <v>44926</v>
      </c>
      <c r="E3001" s="4">
        <v>44945</v>
      </c>
      <c r="F3001" s="5">
        <v>5.8502773415310516</v>
      </c>
      <c r="G3001" s="5">
        <f>'PG facts'!E28</f>
        <v>11</v>
      </c>
      <c r="H3001" s="5">
        <f t="shared" si="92"/>
        <v>34.225744972831627</v>
      </c>
      <c r="I3001" s="5">
        <f t="shared" si="93"/>
        <v>64.353050756841569</v>
      </c>
    </row>
    <row r="3002" spans="1:9" ht="25" customHeight="1">
      <c r="A3002" s="1"/>
      <c r="B3002" s="1">
        <v>165</v>
      </c>
      <c r="C3002" s="13" t="s">
        <v>50</v>
      </c>
      <c r="D3002" s="4">
        <v>45016</v>
      </c>
      <c r="E3002" s="4">
        <v>45037</v>
      </c>
      <c r="F3002" s="5">
        <v>7.2560334575520802</v>
      </c>
      <c r="G3002" s="5">
        <f>'PG facts'!E35</f>
        <v>10</v>
      </c>
      <c r="H3002" s="5">
        <f t="shared" si="92"/>
        <v>52.650021537115194</v>
      </c>
      <c r="I3002" s="5">
        <f t="shared" si="93"/>
        <v>72.560334575520798</v>
      </c>
    </row>
    <row r="3003" spans="1:9" ht="25" customHeight="1">
      <c r="A3003" s="1"/>
      <c r="B3003" s="1">
        <v>165</v>
      </c>
      <c r="C3003" s="13" t="s">
        <v>50</v>
      </c>
      <c r="D3003" s="4">
        <v>45107</v>
      </c>
      <c r="E3003" s="4">
        <v>45135</v>
      </c>
      <c r="F3003" s="5">
        <v>6.7723940234483804</v>
      </c>
      <c r="G3003" s="5">
        <f>'PG facts'!E42</f>
        <v>9</v>
      </c>
      <c r="H3003" s="5">
        <f t="shared" si="92"/>
        <v>45.865320808839343</v>
      </c>
      <c r="I3003" s="5">
        <f t="shared" si="93"/>
        <v>60.951546211035421</v>
      </c>
    </row>
    <row r="3004" spans="1:9" ht="25" customHeight="1">
      <c r="A3004" s="1"/>
      <c r="B3004" s="1">
        <v>165</v>
      </c>
      <c r="C3004" s="13" t="s">
        <v>50</v>
      </c>
      <c r="D3004" s="4">
        <v>45199</v>
      </c>
      <c r="E3004" s="4">
        <v>45217</v>
      </c>
      <c r="F3004" s="5">
        <v>7.0582272321790596</v>
      </c>
      <c r="G3004" s="5">
        <f>'PG facts'!E49</f>
        <v>9</v>
      </c>
      <c r="H3004" s="5">
        <f t="shared" si="92"/>
        <v>49.818571661074067</v>
      </c>
      <c r="I3004" s="5">
        <f t="shared" si="93"/>
        <v>63.524045089611533</v>
      </c>
    </row>
    <row r="3005" spans="1:9" ht="25" customHeight="1">
      <c r="A3005" s="1"/>
      <c r="B3005" s="1">
        <v>165</v>
      </c>
      <c r="C3005" s="13" t="s">
        <v>50</v>
      </c>
      <c r="D3005" s="4">
        <v>45291</v>
      </c>
      <c r="E3005" s="4">
        <v>45314</v>
      </c>
      <c r="F3005" s="5">
        <v>5.4935927157217845</v>
      </c>
      <c r="G3005" s="5">
        <f>'PG facts'!E56</f>
        <v>7</v>
      </c>
      <c r="H3005" s="5">
        <f t="shared" si="92"/>
        <v>30.179560926231453</v>
      </c>
      <c r="I3005" s="5">
        <f t="shared" si="93"/>
        <v>38.455149010052494</v>
      </c>
    </row>
    <row r="3006" spans="1:9" ht="25" customHeight="1">
      <c r="A3006" s="1"/>
      <c r="B3006" s="1">
        <v>165</v>
      </c>
      <c r="C3006" s="13" t="s">
        <v>50</v>
      </c>
      <c r="D3006" s="4">
        <v>45382</v>
      </c>
      <c r="E3006" s="4">
        <v>45401</v>
      </c>
      <c r="F3006" s="5">
        <v>4.2122165191533556</v>
      </c>
      <c r="G3006" s="5">
        <f>'PG facts'!E63</f>
        <v>10</v>
      </c>
      <c r="H3006" s="5">
        <f t="shared" si="92"/>
        <v>17.742768004228413</v>
      </c>
      <c r="I3006" s="5">
        <f t="shared" si="93"/>
        <v>42.122165191533554</v>
      </c>
    </row>
    <row r="3007" spans="1:9" ht="25" customHeight="1">
      <c r="A3007" s="1"/>
      <c r="B3007" s="1">
        <v>165</v>
      </c>
      <c r="C3007" s="13" t="s">
        <v>50</v>
      </c>
      <c r="D3007" s="4">
        <v>45473</v>
      </c>
      <c r="E3007" s="4">
        <v>45503</v>
      </c>
      <c r="F3007" s="5">
        <v>3.636809635836169</v>
      </c>
      <c r="G3007" s="5">
        <f>'PG facts'!E70</f>
        <v>5</v>
      </c>
      <c r="H3007" s="5">
        <f t="shared" si="92"/>
        <v>13.226384327310809</v>
      </c>
      <c r="I3007" s="5">
        <f t="shared" si="93"/>
        <v>18.184048179180845</v>
      </c>
    </row>
    <row r="3008" spans="1:9" ht="25" customHeight="1">
      <c r="A3008" s="1"/>
      <c r="B3008" s="1">
        <v>165</v>
      </c>
      <c r="C3008" s="13" t="s">
        <v>50</v>
      </c>
      <c r="D3008" s="4">
        <v>45565</v>
      </c>
      <c r="E3008" s="4">
        <v>45583</v>
      </c>
      <c r="F3008" s="5">
        <v>1.6547550061168037</v>
      </c>
      <c r="G3008" s="5">
        <f>'PG facts'!E77</f>
        <v>1</v>
      </c>
      <c r="H3008" s="5">
        <f t="shared" si="92"/>
        <v>2.7382141302686231</v>
      </c>
      <c r="I3008" s="5">
        <f t="shared" si="93"/>
        <v>1.6547550061168037</v>
      </c>
    </row>
    <row r="3009" spans="1:9" ht="25" customHeight="1">
      <c r="A3009" s="1"/>
      <c r="B3009" s="1">
        <v>166</v>
      </c>
      <c r="C3009" s="13" t="s">
        <v>47</v>
      </c>
      <c r="D3009" s="4">
        <v>44651</v>
      </c>
      <c r="E3009" s="4">
        <v>44671</v>
      </c>
      <c r="F3009" s="5">
        <v>6.6867236024844789</v>
      </c>
      <c r="G3009" s="5">
        <f>'PG facts'!F6</f>
        <v>3</v>
      </c>
      <c r="H3009" s="5">
        <f t="shared" si="92"/>
        <v>44.712272536023008</v>
      </c>
      <c r="I3009" s="5">
        <f t="shared" si="93"/>
        <v>20.060170807453439</v>
      </c>
    </row>
    <row r="3010" spans="1:9" ht="25" customHeight="1">
      <c r="A3010" s="1"/>
      <c r="B3010" s="1">
        <v>166</v>
      </c>
      <c r="C3010" s="13" t="s">
        <v>47</v>
      </c>
      <c r="D3010" s="4">
        <v>44742</v>
      </c>
      <c r="E3010" s="4">
        <v>44771</v>
      </c>
      <c r="F3010" s="5">
        <v>3.3005205380611136</v>
      </c>
      <c r="G3010" s="5">
        <f>'PG facts'!F13</f>
        <v>0</v>
      </c>
      <c r="H3010" s="5">
        <f t="shared" si="92"/>
        <v>10.893435822163223</v>
      </c>
      <c r="I3010" s="5">
        <f t="shared" si="93"/>
        <v>0</v>
      </c>
    </row>
    <row r="3011" spans="1:9" ht="25" customHeight="1">
      <c r="A3011" s="1"/>
      <c r="B3011" s="1">
        <v>166</v>
      </c>
      <c r="C3011" s="13" t="s">
        <v>47</v>
      </c>
      <c r="D3011" s="4">
        <v>44834</v>
      </c>
      <c r="E3011" s="4">
        <v>44853</v>
      </c>
      <c r="F3011" s="5">
        <v>3.7534957034626615</v>
      </c>
      <c r="G3011" s="5">
        <f>'PG facts'!F20</f>
        <v>4</v>
      </c>
      <c r="H3011" s="5">
        <f t="shared" si="92"/>
        <v>14.08872999591266</v>
      </c>
      <c r="I3011" s="5">
        <f t="shared" si="93"/>
        <v>15.013982813850646</v>
      </c>
    </row>
    <row r="3012" spans="1:9" ht="25" customHeight="1">
      <c r="A3012" s="1"/>
      <c r="B3012" s="1">
        <v>166</v>
      </c>
      <c r="C3012" s="13" t="s">
        <v>47</v>
      </c>
      <c r="D3012" s="4">
        <v>44926</v>
      </c>
      <c r="E3012" s="4">
        <v>44945</v>
      </c>
      <c r="F3012" s="5">
        <v>3.8537489057633101</v>
      </c>
      <c r="G3012" s="5">
        <f>'PG facts'!F27</f>
        <v>3</v>
      </c>
      <c r="H3012" s="5">
        <f t="shared" si="92"/>
        <v>14.85138062867191</v>
      </c>
      <c r="I3012" s="5">
        <f t="shared" si="93"/>
        <v>11.561246717289929</v>
      </c>
    </row>
    <row r="3013" spans="1:9" ht="25" customHeight="1">
      <c r="A3013" s="1"/>
      <c r="B3013" s="1">
        <v>166</v>
      </c>
      <c r="C3013" s="13" t="s">
        <v>47</v>
      </c>
      <c r="D3013" s="4">
        <v>45016</v>
      </c>
      <c r="E3013" s="4">
        <v>45037</v>
      </c>
      <c r="F3013" s="5">
        <v>7.4077443221443939</v>
      </c>
      <c r="G3013" s="5">
        <f>'PG facts'!F34</f>
        <v>7</v>
      </c>
      <c r="H3013" s="5">
        <f t="shared" si="92"/>
        <v>54.874675942262506</v>
      </c>
      <c r="I3013" s="5">
        <f t="shared" si="93"/>
        <v>51.854210255010756</v>
      </c>
    </row>
    <row r="3014" spans="1:9" ht="25" customHeight="1">
      <c r="A3014" s="1"/>
      <c r="B3014" s="1">
        <v>166</v>
      </c>
      <c r="C3014" s="13" t="s">
        <v>47</v>
      </c>
      <c r="D3014" s="4">
        <v>45107</v>
      </c>
      <c r="E3014" s="4">
        <v>45135</v>
      </c>
      <c r="F3014" s="5">
        <v>8.5913567558398185</v>
      </c>
      <c r="G3014" s="5">
        <f>'PG facts'!F41</f>
        <v>11</v>
      </c>
      <c r="H3014" s="5">
        <f t="shared" ref="H3014:H3077" si="94">F3014^2</f>
        <v>73.811410906114489</v>
      </c>
      <c r="I3014" s="5">
        <f t="shared" ref="I3014:I3077" si="95">F3014*G3014</f>
        <v>94.504924314237996</v>
      </c>
    </row>
    <row r="3015" spans="1:9" ht="25" customHeight="1">
      <c r="A3015" s="1"/>
      <c r="B3015" s="1">
        <v>166</v>
      </c>
      <c r="C3015" s="13" t="s">
        <v>47</v>
      </c>
      <c r="D3015" s="4">
        <v>45199</v>
      </c>
      <c r="E3015" s="4">
        <v>45217</v>
      </c>
      <c r="F3015" s="5">
        <v>6.9531295944171179</v>
      </c>
      <c r="G3015" s="5">
        <f>'PG facts'!F48</f>
        <v>5</v>
      </c>
      <c r="H3015" s="5">
        <f t="shared" si="94"/>
        <v>48.346011156759154</v>
      </c>
      <c r="I3015" s="5">
        <f t="shared" si="95"/>
        <v>34.765647972085588</v>
      </c>
    </row>
    <row r="3016" spans="1:9" ht="25" customHeight="1">
      <c r="A3016" s="1"/>
      <c r="B3016" s="1">
        <v>166</v>
      </c>
      <c r="C3016" s="13" t="s">
        <v>47</v>
      </c>
      <c r="D3016" s="4">
        <v>45291</v>
      </c>
      <c r="E3016" s="4">
        <v>45314</v>
      </c>
      <c r="F3016" s="5">
        <v>9.637550476339829</v>
      </c>
      <c r="G3016" s="5">
        <f>'PG facts'!F55</f>
        <v>1</v>
      </c>
      <c r="H3016" s="5">
        <f t="shared" si="94"/>
        <v>92.882379183998069</v>
      </c>
      <c r="I3016" s="5">
        <f t="shared" si="95"/>
        <v>9.637550476339829</v>
      </c>
    </row>
    <row r="3017" spans="1:9" ht="25" customHeight="1">
      <c r="A3017" s="1"/>
      <c r="B3017" s="1">
        <v>166</v>
      </c>
      <c r="C3017" s="13" t="s">
        <v>47</v>
      </c>
      <c r="D3017" s="4">
        <v>45382</v>
      </c>
      <c r="E3017" s="4">
        <v>45401</v>
      </c>
      <c r="F3017" s="5">
        <v>2.1559106393390204</v>
      </c>
      <c r="G3017" s="5">
        <f>'PG facts'!F62</f>
        <v>3</v>
      </c>
      <c r="H3017" s="5">
        <f t="shared" si="94"/>
        <v>4.6479506848151839</v>
      </c>
      <c r="I3017" s="5">
        <f t="shared" si="95"/>
        <v>6.4677319180170612</v>
      </c>
    </row>
    <row r="3018" spans="1:9" ht="25" customHeight="1">
      <c r="A3018" s="1"/>
      <c r="B3018" s="1">
        <v>166</v>
      </c>
      <c r="C3018" s="13" t="s">
        <v>47</v>
      </c>
      <c r="D3018" s="4">
        <v>45473</v>
      </c>
      <c r="E3018" s="4">
        <v>45503</v>
      </c>
      <c r="F3018" s="5">
        <v>0.79943396399790867</v>
      </c>
      <c r="G3018" s="5">
        <f>'PG facts'!F69</f>
        <v>3</v>
      </c>
      <c r="H3018" s="5">
        <f t="shared" si="94"/>
        <v>0.63909466279340954</v>
      </c>
      <c r="I3018" s="5">
        <f t="shared" si="95"/>
        <v>2.398301891993726</v>
      </c>
    </row>
    <row r="3019" spans="1:9" ht="25" customHeight="1">
      <c r="A3019" s="1"/>
      <c r="B3019" s="1">
        <v>166</v>
      </c>
      <c r="C3019" s="13" t="s">
        <v>50</v>
      </c>
      <c r="D3019" s="4">
        <v>44742</v>
      </c>
      <c r="E3019" s="4">
        <v>44771</v>
      </c>
      <c r="F3019" s="5">
        <v>6.6867236024844789</v>
      </c>
      <c r="G3019" s="5">
        <f>'PG facts'!F13</f>
        <v>0</v>
      </c>
      <c r="H3019" s="5">
        <f t="shared" si="94"/>
        <v>44.712272536023008</v>
      </c>
      <c r="I3019" s="5">
        <f t="shared" si="95"/>
        <v>0</v>
      </c>
    </row>
    <row r="3020" spans="1:9" ht="25" customHeight="1">
      <c r="A3020" s="1"/>
      <c r="B3020" s="1">
        <v>166</v>
      </c>
      <c r="C3020" s="13" t="s">
        <v>50</v>
      </c>
      <c r="D3020" s="4">
        <v>44834</v>
      </c>
      <c r="E3020" s="4">
        <v>44853</v>
      </c>
      <c r="F3020" s="5">
        <v>3.3005205380611136</v>
      </c>
      <c r="G3020" s="5">
        <f>'PG facts'!F20</f>
        <v>4</v>
      </c>
      <c r="H3020" s="5">
        <f t="shared" si="94"/>
        <v>10.893435822163223</v>
      </c>
      <c r="I3020" s="5">
        <f t="shared" si="95"/>
        <v>13.202082152244454</v>
      </c>
    </row>
    <row r="3021" spans="1:9" ht="25" customHeight="1">
      <c r="A3021" s="1"/>
      <c r="B3021" s="1">
        <v>166</v>
      </c>
      <c r="C3021" s="13" t="s">
        <v>50</v>
      </c>
      <c r="D3021" s="4">
        <v>44926</v>
      </c>
      <c r="E3021" s="4">
        <v>44945</v>
      </c>
      <c r="F3021" s="5">
        <v>3.7534957034626615</v>
      </c>
      <c r="G3021" s="5">
        <f>'PG facts'!F27</f>
        <v>3</v>
      </c>
      <c r="H3021" s="5">
        <f t="shared" si="94"/>
        <v>14.08872999591266</v>
      </c>
      <c r="I3021" s="5">
        <f t="shared" si="95"/>
        <v>11.260487110387984</v>
      </c>
    </row>
    <row r="3022" spans="1:9" ht="25" customHeight="1">
      <c r="A3022" s="1"/>
      <c r="B3022" s="1">
        <v>166</v>
      </c>
      <c r="C3022" s="13" t="s">
        <v>50</v>
      </c>
      <c r="D3022" s="4">
        <v>45016</v>
      </c>
      <c r="E3022" s="4">
        <v>45037</v>
      </c>
      <c r="F3022" s="5">
        <v>3.8537489057633101</v>
      </c>
      <c r="G3022" s="5">
        <f>'PG facts'!F34</f>
        <v>7</v>
      </c>
      <c r="H3022" s="5">
        <f t="shared" si="94"/>
        <v>14.85138062867191</v>
      </c>
      <c r="I3022" s="5">
        <f t="shared" si="95"/>
        <v>26.97624234034317</v>
      </c>
    </row>
    <row r="3023" spans="1:9" ht="25" customHeight="1">
      <c r="A3023" s="1"/>
      <c r="B3023" s="1">
        <v>166</v>
      </c>
      <c r="C3023" s="13" t="s">
        <v>50</v>
      </c>
      <c r="D3023" s="4">
        <v>45107</v>
      </c>
      <c r="E3023" s="4">
        <v>45135</v>
      </c>
      <c r="F3023" s="5">
        <v>7.4077443221443939</v>
      </c>
      <c r="G3023" s="5">
        <f>'PG facts'!F41</f>
        <v>11</v>
      </c>
      <c r="H3023" s="5">
        <f t="shared" si="94"/>
        <v>54.874675942262506</v>
      </c>
      <c r="I3023" s="5">
        <f t="shared" si="95"/>
        <v>81.485187543588339</v>
      </c>
    </row>
    <row r="3024" spans="1:9" ht="25" customHeight="1">
      <c r="A3024" s="1"/>
      <c r="B3024" s="1">
        <v>166</v>
      </c>
      <c r="C3024" s="13" t="s">
        <v>50</v>
      </c>
      <c r="D3024" s="4">
        <v>45199</v>
      </c>
      <c r="E3024" s="4">
        <v>45217</v>
      </c>
      <c r="F3024" s="5">
        <v>8.5913567558398185</v>
      </c>
      <c r="G3024" s="5">
        <f>'PG facts'!F48</f>
        <v>5</v>
      </c>
      <c r="H3024" s="5">
        <f t="shared" si="94"/>
        <v>73.811410906114489</v>
      </c>
      <c r="I3024" s="5">
        <f t="shared" si="95"/>
        <v>42.956783779199093</v>
      </c>
    </row>
    <row r="3025" spans="1:9" ht="25" customHeight="1">
      <c r="A3025" s="1"/>
      <c r="B3025" s="1">
        <v>166</v>
      </c>
      <c r="C3025" s="13" t="s">
        <v>50</v>
      </c>
      <c r="D3025" s="4">
        <v>45291</v>
      </c>
      <c r="E3025" s="4">
        <v>45314</v>
      </c>
      <c r="F3025" s="5">
        <v>6.9531295944171179</v>
      </c>
      <c r="G3025" s="5">
        <f>'PG facts'!F55</f>
        <v>1</v>
      </c>
      <c r="H3025" s="5">
        <f t="shared" si="94"/>
        <v>48.346011156759154</v>
      </c>
      <c r="I3025" s="5">
        <f t="shared" si="95"/>
        <v>6.9531295944171179</v>
      </c>
    </row>
    <row r="3026" spans="1:9" ht="25" customHeight="1">
      <c r="A3026" s="1"/>
      <c r="B3026" s="1">
        <v>166</v>
      </c>
      <c r="C3026" s="13" t="s">
        <v>50</v>
      </c>
      <c r="D3026" s="4">
        <v>45382</v>
      </c>
      <c r="E3026" s="4">
        <v>45401</v>
      </c>
      <c r="F3026" s="5">
        <v>9.637550476339829</v>
      </c>
      <c r="G3026" s="5">
        <f>'PG facts'!F62</f>
        <v>3</v>
      </c>
      <c r="H3026" s="5">
        <f t="shared" si="94"/>
        <v>92.882379183998069</v>
      </c>
      <c r="I3026" s="5">
        <f t="shared" si="95"/>
        <v>28.912651429019487</v>
      </c>
    </row>
    <row r="3027" spans="1:9" ht="25" customHeight="1">
      <c r="A3027" s="1"/>
      <c r="B3027" s="1">
        <v>166</v>
      </c>
      <c r="C3027" s="13" t="s">
        <v>50</v>
      </c>
      <c r="D3027" s="4">
        <v>45473</v>
      </c>
      <c r="E3027" s="4">
        <v>45503</v>
      </c>
      <c r="F3027" s="5">
        <v>2.1559106393390204</v>
      </c>
      <c r="G3027" s="5">
        <f>'PG facts'!F69</f>
        <v>3</v>
      </c>
      <c r="H3027" s="5">
        <f t="shared" si="94"/>
        <v>4.6479506848151839</v>
      </c>
      <c r="I3027" s="5">
        <f t="shared" si="95"/>
        <v>6.4677319180170612</v>
      </c>
    </row>
    <row r="3028" spans="1:9" ht="25" customHeight="1">
      <c r="A3028" s="1"/>
      <c r="B3028" s="1">
        <v>167</v>
      </c>
      <c r="C3028" s="13" t="s">
        <v>47</v>
      </c>
      <c r="D3028" s="4">
        <v>44651</v>
      </c>
      <c r="E3028" s="4">
        <v>44671</v>
      </c>
      <c r="F3028" s="5">
        <v>6.6867236024844789</v>
      </c>
      <c r="G3028" s="5">
        <f>'PG facts'!F6</f>
        <v>3</v>
      </c>
      <c r="H3028" s="5">
        <f t="shared" si="94"/>
        <v>44.712272536023008</v>
      </c>
      <c r="I3028" s="5">
        <f t="shared" si="95"/>
        <v>20.060170807453439</v>
      </c>
    </row>
    <row r="3029" spans="1:9" ht="25" customHeight="1">
      <c r="A3029" s="1"/>
      <c r="B3029" s="1">
        <v>167</v>
      </c>
      <c r="C3029" s="13" t="s">
        <v>47</v>
      </c>
      <c r="D3029" s="4">
        <v>44742</v>
      </c>
      <c r="E3029" s="4">
        <v>44771</v>
      </c>
      <c r="F3029" s="5">
        <v>3.3005205380611136</v>
      </c>
      <c r="G3029" s="5">
        <f>'PG facts'!F13</f>
        <v>0</v>
      </c>
      <c r="H3029" s="5">
        <f t="shared" si="94"/>
        <v>10.893435822163223</v>
      </c>
      <c r="I3029" s="5">
        <f t="shared" si="95"/>
        <v>0</v>
      </c>
    </row>
    <row r="3030" spans="1:9" ht="25" customHeight="1">
      <c r="A3030" s="1"/>
      <c r="B3030" s="1">
        <v>167</v>
      </c>
      <c r="C3030" s="13" t="s">
        <v>47</v>
      </c>
      <c r="D3030" s="4">
        <v>44834</v>
      </c>
      <c r="E3030" s="4">
        <v>44853</v>
      </c>
      <c r="F3030" s="5">
        <v>3.7534957034626615</v>
      </c>
      <c r="G3030" s="5">
        <f>'PG facts'!F20</f>
        <v>4</v>
      </c>
      <c r="H3030" s="5">
        <f t="shared" si="94"/>
        <v>14.08872999591266</v>
      </c>
      <c r="I3030" s="5">
        <f t="shared" si="95"/>
        <v>15.013982813850646</v>
      </c>
    </row>
    <row r="3031" spans="1:9" ht="25" customHeight="1">
      <c r="A3031" s="1"/>
      <c r="B3031" s="1">
        <v>167</v>
      </c>
      <c r="C3031" s="13" t="s">
        <v>47</v>
      </c>
      <c r="D3031" s="4">
        <v>44926</v>
      </c>
      <c r="E3031" s="4">
        <v>44945</v>
      </c>
      <c r="F3031" s="5">
        <v>3.8537489057633101</v>
      </c>
      <c r="G3031" s="5">
        <f>'PG facts'!F27</f>
        <v>3</v>
      </c>
      <c r="H3031" s="5">
        <f t="shared" si="94"/>
        <v>14.85138062867191</v>
      </c>
      <c r="I3031" s="5">
        <f t="shared" si="95"/>
        <v>11.561246717289929</v>
      </c>
    </row>
    <row r="3032" spans="1:9" ht="25" customHeight="1">
      <c r="A3032" s="1"/>
      <c r="B3032" s="1">
        <v>167</v>
      </c>
      <c r="C3032" s="13" t="s">
        <v>47</v>
      </c>
      <c r="D3032" s="4">
        <v>45016</v>
      </c>
      <c r="E3032" s="4">
        <v>45037</v>
      </c>
      <c r="F3032" s="5">
        <v>7.4077443221443939</v>
      </c>
      <c r="G3032" s="5">
        <f>'PG facts'!F34</f>
        <v>7</v>
      </c>
      <c r="H3032" s="5">
        <f t="shared" si="94"/>
        <v>54.874675942262506</v>
      </c>
      <c r="I3032" s="5">
        <f t="shared" si="95"/>
        <v>51.854210255010756</v>
      </c>
    </row>
    <row r="3033" spans="1:9" ht="25" customHeight="1">
      <c r="A3033" s="1"/>
      <c r="B3033" s="1">
        <v>167</v>
      </c>
      <c r="C3033" s="13" t="s">
        <v>47</v>
      </c>
      <c r="D3033" s="4">
        <v>45107</v>
      </c>
      <c r="E3033" s="4">
        <v>45135</v>
      </c>
      <c r="F3033" s="5">
        <v>8.5913567558398185</v>
      </c>
      <c r="G3033" s="5">
        <f>'PG facts'!F41</f>
        <v>11</v>
      </c>
      <c r="H3033" s="5">
        <f t="shared" si="94"/>
        <v>73.811410906114489</v>
      </c>
      <c r="I3033" s="5">
        <f t="shared" si="95"/>
        <v>94.504924314237996</v>
      </c>
    </row>
    <row r="3034" spans="1:9" ht="25" customHeight="1">
      <c r="A3034" s="1"/>
      <c r="B3034" s="1">
        <v>167</v>
      </c>
      <c r="C3034" s="13" t="s">
        <v>47</v>
      </c>
      <c r="D3034" s="4">
        <v>45199</v>
      </c>
      <c r="E3034" s="4">
        <v>45217</v>
      </c>
      <c r="F3034" s="5">
        <v>6.8404132280007079</v>
      </c>
      <c r="G3034" s="5">
        <f>'PG facts'!F48</f>
        <v>5</v>
      </c>
      <c r="H3034" s="5">
        <f t="shared" si="94"/>
        <v>46.791253129807068</v>
      </c>
      <c r="I3034" s="5">
        <f t="shared" si="95"/>
        <v>34.202066140003538</v>
      </c>
    </row>
    <row r="3035" spans="1:9" ht="25" customHeight="1">
      <c r="A3035" s="1"/>
      <c r="B3035" s="1">
        <v>167</v>
      </c>
      <c r="C3035" s="13" t="s">
        <v>47</v>
      </c>
      <c r="D3035" s="4">
        <v>45291</v>
      </c>
      <c r="E3035" s="4">
        <v>45314</v>
      </c>
      <c r="F3035" s="5">
        <v>9.637550476339829</v>
      </c>
      <c r="G3035" s="5">
        <f>'PG facts'!F55</f>
        <v>1</v>
      </c>
      <c r="H3035" s="5">
        <f t="shared" si="94"/>
        <v>92.882379183998069</v>
      </c>
      <c r="I3035" s="5">
        <f t="shared" si="95"/>
        <v>9.637550476339829</v>
      </c>
    </row>
    <row r="3036" spans="1:9" ht="25" customHeight="1">
      <c r="A3036" s="1"/>
      <c r="B3036" s="1">
        <v>167</v>
      </c>
      <c r="C3036" s="13" t="s">
        <v>47</v>
      </c>
      <c r="D3036" s="4">
        <v>45382</v>
      </c>
      <c r="E3036" s="4">
        <v>45401</v>
      </c>
      <c r="F3036" s="5">
        <v>2.1559106393390204</v>
      </c>
      <c r="G3036" s="5">
        <f>'PG facts'!F62</f>
        <v>3</v>
      </c>
      <c r="H3036" s="5">
        <f t="shared" si="94"/>
        <v>4.6479506848151839</v>
      </c>
      <c r="I3036" s="5">
        <f t="shared" si="95"/>
        <v>6.4677319180170612</v>
      </c>
    </row>
    <row r="3037" spans="1:9" ht="25" customHeight="1">
      <c r="A3037" s="1"/>
      <c r="B3037" s="1">
        <v>167</v>
      </c>
      <c r="C3037" s="13" t="s">
        <v>47</v>
      </c>
      <c r="D3037" s="4">
        <v>45473</v>
      </c>
      <c r="E3037" s="4">
        <v>45503</v>
      </c>
      <c r="F3037" s="5">
        <v>0.79943396399790867</v>
      </c>
      <c r="G3037" s="5">
        <f>'PG facts'!F69</f>
        <v>3</v>
      </c>
      <c r="H3037" s="5">
        <f t="shared" si="94"/>
        <v>0.63909466279340954</v>
      </c>
      <c r="I3037" s="5">
        <f t="shared" si="95"/>
        <v>2.398301891993726</v>
      </c>
    </row>
    <row r="3038" spans="1:9" ht="25" customHeight="1">
      <c r="A3038" s="1"/>
      <c r="B3038" s="1">
        <v>167</v>
      </c>
      <c r="C3038" s="13" t="s">
        <v>50</v>
      </c>
      <c r="D3038" s="4">
        <v>44742</v>
      </c>
      <c r="E3038" s="4">
        <v>44771</v>
      </c>
      <c r="F3038" s="5">
        <v>6.6867236024844789</v>
      </c>
      <c r="G3038" s="5">
        <f>'PG facts'!F13</f>
        <v>0</v>
      </c>
      <c r="H3038" s="5">
        <f t="shared" si="94"/>
        <v>44.712272536023008</v>
      </c>
      <c r="I3038" s="5">
        <f t="shared" si="95"/>
        <v>0</v>
      </c>
    </row>
    <row r="3039" spans="1:9" ht="25" customHeight="1">
      <c r="A3039" s="1"/>
      <c r="B3039" s="1">
        <v>167</v>
      </c>
      <c r="C3039" s="13" t="s">
        <v>50</v>
      </c>
      <c r="D3039" s="4">
        <v>44834</v>
      </c>
      <c r="E3039" s="4">
        <v>44853</v>
      </c>
      <c r="F3039" s="5">
        <v>3.3005205380611136</v>
      </c>
      <c r="G3039" s="5">
        <f>'PG facts'!F20</f>
        <v>4</v>
      </c>
      <c r="H3039" s="5">
        <f t="shared" si="94"/>
        <v>10.893435822163223</v>
      </c>
      <c r="I3039" s="5">
        <f t="shared" si="95"/>
        <v>13.202082152244454</v>
      </c>
    </row>
    <row r="3040" spans="1:9" ht="25" customHeight="1">
      <c r="A3040" s="1"/>
      <c r="B3040" s="1">
        <v>167</v>
      </c>
      <c r="C3040" s="13" t="s">
        <v>50</v>
      </c>
      <c r="D3040" s="4">
        <v>44926</v>
      </c>
      <c r="E3040" s="4">
        <v>44945</v>
      </c>
      <c r="F3040" s="5">
        <v>3.7534957034626615</v>
      </c>
      <c r="G3040" s="5">
        <f>'PG facts'!F27</f>
        <v>3</v>
      </c>
      <c r="H3040" s="5">
        <f t="shared" si="94"/>
        <v>14.08872999591266</v>
      </c>
      <c r="I3040" s="5">
        <f t="shared" si="95"/>
        <v>11.260487110387984</v>
      </c>
    </row>
    <row r="3041" spans="1:9" ht="25" customHeight="1">
      <c r="A3041" s="1"/>
      <c r="B3041" s="1">
        <v>167</v>
      </c>
      <c r="C3041" s="13" t="s">
        <v>50</v>
      </c>
      <c r="D3041" s="4">
        <v>45016</v>
      </c>
      <c r="E3041" s="4">
        <v>45037</v>
      </c>
      <c r="F3041" s="5">
        <v>3.8537489057633101</v>
      </c>
      <c r="G3041" s="5">
        <f>'PG facts'!F34</f>
        <v>7</v>
      </c>
      <c r="H3041" s="5">
        <f t="shared" si="94"/>
        <v>14.85138062867191</v>
      </c>
      <c r="I3041" s="5">
        <f t="shared" si="95"/>
        <v>26.97624234034317</v>
      </c>
    </row>
    <row r="3042" spans="1:9" ht="25" customHeight="1">
      <c r="A3042" s="1"/>
      <c r="B3042" s="1">
        <v>167</v>
      </c>
      <c r="C3042" s="13" t="s">
        <v>50</v>
      </c>
      <c r="D3042" s="4">
        <v>45107</v>
      </c>
      <c r="E3042" s="4">
        <v>45135</v>
      </c>
      <c r="F3042" s="5">
        <v>7.4077443221443939</v>
      </c>
      <c r="G3042" s="5">
        <f>'PG facts'!F41</f>
        <v>11</v>
      </c>
      <c r="H3042" s="5">
        <f t="shared" si="94"/>
        <v>54.874675942262506</v>
      </c>
      <c r="I3042" s="5">
        <f t="shared" si="95"/>
        <v>81.485187543588339</v>
      </c>
    </row>
    <row r="3043" spans="1:9" ht="25" customHeight="1">
      <c r="A3043" s="1"/>
      <c r="B3043" s="1">
        <v>167</v>
      </c>
      <c r="C3043" s="13" t="s">
        <v>50</v>
      </c>
      <c r="D3043" s="4">
        <v>45199</v>
      </c>
      <c r="E3043" s="4">
        <v>45217</v>
      </c>
      <c r="F3043" s="5">
        <v>8.5913567558398185</v>
      </c>
      <c r="G3043" s="5">
        <f>'PG facts'!F48</f>
        <v>5</v>
      </c>
      <c r="H3043" s="5">
        <f t="shared" si="94"/>
        <v>73.811410906114489</v>
      </c>
      <c r="I3043" s="5">
        <f t="shared" si="95"/>
        <v>42.956783779199093</v>
      </c>
    </row>
    <row r="3044" spans="1:9" ht="25" customHeight="1">
      <c r="A3044" s="1"/>
      <c r="B3044" s="1">
        <v>167</v>
      </c>
      <c r="C3044" s="13" t="s">
        <v>50</v>
      </c>
      <c r="D3044" s="4">
        <v>45291</v>
      </c>
      <c r="E3044" s="4">
        <v>45314</v>
      </c>
      <c r="F3044" s="5">
        <v>6.8404132280007079</v>
      </c>
      <c r="G3044" s="5">
        <f>'PG facts'!F55</f>
        <v>1</v>
      </c>
      <c r="H3044" s="5">
        <f t="shared" si="94"/>
        <v>46.791253129807068</v>
      </c>
      <c r="I3044" s="5">
        <f t="shared" si="95"/>
        <v>6.8404132280007079</v>
      </c>
    </row>
    <row r="3045" spans="1:9" ht="25" customHeight="1">
      <c r="A3045" s="1"/>
      <c r="B3045" s="1">
        <v>167</v>
      </c>
      <c r="C3045" s="13" t="s">
        <v>50</v>
      </c>
      <c r="D3045" s="4">
        <v>45382</v>
      </c>
      <c r="E3045" s="4">
        <v>45401</v>
      </c>
      <c r="F3045" s="5">
        <v>9.637550476339829</v>
      </c>
      <c r="G3045" s="5">
        <f>'PG facts'!F62</f>
        <v>3</v>
      </c>
      <c r="H3045" s="5">
        <f t="shared" si="94"/>
        <v>92.882379183998069</v>
      </c>
      <c r="I3045" s="5">
        <f t="shared" si="95"/>
        <v>28.912651429019487</v>
      </c>
    </row>
    <row r="3046" spans="1:9" ht="25" customHeight="1">
      <c r="A3046" s="1"/>
      <c r="B3046" s="1">
        <v>167</v>
      </c>
      <c r="C3046" s="13" t="s">
        <v>50</v>
      </c>
      <c r="D3046" s="4">
        <v>45473</v>
      </c>
      <c r="E3046" s="4">
        <v>45503</v>
      </c>
      <c r="F3046" s="5">
        <v>2.1559106393390204</v>
      </c>
      <c r="G3046" s="5">
        <f>'PG facts'!F69</f>
        <v>3</v>
      </c>
      <c r="H3046" s="5">
        <f t="shared" si="94"/>
        <v>4.6479506848151839</v>
      </c>
      <c r="I3046" s="5">
        <f t="shared" si="95"/>
        <v>6.4677319180170612</v>
      </c>
    </row>
    <row r="3047" spans="1:9" ht="25" customHeight="1">
      <c r="A3047" s="1"/>
      <c r="B3047" s="1">
        <v>168</v>
      </c>
      <c r="C3047" s="13" t="s">
        <v>47</v>
      </c>
      <c r="D3047" s="4">
        <v>44651</v>
      </c>
      <c r="E3047" s="4">
        <v>44671</v>
      </c>
      <c r="F3047" s="5">
        <v>6.6867236024844789</v>
      </c>
      <c r="G3047" s="5">
        <f>'PG facts'!F6</f>
        <v>3</v>
      </c>
      <c r="H3047" s="5">
        <f t="shared" si="94"/>
        <v>44.712272536023008</v>
      </c>
      <c r="I3047" s="5">
        <f t="shared" si="95"/>
        <v>20.060170807453439</v>
      </c>
    </row>
    <row r="3048" spans="1:9" ht="25" customHeight="1">
      <c r="A3048" s="1"/>
      <c r="B3048" s="1">
        <v>168</v>
      </c>
      <c r="C3048" s="13" t="s">
        <v>47</v>
      </c>
      <c r="D3048" s="4">
        <v>44742</v>
      </c>
      <c r="E3048" s="4">
        <v>44771</v>
      </c>
      <c r="F3048" s="5">
        <v>3.3005205380611136</v>
      </c>
      <c r="G3048" s="5">
        <f>'PG facts'!F13</f>
        <v>0</v>
      </c>
      <c r="H3048" s="5">
        <f t="shared" si="94"/>
        <v>10.893435822163223</v>
      </c>
      <c r="I3048" s="5">
        <f t="shared" si="95"/>
        <v>0</v>
      </c>
    </row>
    <row r="3049" spans="1:9" ht="25" customHeight="1">
      <c r="A3049" s="1"/>
      <c r="B3049" s="1">
        <v>168</v>
      </c>
      <c r="C3049" s="13" t="s">
        <v>47</v>
      </c>
      <c r="D3049" s="4">
        <v>44834</v>
      </c>
      <c r="E3049" s="4">
        <v>44853</v>
      </c>
      <c r="F3049" s="5">
        <v>3.7534957034626615</v>
      </c>
      <c r="G3049" s="5">
        <f>'PG facts'!F20</f>
        <v>4</v>
      </c>
      <c r="H3049" s="5">
        <f t="shared" si="94"/>
        <v>14.08872999591266</v>
      </c>
      <c r="I3049" s="5">
        <f t="shared" si="95"/>
        <v>15.013982813850646</v>
      </c>
    </row>
    <row r="3050" spans="1:9" ht="25" customHeight="1">
      <c r="A3050" s="1"/>
      <c r="B3050" s="1">
        <v>168</v>
      </c>
      <c r="C3050" s="13" t="s">
        <v>47</v>
      </c>
      <c r="D3050" s="4">
        <v>44926</v>
      </c>
      <c r="E3050" s="4">
        <v>44945</v>
      </c>
      <c r="F3050" s="5">
        <v>3.8537489057633101</v>
      </c>
      <c r="G3050" s="5">
        <f>'PG facts'!F27</f>
        <v>3</v>
      </c>
      <c r="H3050" s="5">
        <f t="shared" si="94"/>
        <v>14.85138062867191</v>
      </c>
      <c r="I3050" s="5">
        <f t="shared" si="95"/>
        <v>11.561246717289929</v>
      </c>
    </row>
    <row r="3051" spans="1:9" ht="25" customHeight="1">
      <c r="A3051" s="1"/>
      <c r="B3051" s="1">
        <v>168</v>
      </c>
      <c r="C3051" s="13" t="s">
        <v>47</v>
      </c>
      <c r="D3051" s="4">
        <v>45016</v>
      </c>
      <c r="E3051" s="4">
        <v>45037</v>
      </c>
      <c r="F3051" s="5">
        <v>7.4077443221443939</v>
      </c>
      <c r="G3051" s="5">
        <f>'PG facts'!F34</f>
        <v>7</v>
      </c>
      <c r="H3051" s="5">
        <f t="shared" si="94"/>
        <v>54.874675942262506</v>
      </c>
      <c r="I3051" s="5">
        <f t="shared" si="95"/>
        <v>51.854210255010756</v>
      </c>
    </row>
    <row r="3052" spans="1:9" ht="25" customHeight="1">
      <c r="A3052" s="1"/>
      <c r="B3052" s="1">
        <v>168</v>
      </c>
      <c r="C3052" s="13" t="s">
        <v>47</v>
      </c>
      <c r="D3052" s="4">
        <v>45107</v>
      </c>
      <c r="E3052" s="4">
        <v>45135</v>
      </c>
      <c r="F3052" s="5">
        <v>8.5913567558398185</v>
      </c>
      <c r="G3052" s="5">
        <f>'PG facts'!F41</f>
        <v>11</v>
      </c>
      <c r="H3052" s="5">
        <f t="shared" si="94"/>
        <v>73.811410906114489</v>
      </c>
      <c r="I3052" s="5">
        <f t="shared" si="95"/>
        <v>94.504924314237996</v>
      </c>
    </row>
    <row r="3053" spans="1:9" ht="25" customHeight="1">
      <c r="A3053" s="1"/>
      <c r="B3053" s="1">
        <v>168</v>
      </c>
      <c r="C3053" s="13" t="s">
        <v>47</v>
      </c>
      <c r="D3053" s="4">
        <v>45199</v>
      </c>
      <c r="E3053" s="4">
        <v>45217</v>
      </c>
      <c r="F3053" s="5">
        <v>6.8404132280007079</v>
      </c>
      <c r="G3053" s="5">
        <f>'PG facts'!F48</f>
        <v>5</v>
      </c>
      <c r="H3053" s="5">
        <f t="shared" si="94"/>
        <v>46.791253129807068</v>
      </c>
      <c r="I3053" s="5">
        <f t="shared" si="95"/>
        <v>34.202066140003538</v>
      </c>
    </row>
    <row r="3054" spans="1:9" ht="25" customHeight="1">
      <c r="A3054" s="1"/>
      <c r="B3054" s="1">
        <v>168</v>
      </c>
      <c r="C3054" s="13" t="s">
        <v>47</v>
      </c>
      <c r="D3054" s="4">
        <v>45291</v>
      </c>
      <c r="E3054" s="4">
        <v>45314</v>
      </c>
      <c r="F3054" s="5">
        <v>9.637550476339829</v>
      </c>
      <c r="G3054" s="5">
        <f>'PG facts'!F55</f>
        <v>1</v>
      </c>
      <c r="H3054" s="5">
        <f t="shared" si="94"/>
        <v>92.882379183998069</v>
      </c>
      <c r="I3054" s="5">
        <f t="shared" si="95"/>
        <v>9.637550476339829</v>
      </c>
    </row>
    <row r="3055" spans="1:9" ht="25" customHeight="1">
      <c r="A3055" s="1"/>
      <c r="B3055" s="1">
        <v>168</v>
      </c>
      <c r="C3055" s="13" t="s">
        <v>47</v>
      </c>
      <c r="D3055" s="4">
        <v>45382</v>
      </c>
      <c r="E3055" s="4">
        <v>45401</v>
      </c>
      <c r="F3055" s="5">
        <v>2.1559106393390204</v>
      </c>
      <c r="G3055" s="5">
        <f>'PG facts'!F62</f>
        <v>3</v>
      </c>
      <c r="H3055" s="5">
        <f t="shared" si="94"/>
        <v>4.6479506848151839</v>
      </c>
      <c r="I3055" s="5">
        <f t="shared" si="95"/>
        <v>6.4677319180170612</v>
      </c>
    </row>
    <row r="3056" spans="1:9" ht="25" customHeight="1">
      <c r="A3056" s="1"/>
      <c r="B3056" s="1">
        <v>168</v>
      </c>
      <c r="C3056" s="13" t="s">
        <v>47</v>
      </c>
      <c r="D3056" s="4">
        <v>45473</v>
      </c>
      <c r="E3056" s="4">
        <v>45503</v>
      </c>
      <c r="F3056" s="5">
        <v>0.79943396399790867</v>
      </c>
      <c r="G3056" s="5">
        <f>'PG facts'!F69</f>
        <v>3</v>
      </c>
      <c r="H3056" s="5">
        <f t="shared" si="94"/>
        <v>0.63909466279340954</v>
      </c>
      <c r="I3056" s="5">
        <f t="shared" si="95"/>
        <v>2.398301891993726</v>
      </c>
    </row>
    <row r="3057" spans="1:9" ht="25" customHeight="1">
      <c r="A3057" s="1"/>
      <c r="B3057" s="1">
        <v>168</v>
      </c>
      <c r="C3057" s="13" t="s">
        <v>47</v>
      </c>
      <c r="D3057" s="4">
        <v>45565</v>
      </c>
      <c r="E3057" s="4">
        <v>45583</v>
      </c>
      <c r="F3057" s="5">
        <v>4.273198477134077</v>
      </c>
      <c r="G3057" s="5">
        <f>'PG facts'!F76</f>
        <v>-2</v>
      </c>
      <c r="H3057" s="5">
        <f t="shared" si="94"/>
        <v>18.260225224980996</v>
      </c>
      <c r="I3057" s="5">
        <f t="shared" si="95"/>
        <v>-8.5463969542681539</v>
      </c>
    </row>
    <row r="3058" spans="1:9" ht="25" customHeight="1">
      <c r="A3058" s="1"/>
      <c r="B3058" s="1">
        <v>168</v>
      </c>
      <c r="C3058" s="13" t="s">
        <v>50</v>
      </c>
      <c r="D3058" s="4">
        <v>44742</v>
      </c>
      <c r="E3058" s="4">
        <v>44771</v>
      </c>
      <c r="F3058" s="5">
        <v>6.6867236024844789</v>
      </c>
      <c r="G3058" s="5">
        <f>'PG facts'!F13</f>
        <v>0</v>
      </c>
      <c r="H3058" s="5">
        <f t="shared" si="94"/>
        <v>44.712272536023008</v>
      </c>
      <c r="I3058" s="5">
        <f t="shared" si="95"/>
        <v>0</v>
      </c>
    </row>
    <row r="3059" spans="1:9" ht="25" customHeight="1">
      <c r="A3059" s="1"/>
      <c r="B3059" s="1">
        <v>168</v>
      </c>
      <c r="C3059" s="13" t="s">
        <v>50</v>
      </c>
      <c r="D3059" s="4">
        <v>44834</v>
      </c>
      <c r="E3059" s="4">
        <v>44853</v>
      </c>
      <c r="F3059" s="5">
        <v>3.3005205380611136</v>
      </c>
      <c r="G3059" s="5">
        <f>'PG facts'!F20</f>
        <v>4</v>
      </c>
      <c r="H3059" s="5">
        <f t="shared" si="94"/>
        <v>10.893435822163223</v>
      </c>
      <c r="I3059" s="5">
        <f t="shared" si="95"/>
        <v>13.202082152244454</v>
      </c>
    </row>
    <row r="3060" spans="1:9" ht="25" customHeight="1">
      <c r="A3060" s="1"/>
      <c r="B3060" s="1">
        <v>168</v>
      </c>
      <c r="C3060" s="13" t="s">
        <v>50</v>
      </c>
      <c r="D3060" s="4">
        <v>44926</v>
      </c>
      <c r="E3060" s="4">
        <v>44945</v>
      </c>
      <c r="F3060" s="5">
        <v>3.7534957034626615</v>
      </c>
      <c r="G3060" s="5">
        <f>'PG facts'!F27</f>
        <v>3</v>
      </c>
      <c r="H3060" s="5">
        <f t="shared" si="94"/>
        <v>14.08872999591266</v>
      </c>
      <c r="I3060" s="5">
        <f t="shared" si="95"/>
        <v>11.260487110387984</v>
      </c>
    </row>
    <row r="3061" spans="1:9" ht="25" customHeight="1">
      <c r="A3061" s="1"/>
      <c r="B3061" s="1">
        <v>168</v>
      </c>
      <c r="C3061" s="13" t="s">
        <v>50</v>
      </c>
      <c r="D3061" s="4">
        <v>45016</v>
      </c>
      <c r="E3061" s="4">
        <v>45037</v>
      </c>
      <c r="F3061" s="5">
        <v>3.8537489057633101</v>
      </c>
      <c r="G3061" s="5">
        <f>'PG facts'!F34</f>
        <v>7</v>
      </c>
      <c r="H3061" s="5">
        <f t="shared" si="94"/>
        <v>14.85138062867191</v>
      </c>
      <c r="I3061" s="5">
        <f t="shared" si="95"/>
        <v>26.97624234034317</v>
      </c>
    </row>
    <row r="3062" spans="1:9" ht="25" customHeight="1">
      <c r="A3062" s="1"/>
      <c r="B3062" s="1">
        <v>168</v>
      </c>
      <c r="C3062" s="13" t="s">
        <v>50</v>
      </c>
      <c r="D3062" s="4">
        <v>45107</v>
      </c>
      <c r="E3062" s="4">
        <v>45135</v>
      </c>
      <c r="F3062" s="5">
        <v>7.4077443221443939</v>
      </c>
      <c r="G3062" s="5">
        <f>'PG facts'!F41</f>
        <v>11</v>
      </c>
      <c r="H3062" s="5">
        <f t="shared" si="94"/>
        <v>54.874675942262506</v>
      </c>
      <c r="I3062" s="5">
        <f t="shared" si="95"/>
        <v>81.485187543588339</v>
      </c>
    </row>
    <row r="3063" spans="1:9" ht="25" customHeight="1">
      <c r="A3063" s="1"/>
      <c r="B3063" s="1">
        <v>168</v>
      </c>
      <c r="C3063" s="13" t="s">
        <v>50</v>
      </c>
      <c r="D3063" s="4">
        <v>45199</v>
      </c>
      <c r="E3063" s="4">
        <v>45217</v>
      </c>
      <c r="F3063" s="5">
        <v>8.5913567558398185</v>
      </c>
      <c r="G3063" s="5">
        <f>'PG facts'!F48</f>
        <v>5</v>
      </c>
      <c r="H3063" s="5">
        <f t="shared" si="94"/>
        <v>73.811410906114489</v>
      </c>
      <c r="I3063" s="5">
        <f t="shared" si="95"/>
        <v>42.956783779199093</v>
      </c>
    </row>
    <row r="3064" spans="1:9" ht="25" customHeight="1">
      <c r="A3064" s="1"/>
      <c r="B3064" s="1">
        <v>168</v>
      </c>
      <c r="C3064" s="13" t="s">
        <v>50</v>
      </c>
      <c r="D3064" s="4">
        <v>45291</v>
      </c>
      <c r="E3064" s="4">
        <v>45314</v>
      </c>
      <c r="F3064" s="5">
        <v>6.8404132280007079</v>
      </c>
      <c r="G3064" s="5">
        <f>'PG facts'!F55</f>
        <v>1</v>
      </c>
      <c r="H3064" s="5">
        <f t="shared" si="94"/>
        <v>46.791253129807068</v>
      </c>
      <c r="I3064" s="5">
        <f t="shared" si="95"/>
        <v>6.8404132280007079</v>
      </c>
    </row>
    <row r="3065" spans="1:9" ht="25" customHeight="1">
      <c r="A3065" s="1"/>
      <c r="B3065" s="1">
        <v>168</v>
      </c>
      <c r="C3065" s="13" t="s">
        <v>50</v>
      </c>
      <c r="D3065" s="4">
        <v>45382</v>
      </c>
      <c r="E3065" s="4">
        <v>45401</v>
      </c>
      <c r="F3065" s="5">
        <v>9.637550476339829</v>
      </c>
      <c r="G3065" s="5">
        <f>'PG facts'!F62</f>
        <v>3</v>
      </c>
      <c r="H3065" s="5">
        <f t="shared" si="94"/>
        <v>92.882379183998069</v>
      </c>
      <c r="I3065" s="5">
        <f t="shared" si="95"/>
        <v>28.912651429019487</v>
      </c>
    </row>
    <row r="3066" spans="1:9" ht="25" customHeight="1">
      <c r="A3066" s="1"/>
      <c r="B3066" s="1">
        <v>168</v>
      </c>
      <c r="C3066" s="13" t="s">
        <v>50</v>
      </c>
      <c r="D3066" s="4">
        <v>45473</v>
      </c>
      <c r="E3066" s="4">
        <v>45503</v>
      </c>
      <c r="F3066" s="5">
        <v>2.1559106393390204</v>
      </c>
      <c r="G3066" s="5">
        <f>'PG facts'!F69</f>
        <v>3</v>
      </c>
      <c r="H3066" s="5">
        <f t="shared" si="94"/>
        <v>4.6479506848151839</v>
      </c>
      <c r="I3066" s="5">
        <f t="shared" si="95"/>
        <v>6.4677319180170612</v>
      </c>
    </row>
    <row r="3067" spans="1:9" ht="25" customHeight="1">
      <c r="A3067" s="1"/>
      <c r="B3067" s="1">
        <v>168</v>
      </c>
      <c r="C3067" s="13" t="s">
        <v>50</v>
      </c>
      <c r="D3067" s="4">
        <v>45565</v>
      </c>
      <c r="E3067" s="4">
        <v>45583</v>
      </c>
      <c r="F3067" s="5">
        <v>0.79943396399790867</v>
      </c>
      <c r="G3067" s="5">
        <f>'PG facts'!F76</f>
        <v>-2</v>
      </c>
      <c r="H3067" s="5">
        <f t="shared" si="94"/>
        <v>0.63909466279340954</v>
      </c>
      <c r="I3067" s="5">
        <f t="shared" si="95"/>
        <v>-1.5988679279958173</v>
      </c>
    </row>
    <row r="3068" spans="1:9" ht="25" customHeight="1">
      <c r="A3068" s="1"/>
      <c r="B3068" s="1">
        <v>169</v>
      </c>
      <c r="C3068" s="13" t="s">
        <v>47</v>
      </c>
      <c r="D3068" s="4">
        <v>44651</v>
      </c>
      <c r="E3068" s="4">
        <v>44671</v>
      </c>
      <c r="F3068" s="5">
        <v>6.6867236024844789</v>
      </c>
      <c r="G3068" s="5">
        <f>'PG facts'!F6</f>
        <v>3</v>
      </c>
      <c r="H3068" s="5">
        <f t="shared" si="94"/>
        <v>44.712272536023008</v>
      </c>
      <c r="I3068" s="5">
        <f t="shared" si="95"/>
        <v>20.060170807453439</v>
      </c>
    </row>
    <row r="3069" spans="1:9" ht="25" customHeight="1">
      <c r="A3069" s="1"/>
      <c r="B3069" s="1">
        <v>169</v>
      </c>
      <c r="C3069" s="13" t="s">
        <v>47</v>
      </c>
      <c r="D3069" s="4">
        <v>44742</v>
      </c>
      <c r="E3069" s="4">
        <v>44771</v>
      </c>
      <c r="F3069" s="5">
        <v>3.3005205380611136</v>
      </c>
      <c r="G3069" s="5">
        <f>'PG facts'!F13</f>
        <v>0</v>
      </c>
      <c r="H3069" s="5">
        <f t="shared" si="94"/>
        <v>10.893435822163223</v>
      </c>
      <c r="I3069" s="5">
        <f t="shared" si="95"/>
        <v>0</v>
      </c>
    </row>
    <row r="3070" spans="1:9" ht="25" customHeight="1">
      <c r="A3070" s="1"/>
      <c r="B3070" s="1">
        <v>169</v>
      </c>
      <c r="C3070" s="13" t="s">
        <v>47</v>
      </c>
      <c r="D3070" s="4">
        <v>44834</v>
      </c>
      <c r="E3070" s="4">
        <v>44853</v>
      </c>
      <c r="F3070" s="5">
        <v>3.7534957034626615</v>
      </c>
      <c r="G3070" s="5">
        <f>'PG facts'!F20</f>
        <v>4</v>
      </c>
      <c r="H3070" s="5">
        <f t="shared" si="94"/>
        <v>14.08872999591266</v>
      </c>
      <c r="I3070" s="5">
        <f t="shared" si="95"/>
        <v>15.013982813850646</v>
      </c>
    </row>
    <row r="3071" spans="1:9" ht="25" customHeight="1">
      <c r="A3071" s="1"/>
      <c r="B3071" s="1">
        <v>169</v>
      </c>
      <c r="C3071" s="13" t="s">
        <v>47</v>
      </c>
      <c r="D3071" s="4">
        <v>44926</v>
      </c>
      <c r="E3071" s="4">
        <v>44945</v>
      </c>
      <c r="F3071" s="5">
        <v>3.8537489057633101</v>
      </c>
      <c r="G3071" s="5">
        <f>'PG facts'!F27</f>
        <v>3</v>
      </c>
      <c r="H3071" s="5">
        <f t="shared" si="94"/>
        <v>14.85138062867191</v>
      </c>
      <c r="I3071" s="5">
        <f t="shared" si="95"/>
        <v>11.561246717289929</v>
      </c>
    </row>
    <row r="3072" spans="1:9" ht="25" customHeight="1">
      <c r="A3072" s="1"/>
      <c r="B3072" s="1">
        <v>169</v>
      </c>
      <c r="C3072" s="13" t="s">
        <v>47</v>
      </c>
      <c r="D3072" s="4">
        <v>45016</v>
      </c>
      <c r="E3072" s="4">
        <v>45037</v>
      </c>
      <c r="F3072" s="5">
        <v>7.4077443221443939</v>
      </c>
      <c r="G3072" s="5">
        <f>'PG facts'!F34</f>
        <v>7</v>
      </c>
      <c r="H3072" s="5">
        <f t="shared" si="94"/>
        <v>54.874675942262506</v>
      </c>
      <c r="I3072" s="5">
        <f t="shared" si="95"/>
        <v>51.854210255010756</v>
      </c>
    </row>
    <row r="3073" spans="1:9" ht="25" customHeight="1">
      <c r="A3073" s="1"/>
      <c r="B3073" s="1">
        <v>169</v>
      </c>
      <c r="C3073" s="13" t="s">
        <v>47</v>
      </c>
      <c r="D3073" s="4">
        <v>45107</v>
      </c>
      <c r="E3073" s="4">
        <v>45135</v>
      </c>
      <c r="F3073" s="5">
        <v>8.5913567558398185</v>
      </c>
      <c r="G3073" s="5">
        <f>'PG facts'!F41</f>
        <v>11</v>
      </c>
      <c r="H3073" s="5">
        <f t="shared" si="94"/>
        <v>73.811410906114489</v>
      </c>
      <c r="I3073" s="5">
        <f t="shared" si="95"/>
        <v>94.504924314237996</v>
      </c>
    </row>
    <row r="3074" spans="1:9" ht="25" customHeight="1">
      <c r="A3074" s="1"/>
      <c r="B3074" s="1">
        <v>169</v>
      </c>
      <c r="C3074" s="13" t="s">
        <v>47</v>
      </c>
      <c r="D3074" s="4">
        <v>45199</v>
      </c>
      <c r="E3074" s="4">
        <v>45217</v>
      </c>
      <c r="F3074" s="5">
        <v>6.8404132280007079</v>
      </c>
      <c r="G3074" s="5">
        <f>'PG facts'!F48</f>
        <v>5</v>
      </c>
      <c r="H3074" s="5">
        <f t="shared" si="94"/>
        <v>46.791253129807068</v>
      </c>
      <c r="I3074" s="5">
        <f t="shared" si="95"/>
        <v>34.202066140003538</v>
      </c>
    </row>
    <row r="3075" spans="1:9" ht="25" customHeight="1">
      <c r="A3075" s="1"/>
      <c r="B3075" s="1">
        <v>169</v>
      </c>
      <c r="C3075" s="13" t="s">
        <v>47</v>
      </c>
      <c r="D3075" s="4">
        <v>45291</v>
      </c>
      <c r="E3075" s="4">
        <v>45314</v>
      </c>
      <c r="F3075" s="5">
        <v>9.6012859215117494</v>
      </c>
      <c r="G3075" s="5">
        <f>'PG facts'!F55</f>
        <v>1</v>
      </c>
      <c r="H3075" s="5">
        <f t="shared" si="94"/>
        <v>92.184691346619729</v>
      </c>
      <c r="I3075" s="5">
        <f t="shared" si="95"/>
        <v>9.6012859215117494</v>
      </c>
    </row>
    <row r="3076" spans="1:9" ht="25" customHeight="1">
      <c r="A3076" s="1"/>
      <c r="B3076" s="1">
        <v>169</v>
      </c>
      <c r="C3076" s="13" t="s">
        <v>47</v>
      </c>
      <c r="D3076" s="4">
        <v>45382</v>
      </c>
      <c r="E3076" s="4">
        <v>45401</v>
      </c>
      <c r="F3076" s="5">
        <v>2.1559106393390204</v>
      </c>
      <c r="G3076" s="5">
        <f>'PG facts'!F62</f>
        <v>3</v>
      </c>
      <c r="H3076" s="5">
        <f t="shared" si="94"/>
        <v>4.6479506848151839</v>
      </c>
      <c r="I3076" s="5">
        <f t="shared" si="95"/>
        <v>6.4677319180170612</v>
      </c>
    </row>
    <row r="3077" spans="1:9" ht="25" customHeight="1">
      <c r="A3077" s="1"/>
      <c r="B3077" s="1">
        <v>169</v>
      </c>
      <c r="C3077" s="13" t="s">
        <v>47</v>
      </c>
      <c r="D3077" s="4">
        <v>45473</v>
      </c>
      <c r="E3077" s="4">
        <v>45503</v>
      </c>
      <c r="F3077" s="5">
        <v>0.79943396399790867</v>
      </c>
      <c r="G3077" s="5">
        <f>'PG facts'!F69</f>
        <v>3</v>
      </c>
      <c r="H3077" s="5">
        <f t="shared" si="94"/>
        <v>0.63909466279340954</v>
      </c>
      <c r="I3077" s="5">
        <f t="shared" si="95"/>
        <v>2.398301891993726</v>
      </c>
    </row>
    <row r="3078" spans="1:9" ht="25" customHeight="1">
      <c r="A3078" s="1"/>
      <c r="B3078" s="1">
        <v>169</v>
      </c>
      <c r="C3078" s="13" t="s">
        <v>47</v>
      </c>
      <c r="D3078" s="4">
        <v>45565</v>
      </c>
      <c r="E3078" s="4">
        <v>45583</v>
      </c>
      <c r="F3078" s="5">
        <v>4.5319022063208036</v>
      </c>
      <c r="G3078" s="5">
        <f>'PG facts'!F76</f>
        <v>-2</v>
      </c>
      <c r="H3078" s="5">
        <f t="shared" ref="H3078:H3141" si="96">F3078^2</f>
        <v>20.538137607655369</v>
      </c>
      <c r="I3078" s="5">
        <f t="shared" ref="I3078:I3141" si="97">F3078*G3078</f>
        <v>-9.0638044126416073</v>
      </c>
    </row>
    <row r="3079" spans="1:9" ht="25" customHeight="1">
      <c r="A3079" s="1"/>
      <c r="B3079" s="1">
        <v>169</v>
      </c>
      <c r="C3079" s="13" t="s">
        <v>50</v>
      </c>
      <c r="D3079" s="4">
        <v>44742</v>
      </c>
      <c r="E3079" s="4">
        <v>44771</v>
      </c>
      <c r="F3079" s="5">
        <v>6.6867236024844789</v>
      </c>
      <c r="G3079" s="5">
        <f>'PG facts'!F13</f>
        <v>0</v>
      </c>
      <c r="H3079" s="5">
        <f t="shared" si="96"/>
        <v>44.712272536023008</v>
      </c>
      <c r="I3079" s="5">
        <f t="shared" si="97"/>
        <v>0</v>
      </c>
    </row>
    <row r="3080" spans="1:9" ht="25" customHeight="1">
      <c r="A3080" s="1"/>
      <c r="B3080" s="1">
        <v>169</v>
      </c>
      <c r="C3080" s="13" t="s">
        <v>50</v>
      </c>
      <c r="D3080" s="4">
        <v>44834</v>
      </c>
      <c r="E3080" s="4">
        <v>44853</v>
      </c>
      <c r="F3080" s="5">
        <v>3.3005205380611136</v>
      </c>
      <c r="G3080" s="5">
        <f>'PG facts'!F20</f>
        <v>4</v>
      </c>
      <c r="H3080" s="5">
        <f t="shared" si="96"/>
        <v>10.893435822163223</v>
      </c>
      <c r="I3080" s="5">
        <f t="shared" si="97"/>
        <v>13.202082152244454</v>
      </c>
    </row>
    <row r="3081" spans="1:9" ht="25" customHeight="1">
      <c r="A3081" s="1"/>
      <c r="B3081" s="1">
        <v>169</v>
      </c>
      <c r="C3081" s="13" t="s">
        <v>50</v>
      </c>
      <c r="D3081" s="4">
        <v>44926</v>
      </c>
      <c r="E3081" s="4">
        <v>44945</v>
      </c>
      <c r="F3081" s="5">
        <v>3.7534957034626615</v>
      </c>
      <c r="G3081" s="5">
        <f>'PG facts'!F27</f>
        <v>3</v>
      </c>
      <c r="H3081" s="5">
        <f t="shared" si="96"/>
        <v>14.08872999591266</v>
      </c>
      <c r="I3081" s="5">
        <f t="shared" si="97"/>
        <v>11.260487110387984</v>
      </c>
    </row>
    <row r="3082" spans="1:9" ht="25" customHeight="1">
      <c r="A3082" s="1"/>
      <c r="B3082" s="1">
        <v>169</v>
      </c>
      <c r="C3082" s="13" t="s">
        <v>50</v>
      </c>
      <c r="D3082" s="4">
        <v>45016</v>
      </c>
      <c r="E3082" s="4">
        <v>45037</v>
      </c>
      <c r="F3082" s="5">
        <v>3.8537489057633101</v>
      </c>
      <c r="G3082" s="5">
        <f>'PG facts'!F34</f>
        <v>7</v>
      </c>
      <c r="H3082" s="5">
        <f t="shared" si="96"/>
        <v>14.85138062867191</v>
      </c>
      <c r="I3082" s="5">
        <f t="shared" si="97"/>
        <v>26.97624234034317</v>
      </c>
    </row>
    <row r="3083" spans="1:9" ht="25" customHeight="1">
      <c r="A3083" s="1"/>
      <c r="B3083" s="1">
        <v>169</v>
      </c>
      <c r="C3083" s="13" t="s">
        <v>50</v>
      </c>
      <c r="D3083" s="4">
        <v>45107</v>
      </c>
      <c r="E3083" s="4">
        <v>45135</v>
      </c>
      <c r="F3083" s="5">
        <v>7.4077443221443939</v>
      </c>
      <c r="G3083" s="5">
        <f>'PG facts'!F41</f>
        <v>11</v>
      </c>
      <c r="H3083" s="5">
        <f t="shared" si="96"/>
        <v>54.874675942262506</v>
      </c>
      <c r="I3083" s="5">
        <f t="shared" si="97"/>
        <v>81.485187543588339</v>
      </c>
    </row>
    <row r="3084" spans="1:9" ht="25" customHeight="1">
      <c r="A3084" s="1"/>
      <c r="B3084" s="1">
        <v>169</v>
      </c>
      <c r="C3084" s="13" t="s">
        <v>50</v>
      </c>
      <c r="D3084" s="4">
        <v>45199</v>
      </c>
      <c r="E3084" s="4">
        <v>45217</v>
      </c>
      <c r="F3084" s="5">
        <v>8.5913567558398185</v>
      </c>
      <c r="G3084" s="5">
        <f>'PG facts'!F48</f>
        <v>5</v>
      </c>
      <c r="H3084" s="5">
        <f t="shared" si="96"/>
        <v>73.811410906114489</v>
      </c>
      <c r="I3084" s="5">
        <f t="shared" si="97"/>
        <v>42.956783779199093</v>
      </c>
    </row>
    <row r="3085" spans="1:9" ht="25" customHeight="1">
      <c r="A3085" s="1"/>
      <c r="B3085" s="1">
        <v>169</v>
      </c>
      <c r="C3085" s="13" t="s">
        <v>50</v>
      </c>
      <c r="D3085" s="4">
        <v>45291</v>
      </c>
      <c r="E3085" s="4">
        <v>45314</v>
      </c>
      <c r="F3085" s="5">
        <v>6.8404132280007079</v>
      </c>
      <c r="G3085" s="5">
        <f>'PG facts'!F55</f>
        <v>1</v>
      </c>
      <c r="H3085" s="5">
        <f t="shared" si="96"/>
        <v>46.791253129807068</v>
      </c>
      <c r="I3085" s="5">
        <f t="shared" si="97"/>
        <v>6.8404132280007079</v>
      </c>
    </row>
    <row r="3086" spans="1:9" ht="25" customHeight="1">
      <c r="A3086" s="1"/>
      <c r="B3086" s="1">
        <v>169</v>
      </c>
      <c r="C3086" s="13" t="s">
        <v>50</v>
      </c>
      <c r="D3086" s="4">
        <v>45382</v>
      </c>
      <c r="E3086" s="4">
        <v>45401</v>
      </c>
      <c r="F3086" s="5">
        <v>9.6012859215117494</v>
      </c>
      <c r="G3086" s="5">
        <f>'PG facts'!F62</f>
        <v>3</v>
      </c>
      <c r="H3086" s="5">
        <f t="shared" si="96"/>
        <v>92.184691346619729</v>
      </c>
      <c r="I3086" s="5">
        <f t="shared" si="97"/>
        <v>28.803857764535248</v>
      </c>
    </row>
    <row r="3087" spans="1:9" ht="25" customHeight="1">
      <c r="A3087" s="1"/>
      <c r="B3087" s="1">
        <v>169</v>
      </c>
      <c r="C3087" s="13" t="s">
        <v>50</v>
      </c>
      <c r="D3087" s="4">
        <v>45473</v>
      </c>
      <c r="E3087" s="4">
        <v>45503</v>
      </c>
      <c r="F3087" s="5">
        <v>2.1559106393390204</v>
      </c>
      <c r="G3087" s="5">
        <f>'PG facts'!F69</f>
        <v>3</v>
      </c>
      <c r="H3087" s="5">
        <f t="shared" si="96"/>
        <v>4.6479506848151839</v>
      </c>
      <c r="I3087" s="5">
        <f t="shared" si="97"/>
        <v>6.4677319180170612</v>
      </c>
    </row>
    <row r="3088" spans="1:9" ht="25" customHeight="1">
      <c r="A3088" s="1"/>
      <c r="B3088" s="1">
        <v>169</v>
      </c>
      <c r="C3088" s="13" t="s">
        <v>50</v>
      </c>
      <c r="D3088" s="4">
        <v>45565</v>
      </c>
      <c r="E3088" s="4">
        <v>45583</v>
      </c>
      <c r="F3088" s="5">
        <v>0.79943396399790867</v>
      </c>
      <c r="G3088" s="5">
        <f>'PG facts'!F76</f>
        <v>-2</v>
      </c>
      <c r="H3088" s="5">
        <f t="shared" si="96"/>
        <v>0.63909466279340954</v>
      </c>
      <c r="I3088" s="5">
        <f t="shared" si="97"/>
        <v>-1.5988679279958173</v>
      </c>
    </row>
    <row r="3089" spans="1:9" ht="25" customHeight="1">
      <c r="A3089" s="1"/>
      <c r="B3089" s="1">
        <v>170</v>
      </c>
      <c r="C3089" s="13" t="s">
        <v>47</v>
      </c>
      <c r="D3089" s="4">
        <v>44651</v>
      </c>
      <c r="E3089" s="4">
        <v>44671</v>
      </c>
      <c r="F3089" s="5">
        <v>6.6867236024844789</v>
      </c>
      <c r="G3089" s="5">
        <f>'PG facts'!F6</f>
        <v>3</v>
      </c>
      <c r="H3089" s="5">
        <f t="shared" si="96"/>
        <v>44.712272536023008</v>
      </c>
      <c r="I3089" s="5">
        <f t="shared" si="97"/>
        <v>20.060170807453439</v>
      </c>
    </row>
    <row r="3090" spans="1:9" ht="25" customHeight="1">
      <c r="A3090" s="1"/>
      <c r="B3090" s="1">
        <v>170</v>
      </c>
      <c r="C3090" s="13" t="s">
        <v>47</v>
      </c>
      <c r="D3090" s="4">
        <v>44742</v>
      </c>
      <c r="E3090" s="4">
        <v>44771</v>
      </c>
      <c r="F3090" s="5">
        <v>3.3005205380611136</v>
      </c>
      <c r="G3090" s="5">
        <f>'PG facts'!F13</f>
        <v>0</v>
      </c>
      <c r="H3090" s="5">
        <f t="shared" si="96"/>
        <v>10.893435822163223</v>
      </c>
      <c r="I3090" s="5">
        <f t="shared" si="97"/>
        <v>0</v>
      </c>
    </row>
    <row r="3091" spans="1:9" ht="25" customHeight="1">
      <c r="A3091" s="1"/>
      <c r="B3091" s="1">
        <v>170</v>
      </c>
      <c r="C3091" s="13" t="s">
        <v>47</v>
      </c>
      <c r="D3091" s="4">
        <v>44834</v>
      </c>
      <c r="E3091" s="4">
        <v>44853</v>
      </c>
      <c r="F3091" s="5">
        <v>3.7534957034626615</v>
      </c>
      <c r="G3091" s="5">
        <f>'PG facts'!F20</f>
        <v>4</v>
      </c>
      <c r="H3091" s="5">
        <f t="shared" si="96"/>
        <v>14.08872999591266</v>
      </c>
      <c r="I3091" s="5">
        <f t="shared" si="97"/>
        <v>15.013982813850646</v>
      </c>
    </row>
    <row r="3092" spans="1:9" ht="25" customHeight="1">
      <c r="A3092" s="1"/>
      <c r="B3092" s="1">
        <v>170</v>
      </c>
      <c r="C3092" s="13" t="s">
        <v>47</v>
      </c>
      <c r="D3092" s="4">
        <v>44926</v>
      </c>
      <c r="E3092" s="4">
        <v>44945</v>
      </c>
      <c r="F3092" s="5">
        <v>3.8537489057633101</v>
      </c>
      <c r="G3092" s="5">
        <f>'PG facts'!F27</f>
        <v>3</v>
      </c>
      <c r="H3092" s="5">
        <f t="shared" si="96"/>
        <v>14.85138062867191</v>
      </c>
      <c r="I3092" s="5">
        <f t="shared" si="97"/>
        <v>11.561246717289929</v>
      </c>
    </row>
    <row r="3093" spans="1:9" ht="25" customHeight="1">
      <c r="A3093" s="1"/>
      <c r="B3093" s="1">
        <v>170</v>
      </c>
      <c r="C3093" s="13" t="s">
        <v>47</v>
      </c>
      <c r="D3093" s="4">
        <v>45016</v>
      </c>
      <c r="E3093" s="4">
        <v>45037</v>
      </c>
      <c r="F3093" s="5">
        <v>7.4077443221443939</v>
      </c>
      <c r="G3093" s="5">
        <f>'PG facts'!F34</f>
        <v>7</v>
      </c>
      <c r="H3093" s="5">
        <f t="shared" si="96"/>
        <v>54.874675942262506</v>
      </c>
      <c r="I3093" s="5">
        <f t="shared" si="97"/>
        <v>51.854210255010756</v>
      </c>
    </row>
    <row r="3094" spans="1:9" ht="25" customHeight="1">
      <c r="A3094" s="1"/>
      <c r="B3094" s="1">
        <v>170</v>
      </c>
      <c r="C3094" s="13" t="s">
        <v>47</v>
      </c>
      <c r="D3094" s="4">
        <v>45107</v>
      </c>
      <c r="E3094" s="4">
        <v>45135</v>
      </c>
      <c r="F3094" s="5">
        <v>8.5913567558398185</v>
      </c>
      <c r="G3094" s="5">
        <f>'PG facts'!F41</f>
        <v>11</v>
      </c>
      <c r="H3094" s="5">
        <f t="shared" si="96"/>
        <v>73.811410906114489</v>
      </c>
      <c r="I3094" s="5">
        <f t="shared" si="97"/>
        <v>94.504924314237996</v>
      </c>
    </row>
    <row r="3095" spans="1:9" ht="25" customHeight="1">
      <c r="A3095" s="1"/>
      <c r="B3095" s="1">
        <v>170</v>
      </c>
      <c r="C3095" s="13" t="s">
        <v>47</v>
      </c>
      <c r="D3095" s="4">
        <v>45199</v>
      </c>
      <c r="E3095" s="4">
        <v>45217</v>
      </c>
      <c r="F3095" s="5">
        <v>6.8404132280007079</v>
      </c>
      <c r="G3095" s="5">
        <f>'PG facts'!F48</f>
        <v>5</v>
      </c>
      <c r="H3095" s="5">
        <f t="shared" si="96"/>
        <v>46.791253129807068</v>
      </c>
      <c r="I3095" s="5">
        <f t="shared" si="97"/>
        <v>34.202066140003538</v>
      </c>
    </row>
    <row r="3096" spans="1:9" ht="25" customHeight="1">
      <c r="A3096" s="1"/>
      <c r="B3096" s="1">
        <v>170</v>
      </c>
      <c r="C3096" s="13" t="s">
        <v>47</v>
      </c>
      <c r="D3096" s="4">
        <v>45291</v>
      </c>
      <c r="E3096" s="4">
        <v>45314</v>
      </c>
      <c r="F3096" s="5">
        <v>9.5277766887521089</v>
      </c>
      <c r="G3096" s="5">
        <f>'PG facts'!F55</f>
        <v>1</v>
      </c>
      <c r="H3096" s="5">
        <f t="shared" si="96"/>
        <v>90.778528630728104</v>
      </c>
      <c r="I3096" s="5">
        <f t="shared" si="97"/>
        <v>9.5277766887521089</v>
      </c>
    </row>
    <row r="3097" spans="1:9" ht="25" customHeight="1">
      <c r="A3097" s="1"/>
      <c r="B3097" s="1">
        <v>170</v>
      </c>
      <c r="C3097" s="13" t="s">
        <v>47</v>
      </c>
      <c r="D3097" s="4">
        <v>45382</v>
      </c>
      <c r="E3097" s="4">
        <v>45401</v>
      </c>
      <c r="F3097" s="5">
        <v>2.1559106393390204</v>
      </c>
      <c r="G3097" s="5">
        <f>'PG facts'!F62</f>
        <v>3</v>
      </c>
      <c r="H3097" s="5">
        <f t="shared" si="96"/>
        <v>4.6479506848151839</v>
      </c>
      <c r="I3097" s="5">
        <f t="shared" si="97"/>
        <v>6.4677319180170612</v>
      </c>
    </row>
    <row r="3098" spans="1:9" ht="25" customHeight="1">
      <c r="A3098" s="1"/>
      <c r="B3098" s="1">
        <v>170</v>
      </c>
      <c r="C3098" s="13" t="s">
        <v>47</v>
      </c>
      <c r="D3098" s="4">
        <v>45473</v>
      </c>
      <c r="E3098" s="4">
        <v>45503</v>
      </c>
      <c r="F3098" s="5">
        <v>0.79943396399790867</v>
      </c>
      <c r="G3098" s="5">
        <f>'PG facts'!F69</f>
        <v>3</v>
      </c>
      <c r="H3098" s="5">
        <f t="shared" si="96"/>
        <v>0.63909466279340954</v>
      </c>
      <c r="I3098" s="5">
        <f t="shared" si="97"/>
        <v>2.398301891993726</v>
      </c>
    </row>
    <row r="3099" spans="1:9" ht="25" customHeight="1">
      <c r="A3099" s="1"/>
      <c r="B3099" s="1">
        <v>170</v>
      </c>
      <c r="C3099" s="13" t="s">
        <v>47</v>
      </c>
      <c r="D3099" s="4">
        <v>45565</v>
      </c>
      <c r="E3099" s="4">
        <v>45583</v>
      </c>
      <c r="F3099" s="5">
        <v>4.4796110270171052</v>
      </c>
      <c r="G3099" s="5">
        <f>'PG facts'!F76</f>
        <v>-2</v>
      </c>
      <c r="H3099" s="5">
        <f t="shared" si="96"/>
        <v>20.066914953373246</v>
      </c>
      <c r="I3099" s="5">
        <f t="shared" si="97"/>
        <v>-8.9592220540342105</v>
      </c>
    </row>
    <row r="3100" spans="1:9" ht="25" customHeight="1">
      <c r="A3100" s="1"/>
      <c r="B3100" s="1">
        <v>170</v>
      </c>
      <c r="C3100" s="13" t="s">
        <v>50</v>
      </c>
      <c r="D3100" s="4">
        <v>44742</v>
      </c>
      <c r="E3100" s="4">
        <v>44771</v>
      </c>
      <c r="F3100" s="5">
        <v>6.6867236024844789</v>
      </c>
      <c r="G3100" s="5">
        <f>'PG facts'!F13</f>
        <v>0</v>
      </c>
      <c r="H3100" s="5">
        <f t="shared" si="96"/>
        <v>44.712272536023008</v>
      </c>
      <c r="I3100" s="5">
        <f t="shared" si="97"/>
        <v>0</v>
      </c>
    </row>
    <row r="3101" spans="1:9" ht="25" customHeight="1">
      <c r="A3101" s="1"/>
      <c r="B3101" s="1">
        <v>170</v>
      </c>
      <c r="C3101" s="13" t="s">
        <v>50</v>
      </c>
      <c r="D3101" s="4">
        <v>44834</v>
      </c>
      <c r="E3101" s="4">
        <v>44853</v>
      </c>
      <c r="F3101" s="5">
        <v>3.3005205380611136</v>
      </c>
      <c r="G3101" s="5">
        <f>'PG facts'!F20</f>
        <v>4</v>
      </c>
      <c r="H3101" s="5">
        <f t="shared" si="96"/>
        <v>10.893435822163223</v>
      </c>
      <c r="I3101" s="5">
        <f t="shared" si="97"/>
        <v>13.202082152244454</v>
      </c>
    </row>
    <row r="3102" spans="1:9" ht="25" customHeight="1">
      <c r="A3102" s="1"/>
      <c r="B3102" s="1">
        <v>170</v>
      </c>
      <c r="C3102" s="13" t="s">
        <v>50</v>
      </c>
      <c r="D3102" s="4">
        <v>44926</v>
      </c>
      <c r="E3102" s="4">
        <v>44945</v>
      </c>
      <c r="F3102" s="5">
        <v>3.7534957034626615</v>
      </c>
      <c r="G3102" s="5">
        <f>'PG facts'!F27</f>
        <v>3</v>
      </c>
      <c r="H3102" s="5">
        <f t="shared" si="96"/>
        <v>14.08872999591266</v>
      </c>
      <c r="I3102" s="5">
        <f t="shared" si="97"/>
        <v>11.260487110387984</v>
      </c>
    </row>
    <row r="3103" spans="1:9" ht="25" customHeight="1">
      <c r="A3103" s="1"/>
      <c r="B3103" s="1">
        <v>170</v>
      </c>
      <c r="C3103" s="13" t="s">
        <v>50</v>
      </c>
      <c r="D3103" s="4">
        <v>45016</v>
      </c>
      <c r="E3103" s="4">
        <v>45037</v>
      </c>
      <c r="F3103" s="5">
        <v>3.8537489057633101</v>
      </c>
      <c r="G3103" s="5">
        <f>'PG facts'!F34</f>
        <v>7</v>
      </c>
      <c r="H3103" s="5">
        <f t="shared" si="96"/>
        <v>14.85138062867191</v>
      </c>
      <c r="I3103" s="5">
        <f t="shared" si="97"/>
        <v>26.97624234034317</v>
      </c>
    </row>
    <row r="3104" spans="1:9" ht="25" customHeight="1">
      <c r="A3104" s="1"/>
      <c r="B3104" s="1">
        <v>170</v>
      </c>
      <c r="C3104" s="13" t="s">
        <v>50</v>
      </c>
      <c r="D3104" s="4">
        <v>45107</v>
      </c>
      <c r="E3104" s="4">
        <v>45135</v>
      </c>
      <c r="F3104" s="5">
        <v>7.4077443221443939</v>
      </c>
      <c r="G3104" s="5">
        <f>'PG facts'!F41</f>
        <v>11</v>
      </c>
      <c r="H3104" s="5">
        <f t="shared" si="96"/>
        <v>54.874675942262506</v>
      </c>
      <c r="I3104" s="5">
        <f t="shared" si="97"/>
        <v>81.485187543588339</v>
      </c>
    </row>
    <row r="3105" spans="1:9" ht="25" customHeight="1">
      <c r="A3105" s="1"/>
      <c r="B3105" s="1">
        <v>170</v>
      </c>
      <c r="C3105" s="13" t="s">
        <v>50</v>
      </c>
      <c r="D3105" s="4">
        <v>45199</v>
      </c>
      <c r="E3105" s="4">
        <v>45217</v>
      </c>
      <c r="F3105" s="5">
        <v>8.5913567558398185</v>
      </c>
      <c r="G3105" s="5">
        <f>'PG facts'!F48</f>
        <v>5</v>
      </c>
      <c r="H3105" s="5">
        <f t="shared" si="96"/>
        <v>73.811410906114489</v>
      </c>
      <c r="I3105" s="5">
        <f t="shared" si="97"/>
        <v>42.956783779199093</v>
      </c>
    </row>
    <row r="3106" spans="1:9" ht="25" customHeight="1">
      <c r="A3106" s="1"/>
      <c r="B3106" s="1">
        <v>170</v>
      </c>
      <c r="C3106" s="13" t="s">
        <v>50</v>
      </c>
      <c r="D3106" s="4">
        <v>45291</v>
      </c>
      <c r="E3106" s="4">
        <v>45314</v>
      </c>
      <c r="F3106" s="5">
        <v>6.8404132280007079</v>
      </c>
      <c r="G3106" s="5">
        <f>'PG facts'!F55</f>
        <v>1</v>
      </c>
      <c r="H3106" s="5">
        <f t="shared" si="96"/>
        <v>46.791253129807068</v>
      </c>
      <c r="I3106" s="5">
        <f t="shared" si="97"/>
        <v>6.8404132280007079</v>
      </c>
    </row>
    <row r="3107" spans="1:9" ht="25" customHeight="1">
      <c r="A3107" s="1"/>
      <c r="B3107" s="1">
        <v>170</v>
      </c>
      <c r="C3107" s="13" t="s">
        <v>50</v>
      </c>
      <c r="D3107" s="4">
        <v>45382</v>
      </c>
      <c r="E3107" s="4">
        <v>45401</v>
      </c>
      <c r="F3107" s="5">
        <v>9.5277766887521089</v>
      </c>
      <c r="G3107" s="5">
        <f>'PG facts'!F62</f>
        <v>3</v>
      </c>
      <c r="H3107" s="5">
        <f t="shared" si="96"/>
        <v>90.778528630728104</v>
      </c>
      <c r="I3107" s="5">
        <f t="shared" si="97"/>
        <v>28.583330066256327</v>
      </c>
    </row>
    <row r="3108" spans="1:9" ht="25" customHeight="1">
      <c r="A3108" s="1"/>
      <c r="B3108" s="1">
        <v>170</v>
      </c>
      <c r="C3108" s="13" t="s">
        <v>50</v>
      </c>
      <c r="D3108" s="4">
        <v>45473</v>
      </c>
      <c r="E3108" s="4">
        <v>45503</v>
      </c>
      <c r="F3108" s="5">
        <v>2.1559106393390204</v>
      </c>
      <c r="G3108" s="5">
        <f>'PG facts'!F69</f>
        <v>3</v>
      </c>
      <c r="H3108" s="5">
        <f t="shared" si="96"/>
        <v>4.6479506848151839</v>
      </c>
      <c r="I3108" s="5">
        <f t="shared" si="97"/>
        <v>6.4677319180170612</v>
      </c>
    </row>
    <row r="3109" spans="1:9" ht="25" customHeight="1">
      <c r="A3109" s="1"/>
      <c r="B3109" s="1">
        <v>170</v>
      </c>
      <c r="C3109" s="13" t="s">
        <v>50</v>
      </c>
      <c r="D3109" s="4">
        <v>45565</v>
      </c>
      <c r="E3109" s="4">
        <v>45583</v>
      </c>
      <c r="F3109" s="5">
        <v>0.79943396399790867</v>
      </c>
      <c r="G3109" s="5">
        <f>'PG facts'!F76</f>
        <v>-2</v>
      </c>
      <c r="H3109" s="5">
        <f t="shared" si="96"/>
        <v>0.63909466279340954</v>
      </c>
      <c r="I3109" s="5">
        <f t="shared" si="97"/>
        <v>-1.5988679279958173</v>
      </c>
    </row>
    <row r="3110" spans="1:9" ht="25" customHeight="1">
      <c r="A3110" s="1"/>
      <c r="B3110" s="1">
        <v>171</v>
      </c>
      <c r="C3110" s="13" t="s">
        <v>47</v>
      </c>
      <c r="D3110" s="4">
        <v>44651</v>
      </c>
      <c r="E3110" s="4">
        <v>44671</v>
      </c>
      <c r="F3110" s="5">
        <v>6.6867236024844789</v>
      </c>
      <c r="G3110" s="5">
        <f>'PG facts'!F6</f>
        <v>3</v>
      </c>
      <c r="H3110" s="5">
        <f t="shared" si="96"/>
        <v>44.712272536023008</v>
      </c>
      <c r="I3110" s="5">
        <f t="shared" si="97"/>
        <v>20.060170807453439</v>
      </c>
    </row>
    <row r="3111" spans="1:9" ht="25" customHeight="1">
      <c r="A3111" s="1"/>
      <c r="B3111" s="1">
        <v>171</v>
      </c>
      <c r="C3111" s="13" t="s">
        <v>47</v>
      </c>
      <c r="D3111" s="4">
        <v>44742</v>
      </c>
      <c r="E3111" s="4">
        <v>44771</v>
      </c>
      <c r="F3111" s="5">
        <v>3.3005205380611136</v>
      </c>
      <c r="G3111" s="5">
        <f>'PG facts'!F13</f>
        <v>0</v>
      </c>
      <c r="H3111" s="5">
        <f t="shared" si="96"/>
        <v>10.893435822163223</v>
      </c>
      <c r="I3111" s="5">
        <f t="shared" si="97"/>
        <v>0</v>
      </c>
    </row>
    <row r="3112" spans="1:9" ht="25" customHeight="1">
      <c r="A3112" s="1"/>
      <c r="B3112" s="1">
        <v>171</v>
      </c>
      <c r="C3112" s="13" t="s">
        <v>47</v>
      </c>
      <c r="D3112" s="4">
        <v>44834</v>
      </c>
      <c r="E3112" s="4">
        <v>44853</v>
      </c>
      <c r="F3112" s="5">
        <v>3.7534957034626615</v>
      </c>
      <c r="G3112" s="5">
        <f>'PG facts'!F20</f>
        <v>4</v>
      </c>
      <c r="H3112" s="5">
        <f t="shared" si="96"/>
        <v>14.08872999591266</v>
      </c>
      <c r="I3112" s="5">
        <f t="shared" si="97"/>
        <v>15.013982813850646</v>
      </c>
    </row>
    <row r="3113" spans="1:9" ht="25" customHeight="1">
      <c r="A3113" s="1"/>
      <c r="B3113" s="1">
        <v>171</v>
      </c>
      <c r="C3113" s="13" t="s">
        <v>47</v>
      </c>
      <c r="D3113" s="4">
        <v>44926</v>
      </c>
      <c r="E3113" s="4">
        <v>44945</v>
      </c>
      <c r="F3113" s="5">
        <v>3.8537489057633101</v>
      </c>
      <c r="G3113" s="5">
        <f>'PG facts'!F27</f>
        <v>3</v>
      </c>
      <c r="H3113" s="5">
        <f t="shared" si="96"/>
        <v>14.85138062867191</v>
      </c>
      <c r="I3113" s="5">
        <f t="shared" si="97"/>
        <v>11.561246717289929</v>
      </c>
    </row>
    <row r="3114" spans="1:9" ht="25" customHeight="1">
      <c r="A3114" s="1"/>
      <c r="B3114" s="1">
        <v>171</v>
      </c>
      <c r="C3114" s="13" t="s">
        <v>47</v>
      </c>
      <c r="D3114" s="4">
        <v>45016</v>
      </c>
      <c r="E3114" s="4">
        <v>45037</v>
      </c>
      <c r="F3114" s="5">
        <v>7.4077443221443939</v>
      </c>
      <c r="G3114" s="5">
        <f>'PG facts'!F34</f>
        <v>7</v>
      </c>
      <c r="H3114" s="5">
        <f t="shared" si="96"/>
        <v>54.874675942262506</v>
      </c>
      <c r="I3114" s="5">
        <f t="shared" si="97"/>
        <v>51.854210255010756</v>
      </c>
    </row>
    <row r="3115" spans="1:9" ht="25" customHeight="1">
      <c r="A3115" s="1"/>
      <c r="B3115" s="1">
        <v>171</v>
      </c>
      <c r="C3115" s="13" t="s">
        <v>47</v>
      </c>
      <c r="D3115" s="4">
        <v>45107</v>
      </c>
      <c r="E3115" s="4">
        <v>45135</v>
      </c>
      <c r="F3115" s="5">
        <v>8.5913567558398185</v>
      </c>
      <c r="G3115" s="5">
        <f>'PG facts'!F41</f>
        <v>11</v>
      </c>
      <c r="H3115" s="5">
        <f t="shared" si="96"/>
        <v>73.811410906114489</v>
      </c>
      <c r="I3115" s="5">
        <f t="shared" si="97"/>
        <v>94.504924314237996</v>
      </c>
    </row>
    <row r="3116" spans="1:9" ht="25" customHeight="1">
      <c r="A3116" s="1"/>
      <c r="B3116" s="1">
        <v>171</v>
      </c>
      <c r="C3116" s="13" t="s">
        <v>47</v>
      </c>
      <c r="D3116" s="4">
        <v>45199</v>
      </c>
      <c r="E3116" s="4">
        <v>45217</v>
      </c>
      <c r="F3116" s="5">
        <v>6.8404132280007079</v>
      </c>
      <c r="G3116" s="5">
        <f>'PG facts'!F48</f>
        <v>5</v>
      </c>
      <c r="H3116" s="5">
        <f t="shared" si="96"/>
        <v>46.791253129807068</v>
      </c>
      <c r="I3116" s="5">
        <f t="shared" si="97"/>
        <v>34.202066140003538</v>
      </c>
    </row>
    <row r="3117" spans="1:9" ht="25" customHeight="1">
      <c r="A3117" s="1"/>
      <c r="B3117" s="1">
        <v>171</v>
      </c>
      <c r="C3117" s="13" t="s">
        <v>47</v>
      </c>
      <c r="D3117" s="4">
        <v>45291</v>
      </c>
      <c r="E3117" s="4">
        <v>45314</v>
      </c>
      <c r="F3117" s="5">
        <v>9.454267455992472</v>
      </c>
      <c r="G3117" s="5">
        <f>'PG facts'!F55</f>
        <v>1</v>
      </c>
      <c r="H3117" s="5">
        <f t="shared" si="96"/>
        <v>89.383173129438362</v>
      </c>
      <c r="I3117" s="5">
        <f t="shared" si="97"/>
        <v>9.454267455992472</v>
      </c>
    </row>
    <row r="3118" spans="1:9" ht="25" customHeight="1">
      <c r="A3118" s="1"/>
      <c r="B3118" s="1">
        <v>171</v>
      </c>
      <c r="C3118" s="13" t="s">
        <v>47</v>
      </c>
      <c r="D3118" s="4">
        <v>45382</v>
      </c>
      <c r="E3118" s="4">
        <v>45401</v>
      </c>
      <c r="F3118" s="5">
        <v>2.1559106393390204</v>
      </c>
      <c r="G3118" s="5">
        <f>'PG facts'!F62</f>
        <v>3</v>
      </c>
      <c r="H3118" s="5">
        <f t="shared" si="96"/>
        <v>4.6479506848151839</v>
      </c>
      <c r="I3118" s="5">
        <f t="shared" si="97"/>
        <v>6.4677319180170612</v>
      </c>
    </row>
    <row r="3119" spans="1:9" ht="25" customHeight="1">
      <c r="A3119" s="1"/>
      <c r="B3119" s="1">
        <v>171</v>
      </c>
      <c r="C3119" s="13" t="s">
        <v>47</v>
      </c>
      <c r="D3119" s="4">
        <v>45473</v>
      </c>
      <c r="E3119" s="4">
        <v>45503</v>
      </c>
      <c r="F3119" s="5">
        <v>0.79943396399790867</v>
      </c>
      <c r="G3119" s="5">
        <f>'PG facts'!F69</f>
        <v>3</v>
      </c>
      <c r="H3119" s="5">
        <f t="shared" si="96"/>
        <v>0.63909466279340954</v>
      </c>
      <c r="I3119" s="5">
        <f t="shared" si="97"/>
        <v>2.398301891993726</v>
      </c>
    </row>
    <row r="3120" spans="1:9" ht="25" customHeight="1">
      <c r="A3120" s="1"/>
      <c r="B3120" s="1">
        <v>171</v>
      </c>
      <c r="C3120" s="13" t="s">
        <v>47</v>
      </c>
      <c r="D3120" s="4">
        <v>45565</v>
      </c>
      <c r="E3120" s="4">
        <v>45583</v>
      </c>
      <c r="F3120" s="5">
        <v>4.4796110270171052</v>
      </c>
      <c r="G3120" s="5">
        <f>'PG facts'!F76</f>
        <v>-2</v>
      </c>
      <c r="H3120" s="5">
        <f t="shared" si="96"/>
        <v>20.066914953373246</v>
      </c>
      <c r="I3120" s="5">
        <f t="shared" si="97"/>
        <v>-8.9592220540342105</v>
      </c>
    </row>
    <row r="3121" spans="1:9" ht="25" customHeight="1">
      <c r="A3121" s="1"/>
      <c r="B3121" s="1">
        <v>171</v>
      </c>
      <c r="C3121" s="13" t="s">
        <v>50</v>
      </c>
      <c r="D3121" s="4">
        <v>44742</v>
      </c>
      <c r="E3121" s="4">
        <v>44771</v>
      </c>
      <c r="F3121" s="5">
        <v>6.6867236024844789</v>
      </c>
      <c r="G3121" s="5">
        <f>'PG facts'!F13</f>
        <v>0</v>
      </c>
      <c r="H3121" s="5">
        <f t="shared" si="96"/>
        <v>44.712272536023008</v>
      </c>
      <c r="I3121" s="5">
        <f t="shared" si="97"/>
        <v>0</v>
      </c>
    </row>
    <row r="3122" spans="1:9" ht="25" customHeight="1">
      <c r="A3122" s="1"/>
      <c r="B3122" s="1">
        <v>171</v>
      </c>
      <c r="C3122" s="13" t="s">
        <v>50</v>
      </c>
      <c r="D3122" s="4">
        <v>44834</v>
      </c>
      <c r="E3122" s="4">
        <v>44853</v>
      </c>
      <c r="F3122" s="5">
        <v>3.3005205380611136</v>
      </c>
      <c r="G3122" s="5">
        <f>'PG facts'!F20</f>
        <v>4</v>
      </c>
      <c r="H3122" s="5">
        <f t="shared" si="96"/>
        <v>10.893435822163223</v>
      </c>
      <c r="I3122" s="5">
        <f t="shared" si="97"/>
        <v>13.202082152244454</v>
      </c>
    </row>
    <row r="3123" spans="1:9" ht="25" customHeight="1">
      <c r="A3123" s="1"/>
      <c r="B3123" s="1">
        <v>171</v>
      </c>
      <c r="C3123" s="13" t="s">
        <v>50</v>
      </c>
      <c r="D3123" s="4">
        <v>44926</v>
      </c>
      <c r="E3123" s="4">
        <v>44945</v>
      </c>
      <c r="F3123" s="5">
        <v>3.7534957034626615</v>
      </c>
      <c r="G3123" s="5">
        <f>'PG facts'!F27</f>
        <v>3</v>
      </c>
      <c r="H3123" s="5">
        <f t="shared" si="96"/>
        <v>14.08872999591266</v>
      </c>
      <c r="I3123" s="5">
        <f t="shared" si="97"/>
        <v>11.260487110387984</v>
      </c>
    </row>
    <row r="3124" spans="1:9" ht="25" customHeight="1">
      <c r="A3124" s="1"/>
      <c r="B3124" s="1">
        <v>171</v>
      </c>
      <c r="C3124" s="13" t="s">
        <v>50</v>
      </c>
      <c r="D3124" s="4">
        <v>45016</v>
      </c>
      <c r="E3124" s="4">
        <v>45037</v>
      </c>
      <c r="F3124" s="5">
        <v>3.8537489057633101</v>
      </c>
      <c r="G3124" s="5">
        <f>'PG facts'!F34</f>
        <v>7</v>
      </c>
      <c r="H3124" s="5">
        <f t="shared" si="96"/>
        <v>14.85138062867191</v>
      </c>
      <c r="I3124" s="5">
        <f t="shared" si="97"/>
        <v>26.97624234034317</v>
      </c>
    </row>
    <row r="3125" spans="1:9" ht="25" customHeight="1">
      <c r="A3125" s="1"/>
      <c r="B3125" s="1">
        <v>171</v>
      </c>
      <c r="C3125" s="13" t="s">
        <v>50</v>
      </c>
      <c r="D3125" s="4">
        <v>45107</v>
      </c>
      <c r="E3125" s="4">
        <v>45135</v>
      </c>
      <c r="F3125" s="5">
        <v>7.4077443221443939</v>
      </c>
      <c r="G3125" s="5">
        <f>'PG facts'!F41</f>
        <v>11</v>
      </c>
      <c r="H3125" s="5">
        <f t="shared" si="96"/>
        <v>54.874675942262506</v>
      </c>
      <c r="I3125" s="5">
        <f t="shared" si="97"/>
        <v>81.485187543588339</v>
      </c>
    </row>
    <row r="3126" spans="1:9" ht="25" customHeight="1">
      <c r="A3126" s="1"/>
      <c r="B3126" s="1">
        <v>171</v>
      </c>
      <c r="C3126" s="13" t="s">
        <v>50</v>
      </c>
      <c r="D3126" s="4">
        <v>45199</v>
      </c>
      <c r="E3126" s="4">
        <v>45217</v>
      </c>
      <c r="F3126" s="5">
        <v>8.5913567558398185</v>
      </c>
      <c r="G3126" s="5">
        <f>'PG facts'!F48</f>
        <v>5</v>
      </c>
      <c r="H3126" s="5">
        <f t="shared" si="96"/>
        <v>73.811410906114489</v>
      </c>
      <c r="I3126" s="5">
        <f t="shared" si="97"/>
        <v>42.956783779199093</v>
      </c>
    </row>
    <row r="3127" spans="1:9" ht="25" customHeight="1">
      <c r="A3127" s="1"/>
      <c r="B3127" s="1">
        <v>171</v>
      </c>
      <c r="C3127" s="13" t="s">
        <v>50</v>
      </c>
      <c r="D3127" s="4">
        <v>45291</v>
      </c>
      <c r="E3127" s="4">
        <v>45314</v>
      </c>
      <c r="F3127" s="5">
        <v>6.8404132280007079</v>
      </c>
      <c r="G3127" s="5">
        <f>'PG facts'!F55</f>
        <v>1</v>
      </c>
      <c r="H3127" s="5">
        <f t="shared" si="96"/>
        <v>46.791253129807068</v>
      </c>
      <c r="I3127" s="5">
        <f t="shared" si="97"/>
        <v>6.8404132280007079</v>
      </c>
    </row>
    <row r="3128" spans="1:9" ht="25" customHeight="1">
      <c r="A3128" s="1"/>
      <c r="B3128" s="1">
        <v>171</v>
      </c>
      <c r="C3128" s="13" t="s">
        <v>50</v>
      </c>
      <c r="D3128" s="4">
        <v>45382</v>
      </c>
      <c r="E3128" s="4">
        <v>45401</v>
      </c>
      <c r="F3128" s="5">
        <v>9.454267455992472</v>
      </c>
      <c r="G3128" s="5">
        <f>'PG facts'!F62</f>
        <v>3</v>
      </c>
      <c r="H3128" s="5">
        <f t="shared" si="96"/>
        <v>89.383173129438362</v>
      </c>
      <c r="I3128" s="5">
        <f t="shared" si="97"/>
        <v>28.362802367977416</v>
      </c>
    </row>
    <row r="3129" spans="1:9" ht="25" customHeight="1">
      <c r="A3129" s="1"/>
      <c r="B3129" s="1">
        <v>171</v>
      </c>
      <c r="C3129" s="13" t="s">
        <v>50</v>
      </c>
      <c r="D3129" s="4">
        <v>45473</v>
      </c>
      <c r="E3129" s="4">
        <v>45503</v>
      </c>
      <c r="F3129" s="5">
        <v>2.1559106393390204</v>
      </c>
      <c r="G3129" s="5">
        <f>'PG facts'!F69</f>
        <v>3</v>
      </c>
      <c r="H3129" s="5">
        <f t="shared" si="96"/>
        <v>4.6479506848151839</v>
      </c>
      <c r="I3129" s="5">
        <f t="shared" si="97"/>
        <v>6.4677319180170612</v>
      </c>
    </row>
    <row r="3130" spans="1:9" ht="25" customHeight="1">
      <c r="A3130" s="1"/>
      <c r="B3130" s="1">
        <v>171</v>
      </c>
      <c r="C3130" s="13" t="s">
        <v>50</v>
      </c>
      <c r="D3130" s="4">
        <v>45565</v>
      </c>
      <c r="E3130" s="4">
        <v>45583</v>
      </c>
      <c r="F3130" s="5">
        <v>0.79943396399790867</v>
      </c>
      <c r="G3130" s="5">
        <f>'PG facts'!F76</f>
        <v>-2</v>
      </c>
      <c r="H3130" s="5">
        <f t="shared" si="96"/>
        <v>0.63909466279340954</v>
      </c>
      <c r="I3130" s="5">
        <f t="shared" si="97"/>
        <v>-1.5988679279958173</v>
      </c>
    </row>
    <row r="3131" spans="1:9" ht="25" customHeight="1">
      <c r="A3131" s="1"/>
      <c r="B3131" s="1">
        <v>172</v>
      </c>
      <c r="C3131" s="13" t="s">
        <v>47</v>
      </c>
      <c r="D3131" s="4">
        <v>44651</v>
      </c>
      <c r="E3131" s="4">
        <v>44671</v>
      </c>
      <c r="F3131" s="5">
        <v>6.6867236024844789</v>
      </c>
      <c r="G3131" s="5">
        <f>'PG facts'!F6</f>
        <v>3</v>
      </c>
      <c r="H3131" s="5">
        <f t="shared" si="96"/>
        <v>44.712272536023008</v>
      </c>
      <c r="I3131" s="5">
        <f t="shared" si="97"/>
        <v>20.060170807453439</v>
      </c>
    </row>
    <row r="3132" spans="1:9" ht="25" customHeight="1">
      <c r="A3132" s="1"/>
      <c r="B3132" s="1">
        <v>172</v>
      </c>
      <c r="C3132" s="13" t="s">
        <v>47</v>
      </c>
      <c r="D3132" s="4">
        <v>44742</v>
      </c>
      <c r="E3132" s="4">
        <v>44771</v>
      </c>
      <c r="F3132" s="5">
        <v>3.3005205380611136</v>
      </c>
      <c r="G3132" s="5">
        <f>'PG facts'!F13</f>
        <v>0</v>
      </c>
      <c r="H3132" s="5">
        <f t="shared" si="96"/>
        <v>10.893435822163223</v>
      </c>
      <c r="I3132" s="5">
        <f t="shared" si="97"/>
        <v>0</v>
      </c>
    </row>
    <row r="3133" spans="1:9" ht="25" customHeight="1">
      <c r="A3133" s="1"/>
      <c r="B3133" s="1">
        <v>172</v>
      </c>
      <c r="C3133" s="13" t="s">
        <v>47</v>
      </c>
      <c r="D3133" s="4">
        <v>44834</v>
      </c>
      <c r="E3133" s="4">
        <v>44853</v>
      </c>
      <c r="F3133" s="5">
        <v>3.7534957034626615</v>
      </c>
      <c r="G3133" s="5">
        <f>'PG facts'!F20</f>
        <v>4</v>
      </c>
      <c r="H3133" s="5">
        <f t="shared" si="96"/>
        <v>14.08872999591266</v>
      </c>
      <c r="I3133" s="5">
        <f t="shared" si="97"/>
        <v>15.013982813850646</v>
      </c>
    </row>
    <row r="3134" spans="1:9" ht="25" customHeight="1">
      <c r="A3134" s="1"/>
      <c r="B3134" s="1">
        <v>172</v>
      </c>
      <c r="C3134" s="13" t="s">
        <v>47</v>
      </c>
      <c r="D3134" s="4">
        <v>44926</v>
      </c>
      <c r="E3134" s="4">
        <v>44945</v>
      </c>
      <c r="F3134" s="5">
        <v>3.8537489057633101</v>
      </c>
      <c r="G3134" s="5">
        <f>'PG facts'!F27</f>
        <v>3</v>
      </c>
      <c r="H3134" s="5">
        <f t="shared" si="96"/>
        <v>14.85138062867191</v>
      </c>
      <c r="I3134" s="5">
        <f t="shared" si="97"/>
        <v>11.561246717289929</v>
      </c>
    </row>
    <row r="3135" spans="1:9" ht="25" customHeight="1">
      <c r="A3135" s="1"/>
      <c r="B3135" s="1">
        <v>172</v>
      </c>
      <c r="C3135" s="13" t="s">
        <v>47</v>
      </c>
      <c r="D3135" s="4">
        <v>45016</v>
      </c>
      <c r="E3135" s="4">
        <v>45037</v>
      </c>
      <c r="F3135" s="5">
        <v>7.4077443221443939</v>
      </c>
      <c r="G3135" s="5">
        <f>'PG facts'!F34</f>
        <v>7</v>
      </c>
      <c r="H3135" s="5">
        <f t="shared" si="96"/>
        <v>54.874675942262506</v>
      </c>
      <c r="I3135" s="5">
        <f t="shared" si="97"/>
        <v>51.854210255010756</v>
      </c>
    </row>
    <row r="3136" spans="1:9" ht="25" customHeight="1">
      <c r="A3136" s="1"/>
      <c r="B3136" s="1">
        <v>172</v>
      </c>
      <c r="C3136" s="13" t="s">
        <v>47</v>
      </c>
      <c r="D3136" s="4">
        <v>45107</v>
      </c>
      <c r="E3136" s="4">
        <v>45135</v>
      </c>
      <c r="F3136" s="5">
        <v>8.5913567558398185</v>
      </c>
      <c r="G3136" s="5">
        <f>'PG facts'!F41</f>
        <v>11</v>
      </c>
      <c r="H3136" s="5">
        <f t="shared" si="96"/>
        <v>73.811410906114489</v>
      </c>
      <c r="I3136" s="5">
        <f t="shared" si="97"/>
        <v>94.504924314237996</v>
      </c>
    </row>
    <row r="3137" spans="1:9" ht="25" customHeight="1">
      <c r="A3137" s="1"/>
      <c r="B3137" s="1">
        <v>172</v>
      </c>
      <c r="C3137" s="13" t="s">
        <v>47</v>
      </c>
      <c r="D3137" s="4">
        <v>45199</v>
      </c>
      <c r="E3137" s="4">
        <v>45217</v>
      </c>
      <c r="F3137" s="5">
        <v>6.8404132280007079</v>
      </c>
      <c r="G3137" s="5">
        <f>'PG facts'!F48</f>
        <v>5</v>
      </c>
      <c r="H3137" s="5">
        <f t="shared" si="96"/>
        <v>46.791253129807068</v>
      </c>
      <c r="I3137" s="5">
        <f t="shared" si="97"/>
        <v>34.202066140003538</v>
      </c>
    </row>
    <row r="3138" spans="1:9" ht="25" customHeight="1">
      <c r="A3138" s="1"/>
      <c r="B3138" s="1">
        <v>172</v>
      </c>
      <c r="C3138" s="13" t="s">
        <v>47</v>
      </c>
      <c r="D3138" s="4">
        <v>45291</v>
      </c>
      <c r="E3138" s="4">
        <v>45314</v>
      </c>
      <c r="F3138" s="5">
        <v>9.454267455992472</v>
      </c>
      <c r="G3138" s="5">
        <f>'PG facts'!F55</f>
        <v>1</v>
      </c>
      <c r="H3138" s="5">
        <f t="shared" si="96"/>
        <v>89.383173129438362</v>
      </c>
      <c r="I3138" s="5">
        <f t="shared" si="97"/>
        <v>9.454267455992472</v>
      </c>
    </row>
    <row r="3139" spans="1:9" ht="25" customHeight="1">
      <c r="A3139" s="1"/>
      <c r="B3139" s="1">
        <v>172</v>
      </c>
      <c r="C3139" s="13" t="s">
        <v>47</v>
      </c>
      <c r="D3139" s="4">
        <v>45382</v>
      </c>
      <c r="E3139" s="4">
        <v>45401</v>
      </c>
      <c r="F3139" s="5">
        <v>2.1559106393390204</v>
      </c>
      <c r="G3139" s="5">
        <f>'PG facts'!F62</f>
        <v>3</v>
      </c>
      <c r="H3139" s="5">
        <f t="shared" si="96"/>
        <v>4.6479506848151839</v>
      </c>
      <c r="I3139" s="5">
        <f t="shared" si="97"/>
        <v>6.4677319180170612</v>
      </c>
    </row>
    <row r="3140" spans="1:9" ht="25" customHeight="1">
      <c r="A3140" s="1"/>
      <c r="B3140" s="1">
        <v>172</v>
      </c>
      <c r="C3140" s="13" t="s">
        <v>47</v>
      </c>
      <c r="D3140" s="4">
        <v>45473</v>
      </c>
      <c r="E3140" s="4">
        <v>45503</v>
      </c>
      <c r="F3140" s="5">
        <v>0.79943396399790867</v>
      </c>
      <c r="G3140" s="5">
        <f>'PG facts'!F69</f>
        <v>3</v>
      </c>
      <c r="H3140" s="5">
        <f t="shared" si="96"/>
        <v>0.63909466279340954</v>
      </c>
      <c r="I3140" s="5">
        <f t="shared" si="97"/>
        <v>2.398301891993726</v>
      </c>
    </row>
    <row r="3141" spans="1:9" ht="25" customHeight="1">
      <c r="A3141" s="1"/>
      <c r="B3141" s="1">
        <v>172</v>
      </c>
      <c r="C3141" s="13" t="s">
        <v>47</v>
      </c>
      <c r="D3141" s="4">
        <v>45565</v>
      </c>
      <c r="E3141" s="4">
        <v>45583</v>
      </c>
      <c r="F3141" s="5">
        <v>4.4796110270171052</v>
      </c>
      <c r="G3141" s="5">
        <f>'PG facts'!F76</f>
        <v>-2</v>
      </c>
      <c r="H3141" s="5">
        <f t="shared" si="96"/>
        <v>20.066914953373246</v>
      </c>
      <c r="I3141" s="5">
        <f t="shared" si="97"/>
        <v>-8.9592220540342105</v>
      </c>
    </row>
    <row r="3142" spans="1:9" ht="25" customHeight="1">
      <c r="A3142" s="1"/>
      <c r="B3142" s="1">
        <v>172</v>
      </c>
      <c r="C3142" s="13" t="s">
        <v>50</v>
      </c>
      <c r="D3142" s="4">
        <v>44742</v>
      </c>
      <c r="E3142" s="4">
        <v>44771</v>
      </c>
      <c r="F3142" s="5">
        <v>6.6867236024844789</v>
      </c>
      <c r="G3142" s="5">
        <f>'PG facts'!F13</f>
        <v>0</v>
      </c>
      <c r="H3142" s="5">
        <f t="shared" ref="H3142:H3205" si="98">F3142^2</f>
        <v>44.712272536023008</v>
      </c>
      <c r="I3142" s="5">
        <f t="shared" ref="I3142:I3205" si="99">F3142*G3142</f>
        <v>0</v>
      </c>
    </row>
    <row r="3143" spans="1:9" ht="25" customHeight="1">
      <c r="A3143" s="1"/>
      <c r="B3143" s="1">
        <v>172</v>
      </c>
      <c r="C3143" s="13" t="s">
        <v>50</v>
      </c>
      <c r="D3143" s="4">
        <v>44834</v>
      </c>
      <c r="E3143" s="4">
        <v>44853</v>
      </c>
      <c r="F3143" s="5">
        <v>3.3005205380611136</v>
      </c>
      <c r="G3143" s="5">
        <f>'PG facts'!F20</f>
        <v>4</v>
      </c>
      <c r="H3143" s="5">
        <f t="shared" si="98"/>
        <v>10.893435822163223</v>
      </c>
      <c r="I3143" s="5">
        <f t="shared" si="99"/>
        <v>13.202082152244454</v>
      </c>
    </row>
    <row r="3144" spans="1:9" ht="25" customHeight="1">
      <c r="A3144" s="1"/>
      <c r="B3144" s="1">
        <v>172</v>
      </c>
      <c r="C3144" s="13" t="s">
        <v>50</v>
      </c>
      <c r="D3144" s="4">
        <v>44926</v>
      </c>
      <c r="E3144" s="4">
        <v>44945</v>
      </c>
      <c r="F3144" s="5">
        <v>3.7534957034626615</v>
      </c>
      <c r="G3144" s="5">
        <f>'PG facts'!F27</f>
        <v>3</v>
      </c>
      <c r="H3144" s="5">
        <f t="shared" si="98"/>
        <v>14.08872999591266</v>
      </c>
      <c r="I3144" s="5">
        <f t="shared" si="99"/>
        <v>11.260487110387984</v>
      </c>
    </row>
    <row r="3145" spans="1:9" ht="25" customHeight="1">
      <c r="A3145" s="1"/>
      <c r="B3145" s="1">
        <v>172</v>
      </c>
      <c r="C3145" s="13" t="s">
        <v>50</v>
      </c>
      <c r="D3145" s="4">
        <v>45016</v>
      </c>
      <c r="E3145" s="4">
        <v>45037</v>
      </c>
      <c r="F3145" s="5">
        <v>3.8537489057633101</v>
      </c>
      <c r="G3145" s="5">
        <f>'PG facts'!F34</f>
        <v>7</v>
      </c>
      <c r="H3145" s="5">
        <f t="shared" si="98"/>
        <v>14.85138062867191</v>
      </c>
      <c r="I3145" s="5">
        <f t="shared" si="99"/>
        <v>26.97624234034317</v>
      </c>
    </row>
    <row r="3146" spans="1:9" ht="25" customHeight="1">
      <c r="A3146" s="1"/>
      <c r="B3146" s="1">
        <v>172</v>
      </c>
      <c r="C3146" s="13" t="s">
        <v>50</v>
      </c>
      <c r="D3146" s="4">
        <v>45107</v>
      </c>
      <c r="E3146" s="4">
        <v>45135</v>
      </c>
      <c r="F3146" s="5">
        <v>7.4077443221443939</v>
      </c>
      <c r="G3146" s="5">
        <f>'PG facts'!F41</f>
        <v>11</v>
      </c>
      <c r="H3146" s="5">
        <f t="shared" si="98"/>
        <v>54.874675942262506</v>
      </c>
      <c r="I3146" s="5">
        <f t="shared" si="99"/>
        <v>81.485187543588339</v>
      </c>
    </row>
    <row r="3147" spans="1:9" ht="25" customHeight="1">
      <c r="A3147" s="1"/>
      <c r="B3147" s="1">
        <v>172</v>
      </c>
      <c r="C3147" s="13" t="s">
        <v>50</v>
      </c>
      <c r="D3147" s="4">
        <v>45199</v>
      </c>
      <c r="E3147" s="4">
        <v>45217</v>
      </c>
      <c r="F3147" s="5">
        <v>8.5913567558398185</v>
      </c>
      <c r="G3147" s="5">
        <f>'PG facts'!F48</f>
        <v>5</v>
      </c>
      <c r="H3147" s="5">
        <f t="shared" si="98"/>
        <v>73.811410906114489</v>
      </c>
      <c r="I3147" s="5">
        <f t="shared" si="99"/>
        <v>42.956783779199093</v>
      </c>
    </row>
    <row r="3148" spans="1:9" ht="25" customHeight="1">
      <c r="A3148" s="1"/>
      <c r="B3148" s="1">
        <v>172</v>
      </c>
      <c r="C3148" s="13" t="s">
        <v>50</v>
      </c>
      <c r="D3148" s="4">
        <v>45291</v>
      </c>
      <c r="E3148" s="4">
        <v>45314</v>
      </c>
      <c r="F3148" s="5">
        <v>6.8404132280007079</v>
      </c>
      <c r="G3148" s="5">
        <f>'PG facts'!F55</f>
        <v>1</v>
      </c>
      <c r="H3148" s="5">
        <f t="shared" si="98"/>
        <v>46.791253129807068</v>
      </c>
      <c r="I3148" s="5">
        <f t="shared" si="99"/>
        <v>6.8404132280007079</v>
      </c>
    </row>
    <row r="3149" spans="1:9" ht="25" customHeight="1">
      <c r="A3149" s="1"/>
      <c r="B3149" s="1">
        <v>172</v>
      </c>
      <c r="C3149" s="13" t="s">
        <v>50</v>
      </c>
      <c r="D3149" s="4">
        <v>45382</v>
      </c>
      <c r="E3149" s="4">
        <v>45401</v>
      </c>
      <c r="F3149" s="5">
        <v>9.454267455992472</v>
      </c>
      <c r="G3149" s="5">
        <f>'PG facts'!F62</f>
        <v>3</v>
      </c>
      <c r="H3149" s="5">
        <f t="shared" si="98"/>
        <v>89.383173129438362</v>
      </c>
      <c r="I3149" s="5">
        <f t="shared" si="99"/>
        <v>28.362802367977416</v>
      </c>
    </row>
    <row r="3150" spans="1:9" ht="25" customHeight="1">
      <c r="A3150" s="1"/>
      <c r="B3150" s="1">
        <v>172</v>
      </c>
      <c r="C3150" s="13" t="s">
        <v>50</v>
      </c>
      <c r="D3150" s="4">
        <v>45473</v>
      </c>
      <c r="E3150" s="4">
        <v>45503</v>
      </c>
      <c r="F3150" s="5">
        <v>2.1559106393390204</v>
      </c>
      <c r="G3150" s="5">
        <f>'PG facts'!F69</f>
        <v>3</v>
      </c>
      <c r="H3150" s="5">
        <f t="shared" si="98"/>
        <v>4.6479506848151839</v>
      </c>
      <c r="I3150" s="5">
        <f t="shared" si="99"/>
        <v>6.4677319180170612</v>
      </c>
    </row>
    <row r="3151" spans="1:9" ht="25" customHeight="1">
      <c r="A3151" s="1"/>
      <c r="B3151" s="1">
        <v>172</v>
      </c>
      <c r="C3151" s="13" t="s">
        <v>50</v>
      </c>
      <c r="D3151" s="4">
        <v>45565</v>
      </c>
      <c r="E3151" s="4">
        <v>45583</v>
      </c>
      <c r="F3151" s="5">
        <v>0.79943396399790867</v>
      </c>
      <c r="G3151" s="5">
        <f>'PG facts'!F76</f>
        <v>-2</v>
      </c>
      <c r="H3151" s="5">
        <f t="shared" si="98"/>
        <v>0.63909466279340954</v>
      </c>
      <c r="I3151" s="5">
        <f t="shared" si="99"/>
        <v>-1.5988679279958173</v>
      </c>
    </row>
    <row r="3152" spans="1:9" ht="25" customHeight="1">
      <c r="A3152" s="1"/>
      <c r="B3152" s="1">
        <v>173</v>
      </c>
      <c r="C3152" s="13" t="s">
        <v>47</v>
      </c>
      <c r="D3152" s="4">
        <v>44651</v>
      </c>
      <c r="E3152" s="4">
        <v>44671</v>
      </c>
      <c r="F3152" s="5">
        <v>6.6867236024844789</v>
      </c>
      <c r="G3152" s="5">
        <f>'PG facts'!F8</f>
        <v>16</v>
      </c>
      <c r="H3152" s="5">
        <f t="shared" si="98"/>
        <v>44.712272536023008</v>
      </c>
      <c r="I3152" s="5">
        <f t="shared" si="99"/>
        <v>106.98757763975166</v>
      </c>
    </row>
    <row r="3153" spans="1:9" ht="25" customHeight="1">
      <c r="A3153" s="1"/>
      <c r="B3153" s="1">
        <v>173</v>
      </c>
      <c r="C3153" s="13" t="s">
        <v>47</v>
      </c>
      <c r="D3153" s="4">
        <v>44742</v>
      </c>
      <c r="E3153" s="4">
        <v>44771</v>
      </c>
      <c r="F3153" s="5">
        <v>3.3005205380611136</v>
      </c>
      <c r="G3153" s="5">
        <f>'PG facts'!F15</f>
        <v>9</v>
      </c>
      <c r="H3153" s="5">
        <f t="shared" si="98"/>
        <v>10.893435822163223</v>
      </c>
      <c r="I3153" s="5">
        <f t="shared" si="99"/>
        <v>29.704684842550023</v>
      </c>
    </row>
    <row r="3154" spans="1:9" ht="25" customHeight="1">
      <c r="A3154" s="1"/>
      <c r="B3154" s="1">
        <v>173</v>
      </c>
      <c r="C3154" s="13" t="s">
        <v>47</v>
      </c>
      <c r="D3154" s="4">
        <v>44834</v>
      </c>
      <c r="E3154" s="4">
        <v>44853</v>
      </c>
      <c r="F3154" s="5">
        <v>3.7534957034626615</v>
      </c>
      <c r="G3154" s="5">
        <f>'PG facts'!F22</f>
        <v>8</v>
      </c>
      <c r="H3154" s="5">
        <f t="shared" si="98"/>
        <v>14.08872999591266</v>
      </c>
      <c r="I3154" s="5">
        <f t="shared" si="99"/>
        <v>30.027965627701292</v>
      </c>
    </row>
    <row r="3155" spans="1:9" ht="25" customHeight="1">
      <c r="A3155" s="1"/>
      <c r="B3155" s="1">
        <v>173</v>
      </c>
      <c r="C3155" s="13" t="s">
        <v>47</v>
      </c>
      <c r="D3155" s="4">
        <v>44926</v>
      </c>
      <c r="E3155" s="4">
        <v>44945</v>
      </c>
      <c r="F3155" s="5">
        <v>3.8537489057633101</v>
      </c>
      <c r="G3155" s="5">
        <f>'PG facts'!F29</f>
        <v>8</v>
      </c>
      <c r="H3155" s="5">
        <f t="shared" si="98"/>
        <v>14.85138062867191</v>
      </c>
      <c r="I3155" s="5">
        <f t="shared" si="99"/>
        <v>30.829991246106481</v>
      </c>
    </row>
    <row r="3156" spans="1:9" ht="25" customHeight="1">
      <c r="A3156" s="1"/>
      <c r="B3156" s="1">
        <v>173</v>
      </c>
      <c r="C3156" s="13" t="s">
        <v>47</v>
      </c>
      <c r="D3156" s="4">
        <v>45016</v>
      </c>
      <c r="E3156" s="4">
        <v>45037</v>
      </c>
      <c r="F3156" s="5">
        <v>7.4077443221443939</v>
      </c>
      <c r="G3156" s="5">
        <f>'PG facts'!F36</f>
        <v>9</v>
      </c>
      <c r="H3156" s="5">
        <f t="shared" si="98"/>
        <v>54.874675942262506</v>
      </c>
      <c r="I3156" s="5">
        <f t="shared" si="99"/>
        <v>66.669698899299547</v>
      </c>
    </row>
    <row r="3157" spans="1:9" ht="25" customHeight="1">
      <c r="A3157" s="1"/>
      <c r="B3157" s="1">
        <v>173</v>
      </c>
      <c r="C3157" s="13" t="s">
        <v>47</v>
      </c>
      <c r="D3157" s="4">
        <v>45107</v>
      </c>
      <c r="E3157" s="4">
        <v>45135</v>
      </c>
      <c r="F3157" s="5">
        <v>8.5913567558398185</v>
      </c>
      <c r="G3157" s="5">
        <f>'PG facts'!F43</f>
        <v>5</v>
      </c>
      <c r="H3157" s="5">
        <f t="shared" si="98"/>
        <v>73.811410906114489</v>
      </c>
      <c r="I3157" s="5">
        <f t="shared" si="99"/>
        <v>42.956783779199093</v>
      </c>
    </row>
    <row r="3158" spans="1:9" ht="25" customHeight="1">
      <c r="A3158" s="1"/>
      <c r="B3158" s="1">
        <v>173</v>
      </c>
      <c r="C3158" s="13" t="s">
        <v>47</v>
      </c>
      <c r="D3158" s="4">
        <v>45199</v>
      </c>
      <c r="E3158" s="4">
        <v>45217</v>
      </c>
      <c r="F3158" s="5">
        <v>6.9531295944171179</v>
      </c>
      <c r="G3158" s="5">
        <f>'PG facts'!F50</f>
        <v>10</v>
      </c>
      <c r="H3158" s="5">
        <f t="shared" si="98"/>
        <v>48.346011156759154</v>
      </c>
      <c r="I3158" s="5">
        <f t="shared" si="99"/>
        <v>69.531295944171177</v>
      </c>
    </row>
    <row r="3159" spans="1:9" ht="25" customHeight="1">
      <c r="A3159" s="1"/>
      <c r="B3159" s="1">
        <v>173</v>
      </c>
      <c r="C3159" s="13" t="s">
        <v>47</v>
      </c>
      <c r="D3159" s="4">
        <v>45291</v>
      </c>
      <c r="E3159" s="4">
        <v>45314</v>
      </c>
      <c r="F3159" s="5">
        <v>9.637550476339829</v>
      </c>
      <c r="G3159" s="5">
        <f>'PG facts'!F57</f>
        <v>2</v>
      </c>
      <c r="H3159" s="5">
        <f t="shared" si="98"/>
        <v>92.882379183998069</v>
      </c>
      <c r="I3159" s="5">
        <f t="shared" si="99"/>
        <v>19.275100952679658</v>
      </c>
    </row>
    <row r="3160" spans="1:9" ht="25" customHeight="1">
      <c r="A3160" s="1"/>
      <c r="B3160" s="1">
        <v>173</v>
      </c>
      <c r="C3160" s="13" t="s">
        <v>47</v>
      </c>
      <c r="D3160" s="4">
        <v>45382</v>
      </c>
      <c r="E3160" s="4">
        <v>45401</v>
      </c>
      <c r="F3160" s="5">
        <v>2.1559106393390204</v>
      </c>
      <c r="G3160" s="5">
        <f>'PG facts'!F64</f>
        <v>2</v>
      </c>
      <c r="H3160" s="5">
        <f t="shared" si="98"/>
        <v>4.6479506848151839</v>
      </c>
      <c r="I3160" s="5">
        <f t="shared" si="99"/>
        <v>4.3118212786780408</v>
      </c>
    </row>
    <row r="3161" spans="1:9" ht="25" customHeight="1">
      <c r="A3161" s="1"/>
      <c r="B3161" s="1">
        <v>173</v>
      </c>
      <c r="C3161" s="13" t="s">
        <v>47</v>
      </c>
      <c r="D3161" s="4">
        <v>45473</v>
      </c>
      <c r="E3161" s="4">
        <v>45503</v>
      </c>
      <c r="F3161" s="5">
        <v>0.79943396399790867</v>
      </c>
      <c r="G3161" s="5">
        <f>'PG facts'!F71</f>
        <v>4</v>
      </c>
      <c r="H3161" s="5">
        <f t="shared" si="98"/>
        <v>0.63909466279340954</v>
      </c>
      <c r="I3161" s="5">
        <f t="shared" si="99"/>
        <v>3.1977358559916347</v>
      </c>
    </row>
    <row r="3162" spans="1:9" ht="25" customHeight="1">
      <c r="A3162" s="1"/>
      <c r="B3162" s="1">
        <v>173</v>
      </c>
      <c r="C3162" s="13" t="s">
        <v>50</v>
      </c>
      <c r="D3162" s="4">
        <v>44742</v>
      </c>
      <c r="E3162" s="4">
        <v>44771</v>
      </c>
      <c r="F3162" s="5">
        <v>6.6867236024844789</v>
      </c>
      <c r="G3162" s="5">
        <f>'PG facts'!F15</f>
        <v>9</v>
      </c>
      <c r="H3162" s="5">
        <f t="shared" si="98"/>
        <v>44.712272536023008</v>
      </c>
      <c r="I3162" s="5">
        <f t="shared" si="99"/>
        <v>60.180512422360309</v>
      </c>
    </row>
    <row r="3163" spans="1:9" ht="25" customHeight="1">
      <c r="A3163" s="1"/>
      <c r="B3163" s="1">
        <v>173</v>
      </c>
      <c r="C3163" s="13" t="s">
        <v>50</v>
      </c>
      <c r="D3163" s="4">
        <v>44834</v>
      </c>
      <c r="E3163" s="4">
        <v>44853</v>
      </c>
      <c r="F3163" s="5">
        <v>3.3005205380611136</v>
      </c>
      <c r="G3163" s="5">
        <f>'PG facts'!F22</f>
        <v>8</v>
      </c>
      <c r="H3163" s="5">
        <f t="shared" si="98"/>
        <v>10.893435822163223</v>
      </c>
      <c r="I3163" s="5">
        <f t="shared" si="99"/>
        <v>26.404164304488908</v>
      </c>
    </row>
    <row r="3164" spans="1:9" ht="25" customHeight="1">
      <c r="A3164" s="1"/>
      <c r="B3164" s="1">
        <v>173</v>
      </c>
      <c r="C3164" s="13" t="s">
        <v>50</v>
      </c>
      <c r="D3164" s="4">
        <v>44926</v>
      </c>
      <c r="E3164" s="4">
        <v>44945</v>
      </c>
      <c r="F3164" s="5">
        <v>3.7534957034626615</v>
      </c>
      <c r="G3164" s="5">
        <f>'PG facts'!F29</f>
        <v>8</v>
      </c>
      <c r="H3164" s="5">
        <f t="shared" si="98"/>
        <v>14.08872999591266</v>
      </c>
      <c r="I3164" s="5">
        <f t="shared" si="99"/>
        <v>30.027965627701292</v>
      </c>
    </row>
    <row r="3165" spans="1:9" ht="25" customHeight="1">
      <c r="A3165" s="1"/>
      <c r="B3165" s="1">
        <v>173</v>
      </c>
      <c r="C3165" s="13" t="s">
        <v>50</v>
      </c>
      <c r="D3165" s="4">
        <v>45016</v>
      </c>
      <c r="E3165" s="4">
        <v>45037</v>
      </c>
      <c r="F3165" s="5">
        <v>3.8537489057633101</v>
      </c>
      <c r="G3165" s="5">
        <f>'PG facts'!F36</f>
        <v>9</v>
      </c>
      <c r="H3165" s="5">
        <f t="shared" si="98"/>
        <v>14.85138062867191</v>
      </c>
      <c r="I3165" s="5">
        <f t="shared" si="99"/>
        <v>34.683740151869792</v>
      </c>
    </row>
    <row r="3166" spans="1:9" ht="25" customHeight="1">
      <c r="A3166" s="1"/>
      <c r="B3166" s="1">
        <v>173</v>
      </c>
      <c r="C3166" s="13" t="s">
        <v>50</v>
      </c>
      <c r="D3166" s="4">
        <v>45107</v>
      </c>
      <c r="E3166" s="4">
        <v>45135</v>
      </c>
      <c r="F3166" s="5">
        <v>7.4077443221443939</v>
      </c>
      <c r="G3166" s="5">
        <f>'PG facts'!F43</f>
        <v>5</v>
      </c>
      <c r="H3166" s="5">
        <f t="shared" si="98"/>
        <v>54.874675942262506</v>
      </c>
      <c r="I3166" s="5">
        <f t="shared" si="99"/>
        <v>37.038721610721971</v>
      </c>
    </row>
    <row r="3167" spans="1:9" ht="25" customHeight="1">
      <c r="A3167" s="1"/>
      <c r="B3167" s="1">
        <v>173</v>
      </c>
      <c r="C3167" s="13" t="s">
        <v>50</v>
      </c>
      <c r="D3167" s="4">
        <v>45199</v>
      </c>
      <c r="E3167" s="4">
        <v>45217</v>
      </c>
      <c r="F3167" s="5">
        <v>8.5913567558398185</v>
      </c>
      <c r="G3167" s="5">
        <f>'PG facts'!F50</f>
        <v>10</v>
      </c>
      <c r="H3167" s="5">
        <f t="shared" si="98"/>
        <v>73.811410906114489</v>
      </c>
      <c r="I3167" s="5">
        <f t="shared" si="99"/>
        <v>85.913567558398185</v>
      </c>
    </row>
    <row r="3168" spans="1:9" ht="25" customHeight="1">
      <c r="A3168" s="1"/>
      <c r="B3168" s="1">
        <v>173</v>
      </c>
      <c r="C3168" s="13" t="s">
        <v>50</v>
      </c>
      <c r="D3168" s="4">
        <v>45291</v>
      </c>
      <c r="E3168" s="4">
        <v>45314</v>
      </c>
      <c r="F3168" s="5">
        <v>6.9531295944171179</v>
      </c>
      <c r="G3168" s="5">
        <f>'PG facts'!F57</f>
        <v>2</v>
      </c>
      <c r="H3168" s="5">
        <f t="shared" si="98"/>
        <v>48.346011156759154</v>
      </c>
      <c r="I3168" s="5">
        <f t="shared" si="99"/>
        <v>13.906259188834236</v>
      </c>
    </row>
    <row r="3169" spans="1:9" ht="25" customHeight="1">
      <c r="A3169" s="1"/>
      <c r="B3169" s="1">
        <v>173</v>
      </c>
      <c r="C3169" s="13" t="s">
        <v>50</v>
      </c>
      <c r="D3169" s="4">
        <v>45382</v>
      </c>
      <c r="E3169" s="4">
        <v>45401</v>
      </c>
      <c r="F3169" s="5">
        <v>9.637550476339829</v>
      </c>
      <c r="G3169" s="5">
        <f>'PG facts'!F64</f>
        <v>2</v>
      </c>
      <c r="H3169" s="5">
        <f t="shared" si="98"/>
        <v>92.882379183998069</v>
      </c>
      <c r="I3169" s="5">
        <f t="shared" si="99"/>
        <v>19.275100952679658</v>
      </c>
    </row>
    <row r="3170" spans="1:9" ht="25" customHeight="1">
      <c r="A3170" s="1"/>
      <c r="B3170" s="1">
        <v>173</v>
      </c>
      <c r="C3170" s="13" t="s">
        <v>50</v>
      </c>
      <c r="D3170" s="4">
        <v>45473</v>
      </c>
      <c r="E3170" s="4">
        <v>45503</v>
      </c>
      <c r="F3170" s="5">
        <v>2.1559106393390204</v>
      </c>
      <c r="G3170" s="5">
        <f>'PG facts'!F71</f>
        <v>4</v>
      </c>
      <c r="H3170" s="5">
        <f t="shared" si="98"/>
        <v>4.6479506848151839</v>
      </c>
      <c r="I3170" s="5">
        <f t="shared" si="99"/>
        <v>8.6236425573560815</v>
      </c>
    </row>
    <row r="3171" spans="1:9" ht="25" customHeight="1">
      <c r="A3171" s="1"/>
      <c r="B3171" s="1">
        <v>174</v>
      </c>
      <c r="C3171" s="13" t="s">
        <v>47</v>
      </c>
      <c r="D3171" s="4">
        <v>44651</v>
      </c>
      <c r="E3171" s="4">
        <v>44671</v>
      </c>
      <c r="F3171" s="5">
        <v>6.6867236024844789</v>
      </c>
      <c r="G3171" s="5">
        <f>'PG facts'!F8</f>
        <v>16</v>
      </c>
      <c r="H3171" s="5">
        <f t="shared" si="98"/>
        <v>44.712272536023008</v>
      </c>
      <c r="I3171" s="5">
        <f t="shared" si="99"/>
        <v>106.98757763975166</v>
      </c>
    </row>
    <row r="3172" spans="1:9" ht="25" customHeight="1">
      <c r="A3172" s="1"/>
      <c r="B3172" s="1">
        <v>174</v>
      </c>
      <c r="C3172" s="13" t="s">
        <v>47</v>
      </c>
      <c r="D3172" s="4">
        <v>44742</v>
      </c>
      <c r="E3172" s="4">
        <v>44771</v>
      </c>
      <c r="F3172" s="5">
        <v>3.3005205380611136</v>
      </c>
      <c r="G3172" s="5">
        <f>'PG facts'!F15</f>
        <v>9</v>
      </c>
      <c r="H3172" s="5">
        <f t="shared" si="98"/>
        <v>10.893435822163223</v>
      </c>
      <c r="I3172" s="5">
        <f t="shared" si="99"/>
        <v>29.704684842550023</v>
      </c>
    </row>
    <row r="3173" spans="1:9" ht="25" customHeight="1">
      <c r="A3173" s="1"/>
      <c r="B3173" s="1">
        <v>174</v>
      </c>
      <c r="C3173" s="13" t="s">
        <v>47</v>
      </c>
      <c r="D3173" s="4">
        <v>44834</v>
      </c>
      <c r="E3173" s="4">
        <v>44853</v>
      </c>
      <c r="F3173" s="5">
        <v>3.7534957034626615</v>
      </c>
      <c r="G3173" s="5">
        <f>'PG facts'!F22</f>
        <v>8</v>
      </c>
      <c r="H3173" s="5">
        <f t="shared" si="98"/>
        <v>14.08872999591266</v>
      </c>
      <c r="I3173" s="5">
        <f t="shared" si="99"/>
        <v>30.027965627701292</v>
      </c>
    </row>
    <row r="3174" spans="1:9" ht="25" customHeight="1">
      <c r="A3174" s="1"/>
      <c r="B3174" s="1">
        <v>174</v>
      </c>
      <c r="C3174" s="13" t="s">
        <v>47</v>
      </c>
      <c r="D3174" s="4">
        <v>44926</v>
      </c>
      <c r="E3174" s="4">
        <v>44945</v>
      </c>
      <c r="F3174" s="5">
        <v>3.8537489057633101</v>
      </c>
      <c r="G3174" s="5">
        <f>'PG facts'!F29</f>
        <v>8</v>
      </c>
      <c r="H3174" s="5">
        <f t="shared" si="98"/>
        <v>14.85138062867191</v>
      </c>
      <c r="I3174" s="5">
        <f t="shared" si="99"/>
        <v>30.829991246106481</v>
      </c>
    </row>
    <row r="3175" spans="1:9" ht="25" customHeight="1">
      <c r="A3175" s="1"/>
      <c r="B3175" s="1">
        <v>174</v>
      </c>
      <c r="C3175" s="13" t="s">
        <v>47</v>
      </c>
      <c r="D3175" s="4">
        <v>45016</v>
      </c>
      <c r="E3175" s="4">
        <v>45037</v>
      </c>
      <c r="F3175" s="5">
        <v>7.4077443221443939</v>
      </c>
      <c r="G3175" s="5">
        <f>'PG facts'!F36</f>
        <v>9</v>
      </c>
      <c r="H3175" s="5">
        <f t="shared" si="98"/>
        <v>54.874675942262506</v>
      </c>
      <c r="I3175" s="5">
        <f t="shared" si="99"/>
        <v>66.669698899299547</v>
      </c>
    </row>
    <row r="3176" spans="1:9" ht="25" customHeight="1">
      <c r="A3176" s="1"/>
      <c r="B3176" s="1">
        <v>174</v>
      </c>
      <c r="C3176" s="13" t="s">
        <v>47</v>
      </c>
      <c r="D3176" s="4">
        <v>45107</v>
      </c>
      <c r="E3176" s="4">
        <v>45135</v>
      </c>
      <c r="F3176" s="5">
        <v>8.5913567558398185</v>
      </c>
      <c r="G3176" s="5">
        <f>'PG facts'!F43</f>
        <v>5</v>
      </c>
      <c r="H3176" s="5">
        <f t="shared" si="98"/>
        <v>73.811410906114489</v>
      </c>
      <c r="I3176" s="5">
        <f t="shared" si="99"/>
        <v>42.956783779199093</v>
      </c>
    </row>
    <row r="3177" spans="1:9" ht="25" customHeight="1">
      <c r="A3177" s="1"/>
      <c r="B3177" s="1">
        <v>174</v>
      </c>
      <c r="C3177" s="13" t="s">
        <v>47</v>
      </c>
      <c r="D3177" s="4">
        <v>45199</v>
      </c>
      <c r="E3177" s="4">
        <v>45217</v>
      </c>
      <c r="F3177" s="5">
        <v>6.8404132280007079</v>
      </c>
      <c r="G3177" s="5">
        <f>'PG facts'!F50</f>
        <v>10</v>
      </c>
      <c r="H3177" s="5">
        <f t="shared" si="98"/>
        <v>46.791253129807068</v>
      </c>
      <c r="I3177" s="5">
        <f t="shared" si="99"/>
        <v>68.404132280007076</v>
      </c>
    </row>
    <row r="3178" spans="1:9" ht="25" customHeight="1">
      <c r="A3178" s="1"/>
      <c r="B3178" s="1">
        <v>174</v>
      </c>
      <c r="C3178" s="13" t="s">
        <v>47</v>
      </c>
      <c r="D3178" s="4">
        <v>45291</v>
      </c>
      <c r="E3178" s="4">
        <v>45314</v>
      </c>
      <c r="F3178" s="5">
        <v>9.637550476339829</v>
      </c>
      <c r="G3178" s="5">
        <f>'PG facts'!F57</f>
        <v>2</v>
      </c>
      <c r="H3178" s="5">
        <f t="shared" si="98"/>
        <v>92.882379183998069</v>
      </c>
      <c r="I3178" s="5">
        <f t="shared" si="99"/>
        <v>19.275100952679658</v>
      </c>
    </row>
    <row r="3179" spans="1:9" ht="25" customHeight="1">
      <c r="A3179" s="1"/>
      <c r="B3179" s="1">
        <v>174</v>
      </c>
      <c r="C3179" s="13" t="s">
        <v>47</v>
      </c>
      <c r="D3179" s="4">
        <v>45382</v>
      </c>
      <c r="E3179" s="4">
        <v>45401</v>
      </c>
      <c r="F3179" s="5">
        <v>2.1559106393390204</v>
      </c>
      <c r="G3179" s="5">
        <f>'PG facts'!F64</f>
        <v>2</v>
      </c>
      <c r="H3179" s="5">
        <f t="shared" si="98"/>
        <v>4.6479506848151839</v>
      </c>
      <c r="I3179" s="5">
        <f t="shared" si="99"/>
        <v>4.3118212786780408</v>
      </c>
    </row>
    <row r="3180" spans="1:9" ht="25" customHeight="1">
      <c r="A3180" s="1"/>
      <c r="B3180" s="1">
        <v>174</v>
      </c>
      <c r="C3180" s="13" t="s">
        <v>47</v>
      </c>
      <c r="D3180" s="4">
        <v>45473</v>
      </c>
      <c r="E3180" s="4">
        <v>45503</v>
      </c>
      <c r="F3180" s="5">
        <v>0.79943396399790867</v>
      </c>
      <c r="G3180" s="5">
        <f>'PG facts'!F71</f>
        <v>4</v>
      </c>
      <c r="H3180" s="5">
        <f t="shared" si="98"/>
        <v>0.63909466279340954</v>
      </c>
      <c r="I3180" s="5">
        <f t="shared" si="99"/>
        <v>3.1977358559916347</v>
      </c>
    </row>
    <row r="3181" spans="1:9" ht="25" customHeight="1">
      <c r="A3181" s="1"/>
      <c r="B3181" s="1">
        <v>174</v>
      </c>
      <c r="C3181" s="13" t="s">
        <v>50</v>
      </c>
      <c r="D3181" s="4">
        <v>44742</v>
      </c>
      <c r="E3181" s="4">
        <v>44771</v>
      </c>
      <c r="F3181" s="5">
        <v>6.6867236024844789</v>
      </c>
      <c r="G3181" s="5">
        <f>'PG facts'!F15</f>
        <v>9</v>
      </c>
      <c r="H3181" s="5">
        <f t="shared" si="98"/>
        <v>44.712272536023008</v>
      </c>
      <c r="I3181" s="5">
        <f t="shared" si="99"/>
        <v>60.180512422360309</v>
      </c>
    </row>
    <row r="3182" spans="1:9" ht="25" customHeight="1">
      <c r="A3182" s="1"/>
      <c r="B3182" s="1">
        <v>174</v>
      </c>
      <c r="C3182" s="13" t="s">
        <v>50</v>
      </c>
      <c r="D3182" s="4">
        <v>44834</v>
      </c>
      <c r="E3182" s="4">
        <v>44853</v>
      </c>
      <c r="F3182" s="5">
        <v>3.3005205380611136</v>
      </c>
      <c r="G3182" s="5">
        <f>'PG facts'!F22</f>
        <v>8</v>
      </c>
      <c r="H3182" s="5">
        <f t="shared" si="98"/>
        <v>10.893435822163223</v>
      </c>
      <c r="I3182" s="5">
        <f t="shared" si="99"/>
        <v>26.404164304488908</v>
      </c>
    </row>
    <row r="3183" spans="1:9" ht="25" customHeight="1">
      <c r="A3183" s="1"/>
      <c r="B3183" s="1">
        <v>174</v>
      </c>
      <c r="C3183" s="13" t="s">
        <v>50</v>
      </c>
      <c r="D3183" s="4">
        <v>44926</v>
      </c>
      <c r="E3183" s="4">
        <v>44945</v>
      </c>
      <c r="F3183" s="5">
        <v>3.7534957034626615</v>
      </c>
      <c r="G3183" s="5">
        <f>'PG facts'!F29</f>
        <v>8</v>
      </c>
      <c r="H3183" s="5">
        <f t="shared" si="98"/>
        <v>14.08872999591266</v>
      </c>
      <c r="I3183" s="5">
        <f t="shared" si="99"/>
        <v>30.027965627701292</v>
      </c>
    </row>
    <row r="3184" spans="1:9" ht="25" customHeight="1">
      <c r="A3184" s="1"/>
      <c r="B3184" s="1">
        <v>174</v>
      </c>
      <c r="C3184" s="13" t="s">
        <v>50</v>
      </c>
      <c r="D3184" s="4">
        <v>45016</v>
      </c>
      <c r="E3184" s="4">
        <v>45037</v>
      </c>
      <c r="F3184" s="5">
        <v>3.8537489057633101</v>
      </c>
      <c r="G3184" s="5">
        <f>'PG facts'!F36</f>
        <v>9</v>
      </c>
      <c r="H3184" s="5">
        <f t="shared" si="98"/>
        <v>14.85138062867191</v>
      </c>
      <c r="I3184" s="5">
        <f t="shared" si="99"/>
        <v>34.683740151869792</v>
      </c>
    </row>
    <row r="3185" spans="1:9" ht="25" customHeight="1">
      <c r="A3185" s="1"/>
      <c r="B3185" s="1">
        <v>174</v>
      </c>
      <c r="C3185" s="13" t="s">
        <v>50</v>
      </c>
      <c r="D3185" s="4">
        <v>45107</v>
      </c>
      <c r="E3185" s="4">
        <v>45135</v>
      </c>
      <c r="F3185" s="5">
        <v>7.4077443221443939</v>
      </c>
      <c r="G3185" s="5">
        <f>'PG facts'!F43</f>
        <v>5</v>
      </c>
      <c r="H3185" s="5">
        <f t="shared" si="98"/>
        <v>54.874675942262506</v>
      </c>
      <c r="I3185" s="5">
        <f t="shared" si="99"/>
        <v>37.038721610721971</v>
      </c>
    </row>
    <row r="3186" spans="1:9" ht="25" customHeight="1">
      <c r="A3186" s="1"/>
      <c r="B3186" s="1">
        <v>174</v>
      </c>
      <c r="C3186" s="13" t="s">
        <v>50</v>
      </c>
      <c r="D3186" s="4">
        <v>45199</v>
      </c>
      <c r="E3186" s="4">
        <v>45217</v>
      </c>
      <c r="F3186" s="5">
        <v>8.5913567558398185</v>
      </c>
      <c r="G3186" s="5">
        <f>'PG facts'!F50</f>
        <v>10</v>
      </c>
      <c r="H3186" s="5">
        <f t="shared" si="98"/>
        <v>73.811410906114489</v>
      </c>
      <c r="I3186" s="5">
        <f t="shared" si="99"/>
        <v>85.913567558398185</v>
      </c>
    </row>
    <row r="3187" spans="1:9" ht="25" customHeight="1">
      <c r="A3187" s="1"/>
      <c r="B3187" s="1">
        <v>174</v>
      </c>
      <c r="C3187" s="13" t="s">
        <v>50</v>
      </c>
      <c r="D3187" s="4">
        <v>45291</v>
      </c>
      <c r="E3187" s="4">
        <v>45314</v>
      </c>
      <c r="F3187" s="5">
        <v>6.8404132280007079</v>
      </c>
      <c r="G3187" s="5">
        <f>'PG facts'!F57</f>
        <v>2</v>
      </c>
      <c r="H3187" s="5">
        <f t="shared" si="98"/>
        <v>46.791253129807068</v>
      </c>
      <c r="I3187" s="5">
        <f t="shared" si="99"/>
        <v>13.680826456001416</v>
      </c>
    </row>
    <row r="3188" spans="1:9" ht="25" customHeight="1">
      <c r="A3188" s="1"/>
      <c r="B3188" s="1">
        <v>174</v>
      </c>
      <c r="C3188" s="13" t="s">
        <v>50</v>
      </c>
      <c r="D3188" s="4">
        <v>45382</v>
      </c>
      <c r="E3188" s="4">
        <v>45401</v>
      </c>
      <c r="F3188" s="5">
        <v>9.637550476339829</v>
      </c>
      <c r="G3188" s="5">
        <f>'PG facts'!F64</f>
        <v>2</v>
      </c>
      <c r="H3188" s="5">
        <f t="shared" si="98"/>
        <v>92.882379183998069</v>
      </c>
      <c r="I3188" s="5">
        <f t="shared" si="99"/>
        <v>19.275100952679658</v>
      </c>
    </row>
    <row r="3189" spans="1:9" ht="25" customHeight="1">
      <c r="A3189" s="1"/>
      <c r="B3189" s="1">
        <v>174</v>
      </c>
      <c r="C3189" s="13" t="s">
        <v>50</v>
      </c>
      <c r="D3189" s="4">
        <v>45473</v>
      </c>
      <c r="E3189" s="4">
        <v>45503</v>
      </c>
      <c r="F3189" s="5">
        <v>2.1559106393390204</v>
      </c>
      <c r="G3189" s="5">
        <f>'PG facts'!F71</f>
        <v>4</v>
      </c>
      <c r="H3189" s="5">
        <f t="shared" si="98"/>
        <v>4.6479506848151839</v>
      </c>
      <c r="I3189" s="5">
        <f t="shared" si="99"/>
        <v>8.6236425573560815</v>
      </c>
    </row>
    <row r="3190" spans="1:9" ht="25" customHeight="1">
      <c r="A3190" s="1"/>
      <c r="B3190" s="1">
        <v>175</v>
      </c>
      <c r="C3190" s="13" t="s">
        <v>47</v>
      </c>
      <c r="D3190" s="4">
        <v>44651</v>
      </c>
      <c r="E3190" s="4">
        <v>44671</v>
      </c>
      <c r="F3190" s="5">
        <v>6.6867236024844789</v>
      </c>
      <c r="G3190" s="5">
        <f>'PG facts'!F8</f>
        <v>16</v>
      </c>
      <c r="H3190" s="5">
        <f t="shared" si="98"/>
        <v>44.712272536023008</v>
      </c>
      <c r="I3190" s="5">
        <f t="shared" si="99"/>
        <v>106.98757763975166</v>
      </c>
    </row>
    <row r="3191" spans="1:9" ht="25" customHeight="1">
      <c r="A3191" s="1"/>
      <c r="B3191" s="1">
        <v>175</v>
      </c>
      <c r="C3191" s="13" t="s">
        <v>47</v>
      </c>
      <c r="D3191" s="4">
        <v>44742</v>
      </c>
      <c r="E3191" s="4">
        <v>44771</v>
      </c>
      <c r="F3191" s="5">
        <v>3.3005205380611136</v>
      </c>
      <c r="G3191" s="5">
        <f>'PG facts'!F15</f>
        <v>9</v>
      </c>
      <c r="H3191" s="5">
        <f t="shared" si="98"/>
        <v>10.893435822163223</v>
      </c>
      <c r="I3191" s="5">
        <f t="shared" si="99"/>
        <v>29.704684842550023</v>
      </c>
    </row>
    <row r="3192" spans="1:9" ht="25" customHeight="1">
      <c r="A3192" s="1"/>
      <c r="B3192" s="1">
        <v>175</v>
      </c>
      <c r="C3192" s="13" t="s">
        <v>47</v>
      </c>
      <c r="D3192" s="4">
        <v>44834</v>
      </c>
      <c r="E3192" s="4">
        <v>44853</v>
      </c>
      <c r="F3192" s="5">
        <v>3.7534957034626615</v>
      </c>
      <c r="G3192" s="5">
        <f>'PG facts'!F22</f>
        <v>8</v>
      </c>
      <c r="H3192" s="5">
        <f t="shared" si="98"/>
        <v>14.08872999591266</v>
      </c>
      <c r="I3192" s="5">
        <f t="shared" si="99"/>
        <v>30.027965627701292</v>
      </c>
    </row>
    <row r="3193" spans="1:9" ht="25" customHeight="1">
      <c r="A3193" s="1"/>
      <c r="B3193" s="1">
        <v>175</v>
      </c>
      <c r="C3193" s="13" t="s">
        <v>47</v>
      </c>
      <c r="D3193" s="4">
        <v>44926</v>
      </c>
      <c r="E3193" s="4">
        <v>44945</v>
      </c>
      <c r="F3193" s="5">
        <v>3.8537489057633101</v>
      </c>
      <c r="G3193" s="5">
        <f>'PG facts'!F29</f>
        <v>8</v>
      </c>
      <c r="H3193" s="5">
        <f t="shared" si="98"/>
        <v>14.85138062867191</v>
      </c>
      <c r="I3193" s="5">
        <f t="shared" si="99"/>
        <v>30.829991246106481</v>
      </c>
    </row>
    <row r="3194" spans="1:9" ht="25" customHeight="1">
      <c r="A3194" s="1"/>
      <c r="B3194" s="1">
        <v>175</v>
      </c>
      <c r="C3194" s="13" t="s">
        <v>47</v>
      </c>
      <c r="D3194" s="4">
        <v>45016</v>
      </c>
      <c r="E3194" s="4">
        <v>45037</v>
      </c>
      <c r="F3194" s="5">
        <v>7.4077443221443939</v>
      </c>
      <c r="G3194" s="5">
        <f>'PG facts'!F36</f>
        <v>9</v>
      </c>
      <c r="H3194" s="5">
        <f t="shared" si="98"/>
        <v>54.874675942262506</v>
      </c>
      <c r="I3194" s="5">
        <f t="shared" si="99"/>
        <v>66.669698899299547</v>
      </c>
    </row>
    <row r="3195" spans="1:9" ht="25" customHeight="1">
      <c r="A3195" s="1"/>
      <c r="B3195" s="1">
        <v>175</v>
      </c>
      <c r="C3195" s="13" t="s">
        <v>47</v>
      </c>
      <c r="D3195" s="4">
        <v>45107</v>
      </c>
      <c r="E3195" s="4">
        <v>45135</v>
      </c>
      <c r="F3195" s="5">
        <v>8.5913567558398185</v>
      </c>
      <c r="G3195" s="5">
        <f>'PG facts'!F43</f>
        <v>5</v>
      </c>
      <c r="H3195" s="5">
        <f t="shared" si="98"/>
        <v>73.811410906114489</v>
      </c>
      <c r="I3195" s="5">
        <f t="shared" si="99"/>
        <v>42.956783779199093</v>
      </c>
    </row>
    <row r="3196" spans="1:9" ht="25" customHeight="1">
      <c r="A3196" s="1"/>
      <c r="B3196" s="1">
        <v>175</v>
      </c>
      <c r="C3196" s="13" t="s">
        <v>47</v>
      </c>
      <c r="D3196" s="4">
        <v>45199</v>
      </c>
      <c r="E3196" s="4">
        <v>45217</v>
      </c>
      <c r="F3196" s="5">
        <v>6.8404132280007079</v>
      </c>
      <c r="G3196" s="5">
        <f>'PG facts'!F50</f>
        <v>10</v>
      </c>
      <c r="H3196" s="5">
        <f t="shared" si="98"/>
        <v>46.791253129807068</v>
      </c>
      <c r="I3196" s="5">
        <f t="shared" si="99"/>
        <v>68.404132280007076</v>
      </c>
    </row>
    <row r="3197" spans="1:9" ht="25" customHeight="1">
      <c r="A3197" s="1"/>
      <c r="B3197" s="1">
        <v>175</v>
      </c>
      <c r="C3197" s="13" t="s">
        <v>47</v>
      </c>
      <c r="D3197" s="4">
        <v>45291</v>
      </c>
      <c r="E3197" s="4">
        <v>45314</v>
      </c>
      <c r="F3197" s="5">
        <v>9.637550476339829</v>
      </c>
      <c r="G3197" s="5">
        <f>'PG facts'!F57</f>
        <v>2</v>
      </c>
      <c r="H3197" s="5">
        <f t="shared" si="98"/>
        <v>92.882379183998069</v>
      </c>
      <c r="I3197" s="5">
        <f t="shared" si="99"/>
        <v>19.275100952679658</v>
      </c>
    </row>
    <row r="3198" spans="1:9" ht="25" customHeight="1">
      <c r="A3198" s="1"/>
      <c r="B3198" s="1">
        <v>175</v>
      </c>
      <c r="C3198" s="13" t="s">
        <v>47</v>
      </c>
      <c r="D3198" s="4">
        <v>45382</v>
      </c>
      <c r="E3198" s="4">
        <v>45401</v>
      </c>
      <c r="F3198" s="5">
        <v>2.1559106393390204</v>
      </c>
      <c r="G3198" s="5">
        <f>'PG facts'!F64</f>
        <v>2</v>
      </c>
      <c r="H3198" s="5">
        <f t="shared" si="98"/>
        <v>4.6479506848151839</v>
      </c>
      <c r="I3198" s="5">
        <f t="shared" si="99"/>
        <v>4.3118212786780408</v>
      </c>
    </row>
    <row r="3199" spans="1:9" ht="25" customHeight="1">
      <c r="A3199" s="1"/>
      <c r="B3199" s="1">
        <v>175</v>
      </c>
      <c r="C3199" s="13" t="s">
        <v>47</v>
      </c>
      <c r="D3199" s="4">
        <v>45473</v>
      </c>
      <c r="E3199" s="4">
        <v>45503</v>
      </c>
      <c r="F3199" s="5">
        <v>0.79943396399790867</v>
      </c>
      <c r="G3199" s="5">
        <f>'PG facts'!F71</f>
        <v>4</v>
      </c>
      <c r="H3199" s="5">
        <f t="shared" si="98"/>
        <v>0.63909466279340954</v>
      </c>
      <c r="I3199" s="5">
        <f t="shared" si="99"/>
        <v>3.1977358559916347</v>
      </c>
    </row>
    <row r="3200" spans="1:9" ht="25" customHeight="1">
      <c r="A3200" s="1"/>
      <c r="B3200" s="1">
        <v>175</v>
      </c>
      <c r="C3200" s="13" t="s">
        <v>47</v>
      </c>
      <c r="D3200" s="4">
        <v>45565</v>
      </c>
      <c r="E3200" s="4">
        <v>45583</v>
      </c>
      <c r="F3200" s="5">
        <v>4.273198477134077</v>
      </c>
      <c r="G3200" s="5">
        <f>'PG facts'!F78</f>
        <v>4</v>
      </c>
      <c r="H3200" s="5">
        <f t="shared" si="98"/>
        <v>18.260225224980996</v>
      </c>
      <c r="I3200" s="5">
        <f t="shared" si="99"/>
        <v>17.092793908536308</v>
      </c>
    </row>
    <row r="3201" spans="1:9" ht="25" customHeight="1">
      <c r="A3201" s="1"/>
      <c r="B3201" s="1">
        <v>175</v>
      </c>
      <c r="C3201" s="13" t="s">
        <v>50</v>
      </c>
      <c r="D3201" s="4">
        <v>44742</v>
      </c>
      <c r="E3201" s="4">
        <v>44771</v>
      </c>
      <c r="F3201" s="5">
        <v>6.6867236024844789</v>
      </c>
      <c r="G3201" s="5">
        <f>'PG facts'!F15</f>
        <v>9</v>
      </c>
      <c r="H3201" s="5">
        <f t="shared" si="98"/>
        <v>44.712272536023008</v>
      </c>
      <c r="I3201" s="5">
        <f t="shared" si="99"/>
        <v>60.180512422360309</v>
      </c>
    </row>
    <row r="3202" spans="1:9" ht="25" customHeight="1">
      <c r="A3202" s="1"/>
      <c r="B3202" s="1">
        <v>175</v>
      </c>
      <c r="C3202" s="13" t="s">
        <v>50</v>
      </c>
      <c r="D3202" s="4">
        <v>44834</v>
      </c>
      <c r="E3202" s="4">
        <v>44853</v>
      </c>
      <c r="F3202" s="5">
        <v>3.3005205380611136</v>
      </c>
      <c r="G3202" s="5">
        <f>'PG facts'!F22</f>
        <v>8</v>
      </c>
      <c r="H3202" s="5">
        <f t="shared" si="98"/>
        <v>10.893435822163223</v>
      </c>
      <c r="I3202" s="5">
        <f t="shared" si="99"/>
        <v>26.404164304488908</v>
      </c>
    </row>
    <row r="3203" spans="1:9" ht="25" customHeight="1">
      <c r="A3203" s="1"/>
      <c r="B3203" s="1">
        <v>175</v>
      </c>
      <c r="C3203" s="13" t="s">
        <v>50</v>
      </c>
      <c r="D3203" s="4">
        <v>44926</v>
      </c>
      <c r="E3203" s="4">
        <v>44945</v>
      </c>
      <c r="F3203" s="5">
        <v>3.7534957034626615</v>
      </c>
      <c r="G3203" s="5">
        <f>'PG facts'!F29</f>
        <v>8</v>
      </c>
      <c r="H3203" s="5">
        <f t="shared" si="98"/>
        <v>14.08872999591266</v>
      </c>
      <c r="I3203" s="5">
        <f t="shared" si="99"/>
        <v>30.027965627701292</v>
      </c>
    </row>
    <row r="3204" spans="1:9" ht="25" customHeight="1">
      <c r="A3204" s="1"/>
      <c r="B3204" s="1">
        <v>175</v>
      </c>
      <c r="C3204" s="13" t="s">
        <v>50</v>
      </c>
      <c r="D3204" s="4">
        <v>45016</v>
      </c>
      <c r="E3204" s="4">
        <v>45037</v>
      </c>
      <c r="F3204" s="5">
        <v>3.8537489057633101</v>
      </c>
      <c r="G3204" s="5">
        <f>'PG facts'!F36</f>
        <v>9</v>
      </c>
      <c r="H3204" s="5">
        <f t="shared" si="98"/>
        <v>14.85138062867191</v>
      </c>
      <c r="I3204" s="5">
        <f t="shared" si="99"/>
        <v>34.683740151869792</v>
      </c>
    </row>
    <row r="3205" spans="1:9" ht="25" customHeight="1">
      <c r="A3205" s="1"/>
      <c r="B3205" s="1">
        <v>175</v>
      </c>
      <c r="C3205" s="13" t="s">
        <v>50</v>
      </c>
      <c r="D3205" s="4">
        <v>45107</v>
      </c>
      <c r="E3205" s="4">
        <v>45135</v>
      </c>
      <c r="F3205" s="5">
        <v>7.4077443221443939</v>
      </c>
      <c r="G3205" s="5">
        <f>'PG facts'!F43</f>
        <v>5</v>
      </c>
      <c r="H3205" s="5">
        <f t="shared" si="98"/>
        <v>54.874675942262506</v>
      </c>
      <c r="I3205" s="5">
        <f t="shared" si="99"/>
        <v>37.038721610721971</v>
      </c>
    </row>
    <row r="3206" spans="1:9" ht="25" customHeight="1">
      <c r="A3206" s="1"/>
      <c r="B3206" s="1">
        <v>175</v>
      </c>
      <c r="C3206" s="13" t="s">
        <v>50</v>
      </c>
      <c r="D3206" s="4">
        <v>45199</v>
      </c>
      <c r="E3206" s="4">
        <v>45217</v>
      </c>
      <c r="F3206" s="5">
        <v>8.5913567558398185</v>
      </c>
      <c r="G3206" s="5">
        <f>'PG facts'!F50</f>
        <v>10</v>
      </c>
      <c r="H3206" s="5">
        <f t="shared" ref="H3206:H3269" si="100">F3206^2</f>
        <v>73.811410906114489</v>
      </c>
      <c r="I3206" s="5">
        <f t="shared" ref="I3206:I3269" si="101">F3206*G3206</f>
        <v>85.913567558398185</v>
      </c>
    </row>
    <row r="3207" spans="1:9" ht="25" customHeight="1">
      <c r="A3207" s="1"/>
      <c r="B3207" s="1">
        <v>175</v>
      </c>
      <c r="C3207" s="13" t="s">
        <v>50</v>
      </c>
      <c r="D3207" s="4">
        <v>45291</v>
      </c>
      <c r="E3207" s="4">
        <v>45314</v>
      </c>
      <c r="F3207" s="5">
        <v>6.8404132280007079</v>
      </c>
      <c r="G3207" s="5">
        <f>'PG facts'!F57</f>
        <v>2</v>
      </c>
      <c r="H3207" s="5">
        <f t="shared" si="100"/>
        <v>46.791253129807068</v>
      </c>
      <c r="I3207" s="5">
        <f t="shared" si="101"/>
        <v>13.680826456001416</v>
      </c>
    </row>
    <row r="3208" spans="1:9" ht="25" customHeight="1">
      <c r="A3208" s="1"/>
      <c r="B3208" s="1">
        <v>175</v>
      </c>
      <c r="C3208" s="13" t="s">
        <v>50</v>
      </c>
      <c r="D3208" s="4">
        <v>45382</v>
      </c>
      <c r="E3208" s="4">
        <v>45401</v>
      </c>
      <c r="F3208" s="5">
        <v>9.637550476339829</v>
      </c>
      <c r="G3208" s="5">
        <f>'PG facts'!F64</f>
        <v>2</v>
      </c>
      <c r="H3208" s="5">
        <f t="shared" si="100"/>
        <v>92.882379183998069</v>
      </c>
      <c r="I3208" s="5">
        <f t="shared" si="101"/>
        <v>19.275100952679658</v>
      </c>
    </row>
    <row r="3209" spans="1:9" ht="25" customHeight="1">
      <c r="A3209" s="1"/>
      <c r="B3209" s="1">
        <v>175</v>
      </c>
      <c r="C3209" s="13" t="s">
        <v>50</v>
      </c>
      <c r="D3209" s="4">
        <v>45473</v>
      </c>
      <c r="E3209" s="4">
        <v>45503</v>
      </c>
      <c r="F3209" s="5">
        <v>2.1559106393390204</v>
      </c>
      <c r="G3209" s="5">
        <f>'PG facts'!F71</f>
        <v>4</v>
      </c>
      <c r="H3209" s="5">
        <f t="shared" si="100"/>
        <v>4.6479506848151839</v>
      </c>
      <c r="I3209" s="5">
        <f t="shared" si="101"/>
        <v>8.6236425573560815</v>
      </c>
    </row>
    <row r="3210" spans="1:9" ht="25" customHeight="1">
      <c r="A3210" s="1"/>
      <c r="B3210" s="1">
        <v>175</v>
      </c>
      <c r="C3210" s="13" t="s">
        <v>50</v>
      </c>
      <c r="D3210" s="4">
        <v>45565</v>
      </c>
      <c r="E3210" s="4">
        <v>45583</v>
      </c>
      <c r="F3210" s="5">
        <v>0.79943396399790867</v>
      </c>
      <c r="G3210" s="5">
        <f>'PG facts'!F78</f>
        <v>4</v>
      </c>
      <c r="H3210" s="5">
        <f t="shared" si="100"/>
        <v>0.63909466279340954</v>
      </c>
      <c r="I3210" s="5">
        <f t="shared" si="101"/>
        <v>3.1977358559916347</v>
      </c>
    </row>
    <row r="3211" spans="1:9" ht="25" customHeight="1">
      <c r="A3211" s="1"/>
      <c r="B3211" s="1">
        <v>176</v>
      </c>
      <c r="C3211" s="13" t="s">
        <v>47</v>
      </c>
      <c r="D3211" s="4">
        <v>44651</v>
      </c>
      <c r="E3211" s="4">
        <v>44671</v>
      </c>
      <c r="F3211" s="5">
        <v>6.6867236024844789</v>
      </c>
      <c r="G3211" s="5">
        <f>'PG facts'!F8</f>
        <v>16</v>
      </c>
      <c r="H3211" s="5">
        <f t="shared" si="100"/>
        <v>44.712272536023008</v>
      </c>
      <c r="I3211" s="5">
        <f t="shared" si="101"/>
        <v>106.98757763975166</v>
      </c>
    </row>
    <row r="3212" spans="1:9" ht="25" customHeight="1">
      <c r="A3212" s="1"/>
      <c r="B3212" s="1">
        <v>176</v>
      </c>
      <c r="C3212" s="13" t="s">
        <v>47</v>
      </c>
      <c r="D3212" s="4">
        <v>44742</v>
      </c>
      <c r="E3212" s="4">
        <v>44771</v>
      </c>
      <c r="F3212" s="5">
        <v>3.3005205380611136</v>
      </c>
      <c r="G3212" s="5">
        <f>'PG facts'!F15</f>
        <v>9</v>
      </c>
      <c r="H3212" s="5">
        <f t="shared" si="100"/>
        <v>10.893435822163223</v>
      </c>
      <c r="I3212" s="5">
        <f t="shared" si="101"/>
        <v>29.704684842550023</v>
      </c>
    </row>
    <row r="3213" spans="1:9" ht="25" customHeight="1">
      <c r="A3213" s="1"/>
      <c r="B3213" s="1">
        <v>176</v>
      </c>
      <c r="C3213" s="13" t="s">
        <v>47</v>
      </c>
      <c r="D3213" s="4">
        <v>44834</v>
      </c>
      <c r="E3213" s="4">
        <v>44853</v>
      </c>
      <c r="F3213" s="5">
        <v>3.7534957034626615</v>
      </c>
      <c r="G3213" s="5">
        <f>'PG facts'!F22</f>
        <v>8</v>
      </c>
      <c r="H3213" s="5">
        <f t="shared" si="100"/>
        <v>14.08872999591266</v>
      </c>
      <c r="I3213" s="5">
        <f t="shared" si="101"/>
        <v>30.027965627701292</v>
      </c>
    </row>
    <row r="3214" spans="1:9" ht="25" customHeight="1">
      <c r="A3214" s="1"/>
      <c r="B3214" s="1">
        <v>176</v>
      </c>
      <c r="C3214" s="13" t="s">
        <v>47</v>
      </c>
      <c r="D3214" s="4">
        <v>44926</v>
      </c>
      <c r="E3214" s="4">
        <v>44945</v>
      </c>
      <c r="F3214" s="5">
        <v>3.8537489057633101</v>
      </c>
      <c r="G3214" s="5">
        <f>'PG facts'!F29</f>
        <v>8</v>
      </c>
      <c r="H3214" s="5">
        <f t="shared" si="100"/>
        <v>14.85138062867191</v>
      </c>
      <c r="I3214" s="5">
        <f t="shared" si="101"/>
        <v>30.829991246106481</v>
      </c>
    </row>
    <row r="3215" spans="1:9" ht="25" customHeight="1">
      <c r="A3215" s="1"/>
      <c r="B3215" s="1">
        <v>176</v>
      </c>
      <c r="C3215" s="13" t="s">
        <v>47</v>
      </c>
      <c r="D3215" s="4">
        <v>45016</v>
      </c>
      <c r="E3215" s="4">
        <v>45037</v>
      </c>
      <c r="F3215" s="5">
        <v>7.4077443221443939</v>
      </c>
      <c r="G3215" s="5">
        <f>'PG facts'!F36</f>
        <v>9</v>
      </c>
      <c r="H3215" s="5">
        <f t="shared" si="100"/>
        <v>54.874675942262506</v>
      </c>
      <c r="I3215" s="5">
        <f t="shared" si="101"/>
        <v>66.669698899299547</v>
      </c>
    </row>
    <row r="3216" spans="1:9" ht="25" customHeight="1">
      <c r="A3216" s="1"/>
      <c r="B3216" s="1">
        <v>176</v>
      </c>
      <c r="C3216" s="13" t="s">
        <v>47</v>
      </c>
      <c r="D3216" s="4">
        <v>45107</v>
      </c>
      <c r="E3216" s="4">
        <v>45135</v>
      </c>
      <c r="F3216" s="5">
        <v>8.5913567558398185</v>
      </c>
      <c r="G3216" s="5">
        <f>'PG facts'!F43</f>
        <v>5</v>
      </c>
      <c r="H3216" s="5">
        <f t="shared" si="100"/>
        <v>73.811410906114489</v>
      </c>
      <c r="I3216" s="5">
        <f t="shared" si="101"/>
        <v>42.956783779199093</v>
      </c>
    </row>
    <row r="3217" spans="1:9" ht="25" customHeight="1">
      <c r="A3217" s="1"/>
      <c r="B3217" s="1">
        <v>176</v>
      </c>
      <c r="C3217" s="13" t="s">
        <v>47</v>
      </c>
      <c r="D3217" s="4">
        <v>45199</v>
      </c>
      <c r="E3217" s="4">
        <v>45217</v>
      </c>
      <c r="F3217" s="5">
        <v>6.8404132280007079</v>
      </c>
      <c r="G3217" s="5">
        <f>'PG facts'!F50</f>
        <v>10</v>
      </c>
      <c r="H3217" s="5">
        <f t="shared" si="100"/>
        <v>46.791253129807068</v>
      </c>
      <c r="I3217" s="5">
        <f t="shared" si="101"/>
        <v>68.404132280007076</v>
      </c>
    </row>
    <row r="3218" spans="1:9" ht="25" customHeight="1">
      <c r="A3218" s="1"/>
      <c r="B3218" s="1">
        <v>176</v>
      </c>
      <c r="C3218" s="13" t="s">
        <v>47</v>
      </c>
      <c r="D3218" s="4">
        <v>45291</v>
      </c>
      <c r="E3218" s="4">
        <v>45314</v>
      </c>
      <c r="F3218" s="5">
        <v>9.6012859215117494</v>
      </c>
      <c r="G3218" s="5">
        <f>'PG facts'!F57</f>
        <v>2</v>
      </c>
      <c r="H3218" s="5">
        <f t="shared" si="100"/>
        <v>92.184691346619729</v>
      </c>
      <c r="I3218" s="5">
        <f t="shared" si="101"/>
        <v>19.202571843023499</v>
      </c>
    </row>
    <row r="3219" spans="1:9" ht="25" customHeight="1">
      <c r="A3219" s="1"/>
      <c r="B3219" s="1">
        <v>176</v>
      </c>
      <c r="C3219" s="13" t="s">
        <v>47</v>
      </c>
      <c r="D3219" s="4">
        <v>45382</v>
      </c>
      <c r="E3219" s="4">
        <v>45401</v>
      </c>
      <c r="F3219" s="5">
        <v>2.1559106393390204</v>
      </c>
      <c r="G3219" s="5">
        <f>'PG facts'!F64</f>
        <v>2</v>
      </c>
      <c r="H3219" s="5">
        <f t="shared" si="100"/>
        <v>4.6479506848151839</v>
      </c>
      <c r="I3219" s="5">
        <f t="shared" si="101"/>
        <v>4.3118212786780408</v>
      </c>
    </row>
    <row r="3220" spans="1:9" ht="25" customHeight="1">
      <c r="A3220" s="1"/>
      <c r="B3220" s="1">
        <v>176</v>
      </c>
      <c r="C3220" s="13" t="s">
        <v>47</v>
      </c>
      <c r="D3220" s="4">
        <v>45473</v>
      </c>
      <c r="E3220" s="4">
        <v>45503</v>
      </c>
      <c r="F3220" s="5">
        <v>0.79943396399790867</v>
      </c>
      <c r="G3220" s="5">
        <f>'PG facts'!F71</f>
        <v>4</v>
      </c>
      <c r="H3220" s="5">
        <f t="shared" si="100"/>
        <v>0.63909466279340954</v>
      </c>
      <c r="I3220" s="5">
        <f t="shared" si="101"/>
        <v>3.1977358559916347</v>
      </c>
    </row>
    <row r="3221" spans="1:9" ht="25" customHeight="1">
      <c r="A3221" s="1"/>
      <c r="B3221" s="1">
        <v>176</v>
      </c>
      <c r="C3221" s="13" t="s">
        <v>47</v>
      </c>
      <c r="D3221" s="4">
        <v>45565</v>
      </c>
      <c r="E3221" s="4">
        <v>45583</v>
      </c>
      <c r="F3221" s="5">
        <v>4.5319022063208036</v>
      </c>
      <c r="G3221" s="5">
        <f>'PG facts'!F78</f>
        <v>4</v>
      </c>
      <c r="H3221" s="5">
        <f t="shared" si="100"/>
        <v>20.538137607655369</v>
      </c>
      <c r="I3221" s="5">
        <f t="shared" si="101"/>
        <v>18.127608825283215</v>
      </c>
    </row>
    <row r="3222" spans="1:9" ht="25" customHeight="1">
      <c r="A3222" s="1"/>
      <c r="B3222" s="1">
        <v>176</v>
      </c>
      <c r="C3222" s="13" t="s">
        <v>50</v>
      </c>
      <c r="D3222" s="4">
        <v>44742</v>
      </c>
      <c r="E3222" s="4">
        <v>44771</v>
      </c>
      <c r="F3222" s="5">
        <v>6.6867236024844789</v>
      </c>
      <c r="G3222" s="5">
        <f>'PG facts'!F15</f>
        <v>9</v>
      </c>
      <c r="H3222" s="5">
        <f t="shared" si="100"/>
        <v>44.712272536023008</v>
      </c>
      <c r="I3222" s="5">
        <f t="shared" si="101"/>
        <v>60.180512422360309</v>
      </c>
    </row>
    <row r="3223" spans="1:9" ht="25" customHeight="1">
      <c r="A3223" s="1"/>
      <c r="B3223" s="1">
        <v>176</v>
      </c>
      <c r="C3223" s="13" t="s">
        <v>50</v>
      </c>
      <c r="D3223" s="4">
        <v>44834</v>
      </c>
      <c r="E3223" s="4">
        <v>44853</v>
      </c>
      <c r="F3223" s="5">
        <v>3.3005205380611136</v>
      </c>
      <c r="G3223" s="5">
        <f>'PG facts'!F22</f>
        <v>8</v>
      </c>
      <c r="H3223" s="5">
        <f t="shared" si="100"/>
        <v>10.893435822163223</v>
      </c>
      <c r="I3223" s="5">
        <f t="shared" si="101"/>
        <v>26.404164304488908</v>
      </c>
    </row>
    <row r="3224" spans="1:9" ht="25" customHeight="1">
      <c r="A3224" s="1"/>
      <c r="B3224" s="1">
        <v>176</v>
      </c>
      <c r="C3224" s="13" t="s">
        <v>50</v>
      </c>
      <c r="D3224" s="4">
        <v>44926</v>
      </c>
      <c r="E3224" s="4">
        <v>44945</v>
      </c>
      <c r="F3224" s="5">
        <v>3.7534957034626615</v>
      </c>
      <c r="G3224" s="5">
        <f>'PG facts'!F29</f>
        <v>8</v>
      </c>
      <c r="H3224" s="5">
        <f t="shared" si="100"/>
        <v>14.08872999591266</v>
      </c>
      <c r="I3224" s="5">
        <f t="shared" si="101"/>
        <v>30.027965627701292</v>
      </c>
    </row>
    <row r="3225" spans="1:9" ht="25" customHeight="1">
      <c r="A3225" s="1"/>
      <c r="B3225" s="1">
        <v>176</v>
      </c>
      <c r="C3225" s="13" t="s">
        <v>50</v>
      </c>
      <c r="D3225" s="4">
        <v>45016</v>
      </c>
      <c r="E3225" s="4">
        <v>45037</v>
      </c>
      <c r="F3225" s="5">
        <v>3.8537489057633101</v>
      </c>
      <c r="G3225" s="5">
        <f>'PG facts'!F36</f>
        <v>9</v>
      </c>
      <c r="H3225" s="5">
        <f t="shared" si="100"/>
        <v>14.85138062867191</v>
      </c>
      <c r="I3225" s="5">
        <f t="shared" si="101"/>
        <v>34.683740151869792</v>
      </c>
    </row>
    <row r="3226" spans="1:9" ht="25" customHeight="1">
      <c r="A3226" s="1"/>
      <c r="B3226" s="1">
        <v>176</v>
      </c>
      <c r="C3226" s="13" t="s">
        <v>50</v>
      </c>
      <c r="D3226" s="4">
        <v>45107</v>
      </c>
      <c r="E3226" s="4">
        <v>45135</v>
      </c>
      <c r="F3226" s="5">
        <v>7.4077443221443939</v>
      </c>
      <c r="G3226" s="5">
        <f>'PG facts'!F43</f>
        <v>5</v>
      </c>
      <c r="H3226" s="5">
        <f t="shared" si="100"/>
        <v>54.874675942262506</v>
      </c>
      <c r="I3226" s="5">
        <f t="shared" si="101"/>
        <v>37.038721610721971</v>
      </c>
    </row>
    <row r="3227" spans="1:9" ht="25" customHeight="1">
      <c r="A3227" s="1"/>
      <c r="B3227" s="1">
        <v>176</v>
      </c>
      <c r="C3227" s="13" t="s">
        <v>50</v>
      </c>
      <c r="D3227" s="4">
        <v>45199</v>
      </c>
      <c r="E3227" s="4">
        <v>45217</v>
      </c>
      <c r="F3227" s="5">
        <v>8.5913567558398185</v>
      </c>
      <c r="G3227" s="5">
        <f>'PG facts'!F50</f>
        <v>10</v>
      </c>
      <c r="H3227" s="5">
        <f t="shared" si="100"/>
        <v>73.811410906114489</v>
      </c>
      <c r="I3227" s="5">
        <f t="shared" si="101"/>
        <v>85.913567558398185</v>
      </c>
    </row>
    <row r="3228" spans="1:9" ht="25" customHeight="1">
      <c r="A3228" s="1"/>
      <c r="B3228" s="1">
        <v>176</v>
      </c>
      <c r="C3228" s="13" t="s">
        <v>50</v>
      </c>
      <c r="D3228" s="4">
        <v>45291</v>
      </c>
      <c r="E3228" s="4">
        <v>45314</v>
      </c>
      <c r="F3228" s="5">
        <v>6.8404132280007079</v>
      </c>
      <c r="G3228" s="5">
        <f>'PG facts'!F57</f>
        <v>2</v>
      </c>
      <c r="H3228" s="5">
        <f t="shared" si="100"/>
        <v>46.791253129807068</v>
      </c>
      <c r="I3228" s="5">
        <f t="shared" si="101"/>
        <v>13.680826456001416</v>
      </c>
    </row>
    <row r="3229" spans="1:9" ht="25" customHeight="1">
      <c r="A3229" s="1"/>
      <c r="B3229" s="1">
        <v>176</v>
      </c>
      <c r="C3229" s="13" t="s">
        <v>50</v>
      </c>
      <c r="D3229" s="4">
        <v>45382</v>
      </c>
      <c r="E3229" s="4">
        <v>45401</v>
      </c>
      <c r="F3229" s="5">
        <v>9.6012859215117494</v>
      </c>
      <c r="G3229" s="5">
        <f>'PG facts'!F64</f>
        <v>2</v>
      </c>
      <c r="H3229" s="5">
        <f t="shared" si="100"/>
        <v>92.184691346619729</v>
      </c>
      <c r="I3229" s="5">
        <f t="shared" si="101"/>
        <v>19.202571843023499</v>
      </c>
    </row>
    <row r="3230" spans="1:9" ht="25" customHeight="1">
      <c r="A3230" s="1"/>
      <c r="B3230" s="1">
        <v>176</v>
      </c>
      <c r="C3230" s="13" t="s">
        <v>50</v>
      </c>
      <c r="D3230" s="4">
        <v>45473</v>
      </c>
      <c r="E3230" s="4">
        <v>45503</v>
      </c>
      <c r="F3230" s="5">
        <v>2.1559106393390204</v>
      </c>
      <c r="G3230" s="5">
        <f>'PG facts'!F71</f>
        <v>4</v>
      </c>
      <c r="H3230" s="5">
        <f t="shared" si="100"/>
        <v>4.6479506848151839</v>
      </c>
      <c r="I3230" s="5">
        <f t="shared" si="101"/>
        <v>8.6236425573560815</v>
      </c>
    </row>
    <row r="3231" spans="1:9" ht="25" customHeight="1">
      <c r="A3231" s="1"/>
      <c r="B3231" s="1">
        <v>176</v>
      </c>
      <c r="C3231" s="13" t="s">
        <v>50</v>
      </c>
      <c r="D3231" s="4">
        <v>45565</v>
      </c>
      <c r="E3231" s="4">
        <v>45583</v>
      </c>
      <c r="F3231" s="5">
        <v>0.79943396399790867</v>
      </c>
      <c r="G3231" s="5">
        <f>'PG facts'!F78</f>
        <v>4</v>
      </c>
      <c r="H3231" s="5">
        <f t="shared" si="100"/>
        <v>0.63909466279340954</v>
      </c>
      <c r="I3231" s="5">
        <f t="shared" si="101"/>
        <v>3.1977358559916347</v>
      </c>
    </row>
    <row r="3232" spans="1:9" ht="25" customHeight="1">
      <c r="A3232" s="1"/>
      <c r="B3232" s="1">
        <v>177</v>
      </c>
      <c r="C3232" s="13" t="s">
        <v>47</v>
      </c>
      <c r="D3232" s="4">
        <v>44651</v>
      </c>
      <c r="E3232" s="4">
        <v>44671</v>
      </c>
      <c r="F3232" s="5">
        <v>6.6867236024844789</v>
      </c>
      <c r="G3232" s="5">
        <f>'PG facts'!F8</f>
        <v>16</v>
      </c>
      <c r="H3232" s="5">
        <f t="shared" si="100"/>
        <v>44.712272536023008</v>
      </c>
      <c r="I3232" s="5">
        <f t="shared" si="101"/>
        <v>106.98757763975166</v>
      </c>
    </row>
    <row r="3233" spans="1:9" ht="25" customHeight="1">
      <c r="A3233" s="1"/>
      <c r="B3233" s="1">
        <v>177</v>
      </c>
      <c r="C3233" s="13" t="s">
        <v>47</v>
      </c>
      <c r="D3233" s="4">
        <v>44742</v>
      </c>
      <c r="E3233" s="4">
        <v>44771</v>
      </c>
      <c r="F3233" s="5">
        <v>3.3005205380611136</v>
      </c>
      <c r="G3233" s="5">
        <f>'PG facts'!F15</f>
        <v>9</v>
      </c>
      <c r="H3233" s="5">
        <f t="shared" si="100"/>
        <v>10.893435822163223</v>
      </c>
      <c r="I3233" s="5">
        <f t="shared" si="101"/>
        <v>29.704684842550023</v>
      </c>
    </row>
    <row r="3234" spans="1:9" ht="25" customHeight="1">
      <c r="A3234" s="1"/>
      <c r="B3234" s="1">
        <v>177</v>
      </c>
      <c r="C3234" s="13" t="s">
        <v>47</v>
      </c>
      <c r="D3234" s="4">
        <v>44834</v>
      </c>
      <c r="E3234" s="4">
        <v>44853</v>
      </c>
      <c r="F3234" s="5">
        <v>3.7534957034626615</v>
      </c>
      <c r="G3234" s="5">
        <f>'PG facts'!F22</f>
        <v>8</v>
      </c>
      <c r="H3234" s="5">
        <f t="shared" si="100"/>
        <v>14.08872999591266</v>
      </c>
      <c r="I3234" s="5">
        <f t="shared" si="101"/>
        <v>30.027965627701292</v>
      </c>
    </row>
    <row r="3235" spans="1:9" ht="25" customHeight="1">
      <c r="A3235" s="1"/>
      <c r="B3235" s="1">
        <v>177</v>
      </c>
      <c r="C3235" s="13" t="s">
        <v>47</v>
      </c>
      <c r="D3235" s="4">
        <v>44926</v>
      </c>
      <c r="E3235" s="4">
        <v>44945</v>
      </c>
      <c r="F3235" s="5">
        <v>3.8537489057633101</v>
      </c>
      <c r="G3235" s="5">
        <f>'PG facts'!F29</f>
        <v>8</v>
      </c>
      <c r="H3235" s="5">
        <f t="shared" si="100"/>
        <v>14.85138062867191</v>
      </c>
      <c r="I3235" s="5">
        <f t="shared" si="101"/>
        <v>30.829991246106481</v>
      </c>
    </row>
    <row r="3236" spans="1:9" ht="25" customHeight="1">
      <c r="A3236" s="1"/>
      <c r="B3236" s="1">
        <v>177</v>
      </c>
      <c r="C3236" s="13" t="s">
        <v>47</v>
      </c>
      <c r="D3236" s="4">
        <v>45016</v>
      </c>
      <c r="E3236" s="4">
        <v>45037</v>
      </c>
      <c r="F3236" s="5">
        <v>7.4077443221443939</v>
      </c>
      <c r="G3236" s="5">
        <f>'PG facts'!F36</f>
        <v>9</v>
      </c>
      <c r="H3236" s="5">
        <f t="shared" si="100"/>
        <v>54.874675942262506</v>
      </c>
      <c r="I3236" s="5">
        <f t="shared" si="101"/>
        <v>66.669698899299547</v>
      </c>
    </row>
    <row r="3237" spans="1:9" ht="25" customHeight="1">
      <c r="A3237" s="1"/>
      <c r="B3237" s="1">
        <v>177</v>
      </c>
      <c r="C3237" s="13" t="s">
        <v>47</v>
      </c>
      <c r="D3237" s="4">
        <v>45107</v>
      </c>
      <c r="E3237" s="4">
        <v>45135</v>
      </c>
      <c r="F3237" s="5">
        <v>8.5913567558398185</v>
      </c>
      <c r="G3237" s="5">
        <f>'PG facts'!F43</f>
        <v>5</v>
      </c>
      <c r="H3237" s="5">
        <f t="shared" si="100"/>
        <v>73.811410906114489</v>
      </c>
      <c r="I3237" s="5">
        <f t="shared" si="101"/>
        <v>42.956783779199093</v>
      </c>
    </row>
    <row r="3238" spans="1:9" ht="25" customHeight="1">
      <c r="A3238" s="1"/>
      <c r="B3238" s="1">
        <v>177</v>
      </c>
      <c r="C3238" s="13" t="s">
        <v>47</v>
      </c>
      <c r="D3238" s="4">
        <v>45199</v>
      </c>
      <c r="E3238" s="4">
        <v>45217</v>
      </c>
      <c r="F3238" s="5">
        <v>6.8404132280007079</v>
      </c>
      <c r="G3238" s="5">
        <f>'PG facts'!F50</f>
        <v>10</v>
      </c>
      <c r="H3238" s="5">
        <f t="shared" si="100"/>
        <v>46.791253129807068</v>
      </c>
      <c r="I3238" s="5">
        <f t="shared" si="101"/>
        <v>68.404132280007076</v>
      </c>
    </row>
    <row r="3239" spans="1:9" ht="25" customHeight="1">
      <c r="A3239" s="1"/>
      <c r="B3239" s="1">
        <v>177</v>
      </c>
      <c r="C3239" s="13" t="s">
        <v>47</v>
      </c>
      <c r="D3239" s="4">
        <v>45291</v>
      </c>
      <c r="E3239" s="4">
        <v>45314</v>
      </c>
      <c r="F3239" s="5">
        <v>9.5277766887521089</v>
      </c>
      <c r="G3239" s="5">
        <f>'PG facts'!F57</f>
        <v>2</v>
      </c>
      <c r="H3239" s="5">
        <f t="shared" si="100"/>
        <v>90.778528630728104</v>
      </c>
      <c r="I3239" s="5">
        <f t="shared" si="101"/>
        <v>19.055553377504218</v>
      </c>
    </row>
    <row r="3240" spans="1:9" ht="25" customHeight="1">
      <c r="A3240" s="1"/>
      <c r="B3240" s="1">
        <v>177</v>
      </c>
      <c r="C3240" s="13" t="s">
        <v>47</v>
      </c>
      <c r="D3240" s="4">
        <v>45382</v>
      </c>
      <c r="E3240" s="4">
        <v>45401</v>
      </c>
      <c r="F3240" s="5">
        <v>2.1559106393390204</v>
      </c>
      <c r="G3240" s="5">
        <f>'PG facts'!F64</f>
        <v>2</v>
      </c>
      <c r="H3240" s="5">
        <f t="shared" si="100"/>
        <v>4.6479506848151839</v>
      </c>
      <c r="I3240" s="5">
        <f t="shared" si="101"/>
        <v>4.3118212786780408</v>
      </c>
    </row>
    <row r="3241" spans="1:9" ht="25" customHeight="1">
      <c r="A3241" s="1"/>
      <c r="B3241" s="1">
        <v>177</v>
      </c>
      <c r="C3241" s="13" t="s">
        <v>47</v>
      </c>
      <c r="D3241" s="4">
        <v>45473</v>
      </c>
      <c r="E3241" s="4">
        <v>45503</v>
      </c>
      <c r="F3241" s="5">
        <v>0.79943396399790867</v>
      </c>
      <c r="G3241" s="5">
        <f>'PG facts'!F71</f>
        <v>4</v>
      </c>
      <c r="H3241" s="5">
        <f t="shared" si="100"/>
        <v>0.63909466279340954</v>
      </c>
      <c r="I3241" s="5">
        <f t="shared" si="101"/>
        <v>3.1977358559916347</v>
      </c>
    </row>
    <row r="3242" spans="1:9" ht="25" customHeight="1">
      <c r="A3242" s="1"/>
      <c r="B3242" s="1">
        <v>177</v>
      </c>
      <c r="C3242" s="13" t="s">
        <v>47</v>
      </c>
      <c r="D3242" s="4">
        <v>45565</v>
      </c>
      <c r="E3242" s="4">
        <v>45583</v>
      </c>
      <c r="F3242" s="5">
        <v>4.4796110270171052</v>
      </c>
      <c r="G3242" s="5">
        <f>'PG facts'!F78</f>
        <v>4</v>
      </c>
      <c r="H3242" s="5">
        <f t="shared" si="100"/>
        <v>20.066914953373246</v>
      </c>
      <c r="I3242" s="5">
        <f t="shared" si="101"/>
        <v>17.918444108068421</v>
      </c>
    </row>
    <row r="3243" spans="1:9" ht="25" customHeight="1">
      <c r="A3243" s="1"/>
      <c r="B3243" s="1">
        <v>177</v>
      </c>
      <c r="C3243" s="13" t="s">
        <v>50</v>
      </c>
      <c r="D3243" s="4">
        <v>44742</v>
      </c>
      <c r="E3243" s="4">
        <v>44771</v>
      </c>
      <c r="F3243" s="5">
        <v>6.6867236024844789</v>
      </c>
      <c r="G3243" s="5">
        <f>'PG facts'!F15</f>
        <v>9</v>
      </c>
      <c r="H3243" s="5">
        <f t="shared" si="100"/>
        <v>44.712272536023008</v>
      </c>
      <c r="I3243" s="5">
        <f t="shared" si="101"/>
        <v>60.180512422360309</v>
      </c>
    </row>
    <row r="3244" spans="1:9" ht="25" customHeight="1">
      <c r="A3244" s="1"/>
      <c r="B3244" s="1">
        <v>177</v>
      </c>
      <c r="C3244" s="13" t="s">
        <v>50</v>
      </c>
      <c r="D3244" s="4">
        <v>44834</v>
      </c>
      <c r="E3244" s="4">
        <v>44853</v>
      </c>
      <c r="F3244" s="5">
        <v>3.3005205380611136</v>
      </c>
      <c r="G3244" s="5">
        <f>'PG facts'!F22</f>
        <v>8</v>
      </c>
      <c r="H3244" s="5">
        <f t="shared" si="100"/>
        <v>10.893435822163223</v>
      </c>
      <c r="I3244" s="5">
        <f t="shared" si="101"/>
        <v>26.404164304488908</v>
      </c>
    </row>
    <row r="3245" spans="1:9" ht="25" customHeight="1">
      <c r="A3245" s="1"/>
      <c r="B3245" s="1">
        <v>177</v>
      </c>
      <c r="C3245" s="13" t="s">
        <v>50</v>
      </c>
      <c r="D3245" s="4">
        <v>44926</v>
      </c>
      <c r="E3245" s="4">
        <v>44945</v>
      </c>
      <c r="F3245" s="5">
        <v>3.7534957034626615</v>
      </c>
      <c r="G3245" s="5">
        <f>'PG facts'!F29</f>
        <v>8</v>
      </c>
      <c r="H3245" s="5">
        <f t="shared" si="100"/>
        <v>14.08872999591266</v>
      </c>
      <c r="I3245" s="5">
        <f t="shared" si="101"/>
        <v>30.027965627701292</v>
      </c>
    </row>
    <row r="3246" spans="1:9" ht="25" customHeight="1">
      <c r="A3246" s="1"/>
      <c r="B3246" s="1">
        <v>177</v>
      </c>
      <c r="C3246" s="13" t="s">
        <v>50</v>
      </c>
      <c r="D3246" s="4">
        <v>45016</v>
      </c>
      <c r="E3246" s="4">
        <v>45037</v>
      </c>
      <c r="F3246" s="5">
        <v>3.8537489057633101</v>
      </c>
      <c r="G3246" s="5">
        <f>'PG facts'!F36</f>
        <v>9</v>
      </c>
      <c r="H3246" s="5">
        <f t="shared" si="100"/>
        <v>14.85138062867191</v>
      </c>
      <c r="I3246" s="5">
        <f t="shared" si="101"/>
        <v>34.683740151869792</v>
      </c>
    </row>
    <row r="3247" spans="1:9" ht="25" customHeight="1">
      <c r="A3247" s="1"/>
      <c r="B3247" s="1">
        <v>177</v>
      </c>
      <c r="C3247" s="13" t="s">
        <v>50</v>
      </c>
      <c r="D3247" s="4">
        <v>45107</v>
      </c>
      <c r="E3247" s="4">
        <v>45135</v>
      </c>
      <c r="F3247" s="5">
        <v>7.4077443221443939</v>
      </c>
      <c r="G3247" s="5">
        <f>'PG facts'!F43</f>
        <v>5</v>
      </c>
      <c r="H3247" s="5">
        <f t="shared" si="100"/>
        <v>54.874675942262506</v>
      </c>
      <c r="I3247" s="5">
        <f t="shared" si="101"/>
        <v>37.038721610721971</v>
      </c>
    </row>
    <row r="3248" spans="1:9" ht="25" customHeight="1">
      <c r="A3248" s="1"/>
      <c r="B3248" s="1">
        <v>177</v>
      </c>
      <c r="C3248" s="13" t="s">
        <v>50</v>
      </c>
      <c r="D3248" s="4">
        <v>45199</v>
      </c>
      <c r="E3248" s="4">
        <v>45217</v>
      </c>
      <c r="F3248" s="5">
        <v>8.5913567558398185</v>
      </c>
      <c r="G3248" s="5">
        <f>'PG facts'!F50</f>
        <v>10</v>
      </c>
      <c r="H3248" s="5">
        <f t="shared" si="100"/>
        <v>73.811410906114489</v>
      </c>
      <c r="I3248" s="5">
        <f t="shared" si="101"/>
        <v>85.913567558398185</v>
      </c>
    </row>
    <row r="3249" spans="1:9" ht="25" customHeight="1">
      <c r="A3249" s="1"/>
      <c r="B3249" s="1">
        <v>177</v>
      </c>
      <c r="C3249" s="13" t="s">
        <v>50</v>
      </c>
      <c r="D3249" s="4">
        <v>45291</v>
      </c>
      <c r="E3249" s="4">
        <v>45314</v>
      </c>
      <c r="F3249" s="5">
        <v>6.8404132280007079</v>
      </c>
      <c r="G3249" s="5">
        <f>'PG facts'!F57</f>
        <v>2</v>
      </c>
      <c r="H3249" s="5">
        <f t="shared" si="100"/>
        <v>46.791253129807068</v>
      </c>
      <c r="I3249" s="5">
        <f t="shared" si="101"/>
        <v>13.680826456001416</v>
      </c>
    </row>
    <row r="3250" spans="1:9" ht="25" customHeight="1">
      <c r="A3250" s="1"/>
      <c r="B3250" s="1">
        <v>177</v>
      </c>
      <c r="C3250" s="13" t="s">
        <v>50</v>
      </c>
      <c r="D3250" s="4">
        <v>45382</v>
      </c>
      <c r="E3250" s="4">
        <v>45401</v>
      </c>
      <c r="F3250" s="5">
        <v>9.5277766887521089</v>
      </c>
      <c r="G3250" s="5">
        <f>'PG facts'!F64</f>
        <v>2</v>
      </c>
      <c r="H3250" s="5">
        <f t="shared" si="100"/>
        <v>90.778528630728104</v>
      </c>
      <c r="I3250" s="5">
        <f t="shared" si="101"/>
        <v>19.055553377504218</v>
      </c>
    </row>
    <row r="3251" spans="1:9" ht="25" customHeight="1">
      <c r="A3251" s="1"/>
      <c r="B3251" s="1">
        <v>177</v>
      </c>
      <c r="C3251" s="13" t="s">
        <v>50</v>
      </c>
      <c r="D3251" s="4">
        <v>45473</v>
      </c>
      <c r="E3251" s="4">
        <v>45503</v>
      </c>
      <c r="F3251" s="5">
        <v>2.1559106393390204</v>
      </c>
      <c r="G3251" s="5">
        <f>'PG facts'!F71</f>
        <v>4</v>
      </c>
      <c r="H3251" s="5">
        <f t="shared" si="100"/>
        <v>4.6479506848151839</v>
      </c>
      <c r="I3251" s="5">
        <f t="shared" si="101"/>
        <v>8.6236425573560815</v>
      </c>
    </row>
    <row r="3252" spans="1:9" ht="25" customHeight="1">
      <c r="A3252" s="1"/>
      <c r="B3252" s="1">
        <v>177</v>
      </c>
      <c r="C3252" s="13" t="s">
        <v>50</v>
      </c>
      <c r="D3252" s="4">
        <v>45565</v>
      </c>
      <c r="E3252" s="4">
        <v>45583</v>
      </c>
      <c r="F3252" s="5">
        <v>0.79943396399790867</v>
      </c>
      <c r="G3252" s="5">
        <f>'PG facts'!F78</f>
        <v>4</v>
      </c>
      <c r="H3252" s="5">
        <f t="shared" si="100"/>
        <v>0.63909466279340954</v>
      </c>
      <c r="I3252" s="5">
        <f t="shared" si="101"/>
        <v>3.1977358559916347</v>
      </c>
    </row>
    <row r="3253" spans="1:9" ht="25" customHeight="1">
      <c r="A3253" s="1"/>
      <c r="B3253" s="1">
        <v>178</v>
      </c>
      <c r="C3253" s="13" t="s">
        <v>47</v>
      </c>
      <c r="D3253" s="4">
        <v>44651</v>
      </c>
      <c r="E3253" s="4">
        <v>44671</v>
      </c>
      <c r="F3253" s="5">
        <v>6.6867236024844789</v>
      </c>
      <c r="G3253" s="5">
        <f>'PG facts'!F8</f>
        <v>16</v>
      </c>
      <c r="H3253" s="5">
        <f t="shared" si="100"/>
        <v>44.712272536023008</v>
      </c>
      <c r="I3253" s="5">
        <f t="shared" si="101"/>
        <v>106.98757763975166</v>
      </c>
    </row>
    <row r="3254" spans="1:9" ht="25" customHeight="1">
      <c r="A3254" s="1"/>
      <c r="B3254" s="1">
        <v>178</v>
      </c>
      <c r="C3254" s="13" t="s">
        <v>47</v>
      </c>
      <c r="D3254" s="4">
        <v>44742</v>
      </c>
      <c r="E3254" s="4">
        <v>44771</v>
      </c>
      <c r="F3254" s="5">
        <v>3.3005205380611136</v>
      </c>
      <c r="G3254" s="5">
        <f>'PG facts'!F15</f>
        <v>9</v>
      </c>
      <c r="H3254" s="5">
        <f t="shared" si="100"/>
        <v>10.893435822163223</v>
      </c>
      <c r="I3254" s="5">
        <f t="shared" si="101"/>
        <v>29.704684842550023</v>
      </c>
    </row>
    <row r="3255" spans="1:9" ht="25" customHeight="1">
      <c r="A3255" s="1"/>
      <c r="B3255" s="1">
        <v>178</v>
      </c>
      <c r="C3255" s="13" t="s">
        <v>47</v>
      </c>
      <c r="D3255" s="4">
        <v>44834</v>
      </c>
      <c r="E3255" s="4">
        <v>44853</v>
      </c>
      <c r="F3255" s="5">
        <v>3.7534957034626615</v>
      </c>
      <c r="G3255" s="5">
        <f>'PG facts'!F22</f>
        <v>8</v>
      </c>
      <c r="H3255" s="5">
        <f t="shared" si="100"/>
        <v>14.08872999591266</v>
      </c>
      <c r="I3255" s="5">
        <f t="shared" si="101"/>
        <v>30.027965627701292</v>
      </c>
    </row>
    <row r="3256" spans="1:9" ht="25" customHeight="1">
      <c r="A3256" s="1"/>
      <c r="B3256" s="1">
        <v>178</v>
      </c>
      <c r="C3256" s="13" t="s">
        <v>47</v>
      </c>
      <c r="D3256" s="4">
        <v>44926</v>
      </c>
      <c r="E3256" s="4">
        <v>44945</v>
      </c>
      <c r="F3256" s="5">
        <v>3.8537489057633101</v>
      </c>
      <c r="G3256" s="5">
        <f>'PG facts'!F29</f>
        <v>8</v>
      </c>
      <c r="H3256" s="5">
        <f t="shared" si="100"/>
        <v>14.85138062867191</v>
      </c>
      <c r="I3256" s="5">
        <f t="shared" si="101"/>
        <v>30.829991246106481</v>
      </c>
    </row>
    <row r="3257" spans="1:9" ht="25" customHeight="1">
      <c r="A3257" s="1"/>
      <c r="B3257" s="1">
        <v>178</v>
      </c>
      <c r="C3257" s="13" t="s">
        <v>47</v>
      </c>
      <c r="D3257" s="4">
        <v>45016</v>
      </c>
      <c r="E3257" s="4">
        <v>45037</v>
      </c>
      <c r="F3257" s="5">
        <v>7.4077443221443939</v>
      </c>
      <c r="G3257" s="5">
        <f>'PG facts'!F36</f>
        <v>9</v>
      </c>
      <c r="H3257" s="5">
        <f t="shared" si="100"/>
        <v>54.874675942262506</v>
      </c>
      <c r="I3257" s="5">
        <f t="shared" si="101"/>
        <v>66.669698899299547</v>
      </c>
    </row>
    <row r="3258" spans="1:9" ht="25" customHeight="1">
      <c r="A3258" s="1"/>
      <c r="B3258" s="1">
        <v>178</v>
      </c>
      <c r="C3258" s="13" t="s">
        <v>47</v>
      </c>
      <c r="D3258" s="4">
        <v>45107</v>
      </c>
      <c r="E3258" s="4">
        <v>45135</v>
      </c>
      <c r="F3258" s="5">
        <v>8.5913567558398185</v>
      </c>
      <c r="G3258" s="5">
        <f>'PG facts'!F43</f>
        <v>5</v>
      </c>
      <c r="H3258" s="5">
        <f t="shared" si="100"/>
        <v>73.811410906114489</v>
      </c>
      <c r="I3258" s="5">
        <f t="shared" si="101"/>
        <v>42.956783779199093</v>
      </c>
    </row>
    <row r="3259" spans="1:9" ht="25" customHeight="1">
      <c r="A3259" s="1"/>
      <c r="B3259" s="1">
        <v>178</v>
      </c>
      <c r="C3259" s="13" t="s">
        <v>47</v>
      </c>
      <c r="D3259" s="4">
        <v>45199</v>
      </c>
      <c r="E3259" s="4">
        <v>45217</v>
      </c>
      <c r="F3259" s="5">
        <v>6.8404132280007079</v>
      </c>
      <c r="G3259" s="5">
        <f>'PG facts'!F50</f>
        <v>10</v>
      </c>
      <c r="H3259" s="5">
        <f t="shared" si="100"/>
        <v>46.791253129807068</v>
      </c>
      <c r="I3259" s="5">
        <f t="shared" si="101"/>
        <v>68.404132280007076</v>
      </c>
    </row>
    <row r="3260" spans="1:9" ht="25" customHeight="1">
      <c r="A3260" s="1"/>
      <c r="B3260" s="1">
        <v>178</v>
      </c>
      <c r="C3260" s="13" t="s">
        <v>47</v>
      </c>
      <c r="D3260" s="4">
        <v>45291</v>
      </c>
      <c r="E3260" s="4">
        <v>45314</v>
      </c>
      <c r="F3260" s="5">
        <v>9.454267455992472</v>
      </c>
      <c r="G3260" s="5">
        <f>'PG facts'!F57</f>
        <v>2</v>
      </c>
      <c r="H3260" s="5">
        <f t="shared" si="100"/>
        <v>89.383173129438362</v>
      </c>
      <c r="I3260" s="5">
        <f t="shared" si="101"/>
        <v>18.908534911984944</v>
      </c>
    </row>
    <row r="3261" spans="1:9" ht="25" customHeight="1">
      <c r="A3261" s="1"/>
      <c r="B3261" s="1">
        <v>178</v>
      </c>
      <c r="C3261" s="13" t="s">
        <v>47</v>
      </c>
      <c r="D3261" s="4">
        <v>45382</v>
      </c>
      <c r="E3261" s="4">
        <v>45401</v>
      </c>
      <c r="F3261" s="5">
        <v>2.1559106393390204</v>
      </c>
      <c r="G3261" s="5">
        <f>'PG facts'!F64</f>
        <v>2</v>
      </c>
      <c r="H3261" s="5">
        <f t="shared" si="100"/>
        <v>4.6479506848151839</v>
      </c>
      <c r="I3261" s="5">
        <f t="shared" si="101"/>
        <v>4.3118212786780408</v>
      </c>
    </row>
    <row r="3262" spans="1:9" ht="25" customHeight="1">
      <c r="A3262" s="1"/>
      <c r="B3262" s="1">
        <v>178</v>
      </c>
      <c r="C3262" s="13" t="s">
        <v>47</v>
      </c>
      <c r="D3262" s="4">
        <v>45473</v>
      </c>
      <c r="E3262" s="4">
        <v>45503</v>
      </c>
      <c r="F3262" s="5">
        <v>0.79943396399790867</v>
      </c>
      <c r="G3262" s="5">
        <f>'PG facts'!F71</f>
        <v>4</v>
      </c>
      <c r="H3262" s="5">
        <f t="shared" si="100"/>
        <v>0.63909466279340954</v>
      </c>
      <c r="I3262" s="5">
        <f t="shared" si="101"/>
        <v>3.1977358559916347</v>
      </c>
    </row>
    <row r="3263" spans="1:9" ht="25" customHeight="1">
      <c r="A3263" s="1"/>
      <c r="B3263" s="1">
        <v>178</v>
      </c>
      <c r="C3263" s="13" t="s">
        <v>47</v>
      </c>
      <c r="D3263" s="4">
        <v>45565</v>
      </c>
      <c r="E3263" s="4">
        <v>45583</v>
      </c>
      <c r="F3263" s="5">
        <v>4.4796110270171052</v>
      </c>
      <c r="G3263" s="5">
        <f>'PG facts'!F78</f>
        <v>4</v>
      </c>
      <c r="H3263" s="5">
        <f t="shared" si="100"/>
        <v>20.066914953373246</v>
      </c>
      <c r="I3263" s="5">
        <f t="shared" si="101"/>
        <v>17.918444108068421</v>
      </c>
    </row>
    <row r="3264" spans="1:9" ht="25" customHeight="1">
      <c r="A3264" s="1"/>
      <c r="B3264" s="1">
        <v>178</v>
      </c>
      <c r="C3264" s="13" t="s">
        <v>50</v>
      </c>
      <c r="D3264" s="4">
        <v>44742</v>
      </c>
      <c r="E3264" s="4">
        <v>44771</v>
      </c>
      <c r="F3264" s="5">
        <v>6.6867236024844789</v>
      </c>
      <c r="G3264" s="5">
        <f>'PG facts'!F15</f>
        <v>9</v>
      </c>
      <c r="H3264" s="5">
        <f t="shared" si="100"/>
        <v>44.712272536023008</v>
      </c>
      <c r="I3264" s="5">
        <f t="shared" si="101"/>
        <v>60.180512422360309</v>
      </c>
    </row>
    <row r="3265" spans="1:9" ht="25" customHeight="1">
      <c r="A3265" s="1"/>
      <c r="B3265" s="1">
        <v>178</v>
      </c>
      <c r="C3265" s="13" t="s">
        <v>50</v>
      </c>
      <c r="D3265" s="4">
        <v>44834</v>
      </c>
      <c r="E3265" s="4">
        <v>44853</v>
      </c>
      <c r="F3265" s="5">
        <v>3.3005205380611136</v>
      </c>
      <c r="G3265" s="5">
        <f>'PG facts'!F22</f>
        <v>8</v>
      </c>
      <c r="H3265" s="5">
        <f t="shared" si="100"/>
        <v>10.893435822163223</v>
      </c>
      <c r="I3265" s="5">
        <f t="shared" si="101"/>
        <v>26.404164304488908</v>
      </c>
    </row>
    <row r="3266" spans="1:9" ht="25" customHeight="1">
      <c r="A3266" s="1"/>
      <c r="B3266" s="1">
        <v>178</v>
      </c>
      <c r="C3266" s="13" t="s">
        <v>50</v>
      </c>
      <c r="D3266" s="4">
        <v>44926</v>
      </c>
      <c r="E3266" s="4">
        <v>44945</v>
      </c>
      <c r="F3266" s="5">
        <v>3.7534957034626615</v>
      </c>
      <c r="G3266" s="5">
        <f>'PG facts'!F29</f>
        <v>8</v>
      </c>
      <c r="H3266" s="5">
        <f t="shared" si="100"/>
        <v>14.08872999591266</v>
      </c>
      <c r="I3266" s="5">
        <f t="shared" si="101"/>
        <v>30.027965627701292</v>
      </c>
    </row>
    <row r="3267" spans="1:9" ht="25" customHeight="1">
      <c r="A3267" s="1"/>
      <c r="B3267" s="1">
        <v>178</v>
      </c>
      <c r="C3267" s="13" t="s">
        <v>50</v>
      </c>
      <c r="D3267" s="4">
        <v>45016</v>
      </c>
      <c r="E3267" s="4">
        <v>45037</v>
      </c>
      <c r="F3267" s="5">
        <v>3.8537489057633101</v>
      </c>
      <c r="G3267" s="5">
        <f>'PG facts'!F36</f>
        <v>9</v>
      </c>
      <c r="H3267" s="5">
        <f t="shared" si="100"/>
        <v>14.85138062867191</v>
      </c>
      <c r="I3267" s="5">
        <f t="shared" si="101"/>
        <v>34.683740151869792</v>
      </c>
    </row>
    <row r="3268" spans="1:9" ht="25" customHeight="1">
      <c r="A3268" s="1"/>
      <c r="B3268" s="1">
        <v>178</v>
      </c>
      <c r="C3268" s="13" t="s">
        <v>50</v>
      </c>
      <c r="D3268" s="4">
        <v>45107</v>
      </c>
      <c r="E3268" s="4">
        <v>45135</v>
      </c>
      <c r="F3268" s="5">
        <v>7.4077443221443939</v>
      </c>
      <c r="G3268" s="5">
        <f>'PG facts'!F43</f>
        <v>5</v>
      </c>
      <c r="H3268" s="5">
        <f t="shared" si="100"/>
        <v>54.874675942262506</v>
      </c>
      <c r="I3268" s="5">
        <f t="shared" si="101"/>
        <v>37.038721610721971</v>
      </c>
    </row>
    <row r="3269" spans="1:9" ht="25" customHeight="1">
      <c r="A3269" s="1"/>
      <c r="B3269" s="1">
        <v>178</v>
      </c>
      <c r="C3269" s="13" t="s">
        <v>50</v>
      </c>
      <c r="D3269" s="4">
        <v>45199</v>
      </c>
      <c r="E3269" s="4">
        <v>45217</v>
      </c>
      <c r="F3269" s="5">
        <v>8.5913567558398185</v>
      </c>
      <c r="G3269" s="5">
        <f>'PG facts'!F50</f>
        <v>10</v>
      </c>
      <c r="H3269" s="5">
        <f t="shared" si="100"/>
        <v>73.811410906114489</v>
      </c>
      <c r="I3269" s="5">
        <f t="shared" si="101"/>
        <v>85.913567558398185</v>
      </c>
    </row>
    <row r="3270" spans="1:9" ht="25" customHeight="1">
      <c r="A3270" s="1"/>
      <c r="B3270" s="1">
        <v>178</v>
      </c>
      <c r="C3270" s="13" t="s">
        <v>50</v>
      </c>
      <c r="D3270" s="4">
        <v>45291</v>
      </c>
      <c r="E3270" s="4">
        <v>45314</v>
      </c>
      <c r="F3270" s="5">
        <v>6.8404132280007079</v>
      </c>
      <c r="G3270" s="5">
        <f>'PG facts'!F57</f>
        <v>2</v>
      </c>
      <c r="H3270" s="5">
        <f t="shared" ref="H3270:H3333" si="102">F3270^2</f>
        <v>46.791253129807068</v>
      </c>
      <c r="I3270" s="5">
        <f t="shared" ref="I3270:I3333" si="103">F3270*G3270</f>
        <v>13.680826456001416</v>
      </c>
    </row>
    <row r="3271" spans="1:9" ht="25" customHeight="1">
      <c r="A3271" s="1"/>
      <c r="B3271" s="1">
        <v>178</v>
      </c>
      <c r="C3271" s="13" t="s">
        <v>50</v>
      </c>
      <c r="D3271" s="4">
        <v>45382</v>
      </c>
      <c r="E3271" s="4">
        <v>45401</v>
      </c>
      <c r="F3271" s="5">
        <v>9.454267455992472</v>
      </c>
      <c r="G3271" s="5">
        <f>'PG facts'!F64</f>
        <v>2</v>
      </c>
      <c r="H3271" s="5">
        <f t="shared" si="102"/>
        <v>89.383173129438362</v>
      </c>
      <c r="I3271" s="5">
        <f t="shared" si="103"/>
        <v>18.908534911984944</v>
      </c>
    </row>
    <row r="3272" spans="1:9" ht="25" customHeight="1">
      <c r="A3272" s="1"/>
      <c r="B3272" s="1">
        <v>178</v>
      </c>
      <c r="C3272" s="13" t="s">
        <v>50</v>
      </c>
      <c r="D3272" s="4">
        <v>45473</v>
      </c>
      <c r="E3272" s="4">
        <v>45503</v>
      </c>
      <c r="F3272" s="5">
        <v>2.1559106393390204</v>
      </c>
      <c r="G3272" s="5">
        <f>'PG facts'!F71</f>
        <v>4</v>
      </c>
      <c r="H3272" s="5">
        <f t="shared" si="102"/>
        <v>4.6479506848151839</v>
      </c>
      <c r="I3272" s="5">
        <f t="shared" si="103"/>
        <v>8.6236425573560815</v>
      </c>
    </row>
    <row r="3273" spans="1:9" ht="25" customHeight="1">
      <c r="A3273" s="1"/>
      <c r="B3273" s="1">
        <v>178</v>
      </c>
      <c r="C3273" s="13" t="s">
        <v>50</v>
      </c>
      <c r="D3273" s="4">
        <v>45565</v>
      </c>
      <c r="E3273" s="4">
        <v>45583</v>
      </c>
      <c r="F3273" s="5">
        <v>0.79943396399790867</v>
      </c>
      <c r="G3273" s="5">
        <f>'PG facts'!F78</f>
        <v>4</v>
      </c>
      <c r="H3273" s="5">
        <f t="shared" si="102"/>
        <v>0.63909466279340954</v>
      </c>
      <c r="I3273" s="5">
        <f t="shared" si="103"/>
        <v>3.1977358559916347</v>
      </c>
    </row>
    <row r="3274" spans="1:9" ht="25" customHeight="1">
      <c r="A3274" s="1"/>
      <c r="B3274" s="1">
        <v>179</v>
      </c>
      <c r="C3274" s="13" t="s">
        <v>47</v>
      </c>
      <c r="D3274" s="4">
        <v>44651</v>
      </c>
      <c r="E3274" s="4">
        <v>44671</v>
      </c>
      <c r="F3274" s="5">
        <v>6.6867236024844789</v>
      </c>
      <c r="G3274" s="5">
        <f>'PG facts'!F8</f>
        <v>16</v>
      </c>
      <c r="H3274" s="5">
        <f t="shared" si="102"/>
        <v>44.712272536023008</v>
      </c>
      <c r="I3274" s="5">
        <f t="shared" si="103"/>
        <v>106.98757763975166</v>
      </c>
    </row>
    <row r="3275" spans="1:9" ht="25" customHeight="1">
      <c r="A3275" s="1"/>
      <c r="B3275" s="1">
        <v>179</v>
      </c>
      <c r="C3275" s="13" t="s">
        <v>47</v>
      </c>
      <c r="D3275" s="4">
        <v>44742</v>
      </c>
      <c r="E3275" s="4">
        <v>44771</v>
      </c>
      <c r="F3275" s="5">
        <v>3.3005205380611136</v>
      </c>
      <c r="G3275" s="5">
        <f>'PG facts'!F15</f>
        <v>9</v>
      </c>
      <c r="H3275" s="5">
        <f t="shared" si="102"/>
        <v>10.893435822163223</v>
      </c>
      <c r="I3275" s="5">
        <f t="shared" si="103"/>
        <v>29.704684842550023</v>
      </c>
    </row>
    <row r="3276" spans="1:9" ht="25" customHeight="1">
      <c r="A3276" s="1"/>
      <c r="B3276" s="1">
        <v>179</v>
      </c>
      <c r="C3276" s="13" t="s">
        <v>47</v>
      </c>
      <c r="D3276" s="4">
        <v>44834</v>
      </c>
      <c r="E3276" s="4">
        <v>44853</v>
      </c>
      <c r="F3276" s="5">
        <v>3.7534957034626615</v>
      </c>
      <c r="G3276" s="5">
        <f>'PG facts'!F22</f>
        <v>8</v>
      </c>
      <c r="H3276" s="5">
        <f t="shared" si="102"/>
        <v>14.08872999591266</v>
      </c>
      <c r="I3276" s="5">
        <f t="shared" si="103"/>
        <v>30.027965627701292</v>
      </c>
    </row>
    <row r="3277" spans="1:9" ht="25" customHeight="1">
      <c r="A3277" s="1"/>
      <c r="B3277" s="1">
        <v>179</v>
      </c>
      <c r="C3277" s="13" t="s">
        <v>47</v>
      </c>
      <c r="D3277" s="4">
        <v>44926</v>
      </c>
      <c r="E3277" s="4">
        <v>44945</v>
      </c>
      <c r="F3277" s="5">
        <v>3.8537489057633101</v>
      </c>
      <c r="G3277" s="5">
        <f>'PG facts'!F29</f>
        <v>8</v>
      </c>
      <c r="H3277" s="5">
        <f t="shared" si="102"/>
        <v>14.85138062867191</v>
      </c>
      <c r="I3277" s="5">
        <f t="shared" si="103"/>
        <v>30.829991246106481</v>
      </c>
    </row>
    <row r="3278" spans="1:9" ht="25" customHeight="1">
      <c r="A3278" s="1"/>
      <c r="B3278" s="1">
        <v>179</v>
      </c>
      <c r="C3278" s="13" t="s">
        <v>47</v>
      </c>
      <c r="D3278" s="4">
        <v>45016</v>
      </c>
      <c r="E3278" s="4">
        <v>45037</v>
      </c>
      <c r="F3278" s="5">
        <v>7.4077443221443939</v>
      </c>
      <c r="G3278" s="5">
        <f>'PG facts'!F36</f>
        <v>9</v>
      </c>
      <c r="H3278" s="5">
        <f t="shared" si="102"/>
        <v>54.874675942262506</v>
      </c>
      <c r="I3278" s="5">
        <f t="shared" si="103"/>
        <v>66.669698899299547</v>
      </c>
    </row>
    <row r="3279" spans="1:9" ht="25" customHeight="1">
      <c r="A3279" s="1"/>
      <c r="B3279" s="1">
        <v>179</v>
      </c>
      <c r="C3279" s="13" t="s">
        <v>47</v>
      </c>
      <c r="D3279" s="4">
        <v>45107</v>
      </c>
      <c r="E3279" s="4">
        <v>45135</v>
      </c>
      <c r="F3279" s="5">
        <v>8.5913567558398185</v>
      </c>
      <c r="G3279" s="5">
        <f>'PG facts'!F43</f>
        <v>5</v>
      </c>
      <c r="H3279" s="5">
        <f t="shared" si="102"/>
        <v>73.811410906114489</v>
      </c>
      <c r="I3279" s="5">
        <f t="shared" si="103"/>
        <v>42.956783779199093</v>
      </c>
    </row>
    <row r="3280" spans="1:9" ht="25" customHeight="1">
      <c r="A3280" s="1"/>
      <c r="B3280" s="1">
        <v>179</v>
      </c>
      <c r="C3280" s="13" t="s">
        <v>47</v>
      </c>
      <c r="D3280" s="4">
        <v>45199</v>
      </c>
      <c r="E3280" s="4">
        <v>45217</v>
      </c>
      <c r="F3280" s="5">
        <v>6.8404132280007079</v>
      </c>
      <c r="G3280" s="5">
        <f>'PG facts'!F50</f>
        <v>10</v>
      </c>
      <c r="H3280" s="5">
        <f t="shared" si="102"/>
        <v>46.791253129807068</v>
      </c>
      <c r="I3280" s="5">
        <f t="shared" si="103"/>
        <v>68.404132280007076</v>
      </c>
    </row>
    <row r="3281" spans="1:9" ht="25" customHeight="1">
      <c r="A3281" s="1"/>
      <c r="B3281" s="1">
        <v>179</v>
      </c>
      <c r="C3281" s="13" t="s">
        <v>47</v>
      </c>
      <c r="D3281" s="4">
        <v>45291</v>
      </c>
      <c r="E3281" s="4">
        <v>45314</v>
      </c>
      <c r="F3281" s="5">
        <v>9.454267455992472</v>
      </c>
      <c r="G3281" s="5">
        <f>'PG facts'!F57</f>
        <v>2</v>
      </c>
      <c r="H3281" s="5">
        <f t="shared" si="102"/>
        <v>89.383173129438362</v>
      </c>
      <c r="I3281" s="5">
        <f t="shared" si="103"/>
        <v>18.908534911984944</v>
      </c>
    </row>
    <row r="3282" spans="1:9" ht="25" customHeight="1">
      <c r="A3282" s="1"/>
      <c r="B3282" s="1">
        <v>179</v>
      </c>
      <c r="C3282" s="13" t="s">
        <v>47</v>
      </c>
      <c r="D3282" s="4">
        <v>45382</v>
      </c>
      <c r="E3282" s="4">
        <v>45401</v>
      </c>
      <c r="F3282" s="5">
        <v>2.1559106393390204</v>
      </c>
      <c r="G3282" s="5">
        <f>'PG facts'!F64</f>
        <v>2</v>
      </c>
      <c r="H3282" s="5">
        <f t="shared" si="102"/>
        <v>4.6479506848151839</v>
      </c>
      <c r="I3282" s="5">
        <f t="shared" si="103"/>
        <v>4.3118212786780408</v>
      </c>
    </row>
    <row r="3283" spans="1:9" ht="25" customHeight="1">
      <c r="A3283" s="1"/>
      <c r="B3283" s="1">
        <v>179</v>
      </c>
      <c r="C3283" s="13" t="s">
        <v>47</v>
      </c>
      <c r="D3283" s="4">
        <v>45473</v>
      </c>
      <c r="E3283" s="4">
        <v>45503</v>
      </c>
      <c r="F3283" s="5">
        <v>0.79943396399790867</v>
      </c>
      <c r="G3283" s="5">
        <f>'PG facts'!F71</f>
        <v>4</v>
      </c>
      <c r="H3283" s="5">
        <f t="shared" si="102"/>
        <v>0.63909466279340954</v>
      </c>
      <c r="I3283" s="5">
        <f t="shared" si="103"/>
        <v>3.1977358559916347</v>
      </c>
    </row>
    <row r="3284" spans="1:9" ht="25" customHeight="1">
      <c r="A3284" s="1"/>
      <c r="B3284" s="1">
        <v>179</v>
      </c>
      <c r="C3284" s="13" t="s">
        <v>47</v>
      </c>
      <c r="D3284" s="4">
        <v>45565</v>
      </c>
      <c r="E3284" s="4">
        <v>45583</v>
      </c>
      <c r="F3284" s="5">
        <v>4.4796110270171052</v>
      </c>
      <c r="G3284" s="5">
        <f>'PG facts'!F78</f>
        <v>4</v>
      </c>
      <c r="H3284" s="5">
        <f t="shared" si="102"/>
        <v>20.066914953373246</v>
      </c>
      <c r="I3284" s="5">
        <f t="shared" si="103"/>
        <v>17.918444108068421</v>
      </c>
    </row>
    <row r="3285" spans="1:9" ht="25" customHeight="1">
      <c r="A3285" s="1"/>
      <c r="B3285" s="1">
        <v>179</v>
      </c>
      <c r="C3285" s="13" t="s">
        <v>50</v>
      </c>
      <c r="D3285" s="4">
        <v>44742</v>
      </c>
      <c r="E3285" s="4">
        <v>44771</v>
      </c>
      <c r="F3285" s="5">
        <v>6.6867236024844789</v>
      </c>
      <c r="G3285" s="5">
        <f>'PG facts'!F15</f>
        <v>9</v>
      </c>
      <c r="H3285" s="5">
        <f t="shared" si="102"/>
        <v>44.712272536023008</v>
      </c>
      <c r="I3285" s="5">
        <f t="shared" si="103"/>
        <v>60.180512422360309</v>
      </c>
    </row>
    <row r="3286" spans="1:9" ht="25" customHeight="1">
      <c r="A3286" s="1"/>
      <c r="B3286" s="1">
        <v>179</v>
      </c>
      <c r="C3286" s="13" t="s">
        <v>50</v>
      </c>
      <c r="D3286" s="4">
        <v>44834</v>
      </c>
      <c r="E3286" s="4">
        <v>44853</v>
      </c>
      <c r="F3286" s="5">
        <v>3.3005205380611136</v>
      </c>
      <c r="G3286" s="5">
        <f>'PG facts'!F22</f>
        <v>8</v>
      </c>
      <c r="H3286" s="5">
        <f t="shared" si="102"/>
        <v>10.893435822163223</v>
      </c>
      <c r="I3286" s="5">
        <f t="shared" si="103"/>
        <v>26.404164304488908</v>
      </c>
    </row>
    <row r="3287" spans="1:9" ht="25" customHeight="1">
      <c r="A3287" s="1"/>
      <c r="B3287" s="1">
        <v>179</v>
      </c>
      <c r="C3287" s="13" t="s">
        <v>50</v>
      </c>
      <c r="D3287" s="4">
        <v>44926</v>
      </c>
      <c r="E3287" s="4">
        <v>44945</v>
      </c>
      <c r="F3287" s="5">
        <v>3.7534957034626615</v>
      </c>
      <c r="G3287" s="5">
        <f>'PG facts'!F29</f>
        <v>8</v>
      </c>
      <c r="H3287" s="5">
        <f t="shared" si="102"/>
        <v>14.08872999591266</v>
      </c>
      <c r="I3287" s="5">
        <f t="shared" si="103"/>
        <v>30.027965627701292</v>
      </c>
    </row>
    <row r="3288" spans="1:9" ht="25" customHeight="1">
      <c r="A3288" s="1"/>
      <c r="B3288" s="1">
        <v>179</v>
      </c>
      <c r="C3288" s="13" t="s">
        <v>50</v>
      </c>
      <c r="D3288" s="4">
        <v>45016</v>
      </c>
      <c r="E3288" s="4">
        <v>45037</v>
      </c>
      <c r="F3288" s="5">
        <v>3.8537489057633101</v>
      </c>
      <c r="G3288" s="5">
        <f>'PG facts'!F36</f>
        <v>9</v>
      </c>
      <c r="H3288" s="5">
        <f t="shared" si="102"/>
        <v>14.85138062867191</v>
      </c>
      <c r="I3288" s="5">
        <f t="shared" si="103"/>
        <v>34.683740151869792</v>
      </c>
    </row>
    <row r="3289" spans="1:9" ht="25" customHeight="1">
      <c r="A3289" s="1"/>
      <c r="B3289" s="1">
        <v>179</v>
      </c>
      <c r="C3289" s="13" t="s">
        <v>50</v>
      </c>
      <c r="D3289" s="4">
        <v>45107</v>
      </c>
      <c r="E3289" s="4">
        <v>45135</v>
      </c>
      <c r="F3289" s="5">
        <v>7.4077443221443939</v>
      </c>
      <c r="G3289" s="5">
        <f>'PG facts'!F43</f>
        <v>5</v>
      </c>
      <c r="H3289" s="5">
        <f t="shared" si="102"/>
        <v>54.874675942262506</v>
      </c>
      <c r="I3289" s="5">
        <f t="shared" si="103"/>
        <v>37.038721610721971</v>
      </c>
    </row>
    <row r="3290" spans="1:9" ht="25" customHeight="1">
      <c r="A3290" s="1"/>
      <c r="B3290" s="1">
        <v>179</v>
      </c>
      <c r="C3290" s="13" t="s">
        <v>50</v>
      </c>
      <c r="D3290" s="4">
        <v>45199</v>
      </c>
      <c r="E3290" s="4">
        <v>45217</v>
      </c>
      <c r="F3290" s="5">
        <v>8.5913567558398185</v>
      </c>
      <c r="G3290" s="5">
        <f>'PG facts'!F50</f>
        <v>10</v>
      </c>
      <c r="H3290" s="5">
        <f t="shared" si="102"/>
        <v>73.811410906114489</v>
      </c>
      <c r="I3290" s="5">
        <f t="shared" si="103"/>
        <v>85.913567558398185</v>
      </c>
    </row>
    <row r="3291" spans="1:9" ht="25" customHeight="1">
      <c r="A3291" s="1"/>
      <c r="B3291" s="1">
        <v>179</v>
      </c>
      <c r="C3291" s="13" t="s">
        <v>50</v>
      </c>
      <c r="D3291" s="4">
        <v>45291</v>
      </c>
      <c r="E3291" s="4">
        <v>45314</v>
      </c>
      <c r="F3291" s="5">
        <v>6.8404132280007079</v>
      </c>
      <c r="G3291" s="5">
        <f>'PG facts'!F57</f>
        <v>2</v>
      </c>
      <c r="H3291" s="5">
        <f t="shared" si="102"/>
        <v>46.791253129807068</v>
      </c>
      <c r="I3291" s="5">
        <f t="shared" si="103"/>
        <v>13.680826456001416</v>
      </c>
    </row>
    <row r="3292" spans="1:9" ht="25" customHeight="1">
      <c r="A3292" s="1"/>
      <c r="B3292" s="1">
        <v>179</v>
      </c>
      <c r="C3292" s="13" t="s">
        <v>50</v>
      </c>
      <c r="D3292" s="4">
        <v>45382</v>
      </c>
      <c r="E3292" s="4">
        <v>45401</v>
      </c>
      <c r="F3292" s="5">
        <v>9.454267455992472</v>
      </c>
      <c r="G3292" s="5">
        <f>'PG facts'!F64</f>
        <v>2</v>
      </c>
      <c r="H3292" s="5">
        <f t="shared" si="102"/>
        <v>89.383173129438362</v>
      </c>
      <c r="I3292" s="5">
        <f t="shared" si="103"/>
        <v>18.908534911984944</v>
      </c>
    </row>
    <row r="3293" spans="1:9" ht="25" customHeight="1">
      <c r="A3293" s="1"/>
      <c r="B3293" s="1">
        <v>179</v>
      </c>
      <c r="C3293" s="13" t="s">
        <v>50</v>
      </c>
      <c r="D3293" s="4">
        <v>45473</v>
      </c>
      <c r="E3293" s="4">
        <v>45503</v>
      </c>
      <c r="F3293" s="5">
        <v>2.1559106393390204</v>
      </c>
      <c r="G3293" s="5">
        <f>'PG facts'!F71</f>
        <v>4</v>
      </c>
      <c r="H3293" s="5">
        <f t="shared" si="102"/>
        <v>4.6479506848151839</v>
      </c>
      <c r="I3293" s="5">
        <f t="shared" si="103"/>
        <v>8.6236425573560815</v>
      </c>
    </row>
    <row r="3294" spans="1:9" ht="25" customHeight="1">
      <c r="A3294" s="1"/>
      <c r="B3294" s="1">
        <v>179</v>
      </c>
      <c r="C3294" s="13" t="s">
        <v>50</v>
      </c>
      <c r="D3294" s="4">
        <v>45565</v>
      </c>
      <c r="E3294" s="4">
        <v>45583</v>
      </c>
      <c r="F3294" s="5">
        <v>0.79943396399790867</v>
      </c>
      <c r="G3294" s="5">
        <f>'PG facts'!F78</f>
        <v>4</v>
      </c>
      <c r="H3294" s="5">
        <f t="shared" si="102"/>
        <v>0.63909466279340954</v>
      </c>
      <c r="I3294" s="5">
        <f t="shared" si="103"/>
        <v>3.1977358559916347</v>
      </c>
    </row>
    <row r="3295" spans="1:9" ht="25" customHeight="1">
      <c r="A3295" s="1"/>
      <c r="B3295" s="1">
        <v>180</v>
      </c>
      <c r="C3295" s="13" t="s">
        <v>47</v>
      </c>
      <c r="D3295" s="4">
        <v>44651</v>
      </c>
      <c r="E3295" s="4">
        <v>44671</v>
      </c>
      <c r="F3295" s="5">
        <v>3.4048088537418808</v>
      </c>
      <c r="G3295" s="5">
        <f>'PG facts'!D6</f>
        <v>-1</v>
      </c>
      <c r="H3295" s="5">
        <f t="shared" si="102"/>
        <v>11.5927233305191</v>
      </c>
      <c r="I3295" s="5">
        <f t="shared" si="103"/>
        <v>-3.4048088537418808</v>
      </c>
    </row>
    <row r="3296" spans="1:9" ht="25" customHeight="1">
      <c r="A3296" s="1"/>
      <c r="B3296" s="1">
        <v>180</v>
      </c>
      <c r="C3296" s="13" t="s">
        <v>47</v>
      </c>
      <c r="D3296" s="4">
        <v>44742</v>
      </c>
      <c r="E3296" s="4">
        <v>44771</v>
      </c>
      <c r="F3296" s="5">
        <v>-0.26864270520209343</v>
      </c>
      <c r="G3296" s="5">
        <f>'PG facts'!D13</f>
        <v>-2</v>
      </c>
      <c r="H3296" s="5">
        <f t="shared" si="102"/>
        <v>7.2168903058298872E-2</v>
      </c>
      <c r="I3296" s="5">
        <f t="shared" si="103"/>
        <v>0.53728541040418687</v>
      </c>
    </row>
    <row r="3297" spans="1:9" ht="25" customHeight="1">
      <c r="A3297" s="1"/>
      <c r="B3297" s="1">
        <v>180</v>
      </c>
      <c r="C3297" s="13" t="s">
        <v>47</v>
      </c>
      <c r="D3297" s="4">
        <v>44834</v>
      </c>
      <c r="E3297" s="4">
        <v>44853</v>
      </c>
      <c r="F3297" s="5">
        <v>-0.97880747126437573</v>
      </c>
      <c r="G3297" s="5">
        <f>'PG facts'!D20</f>
        <v>-1</v>
      </c>
      <c r="H3297" s="5">
        <f t="shared" si="102"/>
        <v>0.95806406580296166</v>
      </c>
      <c r="I3297" s="5">
        <f t="shared" si="103"/>
        <v>0.97880747126437573</v>
      </c>
    </row>
    <row r="3298" spans="1:9" ht="25" customHeight="1">
      <c r="A3298" s="1"/>
      <c r="B3298" s="1">
        <v>180</v>
      </c>
      <c r="C3298" s="13" t="s">
        <v>47</v>
      </c>
      <c r="D3298" s="4">
        <v>44926</v>
      </c>
      <c r="E3298" s="4">
        <v>44945</v>
      </c>
      <c r="F3298" s="5">
        <v>-1.5609194946349714</v>
      </c>
      <c r="G3298" s="5">
        <f>'PG facts'!D27</f>
        <v>-4</v>
      </c>
      <c r="H3298" s="5">
        <f t="shared" si="102"/>
        <v>2.4364696687314944</v>
      </c>
      <c r="I3298" s="5">
        <f t="shared" si="103"/>
        <v>6.2436779785398855</v>
      </c>
    </row>
    <row r="3299" spans="1:9" ht="25" customHeight="1">
      <c r="A3299" s="1"/>
      <c r="B3299" s="1">
        <v>180</v>
      </c>
      <c r="C3299" s="13" t="s">
        <v>47</v>
      </c>
      <c r="D3299" s="4">
        <v>45016</v>
      </c>
      <c r="E3299" s="4">
        <v>45037</v>
      </c>
      <c r="F3299" s="5">
        <v>-0.28354349497309306</v>
      </c>
      <c r="G3299" s="5">
        <f>'PG facts'!D34</f>
        <v>0</v>
      </c>
      <c r="H3299" s="5">
        <f t="shared" si="102"/>
        <v>8.0396913541556453E-2</v>
      </c>
      <c r="I3299" s="5">
        <f t="shared" si="103"/>
        <v>0</v>
      </c>
    </row>
    <row r="3300" spans="1:9" ht="25" customHeight="1">
      <c r="A3300" s="1"/>
      <c r="B3300" s="1">
        <v>180</v>
      </c>
      <c r="C3300" s="13" t="s">
        <v>47</v>
      </c>
      <c r="D3300" s="4">
        <v>45107</v>
      </c>
      <c r="E3300" s="4">
        <v>45135</v>
      </c>
      <c r="F3300" s="5">
        <v>-7.7104862613153191E-2</v>
      </c>
      <c r="G3300" s="5">
        <f>'PG facts'!D41</f>
        <v>-1</v>
      </c>
      <c r="H3300" s="5">
        <f t="shared" si="102"/>
        <v>5.9451598385932289E-3</v>
      </c>
      <c r="I3300" s="5">
        <f t="shared" si="103"/>
        <v>7.7104862613153191E-2</v>
      </c>
    </row>
    <row r="3301" spans="1:9" ht="25" customHeight="1">
      <c r="A3301" s="1"/>
      <c r="B3301" s="1">
        <v>180</v>
      </c>
      <c r="C3301" s="13" t="s">
        <v>47</v>
      </c>
      <c r="D3301" s="4">
        <v>45199</v>
      </c>
      <c r="E3301" s="4">
        <v>45217</v>
      </c>
      <c r="F3301" s="5">
        <v>1.3149542033191297</v>
      </c>
      <c r="G3301" s="5">
        <f>'PG facts'!D48</f>
        <v>0</v>
      </c>
      <c r="H3301" s="5">
        <f t="shared" si="102"/>
        <v>1.7291045568266472</v>
      </c>
      <c r="I3301" s="5">
        <f t="shared" si="103"/>
        <v>0</v>
      </c>
    </row>
    <row r="3302" spans="1:9" ht="25" customHeight="1">
      <c r="A3302" s="1"/>
      <c r="B3302" s="1">
        <v>180</v>
      </c>
      <c r="C3302" s="13" t="s">
        <v>47</v>
      </c>
      <c r="D3302" s="4">
        <v>45291</v>
      </c>
      <c r="E3302" s="4">
        <v>45314</v>
      </c>
      <c r="F3302" s="5">
        <v>2.2032156673114089</v>
      </c>
      <c r="G3302" s="5">
        <f>'PG facts'!D55</f>
        <v>-1</v>
      </c>
      <c r="H3302" s="5">
        <f t="shared" si="102"/>
        <v>4.854159276686457</v>
      </c>
      <c r="I3302" s="5">
        <f t="shared" si="103"/>
        <v>-2.2032156673114089</v>
      </c>
    </row>
    <row r="3303" spans="1:9" ht="25" customHeight="1">
      <c r="A3303" s="1"/>
      <c r="B3303" s="1">
        <v>180</v>
      </c>
      <c r="C3303" s="13" t="s">
        <v>47</v>
      </c>
      <c r="D3303" s="4">
        <v>45382</v>
      </c>
      <c r="E3303" s="4">
        <v>45401</v>
      </c>
      <c r="F3303" s="5">
        <v>1.360673628563136</v>
      </c>
      <c r="G3303" s="5">
        <f>'PG facts'!D62</f>
        <v>1</v>
      </c>
      <c r="H3303" s="5">
        <f t="shared" si="102"/>
        <v>1.851432723467171</v>
      </c>
      <c r="I3303" s="5">
        <f t="shared" si="103"/>
        <v>1.360673628563136</v>
      </c>
    </row>
    <row r="3304" spans="1:9" ht="25" customHeight="1">
      <c r="A3304" s="1"/>
      <c r="B3304" s="1">
        <v>180</v>
      </c>
      <c r="C3304" s="13" t="s">
        <v>47</v>
      </c>
      <c r="D3304" s="4">
        <v>45473</v>
      </c>
      <c r="E3304" s="4">
        <v>45503</v>
      </c>
      <c r="F3304" s="5">
        <v>1.8739916021125014</v>
      </c>
      <c r="G3304" s="5">
        <f>'PG facts'!D69</f>
        <v>1</v>
      </c>
      <c r="H3304" s="5">
        <f t="shared" si="102"/>
        <v>3.5118445247881795</v>
      </c>
      <c r="I3304" s="5">
        <f t="shared" si="103"/>
        <v>1.8739916021125014</v>
      </c>
    </row>
    <row r="3305" spans="1:9" ht="25" customHeight="1">
      <c r="A3305" s="1"/>
      <c r="B3305" s="1">
        <v>180</v>
      </c>
      <c r="C3305" s="13" t="s">
        <v>47</v>
      </c>
      <c r="D3305" s="4">
        <v>45565</v>
      </c>
      <c r="E3305" s="4">
        <v>45583</v>
      </c>
      <c r="F3305" s="5">
        <v>2.247682698810527</v>
      </c>
      <c r="G3305" s="5">
        <f>'PG facts'!D76</f>
        <v>0</v>
      </c>
      <c r="H3305" s="5">
        <f t="shared" si="102"/>
        <v>5.0520775145321739</v>
      </c>
      <c r="I3305" s="5">
        <f t="shared" si="103"/>
        <v>0</v>
      </c>
    </row>
    <row r="3306" spans="1:9" ht="25" customHeight="1">
      <c r="A3306" s="1"/>
      <c r="B3306" s="1">
        <v>180</v>
      </c>
      <c r="C3306" s="13" t="s">
        <v>50</v>
      </c>
      <c r="D3306" s="4">
        <v>44742</v>
      </c>
      <c r="E3306" s="4">
        <v>44771</v>
      </c>
      <c r="F3306" s="5">
        <v>3.4048088537418808</v>
      </c>
      <c r="G3306" s="5">
        <f>'PG facts'!D13</f>
        <v>-2</v>
      </c>
      <c r="H3306" s="5">
        <f t="shared" si="102"/>
        <v>11.5927233305191</v>
      </c>
      <c r="I3306" s="5">
        <f t="shared" si="103"/>
        <v>-6.8096177074837616</v>
      </c>
    </row>
    <row r="3307" spans="1:9" ht="25" customHeight="1">
      <c r="A3307" s="1"/>
      <c r="B3307" s="1">
        <v>180</v>
      </c>
      <c r="C3307" s="13" t="s">
        <v>50</v>
      </c>
      <c r="D3307" s="4">
        <v>44834</v>
      </c>
      <c r="E3307" s="4">
        <v>44853</v>
      </c>
      <c r="F3307" s="5">
        <v>-0.26864270520209343</v>
      </c>
      <c r="G3307" s="5">
        <f>'PG facts'!D20</f>
        <v>-1</v>
      </c>
      <c r="H3307" s="5">
        <f t="shared" si="102"/>
        <v>7.2168903058298872E-2</v>
      </c>
      <c r="I3307" s="5">
        <f t="shared" si="103"/>
        <v>0.26864270520209343</v>
      </c>
    </row>
    <row r="3308" spans="1:9" ht="25" customHeight="1">
      <c r="A3308" s="1"/>
      <c r="B3308" s="1">
        <v>180</v>
      </c>
      <c r="C3308" s="13" t="s">
        <v>50</v>
      </c>
      <c r="D3308" s="4">
        <v>44926</v>
      </c>
      <c r="E3308" s="4">
        <v>44945</v>
      </c>
      <c r="F3308" s="5">
        <v>-0.97880747126437573</v>
      </c>
      <c r="G3308" s="5">
        <f>'PG facts'!D27</f>
        <v>-4</v>
      </c>
      <c r="H3308" s="5">
        <f t="shared" si="102"/>
        <v>0.95806406580296166</v>
      </c>
      <c r="I3308" s="5">
        <f t="shared" si="103"/>
        <v>3.9152298850575029</v>
      </c>
    </row>
    <row r="3309" spans="1:9" ht="25" customHeight="1">
      <c r="A3309" s="1"/>
      <c r="B3309" s="1">
        <v>180</v>
      </c>
      <c r="C3309" s="13" t="s">
        <v>50</v>
      </c>
      <c r="D3309" s="4">
        <v>45016</v>
      </c>
      <c r="E3309" s="4">
        <v>45037</v>
      </c>
      <c r="F3309" s="5">
        <v>-1.5609194946349714</v>
      </c>
      <c r="G3309" s="5">
        <f>'PG facts'!D34</f>
        <v>0</v>
      </c>
      <c r="H3309" s="5">
        <f t="shared" si="102"/>
        <v>2.4364696687314944</v>
      </c>
      <c r="I3309" s="5">
        <f t="shared" si="103"/>
        <v>0</v>
      </c>
    </row>
    <row r="3310" spans="1:9" ht="25" customHeight="1">
      <c r="A3310" s="1"/>
      <c r="B3310" s="1">
        <v>180</v>
      </c>
      <c r="C3310" s="13" t="s">
        <v>50</v>
      </c>
      <c r="D3310" s="4">
        <v>45107</v>
      </c>
      <c r="E3310" s="4">
        <v>45135</v>
      </c>
      <c r="F3310" s="5">
        <v>-0.28354349497309306</v>
      </c>
      <c r="G3310" s="5">
        <f>'PG facts'!D41</f>
        <v>-1</v>
      </c>
      <c r="H3310" s="5">
        <f t="shared" si="102"/>
        <v>8.0396913541556453E-2</v>
      </c>
      <c r="I3310" s="5">
        <f t="shared" si="103"/>
        <v>0.28354349497309306</v>
      </c>
    </row>
    <row r="3311" spans="1:9" ht="25" customHeight="1">
      <c r="A3311" s="1"/>
      <c r="B3311" s="1">
        <v>180</v>
      </c>
      <c r="C3311" s="13" t="s">
        <v>50</v>
      </c>
      <c r="D3311" s="4">
        <v>45199</v>
      </c>
      <c r="E3311" s="4">
        <v>45217</v>
      </c>
      <c r="F3311" s="5">
        <v>-7.7104862613153191E-2</v>
      </c>
      <c r="G3311" s="5">
        <f>'PG facts'!D48</f>
        <v>0</v>
      </c>
      <c r="H3311" s="5">
        <f t="shared" si="102"/>
        <v>5.9451598385932289E-3</v>
      </c>
      <c r="I3311" s="5">
        <f t="shared" si="103"/>
        <v>0</v>
      </c>
    </row>
    <row r="3312" spans="1:9" ht="25" customHeight="1">
      <c r="A3312" s="1"/>
      <c r="B3312" s="1">
        <v>180</v>
      </c>
      <c r="C3312" s="13" t="s">
        <v>50</v>
      </c>
      <c r="D3312" s="4">
        <v>45291</v>
      </c>
      <c r="E3312" s="4">
        <v>45314</v>
      </c>
      <c r="F3312" s="5">
        <v>1.3149542033191297</v>
      </c>
      <c r="G3312" s="5">
        <f>'PG facts'!D55</f>
        <v>-1</v>
      </c>
      <c r="H3312" s="5">
        <f t="shared" si="102"/>
        <v>1.7291045568266472</v>
      </c>
      <c r="I3312" s="5">
        <f t="shared" si="103"/>
        <v>-1.3149542033191297</v>
      </c>
    </row>
    <row r="3313" spans="1:9" ht="25" customHeight="1">
      <c r="A3313" s="1"/>
      <c r="B3313" s="1">
        <v>180</v>
      </c>
      <c r="C3313" s="13" t="s">
        <v>50</v>
      </c>
      <c r="D3313" s="4">
        <v>45382</v>
      </c>
      <c r="E3313" s="4">
        <v>45401</v>
      </c>
      <c r="F3313" s="5">
        <v>2.2032156673114089</v>
      </c>
      <c r="G3313" s="5">
        <f>'PG facts'!D62</f>
        <v>1</v>
      </c>
      <c r="H3313" s="5">
        <f t="shared" si="102"/>
        <v>4.854159276686457</v>
      </c>
      <c r="I3313" s="5">
        <f t="shared" si="103"/>
        <v>2.2032156673114089</v>
      </c>
    </row>
    <row r="3314" spans="1:9" ht="25" customHeight="1">
      <c r="A3314" s="1"/>
      <c r="B3314" s="1">
        <v>180</v>
      </c>
      <c r="C3314" s="13" t="s">
        <v>50</v>
      </c>
      <c r="D3314" s="4">
        <v>45473</v>
      </c>
      <c r="E3314" s="4">
        <v>45503</v>
      </c>
      <c r="F3314" s="5">
        <v>1.360673628563136</v>
      </c>
      <c r="G3314" s="5">
        <f>'PG facts'!D69</f>
        <v>1</v>
      </c>
      <c r="H3314" s="5">
        <f t="shared" si="102"/>
        <v>1.851432723467171</v>
      </c>
      <c r="I3314" s="5">
        <f t="shared" si="103"/>
        <v>1.360673628563136</v>
      </c>
    </row>
    <row r="3315" spans="1:9" ht="25" customHeight="1">
      <c r="A3315" s="1"/>
      <c r="B3315" s="1">
        <v>180</v>
      </c>
      <c r="C3315" s="13" t="s">
        <v>50</v>
      </c>
      <c r="D3315" s="4">
        <v>45565</v>
      </c>
      <c r="E3315" s="4">
        <v>45583</v>
      </c>
      <c r="F3315" s="5">
        <v>1.8739916021125014</v>
      </c>
      <c r="G3315" s="5">
        <f>'PG facts'!D76</f>
        <v>0</v>
      </c>
      <c r="H3315" s="5">
        <f t="shared" si="102"/>
        <v>3.5118445247881795</v>
      </c>
      <c r="I3315" s="5">
        <f t="shared" si="103"/>
        <v>0</v>
      </c>
    </row>
    <row r="3316" spans="1:9" ht="25" customHeight="1">
      <c r="A3316" s="1"/>
      <c r="B3316" s="1">
        <v>181</v>
      </c>
      <c r="C3316" s="13" t="s">
        <v>47</v>
      </c>
      <c r="D3316" s="4">
        <v>44651</v>
      </c>
      <c r="E3316" s="4">
        <v>44671</v>
      </c>
      <c r="F3316" s="5">
        <v>3.4048088537418808</v>
      </c>
      <c r="G3316" s="5">
        <f>'PG facts'!D6</f>
        <v>-1</v>
      </c>
      <c r="H3316" s="5">
        <f t="shared" si="102"/>
        <v>11.5927233305191</v>
      </c>
      <c r="I3316" s="5">
        <f t="shared" si="103"/>
        <v>-3.4048088537418808</v>
      </c>
    </row>
    <row r="3317" spans="1:9" ht="25" customHeight="1">
      <c r="A3317" s="1"/>
      <c r="B3317" s="1">
        <v>181</v>
      </c>
      <c r="C3317" s="13" t="s">
        <v>47</v>
      </c>
      <c r="D3317" s="4">
        <v>44742</v>
      </c>
      <c r="E3317" s="4">
        <v>44771</v>
      </c>
      <c r="F3317" s="5">
        <v>-0.26864270520209343</v>
      </c>
      <c r="G3317" s="5">
        <f>'PG facts'!D13</f>
        <v>-2</v>
      </c>
      <c r="H3317" s="5">
        <f t="shared" si="102"/>
        <v>7.2168903058298872E-2</v>
      </c>
      <c r="I3317" s="5">
        <f t="shared" si="103"/>
        <v>0.53728541040418687</v>
      </c>
    </row>
    <row r="3318" spans="1:9" ht="25" customHeight="1">
      <c r="A3318" s="1"/>
      <c r="B3318" s="1">
        <v>181</v>
      </c>
      <c r="C3318" s="13" t="s">
        <v>47</v>
      </c>
      <c r="D3318" s="4">
        <v>44834</v>
      </c>
      <c r="E3318" s="4">
        <v>44853</v>
      </c>
      <c r="F3318" s="5">
        <v>-0.97880747126437573</v>
      </c>
      <c r="G3318" s="5">
        <f>'PG facts'!D20</f>
        <v>-1</v>
      </c>
      <c r="H3318" s="5">
        <f t="shared" si="102"/>
        <v>0.95806406580296166</v>
      </c>
      <c r="I3318" s="5">
        <f t="shared" si="103"/>
        <v>0.97880747126437573</v>
      </c>
    </row>
    <row r="3319" spans="1:9" ht="25" customHeight="1">
      <c r="A3319" s="1"/>
      <c r="B3319" s="1">
        <v>181</v>
      </c>
      <c r="C3319" s="13" t="s">
        <v>47</v>
      </c>
      <c r="D3319" s="4">
        <v>44926</v>
      </c>
      <c r="E3319" s="4">
        <v>44945</v>
      </c>
      <c r="F3319" s="5">
        <v>-1.5609194946349714</v>
      </c>
      <c r="G3319" s="5">
        <f>'PG facts'!D27</f>
        <v>-4</v>
      </c>
      <c r="H3319" s="5">
        <f t="shared" si="102"/>
        <v>2.4364696687314944</v>
      </c>
      <c r="I3319" s="5">
        <f t="shared" si="103"/>
        <v>6.2436779785398855</v>
      </c>
    </row>
    <row r="3320" spans="1:9" ht="25" customHeight="1">
      <c r="A3320" s="1"/>
      <c r="B3320" s="1">
        <v>181</v>
      </c>
      <c r="C3320" s="13" t="s">
        <v>47</v>
      </c>
      <c r="D3320" s="4">
        <v>45016</v>
      </c>
      <c r="E3320" s="4">
        <v>45037</v>
      </c>
      <c r="F3320" s="5">
        <v>-0.28354349497309306</v>
      </c>
      <c r="G3320" s="5">
        <f>'PG facts'!D34</f>
        <v>0</v>
      </c>
      <c r="H3320" s="5">
        <f t="shared" si="102"/>
        <v>8.0396913541556453E-2</v>
      </c>
      <c r="I3320" s="5">
        <f t="shared" si="103"/>
        <v>0</v>
      </c>
    </row>
    <row r="3321" spans="1:9" ht="25" customHeight="1">
      <c r="A3321" s="1"/>
      <c r="B3321" s="1">
        <v>181</v>
      </c>
      <c r="C3321" s="13" t="s">
        <v>47</v>
      </c>
      <c r="D3321" s="4">
        <v>45107</v>
      </c>
      <c r="E3321" s="4">
        <v>45135</v>
      </c>
      <c r="F3321" s="5">
        <v>-7.7104862613153191E-2</v>
      </c>
      <c r="G3321" s="5">
        <f>'PG facts'!D41</f>
        <v>-1</v>
      </c>
      <c r="H3321" s="5">
        <f t="shared" si="102"/>
        <v>5.9451598385932289E-3</v>
      </c>
      <c r="I3321" s="5">
        <f t="shared" si="103"/>
        <v>7.7104862613153191E-2</v>
      </c>
    </row>
    <row r="3322" spans="1:9" ht="25" customHeight="1">
      <c r="A3322" s="1"/>
      <c r="B3322" s="1">
        <v>181</v>
      </c>
      <c r="C3322" s="13" t="s">
        <v>47</v>
      </c>
      <c r="D3322" s="4">
        <v>45199</v>
      </c>
      <c r="E3322" s="4">
        <v>45217</v>
      </c>
      <c r="F3322" s="5">
        <v>1.3149542033191297</v>
      </c>
      <c r="G3322" s="5">
        <f>'PG facts'!D48</f>
        <v>0</v>
      </c>
      <c r="H3322" s="5">
        <f t="shared" si="102"/>
        <v>1.7291045568266472</v>
      </c>
      <c r="I3322" s="5">
        <f t="shared" si="103"/>
        <v>0</v>
      </c>
    </row>
    <row r="3323" spans="1:9" ht="25" customHeight="1">
      <c r="A3323" s="1"/>
      <c r="B3323" s="1">
        <v>181</v>
      </c>
      <c r="C3323" s="13" t="s">
        <v>47</v>
      </c>
      <c r="D3323" s="4">
        <v>45291</v>
      </c>
      <c r="E3323" s="4">
        <v>45314</v>
      </c>
      <c r="F3323" s="5">
        <v>2.2032156673114089</v>
      </c>
      <c r="G3323" s="5">
        <f>'PG facts'!D55</f>
        <v>-1</v>
      </c>
      <c r="H3323" s="5">
        <f t="shared" si="102"/>
        <v>4.854159276686457</v>
      </c>
      <c r="I3323" s="5">
        <f t="shared" si="103"/>
        <v>-2.2032156673114089</v>
      </c>
    </row>
    <row r="3324" spans="1:9" ht="25" customHeight="1">
      <c r="A3324" s="1"/>
      <c r="B3324" s="1">
        <v>181</v>
      </c>
      <c r="C3324" s="13" t="s">
        <v>47</v>
      </c>
      <c r="D3324" s="4">
        <v>45382</v>
      </c>
      <c r="E3324" s="4">
        <v>45401</v>
      </c>
      <c r="F3324" s="5">
        <v>1.360673628563136</v>
      </c>
      <c r="G3324" s="5">
        <f>'PG facts'!D62</f>
        <v>1</v>
      </c>
      <c r="H3324" s="5">
        <f t="shared" si="102"/>
        <v>1.851432723467171</v>
      </c>
      <c r="I3324" s="5">
        <f t="shared" si="103"/>
        <v>1.360673628563136</v>
      </c>
    </row>
    <row r="3325" spans="1:9" ht="25" customHeight="1">
      <c r="A3325" s="1"/>
      <c r="B3325" s="1">
        <v>181</v>
      </c>
      <c r="C3325" s="13" t="s">
        <v>47</v>
      </c>
      <c r="D3325" s="4">
        <v>45473</v>
      </c>
      <c r="E3325" s="4">
        <v>45503</v>
      </c>
      <c r="F3325" s="5">
        <v>1.8739916021125014</v>
      </c>
      <c r="G3325" s="5">
        <f>'PG facts'!D69</f>
        <v>1</v>
      </c>
      <c r="H3325" s="5">
        <f t="shared" si="102"/>
        <v>3.5118445247881795</v>
      </c>
      <c r="I3325" s="5">
        <f t="shared" si="103"/>
        <v>1.8739916021125014</v>
      </c>
    </row>
    <row r="3326" spans="1:9" ht="25" customHeight="1">
      <c r="A3326" s="1"/>
      <c r="B3326" s="1">
        <v>181</v>
      </c>
      <c r="C3326" s="13" t="s">
        <v>47</v>
      </c>
      <c r="D3326" s="4">
        <v>45565</v>
      </c>
      <c r="E3326" s="4">
        <v>45583</v>
      </c>
      <c r="F3326" s="5">
        <v>2.247682698810527</v>
      </c>
      <c r="G3326" s="5">
        <f>'PG facts'!D76</f>
        <v>0</v>
      </c>
      <c r="H3326" s="5">
        <f t="shared" si="102"/>
        <v>5.0520775145321739</v>
      </c>
      <c r="I3326" s="5">
        <f t="shared" si="103"/>
        <v>0</v>
      </c>
    </row>
    <row r="3327" spans="1:9" ht="25" customHeight="1">
      <c r="A3327" s="1"/>
      <c r="B3327" s="1">
        <v>181</v>
      </c>
      <c r="C3327" s="13" t="s">
        <v>50</v>
      </c>
      <c r="D3327" s="4">
        <v>44742</v>
      </c>
      <c r="E3327" s="4">
        <v>44771</v>
      </c>
      <c r="F3327" s="5">
        <v>3.4048088537418808</v>
      </c>
      <c r="G3327" s="5">
        <f>'PG facts'!D13</f>
        <v>-2</v>
      </c>
      <c r="H3327" s="5">
        <f t="shared" si="102"/>
        <v>11.5927233305191</v>
      </c>
      <c r="I3327" s="5">
        <f t="shared" si="103"/>
        <v>-6.8096177074837616</v>
      </c>
    </row>
    <row r="3328" spans="1:9" ht="25" customHeight="1">
      <c r="A3328" s="1"/>
      <c r="B3328" s="1">
        <v>181</v>
      </c>
      <c r="C3328" s="13" t="s">
        <v>50</v>
      </c>
      <c r="D3328" s="4">
        <v>44834</v>
      </c>
      <c r="E3328" s="4">
        <v>44853</v>
      </c>
      <c r="F3328" s="5">
        <v>-0.26864270520209343</v>
      </c>
      <c r="G3328" s="5">
        <f>'PG facts'!D20</f>
        <v>-1</v>
      </c>
      <c r="H3328" s="5">
        <f t="shared" si="102"/>
        <v>7.2168903058298872E-2</v>
      </c>
      <c r="I3328" s="5">
        <f t="shared" si="103"/>
        <v>0.26864270520209343</v>
      </c>
    </row>
    <row r="3329" spans="1:9" ht="25" customHeight="1">
      <c r="A3329" s="1"/>
      <c r="B3329" s="1">
        <v>181</v>
      </c>
      <c r="C3329" s="13" t="s">
        <v>50</v>
      </c>
      <c r="D3329" s="4">
        <v>44926</v>
      </c>
      <c r="E3329" s="4">
        <v>44945</v>
      </c>
      <c r="F3329" s="5">
        <v>-0.97880747126437573</v>
      </c>
      <c r="G3329" s="5">
        <f>'PG facts'!D27</f>
        <v>-4</v>
      </c>
      <c r="H3329" s="5">
        <f t="shared" si="102"/>
        <v>0.95806406580296166</v>
      </c>
      <c r="I3329" s="5">
        <f t="shared" si="103"/>
        <v>3.9152298850575029</v>
      </c>
    </row>
    <row r="3330" spans="1:9" ht="25" customHeight="1">
      <c r="A3330" s="1"/>
      <c r="B3330" s="1">
        <v>181</v>
      </c>
      <c r="C3330" s="13" t="s">
        <v>50</v>
      </c>
      <c r="D3330" s="4">
        <v>45016</v>
      </c>
      <c r="E3330" s="4">
        <v>45037</v>
      </c>
      <c r="F3330" s="5">
        <v>-1.5609194946349714</v>
      </c>
      <c r="G3330" s="5">
        <f>'PG facts'!D34</f>
        <v>0</v>
      </c>
      <c r="H3330" s="5">
        <f t="shared" si="102"/>
        <v>2.4364696687314944</v>
      </c>
      <c r="I3330" s="5">
        <f t="shared" si="103"/>
        <v>0</v>
      </c>
    </row>
    <row r="3331" spans="1:9" ht="25" customHeight="1">
      <c r="A3331" s="1"/>
      <c r="B3331" s="1">
        <v>181</v>
      </c>
      <c r="C3331" s="13" t="s">
        <v>50</v>
      </c>
      <c r="D3331" s="4">
        <v>45107</v>
      </c>
      <c r="E3331" s="4">
        <v>45135</v>
      </c>
      <c r="F3331" s="5">
        <v>-0.28354349497309306</v>
      </c>
      <c r="G3331" s="5">
        <f>'PG facts'!D41</f>
        <v>-1</v>
      </c>
      <c r="H3331" s="5">
        <f t="shared" si="102"/>
        <v>8.0396913541556453E-2</v>
      </c>
      <c r="I3331" s="5">
        <f t="shared" si="103"/>
        <v>0.28354349497309306</v>
      </c>
    </row>
    <row r="3332" spans="1:9" ht="25" customHeight="1">
      <c r="A3332" s="1"/>
      <c r="B3332" s="1">
        <v>181</v>
      </c>
      <c r="C3332" s="13" t="s">
        <v>50</v>
      </c>
      <c r="D3332" s="4">
        <v>45199</v>
      </c>
      <c r="E3332" s="4">
        <v>45217</v>
      </c>
      <c r="F3332" s="5">
        <v>-7.7104862613153191E-2</v>
      </c>
      <c r="G3332" s="5">
        <f>'PG facts'!D48</f>
        <v>0</v>
      </c>
      <c r="H3332" s="5">
        <f t="shared" si="102"/>
        <v>5.9451598385932289E-3</v>
      </c>
      <c r="I3332" s="5">
        <f t="shared" si="103"/>
        <v>0</v>
      </c>
    </row>
    <row r="3333" spans="1:9" ht="25" customHeight="1">
      <c r="A3333" s="1"/>
      <c r="B3333" s="1">
        <v>181</v>
      </c>
      <c r="C3333" s="13" t="s">
        <v>50</v>
      </c>
      <c r="D3333" s="4">
        <v>45291</v>
      </c>
      <c r="E3333" s="4">
        <v>45314</v>
      </c>
      <c r="F3333" s="5">
        <v>1.3149542033191297</v>
      </c>
      <c r="G3333" s="5">
        <f>'PG facts'!D55</f>
        <v>-1</v>
      </c>
      <c r="H3333" s="5">
        <f t="shared" si="102"/>
        <v>1.7291045568266472</v>
      </c>
      <c r="I3333" s="5">
        <f t="shared" si="103"/>
        <v>-1.3149542033191297</v>
      </c>
    </row>
    <row r="3334" spans="1:9" ht="25" customHeight="1">
      <c r="A3334" s="1"/>
      <c r="B3334" s="1">
        <v>181</v>
      </c>
      <c r="C3334" s="13" t="s">
        <v>50</v>
      </c>
      <c r="D3334" s="4">
        <v>45382</v>
      </c>
      <c r="E3334" s="4">
        <v>45401</v>
      </c>
      <c r="F3334" s="5">
        <v>2.2032156673114089</v>
      </c>
      <c r="G3334" s="5">
        <f>'PG facts'!D62</f>
        <v>1</v>
      </c>
      <c r="H3334" s="5">
        <f t="shared" ref="H3334:H3397" si="104">F3334^2</f>
        <v>4.854159276686457</v>
      </c>
      <c r="I3334" s="5">
        <f t="shared" ref="I3334:I3397" si="105">F3334*G3334</f>
        <v>2.2032156673114089</v>
      </c>
    </row>
    <row r="3335" spans="1:9" ht="25" customHeight="1">
      <c r="A3335" s="1"/>
      <c r="B3335" s="1">
        <v>181</v>
      </c>
      <c r="C3335" s="13" t="s">
        <v>50</v>
      </c>
      <c r="D3335" s="4">
        <v>45473</v>
      </c>
      <c r="E3335" s="4">
        <v>45503</v>
      </c>
      <c r="F3335" s="5">
        <v>1.360673628563136</v>
      </c>
      <c r="G3335" s="5">
        <f>'PG facts'!D69</f>
        <v>1</v>
      </c>
      <c r="H3335" s="5">
        <f t="shared" si="104"/>
        <v>1.851432723467171</v>
      </c>
      <c r="I3335" s="5">
        <f t="shared" si="105"/>
        <v>1.360673628563136</v>
      </c>
    </row>
    <row r="3336" spans="1:9" ht="25" customHeight="1">
      <c r="A3336" s="1"/>
      <c r="B3336" s="1">
        <v>181</v>
      </c>
      <c r="C3336" s="13" t="s">
        <v>50</v>
      </c>
      <c r="D3336" s="4">
        <v>45565</v>
      </c>
      <c r="E3336" s="4">
        <v>45583</v>
      </c>
      <c r="F3336" s="5">
        <v>1.8739916021125014</v>
      </c>
      <c r="G3336" s="5">
        <f>'PG facts'!D76</f>
        <v>0</v>
      </c>
      <c r="H3336" s="5">
        <f t="shared" si="104"/>
        <v>3.5118445247881795</v>
      </c>
      <c r="I3336" s="5">
        <f t="shared" si="105"/>
        <v>0</v>
      </c>
    </row>
    <row r="3337" spans="1:9" ht="25" customHeight="1">
      <c r="A3337" s="1"/>
      <c r="B3337" s="1">
        <v>181</v>
      </c>
      <c r="C3337" s="13" t="s">
        <v>50</v>
      </c>
      <c r="D3337" s="4">
        <v>45657</v>
      </c>
      <c r="E3337" s="4">
        <v>45679</v>
      </c>
      <c r="F3337" s="5">
        <v>2.247682698810527</v>
      </c>
      <c r="G3337" s="5">
        <f>'PG facts'!D83</f>
        <v>0</v>
      </c>
      <c r="H3337" s="5">
        <f t="shared" si="104"/>
        <v>5.0520775145321739</v>
      </c>
      <c r="I3337" s="5">
        <f t="shared" si="105"/>
        <v>0</v>
      </c>
    </row>
    <row r="3338" spans="1:9" ht="25" customHeight="1">
      <c r="A3338" s="1"/>
      <c r="B3338" s="1">
        <v>182</v>
      </c>
      <c r="C3338" s="13" t="s">
        <v>47</v>
      </c>
      <c r="D3338" s="4">
        <v>44651</v>
      </c>
      <c r="E3338" s="4">
        <v>44671</v>
      </c>
      <c r="F3338" s="5">
        <v>3.4048088537418808</v>
      </c>
      <c r="G3338" s="5">
        <f>'PG facts'!D6</f>
        <v>-1</v>
      </c>
      <c r="H3338" s="5">
        <f t="shared" si="104"/>
        <v>11.5927233305191</v>
      </c>
      <c r="I3338" s="5">
        <f t="shared" si="105"/>
        <v>-3.4048088537418808</v>
      </c>
    </row>
    <row r="3339" spans="1:9" ht="25" customHeight="1">
      <c r="A3339" s="1"/>
      <c r="B3339" s="1">
        <v>182</v>
      </c>
      <c r="C3339" s="13" t="s">
        <v>47</v>
      </c>
      <c r="D3339" s="4">
        <v>44742</v>
      </c>
      <c r="E3339" s="4">
        <v>44771</v>
      </c>
      <c r="F3339" s="5">
        <v>-0.26864270520209343</v>
      </c>
      <c r="G3339" s="5">
        <f>'PG facts'!D13</f>
        <v>-2</v>
      </c>
      <c r="H3339" s="5">
        <f t="shared" si="104"/>
        <v>7.2168903058298872E-2</v>
      </c>
      <c r="I3339" s="5">
        <f t="shared" si="105"/>
        <v>0.53728541040418687</v>
      </c>
    </row>
    <row r="3340" spans="1:9" ht="25" customHeight="1">
      <c r="A3340" s="1"/>
      <c r="B3340" s="1">
        <v>182</v>
      </c>
      <c r="C3340" s="13" t="s">
        <v>47</v>
      </c>
      <c r="D3340" s="4">
        <v>44834</v>
      </c>
      <c r="E3340" s="4">
        <v>44853</v>
      </c>
      <c r="F3340" s="5">
        <v>-0.97880747126437573</v>
      </c>
      <c r="G3340" s="5">
        <f>'PG facts'!D20</f>
        <v>-1</v>
      </c>
      <c r="H3340" s="5">
        <f t="shared" si="104"/>
        <v>0.95806406580296166</v>
      </c>
      <c r="I3340" s="5">
        <f t="shared" si="105"/>
        <v>0.97880747126437573</v>
      </c>
    </row>
    <row r="3341" spans="1:9" ht="25" customHeight="1">
      <c r="A3341" s="1"/>
      <c r="B3341" s="1">
        <v>182</v>
      </c>
      <c r="C3341" s="13" t="s">
        <v>47</v>
      </c>
      <c r="D3341" s="4">
        <v>44926</v>
      </c>
      <c r="E3341" s="4">
        <v>44945</v>
      </c>
      <c r="F3341" s="5">
        <v>-1.5609194946349714</v>
      </c>
      <c r="G3341" s="5">
        <f>'PG facts'!D27</f>
        <v>-4</v>
      </c>
      <c r="H3341" s="5">
        <f t="shared" si="104"/>
        <v>2.4364696687314944</v>
      </c>
      <c r="I3341" s="5">
        <f t="shared" si="105"/>
        <v>6.2436779785398855</v>
      </c>
    </row>
    <row r="3342" spans="1:9" ht="25" customHeight="1">
      <c r="A3342" s="1"/>
      <c r="B3342" s="1">
        <v>182</v>
      </c>
      <c r="C3342" s="13" t="s">
        <v>47</v>
      </c>
      <c r="D3342" s="4">
        <v>45016</v>
      </c>
      <c r="E3342" s="4">
        <v>45037</v>
      </c>
      <c r="F3342" s="5">
        <v>-0.28354349497309306</v>
      </c>
      <c r="G3342" s="5">
        <f>'PG facts'!D34</f>
        <v>0</v>
      </c>
      <c r="H3342" s="5">
        <f t="shared" si="104"/>
        <v>8.0396913541556453E-2</v>
      </c>
      <c r="I3342" s="5">
        <f t="shared" si="105"/>
        <v>0</v>
      </c>
    </row>
    <row r="3343" spans="1:9" ht="25" customHeight="1">
      <c r="A3343" s="1"/>
      <c r="B3343" s="1">
        <v>182</v>
      </c>
      <c r="C3343" s="13" t="s">
        <v>47</v>
      </c>
      <c r="D3343" s="4">
        <v>45107</v>
      </c>
      <c r="E3343" s="4">
        <v>45135</v>
      </c>
      <c r="F3343" s="5">
        <v>-7.7104862613153191E-2</v>
      </c>
      <c r="G3343" s="5">
        <f>'PG facts'!D41</f>
        <v>-1</v>
      </c>
      <c r="H3343" s="5">
        <f t="shared" si="104"/>
        <v>5.9451598385932289E-3</v>
      </c>
      <c r="I3343" s="5">
        <f t="shared" si="105"/>
        <v>7.7104862613153191E-2</v>
      </c>
    </row>
    <row r="3344" spans="1:9" ht="25" customHeight="1">
      <c r="A3344" s="1"/>
      <c r="B3344" s="1">
        <v>182</v>
      </c>
      <c r="C3344" s="13" t="s">
        <v>47</v>
      </c>
      <c r="D3344" s="4">
        <v>45199</v>
      </c>
      <c r="E3344" s="4">
        <v>45217</v>
      </c>
      <c r="F3344" s="5">
        <v>1.3149542033191297</v>
      </c>
      <c r="G3344" s="5">
        <f>'PG facts'!D48</f>
        <v>0</v>
      </c>
      <c r="H3344" s="5">
        <f t="shared" si="104"/>
        <v>1.7291045568266472</v>
      </c>
      <c r="I3344" s="5">
        <f t="shared" si="105"/>
        <v>0</v>
      </c>
    </row>
    <row r="3345" spans="1:9" ht="25" customHeight="1">
      <c r="A3345" s="1"/>
      <c r="B3345" s="1">
        <v>182</v>
      </c>
      <c r="C3345" s="13" t="s">
        <v>47</v>
      </c>
      <c r="D3345" s="4">
        <v>45291</v>
      </c>
      <c r="E3345" s="4">
        <v>45314</v>
      </c>
      <c r="F3345" s="5">
        <v>2.2032156673114089</v>
      </c>
      <c r="G3345" s="5">
        <f>'PG facts'!D55</f>
        <v>-1</v>
      </c>
      <c r="H3345" s="5">
        <f t="shared" si="104"/>
        <v>4.854159276686457</v>
      </c>
      <c r="I3345" s="5">
        <f t="shared" si="105"/>
        <v>-2.2032156673114089</v>
      </c>
    </row>
    <row r="3346" spans="1:9" ht="25" customHeight="1">
      <c r="A3346" s="1"/>
      <c r="B3346" s="1">
        <v>182</v>
      </c>
      <c r="C3346" s="13" t="s">
        <v>47</v>
      </c>
      <c r="D3346" s="4">
        <v>45382</v>
      </c>
      <c r="E3346" s="4">
        <v>45401</v>
      </c>
      <c r="F3346" s="5">
        <v>1.360673628563136</v>
      </c>
      <c r="G3346" s="5">
        <f>'PG facts'!D62</f>
        <v>1</v>
      </c>
      <c r="H3346" s="5">
        <f t="shared" si="104"/>
        <v>1.851432723467171</v>
      </c>
      <c r="I3346" s="5">
        <f t="shared" si="105"/>
        <v>1.360673628563136</v>
      </c>
    </row>
    <row r="3347" spans="1:9" ht="25" customHeight="1">
      <c r="A3347" s="1"/>
      <c r="B3347" s="1">
        <v>182</v>
      </c>
      <c r="C3347" s="13" t="s">
        <v>47</v>
      </c>
      <c r="D3347" s="4">
        <v>45473</v>
      </c>
      <c r="E3347" s="4">
        <v>45503</v>
      </c>
      <c r="F3347" s="5">
        <v>1.8739916021125014</v>
      </c>
      <c r="G3347" s="5">
        <f>'PG facts'!D69</f>
        <v>1</v>
      </c>
      <c r="H3347" s="5">
        <f t="shared" si="104"/>
        <v>3.5118445247881795</v>
      </c>
      <c r="I3347" s="5">
        <f t="shared" si="105"/>
        <v>1.8739916021125014</v>
      </c>
    </row>
    <row r="3348" spans="1:9" ht="25" customHeight="1">
      <c r="A3348" s="1"/>
      <c r="B3348" s="1">
        <v>182</v>
      </c>
      <c r="C3348" s="13" t="s">
        <v>47</v>
      </c>
      <c r="D3348" s="4">
        <v>45565</v>
      </c>
      <c r="E3348" s="4">
        <v>45583</v>
      </c>
      <c r="F3348" s="5">
        <v>2.247682698810527</v>
      </c>
      <c r="G3348" s="5">
        <f>'PG facts'!D76</f>
        <v>0</v>
      </c>
      <c r="H3348" s="5">
        <f t="shared" si="104"/>
        <v>5.0520775145321739</v>
      </c>
      <c r="I3348" s="5">
        <f t="shared" si="105"/>
        <v>0</v>
      </c>
    </row>
    <row r="3349" spans="1:9" ht="25" customHeight="1">
      <c r="A3349" s="1"/>
      <c r="B3349" s="1">
        <v>182</v>
      </c>
      <c r="C3349" s="13" t="s">
        <v>47</v>
      </c>
      <c r="D3349" s="4">
        <v>45657</v>
      </c>
      <c r="E3349" s="4">
        <v>45679</v>
      </c>
      <c r="F3349" s="5">
        <v>2.2759755941291759</v>
      </c>
      <c r="G3349" s="5">
        <f>'PG facts'!D83</f>
        <v>0</v>
      </c>
      <c r="H3349" s="5">
        <f t="shared" si="104"/>
        <v>5.1800649050716556</v>
      </c>
      <c r="I3349" s="5">
        <f t="shared" si="105"/>
        <v>0</v>
      </c>
    </row>
    <row r="3350" spans="1:9" ht="25" customHeight="1">
      <c r="A3350" s="1"/>
      <c r="B3350" s="1">
        <v>182</v>
      </c>
      <c r="C3350" s="13" t="s">
        <v>50</v>
      </c>
      <c r="D3350" s="4">
        <v>44742</v>
      </c>
      <c r="E3350" s="4">
        <v>44771</v>
      </c>
      <c r="F3350" s="5">
        <v>3.4048088537418808</v>
      </c>
      <c r="G3350" s="5">
        <f>'PG facts'!D13</f>
        <v>-2</v>
      </c>
      <c r="H3350" s="5">
        <f t="shared" si="104"/>
        <v>11.5927233305191</v>
      </c>
      <c r="I3350" s="5">
        <f t="shared" si="105"/>
        <v>-6.8096177074837616</v>
      </c>
    </row>
    <row r="3351" spans="1:9" ht="25" customHeight="1">
      <c r="A3351" s="1"/>
      <c r="B3351" s="1">
        <v>182</v>
      </c>
      <c r="C3351" s="13" t="s">
        <v>50</v>
      </c>
      <c r="D3351" s="4">
        <v>44834</v>
      </c>
      <c r="E3351" s="4">
        <v>44853</v>
      </c>
      <c r="F3351" s="5">
        <v>-0.26864270520209343</v>
      </c>
      <c r="G3351" s="5">
        <f>'PG facts'!D20</f>
        <v>-1</v>
      </c>
      <c r="H3351" s="5">
        <f t="shared" si="104"/>
        <v>7.2168903058298872E-2</v>
      </c>
      <c r="I3351" s="5">
        <f t="shared" si="105"/>
        <v>0.26864270520209343</v>
      </c>
    </row>
    <row r="3352" spans="1:9" ht="25" customHeight="1">
      <c r="A3352" s="1"/>
      <c r="B3352" s="1">
        <v>182</v>
      </c>
      <c r="C3352" s="13" t="s">
        <v>50</v>
      </c>
      <c r="D3352" s="4">
        <v>44926</v>
      </c>
      <c r="E3352" s="4">
        <v>44945</v>
      </c>
      <c r="F3352" s="5">
        <v>-0.97880747126437573</v>
      </c>
      <c r="G3352" s="5">
        <f>'PG facts'!D27</f>
        <v>-4</v>
      </c>
      <c r="H3352" s="5">
        <f t="shared" si="104"/>
        <v>0.95806406580296166</v>
      </c>
      <c r="I3352" s="5">
        <f t="shared" si="105"/>
        <v>3.9152298850575029</v>
      </c>
    </row>
    <row r="3353" spans="1:9" ht="25" customHeight="1">
      <c r="A3353" s="1"/>
      <c r="B3353" s="1">
        <v>182</v>
      </c>
      <c r="C3353" s="13" t="s">
        <v>50</v>
      </c>
      <c r="D3353" s="4">
        <v>45016</v>
      </c>
      <c r="E3353" s="4">
        <v>45037</v>
      </c>
      <c r="F3353" s="5">
        <v>-1.5609194946349714</v>
      </c>
      <c r="G3353" s="5">
        <f>'PG facts'!D34</f>
        <v>0</v>
      </c>
      <c r="H3353" s="5">
        <f t="shared" si="104"/>
        <v>2.4364696687314944</v>
      </c>
      <c r="I3353" s="5">
        <f t="shared" si="105"/>
        <v>0</v>
      </c>
    </row>
    <row r="3354" spans="1:9" ht="25" customHeight="1">
      <c r="A3354" s="1"/>
      <c r="B3354" s="1">
        <v>182</v>
      </c>
      <c r="C3354" s="13" t="s">
        <v>50</v>
      </c>
      <c r="D3354" s="4">
        <v>45107</v>
      </c>
      <c r="E3354" s="4">
        <v>45135</v>
      </c>
      <c r="F3354" s="5">
        <v>-0.28354349497309306</v>
      </c>
      <c r="G3354" s="5">
        <f>'PG facts'!D41</f>
        <v>-1</v>
      </c>
      <c r="H3354" s="5">
        <f t="shared" si="104"/>
        <v>8.0396913541556453E-2</v>
      </c>
      <c r="I3354" s="5">
        <f t="shared" si="105"/>
        <v>0.28354349497309306</v>
      </c>
    </row>
    <row r="3355" spans="1:9" ht="25" customHeight="1">
      <c r="A3355" s="1"/>
      <c r="B3355" s="1">
        <v>182</v>
      </c>
      <c r="C3355" s="13" t="s">
        <v>50</v>
      </c>
      <c r="D3355" s="4">
        <v>45199</v>
      </c>
      <c r="E3355" s="4">
        <v>45217</v>
      </c>
      <c r="F3355" s="5">
        <v>-7.7104862613153191E-2</v>
      </c>
      <c r="G3355" s="5">
        <f>'PG facts'!D48</f>
        <v>0</v>
      </c>
      <c r="H3355" s="5">
        <f t="shared" si="104"/>
        <v>5.9451598385932289E-3</v>
      </c>
      <c r="I3355" s="5">
        <f t="shared" si="105"/>
        <v>0</v>
      </c>
    </row>
    <row r="3356" spans="1:9" ht="25" customHeight="1">
      <c r="A3356" s="1"/>
      <c r="B3356" s="1">
        <v>182</v>
      </c>
      <c r="C3356" s="13" t="s">
        <v>50</v>
      </c>
      <c r="D3356" s="4">
        <v>45291</v>
      </c>
      <c r="E3356" s="4">
        <v>45314</v>
      </c>
      <c r="F3356" s="5">
        <v>1.3149542033191297</v>
      </c>
      <c r="G3356" s="5">
        <f>'PG facts'!D55</f>
        <v>-1</v>
      </c>
      <c r="H3356" s="5">
        <f t="shared" si="104"/>
        <v>1.7291045568266472</v>
      </c>
      <c r="I3356" s="5">
        <f t="shared" si="105"/>
        <v>-1.3149542033191297</v>
      </c>
    </row>
    <row r="3357" spans="1:9" ht="25" customHeight="1">
      <c r="A3357" s="1"/>
      <c r="B3357" s="1">
        <v>182</v>
      </c>
      <c r="C3357" s="13" t="s">
        <v>50</v>
      </c>
      <c r="D3357" s="4">
        <v>45382</v>
      </c>
      <c r="E3357" s="4">
        <v>45401</v>
      </c>
      <c r="F3357" s="5">
        <v>2.2032156673114089</v>
      </c>
      <c r="G3357" s="5">
        <f>'PG facts'!D62</f>
        <v>1</v>
      </c>
      <c r="H3357" s="5">
        <f t="shared" si="104"/>
        <v>4.854159276686457</v>
      </c>
      <c r="I3357" s="5">
        <f t="shared" si="105"/>
        <v>2.2032156673114089</v>
      </c>
    </row>
    <row r="3358" spans="1:9" ht="25" customHeight="1">
      <c r="A3358" s="1"/>
      <c r="B3358" s="1">
        <v>182</v>
      </c>
      <c r="C3358" s="13" t="s">
        <v>50</v>
      </c>
      <c r="D3358" s="4">
        <v>45473</v>
      </c>
      <c r="E3358" s="4">
        <v>45503</v>
      </c>
      <c r="F3358" s="5">
        <v>1.360673628563136</v>
      </c>
      <c r="G3358" s="5">
        <f>'PG facts'!D69</f>
        <v>1</v>
      </c>
      <c r="H3358" s="5">
        <f t="shared" si="104"/>
        <v>1.851432723467171</v>
      </c>
      <c r="I3358" s="5">
        <f t="shared" si="105"/>
        <v>1.360673628563136</v>
      </c>
    </row>
    <row r="3359" spans="1:9" ht="25" customHeight="1">
      <c r="A3359" s="1"/>
      <c r="B3359" s="1">
        <v>182</v>
      </c>
      <c r="C3359" s="13" t="s">
        <v>50</v>
      </c>
      <c r="D3359" s="4">
        <v>45565</v>
      </c>
      <c r="E3359" s="4">
        <v>45583</v>
      </c>
      <c r="F3359" s="5">
        <v>1.8739916021125014</v>
      </c>
      <c r="G3359" s="5">
        <f>'PG facts'!D76</f>
        <v>0</v>
      </c>
      <c r="H3359" s="5">
        <f t="shared" si="104"/>
        <v>3.5118445247881795</v>
      </c>
      <c r="I3359" s="5">
        <f t="shared" si="105"/>
        <v>0</v>
      </c>
    </row>
    <row r="3360" spans="1:9" ht="25" customHeight="1">
      <c r="A3360" s="1"/>
      <c r="B3360" s="1">
        <v>182</v>
      </c>
      <c r="C3360" s="13" t="s">
        <v>50</v>
      </c>
      <c r="D3360" s="4">
        <v>45657</v>
      </c>
      <c r="E3360" s="4">
        <v>45679</v>
      </c>
      <c r="F3360" s="5">
        <v>2.247682698810527</v>
      </c>
      <c r="G3360" s="5">
        <f>'PG facts'!D83</f>
        <v>0</v>
      </c>
      <c r="H3360" s="5">
        <f t="shared" si="104"/>
        <v>5.0520775145321739</v>
      </c>
      <c r="I3360" s="5">
        <f t="shared" si="105"/>
        <v>0</v>
      </c>
    </row>
    <row r="3361" spans="1:9" ht="25" customHeight="1">
      <c r="A3361" s="1"/>
      <c r="B3361" s="1">
        <v>183</v>
      </c>
      <c r="C3361" s="13" t="s">
        <v>47</v>
      </c>
      <c r="D3361" s="4">
        <v>44651</v>
      </c>
      <c r="E3361" s="4">
        <v>44671</v>
      </c>
      <c r="F3361" s="5">
        <v>3.4048088537418808</v>
      </c>
      <c r="G3361" s="5">
        <f>'PG facts'!D6</f>
        <v>-1</v>
      </c>
      <c r="H3361" s="5">
        <f t="shared" si="104"/>
        <v>11.5927233305191</v>
      </c>
      <c r="I3361" s="5">
        <f t="shared" si="105"/>
        <v>-3.4048088537418808</v>
      </c>
    </row>
    <row r="3362" spans="1:9" ht="25" customHeight="1">
      <c r="A3362" s="1"/>
      <c r="B3362" s="1">
        <v>183</v>
      </c>
      <c r="C3362" s="13" t="s">
        <v>47</v>
      </c>
      <c r="D3362" s="4">
        <v>44742</v>
      </c>
      <c r="E3362" s="4">
        <v>44771</v>
      </c>
      <c r="F3362" s="5">
        <v>-0.26864270520209343</v>
      </c>
      <c r="G3362" s="5">
        <f>'PG facts'!D13</f>
        <v>-2</v>
      </c>
      <c r="H3362" s="5">
        <f t="shared" si="104"/>
        <v>7.2168903058298872E-2</v>
      </c>
      <c r="I3362" s="5">
        <f t="shared" si="105"/>
        <v>0.53728541040418687</v>
      </c>
    </row>
    <row r="3363" spans="1:9" ht="25" customHeight="1">
      <c r="A3363" s="1"/>
      <c r="B3363" s="1">
        <v>183</v>
      </c>
      <c r="C3363" s="13" t="s">
        <v>47</v>
      </c>
      <c r="D3363" s="4">
        <v>44834</v>
      </c>
      <c r="E3363" s="4">
        <v>44853</v>
      </c>
      <c r="F3363" s="5">
        <v>-0.97880747126437573</v>
      </c>
      <c r="G3363" s="5">
        <f>'PG facts'!D20</f>
        <v>-1</v>
      </c>
      <c r="H3363" s="5">
        <f t="shared" si="104"/>
        <v>0.95806406580296166</v>
      </c>
      <c r="I3363" s="5">
        <f t="shared" si="105"/>
        <v>0.97880747126437573</v>
      </c>
    </row>
    <row r="3364" spans="1:9" ht="25" customHeight="1">
      <c r="A3364" s="1"/>
      <c r="B3364" s="1">
        <v>183</v>
      </c>
      <c r="C3364" s="13" t="s">
        <v>47</v>
      </c>
      <c r="D3364" s="4">
        <v>44926</v>
      </c>
      <c r="E3364" s="4">
        <v>44945</v>
      </c>
      <c r="F3364" s="5">
        <v>-1.5609194946349714</v>
      </c>
      <c r="G3364" s="5">
        <f>'PG facts'!D27</f>
        <v>-4</v>
      </c>
      <c r="H3364" s="5">
        <f t="shared" si="104"/>
        <v>2.4364696687314944</v>
      </c>
      <c r="I3364" s="5">
        <f t="shared" si="105"/>
        <v>6.2436779785398855</v>
      </c>
    </row>
    <row r="3365" spans="1:9" ht="25" customHeight="1">
      <c r="A3365" s="1"/>
      <c r="B3365" s="1">
        <v>183</v>
      </c>
      <c r="C3365" s="13" t="s">
        <v>47</v>
      </c>
      <c r="D3365" s="4">
        <v>45016</v>
      </c>
      <c r="E3365" s="4">
        <v>45037</v>
      </c>
      <c r="F3365" s="5">
        <v>-0.28354349497309306</v>
      </c>
      <c r="G3365" s="5">
        <f>'PG facts'!D34</f>
        <v>0</v>
      </c>
      <c r="H3365" s="5">
        <f t="shared" si="104"/>
        <v>8.0396913541556453E-2</v>
      </c>
      <c r="I3365" s="5">
        <f t="shared" si="105"/>
        <v>0</v>
      </c>
    </row>
    <row r="3366" spans="1:9" ht="25" customHeight="1">
      <c r="A3366" s="1"/>
      <c r="B3366" s="1">
        <v>183</v>
      </c>
      <c r="C3366" s="13" t="s">
        <v>47</v>
      </c>
      <c r="D3366" s="4">
        <v>45107</v>
      </c>
      <c r="E3366" s="4">
        <v>45135</v>
      </c>
      <c r="F3366" s="5">
        <v>-7.7104862613153191E-2</v>
      </c>
      <c r="G3366" s="5">
        <f>'PG facts'!D41</f>
        <v>-1</v>
      </c>
      <c r="H3366" s="5">
        <f t="shared" si="104"/>
        <v>5.9451598385932289E-3</v>
      </c>
      <c r="I3366" s="5">
        <f t="shared" si="105"/>
        <v>7.7104862613153191E-2</v>
      </c>
    </row>
    <row r="3367" spans="1:9" ht="25" customHeight="1">
      <c r="A3367" s="1"/>
      <c r="B3367" s="1">
        <v>183</v>
      </c>
      <c r="C3367" s="13" t="s">
        <v>47</v>
      </c>
      <c r="D3367" s="4">
        <v>45199</v>
      </c>
      <c r="E3367" s="4">
        <v>45217</v>
      </c>
      <c r="F3367" s="5">
        <v>1.3149542033191297</v>
      </c>
      <c r="G3367" s="5">
        <f>'PG facts'!D48</f>
        <v>0</v>
      </c>
      <c r="H3367" s="5">
        <f t="shared" si="104"/>
        <v>1.7291045568266472</v>
      </c>
      <c r="I3367" s="5">
        <f t="shared" si="105"/>
        <v>0</v>
      </c>
    </row>
    <row r="3368" spans="1:9" ht="25" customHeight="1">
      <c r="A3368" s="1"/>
      <c r="B3368" s="1">
        <v>183</v>
      </c>
      <c r="C3368" s="13" t="s">
        <v>47</v>
      </c>
      <c r="D3368" s="4">
        <v>45291</v>
      </c>
      <c r="E3368" s="4">
        <v>45314</v>
      </c>
      <c r="F3368" s="5">
        <v>2.2032156673114089</v>
      </c>
      <c r="G3368" s="5">
        <f>'PG facts'!D55</f>
        <v>-1</v>
      </c>
      <c r="H3368" s="5">
        <f t="shared" si="104"/>
        <v>4.854159276686457</v>
      </c>
      <c r="I3368" s="5">
        <f t="shared" si="105"/>
        <v>-2.2032156673114089</v>
      </c>
    </row>
    <row r="3369" spans="1:9" ht="25" customHeight="1">
      <c r="A3369" s="1"/>
      <c r="B3369" s="1">
        <v>183</v>
      </c>
      <c r="C3369" s="13" t="s">
        <v>47</v>
      </c>
      <c r="D3369" s="4">
        <v>45382</v>
      </c>
      <c r="E3369" s="4">
        <v>45401</v>
      </c>
      <c r="F3369" s="5">
        <v>1.360673628563136</v>
      </c>
      <c r="G3369" s="5">
        <f>'PG facts'!D62</f>
        <v>1</v>
      </c>
      <c r="H3369" s="5">
        <f t="shared" si="104"/>
        <v>1.851432723467171</v>
      </c>
      <c r="I3369" s="5">
        <f t="shared" si="105"/>
        <v>1.360673628563136</v>
      </c>
    </row>
    <row r="3370" spans="1:9" ht="25" customHeight="1">
      <c r="A3370" s="1"/>
      <c r="B3370" s="1">
        <v>183</v>
      </c>
      <c r="C3370" s="13" t="s">
        <v>47</v>
      </c>
      <c r="D3370" s="4">
        <v>45473</v>
      </c>
      <c r="E3370" s="4">
        <v>45503</v>
      </c>
      <c r="F3370" s="5">
        <v>1.8739916021125014</v>
      </c>
      <c r="G3370" s="5">
        <f>'PG facts'!D69</f>
        <v>1</v>
      </c>
      <c r="H3370" s="5">
        <f t="shared" si="104"/>
        <v>3.5118445247881795</v>
      </c>
      <c r="I3370" s="5">
        <f t="shared" si="105"/>
        <v>1.8739916021125014</v>
      </c>
    </row>
    <row r="3371" spans="1:9" ht="25" customHeight="1">
      <c r="A3371" s="1"/>
      <c r="B3371" s="1">
        <v>183</v>
      </c>
      <c r="C3371" s="13" t="s">
        <v>47</v>
      </c>
      <c r="D3371" s="4">
        <v>45565</v>
      </c>
      <c r="E3371" s="4">
        <v>45583</v>
      </c>
      <c r="F3371" s="5">
        <v>2.247682698810527</v>
      </c>
      <c r="G3371" s="5">
        <f>'PG facts'!D76</f>
        <v>0</v>
      </c>
      <c r="H3371" s="5">
        <f t="shared" si="104"/>
        <v>5.0520775145321739</v>
      </c>
      <c r="I3371" s="5">
        <f t="shared" si="105"/>
        <v>0</v>
      </c>
    </row>
    <row r="3372" spans="1:9" ht="25" customHeight="1">
      <c r="A3372" s="1"/>
      <c r="B3372" s="1">
        <v>183</v>
      </c>
      <c r="C3372" s="13" t="s">
        <v>47</v>
      </c>
      <c r="D3372" s="4">
        <v>45657</v>
      </c>
      <c r="E3372" s="4">
        <v>45679</v>
      </c>
      <c r="F3372" s="5">
        <v>2.085735971059921</v>
      </c>
      <c r="G3372" s="5">
        <f>'PG facts'!D83</f>
        <v>0</v>
      </c>
      <c r="H3372" s="5">
        <f t="shared" si="104"/>
        <v>4.3502945409732714</v>
      </c>
      <c r="I3372" s="5">
        <f t="shared" si="105"/>
        <v>0</v>
      </c>
    </row>
    <row r="3373" spans="1:9" ht="25" customHeight="1">
      <c r="A3373" s="1"/>
      <c r="B3373" s="1">
        <v>183</v>
      </c>
      <c r="C3373" s="13" t="s">
        <v>50</v>
      </c>
      <c r="D3373" s="4">
        <v>44742</v>
      </c>
      <c r="E3373" s="4">
        <v>44771</v>
      </c>
      <c r="F3373" s="5">
        <v>3.4048088537418808</v>
      </c>
      <c r="G3373" s="5">
        <f>'PG facts'!D13</f>
        <v>-2</v>
      </c>
      <c r="H3373" s="5">
        <f t="shared" si="104"/>
        <v>11.5927233305191</v>
      </c>
      <c r="I3373" s="5">
        <f t="shared" si="105"/>
        <v>-6.8096177074837616</v>
      </c>
    </row>
    <row r="3374" spans="1:9" ht="25" customHeight="1">
      <c r="A3374" s="1"/>
      <c r="B3374" s="1">
        <v>183</v>
      </c>
      <c r="C3374" s="13" t="s">
        <v>50</v>
      </c>
      <c r="D3374" s="4">
        <v>44834</v>
      </c>
      <c r="E3374" s="4">
        <v>44853</v>
      </c>
      <c r="F3374" s="5">
        <v>-0.26864270520209343</v>
      </c>
      <c r="G3374" s="5">
        <f>'PG facts'!D20</f>
        <v>-1</v>
      </c>
      <c r="H3374" s="5">
        <f t="shared" si="104"/>
        <v>7.2168903058298872E-2</v>
      </c>
      <c r="I3374" s="5">
        <f t="shared" si="105"/>
        <v>0.26864270520209343</v>
      </c>
    </row>
    <row r="3375" spans="1:9" ht="25" customHeight="1">
      <c r="A3375" s="1"/>
      <c r="B3375" s="1">
        <v>183</v>
      </c>
      <c r="C3375" s="13" t="s">
        <v>50</v>
      </c>
      <c r="D3375" s="4">
        <v>44926</v>
      </c>
      <c r="E3375" s="4">
        <v>44945</v>
      </c>
      <c r="F3375" s="5">
        <v>-0.97880747126437573</v>
      </c>
      <c r="G3375" s="5">
        <f>'PG facts'!D27</f>
        <v>-4</v>
      </c>
      <c r="H3375" s="5">
        <f t="shared" si="104"/>
        <v>0.95806406580296166</v>
      </c>
      <c r="I3375" s="5">
        <f t="shared" si="105"/>
        <v>3.9152298850575029</v>
      </c>
    </row>
    <row r="3376" spans="1:9" ht="25" customHeight="1">
      <c r="A3376" s="1"/>
      <c r="B3376" s="1">
        <v>183</v>
      </c>
      <c r="C3376" s="13" t="s">
        <v>50</v>
      </c>
      <c r="D3376" s="4">
        <v>45016</v>
      </c>
      <c r="E3376" s="4">
        <v>45037</v>
      </c>
      <c r="F3376" s="5">
        <v>-1.5609194946349714</v>
      </c>
      <c r="G3376" s="5">
        <f>'PG facts'!D34</f>
        <v>0</v>
      </c>
      <c r="H3376" s="5">
        <f t="shared" si="104"/>
        <v>2.4364696687314944</v>
      </c>
      <c r="I3376" s="5">
        <f t="shared" si="105"/>
        <v>0</v>
      </c>
    </row>
    <row r="3377" spans="1:9" ht="25" customHeight="1">
      <c r="A3377" s="1"/>
      <c r="B3377" s="1">
        <v>183</v>
      </c>
      <c r="C3377" s="13" t="s">
        <v>50</v>
      </c>
      <c r="D3377" s="4">
        <v>45107</v>
      </c>
      <c r="E3377" s="4">
        <v>45135</v>
      </c>
      <c r="F3377" s="5">
        <v>-0.28354349497309306</v>
      </c>
      <c r="G3377" s="5">
        <f>'PG facts'!D41</f>
        <v>-1</v>
      </c>
      <c r="H3377" s="5">
        <f t="shared" si="104"/>
        <v>8.0396913541556453E-2</v>
      </c>
      <c r="I3377" s="5">
        <f t="shared" si="105"/>
        <v>0.28354349497309306</v>
      </c>
    </row>
    <row r="3378" spans="1:9" ht="25" customHeight="1">
      <c r="A3378" s="1"/>
      <c r="B3378" s="1">
        <v>183</v>
      </c>
      <c r="C3378" s="13" t="s">
        <v>50</v>
      </c>
      <c r="D3378" s="4">
        <v>45199</v>
      </c>
      <c r="E3378" s="4">
        <v>45217</v>
      </c>
      <c r="F3378" s="5">
        <v>-7.7104862613153191E-2</v>
      </c>
      <c r="G3378" s="5">
        <f>'PG facts'!D48</f>
        <v>0</v>
      </c>
      <c r="H3378" s="5">
        <f t="shared" si="104"/>
        <v>5.9451598385932289E-3</v>
      </c>
      <c r="I3378" s="5">
        <f t="shared" si="105"/>
        <v>0</v>
      </c>
    </row>
    <row r="3379" spans="1:9" ht="25" customHeight="1">
      <c r="A3379" s="1"/>
      <c r="B3379" s="1">
        <v>183</v>
      </c>
      <c r="C3379" s="13" t="s">
        <v>50</v>
      </c>
      <c r="D3379" s="4">
        <v>45291</v>
      </c>
      <c r="E3379" s="4">
        <v>45314</v>
      </c>
      <c r="F3379" s="5">
        <v>1.3149542033191297</v>
      </c>
      <c r="G3379" s="5">
        <f>'PG facts'!D55</f>
        <v>-1</v>
      </c>
      <c r="H3379" s="5">
        <f t="shared" si="104"/>
        <v>1.7291045568266472</v>
      </c>
      <c r="I3379" s="5">
        <f t="shared" si="105"/>
        <v>-1.3149542033191297</v>
      </c>
    </row>
    <row r="3380" spans="1:9" ht="25" customHeight="1">
      <c r="A3380" s="1"/>
      <c r="B3380" s="1">
        <v>183</v>
      </c>
      <c r="C3380" s="13" t="s">
        <v>50</v>
      </c>
      <c r="D3380" s="4">
        <v>45382</v>
      </c>
      <c r="E3380" s="4">
        <v>45401</v>
      </c>
      <c r="F3380" s="5">
        <v>2.2032156673114089</v>
      </c>
      <c r="G3380" s="5">
        <f>'PG facts'!D62</f>
        <v>1</v>
      </c>
      <c r="H3380" s="5">
        <f t="shared" si="104"/>
        <v>4.854159276686457</v>
      </c>
      <c r="I3380" s="5">
        <f t="shared" si="105"/>
        <v>2.2032156673114089</v>
      </c>
    </row>
    <row r="3381" spans="1:9" ht="25" customHeight="1">
      <c r="A3381" s="1"/>
      <c r="B3381" s="1">
        <v>183</v>
      </c>
      <c r="C3381" s="13" t="s">
        <v>50</v>
      </c>
      <c r="D3381" s="4">
        <v>45473</v>
      </c>
      <c r="E3381" s="4">
        <v>45503</v>
      </c>
      <c r="F3381" s="5">
        <v>1.360673628563136</v>
      </c>
      <c r="G3381" s="5">
        <f>'PG facts'!D69</f>
        <v>1</v>
      </c>
      <c r="H3381" s="5">
        <f t="shared" si="104"/>
        <v>1.851432723467171</v>
      </c>
      <c r="I3381" s="5">
        <f t="shared" si="105"/>
        <v>1.360673628563136</v>
      </c>
    </row>
    <row r="3382" spans="1:9" ht="25" customHeight="1">
      <c r="A3382" s="1"/>
      <c r="B3382" s="1">
        <v>183</v>
      </c>
      <c r="C3382" s="13" t="s">
        <v>50</v>
      </c>
      <c r="D3382" s="4">
        <v>45565</v>
      </c>
      <c r="E3382" s="4">
        <v>45583</v>
      </c>
      <c r="F3382" s="5">
        <v>1.8739916021125014</v>
      </c>
      <c r="G3382" s="5">
        <f>'PG facts'!D76</f>
        <v>0</v>
      </c>
      <c r="H3382" s="5">
        <f t="shared" si="104"/>
        <v>3.5118445247881795</v>
      </c>
      <c r="I3382" s="5">
        <f t="shared" si="105"/>
        <v>0</v>
      </c>
    </row>
    <row r="3383" spans="1:9" ht="25" customHeight="1">
      <c r="A3383" s="1"/>
      <c r="B3383" s="1">
        <v>183</v>
      </c>
      <c r="C3383" s="13" t="s">
        <v>50</v>
      </c>
      <c r="D3383" s="4">
        <v>45657</v>
      </c>
      <c r="E3383" s="4">
        <v>45679</v>
      </c>
      <c r="F3383" s="5">
        <v>2.247682698810527</v>
      </c>
      <c r="G3383" s="5">
        <f>'PG facts'!D83</f>
        <v>0</v>
      </c>
      <c r="H3383" s="5">
        <f t="shared" si="104"/>
        <v>5.0520775145321739</v>
      </c>
      <c r="I3383" s="5">
        <f t="shared" si="105"/>
        <v>0</v>
      </c>
    </row>
    <row r="3384" spans="1:9" ht="25" customHeight="1">
      <c r="A3384" s="1"/>
      <c r="B3384" s="1">
        <v>184</v>
      </c>
      <c r="C3384" s="13" t="s">
        <v>47</v>
      </c>
      <c r="D3384" s="4">
        <v>44651</v>
      </c>
      <c r="E3384" s="4">
        <v>44671</v>
      </c>
      <c r="F3384" s="5">
        <v>3.4048088537418808</v>
      </c>
      <c r="G3384" s="5">
        <f>'PG facts'!D6</f>
        <v>-1</v>
      </c>
      <c r="H3384" s="5">
        <f t="shared" si="104"/>
        <v>11.5927233305191</v>
      </c>
      <c r="I3384" s="5">
        <f t="shared" si="105"/>
        <v>-3.4048088537418808</v>
      </c>
    </row>
    <row r="3385" spans="1:9" ht="25" customHeight="1">
      <c r="A3385" s="1"/>
      <c r="B3385" s="1">
        <v>184</v>
      </c>
      <c r="C3385" s="13" t="s">
        <v>47</v>
      </c>
      <c r="D3385" s="4">
        <v>44742</v>
      </c>
      <c r="E3385" s="4">
        <v>44771</v>
      </c>
      <c r="F3385" s="5">
        <v>-0.26864270520209343</v>
      </c>
      <c r="G3385" s="5">
        <f>'PG facts'!D13</f>
        <v>-2</v>
      </c>
      <c r="H3385" s="5">
        <f t="shared" si="104"/>
        <v>7.2168903058298872E-2</v>
      </c>
      <c r="I3385" s="5">
        <f t="shared" si="105"/>
        <v>0.53728541040418687</v>
      </c>
    </row>
    <row r="3386" spans="1:9" ht="25" customHeight="1">
      <c r="A3386" s="1"/>
      <c r="B3386" s="1">
        <v>184</v>
      </c>
      <c r="C3386" s="13" t="s">
        <v>47</v>
      </c>
      <c r="D3386" s="4">
        <v>44834</v>
      </c>
      <c r="E3386" s="4">
        <v>44853</v>
      </c>
      <c r="F3386" s="5">
        <v>-0.97880747126437573</v>
      </c>
      <c r="G3386" s="5">
        <f>'PG facts'!D20</f>
        <v>-1</v>
      </c>
      <c r="H3386" s="5">
        <f t="shared" si="104"/>
        <v>0.95806406580296166</v>
      </c>
      <c r="I3386" s="5">
        <f t="shared" si="105"/>
        <v>0.97880747126437573</v>
      </c>
    </row>
    <row r="3387" spans="1:9" ht="25" customHeight="1">
      <c r="A3387" s="1"/>
      <c r="B3387" s="1">
        <v>184</v>
      </c>
      <c r="C3387" s="13" t="s">
        <v>47</v>
      </c>
      <c r="D3387" s="4">
        <v>44926</v>
      </c>
      <c r="E3387" s="4">
        <v>44945</v>
      </c>
      <c r="F3387" s="5">
        <v>-1.5609194946349714</v>
      </c>
      <c r="G3387" s="5">
        <f>'PG facts'!D27</f>
        <v>-4</v>
      </c>
      <c r="H3387" s="5">
        <f t="shared" si="104"/>
        <v>2.4364696687314944</v>
      </c>
      <c r="I3387" s="5">
        <f t="shared" si="105"/>
        <v>6.2436779785398855</v>
      </c>
    </row>
    <row r="3388" spans="1:9" ht="25" customHeight="1">
      <c r="A3388" s="1"/>
      <c r="B3388" s="1">
        <v>184</v>
      </c>
      <c r="C3388" s="13" t="s">
        <v>47</v>
      </c>
      <c r="D3388" s="4">
        <v>45016</v>
      </c>
      <c r="E3388" s="4">
        <v>45037</v>
      </c>
      <c r="F3388" s="5">
        <v>-0.28354349497309306</v>
      </c>
      <c r="G3388" s="5">
        <f>'PG facts'!D34</f>
        <v>0</v>
      </c>
      <c r="H3388" s="5">
        <f t="shared" si="104"/>
        <v>8.0396913541556453E-2</v>
      </c>
      <c r="I3388" s="5">
        <f t="shared" si="105"/>
        <v>0</v>
      </c>
    </row>
    <row r="3389" spans="1:9" ht="25" customHeight="1">
      <c r="A3389" s="1"/>
      <c r="B3389" s="1">
        <v>184</v>
      </c>
      <c r="C3389" s="13" t="s">
        <v>47</v>
      </c>
      <c r="D3389" s="4">
        <v>45107</v>
      </c>
      <c r="E3389" s="4">
        <v>45135</v>
      </c>
      <c r="F3389" s="5">
        <v>-7.7104862613153191E-2</v>
      </c>
      <c r="G3389" s="5">
        <f>'PG facts'!D41</f>
        <v>-1</v>
      </c>
      <c r="H3389" s="5">
        <f t="shared" si="104"/>
        <v>5.9451598385932289E-3</v>
      </c>
      <c r="I3389" s="5">
        <f t="shared" si="105"/>
        <v>7.7104862613153191E-2</v>
      </c>
    </row>
    <row r="3390" spans="1:9" ht="25" customHeight="1">
      <c r="A3390" s="1"/>
      <c r="B3390" s="1">
        <v>184</v>
      </c>
      <c r="C3390" s="13" t="s">
        <v>47</v>
      </c>
      <c r="D3390" s="4">
        <v>45199</v>
      </c>
      <c r="E3390" s="4">
        <v>45217</v>
      </c>
      <c r="F3390" s="5">
        <v>1.3149542033191297</v>
      </c>
      <c r="G3390" s="5">
        <f>'PG facts'!D48</f>
        <v>0</v>
      </c>
      <c r="H3390" s="5">
        <f t="shared" si="104"/>
        <v>1.7291045568266472</v>
      </c>
      <c r="I3390" s="5">
        <f t="shared" si="105"/>
        <v>0</v>
      </c>
    </row>
    <row r="3391" spans="1:9" ht="25" customHeight="1">
      <c r="A3391" s="1"/>
      <c r="B3391" s="1">
        <v>184</v>
      </c>
      <c r="C3391" s="13" t="s">
        <v>47</v>
      </c>
      <c r="D3391" s="4">
        <v>45291</v>
      </c>
      <c r="E3391" s="4">
        <v>45314</v>
      </c>
      <c r="F3391" s="5">
        <v>2.2032156673114089</v>
      </c>
      <c r="G3391" s="5">
        <f>'PG facts'!D55</f>
        <v>-1</v>
      </c>
      <c r="H3391" s="5">
        <f t="shared" si="104"/>
        <v>4.854159276686457</v>
      </c>
      <c r="I3391" s="5">
        <f t="shared" si="105"/>
        <v>-2.2032156673114089</v>
      </c>
    </row>
    <row r="3392" spans="1:9" ht="25" customHeight="1">
      <c r="A3392" s="1"/>
      <c r="B3392" s="1">
        <v>184</v>
      </c>
      <c r="C3392" s="13" t="s">
        <v>47</v>
      </c>
      <c r="D3392" s="4">
        <v>45382</v>
      </c>
      <c r="E3392" s="4">
        <v>45401</v>
      </c>
      <c r="F3392" s="5">
        <v>1.360673628563136</v>
      </c>
      <c r="G3392" s="5">
        <f>'PG facts'!D62</f>
        <v>1</v>
      </c>
      <c r="H3392" s="5">
        <f t="shared" si="104"/>
        <v>1.851432723467171</v>
      </c>
      <c r="I3392" s="5">
        <f t="shared" si="105"/>
        <v>1.360673628563136</v>
      </c>
    </row>
    <row r="3393" spans="1:9" ht="25" customHeight="1">
      <c r="A3393" s="1"/>
      <c r="B3393" s="1">
        <v>184</v>
      </c>
      <c r="C3393" s="13" t="s">
        <v>47</v>
      </c>
      <c r="D3393" s="4">
        <v>45473</v>
      </c>
      <c r="E3393" s="4">
        <v>45503</v>
      </c>
      <c r="F3393" s="5">
        <v>1.8739916021125014</v>
      </c>
      <c r="G3393" s="5">
        <f>'PG facts'!D69</f>
        <v>1</v>
      </c>
      <c r="H3393" s="5">
        <f t="shared" si="104"/>
        <v>3.5118445247881795</v>
      </c>
      <c r="I3393" s="5">
        <f t="shared" si="105"/>
        <v>1.8739916021125014</v>
      </c>
    </row>
    <row r="3394" spans="1:9" ht="25" customHeight="1">
      <c r="A3394" s="1"/>
      <c r="B3394" s="1">
        <v>184</v>
      </c>
      <c r="C3394" s="13" t="s">
        <v>47</v>
      </c>
      <c r="D3394" s="4">
        <v>45565</v>
      </c>
      <c r="E3394" s="4">
        <v>45583</v>
      </c>
      <c r="F3394" s="5">
        <v>2.247682698810527</v>
      </c>
      <c r="G3394" s="5">
        <f>'PG facts'!D76</f>
        <v>0</v>
      </c>
      <c r="H3394" s="5">
        <f t="shared" si="104"/>
        <v>5.0520775145321739</v>
      </c>
      <c r="I3394" s="5">
        <f t="shared" si="105"/>
        <v>0</v>
      </c>
    </row>
    <row r="3395" spans="1:9" ht="25" customHeight="1">
      <c r="A3395" s="1"/>
      <c r="B3395" s="1">
        <v>184</v>
      </c>
      <c r="C3395" s="13" t="s">
        <v>47</v>
      </c>
      <c r="D3395" s="4">
        <v>45657</v>
      </c>
      <c r="E3395" s="4">
        <v>45679</v>
      </c>
      <c r="F3395" s="5">
        <v>2.1103784092813216</v>
      </c>
      <c r="G3395" s="5">
        <f>'PG facts'!D83</f>
        <v>0</v>
      </c>
      <c r="H3395" s="5">
        <f t="shared" si="104"/>
        <v>4.453697030360761</v>
      </c>
      <c r="I3395" s="5">
        <f t="shared" si="105"/>
        <v>0</v>
      </c>
    </row>
    <row r="3396" spans="1:9" ht="25" customHeight="1">
      <c r="A3396" s="1"/>
      <c r="B3396" s="1">
        <v>184</v>
      </c>
      <c r="C3396" s="13" t="s">
        <v>50</v>
      </c>
      <c r="D3396" s="4">
        <v>44742</v>
      </c>
      <c r="E3396" s="4">
        <v>44771</v>
      </c>
      <c r="F3396" s="5">
        <v>3.4048088537418808</v>
      </c>
      <c r="G3396" s="5">
        <f>'PG facts'!D13</f>
        <v>-2</v>
      </c>
      <c r="H3396" s="5">
        <f t="shared" si="104"/>
        <v>11.5927233305191</v>
      </c>
      <c r="I3396" s="5">
        <f t="shared" si="105"/>
        <v>-6.8096177074837616</v>
      </c>
    </row>
    <row r="3397" spans="1:9" ht="25" customHeight="1">
      <c r="A3397" s="1"/>
      <c r="B3397" s="1">
        <v>184</v>
      </c>
      <c r="C3397" s="13" t="s">
        <v>50</v>
      </c>
      <c r="D3397" s="4">
        <v>44834</v>
      </c>
      <c r="E3397" s="4">
        <v>44853</v>
      </c>
      <c r="F3397" s="5">
        <v>-0.26864270520209343</v>
      </c>
      <c r="G3397" s="5">
        <f>'PG facts'!D20</f>
        <v>-1</v>
      </c>
      <c r="H3397" s="5">
        <f t="shared" si="104"/>
        <v>7.2168903058298872E-2</v>
      </c>
      <c r="I3397" s="5">
        <f t="shared" si="105"/>
        <v>0.26864270520209343</v>
      </c>
    </row>
    <row r="3398" spans="1:9" ht="25" customHeight="1">
      <c r="A3398" s="1"/>
      <c r="B3398" s="1">
        <v>184</v>
      </c>
      <c r="C3398" s="13" t="s">
        <v>50</v>
      </c>
      <c r="D3398" s="4">
        <v>44926</v>
      </c>
      <c r="E3398" s="4">
        <v>44945</v>
      </c>
      <c r="F3398" s="5">
        <v>-0.97880747126437573</v>
      </c>
      <c r="G3398" s="5">
        <f>'PG facts'!D27</f>
        <v>-4</v>
      </c>
      <c r="H3398" s="5">
        <f t="shared" ref="H3398:H3461" si="106">F3398^2</f>
        <v>0.95806406580296166</v>
      </c>
      <c r="I3398" s="5">
        <f t="shared" ref="I3398:I3461" si="107">F3398*G3398</f>
        <v>3.9152298850575029</v>
      </c>
    </row>
    <row r="3399" spans="1:9" ht="25" customHeight="1">
      <c r="A3399" s="1"/>
      <c r="B3399" s="1">
        <v>184</v>
      </c>
      <c r="C3399" s="13" t="s">
        <v>50</v>
      </c>
      <c r="D3399" s="4">
        <v>45016</v>
      </c>
      <c r="E3399" s="4">
        <v>45037</v>
      </c>
      <c r="F3399" s="5">
        <v>-1.5609194946349714</v>
      </c>
      <c r="G3399" s="5">
        <f>'PG facts'!D34</f>
        <v>0</v>
      </c>
      <c r="H3399" s="5">
        <f t="shared" si="106"/>
        <v>2.4364696687314944</v>
      </c>
      <c r="I3399" s="5">
        <f t="shared" si="107"/>
        <v>0</v>
      </c>
    </row>
    <row r="3400" spans="1:9" ht="25" customHeight="1">
      <c r="A3400" s="1"/>
      <c r="B3400" s="1">
        <v>184</v>
      </c>
      <c r="C3400" s="13" t="s">
        <v>50</v>
      </c>
      <c r="D3400" s="4">
        <v>45107</v>
      </c>
      <c r="E3400" s="4">
        <v>45135</v>
      </c>
      <c r="F3400" s="5">
        <v>-0.28354349497309306</v>
      </c>
      <c r="G3400" s="5">
        <f>'PG facts'!D41</f>
        <v>-1</v>
      </c>
      <c r="H3400" s="5">
        <f t="shared" si="106"/>
        <v>8.0396913541556453E-2</v>
      </c>
      <c r="I3400" s="5">
        <f t="shared" si="107"/>
        <v>0.28354349497309306</v>
      </c>
    </row>
    <row r="3401" spans="1:9" ht="25" customHeight="1">
      <c r="A3401" s="1"/>
      <c r="B3401" s="1">
        <v>184</v>
      </c>
      <c r="C3401" s="13" t="s">
        <v>50</v>
      </c>
      <c r="D3401" s="4">
        <v>45199</v>
      </c>
      <c r="E3401" s="4">
        <v>45217</v>
      </c>
      <c r="F3401" s="5">
        <v>-7.7104862613153191E-2</v>
      </c>
      <c r="G3401" s="5">
        <f>'PG facts'!D48</f>
        <v>0</v>
      </c>
      <c r="H3401" s="5">
        <f t="shared" si="106"/>
        <v>5.9451598385932289E-3</v>
      </c>
      <c r="I3401" s="5">
        <f t="shared" si="107"/>
        <v>0</v>
      </c>
    </row>
    <row r="3402" spans="1:9" ht="25" customHeight="1">
      <c r="A3402" s="1"/>
      <c r="B3402" s="1">
        <v>184</v>
      </c>
      <c r="C3402" s="13" t="s">
        <v>50</v>
      </c>
      <c r="D3402" s="4">
        <v>45291</v>
      </c>
      <c r="E3402" s="4">
        <v>45314</v>
      </c>
      <c r="F3402" s="5">
        <v>1.3149542033191297</v>
      </c>
      <c r="G3402" s="5">
        <f>'PG facts'!D55</f>
        <v>-1</v>
      </c>
      <c r="H3402" s="5">
        <f t="shared" si="106"/>
        <v>1.7291045568266472</v>
      </c>
      <c r="I3402" s="5">
        <f t="shared" si="107"/>
        <v>-1.3149542033191297</v>
      </c>
    </row>
    <row r="3403" spans="1:9" ht="25" customHeight="1">
      <c r="A3403" s="1"/>
      <c r="B3403" s="1">
        <v>184</v>
      </c>
      <c r="C3403" s="13" t="s">
        <v>50</v>
      </c>
      <c r="D3403" s="4">
        <v>45382</v>
      </c>
      <c r="E3403" s="4">
        <v>45401</v>
      </c>
      <c r="F3403" s="5">
        <v>2.2032156673114089</v>
      </c>
      <c r="G3403" s="5">
        <f>'PG facts'!D62</f>
        <v>1</v>
      </c>
      <c r="H3403" s="5">
        <f t="shared" si="106"/>
        <v>4.854159276686457</v>
      </c>
      <c r="I3403" s="5">
        <f t="shared" si="107"/>
        <v>2.2032156673114089</v>
      </c>
    </row>
    <row r="3404" spans="1:9" ht="25" customHeight="1">
      <c r="A3404" s="1"/>
      <c r="B3404" s="1">
        <v>184</v>
      </c>
      <c r="C3404" s="13" t="s">
        <v>50</v>
      </c>
      <c r="D3404" s="4">
        <v>45473</v>
      </c>
      <c r="E3404" s="4">
        <v>45503</v>
      </c>
      <c r="F3404" s="5">
        <v>1.360673628563136</v>
      </c>
      <c r="G3404" s="5">
        <f>'PG facts'!D69</f>
        <v>1</v>
      </c>
      <c r="H3404" s="5">
        <f t="shared" si="106"/>
        <v>1.851432723467171</v>
      </c>
      <c r="I3404" s="5">
        <f t="shared" si="107"/>
        <v>1.360673628563136</v>
      </c>
    </row>
    <row r="3405" spans="1:9" ht="25" customHeight="1">
      <c r="A3405" s="1"/>
      <c r="B3405" s="1">
        <v>184</v>
      </c>
      <c r="C3405" s="13" t="s">
        <v>50</v>
      </c>
      <c r="D3405" s="4">
        <v>45565</v>
      </c>
      <c r="E3405" s="4">
        <v>45583</v>
      </c>
      <c r="F3405" s="5">
        <v>1.8739916021125014</v>
      </c>
      <c r="G3405" s="5">
        <f>'PG facts'!D76</f>
        <v>0</v>
      </c>
      <c r="H3405" s="5">
        <f t="shared" si="106"/>
        <v>3.5118445247881795</v>
      </c>
      <c r="I3405" s="5">
        <f t="shared" si="107"/>
        <v>0</v>
      </c>
    </row>
    <row r="3406" spans="1:9" ht="25" customHeight="1">
      <c r="A3406" s="1"/>
      <c r="B3406" s="1">
        <v>184</v>
      </c>
      <c r="C3406" s="13" t="s">
        <v>50</v>
      </c>
      <c r="D3406" s="4">
        <v>45657</v>
      </c>
      <c r="E3406" s="4">
        <v>45679</v>
      </c>
      <c r="F3406" s="5">
        <v>2.247682698810527</v>
      </c>
      <c r="G3406" s="5">
        <f>'PG facts'!D83</f>
        <v>0</v>
      </c>
      <c r="H3406" s="5">
        <f t="shared" si="106"/>
        <v>5.0520775145321739</v>
      </c>
      <c r="I3406" s="5">
        <f t="shared" si="107"/>
        <v>0</v>
      </c>
    </row>
    <row r="3407" spans="1:9" ht="25" customHeight="1">
      <c r="A3407" s="1"/>
      <c r="B3407" s="1">
        <v>185</v>
      </c>
      <c r="C3407" s="13" t="s">
        <v>47</v>
      </c>
      <c r="D3407" s="4">
        <v>44651</v>
      </c>
      <c r="E3407" s="4">
        <v>44671</v>
      </c>
      <c r="F3407" s="5">
        <v>3.4048088537418808</v>
      </c>
      <c r="G3407" s="5">
        <f>'PG facts'!D6</f>
        <v>-1</v>
      </c>
      <c r="H3407" s="5">
        <f t="shared" si="106"/>
        <v>11.5927233305191</v>
      </c>
      <c r="I3407" s="5">
        <f t="shared" si="107"/>
        <v>-3.4048088537418808</v>
      </c>
    </row>
    <row r="3408" spans="1:9" ht="25" customHeight="1">
      <c r="A3408" s="1"/>
      <c r="B3408" s="1">
        <v>185</v>
      </c>
      <c r="C3408" s="13" t="s">
        <v>47</v>
      </c>
      <c r="D3408" s="4">
        <v>44742</v>
      </c>
      <c r="E3408" s="4">
        <v>44771</v>
      </c>
      <c r="F3408" s="5">
        <v>-0.26864270520209343</v>
      </c>
      <c r="G3408" s="5">
        <f>'PG facts'!D13</f>
        <v>-2</v>
      </c>
      <c r="H3408" s="5">
        <f t="shared" si="106"/>
        <v>7.2168903058298872E-2</v>
      </c>
      <c r="I3408" s="5">
        <f t="shared" si="107"/>
        <v>0.53728541040418687</v>
      </c>
    </row>
    <row r="3409" spans="1:9" ht="25" customHeight="1">
      <c r="A3409" s="1"/>
      <c r="B3409" s="1">
        <v>185</v>
      </c>
      <c r="C3409" s="13" t="s">
        <v>47</v>
      </c>
      <c r="D3409" s="4">
        <v>44834</v>
      </c>
      <c r="E3409" s="4">
        <v>44853</v>
      </c>
      <c r="F3409" s="5">
        <v>-0.97880747126437573</v>
      </c>
      <c r="G3409" s="5">
        <f>'PG facts'!D20</f>
        <v>-1</v>
      </c>
      <c r="H3409" s="5">
        <f t="shared" si="106"/>
        <v>0.95806406580296166</v>
      </c>
      <c r="I3409" s="5">
        <f t="shared" si="107"/>
        <v>0.97880747126437573</v>
      </c>
    </row>
    <row r="3410" spans="1:9" ht="25" customHeight="1">
      <c r="A3410" s="1"/>
      <c r="B3410" s="1">
        <v>185</v>
      </c>
      <c r="C3410" s="13" t="s">
        <v>47</v>
      </c>
      <c r="D3410" s="4">
        <v>44926</v>
      </c>
      <c r="E3410" s="4">
        <v>44945</v>
      </c>
      <c r="F3410" s="5">
        <v>-1.5609194946349714</v>
      </c>
      <c r="G3410" s="5">
        <f>'PG facts'!D27</f>
        <v>-4</v>
      </c>
      <c r="H3410" s="5">
        <f t="shared" si="106"/>
        <v>2.4364696687314944</v>
      </c>
      <c r="I3410" s="5">
        <f t="shared" si="107"/>
        <v>6.2436779785398855</v>
      </c>
    </row>
    <row r="3411" spans="1:9" ht="25" customHeight="1">
      <c r="A3411" s="1"/>
      <c r="B3411" s="1">
        <v>185</v>
      </c>
      <c r="C3411" s="13" t="s">
        <v>47</v>
      </c>
      <c r="D3411" s="4">
        <v>45016</v>
      </c>
      <c r="E3411" s="4">
        <v>45037</v>
      </c>
      <c r="F3411" s="5">
        <v>-0.28354349497309306</v>
      </c>
      <c r="G3411" s="5">
        <f>'PG facts'!D34</f>
        <v>0</v>
      </c>
      <c r="H3411" s="5">
        <f t="shared" si="106"/>
        <v>8.0396913541556453E-2</v>
      </c>
      <c r="I3411" s="5">
        <f t="shared" si="107"/>
        <v>0</v>
      </c>
    </row>
    <row r="3412" spans="1:9" ht="25" customHeight="1">
      <c r="A3412" s="1"/>
      <c r="B3412" s="1">
        <v>185</v>
      </c>
      <c r="C3412" s="13" t="s">
        <v>47</v>
      </c>
      <c r="D3412" s="4">
        <v>45107</v>
      </c>
      <c r="E3412" s="4">
        <v>45135</v>
      </c>
      <c r="F3412" s="5">
        <v>-7.7104862613153191E-2</v>
      </c>
      <c r="G3412" s="5">
        <f>'PG facts'!D41</f>
        <v>-1</v>
      </c>
      <c r="H3412" s="5">
        <f t="shared" si="106"/>
        <v>5.9451598385932289E-3</v>
      </c>
      <c r="I3412" s="5">
        <f t="shared" si="107"/>
        <v>7.7104862613153191E-2</v>
      </c>
    </row>
    <row r="3413" spans="1:9" ht="25" customHeight="1">
      <c r="A3413" s="1"/>
      <c r="B3413" s="1">
        <v>185</v>
      </c>
      <c r="C3413" s="13" t="s">
        <v>47</v>
      </c>
      <c r="D3413" s="4">
        <v>45199</v>
      </c>
      <c r="E3413" s="4">
        <v>45217</v>
      </c>
      <c r="F3413" s="5">
        <v>1.3149542033191297</v>
      </c>
      <c r="G3413" s="5">
        <f>'PG facts'!D48</f>
        <v>0</v>
      </c>
      <c r="H3413" s="5">
        <f t="shared" si="106"/>
        <v>1.7291045568266472</v>
      </c>
      <c r="I3413" s="5">
        <f t="shared" si="107"/>
        <v>0</v>
      </c>
    </row>
    <row r="3414" spans="1:9" ht="25" customHeight="1">
      <c r="A3414" s="1"/>
      <c r="B3414" s="1">
        <v>185</v>
      </c>
      <c r="C3414" s="13" t="s">
        <v>47</v>
      </c>
      <c r="D3414" s="4">
        <v>45291</v>
      </c>
      <c r="E3414" s="4">
        <v>45314</v>
      </c>
      <c r="F3414" s="5">
        <v>2.2032156673114089</v>
      </c>
      <c r="G3414" s="5">
        <f>'PG facts'!D55</f>
        <v>-1</v>
      </c>
      <c r="H3414" s="5">
        <f t="shared" si="106"/>
        <v>4.854159276686457</v>
      </c>
      <c r="I3414" s="5">
        <f t="shared" si="107"/>
        <v>-2.2032156673114089</v>
      </c>
    </row>
    <row r="3415" spans="1:9" ht="25" customHeight="1">
      <c r="A3415" s="1"/>
      <c r="B3415" s="1">
        <v>185</v>
      </c>
      <c r="C3415" s="13" t="s">
        <v>47</v>
      </c>
      <c r="D3415" s="4">
        <v>45382</v>
      </c>
      <c r="E3415" s="4">
        <v>45401</v>
      </c>
      <c r="F3415" s="5">
        <v>1.360673628563136</v>
      </c>
      <c r="G3415" s="5">
        <f>'PG facts'!D62</f>
        <v>1</v>
      </c>
      <c r="H3415" s="5">
        <f t="shared" si="106"/>
        <v>1.851432723467171</v>
      </c>
      <c r="I3415" s="5">
        <f t="shared" si="107"/>
        <v>1.360673628563136</v>
      </c>
    </row>
    <row r="3416" spans="1:9" ht="25" customHeight="1">
      <c r="A3416" s="1"/>
      <c r="B3416" s="1">
        <v>185</v>
      </c>
      <c r="C3416" s="13" t="s">
        <v>47</v>
      </c>
      <c r="D3416" s="4">
        <v>45473</v>
      </c>
      <c r="E3416" s="4">
        <v>45503</v>
      </c>
      <c r="F3416" s="5">
        <v>1.8739916021125014</v>
      </c>
      <c r="G3416" s="5">
        <f>'PG facts'!D69</f>
        <v>1</v>
      </c>
      <c r="H3416" s="5">
        <f t="shared" si="106"/>
        <v>3.5118445247881795</v>
      </c>
      <c r="I3416" s="5">
        <f t="shared" si="107"/>
        <v>1.8739916021125014</v>
      </c>
    </row>
    <row r="3417" spans="1:9" ht="25" customHeight="1">
      <c r="A3417" s="1"/>
      <c r="B3417" s="1">
        <v>185</v>
      </c>
      <c r="C3417" s="13" t="s">
        <v>47</v>
      </c>
      <c r="D3417" s="4">
        <v>45565</v>
      </c>
      <c r="E3417" s="4">
        <v>45583</v>
      </c>
      <c r="F3417" s="5">
        <v>2.247682698810527</v>
      </c>
      <c r="G3417" s="5">
        <f>'PG facts'!D76</f>
        <v>0</v>
      </c>
      <c r="H3417" s="5">
        <f t="shared" si="106"/>
        <v>5.0520775145321739</v>
      </c>
      <c r="I3417" s="5">
        <f t="shared" si="107"/>
        <v>0</v>
      </c>
    </row>
    <row r="3418" spans="1:9" ht="25" customHeight="1">
      <c r="A3418" s="1"/>
      <c r="B3418" s="1">
        <v>185</v>
      </c>
      <c r="C3418" s="13" t="s">
        <v>47</v>
      </c>
      <c r="D3418" s="4">
        <v>45657</v>
      </c>
      <c r="E3418" s="4">
        <v>45679</v>
      </c>
      <c r="F3418" s="5">
        <v>2.1103784092813216</v>
      </c>
      <c r="G3418" s="5">
        <f>'PG facts'!D83</f>
        <v>0</v>
      </c>
      <c r="H3418" s="5">
        <f t="shared" si="106"/>
        <v>4.453697030360761</v>
      </c>
      <c r="I3418" s="5">
        <f t="shared" si="107"/>
        <v>0</v>
      </c>
    </row>
    <row r="3419" spans="1:9" ht="25" customHeight="1">
      <c r="A3419" s="1"/>
      <c r="B3419" s="1">
        <v>185</v>
      </c>
      <c r="C3419" s="13" t="s">
        <v>50</v>
      </c>
      <c r="D3419" s="4">
        <v>44742</v>
      </c>
      <c r="E3419" s="4">
        <v>44771</v>
      </c>
      <c r="F3419" s="5">
        <v>3.4048088537418808</v>
      </c>
      <c r="G3419" s="5">
        <f>'PG facts'!D13</f>
        <v>-2</v>
      </c>
      <c r="H3419" s="5">
        <f t="shared" si="106"/>
        <v>11.5927233305191</v>
      </c>
      <c r="I3419" s="5">
        <f t="shared" si="107"/>
        <v>-6.8096177074837616</v>
      </c>
    </row>
    <row r="3420" spans="1:9" ht="25" customHeight="1">
      <c r="A3420" s="1"/>
      <c r="B3420" s="1">
        <v>185</v>
      </c>
      <c r="C3420" s="13" t="s">
        <v>50</v>
      </c>
      <c r="D3420" s="4">
        <v>44834</v>
      </c>
      <c r="E3420" s="4">
        <v>44853</v>
      </c>
      <c r="F3420" s="5">
        <v>-0.26864270520209343</v>
      </c>
      <c r="G3420" s="5">
        <f>'PG facts'!D20</f>
        <v>-1</v>
      </c>
      <c r="H3420" s="5">
        <f t="shared" si="106"/>
        <v>7.2168903058298872E-2</v>
      </c>
      <c r="I3420" s="5">
        <f t="shared" si="107"/>
        <v>0.26864270520209343</v>
      </c>
    </row>
    <row r="3421" spans="1:9" ht="25" customHeight="1">
      <c r="A3421" s="1"/>
      <c r="B3421" s="1">
        <v>185</v>
      </c>
      <c r="C3421" s="13" t="s">
        <v>50</v>
      </c>
      <c r="D3421" s="4">
        <v>44926</v>
      </c>
      <c r="E3421" s="4">
        <v>44945</v>
      </c>
      <c r="F3421" s="5">
        <v>-0.97880747126437573</v>
      </c>
      <c r="G3421" s="5">
        <f>'PG facts'!D27</f>
        <v>-4</v>
      </c>
      <c r="H3421" s="5">
        <f t="shared" si="106"/>
        <v>0.95806406580296166</v>
      </c>
      <c r="I3421" s="5">
        <f t="shared" si="107"/>
        <v>3.9152298850575029</v>
      </c>
    </row>
    <row r="3422" spans="1:9" ht="25" customHeight="1">
      <c r="A3422" s="1"/>
      <c r="B3422" s="1">
        <v>185</v>
      </c>
      <c r="C3422" s="13" t="s">
        <v>50</v>
      </c>
      <c r="D3422" s="4">
        <v>45016</v>
      </c>
      <c r="E3422" s="4">
        <v>45037</v>
      </c>
      <c r="F3422" s="5">
        <v>-1.5609194946349714</v>
      </c>
      <c r="G3422" s="5">
        <f>'PG facts'!D34</f>
        <v>0</v>
      </c>
      <c r="H3422" s="5">
        <f t="shared" si="106"/>
        <v>2.4364696687314944</v>
      </c>
      <c r="I3422" s="5">
        <f t="shared" si="107"/>
        <v>0</v>
      </c>
    </row>
    <row r="3423" spans="1:9" ht="25" customHeight="1">
      <c r="A3423" s="1"/>
      <c r="B3423" s="1">
        <v>185</v>
      </c>
      <c r="C3423" s="13" t="s">
        <v>50</v>
      </c>
      <c r="D3423" s="4">
        <v>45107</v>
      </c>
      <c r="E3423" s="4">
        <v>45135</v>
      </c>
      <c r="F3423" s="5">
        <v>-0.28354349497309306</v>
      </c>
      <c r="G3423" s="5">
        <f>'PG facts'!D41</f>
        <v>-1</v>
      </c>
      <c r="H3423" s="5">
        <f t="shared" si="106"/>
        <v>8.0396913541556453E-2</v>
      </c>
      <c r="I3423" s="5">
        <f t="shared" si="107"/>
        <v>0.28354349497309306</v>
      </c>
    </row>
    <row r="3424" spans="1:9" ht="25" customHeight="1">
      <c r="A3424" s="1"/>
      <c r="B3424" s="1">
        <v>185</v>
      </c>
      <c r="C3424" s="13" t="s">
        <v>50</v>
      </c>
      <c r="D3424" s="4">
        <v>45199</v>
      </c>
      <c r="E3424" s="4">
        <v>45217</v>
      </c>
      <c r="F3424" s="5">
        <v>-7.7104862613153191E-2</v>
      </c>
      <c r="G3424" s="5">
        <f>'PG facts'!D48</f>
        <v>0</v>
      </c>
      <c r="H3424" s="5">
        <f t="shared" si="106"/>
        <v>5.9451598385932289E-3</v>
      </c>
      <c r="I3424" s="5">
        <f t="shared" si="107"/>
        <v>0</v>
      </c>
    </row>
    <row r="3425" spans="1:9" ht="25" customHeight="1">
      <c r="A3425" s="1"/>
      <c r="B3425" s="1">
        <v>185</v>
      </c>
      <c r="C3425" s="13" t="s">
        <v>50</v>
      </c>
      <c r="D3425" s="4">
        <v>45291</v>
      </c>
      <c r="E3425" s="4">
        <v>45314</v>
      </c>
      <c r="F3425" s="5">
        <v>1.3149542033191297</v>
      </c>
      <c r="G3425" s="5">
        <f>'PG facts'!D55</f>
        <v>-1</v>
      </c>
      <c r="H3425" s="5">
        <f t="shared" si="106"/>
        <v>1.7291045568266472</v>
      </c>
      <c r="I3425" s="5">
        <f t="shared" si="107"/>
        <v>-1.3149542033191297</v>
      </c>
    </row>
    <row r="3426" spans="1:9" ht="25" customHeight="1">
      <c r="A3426" s="1"/>
      <c r="B3426" s="1">
        <v>185</v>
      </c>
      <c r="C3426" s="13" t="s">
        <v>50</v>
      </c>
      <c r="D3426" s="4">
        <v>45382</v>
      </c>
      <c r="E3426" s="4">
        <v>45401</v>
      </c>
      <c r="F3426" s="5">
        <v>2.2032156673114089</v>
      </c>
      <c r="G3426" s="5">
        <f>'PG facts'!D62</f>
        <v>1</v>
      </c>
      <c r="H3426" s="5">
        <f t="shared" si="106"/>
        <v>4.854159276686457</v>
      </c>
      <c r="I3426" s="5">
        <f t="shared" si="107"/>
        <v>2.2032156673114089</v>
      </c>
    </row>
    <row r="3427" spans="1:9" ht="25" customHeight="1">
      <c r="A3427" s="1"/>
      <c r="B3427" s="1">
        <v>185</v>
      </c>
      <c r="C3427" s="13" t="s">
        <v>50</v>
      </c>
      <c r="D3427" s="4">
        <v>45473</v>
      </c>
      <c r="E3427" s="4">
        <v>45503</v>
      </c>
      <c r="F3427" s="5">
        <v>1.360673628563136</v>
      </c>
      <c r="G3427" s="5">
        <f>'PG facts'!D69</f>
        <v>1</v>
      </c>
      <c r="H3427" s="5">
        <f t="shared" si="106"/>
        <v>1.851432723467171</v>
      </c>
      <c r="I3427" s="5">
        <f t="shared" si="107"/>
        <v>1.360673628563136</v>
      </c>
    </row>
    <row r="3428" spans="1:9" ht="25" customHeight="1">
      <c r="A3428" s="1"/>
      <c r="B3428" s="1">
        <v>185</v>
      </c>
      <c r="C3428" s="13" t="s">
        <v>50</v>
      </c>
      <c r="D3428" s="4">
        <v>45565</v>
      </c>
      <c r="E3428" s="4">
        <v>45583</v>
      </c>
      <c r="F3428" s="5">
        <v>1.8739916021125014</v>
      </c>
      <c r="G3428" s="5">
        <f>'PG facts'!D76</f>
        <v>0</v>
      </c>
      <c r="H3428" s="5">
        <f t="shared" si="106"/>
        <v>3.5118445247881795</v>
      </c>
      <c r="I3428" s="5">
        <f t="shared" si="107"/>
        <v>0</v>
      </c>
    </row>
    <row r="3429" spans="1:9" ht="25" customHeight="1">
      <c r="A3429" s="1"/>
      <c r="B3429" s="1">
        <v>185</v>
      </c>
      <c r="C3429" s="13" t="s">
        <v>50</v>
      </c>
      <c r="D3429" s="4">
        <v>45657</v>
      </c>
      <c r="E3429" s="4">
        <v>45679</v>
      </c>
      <c r="F3429" s="5">
        <v>2.247682698810527</v>
      </c>
      <c r="G3429" s="5">
        <f>'PG facts'!D83</f>
        <v>0</v>
      </c>
      <c r="H3429" s="5">
        <f t="shared" si="106"/>
        <v>5.0520775145321739</v>
      </c>
      <c r="I3429" s="5">
        <f t="shared" si="107"/>
        <v>0</v>
      </c>
    </row>
    <row r="3430" spans="1:9" ht="25" customHeight="1">
      <c r="A3430" s="1"/>
      <c r="B3430" s="1">
        <v>186</v>
      </c>
      <c r="C3430" s="13" t="s">
        <v>47</v>
      </c>
      <c r="D3430" s="4">
        <v>44651</v>
      </c>
      <c r="E3430" s="4">
        <v>44671</v>
      </c>
      <c r="F3430" s="5">
        <v>3.4048088537418808</v>
      </c>
      <c r="G3430" s="5">
        <f>'PG facts'!D7</f>
        <v>1</v>
      </c>
      <c r="H3430" s="5">
        <f t="shared" si="106"/>
        <v>11.5927233305191</v>
      </c>
      <c r="I3430" s="5">
        <f t="shared" si="107"/>
        <v>3.4048088537418808</v>
      </c>
    </row>
    <row r="3431" spans="1:9" ht="25" customHeight="1">
      <c r="A3431" s="1"/>
      <c r="B3431" s="1">
        <v>186</v>
      </c>
      <c r="C3431" s="13" t="s">
        <v>47</v>
      </c>
      <c r="D3431" s="4">
        <v>44742</v>
      </c>
      <c r="E3431" s="4">
        <v>44771</v>
      </c>
      <c r="F3431" s="5">
        <v>-0.26864270520209343</v>
      </c>
      <c r="G3431" s="5">
        <f>'PG facts'!D14</f>
        <v>-2</v>
      </c>
      <c r="H3431" s="5">
        <f t="shared" si="106"/>
        <v>7.2168903058298872E-2</v>
      </c>
      <c r="I3431" s="5">
        <f t="shared" si="107"/>
        <v>0.53728541040418687</v>
      </c>
    </row>
    <row r="3432" spans="1:9" ht="25" customHeight="1">
      <c r="A3432" s="1"/>
      <c r="B3432" s="1">
        <v>186</v>
      </c>
      <c r="C3432" s="13" t="s">
        <v>47</v>
      </c>
      <c r="D3432" s="4">
        <v>44834</v>
      </c>
      <c r="E3432" s="4">
        <v>44853</v>
      </c>
      <c r="F3432" s="5">
        <v>-0.97880747126437573</v>
      </c>
      <c r="G3432" s="5">
        <f>'PG facts'!D21</f>
        <v>1</v>
      </c>
      <c r="H3432" s="5">
        <f t="shared" si="106"/>
        <v>0.95806406580296166</v>
      </c>
      <c r="I3432" s="5">
        <f t="shared" si="107"/>
        <v>-0.97880747126437573</v>
      </c>
    </row>
    <row r="3433" spans="1:9" ht="25" customHeight="1">
      <c r="A3433" s="1"/>
      <c r="B3433" s="1">
        <v>186</v>
      </c>
      <c r="C3433" s="13" t="s">
        <v>47</v>
      </c>
      <c r="D3433" s="4">
        <v>44926</v>
      </c>
      <c r="E3433" s="4">
        <v>44945</v>
      </c>
      <c r="F3433" s="5">
        <v>-1.5609194946349714</v>
      </c>
      <c r="G3433" s="5">
        <f>'PG facts'!D28</f>
        <v>-8</v>
      </c>
      <c r="H3433" s="5">
        <f t="shared" si="106"/>
        <v>2.4364696687314944</v>
      </c>
      <c r="I3433" s="5">
        <f t="shared" si="107"/>
        <v>12.487355957079771</v>
      </c>
    </row>
    <row r="3434" spans="1:9" ht="25" customHeight="1">
      <c r="A3434" s="1"/>
      <c r="B3434" s="1">
        <v>186</v>
      </c>
      <c r="C3434" s="13" t="s">
        <v>47</v>
      </c>
      <c r="D3434" s="4">
        <v>45016</v>
      </c>
      <c r="E3434" s="4">
        <v>45037</v>
      </c>
      <c r="F3434" s="5">
        <v>-0.28354349497309306</v>
      </c>
      <c r="G3434" s="5">
        <f>'PG facts'!D35</f>
        <v>-1</v>
      </c>
      <c r="H3434" s="5">
        <f t="shared" si="106"/>
        <v>8.0396913541556453E-2</v>
      </c>
      <c r="I3434" s="5">
        <f t="shared" si="107"/>
        <v>0.28354349497309306</v>
      </c>
    </row>
    <row r="3435" spans="1:9" ht="25" customHeight="1">
      <c r="A3435" s="1"/>
      <c r="B3435" s="1">
        <v>186</v>
      </c>
      <c r="C3435" s="13" t="s">
        <v>47</v>
      </c>
      <c r="D3435" s="4">
        <v>45107</v>
      </c>
      <c r="E3435" s="4">
        <v>45135</v>
      </c>
      <c r="F3435" s="5">
        <v>-7.7104862613153191E-2</v>
      </c>
      <c r="G3435" s="5">
        <f>'PG facts'!D42</f>
        <v>-1</v>
      </c>
      <c r="H3435" s="5">
        <f t="shared" si="106"/>
        <v>5.9451598385932289E-3</v>
      </c>
      <c r="I3435" s="5">
        <f t="shared" si="107"/>
        <v>7.7104862613153191E-2</v>
      </c>
    </row>
    <row r="3436" spans="1:9" ht="25" customHeight="1">
      <c r="A3436" s="1"/>
      <c r="B3436" s="1">
        <v>186</v>
      </c>
      <c r="C3436" s="13" t="s">
        <v>47</v>
      </c>
      <c r="D3436" s="4">
        <v>45199</v>
      </c>
      <c r="E3436" s="4">
        <v>45217</v>
      </c>
      <c r="F3436" s="5">
        <v>1.3149542033191297</v>
      </c>
      <c r="G3436" s="5">
        <f>'PG facts'!D49</f>
        <v>-2</v>
      </c>
      <c r="H3436" s="5">
        <f t="shared" si="106"/>
        <v>1.7291045568266472</v>
      </c>
      <c r="I3436" s="5">
        <f t="shared" si="107"/>
        <v>-2.6299084066382594</v>
      </c>
    </row>
    <row r="3437" spans="1:9" ht="25" customHeight="1">
      <c r="A3437" s="1"/>
      <c r="B3437" s="1">
        <v>186</v>
      </c>
      <c r="C3437" s="13" t="s">
        <v>47</v>
      </c>
      <c r="D3437" s="4">
        <v>45291</v>
      </c>
      <c r="E3437" s="4">
        <v>45314</v>
      </c>
      <c r="F3437" s="5">
        <v>2.2032156673114089</v>
      </c>
      <c r="G3437" s="5">
        <f>'PG facts'!D56</f>
        <v>1</v>
      </c>
      <c r="H3437" s="5">
        <f t="shared" si="106"/>
        <v>4.854159276686457</v>
      </c>
      <c r="I3437" s="5">
        <f t="shared" si="107"/>
        <v>2.2032156673114089</v>
      </c>
    </row>
    <row r="3438" spans="1:9" ht="25" customHeight="1">
      <c r="A3438" s="1"/>
      <c r="B3438" s="1">
        <v>186</v>
      </c>
      <c r="C3438" s="13" t="s">
        <v>47</v>
      </c>
      <c r="D3438" s="4">
        <v>45382</v>
      </c>
      <c r="E3438" s="4">
        <v>45401</v>
      </c>
      <c r="F3438" s="5">
        <v>1.360673628563136</v>
      </c>
      <c r="G3438" s="5">
        <f>'PG facts'!D63</f>
        <v>2</v>
      </c>
      <c r="H3438" s="5">
        <f t="shared" si="106"/>
        <v>1.851432723467171</v>
      </c>
      <c r="I3438" s="5">
        <f t="shared" si="107"/>
        <v>2.721347257126272</v>
      </c>
    </row>
    <row r="3439" spans="1:9" ht="25" customHeight="1">
      <c r="A3439" s="1"/>
      <c r="B3439" s="1">
        <v>186</v>
      </c>
      <c r="C3439" s="13" t="s">
        <v>47</v>
      </c>
      <c r="D3439" s="4">
        <v>45473</v>
      </c>
      <c r="E3439" s="4">
        <v>45503</v>
      </c>
      <c r="F3439" s="5">
        <v>1.8739916021125014</v>
      </c>
      <c r="G3439" s="5">
        <f>'PG facts'!D70</f>
        <v>2</v>
      </c>
      <c r="H3439" s="5">
        <f t="shared" si="106"/>
        <v>3.5118445247881795</v>
      </c>
      <c r="I3439" s="5">
        <f t="shared" si="107"/>
        <v>3.7479832042250028</v>
      </c>
    </row>
    <row r="3440" spans="1:9" ht="25" customHeight="1">
      <c r="A3440" s="1"/>
      <c r="B3440" s="1">
        <v>186</v>
      </c>
      <c r="C3440" s="13" t="s">
        <v>47</v>
      </c>
      <c r="D3440" s="4">
        <v>45565</v>
      </c>
      <c r="E3440" s="4">
        <v>45583</v>
      </c>
      <c r="F3440" s="5">
        <v>2.247682698810527</v>
      </c>
      <c r="G3440" s="5">
        <f>'PG facts'!D77</f>
        <v>5</v>
      </c>
      <c r="H3440" s="5">
        <f t="shared" si="106"/>
        <v>5.0520775145321739</v>
      </c>
      <c r="I3440" s="5">
        <f t="shared" si="107"/>
        <v>11.238413494052635</v>
      </c>
    </row>
    <row r="3441" spans="1:9" ht="25" customHeight="1">
      <c r="A3441" s="1"/>
      <c r="B3441" s="1">
        <v>186</v>
      </c>
      <c r="C3441" s="13" t="s">
        <v>50</v>
      </c>
      <c r="D3441" s="4">
        <v>44742</v>
      </c>
      <c r="E3441" s="4">
        <v>44771</v>
      </c>
      <c r="F3441" s="5">
        <v>3.4048088537418808</v>
      </c>
      <c r="G3441" s="5">
        <f>'PG facts'!D14</f>
        <v>-2</v>
      </c>
      <c r="H3441" s="5">
        <f t="shared" si="106"/>
        <v>11.5927233305191</v>
      </c>
      <c r="I3441" s="5">
        <f t="shared" si="107"/>
        <v>-6.8096177074837616</v>
      </c>
    </row>
    <row r="3442" spans="1:9" ht="25" customHeight="1">
      <c r="A3442" s="1"/>
      <c r="B3442" s="1">
        <v>186</v>
      </c>
      <c r="C3442" s="13" t="s">
        <v>50</v>
      </c>
      <c r="D3442" s="4">
        <v>44834</v>
      </c>
      <c r="E3442" s="4">
        <v>44853</v>
      </c>
      <c r="F3442" s="5">
        <v>-0.26864270520209343</v>
      </c>
      <c r="G3442" s="5">
        <f>'PG facts'!D21</f>
        <v>1</v>
      </c>
      <c r="H3442" s="5">
        <f t="shared" si="106"/>
        <v>7.2168903058298872E-2</v>
      </c>
      <c r="I3442" s="5">
        <f t="shared" si="107"/>
        <v>-0.26864270520209343</v>
      </c>
    </row>
    <row r="3443" spans="1:9" ht="25" customHeight="1">
      <c r="A3443" s="1"/>
      <c r="B3443" s="1">
        <v>186</v>
      </c>
      <c r="C3443" s="13" t="s">
        <v>50</v>
      </c>
      <c r="D3443" s="4">
        <v>44926</v>
      </c>
      <c r="E3443" s="4">
        <v>44945</v>
      </c>
      <c r="F3443" s="5">
        <v>-0.97880747126437573</v>
      </c>
      <c r="G3443" s="5">
        <f>'PG facts'!D28</f>
        <v>-8</v>
      </c>
      <c r="H3443" s="5">
        <f t="shared" si="106"/>
        <v>0.95806406580296166</v>
      </c>
      <c r="I3443" s="5">
        <f t="shared" si="107"/>
        <v>7.8304597701150058</v>
      </c>
    </row>
    <row r="3444" spans="1:9" ht="25" customHeight="1">
      <c r="A3444" s="1"/>
      <c r="B3444" s="1">
        <v>186</v>
      </c>
      <c r="C3444" s="13" t="s">
        <v>50</v>
      </c>
      <c r="D3444" s="4">
        <v>45016</v>
      </c>
      <c r="E3444" s="4">
        <v>45037</v>
      </c>
      <c r="F3444" s="5">
        <v>-1.5609194946349714</v>
      </c>
      <c r="G3444" s="5">
        <f>'PG facts'!D35</f>
        <v>-1</v>
      </c>
      <c r="H3444" s="5">
        <f t="shared" si="106"/>
        <v>2.4364696687314944</v>
      </c>
      <c r="I3444" s="5">
        <f t="shared" si="107"/>
        <v>1.5609194946349714</v>
      </c>
    </row>
    <row r="3445" spans="1:9" ht="25" customHeight="1">
      <c r="A3445" s="1"/>
      <c r="B3445" s="1">
        <v>186</v>
      </c>
      <c r="C3445" s="13" t="s">
        <v>50</v>
      </c>
      <c r="D3445" s="4">
        <v>45107</v>
      </c>
      <c r="E3445" s="4">
        <v>45135</v>
      </c>
      <c r="F3445" s="5">
        <v>-0.28354349497309306</v>
      </c>
      <c r="G3445" s="5">
        <f>'PG facts'!D42</f>
        <v>-1</v>
      </c>
      <c r="H3445" s="5">
        <f t="shared" si="106"/>
        <v>8.0396913541556453E-2</v>
      </c>
      <c r="I3445" s="5">
        <f t="shared" si="107"/>
        <v>0.28354349497309306</v>
      </c>
    </row>
    <row r="3446" spans="1:9" ht="25" customHeight="1">
      <c r="A3446" s="1"/>
      <c r="B3446" s="1">
        <v>186</v>
      </c>
      <c r="C3446" s="13" t="s">
        <v>50</v>
      </c>
      <c r="D3446" s="4">
        <v>45199</v>
      </c>
      <c r="E3446" s="4">
        <v>45217</v>
      </c>
      <c r="F3446" s="5">
        <v>-7.7104862613153191E-2</v>
      </c>
      <c r="G3446" s="5">
        <f>'PG facts'!D49</f>
        <v>-2</v>
      </c>
      <c r="H3446" s="5">
        <f t="shared" si="106"/>
        <v>5.9451598385932289E-3</v>
      </c>
      <c r="I3446" s="5">
        <f t="shared" si="107"/>
        <v>0.15420972522630638</v>
      </c>
    </row>
    <row r="3447" spans="1:9" ht="25" customHeight="1">
      <c r="A3447" s="1"/>
      <c r="B3447" s="1">
        <v>186</v>
      </c>
      <c r="C3447" s="13" t="s">
        <v>50</v>
      </c>
      <c r="D3447" s="4">
        <v>45291</v>
      </c>
      <c r="E3447" s="4">
        <v>45314</v>
      </c>
      <c r="F3447" s="5">
        <v>1.3149542033191297</v>
      </c>
      <c r="G3447" s="5">
        <f>'PG facts'!D56</f>
        <v>1</v>
      </c>
      <c r="H3447" s="5">
        <f t="shared" si="106"/>
        <v>1.7291045568266472</v>
      </c>
      <c r="I3447" s="5">
        <f t="shared" si="107"/>
        <v>1.3149542033191297</v>
      </c>
    </row>
    <row r="3448" spans="1:9" ht="25" customHeight="1">
      <c r="A3448" s="1"/>
      <c r="B3448" s="1">
        <v>186</v>
      </c>
      <c r="C3448" s="13" t="s">
        <v>50</v>
      </c>
      <c r="D3448" s="4">
        <v>45382</v>
      </c>
      <c r="E3448" s="4">
        <v>45401</v>
      </c>
      <c r="F3448" s="5">
        <v>2.2032156673114089</v>
      </c>
      <c r="G3448" s="5">
        <f>'PG facts'!D63</f>
        <v>2</v>
      </c>
      <c r="H3448" s="5">
        <f t="shared" si="106"/>
        <v>4.854159276686457</v>
      </c>
      <c r="I3448" s="5">
        <f t="shared" si="107"/>
        <v>4.4064313346228179</v>
      </c>
    </row>
    <row r="3449" spans="1:9" ht="25" customHeight="1">
      <c r="A3449" s="1"/>
      <c r="B3449" s="1">
        <v>186</v>
      </c>
      <c r="C3449" s="13" t="s">
        <v>50</v>
      </c>
      <c r="D3449" s="4">
        <v>45473</v>
      </c>
      <c r="E3449" s="4">
        <v>45503</v>
      </c>
      <c r="F3449" s="5">
        <v>1.360673628563136</v>
      </c>
      <c r="G3449" s="5">
        <f>'PG facts'!D70</f>
        <v>2</v>
      </c>
      <c r="H3449" s="5">
        <f t="shared" si="106"/>
        <v>1.851432723467171</v>
      </c>
      <c r="I3449" s="5">
        <f t="shared" si="107"/>
        <v>2.721347257126272</v>
      </c>
    </row>
    <row r="3450" spans="1:9" ht="25" customHeight="1">
      <c r="A3450" s="1"/>
      <c r="B3450" s="1">
        <v>186</v>
      </c>
      <c r="C3450" s="13" t="s">
        <v>50</v>
      </c>
      <c r="D3450" s="4">
        <v>45565</v>
      </c>
      <c r="E3450" s="4">
        <v>45583</v>
      </c>
      <c r="F3450" s="5">
        <v>1.8739916021125014</v>
      </c>
      <c r="G3450" s="5">
        <f>'PG facts'!D77</f>
        <v>5</v>
      </c>
      <c r="H3450" s="5">
        <f t="shared" si="106"/>
        <v>3.5118445247881795</v>
      </c>
      <c r="I3450" s="5">
        <f t="shared" si="107"/>
        <v>9.369958010562506</v>
      </c>
    </row>
    <row r="3451" spans="1:9" ht="25" customHeight="1">
      <c r="A3451" s="1"/>
      <c r="B3451" s="1">
        <v>187</v>
      </c>
      <c r="C3451" s="13" t="s">
        <v>47</v>
      </c>
      <c r="D3451" s="4">
        <v>44651</v>
      </c>
      <c r="E3451" s="4">
        <v>44671</v>
      </c>
      <c r="F3451" s="5">
        <v>3.4048088537418808</v>
      </c>
      <c r="G3451" s="5">
        <f>'PG facts'!D7</f>
        <v>1</v>
      </c>
      <c r="H3451" s="5">
        <f t="shared" si="106"/>
        <v>11.5927233305191</v>
      </c>
      <c r="I3451" s="5">
        <f t="shared" si="107"/>
        <v>3.4048088537418808</v>
      </c>
    </row>
    <row r="3452" spans="1:9" ht="25" customHeight="1">
      <c r="A3452" s="1"/>
      <c r="B3452" s="1">
        <v>187</v>
      </c>
      <c r="C3452" s="13" t="s">
        <v>47</v>
      </c>
      <c r="D3452" s="4">
        <v>44742</v>
      </c>
      <c r="E3452" s="4">
        <v>44771</v>
      </c>
      <c r="F3452" s="5">
        <v>-0.26864270520209343</v>
      </c>
      <c r="G3452" s="5">
        <f>'PG facts'!D14</f>
        <v>-2</v>
      </c>
      <c r="H3452" s="5">
        <f t="shared" si="106"/>
        <v>7.2168903058298872E-2</v>
      </c>
      <c r="I3452" s="5">
        <f t="shared" si="107"/>
        <v>0.53728541040418687</v>
      </c>
    </row>
    <row r="3453" spans="1:9" ht="25" customHeight="1">
      <c r="A3453" s="1"/>
      <c r="B3453" s="1">
        <v>187</v>
      </c>
      <c r="C3453" s="13" t="s">
        <v>47</v>
      </c>
      <c r="D3453" s="4">
        <v>44834</v>
      </c>
      <c r="E3453" s="4">
        <v>44853</v>
      </c>
      <c r="F3453" s="5">
        <v>-0.97880747126437573</v>
      </c>
      <c r="G3453" s="5">
        <f>'PG facts'!D21</f>
        <v>1</v>
      </c>
      <c r="H3453" s="5">
        <f t="shared" si="106"/>
        <v>0.95806406580296166</v>
      </c>
      <c r="I3453" s="5">
        <f t="shared" si="107"/>
        <v>-0.97880747126437573</v>
      </c>
    </row>
    <row r="3454" spans="1:9" ht="25" customHeight="1">
      <c r="A3454" s="1"/>
      <c r="B3454" s="1">
        <v>187</v>
      </c>
      <c r="C3454" s="13" t="s">
        <v>47</v>
      </c>
      <c r="D3454" s="4">
        <v>44926</v>
      </c>
      <c r="E3454" s="4">
        <v>44945</v>
      </c>
      <c r="F3454" s="5">
        <v>-1.5609194946349714</v>
      </c>
      <c r="G3454" s="5">
        <f>'PG facts'!D28</f>
        <v>-8</v>
      </c>
      <c r="H3454" s="5">
        <f t="shared" si="106"/>
        <v>2.4364696687314944</v>
      </c>
      <c r="I3454" s="5">
        <f t="shared" si="107"/>
        <v>12.487355957079771</v>
      </c>
    </row>
    <row r="3455" spans="1:9" ht="25" customHeight="1">
      <c r="A3455" s="1"/>
      <c r="B3455" s="1">
        <v>187</v>
      </c>
      <c r="C3455" s="13" t="s">
        <v>47</v>
      </c>
      <c r="D3455" s="4">
        <v>45016</v>
      </c>
      <c r="E3455" s="4">
        <v>45037</v>
      </c>
      <c r="F3455" s="5">
        <v>-0.28354349497309306</v>
      </c>
      <c r="G3455" s="5">
        <f>'PG facts'!D35</f>
        <v>-1</v>
      </c>
      <c r="H3455" s="5">
        <f t="shared" si="106"/>
        <v>8.0396913541556453E-2</v>
      </c>
      <c r="I3455" s="5">
        <f t="shared" si="107"/>
        <v>0.28354349497309306</v>
      </c>
    </row>
    <row r="3456" spans="1:9" ht="25" customHeight="1">
      <c r="A3456" s="1"/>
      <c r="B3456" s="1">
        <v>187</v>
      </c>
      <c r="C3456" s="13" t="s">
        <v>47</v>
      </c>
      <c r="D3456" s="4">
        <v>45107</v>
      </c>
      <c r="E3456" s="4">
        <v>45135</v>
      </c>
      <c r="F3456" s="5">
        <v>-7.7104862613153191E-2</v>
      </c>
      <c r="G3456" s="5">
        <f>'PG facts'!D42</f>
        <v>-1</v>
      </c>
      <c r="H3456" s="5">
        <f t="shared" si="106"/>
        <v>5.9451598385932289E-3</v>
      </c>
      <c r="I3456" s="5">
        <f t="shared" si="107"/>
        <v>7.7104862613153191E-2</v>
      </c>
    </row>
    <row r="3457" spans="1:9" ht="25" customHeight="1">
      <c r="A3457" s="1"/>
      <c r="B3457" s="1">
        <v>187</v>
      </c>
      <c r="C3457" s="13" t="s">
        <v>47</v>
      </c>
      <c r="D3457" s="4">
        <v>45199</v>
      </c>
      <c r="E3457" s="4">
        <v>45217</v>
      </c>
      <c r="F3457" s="5">
        <v>1.3149542033191297</v>
      </c>
      <c r="G3457" s="5">
        <f>'PG facts'!D49</f>
        <v>-2</v>
      </c>
      <c r="H3457" s="5">
        <f t="shared" si="106"/>
        <v>1.7291045568266472</v>
      </c>
      <c r="I3457" s="5">
        <f t="shared" si="107"/>
        <v>-2.6299084066382594</v>
      </c>
    </row>
    <row r="3458" spans="1:9" ht="25" customHeight="1">
      <c r="A3458" s="1"/>
      <c r="B3458" s="1">
        <v>187</v>
      </c>
      <c r="C3458" s="13" t="s">
        <v>47</v>
      </c>
      <c r="D3458" s="4">
        <v>45291</v>
      </c>
      <c r="E3458" s="4">
        <v>45314</v>
      </c>
      <c r="F3458" s="5">
        <v>2.2032156673114089</v>
      </c>
      <c r="G3458" s="5">
        <f>'PG facts'!D56</f>
        <v>1</v>
      </c>
      <c r="H3458" s="5">
        <f t="shared" si="106"/>
        <v>4.854159276686457</v>
      </c>
      <c r="I3458" s="5">
        <f t="shared" si="107"/>
        <v>2.2032156673114089</v>
      </c>
    </row>
    <row r="3459" spans="1:9" ht="25" customHeight="1">
      <c r="A3459" s="1"/>
      <c r="B3459" s="1">
        <v>187</v>
      </c>
      <c r="C3459" s="13" t="s">
        <v>47</v>
      </c>
      <c r="D3459" s="4">
        <v>45382</v>
      </c>
      <c r="E3459" s="4">
        <v>45401</v>
      </c>
      <c r="F3459" s="5">
        <v>1.360673628563136</v>
      </c>
      <c r="G3459" s="5">
        <f>'PG facts'!D63</f>
        <v>2</v>
      </c>
      <c r="H3459" s="5">
        <f t="shared" si="106"/>
        <v>1.851432723467171</v>
      </c>
      <c r="I3459" s="5">
        <f t="shared" si="107"/>
        <v>2.721347257126272</v>
      </c>
    </row>
    <row r="3460" spans="1:9" ht="25" customHeight="1">
      <c r="A3460" s="1"/>
      <c r="B3460" s="1">
        <v>187</v>
      </c>
      <c r="C3460" s="13" t="s">
        <v>47</v>
      </c>
      <c r="D3460" s="4">
        <v>45473</v>
      </c>
      <c r="E3460" s="4">
        <v>45503</v>
      </c>
      <c r="F3460" s="5">
        <v>1.8739916021125014</v>
      </c>
      <c r="G3460" s="5">
        <f>'PG facts'!D70</f>
        <v>2</v>
      </c>
      <c r="H3460" s="5">
        <f t="shared" si="106"/>
        <v>3.5118445247881795</v>
      </c>
      <c r="I3460" s="5">
        <f t="shared" si="107"/>
        <v>3.7479832042250028</v>
      </c>
    </row>
    <row r="3461" spans="1:9" ht="25" customHeight="1">
      <c r="A3461" s="1"/>
      <c r="B3461" s="1">
        <v>187</v>
      </c>
      <c r="C3461" s="13" t="s">
        <v>47</v>
      </c>
      <c r="D3461" s="4">
        <v>45565</v>
      </c>
      <c r="E3461" s="4">
        <v>45583</v>
      </c>
      <c r="F3461" s="5">
        <v>2.247682698810527</v>
      </c>
      <c r="G3461" s="5">
        <f>'PG facts'!D77</f>
        <v>5</v>
      </c>
      <c r="H3461" s="5">
        <f t="shared" si="106"/>
        <v>5.0520775145321739</v>
      </c>
      <c r="I3461" s="5">
        <f t="shared" si="107"/>
        <v>11.238413494052635</v>
      </c>
    </row>
    <row r="3462" spans="1:9" ht="25" customHeight="1">
      <c r="A3462" s="1"/>
      <c r="B3462" s="1">
        <v>187</v>
      </c>
      <c r="C3462" s="13" t="s">
        <v>50</v>
      </c>
      <c r="D3462" s="4">
        <v>44742</v>
      </c>
      <c r="E3462" s="4">
        <v>44771</v>
      </c>
      <c r="F3462" s="5">
        <v>3.4048088537418808</v>
      </c>
      <c r="G3462" s="5">
        <f>'PG facts'!D14</f>
        <v>-2</v>
      </c>
      <c r="H3462" s="5">
        <f t="shared" ref="H3462:H3525" si="108">F3462^2</f>
        <v>11.5927233305191</v>
      </c>
      <c r="I3462" s="5">
        <f t="shared" ref="I3462:I3525" si="109">F3462*G3462</f>
        <v>-6.8096177074837616</v>
      </c>
    </row>
    <row r="3463" spans="1:9" ht="25" customHeight="1">
      <c r="A3463" s="1"/>
      <c r="B3463" s="1">
        <v>187</v>
      </c>
      <c r="C3463" s="13" t="s">
        <v>50</v>
      </c>
      <c r="D3463" s="4">
        <v>44834</v>
      </c>
      <c r="E3463" s="4">
        <v>44853</v>
      </c>
      <c r="F3463" s="5">
        <v>-0.26864270520209343</v>
      </c>
      <c r="G3463" s="5">
        <f>'PG facts'!D21</f>
        <v>1</v>
      </c>
      <c r="H3463" s="5">
        <f t="shared" si="108"/>
        <v>7.2168903058298872E-2</v>
      </c>
      <c r="I3463" s="5">
        <f t="shared" si="109"/>
        <v>-0.26864270520209343</v>
      </c>
    </row>
    <row r="3464" spans="1:9" ht="25" customHeight="1">
      <c r="A3464" s="1"/>
      <c r="B3464" s="1">
        <v>187</v>
      </c>
      <c r="C3464" s="13" t="s">
        <v>50</v>
      </c>
      <c r="D3464" s="4">
        <v>44926</v>
      </c>
      <c r="E3464" s="4">
        <v>44945</v>
      </c>
      <c r="F3464" s="5">
        <v>-0.97880747126437573</v>
      </c>
      <c r="G3464" s="5">
        <f>'PG facts'!D28</f>
        <v>-8</v>
      </c>
      <c r="H3464" s="5">
        <f t="shared" si="108"/>
        <v>0.95806406580296166</v>
      </c>
      <c r="I3464" s="5">
        <f t="shared" si="109"/>
        <v>7.8304597701150058</v>
      </c>
    </row>
    <row r="3465" spans="1:9" ht="25" customHeight="1">
      <c r="A3465" s="1"/>
      <c r="B3465" s="1">
        <v>187</v>
      </c>
      <c r="C3465" s="13" t="s">
        <v>50</v>
      </c>
      <c r="D3465" s="4">
        <v>45016</v>
      </c>
      <c r="E3465" s="4">
        <v>45037</v>
      </c>
      <c r="F3465" s="5">
        <v>-1.5609194946349714</v>
      </c>
      <c r="G3465" s="5">
        <f>'PG facts'!D35</f>
        <v>-1</v>
      </c>
      <c r="H3465" s="5">
        <f t="shared" si="108"/>
        <v>2.4364696687314944</v>
      </c>
      <c r="I3465" s="5">
        <f t="shared" si="109"/>
        <v>1.5609194946349714</v>
      </c>
    </row>
    <row r="3466" spans="1:9" ht="25" customHeight="1">
      <c r="A3466" s="1"/>
      <c r="B3466" s="1">
        <v>187</v>
      </c>
      <c r="C3466" s="13" t="s">
        <v>50</v>
      </c>
      <c r="D3466" s="4">
        <v>45107</v>
      </c>
      <c r="E3466" s="4">
        <v>45135</v>
      </c>
      <c r="F3466" s="5">
        <v>-0.28354349497309306</v>
      </c>
      <c r="G3466" s="5">
        <f>'PG facts'!D42</f>
        <v>-1</v>
      </c>
      <c r="H3466" s="5">
        <f t="shared" si="108"/>
        <v>8.0396913541556453E-2</v>
      </c>
      <c r="I3466" s="5">
        <f t="shared" si="109"/>
        <v>0.28354349497309306</v>
      </c>
    </row>
    <row r="3467" spans="1:9" ht="25" customHeight="1">
      <c r="A3467" s="1"/>
      <c r="B3467" s="1">
        <v>187</v>
      </c>
      <c r="C3467" s="13" t="s">
        <v>50</v>
      </c>
      <c r="D3467" s="4">
        <v>45199</v>
      </c>
      <c r="E3467" s="4">
        <v>45217</v>
      </c>
      <c r="F3467" s="5">
        <v>-7.7104862613153191E-2</v>
      </c>
      <c r="G3467" s="5">
        <f>'PG facts'!D49</f>
        <v>-2</v>
      </c>
      <c r="H3467" s="5">
        <f t="shared" si="108"/>
        <v>5.9451598385932289E-3</v>
      </c>
      <c r="I3467" s="5">
        <f t="shared" si="109"/>
        <v>0.15420972522630638</v>
      </c>
    </row>
    <row r="3468" spans="1:9" ht="25" customHeight="1">
      <c r="A3468" s="1"/>
      <c r="B3468" s="1">
        <v>187</v>
      </c>
      <c r="C3468" s="13" t="s">
        <v>50</v>
      </c>
      <c r="D3468" s="4">
        <v>45291</v>
      </c>
      <c r="E3468" s="4">
        <v>45314</v>
      </c>
      <c r="F3468" s="5">
        <v>1.3149542033191297</v>
      </c>
      <c r="G3468" s="5">
        <f>'PG facts'!D56</f>
        <v>1</v>
      </c>
      <c r="H3468" s="5">
        <f t="shared" si="108"/>
        <v>1.7291045568266472</v>
      </c>
      <c r="I3468" s="5">
        <f t="shared" si="109"/>
        <v>1.3149542033191297</v>
      </c>
    </row>
    <row r="3469" spans="1:9" ht="25" customHeight="1">
      <c r="A3469" s="1"/>
      <c r="B3469" s="1">
        <v>187</v>
      </c>
      <c r="C3469" s="13" t="s">
        <v>50</v>
      </c>
      <c r="D3469" s="4">
        <v>45382</v>
      </c>
      <c r="E3469" s="4">
        <v>45401</v>
      </c>
      <c r="F3469" s="5">
        <v>2.2032156673114089</v>
      </c>
      <c r="G3469" s="5">
        <f>'PG facts'!D63</f>
        <v>2</v>
      </c>
      <c r="H3469" s="5">
        <f t="shared" si="108"/>
        <v>4.854159276686457</v>
      </c>
      <c r="I3469" s="5">
        <f t="shared" si="109"/>
        <v>4.4064313346228179</v>
      </c>
    </row>
    <row r="3470" spans="1:9" ht="25" customHeight="1">
      <c r="A3470" s="1"/>
      <c r="B3470" s="1">
        <v>187</v>
      </c>
      <c r="C3470" s="13" t="s">
        <v>50</v>
      </c>
      <c r="D3470" s="4">
        <v>45473</v>
      </c>
      <c r="E3470" s="4">
        <v>45503</v>
      </c>
      <c r="F3470" s="5">
        <v>1.360673628563136</v>
      </c>
      <c r="G3470" s="5">
        <f>'PG facts'!D70</f>
        <v>2</v>
      </c>
      <c r="H3470" s="5">
        <f t="shared" si="108"/>
        <v>1.851432723467171</v>
      </c>
      <c r="I3470" s="5">
        <f t="shared" si="109"/>
        <v>2.721347257126272</v>
      </c>
    </row>
    <row r="3471" spans="1:9" ht="25" customHeight="1">
      <c r="A3471" s="1"/>
      <c r="B3471" s="1">
        <v>187</v>
      </c>
      <c r="C3471" s="13" t="s">
        <v>50</v>
      </c>
      <c r="D3471" s="4">
        <v>45565</v>
      </c>
      <c r="E3471" s="4">
        <v>45583</v>
      </c>
      <c r="F3471" s="5">
        <v>1.8739916021125014</v>
      </c>
      <c r="G3471" s="5">
        <f>'PG facts'!D77</f>
        <v>5</v>
      </c>
      <c r="H3471" s="5">
        <f t="shared" si="108"/>
        <v>3.5118445247881795</v>
      </c>
      <c r="I3471" s="5">
        <f t="shared" si="109"/>
        <v>9.369958010562506</v>
      </c>
    </row>
    <row r="3472" spans="1:9" ht="25" customHeight="1">
      <c r="A3472" s="1"/>
      <c r="B3472" s="1">
        <v>187</v>
      </c>
      <c r="C3472" s="13" t="s">
        <v>50</v>
      </c>
      <c r="D3472" s="4">
        <v>45657</v>
      </c>
      <c r="E3472" s="4">
        <v>45679</v>
      </c>
      <c r="F3472" s="5">
        <v>2.247682698810527</v>
      </c>
      <c r="G3472" s="5">
        <f>'PG facts'!D84</f>
        <v>2</v>
      </c>
      <c r="H3472" s="5">
        <f t="shared" si="108"/>
        <v>5.0520775145321739</v>
      </c>
      <c r="I3472" s="5">
        <f t="shared" si="109"/>
        <v>4.4953653976210539</v>
      </c>
    </row>
    <row r="3473" spans="1:9" ht="25" customHeight="1">
      <c r="A3473" s="1"/>
      <c r="B3473" s="1">
        <v>188</v>
      </c>
      <c r="C3473" s="13" t="s">
        <v>47</v>
      </c>
      <c r="D3473" s="4">
        <v>44651</v>
      </c>
      <c r="E3473" s="4">
        <v>44671</v>
      </c>
      <c r="F3473" s="5">
        <v>3.4048088537418808</v>
      </c>
      <c r="G3473" s="5">
        <f>'PG facts'!D7</f>
        <v>1</v>
      </c>
      <c r="H3473" s="5">
        <f t="shared" si="108"/>
        <v>11.5927233305191</v>
      </c>
      <c r="I3473" s="5">
        <f t="shared" si="109"/>
        <v>3.4048088537418808</v>
      </c>
    </row>
    <row r="3474" spans="1:9" ht="25" customHeight="1">
      <c r="A3474" s="1"/>
      <c r="B3474" s="1">
        <v>188</v>
      </c>
      <c r="C3474" s="13" t="s">
        <v>47</v>
      </c>
      <c r="D3474" s="4">
        <v>44742</v>
      </c>
      <c r="E3474" s="4">
        <v>44771</v>
      </c>
      <c r="F3474" s="5">
        <v>-0.26864270520209343</v>
      </c>
      <c r="G3474" s="5">
        <f>'PG facts'!D14</f>
        <v>-2</v>
      </c>
      <c r="H3474" s="5">
        <f t="shared" si="108"/>
        <v>7.2168903058298872E-2</v>
      </c>
      <c r="I3474" s="5">
        <f t="shared" si="109"/>
        <v>0.53728541040418687</v>
      </c>
    </row>
    <row r="3475" spans="1:9" ht="25" customHeight="1">
      <c r="A3475" s="1"/>
      <c r="B3475" s="1">
        <v>188</v>
      </c>
      <c r="C3475" s="13" t="s">
        <v>47</v>
      </c>
      <c r="D3475" s="4">
        <v>44834</v>
      </c>
      <c r="E3475" s="4">
        <v>44853</v>
      </c>
      <c r="F3475" s="5">
        <v>-0.97880747126437573</v>
      </c>
      <c r="G3475" s="5">
        <f>'PG facts'!D21</f>
        <v>1</v>
      </c>
      <c r="H3475" s="5">
        <f t="shared" si="108"/>
        <v>0.95806406580296166</v>
      </c>
      <c r="I3475" s="5">
        <f t="shared" si="109"/>
        <v>-0.97880747126437573</v>
      </c>
    </row>
    <row r="3476" spans="1:9" ht="25" customHeight="1">
      <c r="A3476" s="1"/>
      <c r="B3476" s="1">
        <v>188</v>
      </c>
      <c r="C3476" s="13" t="s">
        <v>47</v>
      </c>
      <c r="D3476" s="4">
        <v>44926</v>
      </c>
      <c r="E3476" s="4">
        <v>44945</v>
      </c>
      <c r="F3476" s="5">
        <v>-1.5609194946349714</v>
      </c>
      <c r="G3476" s="5">
        <f>'PG facts'!D28</f>
        <v>-8</v>
      </c>
      <c r="H3476" s="5">
        <f t="shared" si="108"/>
        <v>2.4364696687314944</v>
      </c>
      <c r="I3476" s="5">
        <f t="shared" si="109"/>
        <v>12.487355957079771</v>
      </c>
    </row>
    <row r="3477" spans="1:9" ht="25" customHeight="1">
      <c r="A3477" s="1"/>
      <c r="B3477" s="1">
        <v>188</v>
      </c>
      <c r="C3477" s="13" t="s">
        <v>47</v>
      </c>
      <c r="D3477" s="4">
        <v>45016</v>
      </c>
      <c r="E3477" s="4">
        <v>45037</v>
      </c>
      <c r="F3477" s="5">
        <v>-0.28354349497309306</v>
      </c>
      <c r="G3477" s="5">
        <f>'PG facts'!D35</f>
        <v>-1</v>
      </c>
      <c r="H3477" s="5">
        <f t="shared" si="108"/>
        <v>8.0396913541556453E-2</v>
      </c>
      <c r="I3477" s="5">
        <f t="shared" si="109"/>
        <v>0.28354349497309306</v>
      </c>
    </row>
    <row r="3478" spans="1:9" ht="25" customHeight="1">
      <c r="A3478" s="1"/>
      <c r="B3478" s="1">
        <v>188</v>
      </c>
      <c r="C3478" s="13" t="s">
        <v>47</v>
      </c>
      <c r="D3478" s="4">
        <v>45107</v>
      </c>
      <c r="E3478" s="4">
        <v>45135</v>
      </c>
      <c r="F3478" s="5">
        <v>-7.7104862613153191E-2</v>
      </c>
      <c r="G3478" s="5">
        <f>'PG facts'!D42</f>
        <v>-1</v>
      </c>
      <c r="H3478" s="5">
        <f t="shared" si="108"/>
        <v>5.9451598385932289E-3</v>
      </c>
      <c r="I3478" s="5">
        <f t="shared" si="109"/>
        <v>7.7104862613153191E-2</v>
      </c>
    </row>
    <row r="3479" spans="1:9" ht="25" customHeight="1">
      <c r="A3479" s="1"/>
      <c r="B3479" s="1">
        <v>188</v>
      </c>
      <c r="C3479" s="13" t="s">
        <v>47</v>
      </c>
      <c r="D3479" s="4">
        <v>45199</v>
      </c>
      <c r="E3479" s="4">
        <v>45217</v>
      </c>
      <c r="F3479" s="5">
        <v>1.3149542033191297</v>
      </c>
      <c r="G3479" s="5">
        <f>'PG facts'!D49</f>
        <v>-2</v>
      </c>
      <c r="H3479" s="5">
        <f t="shared" si="108"/>
        <v>1.7291045568266472</v>
      </c>
      <c r="I3479" s="5">
        <f t="shared" si="109"/>
        <v>-2.6299084066382594</v>
      </c>
    </row>
    <row r="3480" spans="1:9" ht="25" customHeight="1">
      <c r="A3480" s="1"/>
      <c r="B3480" s="1">
        <v>188</v>
      </c>
      <c r="C3480" s="13" t="s">
        <v>47</v>
      </c>
      <c r="D3480" s="4">
        <v>45291</v>
      </c>
      <c r="E3480" s="4">
        <v>45314</v>
      </c>
      <c r="F3480" s="5">
        <v>2.2032156673114089</v>
      </c>
      <c r="G3480" s="5">
        <f>'PG facts'!D56</f>
        <v>1</v>
      </c>
      <c r="H3480" s="5">
        <f t="shared" si="108"/>
        <v>4.854159276686457</v>
      </c>
      <c r="I3480" s="5">
        <f t="shared" si="109"/>
        <v>2.2032156673114089</v>
      </c>
    </row>
    <row r="3481" spans="1:9" ht="25" customHeight="1">
      <c r="A3481" s="1"/>
      <c r="B3481" s="1">
        <v>188</v>
      </c>
      <c r="C3481" s="13" t="s">
        <v>47</v>
      </c>
      <c r="D3481" s="4">
        <v>45382</v>
      </c>
      <c r="E3481" s="4">
        <v>45401</v>
      </c>
      <c r="F3481" s="5">
        <v>1.360673628563136</v>
      </c>
      <c r="G3481" s="5">
        <f>'PG facts'!D63</f>
        <v>2</v>
      </c>
      <c r="H3481" s="5">
        <f t="shared" si="108"/>
        <v>1.851432723467171</v>
      </c>
      <c r="I3481" s="5">
        <f t="shared" si="109"/>
        <v>2.721347257126272</v>
      </c>
    </row>
    <row r="3482" spans="1:9" ht="25" customHeight="1">
      <c r="A3482" s="1"/>
      <c r="B3482" s="1">
        <v>188</v>
      </c>
      <c r="C3482" s="13" t="s">
        <v>47</v>
      </c>
      <c r="D3482" s="4">
        <v>45473</v>
      </c>
      <c r="E3482" s="4">
        <v>45503</v>
      </c>
      <c r="F3482" s="5">
        <v>1.8739916021125014</v>
      </c>
      <c r="G3482" s="5">
        <f>'PG facts'!D70</f>
        <v>2</v>
      </c>
      <c r="H3482" s="5">
        <f t="shared" si="108"/>
        <v>3.5118445247881795</v>
      </c>
      <c r="I3482" s="5">
        <f t="shared" si="109"/>
        <v>3.7479832042250028</v>
      </c>
    </row>
    <row r="3483" spans="1:9" ht="25" customHeight="1">
      <c r="A3483" s="1"/>
      <c r="B3483" s="1">
        <v>188</v>
      </c>
      <c r="C3483" s="13" t="s">
        <v>47</v>
      </c>
      <c r="D3483" s="4">
        <v>45565</v>
      </c>
      <c r="E3483" s="4">
        <v>45583</v>
      </c>
      <c r="F3483" s="5">
        <v>2.247682698810527</v>
      </c>
      <c r="G3483" s="5">
        <f>'PG facts'!D77</f>
        <v>5</v>
      </c>
      <c r="H3483" s="5">
        <f t="shared" si="108"/>
        <v>5.0520775145321739</v>
      </c>
      <c r="I3483" s="5">
        <f t="shared" si="109"/>
        <v>11.238413494052635</v>
      </c>
    </row>
    <row r="3484" spans="1:9" ht="25" customHeight="1">
      <c r="A3484" s="1"/>
      <c r="B3484" s="1">
        <v>188</v>
      </c>
      <c r="C3484" s="13" t="s">
        <v>47</v>
      </c>
      <c r="D3484" s="4">
        <v>45657</v>
      </c>
      <c r="E3484" s="4">
        <v>45679</v>
      </c>
      <c r="F3484" s="5">
        <v>2.2759755941291759</v>
      </c>
      <c r="G3484" s="5">
        <f>'PG facts'!D84</f>
        <v>2</v>
      </c>
      <c r="H3484" s="5">
        <f t="shared" si="108"/>
        <v>5.1800649050716556</v>
      </c>
      <c r="I3484" s="5">
        <f t="shared" si="109"/>
        <v>4.5519511882583519</v>
      </c>
    </row>
    <row r="3485" spans="1:9" ht="25" customHeight="1">
      <c r="A3485" s="1"/>
      <c r="B3485" s="1">
        <v>188</v>
      </c>
      <c r="C3485" s="13" t="s">
        <v>50</v>
      </c>
      <c r="D3485" s="4">
        <v>44742</v>
      </c>
      <c r="E3485" s="4">
        <v>44771</v>
      </c>
      <c r="F3485" s="5">
        <v>3.4048088537418808</v>
      </c>
      <c r="G3485" s="5">
        <f>'PG facts'!D14</f>
        <v>-2</v>
      </c>
      <c r="H3485" s="5">
        <f t="shared" si="108"/>
        <v>11.5927233305191</v>
      </c>
      <c r="I3485" s="5">
        <f t="shared" si="109"/>
        <v>-6.8096177074837616</v>
      </c>
    </row>
    <row r="3486" spans="1:9" ht="25" customHeight="1">
      <c r="A3486" s="1"/>
      <c r="B3486" s="1">
        <v>188</v>
      </c>
      <c r="C3486" s="13" t="s">
        <v>50</v>
      </c>
      <c r="D3486" s="4">
        <v>44834</v>
      </c>
      <c r="E3486" s="4">
        <v>44853</v>
      </c>
      <c r="F3486" s="5">
        <v>-0.26864270520209343</v>
      </c>
      <c r="G3486" s="5">
        <f>'PG facts'!D21</f>
        <v>1</v>
      </c>
      <c r="H3486" s="5">
        <f t="shared" si="108"/>
        <v>7.2168903058298872E-2</v>
      </c>
      <c r="I3486" s="5">
        <f t="shared" si="109"/>
        <v>-0.26864270520209343</v>
      </c>
    </row>
    <row r="3487" spans="1:9" ht="25" customHeight="1">
      <c r="A3487" s="1"/>
      <c r="B3487" s="1">
        <v>188</v>
      </c>
      <c r="C3487" s="13" t="s">
        <v>50</v>
      </c>
      <c r="D3487" s="4">
        <v>44926</v>
      </c>
      <c r="E3487" s="4">
        <v>44945</v>
      </c>
      <c r="F3487" s="5">
        <v>-0.97880747126437573</v>
      </c>
      <c r="G3487" s="5">
        <f>'PG facts'!D28</f>
        <v>-8</v>
      </c>
      <c r="H3487" s="5">
        <f t="shared" si="108"/>
        <v>0.95806406580296166</v>
      </c>
      <c r="I3487" s="5">
        <f t="shared" si="109"/>
        <v>7.8304597701150058</v>
      </c>
    </row>
    <row r="3488" spans="1:9" ht="25" customHeight="1">
      <c r="A3488" s="1"/>
      <c r="B3488" s="1">
        <v>188</v>
      </c>
      <c r="C3488" s="13" t="s">
        <v>50</v>
      </c>
      <c r="D3488" s="4">
        <v>45016</v>
      </c>
      <c r="E3488" s="4">
        <v>45037</v>
      </c>
      <c r="F3488" s="5">
        <v>-1.5609194946349714</v>
      </c>
      <c r="G3488" s="5">
        <f>'PG facts'!D35</f>
        <v>-1</v>
      </c>
      <c r="H3488" s="5">
        <f t="shared" si="108"/>
        <v>2.4364696687314944</v>
      </c>
      <c r="I3488" s="5">
        <f t="shared" si="109"/>
        <v>1.5609194946349714</v>
      </c>
    </row>
    <row r="3489" spans="1:9" ht="25" customHeight="1">
      <c r="A3489" s="1"/>
      <c r="B3489" s="1">
        <v>188</v>
      </c>
      <c r="C3489" s="13" t="s">
        <v>50</v>
      </c>
      <c r="D3489" s="4">
        <v>45107</v>
      </c>
      <c r="E3489" s="4">
        <v>45135</v>
      </c>
      <c r="F3489" s="5">
        <v>-0.28354349497309306</v>
      </c>
      <c r="G3489" s="5">
        <f>'PG facts'!D42</f>
        <v>-1</v>
      </c>
      <c r="H3489" s="5">
        <f t="shared" si="108"/>
        <v>8.0396913541556453E-2</v>
      </c>
      <c r="I3489" s="5">
        <f t="shared" si="109"/>
        <v>0.28354349497309306</v>
      </c>
    </row>
    <row r="3490" spans="1:9" ht="25" customHeight="1">
      <c r="A3490" s="1"/>
      <c r="B3490" s="1">
        <v>188</v>
      </c>
      <c r="C3490" s="13" t="s">
        <v>50</v>
      </c>
      <c r="D3490" s="4">
        <v>45199</v>
      </c>
      <c r="E3490" s="4">
        <v>45217</v>
      </c>
      <c r="F3490" s="5">
        <v>-7.7104862613153191E-2</v>
      </c>
      <c r="G3490" s="5">
        <f>'PG facts'!D49</f>
        <v>-2</v>
      </c>
      <c r="H3490" s="5">
        <f t="shared" si="108"/>
        <v>5.9451598385932289E-3</v>
      </c>
      <c r="I3490" s="5">
        <f t="shared" si="109"/>
        <v>0.15420972522630638</v>
      </c>
    </row>
    <row r="3491" spans="1:9" ht="25" customHeight="1">
      <c r="A3491" s="1"/>
      <c r="B3491" s="1">
        <v>188</v>
      </c>
      <c r="C3491" s="13" t="s">
        <v>50</v>
      </c>
      <c r="D3491" s="4">
        <v>45291</v>
      </c>
      <c r="E3491" s="4">
        <v>45314</v>
      </c>
      <c r="F3491" s="5">
        <v>1.3149542033191297</v>
      </c>
      <c r="G3491" s="5">
        <f>'PG facts'!D56</f>
        <v>1</v>
      </c>
      <c r="H3491" s="5">
        <f t="shared" si="108"/>
        <v>1.7291045568266472</v>
      </c>
      <c r="I3491" s="5">
        <f t="shared" si="109"/>
        <v>1.3149542033191297</v>
      </c>
    </row>
    <row r="3492" spans="1:9" ht="25" customHeight="1">
      <c r="A3492" s="1"/>
      <c r="B3492" s="1">
        <v>188</v>
      </c>
      <c r="C3492" s="13" t="s">
        <v>50</v>
      </c>
      <c r="D3492" s="4">
        <v>45382</v>
      </c>
      <c r="E3492" s="4">
        <v>45401</v>
      </c>
      <c r="F3492" s="5">
        <v>2.2032156673114089</v>
      </c>
      <c r="G3492" s="5">
        <f>'PG facts'!D63</f>
        <v>2</v>
      </c>
      <c r="H3492" s="5">
        <f t="shared" si="108"/>
        <v>4.854159276686457</v>
      </c>
      <c r="I3492" s="5">
        <f t="shared" si="109"/>
        <v>4.4064313346228179</v>
      </c>
    </row>
    <row r="3493" spans="1:9" ht="25" customHeight="1">
      <c r="A3493" s="1"/>
      <c r="B3493" s="1">
        <v>188</v>
      </c>
      <c r="C3493" s="13" t="s">
        <v>50</v>
      </c>
      <c r="D3493" s="4">
        <v>45473</v>
      </c>
      <c r="E3493" s="4">
        <v>45503</v>
      </c>
      <c r="F3493" s="5">
        <v>1.360673628563136</v>
      </c>
      <c r="G3493" s="5">
        <f>'PG facts'!D70</f>
        <v>2</v>
      </c>
      <c r="H3493" s="5">
        <f t="shared" si="108"/>
        <v>1.851432723467171</v>
      </c>
      <c r="I3493" s="5">
        <f t="shared" si="109"/>
        <v>2.721347257126272</v>
      </c>
    </row>
    <row r="3494" spans="1:9" ht="25" customHeight="1">
      <c r="A3494" s="1"/>
      <c r="B3494" s="1">
        <v>188</v>
      </c>
      <c r="C3494" s="13" t="s">
        <v>50</v>
      </c>
      <c r="D3494" s="4">
        <v>45565</v>
      </c>
      <c r="E3494" s="4">
        <v>45583</v>
      </c>
      <c r="F3494" s="5">
        <v>1.8739916021125014</v>
      </c>
      <c r="G3494" s="5">
        <f>'PG facts'!D77</f>
        <v>5</v>
      </c>
      <c r="H3494" s="5">
        <f t="shared" si="108"/>
        <v>3.5118445247881795</v>
      </c>
      <c r="I3494" s="5">
        <f t="shared" si="109"/>
        <v>9.369958010562506</v>
      </c>
    </row>
    <row r="3495" spans="1:9" ht="25" customHeight="1">
      <c r="A3495" s="1"/>
      <c r="B3495" s="1">
        <v>188</v>
      </c>
      <c r="C3495" s="13" t="s">
        <v>50</v>
      </c>
      <c r="D3495" s="4">
        <v>45657</v>
      </c>
      <c r="E3495" s="4">
        <v>45679</v>
      </c>
      <c r="F3495" s="5">
        <v>2.247682698810527</v>
      </c>
      <c r="G3495" s="5">
        <f>'PG facts'!D84</f>
        <v>2</v>
      </c>
      <c r="H3495" s="5">
        <f t="shared" si="108"/>
        <v>5.0520775145321739</v>
      </c>
      <c r="I3495" s="5">
        <f t="shared" si="109"/>
        <v>4.4953653976210539</v>
      </c>
    </row>
    <row r="3496" spans="1:9" ht="25" customHeight="1">
      <c r="A3496" s="1"/>
      <c r="B3496" s="1">
        <v>189</v>
      </c>
      <c r="C3496" s="13" t="s">
        <v>47</v>
      </c>
      <c r="D3496" s="4">
        <v>44651</v>
      </c>
      <c r="E3496" s="4">
        <v>44671</v>
      </c>
      <c r="F3496" s="5">
        <v>3.4048088537418808</v>
      </c>
      <c r="G3496" s="5">
        <f>'PG facts'!D7</f>
        <v>1</v>
      </c>
      <c r="H3496" s="5">
        <f t="shared" si="108"/>
        <v>11.5927233305191</v>
      </c>
      <c r="I3496" s="5">
        <f t="shared" si="109"/>
        <v>3.4048088537418808</v>
      </c>
    </row>
    <row r="3497" spans="1:9" ht="25" customHeight="1">
      <c r="A3497" s="1"/>
      <c r="B3497" s="1">
        <v>189</v>
      </c>
      <c r="C3497" s="13" t="s">
        <v>47</v>
      </c>
      <c r="D3497" s="4">
        <v>44742</v>
      </c>
      <c r="E3497" s="4">
        <v>44771</v>
      </c>
      <c r="F3497" s="5">
        <v>-0.26864270520209343</v>
      </c>
      <c r="G3497" s="5">
        <f>'PG facts'!D14</f>
        <v>-2</v>
      </c>
      <c r="H3497" s="5">
        <f t="shared" si="108"/>
        <v>7.2168903058298872E-2</v>
      </c>
      <c r="I3497" s="5">
        <f t="shared" si="109"/>
        <v>0.53728541040418687</v>
      </c>
    </row>
    <row r="3498" spans="1:9" ht="25" customHeight="1">
      <c r="A3498" s="1"/>
      <c r="B3498" s="1">
        <v>189</v>
      </c>
      <c r="C3498" s="13" t="s">
        <v>47</v>
      </c>
      <c r="D3498" s="4">
        <v>44834</v>
      </c>
      <c r="E3498" s="4">
        <v>44853</v>
      </c>
      <c r="F3498" s="5">
        <v>-0.97880747126437573</v>
      </c>
      <c r="G3498" s="5">
        <f>'PG facts'!D21</f>
        <v>1</v>
      </c>
      <c r="H3498" s="5">
        <f t="shared" si="108"/>
        <v>0.95806406580296166</v>
      </c>
      <c r="I3498" s="5">
        <f t="shared" si="109"/>
        <v>-0.97880747126437573</v>
      </c>
    </row>
    <row r="3499" spans="1:9" ht="25" customHeight="1">
      <c r="A3499" s="1"/>
      <c r="B3499" s="1">
        <v>189</v>
      </c>
      <c r="C3499" s="13" t="s">
        <v>47</v>
      </c>
      <c r="D3499" s="4">
        <v>44926</v>
      </c>
      <c r="E3499" s="4">
        <v>44945</v>
      </c>
      <c r="F3499" s="5">
        <v>-1.5609194946349714</v>
      </c>
      <c r="G3499" s="5">
        <f>'PG facts'!D28</f>
        <v>-8</v>
      </c>
      <c r="H3499" s="5">
        <f t="shared" si="108"/>
        <v>2.4364696687314944</v>
      </c>
      <c r="I3499" s="5">
        <f t="shared" si="109"/>
        <v>12.487355957079771</v>
      </c>
    </row>
    <row r="3500" spans="1:9" ht="25" customHeight="1">
      <c r="A3500" s="1"/>
      <c r="B3500" s="1">
        <v>189</v>
      </c>
      <c r="C3500" s="13" t="s">
        <v>47</v>
      </c>
      <c r="D3500" s="4">
        <v>45016</v>
      </c>
      <c r="E3500" s="4">
        <v>45037</v>
      </c>
      <c r="F3500" s="5">
        <v>-0.28354349497309306</v>
      </c>
      <c r="G3500" s="5">
        <f>'PG facts'!D35</f>
        <v>-1</v>
      </c>
      <c r="H3500" s="5">
        <f t="shared" si="108"/>
        <v>8.0396913541556453E-2</v>
      </c>
      <c r="I3500" s="5">
        <f t="shared" si="109"/>
        <v>0.28354349497309306</v>
      </c>
    </row>
    <row r="3501" spans="1:9" ht="25" customHeight="1">
      <c r="A3501" s="1"/>
      <c r="B3501" s="1">
        <v>189</v>
      </c>
      <c r="C3501" s="13" t="s">
        <v>47</v>
      </c>
      <c r="D3501" s="4">
        <v>45107</v>
      </c>
      <c r="E3501" s="4">
        <v>45135</v>
      </c>
      <c r="F3501" s="5">
        <v>-7.7104862613153191E-2</v>
      </c>
      <c r="G3501" s="5">
        <f>'PG facts'!D42</f>
        <v>-1</v>
      </c>
      <c r="H3501" s="5">
        <f t="shared" si="108"/>
        <v>5.9451598385932289E-3</v>
      </c>
      <c r="I3501" s="5">
        <f t="shared" si="109"/>
        <v>7.7104862613153191E-2</v>
      </c>
    </row>
    <row r="3502" spans="1:9" ht="25" customHeight="1">
      <c r="A3502" s="1"/>
      <c r="B3502" s="1">
        <v>189</v>
      </c>
      <c r="C3502" s="13" t="s">
        <v>47</v>
      </c>
      <c r="D3502" s="4">
        <v>45199</v>
      </c>
      <c r="E3502" s="4">
        <v>45217</v>
      </c>
      <c r="F3502" s="5">
        <v>1.3149542033191297</v>
      </c>
      <c r="G3502" s="5">
        <f>'PG facts'!D49</f>
        <v>-2</v>
      </c>
      <c r="H3502" s="5">
        <f t="shared" si="108"/>
        <v>1.7291045568266472</v>
      </c>
      <c r="I3502" s="5">
        <f t="shared" si="109"/>
        <v>-2.6299084066382594</v>
      </c>
    </row>
    <row r="3503" spans="1:9" ht="25" customHeight="1">
      <c r="A3503" s="1"/>
      <c r="B3503" s="1">
        <v>189</v>
      </c>
      <c r="C3503" s="13" t="s">
        <v>47</v>
      </c>
      <c r="D3503" s="4">
        <v>45291</v>
      </c>
      <c r="E3503" s="4">
        <v>45314</v>
      </c>
      <c r="F3503" s="5">
        <v>2.2032156673114089</v>
      </c>
      <c r="G3503" s="5">
        <f>'PG facts'!D56</f>
        <v>1</v>
      </c>
      <c r="H3503" s="5">
        <f t="shared" si="108"/>
        <v>4.854159276686457</v>
      </c>
      <c r="I3503" s="5">
        <f t="shared" si="109"/>
        <v>2.2032156673114089</v>
      </c>
    </row>
    <row r="3504" spans="1:9" ht="25" customHeight="1">
      <c r="A3504" s="1"/>
      <c r="B3504" s="1">
        <v>189</v>
      </c>
      <c r="C3504" s="13" t="s">
        <v>47</v>
      </c>
      <c r="D3504" s="4">
        <v>45382</v>
      </c>
      <c r="E3504" s="4">
        <v>45401</v>
      </c>
      <c r="F3504" s="5">
        <v>1.360673628563136</v>
      </c>
      <c r="G3504" s="5">
        <f>'PG facts'!D63</f>
        <v>2</v>
      </c>
      <c r="H3504" s="5">
        <f t="shared" si="108"/>
        <v>1.851432723467171</v>
      </c>
      <c r="I3504" s="5">
        <f t="shared" si="109"/>
        <v>2.721347257126272</v>
      </c>
    </row>
    <row r="3505" spans="1:9" ht="25" customHeight="1">
      <c r="A3505" s="1"/>
      <c r="B3505" s="1">
        <v>189</v>
      </c>
      <c r="C3505" s="13" t="s">
        <v>47</v>
      </c>
      <c r="D3505" s="4">
        <v>45473</v>
      </c>
      <c r="E3505" s="4">
        <v>45503</v>
      </c>
      <c r="F3505" s="5">
        <v>1.8739916021125014</v>
      </c>
      <c r="G3505" s="5">
        <f>'PG facts'!D70</f>
        <v>2</v>
      </c>
      <c r="H3505" s="5">
        <f t="shared" si="108"/>
        <v>3.5118445247881795</v>
      </c>
      <c r="I3505" s="5">
        <f t="shared" si="109"/>
        <v>3.7479832042250028</v>
      </c>
    </row>
    <row r="3506" spans="1:9" ht="25" customHeight="1">
      <c r="A3506" s="1"/>
      <c r="B3506" s="1">
        <v>189</v>
      </c>
      <c r="C3506" s="13" t="s">
        <v>47</v>
      </c>
      <c r="D3506" s="4">
        <v>45565</v>
      </c>
      <c r="E3506" s="4">
        <v>45583</v>
      </c>
      <c r="F3506" s="5">
        <v>2.247682698810527</v>
      </c>
      <c r="G3506" s="5">
        <f>'PG facts'!D77</f>
        <v>5</v>
      </c>
      <c r="H3506" s="5">
        <f t="shared" si="108"/>
        <v>5.0520775145321739</v>
      </c>
      <c r="I3506" s="5">
        <f t="shared" si="109"/>
        <v>11.238413494052635</v>
      </c>
    </row>
    <row r="3507" spans="1:9" ht="25" customHeight="1">
      <c r="A3507" s="1"/>
      <c r="B3507" s="1">
        <v>189</v>
      </c>
      <c r="C3507" s="13" t="s">
        <v>47</v>
      </c>
      <c r="D3507" s="4">
        <v>45657</v>
      </c>
      <c r="E3507" s="4">
        <v>45679</v>
      </c>
      <c r="F3507" s="5">
        <v>2.085735971059921</v>
      </c>
      <c r="G3507" s="5">
        <f>'PG facts'!D84</f>
        <v>2</v>
      </c>
      <c r="H3507" s="5">
        <f t="shared" si="108"/>
        <v>4.3502945409732714</v>
      </c>
      <c r="I3507" s="5">
        <f t="shared" si="109"/>
        <v>4.1714719421198421</v>
      </c>
    </row>
    <row r="3508" spans="1:9" ht="25" customHeight="1">
      <c r="A3508" s="1"/>
      <c r="B3508" s="1">
        <v>189</v>
      </c>
      <c r="C3508" s="13" t="s">
        <v>50</v>
      </c>
      <c r="D3508" s="4">
        <v>44742</v>
      </c>
      <c r="E3508" s="4">
        <v>44771</v>
      </c>
      <c r="F3508" s="5">
        <v>3.4048088537418808</v>
      </c>
      <c r="G3508" s="5">
        <f>'PG facts'!D14</f>
        <v>-2</v>
      </c>
      <c r="H3508" s="5">
        <f t="shared" si="108"/>
        <v>11.5927233305191</v>
      </c>
      <c r="I3508" s="5">
        <f t="shared" si="109"/>
        <v>-6.8096177074837616</v>
      </c>
    </row>
    <row r="3509" spans="1:9" ht="25" customHeight="1">
      <c r="A3509" s="1"/>
      <c r="B3509" s="1">
        <v>189</v>
      </c>
      <c r="C3509" s="13" t="s">
        <v>50</v>
      </c>
      <c r="D3509" s="4">
        <v>44834</v>
      </c>
      <c r="E3509" s="4">
        <v>44853</v>
      </c>
      <c r="F3509" s="5">
        <v>-0.26864270520209343</v>
      </c>
      <c r="G3509" s="5">
        <f>'PG facts'!D21</f>
        <v>1</v>
      </c>
      <c r="H3509" s="5">
        <f t="shared" si="108"/>
        <v>7.2168903058298872E-2</v>
      </c>
      <c r="I3509" s="5">
        <f t="shared" si="109"/>
        <v>-0.26864270520209343</v>
      </c>
    </row>
    <row r="3510" spans="1:9" ht="25" customHeight="1">
      <c r="A3510" s="1"/>
      <c r="B3510" s="1">
        <v>189</v>
      </c>
      <c r="C3510" s="13" t="s">
        <v>50</v>
      </c>
      <c r="D3510" s="4">
        <v>44926</v>
      </c>
      <c r="E3510" s="4">
        <v>44945</v>
      </c>
      <c r="F3510" s="5">
        <v>-0.97880747126437573</v>
      </c>
      <c r="G3510" s="5">
        <f>'PG facts'!D28</f>
        <v>-8</v>
      </c>
      <c r="H3510" s="5">
        <f t="shared" si="108"/>
        <v>0.95806406580296166</v>
      </c>
      <c r="I3510" s="5">
        <f t="shared" si="109"/>
        <v>7.8304597701150058</v>
      </c>
    </row>
    <row r="3511" spans="1:9" ht="25" customHeight="1">
      <c r="A3511" s="1"/>
      <c r="B3511" s="1">
        <v>189</v>
      </c>
      <c r="C3511" s="13" t="s">
        <v>50</v>
      </c>
      <c r="D3511" s="4">
        <v>45016</v>
      </c>
      <c r="E3511" s="4">
        <v>45037</v>
      </c>
      <c r="F3511" s="5">
        <v>-1.5609194946349714</v>
      </c>
      <c r="G3511" s="5">
        <f>'PG facts'!D35</f>
        <v>-1</v>
      </c>
      <c r="H3511" s="5">
        <f t="shared" si="108"/>
        <v>2.4364696687314944</v>
      </c>
      <c r="I3511" s="5">
        <f t="shared" si="109"/>
        <v>1.5609194946349714</v>
      </c>
    </row>
    <row r="3512" spans="1:9" ht="25" customHeight="1">
      <c r="A3512" s="1"/>
      <c r="B3512" s="1">
        <v>189</v>
      </c>
      <c r="C3512" s="13" t="s">
        <v>50</v>
      </c>
      <c r="D3512" s="4">
        <v>45107</v>
      </c>
      <c r="E3512" s="4">
        <v>45135</v>
      </c>
      <c r="F3512" s="5">
        <v>-0.28354349497309306</v>
      </c>
      <c r="G3512" s="5">
        <f>'PG facts'!D42</f>
        <v>-1</v>
      </c>
      <c r="H3512" s="5">
        <f t="shared" si="108"/>
        <v>8.0396913541556453E-2</v>
      </c>
      <c r="I3512" s="5">
        <f t="shared" si="109"/>
        <v>0.28354349497309306</v>
      </c>
    </row>
    <row r="3513" spans="1:9" ht="25" customHeight="1">
      <c r="A3513" s="1"/>
      <c r="B3513" s="1">
        <v>189</v>
      </c>
      <c r="C3513" s="13" t="s">
        <v>50</v>
      </c>
      <c r="D3513" s="4">
        <v>45199</v>
      </c>
      <c r="E3513" s="4">
        <v>45217</v>
      </c>
      <c r="F3513" s="5">
        <v>-7.7104862613153191E-2</v>
      </c>
      <c r="G3513" s="5">
        <f>'PG facts'!D49</f>
        <v>-2</v>
      </c>
      <c r="H3513" s="5">
        <f t="shared" si="108"/>
        <v>5.9451598385932289E-3</v>
      </c>
      <c r="I3513" s="5">
        <f t="shared" si="109"/>
        <v>0.15420972522630638</v>
      </c>
    </row>
    <row r="3514" spans="1:9" ht="25" customHeight="1">
      <c r="A3514" s="1"/>
      <c r="B3514" s="1">
        <v>189</v>
      </c>
      <c r="C3514" s="13" t="s">
        <v>50</v>
      </c>
      <c r="D3514" s="4">
        <v>45291</v>
      </c>
      <c r="E3514" s="4">
        <v>45314</v>
      </c>
      <c r="F3514" s="5">
        <v>1.3149542033191297</v>
      </c>
      <c r="G3514" s="5">
        <f>'PG facts'!D56</f>
        <v>1</v>
      </c>
      <c r="H3514" s="5">
        <f t="shared" si="108"/>
        <v>1.7291045568266472</v>
      </c>
      <c r="I3514" s="5">
        <f t="shared" si="109"/>
        <v>1.3149542033191297</v>
      </c>
    </row>
    <row r="3515" spans="1:9" ht="25" customHeight="1">
      <c r="A3515" s="1"/>
      <c r="B3515" s="1">
        <v>189</v>
      </c>
      <c r="C3515" s="13" t="s">
        <v>50</v>
      </c>
      <c r="D3515" s="4">
        <v>45382</v>
      </c>
      <c r="E3515" s="4">
        <v>45401</v>
      </c>
      <c r="F3515" s="5">
        <v>2.2032156673114089</v>
      </c>
      <c r="G3515" s="5">
        <f>'PG facts'!D63</f>
        <v>2</v>
      </c>
      <c r="H3515" s="5">
        <f t="shared" si="108"/>
        <v>4.854159276686457</v>
      </c>
      <c r="I3515" s="5">
        <f t="shared" si="109"/>
        <v>4.4064313346228179</v>
      </c>
    </row>
    <row r="3516" spans="1:9" ht="25" customHeight="1">
      <c r="A3516" s="1"/>
      <c r="B3516" s="1">
        <v>189</v>
      </c>
      <c r="C3516" s="13" t="s">
        <v>50</v>
      </c>
      <c r="D3516" s="4">
        <v>45473</v>
      </c>
      <c r="E3516" s="4">
        <v>45503</v>
      </c>
      <c r="F3516" s="5">
        <v>1.360673628563136</v>
      </c>
      <c r="G3516" s="5">
        <f>'PG facts'!D70</f>
        <v>2</v>
      </c>
      <c r="H3516" s="5">
        <f t="shared" si="108"/>
        <v>1.851432723467171</v>
      </c>
      <c r="I3516" s="5">
        <f t="shared" si="109"/>
        <v>2.721347257126272</v>
      </c>
    </row>
    <row r="3517" spans="1:9" ht="25" customHeight="1">
      <c r="A3517" s="1"/>
      <c r="B3517" s="1">
        <v>189</v>
      </c>
      <c r="C3517" s="13" t="s">
        <v>50</v>
      </c>
      <c r="D3517" s="4">
        <v>45565</v>
      </c>
      <c r="E3517" s="4">
        <v>45583</v>
      </c>
      <c r="F3517" s="5">
        <v>1.8739916021125014</v>
      </c>
      <c r="G3517" s="5">
        <f>'PG facts'!D77</f>
        <v>5</v>
      </c>
      <c r="H3517" s="5">
        <f t="shared" si="108"/>
        <v>3.5118445247881795</v>
      </c>
      <c r="I3517" s="5">
        <f t="shared" si="109"/>
        <v>9.369958010562506</v>
      </c>
    </row>
    <row r="3518" spans="1:9" ht="25" customHeight="1">
      <c r="A3518" s="1"/>
      <c r="B3518" s="1">
        <v>189</v>
      </c>
      <c r="C3518" s="13" t="s">
        <v>50</v>
      </c>
      <c r="D3518" s="4">
        <v>45657</v>
      </c>
      <c r="E3518" s="4">
        <v>45679</v>
      </c>
      <c r="F3518" s="5">
        <v>2.247682698810527</v>
      </c>
      <c r="G3518" s="5">
        <f>'PG facts'!D84</f>
        <v>2</v>
      </c>
      <c r="H3518" s="5">
        <f t="shared" si="108"/>
        <v>5.0520775145321739</v>
      </c>
      <c r="I3518" s="5">
        <f t="shared" si="109"/>
        <v>4.4953653976210539</v>
      </c>
    </row>
    <row r="3519" spans="1:9" ht="25" customHeight="1">
      <c r="A3519" s="1"/>
      <c r="B3519" s="1">
        <v>190</v>
      </c>
      <c r="C3519" s="13" t="s">
        <v>47</v>
      </c>
      <c r="D3519" s="4">
        <v>44651</v>
      </c>
      <c r="E3519" s="4">
        <v>44671</v>
      </c>
      <c r="F3519" s="5">
        <v>3.4048088537418808</v>
      </c>
      <c r="G3519" s="5">
        <f>'PG facts'!D7</f>
        <v>1</v>
      </c>
      <c r="H3519" s="5">
        <f t="shared" si="108"/>
        <v>11.5927233305191</v>
      </c>
      <c r="I3519" s="5">
        <f t="shared" si="109"/>
        <v>3.4048088537418808</v>
      </c>
    </row>
    <row r="3520" spans="1:9" ht="25" customHeight="1">
      <c r="A3520" s="1"/>
      <c r="B3520" s="1">
        <v>190</v>
      </c>
      <c r="C3520" s="13" t="s">
        <v>47</v>
      </c>
      <c r="D3520" s="4">
        <v>44742</v>
      </c>
      <c r="E3520" s="4">
        <v>44771</v>
      </c>
      <c r="F3520" s="5">
        <v>-0.26864270520209343</v>
      </c>
      <c r="G3520" s="5">
        <f>'PG facts'!D14</f>
        <v>-2</v>
      </c>
      <c r="H3520" s="5">
        <f t="shared" si="108"/>
        <v>7.2168903058298872E-2</v>
      </c>
      <c r="I3520" s="5">
        <f t="shared" si="109"/>
        <v>0.53728541040418687</v>
      </c>
    </row>
    <row r="3521" spans="1:9" ht="25" customHeight="1">
      <c r="A3521" s="1"/>
      <c r="B3521" s="1">
        <v>190</v>
      </c>
      <c r="C3521" s="13" t="s">
        <v>47</v>
      </c>
      <c r="D3521" s="4">
        <v>44834</v>
      </c>
      <c r="E3521" s="4">
        <v>44853</v>
      </c>
      <c r="F3521" s="5">
        <v>-0.97880747126437573</v>
      </c>
      <c r="G3521" s="5">
        <f>'PG facts'!D21</f>
        <v>1</v>
      </c>
      <c r="H3521" s="5">
        <f t="shared" si="108"/>
        <v>0.95806406580296166</v>
      </c>
      <c r="I3521" s="5">
        <f t="shared" si="109"/>
        <v>-0.97880747126437573</v>
      </c>
    </row>
    <row r="3522" spans="1:9" ht="25" customHeight="1">
      <c r="A3522" s="1"/>
      <c r="B3522" s="1">
        <v>190</v>
      </c>
      <c r="C3522" s="13" t="s">
        <v>47</v>
      </c>
      <c r="D3522" s="4">
        <v>44926</v>
      </c>
      <c r="E3522" s="4">
        <v>44945</v>
      </c>
      <c r="F3522" s="5">
        <v>-1.5609194946349714</v>
      </c>
      <c r="G3522" s="5">
        <f>'PG facts'!D28</f>
        <v>-8</v>
      </c>
      <c r="H3522" s="5">
        <f t="shared" si="108"/>
        <v>2.4364696687314944</v>
      </c>
      <c r="I3522" s="5">
        <f t="shared" si="109"/>
        <v>12.487355957079771</v>
      </c>
    </row>
    <row r="3523" spans="1:9" ht="25" customHeight="1">
      <c r="A3523" s="1"/>
      <c r="B3523" s="1">
        <v>190</v>
      </c>
      <c r="C3523" s="13" t="s">
        <v>47</v>
      </c>
      <c r="D3523" s="4">
        <v>45016</v>
      </c>
      <c r="E3523" s="4">
        <v>45037</v>
      </c>
      <c r="F3523" s="5">
        <v>-0.28354349497309306</v>
      </c>
      <c r="G3523" s="5">
        <f>'PG facts'!D35</f>
        <v>-1</v>
      </c>
      <c r="H3523" s="5">
        <f t="shared" si="108"/>
        <v>8.0396913541556453E-2</v>
      </c>
      <c r="I3523" s="5">
        <f t="shared" si="109"/>
        <v>0.28354349497309306</v>
      </c>
    </row>
    <row r="3524" spans="1:9" ht="25" customHeight="1">
      <c r="A3524" s="1"/>
      <c r="B3524" s="1">
        <v>190</v>
      </c>
      <c r="C3524" s="13" t="s">
        <v>47</v>
      </c>
      <c r="D3524" s="4">
        <v>45107</v>
      </c>
      <c r="E3524" s="4">
        <v>45135</v>
      </c>
      <c r="F3524" s="5">
        <v>-7.7104862613153191E-2</v>
      </c>
      <c r="G3524" s="5">
        <f>'PG facts'!D42</f>
        <v>-1</v>
      </c>
      <c r="H3524" s="5">
        <f t="shared" si="108"/>
        <v>5.9451598385932289E-3</v>
      </c>
      <c r="I3524" s="5">
        <f t="shared" si="109"/>
        <v>7.7104862613153191E-2</v>
      </c>
    </row>
    <row r="3525" spans="1:9" ht="25" customHeight="1">
      <c r="A3525" s="1"/>
      <c r="B3525" s="1">
        <v>190</v>
      </c>
      <c r="C3525" s="13" t="s">
        <v>47</v>
      </c>
      <c r="D3525" s="4">
        <v>45199</v>
      </c>
      <c r="E3525" s="4">
        <v>45217</v>
      </c>
      <c r="F3525" s="5">
        <v>1.3149542033191297</v>
      </c>
      <c r="G3525" s="5">
        <f>'PG facts'!D49</f>
        <v>-2</v>
      </c>
      <c r="H3525" s="5">
        <f t="shared" si="108"/>
        <v>1.7291045568266472</v>
      </c>
      <c r="I3525" s="5">
        <f t="shared" si="109"/>
        <v>-2.6299084066382594</v>
      </c>
    </row>
    <row r="3526" spans="1:9" ht="25" customHeight="1">
      <c r="A3526" s="1"/>
      <c r="B3526" s="1">
        <v>190</v>
      </c>
      <c r="C3526" s="13" t="s">
        <v>47</v>
      </c>
      <c r="D3526" s="4">
        <v>45291</v>
      </c>
      <c r="E3526" s="4">
        <v>45314</v>
      </c>
      <c r="F3526" s="5">
        <v>2.2032156673114089</v>
      </c>
      <c r="G3526" s="5">
        <f>'PG facts'!D56</f>
        <v>1</v>
      </c>
      <c r="H3526" s="5">
        <f t="shared" ref="H3526:H3589" si="110">F3526^2</f>
        <v>4.854159276686457</v>
      </c>
      <c r="I3526" s="5">
        <f t="shared" ref="I3526:I3589" si="111">F3526*G3526</f>
        <v>2.2032156673114089</v>
      </c>
    </row>
    <row r="3527" spans="1:9" ht="25" customHeight="1">
      <c r="A3527" s="1"/>
      <c r="B3527" s="1">
        <v>190</v>
      </c>
      <c r="C3527" s="13" t="s">
        <v>47</v>
      </c>
      <c r="D3527" s="4">
        <v>45382</v>
      </c>
      <c r="E3527" s="4">
        <v>45401</v>
      </c>
      <c r="F3527" s="5">
        <v>1.360673628563136</v>
      </c>
      <c r="G3527" s="5">
        <f>'PG facts'!D63</f>
        <v>2</v>
      </c>
      <c r="H3527" s="5">
        <f t="shared" si="110"/>
        <v>1.851432723467171</v>
      </c>
      <c r="I3527" s="5">
        <f t="shared" si="111"/>
        <v>2.721347257126272</v>
      </c>
    </row>
    <row r="3528" spans="1:9" ht="25" customHeight="1">
      <c r="A3528" s="1"/>
      <c r="B3528" s="1">
        <v>190</v>
      </c>
      <c r="C3528" s="13" t="s">
        <v>47</v>
      </c>
      <c r="D3528" s="4">
        <v>45473</v>
      </c>
      <c r="E3528" s="4">
        <v>45503</v>
      </c>
      <c r="F3528" s="5">
        <v>1.8739916021125014</v>
      </c>
      <c r="G3528" s="5">
        <f>'PG facts'!D70</f>
        <v>2</v>
      </c>
      <c r="H3528" s="5">
        <f t="shared" si="110"/>
        <v>3.5118445247881795</v>
      </c>
      <c r="I3528" s="5">
        <f t="shared" si="111"/>
        <v>3.7479832042250028</v>
      </c>
    </row>
    <row r="3529" spans="1:9" ht="25" customHeight="1">
      <c r="A3529" s="1"/>
      <c r="B3529" s="1">
        <v>190</v>
      </c>
      <c r="C3529" s="13" t="s">
        <v>47</v>
      </c>
      <c r="D3529" s="4">
        <v>45565</v>
      </c>
      <c r="E3529" s="4">
        <v>45583</v>
      </c>
      <c r="F3529" s="5">
        <v>2.247682698810527</v>
      </c>
      <c r="G3529" s="5">
        <f>'PG facts'!D77</f>
        <v>5</v>
      </c>
      <c r="H3529" s="5">
        <f t="shared" si="110"/>
        <v>5.0520775145321739</v>
      </c>
      <c r="I3529" s="5">
        <f t="shared" si="111"/>
        <v>11.238413494052635</v>
      </c>
    </row>
    <row r="3530" spans="1:9" ht="25" customHeight="1">
      <c r="A3530" s="1"/>
      <c r="B3530" s="1">
        <v>190</v>
      </c>
      <c r="C3530" s="13" t="s">
        <v>47</v>
      </c>
      <c r="D3530" s="4">
        <v>45657</v>
      </c>
      <c r="E3530" s="4">
        <v>45679</v>
      </c>
      <c r="F3530" s="5">
        <v>2.1103784092813216</v>
      </c>
      <c r="G3530" s="5">
        <f>'PG facts'!D84</f>
        <v>2</v>
      </c>
      <c r="H3530" s="5">
        <f t="shared" si="110"/>
        <v>4.453697030360761</v>
      </c>
      <c r="I3530" s="5">
        <f t="shared" si="111"/>
        <v>4.2207568185626432</v>
      </c>
    </row>
    <row r="3531" spans="1:9" ht="25" customHeight="1">
      <c r="A3531" s="1"/>
      <c r="B3531" s="1">
        <v>190</v>
      </c>
      <c r="C3531" s="13" t="s">
        <v>50</v>
      </c>
      <c r="D3531" s="4">
        <v>44742</v>
      </c>
      <c r="E3531" s="4">
        <v>44771</v>
      </c>
      <c r="F3531" s="5">
        <v>3.4048088537418808</v>
      </c>
      <c r="G3531" s="5">
        <f>'PG facts'!D14</f>
        <v>-2</v>
      </c>
      <c r="H3531" s="5">
        <f t="shared" si="110"/>
        <v>11.5927233305191</v>
      </c>
      <c r="I3531" s="5">
        <f t="shared" si="111"/>
        <v>-6.8096177074837616</v>
      </c>
    </row>
    <row r="3532" spans="1:9" ht="25" customHeight="1">
      <c r="A3532" s="1"/>
      <c r="B3532" s="1">
        <v>190</v>
      </c>
      <c r="C3532" s="13" t="s">
        <v>50</v>
      </c>
      <c r="D3532" s="4">
        <v>44834</v>
      </c>
      <c r="E3532" s="4">
        <v>44853</v>
      </c>
      <c r="F3532" s="5">
        <v>-0.26864270520209343</v>
      </c>
      <c r="G3532" s="5">
        <f>'PG facts'!D21</f>
        <v>1</v>
      </c>
      <c r="H3532" s="5">
        <f t="shared" si="110"/>
        <v>7.2168903058298872E-2</v>
      </c>
      <c r="I3532" s="5">
        <f t="shared" si="111"/>
        <v>-0.26864270520209343</v>
      </c>
    </row>
    <row r="3533" spans="1:9" ht="25" customHeight="1">
      <c r="A3533" s="1"/>
      <c r="B3533" s="1">
        <v>190</v>
      </c>
      <c r="C3533" s="13" t="s">
        <v>50</v>
      </c>
      <c r="D3533" s="4">
        <v>44926</v>
      </c>
      <c r="E3533" s="4">
        <v>44945</v>
      </c>
      <c r="F3533" s="5">
        <v>-0.97880747126437573</v>
      </c>
      <c r="G3533" s="5">
        <f>'PG facts'!D28</f>
        <v>-8</v>
      </c>
      <c r="H3533" s="5">
        <f t="shared" si="110"/>
        <v>0.95806406580296166</v>
      </c>
      <c r="I3533" s="5">
        <f t="shared" si="111"/>
        <v>7.8304597701150058</v>
      </c>
    </row>
    <row r="3534" spans="1:9" ht="25" customHeight="1">
      <c r="A3534" s="1"/>
      <c r="B3534" s="1">
        <v>190</v>
      </c>
      <c r="C3534" s="13" t="s">
        <v>50</v>
      </c>
      <c r="D3534" s="4">
        <v>45016</v>
      </c>
      <c r="E3534" s="4">
        <v>45037</v>
      </c>
      <c r="F3534" s="5">
        <v>-1.5609194946349714</v>
      </c>
      <c r="G3534" s="5">
        <f>'PG facts'!D35</f>
        <v>-1</v>
      </c>
      <c r="H3534" s="5">
        <f t="shared" si="110"/>
        <v>2.4364696687314944</v>
      </c>
      <c r="I3534" s="5">
        <f t="shared" si="111"/>
        <v>1.5609194946349714</v>
      </c>
    </row>
    <row r="3535" spans="1:9" ht="25" customHeight="1">
      <c r="A3535" s="1"/>
      <c r="B3535" s="1">
        <v>190</v>
      </c>
      <c r="C3535" s="13" t="s">
        <v>50</v>
      </c>
      <c r="D3535" s="4">
        <v>45107</v>
      </c>
      <c r="E3535" s="4">
        <v>45135</v>
      </c>
      <c r="F3535" s="5">
        <v>-0.28354349497309306</v>
      </c>
      <c r="G3535" s="5">
        <f>'PG facts'!D42</f>
        <v>-1</v>
      </c>
      <c r="H3535" s="5">
        <f t="shared" si="110"/>
        <v>8.0396913541556453E-2</v>
      </c>
      <c r="I3535" s="5">
        <f t="shared" si="111"/>
        <v>0.28354349497309306</v>
      </c>
    </row>
    <row r="3536" spans="1:9" ht="25" customHeight="1">
      <c r="A3536" s="1"/>
      <c r="B3536" s="1">
        <v>190</v>
      </c>
      <c r="C3536" s="13" t="s">
        <v>50</v>
      </c>
      <c r="D3536" s="4">
        <v>45199</v>
      </c>
      <c r="E3536" s="4">
        <v>45217</v>
      </c>
      <c r="F3536" s="5">
        <v>-7.7104862613153191E-2</v>
      </c>
      <c r="G3536" s="5">
        <f>'PG facts'!D49</f>
        <v>-2</v>
      </c>
      <c r="H3536" s="5">
        <f t="shared" si="110"/>
        <v>5.9451598385932289E-3</v>
      </c>
      <c r="I3536" s="5">
        <f t="shared" si="111"/>
        <v>0.15420972522630638</v>
      </c>
    </row>
    <row r="3537" spans="1:9" ht="25" customHeight="1">
      <c r="A3537" s="1"/>
      <c r="B3537" s="1">
        <v>190</v>
      </c>
      <c r="C3537" s="13" t="s">
        <v>50</v>
      </c>
      <c r="D3537" s="4">
        <v>45291</v>
      </c>
      <c r="E3537" s="4">
        <v>45314</v>
      </c>
      <c r="F3537" s="5">
        <v>1.3149542033191297</v>
      </c>
      <c r="G3537" s="5">
        <f>'PG facts'!D56</f>
        <v>1</v>
      </c>
      <c r="H3537" s="5">
        <f t="shared" si="110"/>
        <v>1.7291045568266472</v>
      </c>
      <c r="I3537" s="5">
        <f t="shared" si="111"/>
        <v>1.3149542033191297</v>
      </c>
    </row>
    <row r="3538" spans="1:9" ht="25" customHeight="1">
      <c r="A3538" s="1"/>
      <c r="B3538" s="1">
        <v>190</v>
      </c>
      <c r="C3538" s="13" t="s">
        <v>50</v>
      </c>
      <c r="D3538" s="4">
        <v>45382</v>
      </c>
      <c r="E3538" s="4">
        <v>45401</v>
      </c>
      <c r="F3538" s="5">
        <v>2.2032156673114089</v>
      </c>
      <c r="G3538" s="5">
        <f>'PG facts'!D63</f>
        <v>2</v>
      </c>
      <c r="H3538" s="5">
        <f t="shared" si="110"/>
        <v>4.854159276686457</v>
      </c>
      <c r="I3538" s="5">
        <f t="shared" si="111"/>
        <v>4.4064313346228179</v>
      </c>
    </row>
    <row r="3539" spans="1:9" ht="25" customHeight="1">
      <c r="A3539" s="1"/>
      <c r="B3539" s="1">
        <v>190</v>
      </c>
      <c r="C3539" s="13" t="s">
        <v>50</v>
      </c>
      <c r="D3539" s="4">
        <v>45473</v>
      </c>
      <c r="E3539" s="4">
        <v>45503</v>
      </c>
      <c r="F3539" s="5">
        <v>1.360673628563136</v>
      </c>
      <c r="G3539" s="5">
        <f>'PG facts'!D70</f>
        <v>2</v>
      </c>
      <c r="H3539" s="5">
        <f t="shared" si="110"/>
        <v>1.851432723467171</v>
      </c>
      <c r="I3539" s="5">
        <f t="shared" si="111"/>
        <v>2.721347257126272</v>
      </c>
    </row>
    <row r="3540" spans="1:9" ht="25" customHeight="1">
      <c r="A3540" s="1"/>
      <c r="B3540" s="1">
        <v>190</v>
      </c>
      <c r="C3540" s="13" t="s">
        <v>50</v>
      </c>
      <c r="D3540" s="4">
        <v>45565</v>
      </c>
      <c r="E3540" s="4">
        <v>45583</v>
      </c>
      <c r="F3540" s="5">
        <v>1.8739916021125014</v>
      </c>
      <c r="G3540" s="5">
        <f>'PG facts'!D77</f>
        <v>5</v>
      </c>
      <c r="H3540" s="5">
        <f t="shared" si="110"/>
        <v>3.5118445247881795</v>
      </c>
      <c r="I3540" s="5">
        <f t="shared" si="111"/>
        <v>9.369958010562506</v>
      </c>
    </row>
    <row r="3541" spans="1:9" ht="25" customHeight="1">
      <c r="A3541" s="1"/>
      <c r="B3541" s="1">
        <v>190</v>
      </c>
      <c r="C3541" s="13" t="s">
        <v>50</v>
      </c>
      <c r="D3541" s="4">
        <v>45657</v>
      </c>
      <c r="E3541" s="4">
        <v>45679</v>
      </c>
      <c r="F3541" s="5">
        <v>2.247682698810527</v>
      </c>
      <c r="G3541" s="5">
        <f>'PG facts'!D84</f>
        <v>2</v>
      </c>
      <c r="H3541" s="5">
        <f t="shared" si="110"/>
        <v>5.0520775145321739</v>
      </c>
      <c r="I3541" s="5">
        <f t="shared" si="111"/>
        <v>4.4953653976210539</v>
      </c>
    </row>
    <row r="3542" spans="1:9" ht="25" customHeight="1">
      <c r="A3542" s="1"/>
      <c r="B3542" s="1">
        <v>191</v>
      </c>
      <c r="C3542" s="13" t="s">
        <v>47</v>
      </c>
      <c r="D3542" s="4">
        <v>44651</v>
      </c>
      <c r="E3542" s="4">
        <v>44671</v>
      </c>
      <c r="F3542" s="5">
        <v>3.4048088537418808</v>
      </c>
      <c r="G3542" s="5">
        <f>'PG facts'!D7</f>
        <v>1</v>
      </c>
      <c r="H3542" s="5">
        <f t="shared" si="110"/>
        <v>11.5927233305191</v>
      </c>
      <c r="I3542" s="5">
        <f t="shared" si="111"/>
        <v>3.4048088537418808</v>
      </c>
    </row>
    <row r="3543" spans="1:9" ht="25" customHeight="1">
      <c r="A3543" s="1"/>
      <c r="B3543" s="1">
        <v>191</v>
      </c>
      <c r="C3543" s="13" t="s">
        <v>47</v>
      </c>
      <c r="D3543" s="4">
        <v>44742</v>
      </c>
      <c r="E3543" s="4">
        <v>44771</v>
      </c>
      <c r="F3543" s="5">
        <v>-0.26864270520209343</v>
      </c>
      <c r="G3543" s="5">
        <f>'PG facts'!D14</f>
        <v>-2</v>
      </c>
      <c r="H3543" s="5">
        <f t="shared" si="110"/>
        <v>7.2168903058298872E-2</v>
      </c>
      <c r="I3543" s="5">
        <f t="shared" si="111"/>
        <v>0.53728541040418687</v>
      </c>
    </row>
    <row r="3544" spans="1:9" ht="25" customHeight="1">
      <c r="A3544" s="1"/>
      <c r="B3544" s="1">
        <v>191</v>
      </c>
      <c r="C3544" s="13" t="s">
        <v>47</v>
      </c>
      <c r="D3544" s="4">
        <v>44834</v>
      </c>
      <c r="E3544" s="4">
        <v>44853</v>
      </c>
      <c r="F3544" s="5">
        <v>-0.97880747126437573</v>
      </c>
      <c r="G3544" s="5">
        <f>'PG facts'!D21</f>
        <v>1</v>
      </c>
      <c r="H3544" s="5">
        <f t="shared" si="110"/>
        <v>0.95806406580296166</v>
      </c>
      <c r="I3544" s="5">
        <f t="shared" si="111"/>
        <v>-0.97880747126437573</v>
      </c>
    </row>
    <row r="3545" spans="1:9" ht="25" customHeight="1">
      <c r="A3545" s="1"/>
      <c r="B3545" s="1">
        <v>191</v>
      </c>
      <c r="C3545" s="13" t="s">
        <v>47</v>
      </c>
      <c r="D3545" s="4">
        <v>44926</v>
      </c>
      <c r="E3545" s="4">
        <v>44945</v>
      </c>
      <c r="F3545" s="5">
        <v>-1.5609194946349714</v>
      </c>
      <c r="G3545" s="5">
        <f>'PG facts'!D28</f>
        <v>-8</v>
      </c>
      <c r="H3545" s="5">
        <f t="shared" si="110"/>
        <v>2.4364696687314944</v>
      </c>
      <c r="I3545" s="5">
        <f t="shared" si="111"/>
        <v>12.487355957079771</v>
      </c>
    </row>
    <row r="3546" spans="1:9" ht="25" customHeight="1">
      <c r="A3546" s="1"/>
      <c r="B3546" s="1">
        <v>191</v>
      </c>
      <c r="C3546" s="13" t="s">
        <v>47</v>
      </c>
      <c r="D3546" s="4">
        <v>45016</v>
      </c>
      <c r="E3546" s="4">
        <v>45037</v>
      </c>
      <c r="F3546" s="5">
        <v>-0.28354349497309306</v>
      </c>
      <c r="G3546" s="5">
        <f>'PG facts'!D35</f>
        <v>-1</v>
      </c>
      <c r="H3546" s="5">
        <f t="shared" si="110"/>
        <v>8.0396913541556453E-2</v>
      </c>
      <c r="I3546" s="5">
        <f t="shared" si="111"/>
        <v>0.28354349497309306</v>
      </c>
    </row>
    <row r="3547" spans="1:9" ht="25" customHeight="1">
      <c r="A3547" s="1"/>
      <c r="B3547" s="1">
        <v>191</v>
      </c>
      <c r="C3547" s="13" t="s">
        <v>47</v>
      </c>
      <c r="D3547" s="4">
        <v>45107</v>
      </c>
      <c r="E3547" s="4">
        <v>45135</v>
      </c>
      <c r="F3547" s="5">
        <v>-7.7104862613153191E-2</v>
      </c>
      <c r="G3547" s="5">
        <f>'PG facts'!D42</f>
        <v>-1</v>
      </c>
      <c r="H3547" s="5">
        <f t="shared" si="110"/>
        <v>5.9451598385932289E-3</v>
      </c>
      <c r="I3547" s="5">
        <f t="shared" si="111"/>
        <v>7.7104862613153191E-2</v>
      </c>
    </row>
    <row r="3548" spans="1:9" ht="25" customHeight="1">
      <c r="A3548" s="1"/>
      <c r="B3548" s="1">
        <v>191</v>
      </c>
      <c r="C3548" s="13" t="s">
        <v>47</v>
      </c>
      <c r="D3548" s="4">
        <v>45199</v>
      </c>
      <c r="E3548" s="4">
        <v>45217</v>
      </c>
      <c r="F3548" s="5">
        <v>1.3149542033191297</v>
      </c>
      <c r="G3548" s="5">
        <f>'PG facts'!D49</f>
        <v>-2</v>
      </c>
      <c r="H3548" s="5">
        <f t="shared" si="110"/>
        <v>1.7291045568266472</v>
      </c>
      <c r="I3548" s="5">
        <f t="shared" si="111"/>
        <v>-2.6299084066382594</v>
      </c>
    </row>
    <row r="3549" spans="1:9" ht="25" customHeight="1">
      <c r="A3549" s="1"/>
      <c r="B3549" s="1">
        <v>191</v>
      </c>
      <c r="C3549" s="13" t="s">
        <v>47</v>
      </c>
      <c r="D3549" s="4">
        <v>45291</v>
      </c>
      <c r="E3549" s="4">
        <v>45314</v>
      </c>
      <c r="F3549" s="5">
        <v>2.2032156673114089</v>
      </c>
      <c r="G3549" s="5">
        <f>'PG facts'!D56</f>
        <v>1</v>
      </c>
      <c r="H3549" s="5">
        <f t="shared" si="110"/>
        <v>4.854159276686457</v>
      </c>
      <c r="I3549" s="5">
        <f t="shared" si="111"/>
        <v>2.2032156673114089</v>
      </c>
    </row>
    <row r="3550" spans="1:9" ht="25" customHeight="1">
      <c r="A3550" s="1"/>
      <c r="B3550" s="1">
        <v>191</v>
      </c>
      <c r="C3550" s="13" t="s">
        <v>47</v>
      </c>
      <c r="D3550" s="4">
        <v>45382</v>
      </c>
      <c r="E3550" s="4">
        <v>45401</v>
      </c>
      <c r="F3550" s="5">
        <v>1.360673628563136</v>
      </c>
      <c r="G3550" s="5">
        <f>'PG facts'!D63</f>
        <v>2</v>
      </c>
      <c r="H3550" s="5">
        <f t="shared" si="110"/>
        <v>1.851432723467171</v>
      </c>
      <c r="I3550" s="5">
        <f t="shared" si="111"/>
        <v>2.721347257126272</v>
      </c>
    </row>
    <row r="3551" spans="1:9" ht="25" customHeight="1">
      <c r="A3551" s="1"/>
      <c r="B3551" s="1">
        <v>191</v>
      </c>
      <c r="C3551" s="13" t="s">
        <v>47</v>
      </c>
      <c r="D3551" s="4">
        <v>45473</v>
      </c>
      <c r="E3551" s="4">
        <v>45503</v>
      </c>
      <c r="F3551" s="5">
        <v>1.8739916021125014</v>
      </c>
      <c r="G3551" s="5">
        <f>'PG facts'!D70</f>
        <v>2</v>
      </c>
      <c r="H3551" s="5">
        <f t="shared" si="110"/>
        <v>3.5118445247881795</v>
      </c>
      <c r="I3551" s="5">
        <f t="shared" si="111"/>
        <v>3.7479832042250028</v>
      </c>
    </row>
    <row r="3552" spans="1:9" ht="25" customHeight="1">
      <c r="A3552" s="1"/>
      <c r="B3552" s="1">
        <v>191</v>
      </c>
      <c r="C3552" s="13" t="s">
        <v>47</v>
      </c>
      <c r="D3552" s="4">
        <v>45565</v>
      </c>
      <c r="E3552" s="4">
        <v>45583</v>
      </c>
      <c r="F3552" s="5">
        <v>2.247682698810527</v>
      </c>
      <c r="G3552" s="5">
        <f>'PG facts'!D77</f>
        <v>5</v>
      </c>
      <c r="H3552" s="5">
        <f t="shared" si="110"/>
        <v>5.0520775145321739</v>
      </c>
      <c r="I3552" s="5">
        <f t="shared" si="111"/>
        <v>11.238413494052635</v>
      </c>
    </row>
    <row r="3553" spans="1:9" ht="25" customHeight="1">
      <c r="A3553" s="1"/>
      <c r="B3553" s="1">
        <v>191</v>
      </c>
      <c r="C3553" s="13" t="s">
        <v>47</v>
      </c>
      <c r="D3553" s="4">
        <v>45657</v>
      </c>
      <c r="E3553" s="4">
        <v>45679</v>
      </c>
      <c r="F3553" s="5">
        <v>2.1103784092813216</v>
      </c>
      <c r="G3553" s="5">
        <f>'PG facts'!D84</f>
        <v>2</v>
      </c>
      <c r="H3553" s="5">
        <f t="shared" si="110"/>
        <v>4.453697030360761</v>
      </c>
      <c r="I3553" s="5">
        <f t="shared" si="111"/>
        <v>4.2207568185626432</v>
      </c>
    </row>
    <row r="3554" spans="1:9" ht="25" customHeight="1">
      <c r="A3554" s="1"/>
      <c r="B3554" s="1">
        <v>191</v>
      </c>
      <c r="C3554" s="13" t="s">
        <v>50</v>
      </c>
      <c r="D3554" s="4">
        <v>44742</v>
      </c>
      <c r="E3554" s="4">
        <v>44771</v>
      </c>
      <c r="F3554" s="5">
        <v>3.4048088537418808</v>
      </c>
      <c r="G3554" s="5">
        <f>'PG facts'!D14</f>
        <v>-2</v>
      </c>
      <c r="H3554" s="5">
        <f t="shared" si="110"/>
        <v>11.5927233305191</v>
      </c>
      <c r="I3554" s="5">
        <f t="shared" si="111"/>
        <v>-6.8096177074837616</v>
      </c>
    </row>
    <row r="3555" spans="1:9" ht="25" customHeight="1">
      <c r="A3555" s="1"/>
      <c r="B3555" s="1">
        <v>191</v>
      </c>
      <c r="C3555" s="13" t="s">
        <v>50</v>
      </c>
      <c r="D3555" s="4">
        <v>44834</v>
      </c>
      <c r="E3555" s="4">
        <v>44853</v>
      </c>
      <c r="F3555" s="5">
        <v>-0.26864270520209343</v>
      </c>
      <c r="G3555" s="5">
        <f>'PG facts'!D21</f>
        <v>1</v>
      </c>
      <c r="H3555" s="5">
        <f t="shared" si="110"/>
        <v>7.2168903058298872E-2</v>
      </c>
      <c r="I3555" s="5">
        <f t="shared" si="111"/>
        <v>-0.26864270520209343</v>
      </c>
    </row>
    <row r="3556" spans="1:9" ht="25" customHeight="1">
      <c r="A3556" s="1"/>
      <c r="B3556" s="1">
        <v>191</v>
      </c>
      <c r="C3556" s="13" t="s">
        <v>50</v>
      </c>
      <c r="D3556" s="4">
        <v>44926</v>
      </c>
      <c r="E3556" s="4">
        <v>44945</v>
      </c>
      <c r="F3556" s="5">
        <v>-0.97880747126437573</v>
      </c>
      <c r="G3556" s="5">
        <f>'PG facts'!D28</f>
        <v>-8</v>
      </c>
      <c r="H3556" s="5">
        <f t="shared" si="110"/>
        <v>0.95806406580296166</v>
      </c>
      <c r="I3556" s="5">
        <f t="shared" si="111"/>
        <v>7.8304597701150058</v>
      </c>
    </row>
    <row r="3557" spans="1:9" ht="25" customHeight="1">
      <c r="A3557" s="1"/>
      <c r="B3557" s="1">
        <v>191</v>
      </c>
      <c r="C3557" s="13" t="s">
        <v>50</v>
      </c>
      <c r="D3557" s="4">
        <v>45016</v>
      </c>
      <c r="E3557" s="4">
        <v>45037</v>
      </c>
      <c r="F3557" s="5">
        <v>-1.5609194946349714</v>
      </c>
      <c r="G3557" s="5">
        <f>'PG facts'!D35</f>
        <v>-1</v>
      </c>
      <c r="H3557" s="5">
        <f t="shared" si="110"/>
        <v>2.4364696687314944</v>
      </c>
      <c r="I3557" s="5">
        <f t="shared" si="111"/>
        <v>1.5609194946349714</v>
      </c>
    </row>
    <row r="3558" spans="1:9" ht="25" customHeight="1">
      <c r="A3558" s="1"/>
      <c r="B3558" s="1">
        <v>191</v>
      </c>
      <c r="C3558" s="13" t="s">
        <v>50</v>
      </c>
      <c r="D3558" s="4">
        <v>45107</v>
      </c>
      <c r="E3558" s="4">
        <v>45135</v>
      </c>
      <c r="F3558" s="5">
        <v>-0.28354349497309306</v>
      </c>
      <c r="G3558" s="5">
        <f>'PG facts'!D42</f>
        <v>-1</v>
      </c>
      <c r="H3558" s="5">
        <f t="shared" si="110"/>
        <v>8.0396913541556453E-2</v>
      </c>
      <c r="I3558" s="5">
        <f t="shared" si="111"/>
        <v>0.28354349497309306</v>
      </c>
    </row>
    <row r="3559" spans="1:9" ht="25" customHeight="1">
      <c r="A3559" s="1"/>
      <c r="B3559" s="1">
        <v>191</v>
      </c>
      <c r="C3559" s="13" t="s">
        <v>50</v>
      </c>
      <c r="D3559" s="4">
        <v>45199</v>
      </c>
      <c r="E3559" s="4">
        <v>45217</v>
      </c>
      <c r="F3559" s="5">
        <v>-7.7104862613153191E-2</v>
      </c>
      <c r="G3559" s="5">
        <f>'PG facts'!D49</f>
        <v>-2</v>
      </c>
      <c r="H3559" s="5">
        <f t="shared" si="110"/>
        <v>5.9451598385932289E-3</v>
      </c>
      <c r="I3559" s="5">
        <f t="shared" si="111"/>
        <v>0.15420972522630638</v>
      </c>
    </row>
    <row r="3560" spans="1:9" ht="25" customHeight="1">
      <c r="A3560" s="1"/>
      <c r="B3560" s="1">
        <v>191</v>
      </c>
      <c r="C3560" s="13" t="s">
        <v>50</v>
      </c>
      <c r="D3560" s="4">
        <v>45291</v>
      </c>
      <c r="E3560" s="4">
        <v>45314</v>
      </c>
      <c r="F3560" s="5">
        <v>1.3149542033191297</v>
      </c>
      <c r="G3560" s="5">
        <f>'PG facts'!D56</f>
        <v>1</v>
      </c>
      <c r="H3560" s="5">
        <f t="shared" si="110"/>
        <v>1.7291045568266472</v>
      </c>
      <c r="I3560" s="5">
        <f t="shared" si="111"/>
        <v>1.3149542033191297</v>
      </c>
    </row>
    <row r="3561" spans="1:9" ht="25" customHeight="1">
      <c r="A3561" s="1"/>
      <c r="B3561" s="1">
        <v>191</v>
      </c>
      <c r="C3561" s="13" t="s">
        <v>50</v>
      </c>
      <c r="D3561" s="4">
        <v>45382</v>
      </c>
      <c r="E3561" s="4">
        <v>45401</v>
      </c>
      <c r="F3561" s="5">
        <v>2.2032156673114089</v>
      </c>
      <c r="G3561" s="5">
        <f>'PG facts'!D63</f>
        <v>2</v>
      </c>
      <c r="H3561" s="5">
        <f t="shared" si="110"/>
        <v>4.854159276686457</v>
      </c>
      <c r="I3561" s="5">
        <f t="shared" si="111"/>
        <v>4.4064313346228179</v>
      </c>
    </row>
    <row r="3562" spans="1:9" ht="25" customHeight="1">
      <c r="A3562" s="1"/>
      <c r="B3562" s="1">
        <v>191</v>
      </c>
      <c r="C3562" s="13" t="s">
        <v>50</v>
      </c>
      <c r="D3562" s="4">
        <v>45473</v>
      </c>
      <c r="E3562" s="4">
        <v>45503</v>
      </c>
      <c r="F3562" s="5">
        <v>1.360673628563136</v>
      </c>
      <c r="G3562" s="5">
        <f>'PG facts'!D70</f>
        <v>2</v>
      </c>
      <c r="H3562" s="5">
        <f t="shared" si="110"/>
        <v>1.851432723467171</v>
      </c>
      <c r="I3562" s="5">
        <f t="shared" si="111"/>
        <v>2.721347257126272</v>
      </c>
    </row>
    <row r="3563" spans="1:9" ht="25" customHeight="1">
      <c r="A3563" s="1"/>
      <c r="B3563" s="1">
        <v>191</v>
      </c>
      <c r="C3563" s="13" t="s">
        <v>50</v>
      </c>
      <c r="D3563" s="4">
        <v>45565</v>
      </c>
      <c r="E3563" s="4">
        <v>45583</v>
      </c>
      <c r="F3563" s="5">
        <v>1.8739916021125014</v>
      </c>
      <c r="G3563" s="5">
        <f>'PG facts'!D77</f>
        <v>5</v>
      </c>
      <c r="H3563" s="5">
        <f t="shared" si="110"/>
        <v>3.5118445247881795</v>
      </c>
      <c r="I3563" s="5">
        <f t="shared" si="111"/>
        <v>9.369958010562506</v>
      </c>
    </row>
    <row r="3564" spans="1:9" ht="25" customHeight="1">
      <c r="A3564" s="1"/>
      <c r="B3564" s="1">
        <v>191</v>
      </c>
      <c r="C3564" s="13" t="s">
        <v>50</v>
      </c>
      <c r="D3564" s="4">
        <v>45657</v>
      </c>
      <c r="E3564" s="4">
        <v>45679</v>
      </c>
      <c r="F3564" s="5">
        <v>2.247682698810527</v>
      </c>
      <c r="G3564" s="5">
        <f>'PG facts'!D84</f>
        <v>2</v>
      </c>
      <c r="H3564" s="5">
        <f t="shared" si="110"/>
        <v>5.0520775145321739</v>
      </c>
      <c r="I3564" s="5">
        <f t="shared" si="111"/>
        <v>4.4953653976210539</v>
      </c>
    </row>
    <row r="3565" spans="1:9" ht="25" customHeight="1">
      <c r="A3565" s="1"/>
      <c r="B3565" s="1">
        <v>192</v>
      </c>
      <c r="C3565" s="13" t="s">
        <v>47</v>
      </c>
      <c r="D3565" s="4">
        <v>44651</v>
      </c>
      <c r="E3565" s="4">
        <v>44671</v>
      </c>
      <c r="F3565" s="5">
        <v>3.4048088537418808</v>
      </c>
      <c r="G3565" s="5">
        <f>'PG facts'!D8</f>
        <v>8</v>
      </c>
      <c r="H3565" s="5">
        <f t="shared" si="110"/>
        <v>11.5927233305191</v>
      </c>
      <c r="I3565" s="5">
        <f t="shared" si="111"/>
        <v>27.238470829935046</v>
      </c>
    </row>
    <row r="3566" spans="1:9" ht="25" customHeight="1">
      <c r="A3566" s="1"/>
      <c r="B3566" s="1">
        <v>192</v>
      </c>
      <c r="C3566" s="13" t="s">
        <v>47</v>
      </c>
      <c r="D3566" s="4">
        <v>44742</v>
      </c>
      <c r="E3566" s="4">
        <v>44771</v>
      </c>
      <c r="F3566" s="5">
        <v>-0.26864270520209343</v>
      </c>
      <c r="G3566" s="5">
        <f>'PG facts'!D15</f>
        <v>0</v>
      </c>
      <c r="H3566" s="5">
        <f t="shared" si="110"/>
        <v>7.2168903058298872E-2</v>
      </c>
      <c r="I3566" s="5">
        <f t="shared" si="111"/>
        <v>0</v>
      </c>
    </row>
    <row r="3567" spans="1:9" ht="25" customHeight="1">
      <c r="A3567" s="1"/>
      <c r="B3567" s="1">
        <v>192</v>
      </c>
      <c r="C3567" s="13" t="s">
        <v>47</v>
      </c>
      <c r="D3567" s="4">
        <v>44834</v>
      </c>
      <c r="E3567" s="4">
        <v>44853</v>
      </c>
      <c r="F3567" s="5">
        <v>-0.97880747126437573</v>
      </c>
      <c r="G3567" s="5">
        <f>'PG facts'!D22</f>
        <v>-2</v>
      </c>
      <c r="H3567" s="5">
        <f t="shared" si="110"/>
        <v>0.95806406580296166</v>
      </c>
      <c r="I3567" s="5">
        <f t="shared" si="111"/>
        <v>1.9576149425287515</v>
      </c>
    </row>
    <row r="3568" spans="1:9" ht="25" customHeight="1">
      <c r="A3568" s="1"/>
      <c r="B3568" s="1">
        <v>192</v>
      </c>
      <c r="C3568" s="13" t="s">
        <v>47</v>
      </c>
      <c r="D3568" s="4">
        <v>44926</v>
      </c>
      <c r="E3568" s="4">
        <v>44945</v>
      </c>
      <c r="F3568" s="5">
        <v>-1.5609194946349714</v>
      </c>
      <c r="G3568" s="5">
        <f>'PG facts'!D29</f>
        <v>-1</v>
      </c>
      <c r="H3568" s="5">
        <f t="shared" si="110"/>
        <v>2.4364696687314944</v>
      </c>
      <c r="I3568" s="5">
        <f t="shared" si="111"/>
        <v>1.5609194946349714</v>
      </c>
    </row>
    <row r="3569" spans="1:9" ht="25" customHeight="1">
      <c r="A3569" s="1"/>
      <c r="B3569" s="1">
        <v>192</v>
      </c>
      <c r="C3569" s="13" t="s">
        <v>47</v>
      </c>
      <c r="D3569" s="4">
        <v>45016</v>
      </c>
      <c r="E3569" s="4">
        <v>45037</v>
      </c>
      <c r="F3569" s="5">
        <v>-0.28354349497309306</v>
      </c>
      <c r="G3569" s="5">
        <f>'PG facts'!D36</f>
        <v>1</v>
      </c>
      <c r="H3569" s="5">
        <f t="shared" si="110"/>
        <v>8.0396913541556453E-2</v>
      </c>
      <c r="I3569" s="5">
        <f t="shared" si="111"/>
        <v>-0.28354349497309306</v>
      </c>
    </row>
    <row r="3570" spans="1:9" ht="25" customHeight="1">
      <c r="A3570" s="1"/>
      <c r="B3570" s="1">
        <v>192</v>
      </c>
      <c r="C3570" s="13" t="s">
        <v>47</v>
      </c>
      <c r="D3570" s="4">
        <v>45107</v>
      </c>
      <c r="E3570" s="4">
        <v>45135</v>
      </c>
      <c r="F3570" s="5">
        <v>-7.7104862613153191E-2</v>
      </c>
      <c r="G3570" s="5">
        <f>'PG facts'!D43</f>
        <v>-3</v>
      </c>
      <c r="H3570" s="5">
        <f t="shared" si="110"/>
        <v>5.9451598385932289E-3</v>
      </c>
      <c r="I3570" s="5">
        <f t="shared" si="111"/>
        <v>0.23131458783945957</v>
      </c>
    </row>
    <row r="3571" spans="1:9" ht="25" customHeight="1">
      <c r="A3571" s="1"/>
      <c r="B3571" s="1">
        <v>192</v>
      </c>
      <c r="C3571" s="13" t="s">
        <v>47</v>
      </c>
      <c r="D3571" s="4">
        <v>45199</v>
      </c>
      <c r="E3571" s="4">
        <v>45217</v>
      </c>
      <c r="F3571" s="5">
        <v>1.3149542033191297</v>
      </c>
      <c r="G3571" s="5">
        <f>'PG facts'!D50</f>
        <v>2</v>
      </c>
      <c r="H3571" s="5">
        <f t="shared" si="110"/>
        <v>1.7291045568266472</v>
      </c>
      <c r="I3571" s="5">
        <f t="shared" si="111"/>
        <v>2.6299084066382594</v>
      </c>
    </row>
    <row r="3572" spans="1:9" ht="25" customHeight="1">
      <c r="A3572" s="1"/>
      <c r="B3572" s="1">
        <v>192</v>
      </c>
      <c r="C3572" s="13" t="s">
        <v>47</v>
      </c>
      <c r="D3572" s="4">
        <v>45291</v>
      </c>
      <c r="E3572" s="4">
        <v>45314</v>
      </c>
      <c r="F3572" s="5">
        <v>2.2032156673114089</v>
      </c>
      <c r="G3572" s="5">
        <f>'PG facts'!D57</f>
        <v>-4</v>
      </c>
      <c r="H3572" s="5">
        <f t="shared" si="110"/>
        <v>4.854159276686457</v>
      </c>
      <c r="I3572" s="5">
        <f t="shared" si="111"/>
        <v>-8.8128626692456358</v>
      </c>
    </row>
    <row r="3573" spans="1:9" ht="25" customHeight="1">
      <c r="A3573" s="1"/>
      <c r="B3573" s="1">
        <v>192</v>
      </c>
      <c r="C3573" s="13" t="s">
        <v>47</v>
      </c>
      <c r="D3573" s="4">
        <v>45382</v>
      </c>
      <c r="E3573" s="4">
        <v>45401</v>
      </c>
      <c r="F3573" s="5">
        <v>1.360673628563136</v>
      </c>
      <c r="G3573" s="5">
        <f>'PG facts'!D64</f>
        <v>-4</v>
      </c>
      <c r="H3573" s="5">
        <f t="shared" si="110"/>
        <v>1.851432723467171</v>
      </c>
      <c r="I3573" s="5">
        <f t="shared" si="111"/>
        <v>-5.442694514252544</v>
      </c>
    </row>
    <row r="3574" spans="1:9" ht="25" customHeight="1">
      <c r="A3574" s="1"/>
      <c r="B3574" s="1">
        <v>192</v>
      </c>
      <c r="C3574" s="13" t="s">
        <v>47</v>
      </c>
      <c r="D3574" s="4">
        <v>45473</v>
      </c>
      <c r="E3574" s="4">
        <v>45503</v>
      </c>
      <c r="F3574" s="5">
        <v>1.8739916021125014</v>
      </c>
      <c r="G3574" s="5">
        <f>'PG facts'!D71</f>
        <v>1</v>
      </c>
      <c r="H3574" s="5">
        <f t="shared" si="110"/>
        <v>3.5118445247881795</v>
      </c>
      <c r="I3574" s="5">
        <f t="shared" si="111"/>
        <v>1.8739916021125014</v>
      </c>
    </row>
    <row r="3575" spans="1:9" ht="25" customHeight="1">
      <c r="A3575" s="1"/>
      <c r="B3575" s="1">
        <v>192</v>
      </c>
      <c r="C3575" s="13" t="s">
        <v>47</v>
      </c>
      <c r="D3575" s="4">
        <v>45565</v>
      </c>
      <c r="E3575" s="4">
        <v>45583</v>
      </c>
      <c r="F3575" s="5">
        <v>2.247682698810527</v>
      </c>
      <c r="G3575" s="5">
        <f>'PG facts'!D78</f>
        <v>-1</v>
      </c>
      <c r="H3575" s="5">
        <f t="shared" si="110"/>
        <v>5.0520775145321739</v>
      </c>
      <c r="I3575" s="5">
        <f t="shared" si="111"/>
        <v>-2.247682698810527</v>
      </c>
    </row>
    <row r="3576" spans="1:9" ht="25" customHeight="1">
      <c r="A3576" s="1"/>
      <c r="B3576" s="1">
        <v>192</v>
      </c>
      <c r="C3576" s="13" t="s">
        <v>50</v>
      </c>
      <c r="D3576" s="4">
        <v>44742</v>
      </c>
      <c r="E3576" s="4">
        <v>44771</v>
      </c>
      <c r="F3576" s="5">
        <v>3.4048088537418808</v>
      </c>
      <c r="G3576" s="5">
        <f>'PG facts'!D15</f>
        <v>0</v>
      </c>
      <c r="H3576" s="5">
        <f t="shared" si="110"/>
        <v>11.5927233305191</v>
      </c>
      <c r="I3576" s="5">
        <f t="shared" si="111"/>
        <v>0</v>
      </c>
    </row>
    <row r="3577" spans="1:9" ht="25" customHeight="1">
      <c r="A3577" s="1"/>
      <c r="B3577" s="1">
        <v>192</v>
      </c>
      <c r="C3577" s="13" t="s">
        <v>50</v>
      </c>
      <c r="D3577" s="4">
        <v>44834</v>
      </c>
      <c r="E3577" s="4">
        <v>44853</v>
      </c>
      <c r="F3577" s="5">
        <v>-0.26864270520209343</v>
      </c>
      <c r="G3577" s="5">
        <f>'PG facts'!D22</f>
        <v>-2</v>
      </c>
      <c r="H3577" s="5">
        <f t="shared" si="110"/>
        <v>7.2168903058298872E-2</v>
      </c>
      <c r="I3577" s="5">
        <f t="shared" si="111"/>
        <v>0.53728541040418687</v>
      </c>
    </row>
    <row r="3578" spans="1:9" ht="25" customHeight="1">
      <c r="A3578" s="1"/>
      <c r="B3578" s="1">
        <v>192</v>
      </c>
      <c r="C3578" s="13" t="s">
        <v>50</v>
      </c>
      <c r="D3578" s="4">
        <v>44926</v>
      </c>
      <c r="E3578" s="4">
        <v>44945</v>
      </c>
      <c r="F3578" s="5">
        <v>-0.97880747126437573</v>
      </c>
      <c r="G3578" s="5">
        <f>'PG facts'!D29</f>
        <v>-1</v>
      </c>
      <c r="H3578" s="5">
        <f t="shared" si="110"/>
        <v>0.95806406580296166</v>
      </c>
      <c r="I3578" s="5">
        <f t="shared" si="111"/>
        <v>0.97880747126437573</v>
      </c>
    </row>
    <row r="3579" spans="1:9" ht="25" customHeight="1">
      <c r="A3579" s="1"/>
      <c r="B3579" s="1">
        <v>192</v>
      </c>
      <c r="C3579" s="13" t="s">
        <v>50</v>
      </c>
      <c r="D3579" s="4">
        <v>45016</v>
      </c>
      <c r="E3579" s="4">
        <v>45037</v>
      </c>
      <c r="F3579" s="5">
        <v>-1.5609194946349714</v>
      </c>
      <c r="G3579" s="5">
        <f>'PG facts'!D36</f>
        <v>1</v>
      </c>
      <c r="H3579" s="5">
        <f t="shared" si="110"/>
        <v>2.4364696687314944</v>
      </c>
      <c r="I3579" s="5">
        <f t="shared" si="111"/>
        <v>-1.5609194946349714</v>
      </c>
    </row>
    <row r="3580" spans="1:9" ht="25" customHeight="1">
      <c r="A3580" s="1"/>
      <c r="B3580" s="1">
        <v>192</v>
      </c>
      <c r="C3580" s="13" t="s">
        <v>50</v>
      </c>
      <c r="D3580" s="4">
        <v>45107</v>
      </c>
      <c r="E3580" s="4">
        <v>45135</v>
      </c>
      <c r="F3580" s="5">
        <v>-0.28354349497309306</v>
      </c>
      <c r="G3580" s="5">
        <f>'PG facts'!D43</f>
        <v>-3</v>
      </c>
      <c r="H3580" s="5">
        <f t="shared" si="110"/>
        <v>8.0396913541556453E-2</v>
      </c>
      <c r="I3580" s="5">
        <f t="shared" si="111"/>
        <v>0.85063048491927917</v>
      </c>
    </row>
    <row r="3581" spans="1:9" ht="25" customHeight="1">
      <c r="A3581" s="1"/>
      <c r="B3581" s="1">
        <v>192</v>
      </c>
      <c r="C3581" s="13" t="s">
        <v>50</v>
      </c>
      <c r="D3581" s="4">
        <v>45199</v>
      </c>
      <c r="E3581" s="4">
        <v>45217</v>
      </c>
      <c r="F3581" s="5">
        <v>-7.7104862613153191E-2</v>
      </c>
      <c r="G3581" s="5">
        <f>'PG facts'!D50</f>
        <v>2</v>
      </c>
      <c r="H3581" s="5">
        <f t="shared" si="110"/>
        <v>5.9451598385932289E-3</v>
      </c>
      <c r="I3581" s="5">
        <f t="shared" si="111"/>
        <v>-0.15420972522630638</v>
      </c>
    </row>
    <row r="3582" spans="1:9" ht="25" customHeight="1">
      <c r="A3582" s="1"/>
      <c r="B3582" s="1">
        <v>192</v>
      </c>
      <c r="C3582" s="13" t="s">
        <v>50</v>
      </c>
      <c r="D3582" s="4">
        <v>45291</v>
      </c>
      <c r="E3582" s="4">
        <v>45314</v>
      </c>
      <c r="F3582" s="5">
        <v>1.3149542033191297</v>
      </c>
      <c r="G3582" s="5">
        <f>'PG facts'!D57</f>
        <v>-4</v>
      </c>
      <c r="H3582" s="5">
        <f t="shared" si="110"/>
        <v>1.7291045568266472</v>
      </c>
      <c r="I3582" s="5">
        <f t="shared" si="111"/>
        <v>-5.2598168132765188</v>
      </c>
    </row>
    <row r="3583" spans="1:9" ht="25" customHeight="1">
      <c r="A3583" s="1"/>
      <c r="B3583" s="1">
        <v>192</v>
      </c>
      <c r="C3583" s="13" t="s">
        <v>50</v>
      </c>
      <c r="D3583" s="4">
        <v>45382</v>
      </c>
      <c r="E3583" s="4">
        <v>45401</v>
      </c>
      <c r="F3583" s="5">
        <v>2.2032156673114089</v>
      </c>
      <c r="G3583" s="5">
        <f>'PG facts'!D64</f>
        <v>-4</v>
      </c>
      <c r="H3583" s="5">
        <f t="shared" si="110"/>
        <v>4.854159276686457</v>
      </c>
      <c r="I3583" s="5">
        <f t="shared" si="111"/>
        <v>-8.8128626692456358</v>
      </c>
    </row>
    <row r="3584" spans="1:9" ht="25" customHeight="1">
      <c r="A3584" s="1"/>
      <c r="B3584" s="1">
        <v>192</v>
      </c>
      <c r="C3584" s="13" t="s">
        <v>50</v>
      </c>
      <c r="D3584" s="4">
        <v>45473</v>
      </c>
      <c r="E3584" s="4">
        <v>45503</v>
      </c>
      <c r="F3584" s="5">
        <v>1.360673628563136</v>
      </c>
      <c r="G3584" s="5">
        <f>'PG facts'!D71</f>
        <v>1</v>
      </c>
      <c r="H3584" s="5">
        <f t="shared" si="110"/>
        <v>1.851432723467171</v>
      </c>
      <c r="I3584" s="5">
        <f t="shared" si="111"/>
        <v>1.360673628563136</v>
      </c>
    </row>
    <row r="3585" spans="1:9" ht="25" customHeight="1">
      <c r="A3585" s="1"/>
      <c r="B3585" s="1">
        <v>192</v>
      </c>
      <c r="C3585" s="13" t="s">
        <v>50</v>
      </c>
      <c r="D3585" s="4">
        <v>45565</v>
      </c>
      <c r="E3585" s="4">
        <v>45583</v>
      </c>
      <c r="F3585" s="5">
        <v>1.8739916021125014</v>
      </c>
      <c r="G3585" s="5">
        <f>'PG facts'!D78</f>
        <v>-1</v>
      </c>
      <c r="H3585" s="5">
        <f t="shared" si="110"/>
        <v>3.5118445247881795</v>
      </c>
      <c r="I3585" s="5">
        <f t="shared" si="111"/>
        <v>-1.8739916021125014</v>
      </c>
    </row>
    <row r="3586" spans="1:9" ht="25" customHeight="1">
      <c r="A3586" s="1"/>
      <c r="B3586" s="1">
        <v>193</v>
      </c>
      <c r="C3586" s="13" t="s">
        <v>47</v>
      </c>
      <c r="D3586" s="4">
        <v>44651</v>
      </c>
      <c r="E3586" s="4">
        <v>44671</v>
      </c>
      <c r="F3586" s="5">
        <v>3.4048088537418808</v>
      </c>
      <c r="G3586" s="5">
        <f>'PG facts'!D8</f>
        <v>8</v>
      </c>
      <c r="H3586" s="5">
        <f t="shared" si="110"/>
        <v>11.5927233305191</v>
      </c>
      <c r="I3586" s="5">
        <f t="shared" si="111"/>
        <v>27.238470829935046</v>
      </c>
    </row>
    <row r="3587" spans="1:9" ht="25" customHeight="1">
      <c r="A3587" s="1"/>
      <c r="B3587" s="1">
        <v>193</v>
      </c>
      <c r="C3587" s="13" t="s">
        <v>47</v>
      </c>
      <c r="D3587" s="4">
        <v>44742</v>
      </c>
      <c r="E3587" s="4">
        <v>44771</v>
      </c>
      <c r="F3587" s="5">
        <v>-0.26864270520209343</v>
      </c>
      <c r="G3587" s="5">
        <f>'PG facts'!D15</f>
        <v>0</v>
      </c>
      <c r="H3587" s="5">
        <f t="shared" si="110"/>
        <v>7.2168903058298872E-2</v>
      </c>
      <c r="I3587" s="5">
        <f t="shared" si="111"/>
        <v>0</v>
      </c>
    </row>
    <row r="3588" spans="1:9" ht="25" customHeight="1">
      <c r="A3588" s="1"/>
      <c r="B3588" s="1">
        <v>193</v>
      </c>
      <c r="C3588" s="13" t="s">
        <v>47</v>
      </c>
      <c r="D3588" s="4">
        <v>44834</v>
      </c>
      <c r="E3588" s="4">
        <v>44853</v>
      </c>
      <c r="F3588" s="5">
        <v>-0.97880747126437573</v>
      </c>
      <c r="G3588" s="5">
        <f>'PG facts'!D22</f>
        <v>-2</v>
      </c>
      <c r="H3588" s="5">
        <f t="shared" si="110"/>
        <v>0.95806406580296166</v>
      </c>
      <c r="I3588" s="5">
        <f t="shared" si="111"/>
        <v>1.9576149425287515</v>
      </c>
    </row>
    <row r="3589" spans="1:9" ht="25" customHeight="1">
      <c r="A3589" s="1"/>
      <c r="B3589" s="1">
        <v>193</v>
      </c>
      <c r="C3589" s="13" t="s">
        <v>47</v>
      </c>
      <c r="D3589" s="4">
        <v>44926</v>
      </c>
      <c r="E3589" s="4">
        <v>44945</v>
      </c>
      <c r="F3589" s="5">
        <v>-1.5609194946349714</v>
      </c>
      <c r="G3589" s="5">
        <f>'PG facts'!D29</f>
        <v>-1</v>
      </c>
      <c r="H3589" s="5">
        <f t="shared" si="110"/>
        <v>2.4364696687314944</v>
      </c>
      <c r="I3589" s="5">
        <f t="shared" si="111"/>
        <v>1.5609194946349714</v>
      </c>
    </row>
    <row r="3590" spans="1:9" ht="25" customHeight="1">
      <c r="A3590" s="1"/>
      <c r="B3590" s="1">
        <v>193</v>
      </c>
      <c r="C3590" s="13" t="s">
        <v>47</v>
      </c>
      <c r="D3590" s="4">
        <v>45016</v>
      </c>
      <c r="E3590" s="4">
        <v>45037</v>
      </c>
      <c r="F3590" s="5">
        <v>-0.28354349497309306</v>
      </c>
      <c r="G3590" s="5">
        <f>'PG facts'!D36</f>
        <v>1</v>
      </c>
      <c r="H3590" s="5">
        <f t="shared" ref="H3590:H3653" si="112">F3590^2</f>
        <v>8.0396913541556453E-2</v>
      </c>
      <c r="I3590" s="5">
        <f t="shared" ref="I3590:I3653" si="113">F3590*G3590</f>
        <v>-0.28354349497309306</v>
      </c>
    </row>
    <row r="3591" spans="1:9" ht="25" customHeight="1">
      <c r="A3591" s="1"/>
      <c r="B3591" s="1">
        <v>193</v>
      </c>
      <c r="C3591" s="13" t="s">
        <v>47</v>
      </c>
      <c r="D3591" s="4">
        <v>45107</v>
      </c>
      <c r="E3591" s="4">
        <v>45135</v>
      </c>
      <c r="F3591" s="5">
        <v>-7.7104862613153191E-2</v>
      </c>
      <c r="G3591" s="5">
        <f>'PG facts'!D43</f>
        <v>-3</v>
      </c>
      <c r="H3591" s="5">
        <f t="shared" si="112"/>
        <v>5.9451598385932289E-3</v>
      </c>
      <c r="I3591" s="5">
        <f t="shared" si="113"/>
        <v>0.23131458783945957</v>
      </c>
    </row>
    <row r="3592" spans="1:9" ht="25" customHeight="1">
      <c r="A3592" s="1"/>
      <c r="B3592" s="1">
        <v>193</v>
      </c>
      <c r="C3592" s="13" t="s">
        <v>47</v>
      </c>
      <c r="D3592" s="4">
        <v>45199</v>
      </c>
      <c r="E3592" s="4">
        <v>45217</v>
      </c>
      <c r="F3592" s="5">
        <v>1.3149542033191297</v>
      </c>
      <c r="G3592" s="5">
        <f>'PG facts'!D50</f>
        <v>2</v>
      </c>
      <c r="H3592" s="5">
        <f t="shared" si="112"/>
        <v>1.7291045568266472</v>
      </c>
      <c r="I3592" s="5">
        <f t="shared" si="113"/>
        <v>2.6299084066382594</v>
      </c>
    </row>
    <row r="3593" spans="1:9" ht="25" customHeight="1">
      <c r="A3593" s="1"/>
      <c r="B3593" s="1">
        <v>193</v>
      </c>
      <c r="C3593" s="13" t="s">
        <v>47</v>
      </c>
      <c r="D3593" s="4">
        <v>45291</v>
      </c>
      <c r="E3593" s="4">
        <v>45314</v>
      </c>
      <c r="F3593" s="5">
        <v>2.2032156673114089</v>
      </c>
      <c r="G3593" s="5">
        <f>'PG facts'!D57</f>
        <v>-4</v>
      </c>
      <c r="H3593" s="5">
        <f t="shared" si="112"/>
        <v>4.854159276686457</v>
      </c>
      <c r="I3593" s="5">
        <f t="shared" si="113"/>
        <v>-8.8128626692456358</v>
      </c>
    </row>
    <row r="3594" spans="1:9" ht="25" customHeight="1">
      <c r="A3594" s="1"/>
      <c r="B3594" s="1">
        <v>193</v>
      </c>
      <c r="C3594" s="13" t="s">
        <v>47</v>
      </c>
      <c r="D3594" s="4">
        <v>45382</v>
      </c>
      <c r="E3594" s="4">
        <v>45401</v>
      </c>
      <c r="F3594" s="5">
        <v>1.360673628563136</v>
      </c>
      <c r="G3594" s="5">
        <f>'PG facts'!D64</f>
        <v>-4</v>
      </c>
      <c r="H3594" s="5">
        <f t="shared" si="112"/>
        <v>1.851432723467171</v>
      </c>
      <c r="I3594" s="5">
        <f t="shared" si="113"/>
        <v>-5.442694514252544</v>
      </c>
    </row>
    <row r="3595" spans="1:9" ht="25" customHeight="1">
      <c r="A3595" s="1"/>
      <c r="B3595" s="1">
        <v>193</v>
      </c>
      <c r="C3595" s="13" t="s">
        <v>47</v>
      </c>
      <c r="D3595" s="4">
        <v>45473</v>
      </c>
      <c r="E3595" s="4">
        <v>45503</v>
      </c>
      <c r="F3595" s="5">
        <v>1.8739916021125014</v>
      </c>
      <c r="G3595" s="5">
        <f>'PG facts'!D71</f>
        <v>1</v>
      </c>
      <c r="H3595" s="5">
        <f t="shared" si="112"/>
        <v>3.5118445247881795</v>
      </c>
      <c r="I3595" s="5">
        <f t="shared" si="113"/>
        <v>1.8739916021125014</v>
      </c>
    </row>
    <row r="3596" spans="1:9" ht="25" customHeight="1">
      <c r="A3596" s="1"/>
      <c r="B3596" s="1">
        <v>193</v>
      </c>
      <c r="C3596" s="13" t="s">
        <v>47</v>
      </c>
      <c r="D3596" s="4">
        <v>45565</v>
      </c>
      <c r="E3596" s="4">
        <v>45583</v>
      </c>
      <c r="F3596" s="5">
        <v>2.247682698810527</v>
      </c>
      <c r="G3596" s="5">
        <f>'PG facts'!D78</f>
        <v>-1</v>
      </c>
      <c r="H3596" s="5">
        <f t="shared" si="112"/>
        <v>5.0520775145321739</v>
      </c>
      <c r="I3596" s="5">
        <f t="shared" si="113"/>
        <v>-2.247682698810527</v>
      </c>
    </row>
    <row r="3597" spans="1:9" ht="25" customHeight="1">
      <c r="A3597" s="1"/>
      <c r="B3597" s="1">
        <v>193</v>
      </c>
      <c r="C3597" s="13" t="s">
        <v>50</v>
      </c>
      <c r="D3597" s="4">
        <v>44742</v>
      </c>
      <c r="E3597" s="4">
        <v>44771</v>
      </c>
      <c r="F3597" s="5">
        <v>3.4048088537418808</v>
      </c>
      <c r="G3597" s="5">
        <f>'PG facts'!D15</f>
        <v>0</v>
      </c>
      <c r="H3597" s="5">
        <f t="shared" si="112"/>
        <v>11.5927233305191</v>
      </c>
      <c r="I3597" s="5">
        <f t="shared" si="113"/>
        <v>0</v>
      </c>
    </row>
    <row r="3598" spans="1:9" ht="25" customHeight="1">
      <c r="A3598" s="1"/>
      <c r="B3598" s="1">
        <v>193</v>
      </c>
      <c r="C3598" s="13" t="s">
        <v>50</v>
      </c>
      <c r="D3598" s="4">
        <v>44834</v>
      </c>
      <c r="E3598" s="4">
        <v>44853</v>
      </c>
      <c r="F3598" s="5">
        <v>-0.26864270520209343</v>
      </c>
      <c r="G3598" s="5">
        <f>'PG facts'!D22</f>
        <v>-2</v>
      </c>
      <c r="H3598" s="5">
        <f t="shared" si="112"/>
        <v>7.2168903058298872E-2</v>
      </c>
      <c r="I3598" s="5">
        <f t="shared" si="113"/>
        <v>0.53728541040418687</v>
      </c>
    </row>
    <row r="3599" spans="1:9" ht="25" customHeight="1">
      <c r="A3599" s="1"/>
      <c r="B3599" s="1">
        <v>193</v>
      </c>
      <c r="C3599" s="13" t="s">
        <v>50</v>
      </c>
      <c r="D3599" s="4">
        <v>44926</v>
      </c>
      <c r="E3599" s="4">
        <v>44945</v>
      </c>
      <c r="F3599" s="5">
        <v>-0.97880747126437573</v>
      </c>
      <c r="G3599" s="5">
        <f>'PG facts'!D29</f>
        <v>-1</v>
      </c>
      <c r="H3599" s="5">
        <f t="shared" si="112"/>
        <v>0.95806406580296166</v>
      </c>
      <c r="I3599" s="5">
        <f t="shared" si="113"/>
        <v>0.97880747126437573</v>
      </c>
    </row>
    <row r="3600" spans="1:9" ht="25" customHeight="1">
      <c r="A3600" s="1"/>
      <c r="B3600" s="1">
        <v>193</v>
      </c>
      <c r="C3600" s="13" t="s">
        <v>50</v>
      </c>
      <c r="D3600" s="4">
        <v>45016</v>
      </c>
      <c r="E3600" s="4">
        <v>45037</v>
      </c>
      <c r="F3600" s="5">
        <v>-1.5609194946349714</v>
      </c>
      <c r="G3600" s="5">
        <f>'PG facts'!D36</f>
        <v>1</v>
      </c>
      <c r="H3600" s="5">
        <f t="shared" si="112"/>
        <v>2.4364696687314944</v>
      </c>
      <c r="I3600" s="5">
        <f t="shared" si="113"/>
        <v>-1.5609194946349714</v>
      </c>
    </row>
    <row r="3601" spans="1:9" ht="25" customHeight="1">
      <c r="A3601" s="1"/>
      <c r="B3601" s="1">
        <v>193</v>
      </c>
      <c r="C3601" s="13" t="s">
        <v>50</v>
      </c>
      <c r="D3601" s="4">
        <v>45107</v>
      </c>
      <c r="E3601" s="4">
        <v>45135</v>
      </c>
      <c r="F3601" s="5">
        <v>-0.28354349497309306</v>
      </c>
      <c r="G3601" s="5">
        <f>'PG facts'!D43</f>
        <v>-3</v>
      </c>
      <c r="H3601" s="5">
        <f t="shared" si="112"/>
        <v>8.0396913541556453E-2</v>
      </c>
      <c r="I3601" s="5">
        <f t="shared" si="113"/>
        <v>0.85063048491927917</v>
      </c>
    </row>
    <row r="3602" spans="1:9" ht="25" customHeight="1">
      <c r="A3602" s="1"/>
      <c r="B3602" s="1">
        <v>193</v>
      </c>
      <c r="C3602" s="13" t="s">
        <v>50</v>
      </c>
      <c r="D3602" s="4">
        <v>45199</v>
      </c>
      <c r="E3602" s="4">
        <v>45217</v>
      </c>
      <c r="F3602" s="5">
        <v>-7.7104862613153191E-2</v>
      </c>
      <c r="G3602" s="5">
        <f>'PG facts'!D50</f>
        <v>2</v>
      </c>
      <c r="H3602" s="5">
        <f t="shared" si="112"/>
        <v>5.9451598385932289E-3</v>
      </c>
      <c r="I3602" s="5">
        <f t="shared" si="113"/>
        <v>-0.15420972522630638</v>
      </c>
    </row>
    <row r="3603" spans="1:9" ht="25" customHeight="1">
      <c r="A3603" s="1"/>
      <c r="B3603" s="1">
        <v>193</v>
      </c>
      <c r="C3603" s="13" t="s">
        <v>50</v>
      </c>
      <c r="D3603" s="4">
        <v>45291</v>
      </c>
      <c r="E3603" s="4">
        <v>45314</v>
      </c>
      <c r="F3603" s="5">
        <v>1.3149542033191297</v>
      </c>
      <c r="G3603" s="5">
        <f>'PG facts'!D57</f>
        <v>-4</v>
      </c>
      <c r="H3603" s="5">
        <f t="shared" si="112"/>
        <v>1.7291045568266472</v>
      </c>
      <c r="I3603" s="5">
        <f t="shared" si="113"/>
        <v>-5.2598168132765188</v>
      </c>
    </row>
    <row r="3604" spans="1:9" ht="25" customHeight="1">
      <c r="A3604" s="1"/>
      <c r="B3604" s="1">
        <v>193</v>
      </c>
      <c r="C3604" s="13" t="s">
        <v>50</v>
      </c>
      <c r="D3604" s="4">
        <v>45382</v>
      </c>
      <c r="E3604" s="4">
        <v>45401</v>
      </c>
      <c r="F3604" s="5">
        <v>2.2032156673114089</v>
      </c>
      <c r="G3604" s="5">
        <f>'PG facts'!D64</f>
        <v>-4</v>
      </c>
      <c r="H3604" s="5">
        <f t="shared" si="112"/>
        <v>4.854159276686457</v>
      </c>
      <c r="I3604" s="5">
        <f t="shared" si="113"/>
        <v>-8.8128626692456358</v>
      </c>
    </row>
    <row r="3605" spans="1:9" ht="25" customHeight="1">
      <c r="A3605" s="1"/>
      <c r="B3605" s="1">
        <v>193</v>
      </c>
      <c r="C3605" s="13" t="s">
        <v>50</v>
      </c>
      <c r="D3605" s="4">
        <v>45473</v>
      </c>
      <c r="E3605" s="4">
        <v>45503</v>
      </c>
      <c r="F3605" s="5">
        <v>1.360673628563136</v>
      </c>
      <c r="G3605" s="5">
        <f>'PG facts'!D71</f>
        <v>1</v>
      </c>
      <c r="H3605" s="5">
        <f t="shared" si="112"/>
        <v>1.851432723467171</v>
      </c>
      <c r="I3605" s="5">
        <f t="shared" si="113"/>
        <v>1.360673628563136</v>
      </c>
    </row>
    <row r="3606" spans="1:9" ht="25" customHeight="1">
      <c r="A3606" s="1"/>
      <c r="B3606" s="1">
        <v>193</v>
      </c>
      <c r="C3606" s="13" t="s">
        <v>50</v>
      </c>
      <c r="D3606" s="4">
        <v>45565</v>
      </c>
      <c r="E3606" s="4">
        <v>45583</v>
      </c>
      <c r="F3606" s="5">
        <v>1.8739916021125014</v>
      </c>
      <c r="G3606" s="5">
        <f>'PG facts'!D78</f>
        <v>-1</v>
      </c>
      <c r="H3606" s="5">
        <f t="shared" si="112"/>
        <v>3.5118445247881795</v>
      </c>
      <c r="I3606" s="5">
        <f t="shared" si="113"/>
        <v>-1.8739916021125014</v>
      </c>
    </row>
    <row r="3607" spans="1:9" ht="25" customHeight="1">
      <c r="A3607" s="1"/>
      <c r="B3607" s="1">
        <v>193</v>
      </c>
      <c r="C3607" s="13" t="s">
        <v>50</v>
      </c>
      <c r="D3607" s="4">
        <v>45657</v>
      </c>
      <c r="E3607" s="4">
        <v>45679</v>
      </c>
      <c r="F3607" s="5">
        <v>2.247682698810527</v>
      </c>
      <c r="G3607" s="5">
        <f>'PG facts'!D85</f>
        <v>0</v>
      </c>
      <c r="H3607" s="5">
        <f t="shared" si="112"/>
        <v>5.0520775145321739</v>
      </c>
      <c r="I3607" s="5">
        <f t="shared" si="113"/>
        <v>0</v>
      </c>
    </row>
    <row r="3608" spans="1:9" ht="25" customHeight="1">
      <c r="A3608" s="1"/>
      <c r="B3608" s="1">
        <v>194</v>
      </c>
      <c r="C3608" s="13" t="s">
        <v>47</v>
      </c>
      <c r="D3608" s="4">
        <v>44651</v>
      </c>
      <c r="E3608" s="4">
        <v>44671</v>
      </c>
      <c r="F3608" s="5">
        <v>3.4048088537418808</v>
      </c>
      <c r="G3608" s="5">
        <f>'PG facts'!D8</f>
        <v>8</v>
      </c>
      <c r="H3608" s="5">
        <f t="shared" si="112"/>
        <v>11.5927233305191</v>
      </c>
      <c r="I3608" s="5">
        <f t="shared" si="113"/>
        <v>27.238470829935046</v>
      </c>
    </row>
    <row r="3609" spans="1:9" ht="25" customHeight="1">
      <c r="A3609" s="1"/>
      <c r="B3609" s="1">
        <v>194</v>
      </c>
      <c r="C3609" s="13" t="s">
        <v>47</v>
      </c>
      <c r="D3609" s="4">
        <v>44742</v>
      </c>
      <c r="E3609" s="4">
        <v>44771</v>
      </c>
      <c r="F3609" s="5">
        <v>-0.26864270520209343</v>
      </c>
      <c r="G3609" s="5">
        <f>'PG facts'!D15</f>
        <v>0</v>
      </c>
      <c r="H3609" s="5">
        <f t="shared" si="112"/>
        <v>7.2168903058298872E-2</v>
      </c>
      <c r="I3609" s="5">
        <f t="shared" si="113"/>
        <v>0</v>
      </c>
    </row>
    <row r="3610" spans="1:9" ht="25" customHeight="1">
      <c r="A3610" s="1"/>
      <c r="B3610" s="1">
        <v>194</v>
      </c>
      <c r="C3610" s="13" t="s">
        <v>47</v>
      </c>
      <c r="D3610" s="4">
        <v>44834</v>
      </c>
      <c r="E3610" s="4">
        <v>44853</v>
      </c>
      <c r="F3610" s="5">
        <v>-0.97880747126437573</v>
      </c>
      <c r="G3610" s="5">
        <f>'PG facts'!D22</f>
        <v>-2</v>
      </c>
      <c r="H3610" s="5">
        <f t="shared" si="112"/>
        <v>0.95806406580296166</v>
      </c>
      <c r="I3610" s="5">
        <f t="shared" si="113"/>
        <v>1.9576149425287515</v>
      </c>
    </row>
    <row r="3611" spans="1:9" ht="25" customHeight="1">
      <c r="A3611" s="1"/>
      <c r="B3611" s="1">
        <v>194</v>
      </c>
      <c r="C3611" s="13" t="s">
        <v>47</v>
      </c>
      <c r="D3611" s="4">
        <v>44926</v>
      </c>
      <c r="E3611" s="4">
        <v>44945</v>
      </c>
      <c r="F3611" s="5">
        <v>-1.5609194946349714</v>
      </c>
      <c r="G3611" s="5">
        <f>'PG facts'!D29</f>
        <v>-1</v>
      </c>
      <c r="H3611" s="5">
        <f t="shared" si="112"/>
        <v>2.4364696687314944</v>
      </c>
      <c r="I3611" s="5">
        <f t="shared" si="113"/>
        <v>1.5609194946349714</v>
      </c>
    </row>
    <row r="3612" spans="1:9" ht="25" customHeight="1">
      <c r="A3612" s="1"/>
      <c r="B3612" s="1">
        <v>194</v>
      </c>
      <c r="C3612" s="13" t="s">
        <v>47</v>
      </c>
      <c r="D3612" s="4">
        <v>45016</v>
      </c>
      <c r="E3612" s="4">
        <v>45037</v>
      </c>
      <c r="F3612" s="5">
        <v>-0.28354349497309306</v>
      </c>
      <c r="G3612" s="5">
        <f>'PG facts'!D36</f>
        <v>1</v>
      </c>
      <c r="H3612" s="5">
        <f t="shared" si="112"/>
        <v>8.0396913541556453E-2</v>
      </c>
      <c r="I3612" s="5">
        <f t="shared" si="113"/>
        <v>-0.28354349497309306</v>
      </c>
    </row>
    <row r="3613" spans="1:9" ht="25" customHeight="1">
      <c r="A3613" s="1"/>
      <c r="B3613" s="1">
        <v>194</v>
      </c>
      <c r="C3613" s="13" t="s">
        <v>47</v>
      </c>
      <c r="D3613" s="4">
        <v>45107</v>
      </c>
      <c r="E3613" s="4">
        <v>45135</v>
      </c>
      <c r="F3613" s="5">
        <v>-7.7104862613153191E-2</v>
      </c>
      <c r="G3613" s="5">
        <f>'PG facts'!D43</f>
        <v>-3</v>
      </c>
      <c r="H3613" s="5">
        <f t="shared" si="112"/>
        <v>5.9451598385932289E-3</v>
      </c>
      <c r="I3613" s="5">
        <f t="shared" si="113"/>
        <v>0.23131458783945957</v>
      </c>
    </row>
    <row r="3614" spans="1:9" ht="25" customHeight="1">
      <c r="A3614" s="1"/>
      <c r="B3614" s="1">
        <v>194</v>
      </c>
      <c r="C3614" s="13" t="s">
        <v>47</v>
      </c>
      <c r="D3614" s="4">
        <v>45199</v>
      </c>
      <c r="E3614" s="4">
        <v>45217</v>
      </c>
      <c r="F3614" s="5">
        <v>1.3149542033191297</v>
      </c>
      <c r="G3614" s="5">
        <f>'PG facts'!D50</f>
        <v>2</v>
      </c>
      <c r="H3614" s="5">
        <f t="shared" si="112"/>
        <v>1.7291045568266472</v>
      </c>
      <c r="I3614" s="5">
        <f t="shared" si="113"/>
        <v>2.6299084066382594</v>
      </c>
    </row>
    <row r="3615" spans="1:9" ht="25" customHeight="1">
      <c r="A3615" s="1"/>
      <c r="B3615" s="1">
        <v>194</v>
      </c>
      <c r="C3615" s="13" t="s">
        <v>47</v>
      </c>
      <c r="D3615" s="4">
        <v>45291</v>
      </c>
      <c r="E3615" s="4">
        <v>45314</v>
      </c>
      <c r="F3615" s="5">
        <v>2.2032156673114089</v>
      </c>
      <c r="G3615" s="5">
        <f>'PG facts'!D57</f>
        <v>-4</v>
      </c>
      <c r="H3615" s="5">
        <f t="shared" si="112"/>
        <v>4.854159276686457</v>
      </c>
      <c r="I3615" s="5">
        <f t="shared" si="113"/>
        <v>-8.8128626692456358</v>
      </c>
    </row>
    <row r="3616" spans="1:9" ht="25" customHeight="1">
      <c r="A3616" s="1"/>
      <c r="B3616" s="1">
        <v>194</v>
      </c>
      <c r="C3616" s="13" t="s">
        <v>47</v>
      </c>
      <c r="D3616" s="4">
        <v>45382</v>
      </c>
      <c r="E3616" s="4">
        <v>45401</v>
      </c>
      <c r="F3616" s="5">
        <v>1.360673628563136</v>
      </c>
      <c r="G3616" s="5">
        <f>'PG facts'!D64</f>
        <v>-4</v>
      </c>
      <c r="H3616" s="5">
        <f t="shared" si="112"/>
        <v>1.851432723467171</v>
      </c>
      <c r="I3616" s="5">
        <f t="shared" si="113"/>
        <v>-5.442694514252544</v>
      </c>
    </row>
    <row r="3617" spans="1:9" ht="25" customHeight="1">
      <c r="A3617" s="1"/>
      <c r="B3617" s="1">
        <v>194</v>
      </c>
      <c r="C3617" s="13" t="s">
        <v>47</v>
      </c>
      <c r="D3617" s="4">
        <v>45473</v>
      </c>
      <c r="E3617" s="4">
        <v>45503</v>
      </c>
      <c r="F3617" s="5">
        <v>1.8739916021125014</v>
      </c>
      <c r="G3617" s="5">
        <f>'PG facts'!D71</f>
        <v>1</v>
      </c>
      <c r="H3617" s="5">
        <f t="shared" si="112"/>
        <v>3.5118445247881795</v>
      </c>
      <c r="I3617" s="5">
        <f t="shared" si="113"/>
        <v>1.8739916021125014</v>
      </c>
    </row>
    <row r="3618" spans="1:9" ht="25" customHeight="1">
      <c r="A3618" s="1"/>
      <c r="B3618" s="1">
        <v>194</v>
      </c>
      <c r="C3618" s="13" t="s">
        <v>47</v>
      </c>
      <c r="D3618" s="4">
        <v>45565</v>
      </c>
      <c r="E3618" s="4">
        <v>45583</v>
      </c>
      <c r="F3618" s="5">
        <v>2.247682698810527</v>
      </c>
      <c r="G3618" s="5">
        <f>'PG facts'!D78</f>
        <v>-1</v>
      </c>
      <c r="H3618" s="5">
        <f t="shared" si="112"/>
        <v>5.0520775145321739</v>
      </c>
      <c r="I3618" s="5">
        <f t="shared" si="113"/>
        <v>-2.247682698810527</v>
      </c>
    </row>
    <row r="3619" spans="1:9" ht="25" customHeight="1">
      <c r="A3619" s="1"/>
      <c r="B3619" s="1">
        <v>194</v>
      </c>
      <c r="C3619" s="13" t="s">
        <v>47</v>
      </c>
      <c r="D3619" s="4">
        <v>45657</v>
      </c>
      <c r="E3619" s="4">
        <v>45679</v>
      </c>
      <c r="F3619" s="5">
        <v>2.2759755941291759</v>
      </c>
      <c r="G3619" s="5">
        <f>'PG facts'!D85</f>
        <v>0</v>
      </c>
      <c r="H3619" s="5">
        <f t="shared" si="112"/>
        <v>5.1800649050716556</v>
      </c>
      <c r="I3619" s="5">
        <f t="shared" si="113"/>
        <v>0</v>
      </c>
    </row>
    <row r="3620" spans="1:9" ht="25" customHeight="1">
      <c r="A3620" s="1"/>
      <c r="B3620" s="1">
        <v>194</v>
      </c>
      <c r="C3620" s="13" t="s">
        <v>50</v>
      </c>
      <c r="D3620" s="4">
        <v>44742</v>
      </c>
      <c r="E3620" s="4">
        <v>44771</v>
      </c>
      <c r="F3620" s="5">
        <v>3.4048088537418808</v>
      </c>
      <c r="G3620" s="5">
        <f>'PG facts'!D15</f>
        <v>0</v>
      </c>
      <c r="H3620" s="5">
        <f t="shared" si="112"/>
        <v>11.5927233305191</v>
      </c>
      <c r="I3620" s="5">
        <f t="shared" si="113"/>
        <v>0</v>
      </c>
    </row>
    <row r="3621" spans="1:9" ht="25" customHeight="1">
      <c r="A3621" s="1"/>
      <c r="B3621" s="1">
        <v>194</v>
      </c>
      <c r="C3621" s="13" t="s">
        <v>50</v>
      </c>
      <c r="D3621" s="4">
        <v>44834</v>
      </c>
      <c r="E3621" s="4">
        <v>44853</v>
      </c>
      <c r="F3621" s="5">
        <v>-0.26864270520209343</v>
      </c>
      <c r="G3621" s="5">
        <f>'PG facts'!D22</f>
        <v>-2</v>
      </c>
      <c r="H3621" s="5">
        <f t="shared" si="112"/>
        <v>7.2168903058298872E-2</v>
      </c>
      <c r="I3621" s="5">
        <f t="shared" si="113"/>
        <v>0.53728541040418687</v>
      </c>
    </row>
    <row r="3622" spans="1:9" ht="25" customHeight="1">
      <c r="A3622" s="1"/>
      <c r="B3622" s="1">
        <v>194</v>
      </c>
      <c r="C3622" s="13" t="s">
        <v>50</v>
      </c>
      <c r="D3622" s="4">
        <v>44926</v>
      </c>
      <c r="E3622" s="4">
        <v>44945</v>
      </c>
      <c r="F3622" s="5">
        <v>-0.97880747126437573</v>
      </c>
      <c r="G3622" s="5">
        <f>'PG facts'!D29</f>
        <v>-1</v>
      </c>
      <c r="H3622" s="5">
        <f t="shared" si="112"/>
        <v>0.95806406580296166</v>
      </c>
      <c r="I3622" s="5">
        <f t="shared" si="113"/>
        <v>0.97880747126437573</v>
      </c>
    </row>
    <row r="3623" spans="1:9" ht="25" customHeight="1">
      <c r="A3623" s="1"/>
      <c r="B3623" s="1">
        <v>194</v>
      </c>
      <c r="C3623" s="13" t="s">
        <v>50</v>
      </c>
      <c r="D3623" s="4">
        <v>45016</v>
      </c>
      <c r="E3623" s="4">
        <v>45037</v>
      </c>
      <c r="F3623" s="5">
        <v>-1.5609194946349714</v>
      </c>
      <c r="G3623" s="5">
        <f>'PG facts'!D36</f>
        <v>1</v>
      </c>
      <c r="H3623" s="5">
        <f t="shared" si="112"/>
        <v>2.4364696687314944</v>
      </c>
      <c r="I3623" s="5">
        <f t="shared" si="113"/>
        <v>-1.5609194946349714</v>
      </c>
    </row>
    <row r="3624" spans="1:9" ht="25" customHeight="1">
      <c r="A3624" s="1"/>
      <c r="B3624" s="1">
        <v>194</v>
      </c>
      <c r="C3624" s="13" t="s">
        <v>50</v>
      </c>
      <c r="D3624" s="4">
        <v>45107</v>
      </c>
      <c r="E3624" s="4">
        <v>45135</v>
      </c>
      <c r="F3624" s="5">
        <v>-0.28354349497309306</v>
      </c>
      <c r="G3624" s="5">
        <f>'PG facts'!D43</f>
        <v>-3</v>
      </c>
      <c r="H3624" s="5">
        <f t="shared" si="112"/>
        <v>8.0396913541556453E-2</v>
      </c>
      <c r="I3624" s="5">
        <f t="shared" si="113"/>
        <v>0.85063048491927917</v>
      </c>
    </row>
    <row r="3625" spans="1:9" ht="25" customHeight="1">
      <c r="A3625" s="1"/>
      <c r="B3625" s="1">
        <v>194</v>
      </c>
      <c r="C3625" s="13" t="s">
        <v>50</v>
      </c>
      <c r="D3625" s="4">
        <v>45199</v>
      </c>
      <c r="E3625" s="4">
        <v>45217</v>
      </c>
      <c r="F3625" s="5">
        <v>-7.7104862613153191E-2</v>
      </c>
      <c r="G3625" s="5">
        <f>'PG facts'!D50</f>
        <v>2</v>
      </c>
      <c r="H3625" s="5">
        <f t="shared" si="112"/>
        <v>5.9451598385932289E-3</v>
      </c>
      <c r="I3625" s="5">
        <f t="shared" si="113"/>
        <v>-0.15420972522630638</v>
      </c>
    </row>
    <row r="3626" spans="1:9" ht="25" customHeight="1">
      <c r="A3626" s="1"/>
      <c r="B3626" s="1">
        <v>194</v>
      </c>
      <c r="C3626" s="13" t="s">
        <v>50</v>
      </c>
      <c r="D3626" s="4">
        <v>45291</v>
      </c>
      <c r="E3626" s="4">
        <v>45314</v>
      </c>
      <c r="F3626" s="5">
        <v>1.3149542033191297</v>
      </c>
      <c r="G3626" s="5">
        <f>'PG facts'!D57</f>
        <v>-4</v>
      </c>
      <c r="H3626" s="5">
        <f t="shared" si="112"/>
        <v>1.7291045568266472</v>
      </c>
      <c r="I3626" s="5">
        <f t="shared" si="113"/>
        <v>-5.2598168132765188</v>
      </c>
    </row>
    <row r="3627" spans="1:9" ht="25" customHeight="1">
      <c r="A3627" s="1"/>
      <c r="B3627" s="1">
        <v>194</v>
      </c>
      <c r="C3627" s="13" t="s">
        <v>50</v>
      </c>
      <c r="D3627" s="4">
        <v>45382</v>
      </c>
      <c r="E3627" s="4">
        <v>45401</v>
      </c>
      <c r="F3627" s="5">
        <v>2.2032156673114089</v>
      </c>
      <c r="G3627" s="5">
        <f>'PG facts'!D64</f>
        <v>-4</v>
      </c>
      <c r="H3627" s="5">
        <f t="shared" si="112"/>
        <v>4.854159276686457</v>
      </c>
      <c r="I3627" s="5">
        <f t="shared" si="113"/>
        <v>-8.8128626692456358</v>
      </c>
    </row>
    <row r="3628" spans="1:9" ht="25" customHeight="1">
      <c r="A3628" s="1"/>
      <c r="B3628" s="1">
        <v>194</v>
      </c>
      <c r="C3628" s="13" t="s">
        <v>50</v>
      </c>
      <c r="D3628" s="4">
        <v>45473</v>
      </c>
      <c r="E3628" s="4">
        <v>45503</v>
      </c>
      <c r="F3628" s="5">
        <v>1.360673628563136</v>
      </c>
      <c r="G3628" s="5">
        <f>'PG facts'!D71</f>
        <v>1</v>
      </c>
      <c r="H3628" s="5">
        <f t="shared" si="112"/>
        <v>1.851432723467171</v>
      </c>
      <c r="I3628" s="5">
        <f t="shared" si="113"/>
        <v>1.360673628563136</v>
      </c>
    </row>
    <row r="3629" spans="1:9" ht="25" customHeight="1">
      <c r="A3629" s="1"/>
      <c r="B3629" s="1">
        <v>194</v>
      </c>
      <c r="C3629" s="13" t="s">
        <v>50</v>
      </c>
      <c r="D3629" s="4">
        <v>45565</v>
      </c>
      <c r="E3629" s="4">
        <v>45583</v>
      </c>
      <c r="F3629" s="5">
        <v>1.8739916021125014</v>
      </c>
      <c r="G3629" s="5">
        <f>'PG facts'!D78</f>
        <v>-1</v>
      </c>
      <c r="H3629" s="5">
        <f t="shared" si="112"/>
        <v>3.5118445247881795</v>
      </c>
      <c r="I3629" s="5">
        <f t="shared" si="113"/>
        <v>-1.8739916021125014</v>
      </c>
    </row>
    <row r="3630" spans="1:9" ht="25" customHeight="1">
      <c r="A3630" s="1"/>
      <c r="B3630" s="1">
        <v>194</v>
      </c>
      <c r="C3630" s="13" t="s">
        <v>50</v>
      </c>
      <c r="D3630" s="4">
        <v>45657</v>
      </c>
      <c r="E3630" s="4">
        <v>45679</v>
      </c>
      <c r="F3630" s="5">
        <v>2.247682698810527</v>
      </c>
      <c r="G3630" s="5">
        <f>'PG facts'!D85</f>
        <v>0</v>
      </c>
      <c r="H3630" s="5">
        <f t="shared" si="112"/>
        <v>5.0520775145321739</v>
      </c>
      <c r="I3630" s="5">
        <f t="shared" si="113"/>
        <v>0</v>
      </c>
    </row>
    <row r="3631" spans="1:9" ht="25" customHeight="1">
      <c r="A3631" s="1"/>
      <c r="B3631" s="1">
        <v>195</v>
      </c>
      <c r="C3631" s="13" t="s">
        <v>47</v>
      </c>
      <c r="D3631" s="4">
        <v>44651</v>
      </c>
      <c r="E3631" s="4">
        <v>44671</v>
      </c>
      <c r="F3631" s="5">
        <v>3.4048088537418808</v>
      </c>
      <c r="G3631" s="5">
        <f>'PG facts'!D8</f>
        <v>8</v>
      </c>
      <c r="H3631" s="5">
        <f t="shared" si="112"/>
        <v>11.5927233305191</v>
      </c>
      <c r="I3631" s="5">
        <f t="shared" si="113"/>
        <v>27.238470829935046</v>
      </c>
    </row>
    <row r="3632" spans="1:9" ht="25" customHeight="1">
      <c r="A3632" s="1"/>
      <c r="B3632" s="1">
        <v>195</v>
      </c>
      <c r="C3632" s="13" t="s">
        <v>47</v>
      </c>
      <c r="D3632" s="4">
        <v>44742</v>
      </c>
      <c r="E3632" s="4">
        <v>44771</v>
      </c>
      <c r="F3632" s="5">
        <v>-0.26864270520209343</v>
      </c>
      <c r="G3632" s="5">
        <f>'PG facts'!D15</f>
        <v>0</v>
      </c>
      <c r="H3632" s="5">
        <f t="shared" si="112"/>
        <v>7.2168903058298872E-2</v>
      </c>
      <c r="I3632" s="5">
        <f t="shared" si="113"/>
        <v>0</v>
      </c>
    </row>
    <row r="3633" spans="1:9" ht="25" customHeight="1">
      <c r="A3633" s="1"/>
      <c r="B3633" s="1">
        <v>195</v>
      </c>
      <c r="C3633" s="13" t="s">
        <v>47</v>
      </c>
      <c r="D3633" s="4">
        <v>44834</v>
      </c>
      <c r="E3633" s="4">
        <v>44853</v>
      </c>
      <c r="F3633" s="5">
        <v>-0.97880747126437573</v>
      </c>
      <c r="G3633" s="5">
        <f>'PG facts'!D22</f>
        <v>-2</v>
      </c>
      <c r="H3633" s="5">
        <f t="shared" si="112"/>
        <v>0.95806406580296166</v>
      </c>
      <c r="I3633" s="5">
        <f t="shared" si="113"/>
        <v>1.9576149425287515</v>
      </c>
    </row>
    <row r="3634" spans="1:9" ht="25" customHeight="1">
      <c r="A3634" s="1"/>
      <c r="B3634" s="1">
        <v>195</v>
      </c>
      <c r="C3634" s="13" t="s">
        <v>47</v>
      </c>
      <c r="D3634" s="4">
        <v>44926</v>
      </c>
      <c r="E3634" s="4">
        <v>44945</v>
      </c>
      <c r="F3634" s="5">
        <v>-1.5609194946349714</v>
      </c>
      <c r="G3634" s="5">
        <f>'PG facts'!D29</f>
        <v>-1</v>
      </c>
      <c r="H3634" s="5">
        <f t="shared" si="112"/>
        <v>2.4364696687314944</v>
      </c>
      <c r="I3634" s="5">
        <f t="shared" si="113"/>
        <v>1.5609194946349714</v>
      </c>
    </row>
    <row r="3635" spans="1:9" ht="25" customHeight="1">
      <c r="A3635" s="1"/>
      <c r="B3635" s="1">
        <v>195</v>
      </c>
      <c r="C3635" s="13" t="s">
        <v>47</v>
      </c>
      <c r="D3635" s="4">
        <v>45016</v>
      </c>
      <c r="E3635" s="4">
        <v>45037</v>
      </c>
      <c r="F3635" s="5">
        <v>-0.28354349497309306</v>
      </c>
      <c r="G3635" s="5">
        <f>'PG facts'!D36</f>
        <v>1</v>
      </c>
      <c r="H3635" s="5">
        <f t="shared" si="112"/>
        <v>8.0396913541556453E-2</v>
      </c>
      <c r="I3635" s="5">
        <f t="shared" si="113"/>
        <v>-0.28354349497309306</v>
      </c>
    </row>
    <row r="3636" spans="1:9" ht="25" customHeight="1">
      <c r="A3636" s="1"/>
      <c r="B3636" s="1">
        <v>195</v>
      </c>
      <c r="C3636" s="13" t="s">
        <v>47</v>
      </c>
      <c r="D3636" s="4">
        <v>45107</v>
      </c>
      <c r="E3636" s="4">
        <v>45135</v>
      </c>
      <c r="F3636" s="5">
        <v>-7.7104862613153191E-2</v>
      </c>
      <c r="G3636" s="5">
        <f>'PG facts'!D43</f>
        <v>-3</v>
      </c>
      <c r="H3636" s="5">
        <f t="shared" si="112"/>
        <v>5.9451598385932289E-3</v>
      </c>
      <c r="I3636" s="5">
        <f t="shared" si="113"/>
        <v>0.23131458783945957</v>
      </c>
    </row>
    <row r="3637" spans="1:9" ht="25" customHeight="1">
      <c r="A3637" s="1"/>
      <c r="B3637" s="1">
        <v>195</v>
      </c>
      <c r="C3637" s="13" t="s">
        <v>47</v>
      </c>
      <c r="D3637" s="4">
        <v>45199</v>
      </c>
      <c r="E3637" s="4">
        <v>45217</v>
      </c>
      <c r="F3637" s="5">
        <v>1.3149542033191297</v>
      </c>
      <c r="G3637" s="5">
        <f>'PG facts'!D50</f>
        <v>2</v>
      </c>
      <c r="H3637" s="5">
        <f t="shared" si="112"/>
        <v>1.7291045568266472</v>
      </c>
      <c r="I3637" s="5">
        <f t="shared" si="113"/>
        <v>2.6299084066382594</v>
      </c>
    </row>
    <row r="3638" spans="1:9" ht="25" customHeight="1">
      <c r="A3638" s="1"/>
      <c r="B3638" s="1">
        <v>195</v>
      </c>
      <c r="C3638" s="13" t="s">
        <v>47</v>
      </c>
      <c r="D3638" s="4">
        <v>45291</v>
      </c>
      <c r="E3638" s="4">
        <v>45314</v>
      </c>
      <c r="F3638" s="5">
        <v>2.2032156673114089</v>
      </c>
      <c r="G3638" s="5">
        <f>'PG facts'!D57</f>
        <v>-4</v>
      </c>
      <c r="H3638" s="5">
        <f t="shared" si="112"/>
        <v>4.854159276686457</v>
      </c>
      <c r="I3638" s="5">
        <f t="shared" si="113"/>
        <v>-8.8128626692456358</v>
      </c>
    </row>
    <row r="3639" spans="1:9" ht="25" customHeight="1">
      <c r="A3639" s="1"/>
      <c r="B3639" s="1">
        <v>195</v>
      </c>
      <c r="C3639" s="13" t="s">
        <v>47</v>
      </c>
      <c r="D3639" s="4">
        <v>45382</v>
      </c>
      <c r="E3639" s="4">
        <v>45401</v>
      </c>
      <c r="F3639" s="5">
        <v>1.360673628563136</v>
      </c>
      <c r="G3639" s="5">
        <f>'PG facts'!D64</f>
        <v>-4</v>
      </c>
      <c r="H3639" s="5">
        <f t="shared" si="112"/>
        <v>1.851432723467171</v>
      </c>
      <c r="I3639" s="5">
        <f t="shared" si="113"/>
        <v>-5.442694514252544</v>
      </c>
    </row>
    <row r="3640" spans="1:9" ht="25" customHeight="1">
      <c r="A3640" s="1"/>
      <c r="B3640" s="1">
        <v>195</v>
      </c>
      <c r="C3640" s="13" t="s">
        <v>47</v>
      </c>
      <c r="D3640" s="4">
        <v>45473</v>
      </c>
      <c r="E3640" s="4">
        <v>45503</v>
      </c>
      <c r="F3640" s="5">
        <v>1.8739916021125014</v>
      </c>
      <c r="G3640" s="5">
        <f>'PG facts'!D71</f>
        <v>1</v>
      </c>
      <c r="H3640" s="5">
        <f t="shared" si="112"/>
        <v>3.5118445247881795</v>
      </c>
      <c r="I3640" s="5">
        <f t="shared" si="113"/>
        <v>1.8739916021125014</v>
      </c>
    </row>
    <row r="3641" spans="1:9" ht="25" customHeight="1">
      <c r="A3641" s="1"/>
      <c r="B3641" s="1">
        <v>195</v>
      </c>
      <c r="C3641" s="13" t="s">
        <v>47</v>
      </c>
      <c r="D3641" s="4">
        <v>45565</v>
      </c>
      <c r="E3641" s="4">
        <v>45583</v>
      </c>
      <c r="F3641" s="5">
        <v>2.247682698810527</v>
      </c>
      <c r="G3641" s="5">
        <f>'PG facts'!D78</f>
        <v>-1</v>
      </c>
      <c r="H3641" s="5">
        <f t="shared" si="112"/>
        <v>5.0520775145321739</v>
      </c>
      <c r="I3641" s="5">
        <f t="shared" si="113"/>
        <v>-2.247682698810527</v>
      </c>
    </row>
    <row r="3642" spans="1:9" ht="25" customHeight="1">
      <c r="A3642" s="1"/>
      <c r="B3642" s="1">
        <v>195</v>
      </c>
      <c r="C3642" s="13" t="s">
        <v>47</v>
      </c>
      <c r="D3642" s="4">
        <v>45657</v>
      </c>
      <c r="E3642" s="4">
        <v>45679</v>
      </c>
      <c r="F3642" s="5">
        <v>2.085735971059921</v>
      </c>
      <c r="G3642" s="5">
        <f>'PG facts'!D85</f>
        <v>0</v>
      </c>
      <c r="H3642" s="5">
        <f t="shared" si="112"/>
        <v>4.3502945409732714</v>
      </c>
      <c r="I3642" s="5">
        <f t="shared" si="113"/>
        <v>0</v>
      </c>
    </row>
    <row r="3643" spans="1:9" ht="25" customHeight="1">
      <c r="A3643" s="1"/>
      <c r="B3643" s="1">
        <v>195</v>
      </c>
      <c r="C3643" s="13" t="s">
        <v>50</v>
      </c>
      <c r="D3643" s="4">
        <v>44742</v>
      </c>
      <c r="E3643" s="4">
        <v>44771</v>
      </c>
      <c r="F3643" s="5">
        <v>3.4048088537418808</v>
      </c>
      <c r="G3643" s="5">
        <f>'PG facts'!D15</f>
        <v>0</v>
      </c>
      <c r="H3643" s="5">
        <f t="shared" si="112"/>
        <v>11.5927233305191</v>
      </c>
      <c r="I3643" s="5">
        <f t="shared" si="113"/>
        <v>0</v>
      </c>
    </row>
    <row r="3644" spans="1:9" ht="25" customHeight="1">
      <c r="A3644" s="1"/>
      <c r="B3644" s="1">
        <v>195</v>
      </c>
      <c r="C3644" s="13" t="s">
        <v>50</v>
      </c>
      <c r="D3644" s="4">
        <v>44834</v>
      </c>
      <c r="E3644" s="4">
        <v>44853</v>
      </c>
      <c r="F3644" s="5">
        <v>-0.26864270520209343</v>
      </c>
      <c r="G3644" s="5">
        <f>'PG facts'!D22</f>
        <v>-2</v>
      </c>
      <c r="H3644" s="5">
        <f t="shared" si="112"/>
        <v>7.2168903058298872E-2</v>
      </c>
      <c r="I3644" s="5">
        <f t="shared" si="113"/>
        <v>0.53728541040418687</v>
      </c>
    </row>
    <row r="3645" spans="1:9" ht="25" customHeight="1">
      <c r="A3645" s="1"/>
      <c r="B3645" s="1">
        <v>195</v>
      </c>
      <c r="C3645" s="13" t="s">
        <v>50</v>
      </c>
      <c r="D3645" s="4">
        <v>44926</v>
      </c>
      <c r="E3645" s="4">
        <v>44945</v>
      </c>
      <c r="F3645" s="5">
        <v>-0.97880747126437573</v>
      </c>
      <c r="G3645" s="5">
        <f>'PG facts'!D29</f>
        <v>-1</v>
      </c>
      <c r="H3645" s="5">
        <f t="shared" si="112"/>
        <v>0.95806406580296166</v>
      </c>
      <c r="I3645" s="5">
        <f t="shared" si="113"/>
        <v>0.97880747126437573</v>
      </c>
    </row>
    <row r="3646" spans="1:9" ht="25" customHeight="1">
      <c r="A3646" s="1"/>
      <c r="B3646" s="1">
        <v>195</v>
      </c>
      <c r="C3646" s="13" t="s">
        <v>50</v>
      </c>
      <c r="D3646" s="4">
        <v>45016</v>
      </c>
      <c r="E3646" s="4">
        <v>45037</v>
      </c>
      <c r="F3646" s="5">
        <v>-1.5609194946349714</v>
      </c>
      <c r="G3646" s="5">
        <f>'PG facts'!D36</f>
        <v>1</v>
      </c>
      <c r="H3646" s="5">
        <f t="shared" si="112"/>
        <v>2.4364696687314944</v>
      </c>
      <c r="I3646" s="5">
        <f t="shared" si="113"/>
        <v>-1.5609194946349714</v>
      </c>
    </row>
    <row r="3647" spans="1:9" ht="25" customHeight="1">
      <c r="A3647" s="1"/>
      <c r="B3647" s="1">
        <v>195</v>
      </c>
      <c r="C3647" s="13" t="s">
        <v>50</v>
      </c>
      <c r="D3647" s="4">
        <v>45107</v>
      </c>
      <c r="E3647" s="4">
        <v>45135</v>
      </c>
      <c r="F3647" s="5">
        <v>-0.28354349497309306</v>
      </c>
      <c r="G3647" s="5">
        <f>'PG facts'!D43</f>
        <v>-3</v>
      </c>
      <c r="H3647" s="5">
        <f t="shared" si="112"/>
        <v>8.0396913541556453E-2</v>
      </c>
      <c r="I3647" s="5">
        <f t="shared" si="113"/>
        <v>0.85063048491927917</v>
      </c>
    </row>
    <row r="3648" spans="1:9" ht="25" customHeight="1">
      <c r="A3648" s="1"/>
      <c r="B3648" s="1">
        <v>195</v>
      </c>
      <c r="C3648" s="13" t="s">
        <v>50</v>
      </c>
      <c r="D3648" s="4">
        <v>45199</v>
      </c>
      <c r="E3648" s="4">
        <v>45217</v>
      </c>
      <c r="F3648" s="5">
        <v>-7.7104862613153191E-2</v>
      </c>
      <c r="G3648" s="5">
        <f>'PG facts'!D50</f>
        <v>2</v>
      </c>
      <c r="H3648" s="5">
        <f t="shared" si="112"/>
        <v>5.9451598385932289E-3</v>
      </c>
      <c r="I3648" s="5">
        <f t="shared" si="113"/>
        <v>-0.15420972522630638</v>
      </c>
    </row>
    <row r="3649" spans="1:9" ht="25" customHeight="1">
      <c r="A3649" s="1"/>
      <c r="B3649" s="1">
        <v>195</v>
      </c>
      <c r="C3649" s="13" t="s">
        <v>50</v>
      </c>
      <c r="D3649" s="4">
        <v>45291</v>
      </c>
      <c r="E3649" s="4">
        <v>45314</v>
      </c>
      <c r="F3649" s="5">
        <v>1.3149542033191297</v>
      </c>
      <c r="G3649" s="5">
        <f>'PG facts'!D57</f>
        <v>-4</v>
      </c>
      <c r="H3649" s="5">
        <f t="shared" si="112"/>
        <v>1.7291045568266472</v>
      </c>
      <c r="I3649" s="5">
        <f t="shared" si="113"/>
        <v>-5.2598168132765188</v>
      </c>
    </row>
    <row r="3650" spans="1:9" ht="25" customHeight="1">
      <c r="A3650" s="1"/>
      <c r="B3650" s="1">
        <v>195</v>
      </c>
      <c r="C3650" s="13" t="s">
        <v>50</v>
      </c>
      <c r="D3650" s="4">
        <v>45382</v>
      </c>
      <c r="E3650" s="4">
        <v>45401</v>
      </c>
      <c r="F3650" s="5">
        <v>2.2032156673114089</v>
      </c>
      <c r="G3650" s="5">
        <f>'PG facts'!D64</f>
        <v>-4</v>
      </c>
      <c r="H3650" s="5">
        <f t="shared" si="112"/>
        <v>4.854159276686457</v>
      </c>
      <c r="I3650" s="5">
        <f t="shared" si="113"/>
        <v>-8.8128626692456358</v>
      </c>
    </row>
    <row r="3651" spans="1:9" ht="25" customHeight="1">
      <c r="A3651" s="1"/>
      <c r="B3651" s="1">
        <v>195</v>
      </c>
      <c r="C3651" s="13" t="s">
        <v>50</v>
      </c>
      <c r="D3651" s="4">
        <v>45473</v>
      </c>
      <c r="E3651" s="4">
        <v>45503</v>
      </c>
      <c r="F3651" s="5">
        <v>1.360673628563136</v>
      </c>
      <c r="G3651" s="5">
        <f>'PG facts'!D71</f>
        <v>1</v>
      </c>
      <c r="H3651" s="5">
        <f t="shared" si="112"/>
        <v>1.851432723467171</v>
      </c>
      <c r="I3651" s="5">
        <f t="shared" si="113"/>
        <v>1.360673628563136</v>
      </c>
    </row>
    <row r="3652" spans="1:9" ht="25" customHeight="1">
      <c r="A3652" s="1"/>
      <c r="B3652" s="1">
        <v>195</v>
      </c>
      <c r="C3652" s="13" t="s">
        <v>50</v>
      </c>
      <c r="D3652" s="4">
        <v>45565</v>
      </c>
      <c r="E3652" s="4">
        <v>45583</v>
      </c>
      <c r="F3652" s="5">
        <v>1.8739916021125014</v>
      </c>
      <c r="G3652" s="5">
        <f>'PG facts'!D78</f>
        <v>-1</v>
      </c>
      <c r="H3652" s="5">
        <f t="shared" si="112"/>
        <v>3.5118445247881795</v>
      </c>
      <c r="I3652" s="5">
        <f t="shared" si="113"/>
        <v>-1.8739916021125014</v>
      </c>
    </row>
    <row r="3653" spans="1:9" ht="25" customHeight="1">
      <c r="A3653" s="1"/>
      <c r="B3653" s="1">
        <v>195</v>
      </c>
      <c r="C3653" s="13" t="s">
        <v>50</v>
      </c>
      <c r="D3653" s="4">
        <v>45657</v>
      </c>
      <c r="E3653" s="4">
        <v>45679</v>
      </c>
      <c r="F3653" s="5">
        <v>2.247682698810527</v>
      </c>
      <c r="G3653" s="5">
        <f>'PG facts'!D85</f>
        <v>0</v>
      </c>
      <c r="H3653" s="5">
        <f t="shared" si="112"/>
        <v>5.0520775145321739</v>
      </c>
      <c r="I3653" s="5">
        <f t="shared" si="113"/>
        <v>0</v>
      </c>
    </row>
    <row r="3654" spans="1:9" ht="25" customHeight="1">
      <c r="A3654" s="1"/>
      <c r="B3654" s="1">
        <v>196</v>
      </c>
      <c r="C3654" s="13" t="s">
        <v>47</v>
      </c>
      <c r="D3654" s="4">
        <v>44651</v>
      </c>
      <c r="E3654" s="4">
        <v>44671</v>
      </c>
      <c r="F3654" s="5">
        <v>3.4048088537418808</v>
      </c>
      <c r="G3654" s="5">
        <f>'PG facts'!D8</f>
        <v>8</v>
      </c>
      <c r="H3654" s="5">
        <f t="shared" ref="H3654:H3717" si="114">F3654^2</f>
        <v>11.5927233305191</v>
      </c>
      <c r="I3654" s="5">
        <f t="shared" ref="I3654:I3717" si="115">F3654*G3654</f>
        <v>27.238470829935046</v>
      </c>
    </row>
    <row r="3655" spans="1:9" ht="25" customHeight="1">
      <c r="A3655" s="1"/>
      <c r="B3655" s="1">
        <v>196</v>
      </c>
      <c r="C3655" s="13" t="s">
        <v>47</v>
      </c>
      <c r="D3655" s="4">
        <v>44742</v>
      </c>
      <c r="E3655" s="4">
        <v>44771</v>
      </c>
      <c r="F3655" s="5">
        <v>-0.26864270520209343</v>
      </c>
      <c r="G3655" s="5">
        <f>'PG facts'!D15</f>
        <v>0</v>
      </c>
      <c r="H3655" s="5">
        <f t="shared" si="114"/>
        <v>7.2168903058298872E-2</v>
      </c>
      <c r="I3655" s="5">
        <f t="shared" si="115"/>
        <v>0</v>
      </c>
    </row>
    <row r="3656" spans="1:9" ht="25" customHeight="1">
      <c r="A3656" s="1"/>
      <c r="B3656" s="1">
        <v>196</v>
      </c>
      <c r="C3656" s="13" t="s">
        <v>47</v>
      </c>
      <c r="D3656" s="4">
        <v>44834</v>
      </c>
      <c r="E3656" s="4">
        <v>44853</v>
      </c>
      <c r="F3656" s="5">
        <v>-0.97880747126437573</v>
      </c>
      <c r="G3656" s="5">
        <f>'PG facts'!D22</f>
        <v>-2</v>
      </c>
      <c r="H3656" s="5">
        <f t="shared" si="114"/>
        <v>0.95806406580296166</v>
      </c>
      <c r="I3656" s="5">
        <f t="shared" si="115"/>
        <v>1.9576149425287515</v>
      </c>
    </row>
    <row r="3657" spans="1:9" ht="25" customHeight="1">
      <c r="A3657" s="1"/>
      <c r="B3657" s="1">
        <v>196</v>
      </c>
      <c r="C3657" s="13" t="s">
        <v>47</v>
      </c>
      <c r="D3657" s="4">
        <v>44926</v>
      </c>
      <c r="E3657" s="4">
        <v>44945</v>
      </c>
      <c r="F3657" s="5">
        <v>-1.5609194946349714</v>
      </c>
      <c r="G3657" s="5">
        <f>'PG facts'!D29</f>
        <v>-1</v>
      </c>
      <c r="H3657" s="5">
        <f t="shared" si="114"/>
        <v>2.4364696687314944</v>
      </c>
      <c r="I3657" s="5">
        <f t="shared" si="115"/>
        <v>1.5609194946349714</v>
      </c>
    </row>
    <row r="3658" spans="1:9" ht="25" customHeight="1">
      <c r="A3658" s="1"/>
      <c r="B3658" s="1">
        <v>196</v>
      </c>
      <c r="C3658" s="13" t="s">
        <v>47</v>
      </c>
      <c r="D3658" s="4">
        <v>45016</v>
      </c>
      <c r="E3658" s="4">
        <v>45037</v>
      </c>
      <c r="F3658" s="5">
        <v>-0.28354349497309306</v>
      </c>
      <c r="G3658" s="5">
        <f>'PG facts'!D36</f>
        <v>1</v>
      </c>
      <c r="H3658" s="5">
        <f t="shared" si="114"/>
        <v>8.0396913541556453E-2</v>
      </c>
      <c r="I3658" s="5">
        <f t="shared" si="115"/>
        <v>-0.28354349497309306</v>
      </c>
    </row>
    <row r="3659" spans="1:9" ht="25" customHeight="1">
      <c r="A3659" s="1"/>
      <c r="B3659" s="1">
        <v>196</v>
      </c>
      <c r="C3659" s="13" t="s">
        <v>47</v>
      </c>
      <c r="D3659" s="4">
        <v>45107</v>
      </c>
      <c r="E3659" s="4">
        <v>45135</v>
      </c>
      <c r="F3659" s="5">
        <v>-7.7104862613153191E-2</v>
      </c>
      <c r="G3659" s="5">
        <f>'PG facts'!D43</f>
        <v>-3</v>
      </c>
      <c r="H3659" s="5">
        <f t="shared" si="114"/>
        <v>5.9451598385932289E-3</v>
      </c>
      <c r="I3659" s="5">
        <f t="shared" si="115"/>
        <v>0.23131458783945957</v>
      </c>
    </row>
    <row r="3660" spans="1:9" ht="25" customHeight="1">
      <c r="A3660" s="1"/>
      <c r="B3660" s="1">
        <v>196</v>
      </c>
      <c r="C3660" s="13" t="s">
        <v>47</v>
      </c>
      <c r="D3660" s="4">
        <v>45199</v>
      </c>
      <c r="E3660" s="4">
        <v>45217</v>
      </c>
      <c r="F3660" s="5">
        <v>1.3149542033191297</v>
      </c>
      <c r="G3660" s="5">
        <f>'PG facts'!D50</f>
        <v>2</v>
      </c>
      <c r="H3660" s="5">
        <f t="shared" si="114"/>
        <v>1.7291045568266472</v>
      </c>
      <c r="I3660" s="5">
        <f t="shared" si="115"/>
        <v>2.6299084066382594</v>
      </c>
    </row>
    <row r="3661" spans="1:9" ht="25" customHeight="1">
      <c r="A3661" s="1"/>
      <c r="B3661" s="1">
        <v>196</v>
      </c>
      <c r="C3661" s="13" t="s">
        <v>47</v>
      </c>
      <c r="D3661" s="4">
        <v>45291</v>
      </c>
      <c r="E3661" s="4">
        <v>45314</v>
      </c>
      <c r="F3661" s="5">
        <v>2.2032156673114089</v>
      </c>
      <c r="G3661" s="5">
        <f>'PG facts'!D57</f>
        <v>-4</v>
      </c>
      <c r="H3661" s="5">
        <f t="shared" si="114"/>
        <v>4.854159276686457</v>
      </c>
      <c r="I3661" s="5">
        <f t="shared" si="115"/>
        <v>-8.8128626692456358</v>
      </c>
    </row>
    <row r="3662" spans="1:9" ht="25" customHeight="1">
      <c r="A3662" s="1"/>
      <c r="B3662" s="1">
        <v>196</v>
      </c>
      <c r="C3662" s="13" t="s">
        <v>47</v>
      </c>
      <c r="D3662" s="4">
        <v>45382</v>
      </c>
      <c r="E3662" s="4">
        <v>45401</v>
      </c>
      <c r="F3662" s="5">
        <v>1.360673628563136</v>
      </c>
      <c r="G3662" s="5">
        <f>'PG facts'!D64</f>
        <v>-4</v>
      </c>
      <c r="H3662" s="5">
        <f t="shared" si="114"/>
        <v>1.851432723467171</v>
      </c>
      <c r="I3662" s="5">
        <f t="shared" si="115"/>
        <v>-5.442694514252544</v>
      </c>
    </row>
    <row r="3663" spans="1:9" ht="25" customHeight="1">
      <c r="A3663" s="1"/>
      <c r="B3663" s="1">
        <v>196</v>
      </c>
      <c r="C3663" s="13" t="s">
        <v>47</v>
      </c>
      <c r="D3663" s="4">
        <v>45473</v>
      </c>
      <c r="E3663" s="4">
        <v>45503</v>
      </c>
      <c r="F3663" s="5">
        <v>1.8739916021125014</v>
      </c>
      <c r="G3663" s="5">
        <f>'PG facts'!D71</f>
        <v>1</v>
      </c>
      <c r="H3663" s="5">
        <f t="shared" si="114"/>
        <v>3.5118445247881795</v>
      </c>
      <c r="I3663" s="5">
        <f t="shared" si="115"/>
        <v>1.8739916021125014</v>
      </c>
    </row>
    <row r="3664" spans="1:9" ht="25" customHeight="1">
      <c r="A3664" s="1"/>
      <c r="B3664" s="1">
        <v>196</v>
      </c>
      <c r="C3664" s="13" t="s">
        <v>47</v>
      </c>
      <c r="D3664" s="4">
        <v>45565</v>
      </c>
      <c r="E3664" s="4">
        <v>45583</v>
      </c>
      <c r="F3664" s="5">
        <v>2.247682698810527</v>
      </c>
      <c r="G3664" s="5">
        <f>'PG facts'!D78</f>
        <v>-1</v>
      </c>
      <c r="H3664" s="5">
        <f t="shared" si="114"/>
        <v>5.0520775145321739</v>
      </c>
      <c r="I3664" s="5">
        <f t="shared" si="115"/>
        <v>-2.247682698810527</v>
      </c>
    </row>
    <row r="3665" spans="1:9" ht="25" customHeight="1">
      <c r="A3665" s="1"/>
      <c r="B3665" s="1">
        <v>196</v>
      </c>
      <c r="C3665" s="13" t="s">
        <v>47</v>
      </c>
      <c r="D3665" s="4">
        <v>45657</v>
      </c>
      <c r="E3665" s="4">
        <v>45679</v>
      </c>
      <c r="F3665" s="5">
        <v>2.1103784092813216</v>
      </c>
      <c r="G3665" s="5">
        <f>'PG facts'!D85</f>
        <v>0</v>
      </c>
      <c r="H3665" s="5">
        <f t="shared" si="114"/>
        <v>4.453697030360761</v>
      </c>
      <c r="I3665" s="5">
        <f t="shared" si="115"/>
        <v>0</v>
      </c>
    </row>
    <row r="3666" spans="1:9" ht="25" customHeight="1">
      <c r="A3666" s="1"/>
      <c r="B3666" s="1">
        <v>196</v>
      </c>
      <c r="C3666" s="13" t="s">
        <v>50</v>
      </c>
      <c r="D3666" s="4">
        <v>44742</v>
      </c>
      <c r="E3666" s="4">
        <v>44771</v>
      </c>
      <c r="F3666" s="5">
        <v>3.4048088537418808</v>
      </c>
      <c r="G3666" s="5">
        <f>'PG facts'!D15</f>
        <v>0</v>
      </c>
      <c r="H3666" s="5">
        <f t="shared" si="114"/>
        <v>11.5927233305191</v>
      </c>
      <c r="I3666" s="5">
        <f t="shared" si="115"/>
        <v>0</v>
      </c>
    </row>
    <row r="3667" spans="1:9" ht="25" customHeight="1">
      <c r="A3667" s="1"/>
      <c r="B3667" s="1">
        <v>196</v>
      </c>
      <c r="C3667" s="13" t="s">
        <v>50</v>
      </c>
      <c r="D3667" s="4">
        <v>44834</v>
      </c>
      <c r="E3667" s="4">
        <v>44853</v>
      </c>
      <c r="F3667" s="5">
        <v>-0.26864270520209343</v>
      </c>
      <c r="G3667" s="5">
        <f>'PG facts'!D22</f>
        <v>-2</v>
      </c>
      <c r="H3667" s="5">
        <f t="shared" si="114"/>
        <v>7.2168903058298872E-2</v>
      </c>
      <c r="I3667" s="5">
        <f t="shared" si="115"/>
        <v>0.53728541040418687</v>
      </c>
    </row>
    <row r="3668" spans="1:9" ht="25" customHeight="1">
      <c r="A3668" s="1"/>
      <c r="B3668" s="1">
        <v>196</v>
      </c>
      <c r="C3668" s="13" t="s">
        <v>50</v>
      </c>
      <c r="D3668" s="4">
        <v>44926</v>
      </c>
      <c r="E3668" s="4">
        <v>44945</v>
      </c>
      <c r="F3668" s="5">
        <v>-0.97880747126437573</v>
      </c>
      <c r="G3668" s="5">
        <f>'PG facts'!D29</f>
        <v>-1</v>
      </c>
      <c r="H3668" s="5">
        <f t="shared" si="114"/>
        <v>0.95806406580296166</v>
      </c>
      <c r="I3668" s="5">
        <f t="shared" si="115"/>
        <v>0.97880747126437573</v>
      </c>
    </row>
    <row r="3669" spans="1:9" ht="25" customHeight="1">
      <c r="A3669" s="1"/>
      <c r="B3669" s="1">
        <v>196</v>
      </c>
      <c r="C3669" s="13" t="s">
        <v>50</v>
      </c>
      <c r="D3669" s="4">
        <v>45016</v>
      </c>
      <c r="E3669" s="4">
        <v>45037</v>
      </c>
      <c r="F3669" s="5">
        <v>-1.5609194946349714</v>
      </c>
      <c r="G3669" s="5">
        <f>'PG facts'!D36</f>
        <v>1</v>
      </c>
      <c r="H3669" s="5">
        <f t="shared" si="114"/>
        <v>2.4364696687314944</v>
      </c>
      <c r="I3669" s="5">
        <f t="shared" si="115"/>
        <v>-1.5609194946349714</v>
      </c>
    </row>
    <row r="3670" spans="1:9" ht="25" customHeight="1">
      <c r="A3670" s="1"/>
      <c r="B3670" s="1">
        <v>196</v>
      </c>
      <c r="C3670" s="13" t="s">
        <v>50</v>
      </c>
      <c r="D3670" s="4">
        <v>45107</v>
      </c>
      <c r="E3670" s="4">
        <v>45135</v>
      </c>
      <c r="F3670" s="5">
        <v>-0.28354349497309306</v>
      </c>
      <c r="G3670" s="5">
        <f>'PG facts'!D43</f>
        <v>-3</v>
      </c>
      <c r="H3670" s="5">
        <f t="shared" si="114"/>
        <v>8.0396913541556453E-2</v>
      </c>
      <c r="I3670" s="5">
        <f t="shared" si="115"/>
        <v>0.85063048491927917</v>
      </c>
    </row>
    <row r="3671" spans="1:9" ht="25" customHeight="1">
      <c r="A3671" s="1"/>
      <c r="B3671" s="1">
        <v>196</v>
      </c>
      <c r="C3671" s="13" t="s">
        <v>50</v>
      </c>
      <c r="D3671" s="4">
        <v>45199</v>
      </c>
      <c r="E3671" s="4">
        <v>45217</v>
      </c>
      <c r="F3671" s="5">
        <v>-7.7104862613153191E-2</v>
      </c>
      <c r="G3671" s="5">
        <f>'PG facts'!D50</f>
        <v>2</v>
      </c>
      <c r="H3671" s="5">
        <f t="shared" si="114"/>
        <v>5.9451598385932289E-3</v>
      </c>
      <c r="I3671" s="5">
        <f t="shared" si="115"/>
        <v>-0.15420972522630638</v>
      </c>
    </row>
    <row r="3672" spans="1:9" ht="25" customHeight="1">
      <c r="A3672" s="1"/>
      <c r="B3672" s="1">
        <v>196</v>
      </c>
      <c r="C3672" s="13" t="s">
        <v>50</v>
      </c>
      <c r="D3672" s="4">
        <v>45291</v>
      </c>
      <c r="E3672" s="4">
        <v>45314</v>
      </c>
      <c r="F3672" s="5">
        <v>1.3149542033191297</v>
      </c>
      <c r="G3672" s="5">
        <f>'PG facts'!D57</f>
        <v>-4</v>
      </c>
      <c r="H3672" s="5">
        <f t="shared" si="114"/>
        <v>1.7291045568266472</v>
      </c>
      <c r="I3672" s="5">
        <f t="shared" si="115"/>
        <v>-5.2598168132765188</v>
      </c>
    </row>
    <row r="3673" spans="1:9" ht="25" customHeight="1">
      <c r="A3673" s="1"/>
      <c r="B3673" s="1">
        <v>196</v>
      </c>
      <c r="C3673" s="13" t="s">
        <v>50</v>
      </c>
      <c r="D3673" s="4">
        <v>45382</v>
      </c>
      <c r="E3673" s="4">
        <v>45401</v>
      </c>
      <c r="F3673" s="5">
        <v>2.2032156673114089</v>
      </c>
      <c r="G3673" s="5">
        <f>'PG facts'!D64</f>
        <v>-4</v>
      </c>
      <c r="H3673" s="5">
        <f t="shared" si="114"/>
        <v>4.854159276686457</v>
      </c>
      <c r="I3673" s="5">
        <f t="shared" si="115"/>
        <v>-8.8128626692456358</v>
      </c>
    </row>
    <row r="3674" spans="1:9" ht="25" customHeight="1">
      <c r="A3674" s="1"/>
      <c r="B3674" s="1">
        <v>196</v>
      </c>
      <c r="C3674" s="13" t="s">
        <v>50</v>
      </c>
      <c r="D3674" s="4">
        <v>45473</v>
      </c>
      <c r="E3674" s="4">
        <v>45503</v>
      </c>
      <c r="F3674" s="5">
        <v>1.360673628563136</v>
      </c>
      <c r="G3674" s="5">
        <f>'PG facts'!D71</f>
        <v>1</v>
      </c>
      <c r="H3674" s="5">
        <f t="shared" si="114"/>
        <v>1.851432723467171</v>
      </c>
      <c r="I3674" s="5">
        <f t="shared" si="115"/>
        <v>1.360673628563136</v>
      </c>
    </row>
    <row r="3675" spans="1:9" ht="25" customHeight="1">
      <c r="A3675" s="1"/>
      <c r="B3675" s="1">
        <v>196</v>
      </c>
      <c r="C3675" s="13" t="s">
        <v>50</v>
      </c>
      <c r="D3675" s="4">
        <v>45565</v>
      </c>
      <c r="E3675" s="4">
        <v>45583</v>
      </c>
      <c r="F3675" s="5">
        <v>1.8739916021125014</v>
      </c>
      <c r="G3675" s="5">
        <f>'PG facts'!D78</f>
        <v>-1</v>
      </c>
      <c r="H3675" s="5">
        <f t="shared" si="114"/>
        <v>3.5118445247881795</v>
      </c>
      <c r="I3675" s="5">
        <f t="shared" si="115"/>
        <v>-1.8739916021125014</v>
      </c>
    </row>
    <row r="3676" spans="1:9" ht="25" customHeight="1">
      <c r="A3676" s="1"/>
      <c r="B3676" s="1">
        <v>196</v>
      </c>
      <c r="C3676" s="13" t="s">
        <v>50</v>
      </c>
      <c r="D3676" s="4">
        <v>45657</v>
      </c>
      <c r="E3676" s="4">
        <v>45679</v>
      </c>
      <c r="F3676" s="5">
        <v>2.247682698810527</v>
      </c>
      <c r="G3676" s="5">
        <f>'PG facts'!D85</f>
        <v>0</v>
      </c>
      <c r="H3676" s="5">
        <f t="shared" si="114"/>
        <v>5.0520775145321739</v>
      </c>
      <c r="I3676" s="5">
        <f t="shared" si="115"/>
        <v>0</v>
      </c>
    </row>
    <row r="3677" spans="1:9" ht="25" customHeight="1">
      <c r="A3677" s="1"/>
      <c r="B3677" s="1">
        <v>197</v>
      </c>
      <c r="C3677" s="13" t="s">
        <v>47</v>
      </c>
      <c r="D3677" s="4">
        <v>44651</v>
      </c>
      <c r="E3677" s="4">
        <v>44671</v>
      </c>
      <c r="F3677" s="5">
        <v>3.4048088537418808</v>
      </c>
      <c r="G3677" s="5">
        <f>'PG facts'!D8</f>
        <v>8</v>
      </c>
      <c r="H3677" s="5">
        <f t="shared" si="114"/>
        <v>11.5927233305191</v>
      </c>
      <c r="I3677" s="5">
        <f t="shared" si="115"/>
        <v>27.238470829935046</v>
      </c>
    </row>
    <row r="3678" spans="1:9" ht="25" customHeight="1">
      <c r="A3678" s="1"/>
      <c r="B3678" s="1">
        <v>197</v>
      </c>
      <c r="C3678" s="13" t="s">
        <v>47</v>
      </c>
      <c r="D3678" s="4">
        <v>44742</v>
      </c>
      <c r="E3678" s="4">
        <v>44771</v>
      </c>
      <c r="F3678" s="5">
        <v>-0.26864270520209343</v>
      </c>
      <c r="G3678" s="5">
        <f>'PG facts'!D15</f>
        <v>0</v>
      </c>
      <c r="H3678" s="5">
        <f t="shared" si="114"/>
        <v>7.2168903058298872E-2</v>
      </c>
      <c r="I3678" s="5">
        <f t="shared" si="115"/>
        <v>0</v>
      </c>
    </row>
    <row r="3679" spans="1:9" ht="25" customHeight="1">
      <c r="A3679" s="1"/>
      <c r="B3679" s="1">
        <v>197</v>
      </c>
      <c r="C3679" s="13" t="s">
        <v>47</v>
      </c>
      <c r="D3679" s="4">
        <v>44834</v>
      </c>
      <c r="E3679" s="4">
        <v>44853</v>
      </c>
      <c r="F3679" s="5">
        <v>-0.97880747126437573</v>
      </c>
      <c r="G3679" s="5">
        <f>'PG facts'!D22</f>
        <v>-2</v>
      </c>
      <c r="H3679" s="5">
        <f t="shared" si="114"/>
        <v>0.95806406580296166</v>
      </c>
      <c r="I3679" s="5">
        <f t="shared" si="115"/>
        <v>1.9576149425287515</v>
      </c>
    </row>
    <row r="3680" spans="1:9" ht="25" customHeight="1">
      <c r="A3680" s="1"/>
      <c r="B3680" s="1">
        <v>197</v>
      </c>
      <c r="C3680" s="13" t="s">
        <v>47</v>
      </c>
      <c r="D3680" s="4">
        <v>44926</v>
      </c>
      <c r="E3680" s="4">
        <v>44945</v>
      </c>
      <c r="F3680" s="5">
        <v>-1.5609194946349714</v>
      </c>
      <c r="G3680" s="5">
        <f>'PG facts'!D29</f>
        <v>-1</v>
      </c>
      <c r="H3680" s="5">
        <f t="shared" si="114"/>
        <v>2.4364696687314944</v>
      </c>
      <c r="I3680" s="5">
        <f t="shared" si="115"/>
        <v>1.5609194946349714</v>
      </c>
    </row>
    <row r="3681" spans="1:9" ht="25" customHeight="1">
      <c r="A3681" s="1"/>
      <c r="B3681" s="1">
        <v>197</v>
      </c>
      <c r="C3681" s="13" t="s">
        <v>47</v>
      </c>
      <c r="D3681" s="4">
        <v>45016</v>
      </c>
      <c r="E3681" s="4">
        <v>45037</v>
      </c>
      <c r="F3681" s="5">
        <v>-0.28354349497309306</v>
      </c>
      <c r="G3681" s="5">
        <f>'PG facts'!D36</f>
        <v>1</v>
      </c>
      <c r="H3681" s="5">
        <f t="shared" si="114"/>
        <v>8.0396913541556453E-2</v>
      </c>
      <c r="I3681" s="5">
        <f t="shared" si="115"/>
        <v>-0.28354349497309306</v>
      </c>
    </row>
    <row r="3682" spans="1:9" ht="25" customHeight="1">
      <c r="A3682" s="1"/>
      <c r="B3682" s="1">
        <v>197</v>
      </c>
      <c r="C3682" s="13" t="s">
        <v>47</v>
      </c>
      <c r="D3682" s="4">
        <v>45107</v>
      </c>
      <c r="E3682" s="4">
        <v>45135</v>
      </c>
      <c r="F3682" s="5">
        <v>-7.7104862613153191E-2</v>
      </c>
      <c r="G3682" s="5">
        <f>'PG facts'!D43</f>
        <v>-3</v>
      </c>
      <c r="H3682" s="5">
        <f t="shared" si="114"/>
        <v>5.9451598385932289E-3</v>
      </c>
      <c r="I3682" s="5">
        <f t="shared" si="115"/>
        <v>0.23131458783945957</v>
      </c>
    </row>
    <row r="3683" spans="1:9" ht="25" customHeight="1">
      <c r="A3683" s="1"/>
      <c r="B3683" s="1">
        <v>197</v>
      </c>
      <c r="C3683" s="13" t="s">
        <v>47</v>
      </c>
      <c r="D3683" s="4">
        <v>45199</v>
      </c>
      <c r="E3683" s="4">
        <v>45217</v>
      </c>
      <c r="F3683" s="5">
        <v>1.3149542033191297</v>
      </c>
      <c r="G3683" s="5">
        <f>'PG facts'!D50</f>
        <v>2</v>
      </c>
      <c r="H3683" s="5">
        <f t="shared" si="114"/>
        <v>1.7291045568266472</v>
      </c>
      <c r="I3683" s="5">
        <f t="shared" si="115"/>
        <v>2.6299084066382594</v>
      </c>
    </row>
    <row r="3684" spans="1:9" ht="25" customHeight="1">
      <c r="A3684" s="1"/>
      <c r="B3684" s="1">
        <v>197</v>
      </c>
      <c r="C3684" s="13" t="s">
        <v>47</v>
      </c>
      <c r="D3684" s="4">
        <v>45291</v>
      </c>
      <c r="E3684" s="4">
        <v>45314</v>
      </c>
      <c r="F3684" s="5">
        <v>2.2032156673114089</v>
      </c>
      <c r="G3684" s="5">
        <f>'PG facts'!D57</f>
        <v>-4</v>
      </c>
      <c r="H3684" s="5">
        <f t="shared" si="114"/>
        <v>4.854159276686457</v>
      </c>
      <c r="I3684" s="5">
        <f t="shared" si="115"/>
        <v>-8.8128626692456358</v>
      </c>
    </row>
    <row r="3685" spans="1:9" ht="25" customHeight="1">
      <c r="A3685" s="1"/>
      <c r="B3685" s="1">
        <v>197</v>
      </c>
      <c r="C3685" s="13" t="s">
        <v>47</v>
      </c>
      <c r="D3685" s="4">
        <v>45382</v>
      </c>
      <c r="E3685" s="4">
        <v>45401</v>
      </c>
      <c r="F3685" s="5">
        <v>1.360673628563136</v>
      </c>
      <c r="G3685" s="5">
        <f>'PG facts'!D64</f>
        <v>-4</v>
      </c>
      <c r="H3685" s="5">
        <f t="shared" si="114"/>
        <v>1.851432723467171</v>
      </c>
      <c r="I3685" s="5">
        <f t="shared" si="115"/>
        <v>-5.442694514252544</v>
      </c>
    </row>
    <row r="3686" spans="1:9" ht="25" customHeight="1">
      <c r="A3686" s="1"/>
      <c r="B3686" s="1">
        <v>197</v>
      </c>
      <c r="C3686" s="13" t="s">
        <v>47</v>
      </c>
      <c r="D3686" s="4">
        <v>45473</v>
      </c>
      <c r="E3686" s="4">
        <v>45503</v>
      </c>
      <c r="F3686" s="5">
        <v>1.8739916021125014</v>
      </c>
      <c r="G3686" s="5">
        <f>'PG facts'!D71</f>
        <v>1</v>
      </c>
      <c r="H3686" s="5">
        <f t="shared" si="114"/>
        <v>3.5118445247881795</v>
      </c>
      <c r="I3686" s="5">
        <f t="shared" si="115"/>
        <v>1.8739916021125014</v>
      </c>
    </row>
    <row r="3687" spans="1:9" ht="25" customHeight="1">
      <c r="A3687" s="1"/>
      <c r="B3687" s="1">
        <v>197</v>
      </c>
      <c r="C3687" s="13" t="s">
        <v>47</v>
      </c>
      <c r="D3687" s="4">
        <v>45565</v>
      </c>
      <c r="E3687" s="4">
        <v>45583</v>
      </c>
      <c r="F3687" s="5">
        <v>2.247682698810527</v>
      </c>
      <c r="G3687" s="5">
        <f>'PG facts'!D78</f>
        <v>-1</v>
      </c>
      <c r="H3687" s="5">
        <f t="shared" si="114"/>
        <v>5.0520775145321739</v>
      </c>
      <c r="I3687" s="5">
        <f t="shared" si="115"/>
        <v>-2.247682698810527</v>
      </c>
    </row>
    <row r="3688" spans="1:9" ht="25" customHeight="1">
      <c r="A3688" s="1"/>
      <c r="B3688" s="1">
        <v>197</v>
      </c>
      <c r="C3688" s="13" t="s">
        <v>47</v>
      </c>
      <c r="D3688" s="4">
        <v>45657</v>
      </c>
      <c r="E3688" s="4">
        <v>45679</v>
      </c>
      <c r="F3688" s="5">
        <v>2.1103784092813216</v>
      </c>
      <c r="G3688" s="5">
        <f>'PG facts'!D85</f>
        <v>0</v>
      </c>
      <c r="H3688" s="5">
        <f t="shared" si="114"/>
        <v>4.453697030360761</v>
      </c>
      <c r="I3688" s="5">
        <f t="shared" si="115"/>
        <v>0</v>
      </c>
    </row>
    <row r="3689" spans="1:9" ht="25" customHeight="1">
      <c r="A3689" s="1"/>
      <c r="B3689" s="1">
        <v>197</v>
      </c>
      <c r="C3689" s="13" t="s">
        <v>50</v>
      </c>
      <c r="D3689" s="4">
        <v>44742</v>
      </c>
      <c r="E3689" s="4">
        <v>44771</v>
      </c>
      <c r="F3689" s="5">
        <v>3.4048088537418808</v>
      </c>
      <c r="G3689" s="5">
        <f>'PG facts'!D15</f>
        <v>0</v>
      </c>
      <c r="H3689" s="5">
        <f t="shared" si="114"/>
        <v>11.5927233305191</v>
      </c>
      <c r="I3689" s="5">
        <f t="shared" si="115"/>
        <v>0</v>
      </c>
    </row>
    <row r="3690" spans="1:9" ht="25" customHeight="1">
      <c r="A3690" s="1"/>
      <c r="B3690" s="1">
        <v>197</v>
      </c>
      <c r="C3690" s="13" t="s">
        <v>50</v>
      </c>
      <c r="D3690" s="4">
        <v>44834</v>
      </c>
      <c r="E3690" s="4">
        <v>44853</v>
      </c>
      <c r="F3690" s="5">
        <v>-0.26864270520209343</v>
      </c>
      <c r="G3690" s="5">
        <f>'PG facts'!D22</f>
        <v>-2</v>
      </c>
      <c r="H3690" s="5">
        <f t="shared" si="114"/>
        <v>7.2168903058298872E-2</v>
      </c>
      <c r="I3690" s="5">
        <f t="shared" si="115"/>
        <v>0.53728541040418687</v>
      </c>
    </row>
    <row r="3691" spans="1:9" ht="25" customHeight="1">
      <c r="A3691" s="1"/>
      <c r="B3691" s="1">
        <v>197</v>
      </c>
      <c r="C3691" s="13" t="s">
        <v>50</v>
      </c>
      <c r="D3691" s="4">
        <v>44926</v>
      </c>
      <c r="E3691" s="4">
        <v>44945</v>
      </c>
      <c r="F3691" s="5">
        <v>-0.97880747126437573</v>
      </c>
      <c r="G3691" s="5">
        <f>'PG facts'!D29</f>
        <v>-1</v>
      </c>
      <c r="H3691" s="5">
        <f t="shared" si="114"/>
        <v>0.95806406580296166</v>
      </c>
      <c r="I3691" s="5">
        <f t="shared" si="115"/>
        <v>0.97880747126437573</v>
      </c>
    </row>
    <row r="3692" spans="1:9" ht="25" customHeight="1">
      <c r="A3692" s="1"/>
      <c r="B3692" s="1">
        <v>197</v>
      </c>
      <c r="C3692" s="13" t="s">
        <v>50</v>
      </c>
      <c r="D3692" s="4">
        <v>45016</v>
      </c>
      <c r="E3692" s="4">
        <v>45037</v>
      </c>
      <c r="F3692" s="5">
        <v>-1.5609194946349714</v>
      </c>
      <c r="G3692" s="5">
        <f>'PG facts'!D36</f>
        <v>1</v>
      </c>
      <c r="H3692" s="5">
        <f t="shared" si="114"/>
        <v>2.4364696687314944</v>
      </c>
      <c r="I3692" s="5">
        <f t="shared" si="115"/>
        <v>-1.5609194946349714</v>
      </c>
    </row>
    <row r="3693" spans="1:9" ht="25" customHeight="1">
      <c r="A3693" s="1"/>
      <c r="B3693" s="1">
        <v>197</v>
      </c>
      <c r="C3693" s="13" t="s">
        <v>50</v>
      </c>
      <c r="D3693" s="4">
        <v>45107</v>
      </c>
      <c r="E3693" s="4">
        <v>45135</v>
      </c>
      <c r="F3693" s="5">
        <v>-0.28354349497309306</v>
      </c>
      <c r="G3693" s="5">
        <f>'PG facts'!D43</f>
        <v>-3</v>
      </c>
      <c r="H3693" s="5">
        <f t="shared" si="114"/>
        <v>8.0396913541556453E-2</v>
      </c>
      <c r="I3693" s="5">
        <f t="shared" si="115"/>
        <v>0.85063048491927917</v>
      </c>
    </row>
    <row r="3694" spans="1:9" ht="25" customHeight="1">
      <c r="A3694" s="1"/>
      <c r="B3694" s="1">
        <v>197</v>
      </c>
      <c r="C3694" s="13" t="s">
        <v>50</v>
      </c>
      <c r="D3694" s="4">
        <v>45199</v>
      </c>
      <c r="E3694" s="4">
        <v>45217</v>
      </c>
      <c r="F3694" s="5">
        <v>-7.7104862613153191E-2</v>
      </c>
      <c r="G3694" s="5">
        <f>'PG facts'!D50</f>
        <v>2</v>
      </c>
      <c r="H3694" s="5">
        <f t="shared" si="114"/>
        <v>5.9451598385932289E-3</v>
      </c>
      <c r="I3694" s="5">
        <f t="shared" si="115"/>
        <v>-0.15420972522630638</v>
      </c>
    </row>
    <row r="3695" spans="1:9" ht="25" customHeight="1">
      <c r="A3695" s="1"/>
      <c r="B3695" s="1">
        <v>197</v>
      </c>
      <c r="C3695" s="13" t="s">
        <v>50</v>
      </c>
      <c r="D3695" s="4">
        <v>45291</v>
      </c>
      <c r="E3695" s="4">
        <v>45314</v>
      </c>
      <c r="F3695" s="5">
        <v>1.3149542033191297</v>
      </c>
      <c r="G3695" s="5">
        <f>'PG facts'!D57</f>
        <v>-4</v>
      </c>
      <c r="H3695" s="5">
        <f t="shared" si="114"/>
        <v>1.7291045568266472</v>
      </c>
      <c r="I3695" s="5">
        <f t="shared" si="115"/>
        <v>-5.2598168132765188</v>
      </c>
    </row>
    <row r="3696" spans="1:9" ht="25" customHeight="1">
      <c r="A3696" s="1"/>
      <c r="B3696" s="1">
        <v>197</v>
      </c>
      <c r="C3696" s="13" t="s">
        <v>50</v>
      </c>
      <c r="D3696" s="4">
        <v>45382</v>
      </c>
      <c r="E3696" s="4">
        <v>45401</v>
      </c>
      <c r="F3696" s="5">
        <v>2.2032156673114089</v>
      </c>
      <c r="G3696" s="5">
        <f>'PG facts'!D64</f>
        <v>-4</v>
      </c>
      <c r="H3696" s="5">
        <f t="shared" si="114"/>
        <v>4.854159276686457</v>
      </c>
      <c r="I3696" s="5">
        <f t="shared" si="115"/>
        <v>-8.8128626692456358</v>
      </c>
    </row>
    <row r="3697" spans="1:9" ht="25" customHeight="1">
      <c r="A3697" s="1"/>
      <c r="B3697" s="1">
        <v>197</v>
      </c>
      <c r="C3697" s="13" t="s">
        <v>50</v>
      </c>
      <c r="D3697" s="4">
        <v>45473</v>
      </c>
      <c r="E3697" s="4">
        <v>45503</v>
      </c>
      <c r="F3697" s="5">
        <v>1.360673628563136</v>
      </c>
      <c r="G3697" s="5">
        <f>'PG facts'!D71</f>
        <v>1</v>
      </c>
      <c r="H3697" s="5">
        <f t="shared" si="114"/>
        <v>1.851432723467171</v>
      </c>
      <c r="I3697" s="5">
        <f t="shared" si="115"/>
        <v>1.360673628563136</v>
      </c>
    </row>
    <row r="3698" spans="1:9" ht="25" customHeight="1">
      <c r="A3698" s="1"/>
      <c r="B3698" s="1">
        <v>197</v>
      </c>
      <c r="C3698" s="13" t="s">
        <v>50</v>
      </c>
      <c r="D3698" s="4">
        <v>45565</v>
      </c>
      <c r="E3698" s="4">
        <v>45583</v>
      </c>
      <c r="F3698" s="5">
        <v>1.8739916021125014</v>
      </c>
      <c r="G3698" s="5">
        <f>'PG facts'!D78</f>
        <v>-1</v>
      </c>
      <c r="H3698" s="5">
        <f t="shared" si="114"/>
        <v>3.5118445247881795</v>
      </c>
      <c r="I3698" s="5">
        <f t="shared" si="115"/>
        <v>-1.8739916021125014</v>
      </c>
    </row>
    <row r="3699" spans="1:9" ht="25" customHeight="1">
      <c r="A3699" s="1"/>
      <c r="B3699" s="1">
        <v>197</v>
      </c>
      <c r="C3699" s="13" t="s">
        <v>50</v>
      </c>
      <c r="D3699" s="4">
        <v>45657</v>
      </c>
      <c r="E3699" s="4">
        <v>45679</v>
      </c>
      <c r="F3699" s="5">
        <v>2.247682698810527</v>
      </c>
      <c r="G3699" s="5">
        <f>'PG facts'!D85</f>
        <v>0</v>
      </c>
      <c r="H3699" s="5">
        <f t="shared" si="114"/>
        <v>5.0520775145321739</v>
      </c>
      <c r="I3699" s="5">
        <f t="shared" si="115"/>
        <v>0</v>
      </c>
    </row>
    <row r="3700" spans="1:9" ht="25" customHeight="1">
      <c r="A3700" s="1"/>
      <c r="B3700" s="1">
        <v>198</v>
      </c>
      <c r="C3700" s="13" t="s">
        <v>47</v>
      </c>
      <c r="D3700" s="4">
        <v>44651</v>
      </c>
      <c r="E3700" s="4">
        <v>44671</v>
      </c>
      <c r="F3700" s="5">
        <v>3.4048088537418808</v>
      </c>
      <c r="G3700" s="5">
        <f>'PG facts'!D9</f>
        <v>5</v>
      </c>
      <c r="H3700" s="5">
        <f t="shared" si="114"/>
        <v>11.5927233305191</v>
      </c>
      <c r="I3700" s="5">
        <f t="shared" si="115"/>
        <v>17.024044268709403</v>
      </c>
    </row>
    <row r="3701" spans="1:9" ht="25" customHeight="1">
      <c r="A3701" s="1"/>
      <c r="B3701" s="1">
        <v>198</v>
      </c>
      <c r="C3701" s="13" t="s">
        <v>47</v>
      </c>
      <c r="D3701" s="4">
        <v>44742</v>
      </c>
      <c r="E3701" s="4">
        <v>44771</v>
      </c>
      <c r="F3701" s="5">
        <v>-0.26864270520209343</v>
      </c>
      <c r="G3701" s="5">
        <f>'PG facts'!D16</f>
        <v>-1</v>
      </c>
      <c r="H3701" s="5">
        <f t="shared" si="114"/>
        <v>7.2168903058298872E-2</v>
      </c>
      <c r="I3701" s="5">
        <f t="shared" si="115"/>
        <v>0.26864270520209343</v>
      </c>
    </row>
    <row r="3702" spans="1:9" ht="25" customHeight="1">
      <c r="A3702" s="1"/>
      <c r="B3702" s="1">
        <v>198</v>
      </c>
      <c r="C3702" s="13" t="s">
        <v>47</v>
      </c>
      <c r="D3702" s="4">
        <v>44834</v>
      </c>
      <c r="E3702" s="4">
        <v>44853</v>
      </c>
      <c r="F3702" s="5">
        <v>-0.97880747126437573</v>
      </c>
      <c r="G3702" s="5">
        <f>'PG facts'!D23</f>
        <v>-4</v>
      </c>
      <c r="H3702" s="5">
        <f t="shared" si="114"/>
        <v>0.95806406580296166</v>
      </c>
      <c r="I3702" s="5">
        <f t="shared" si="115"/>
        <v>3.9152298850575029</v>
      </c>
    </row>
    <row r="3703" spans="1:9" ht="25" customHeight="1">
      <c r="A3703" s="1"/>
      <c r="B3703" s="1">
        <v>198</v>
      </c>
      <c r="C3703" s="13" t="s">
        <v>47</v>
      </c>
      <c r="D3703" s="4">
        <v>44926</v>
      </c>
      <c r="E3703" s="4">
        <v>44945</v>
      </c>
      <c r="F3703" s="5">
        <v>-1.5609194946349714</v>
      </c>
      <c r="G3703" s="5">
        <f>'PG facts'!D30</f>
        <v>-7</v>
      </c>
      <c r="H3703" s="5">
        <f t="shared" si="114"/>
        <v>2.4364696687314944</v>
      </c>
      <c r="I3703" s="5">
        <f t="shared" si="115"/>
        <v>10.9264364624448</v>
      </c>
    </row>
    <row r="3704" spans="1:9" ht="25" customHeight="1">
      <c r="A3704" s="1"/>
      <c r="B3704" s="1">
        <v>198</v>
      </c>
      <c r="C3704" s="13" t="s">
        <v>47</v>
      </c>
      <c r="D3704" s="4">
        <v>45016</v>
      </c>
      <c r="E3704" s="4">
        <v>45037</v>
      </c>
      <c r="F3704" s="5">
        <v>-0.28354349497309306</v>
      </c>
      <c r="G3704" s="5">
        <f>'PG facts'!D37</f>
        <v>-5</v>
      </c>
      <c r="H3704" s="5">
        <f t="shared" si="114"/>
        <v>8.0396913541556453E-2</v>
      </c>
      <c r="I3704" s="5">
        <f t="shared" si="115"/>
        <v>1.4177174748654653</v>
      </c>
    </row>
    <row r="3705" spans="1:9" ht="25" customHeight="1">
      <c r="A3705" s="1"/>
      <c r="B3705" s="1">
        <v>198</v>
      </c>
      <c r="C3705" s="13" t="s">
        <v>47</v>
      </c>
      <c r="D3705" s="4">
        <v>45107</v>
      </c>
      <c r="E3705" s="4">
        <v>45135</v>
      </c>
      <c r="F3705" s="5">
        <v>-7.7104862613153191E-2</v>
      </c>
      <c r="G3705" s="5">
        <f>'PG facts'!D44</f>
        <v>-2</v>
      </c>
      <c r="H3705" s="5">
        <f t="shared" si="114"/>
        <v>5.9451598385932289E-3</v>
      </c>
      <c r="I3705" s="5">
        <f t="shared" si="115"/>
        <v>0.15420972522630638</v>
      </c>
    </row>
    <row r="3706" spans="1:9" ht="25" customHeight="1">
      <c r="A3706" s="1"/>
      <c r="B3706" s="1">
        <v>198</v>
      </c>
      <c r="C3706" s="13" t="s">
        <v>47</v>
      </c>
      <c r="D3706" s="4">
        <v>45199</v>
      </c>
      <c r="E3706" s="4">
        <v>45217</v>
      </c>
      <c r="F3706" s="5">
        <v>1.3149542033191297</v>
      </c>
      <c r="G3706" s="5">
        <f>'PG facts'!D51</f>
        <v>0</v>
      </c>
      <c r="H3706" s="5">
        <f t="shared" si="114"/>
        <v>1.7291045568266472</v>
      </c>
      <c r="I3706" s="5">
        <f t="shared" si="115"/>
        <v>0</v>
      </c>
    </row>
    <row r="3707" spans="1:9" ht="25" customHeight="1">
      <c r="A3707" s="1"/>
      <c r="B3707" s="1">
        <v>198</v>
      </c>
      <c r="C3707" s="13" t="s">
        <v>47</v>
      </c>
      <c r="D3707" s="4">
        <v>45291</v>
      </c>
      <c r="E3707" s="4">
        <v>45314</v>
      </c>
      <c r="F3707" s="5">
        <v>2.2032156673114089</v>
      </c>
      <c r="G3707" s="5">
        <f>'PG facts'!D58</f>
        <v>1</v>
      </c>
      <c r="H3707" s="5">
        <f t="shared" si="114"/>
        <v>4.854159276686457</v>
      </c>
      <c r="I3707" s="5">
        <f t="shared" si="115"/>
        <v>2.2032156673114089</v>
      </c>
    </row>
    <row r="3708" spans="1:9" ht="25" customHeight="1">
      <c r="A3708" s="1"/>
      <c r="B3708" s="1">
        <v>198</v>
      </c>
      <c r="C3708" s="13" t="s">
        <v>47</v>
      </c>
      <c r="D3708" s="4">
        <v>45382</v>
      </c>
      <c r="E3708" s="4">
        <v>45401</v>
      </c>
      <c r="F3708" s="5">
        <v>1.360673628563136</v>
      </c>
      <c r="G3708" s="5">
        <f>'PG facts'!D65</f>
        <v>1</v>
      </c>
      <c r="H3708" s="5">
        <f t="shared" si="114"/>
        <v>1.851432723467171</v>
      </c>
      <c r="I3708" s="5">
        <f t="shared" si="115"/>
        <v>1.360673628563136</v>
      </c>
    </row>
    <row r="3709" spans="1:9" ht="25" customHeight="1">
      <c r="A3709" s="1"/>
      <c r="B3709" s="1">
        <v>198</v>
      </c>
      <c r="C3709" s="13" t="s">
        <v>47</v>
      </c>
      <c r="D3709" s="4">
        <v>45473</v>
      </c>
      <c r="E3709" s="4">
        <v>45503</v>
      </c>
      <c r="F3709" s="5">
        <v>1.8739916021125014</v>
      </c>
      <c r="G3709" s="5">
        <f>'PG facts'!D72</f>
        <v>3</v>
      </c>
      <c r="H3709" s="5">
        <f t="shared" si="114"/>
        <v>3.5118445247881795</v>
      </c>
      <c r="I3709" s="5">
        <f t="shared" si="115"/>
        <v>5.6219748063375041</v>
      </c>
    </row>
    <row r="3710" spans="1:9" ht="25" customHeight="1">
      <c r="A3710" s="1"/>
      <c r="B3710" s="1">
        <v>198</v>
      </c>
      <c r="C3710" s="13" t="s">
        <v>47</v>
      </c>
      <c r="D3710" s="4">
        <v>45565</v>
      </c>
      <c r="E3710" s="4">
        <v>45583</v>
      </c>
      <c r="F3710" s="5">
        <v>2.247682698810527</v>
      </c>
      <c r="G3710" s="5">
        <f>'PG facts'!D79</f>
        <v>1</v>
      </c>
      <c r="H3710" s="5">
        <f t="shared" si="114"/>
        <v>5.0520775145321739</v>
      </c>
      <c r="I3710" s="5">
        <f t="shared" si="115"/>
        <v>2.247682698810527</v>
      </c>
    </row>
    <row r="3711" spans="1:9" ht="25" customHeight="1">
      <c r="A3711" s="1"/>
      <c r="B3711" s="1">
        <v>198</v>
      </c>
      <c r="C3711" s="13" t="s">
        <v>50</v>
      </c>
      <c r="D3711" s="4">
        <v>44742</v>
      </c>
      <c r="E3711" s="4">
        <v>44771</v>
      </c>
      <c r="F3711" s="5">
        <v>3.4048088537418808</v>
      </c>
      <c r="G3711" s="5">
        <f>'PG facts'!D16</f>
        <v>-1</v>
      </c>
      <c r="H3711" s="5">
        <f t="shared" si="114"/>
        <v>11.5927233305191</v>
      </c>
      <c r="I3711" s="5">
        <f t="shared" si="115"/>
        <v>-3.4048088537418808</v>
      </c>
    </row>
    <row r="3712" spans="1:9" ht="25" customHeight="1">
      <c r="A3712" s="1"/>
      <c r="B3712" s="1">
        <v>198</v>
      </c>
      <c r="C3712" s="13" t="s">
        <v>50</v>
      </c>
      <c r="D3712" s="4">
        <v>44834</v>
      </c>
      <c r="E3712" s="4">
        <v>44853</v>
      </c>
      <c r="F3712" s="5">
        <v>-0.26864270520209343</v>
      </c>
      <c r="G3712" s="5">
        <f>'PG facts'!D23</f>
        <v>-4</v>
      </c>
      <c r="H3712" s="5">
        <f t="shared" si="114"/>
        <v>7.2168903058298872E-2</v>
      </c>
      <c r="I3712" s="5">
        <f t="shared" si="115"/>
        <v>1.0745708208083737</v>
      </c>
    </row>
    <row r="3713" spans="1:9" ht="25" customHeight="1">
      <c r="A3713" s="1"/>
      <c r="B3713" s="1">
        <v>198</v>
      </c>
      <c r="C3713" s="13" t="s">
        <v>50</v>
      </c>
      <c r="D3713" s="4">
        <v>44926</v>
      </c>
      <c r="E3713" s="4">
        <v>44945</v>
      </c>
      <c r="F3713" s="5">
        <v>-0.97880747126437573</v>
      </c>
      <c r="G3713" s="5">
        <f>'PG facts'!D30</f>
        <v>-7</v>
      </c>
      <c r="H3713" s="5">
        <f t="shared" si="114"/>
        <v>0.95806406580296166</v>
      </c>
      <c r="I3713" s="5">
        <f t="shared" si="115"/>
        <v>6.8516522988506301</v>
      </c>
    </row>
    <row r="3714" spans="1:9" ht="25" customHeight="1">
      <c r="A3714" s="1"/>
      <c r="B3714" s="1">
        <v>198</v>
      </c>
      <c r="C3714" s="13" t="s">
        <v>50</v>
      </c>
      <c r="D3714" s="4">
        <v>45016</v>
      </c>
      <c r="E3714" s="4">
        <v>45037</v>
      </c>
      <c r="F3714" s="5">
        <v>-1.5609194946349714</v>
      </c>
      <c r="G3714" s="5">
        <f>'PG facts'!D37</f>
        <v>-5</v>
      </c>
      <c r="H3714" s="5">
        <f t="shared" si="114"/>
        <v>2.4364696687314944</v>
      </c>
      <c r="I3714" s="5">
        <f t="shared" si="115"/>
        <v>7.8045974731748569</v>
      </c>
    </row>
    <row r="3715" spans="1:9" ht="25" customHeight="1">
      <c r="A3715" s="1"/>
      <c r="B3715" s="1">
        <v>198</v>
      </c>
      <c r="C3715" s="13" t="s">
        <v>50</v>
      </c>
      <c r="D3715" s="4">
        <v>45107</v>
      </c>
      <c r="E3715" s="4">
        <v>45135</v>
      </c>
      <c r="F3715" s="5">
        <v>-0.28354349497309306</v>
      </c>
      <c r="G3715" s="5">
        <f>'PG facts'!D44</f>
        <v>-2</v>
      </c>
      <c r="H3715" s="5">
        <f t="shared" si="114"/>
        <v>8.0396913541556453E-2</v>
      </c>
      <c r="I3715" s="5">
        <f t="shared" si="115"/>
        <v>0.56708698994618612</v>
      </c>
    </row>
    <row r="3716" spans="1:9" ht="25" customHeight="1">
      <c r="A3716" s="1"/>
      <c r="B3716" s="1">
        <v>198</v>
      </c>
      <c r="C3716" s="13" t="s">
        <v>50</v>
      </c>
      <c r="D3716" s="4">
        <v>45199</v>
      </c>
      <c r="E3716" s="4">
        <v>45217</v>
      </c>
      <c r="F3716" s="5">
        <v>-7.7104862613153191E-2</v>
      </c>
      <c r="G3716" s="5">
        <f>'PG facts'!D51</f>
        <v>0</v>
      </c>
      <c r="H3716" s="5">
        <f t="shared" si="114"/>
        <v>5.9451598385932289E-3</v>
      </c>
      <c r="I3716" s="5">
        <f t="shared" si="115"/>
        <v>0</v>
      </c>
    </row>
    <row r="3717" spans="1:9" ht="25" customHeight="1">
      <c r="A3717" s="1"/>
      <c r="B3717" s="1">
        <v>198</v>
      </c>
      <c r="C3717" s="13" t="s">
        <v>50</v>
      </c>
      <c r="D3717" s="4">
        <v>45291</v>
      </c>
      <c r="E3717" s="4">
        <v>45314</v>
      </c>
      <c r="F3717" s="5">
        <v>1.3149542033191297</v>
      </c>
      <c r="G3717" s="5">
        <f>'PG facts'!D58</f>
        <v>1</v>
      </c>
      <c r="H3717" s="5">
        <f t="shared" si="114"/>
        <v>1.7291045568266472</v>
      </c>
      <c r="I3717" s="5">
        <f t="shared" si="115"/>
        <v>1.3149542033191297</v>
      </c>
    </row>
    <row r="3718" spans="1:9" ht="25" customHeight="1">
      <c r="A3718" s="1"/>
      <c r="B3718" s="1">
        <v>198</v>
      </c>
      <c r="C3718" s="13" t="s">
        <v>50</v>
      </c>
      <c r="D3718" s="4">
        <v>45382</v>
      </c>
      <c r="E3718" s="4">
        <v>45401</v>
      </c>
      <c r="F3718" s="5">
        <v>2.2032156673114089</v>
      </c>
      <c r="G3718" s="5">
        <f>'PG facts'!D65</f>
        <v>1</v>
      </c>
      <c r="H3718" s="5">
        <f t="shared" ref="H3718:H3781" si="116">F3718^2</f>
        <v>4.854159276686457</v>
      </c>
      <c r="I3718" s="5">
        <f t="shared" ref="I3718:I3781" si="117">F3718*G3718</f>
        <v>2.2032156673114089</v>
      </c>
    </row>
    <row r="3719" spans="1:9" ht="25" customHeight="1">
      <c r="A3719" s="1"/>
      <c r="B3719" s="1">
        <v>198</v>
      </c>
      <c r="C3719" s="13" t="s">
        <v>50</v>
      </c>
      <c r="D3719" s="4">
        <v>45473</v>
      </c>
      <c r="E3719" s="4">
        <v>45503</v>
      </c>
      <c r="F3719" s="5">
        <v>1.360673628563136</v>
      </c>
      <c r="G3719" s="5">
        <f>'PG facts'!D72</f>
        <v>3</v>
      </c>
      <c r="H3719" s="5">
        <f t="shared" si="116"/>
        <v>1.851432723467171</v>
      </c>
      <c r="I3719" s="5">
        <f t="shared" si="117"/>
        <v>4.082020885689408</v>
      </c>
    </row>
    <row r="3720" spans="1:9" ht="25" customHeight="1">
      <c r="A3720" s="1"/>
      <c r="B3720" s="1">
        <v>198</v>
      </c>
      <c r="C3720" s="13" t="s">
        <v>50</v>
      </c>
      <c r="D3720" s="4">
        <v>45565</v>
      </c>
      <c r="E3720" s="4">
        <v>45583</v>
      </c>
      <c r="F3720" s="5">
        <v>1.8739916021125014</v>
      </c>
      <c r="G3720" s="5">
        <f>'PG facts'!D79</f>
        <v>1</v>
      </c>
      <c r="H3720" s="5">
        <f t="shared" si="116"/>
        <v>3.5118445247881795</v>
      </c>
      <c r="I3720" s="5">
        <f t="shared" si="117"/>
        <v>1.8739916021125014</v>
      </c>
    </row>
    <row r="3721" spans="1:9" ht="25" customHeight="1">
      <c r="A3721" s="1"/>
      <c r="B3721" s="1">
        <v>199</v>
      </c>
      <c r="C3721" s="13" t="s">
        <v>47</v>
      </c>
      <c r="D3721" s="4">
        <v>44651</v>
      </c>
      <c r="E3721" s="4">
        <v>44671</v>
      </c>
      <c r="F3721" s="5">
        <v>3.4048088537418808</v>
      </c>
      <c r="G3721" s="5">
        <f>'PG facts'!D9</f>
        <v>5</v>
      </c>
      <c r="H3721" s="5">
        <f t="shared" si="116"/>
        <v>11.5927233305191</v>
      </c>
      <c r="I3721" s="5">
        <f t="shared" si="117"/>
        <v>17.024044268709403</v>
      </c>
    </row>
    <row r="3722" spans="1:9" ht="25" customHeight="1">
      <c r="A3722" s="1"/>
      <c r="B3722" s="1">
        <v>199</v>
      </c>
      <c r="C3722" s="13" t="s">
        <v>47</v>
      </c>
      <c r="D3722" s="4">
        <v>44742</v>
      </c>
      <c r="E3722" s="4">
        <v>44771</v>
      </c>
      <c r="F3722" s="5">
        <v>-0.26864270520209343</v>
      </c>
      <c r="G3722" s="5">
        <f>'PG facts'!D16</f>
        <v>-1</v>
      </c>
      <c r="H3722" s="5">
        <f t="shared" si="116"/>
        <v>7.2168903058298872E-2</v>
      </c>
      <c r="I3722" s="5">
        <f t="shared" si="117"/>
        <v>0.26864270520209343</v>
      </c>
    </row>
    <row r="3723" spans="1:9" ht="25" customHeight="1">
      <c r="A3723" s="1"/>
      <c r="B3723" s="1">
        <v>199</v>
      </c>
      <c r="C3723" s="13" t="s">
        <v>47</v>
      </c>
      <c r="D3723" s="4">
        <v>44834</v>
      </c>
      <c r="E3723" s="4">
        <v>44853</v>
      </c>
      <c r="F3723" s="5">
        <v>-0.97880747126437573</v>
      </c>
      <c r="G3723" s="5">
        <f>'PG facts'!D23</f>
        <v>-4</v>
      </c>
      <c r="H3723" s="5">
        <f t="shared" si="116"/>
        <v>0.95806406580296166</v>
      </c>
      <c r="I3723" s="5">
        <f t="shared" si="117"/>
        <v>3.9152298850575029</v>
      </c>
    </row>
    <row r="3724" spans="1:9" ht="25" customHeight="1">
      <c r="A3724" s="1"/>
      <c r="B3724" s="1">
        <v>199</v>
      </c>
      <c r="C3724" s="13" t="s">
        <v>47</v>
      </c>
      <c r="D3724" s="4">
        <v>44926</v>
      </c>
      <c r="E3724" s="4">
        <v>44945</v>
      </c>
      <c r="F3724" s="5">
        <v>-1.5609194946349714</v>
      </c>
      <c r="G3724" s="5">
        <f>'PG facts'!D30</f>
        <v>-7</v>
      </c>
      <c r="H3724" s="5">
        <f t="shared" si="116"/>
        <v>2.4364696687314944</v>
      </c>
      <c r="I3724" s="5">
        <f t="shared" si="117"/>
        <v>10.9264364624448</v>
      </c>
    </row>
    <row r="3725" spans="1:9" ht="25" customHeight="1">
      <c r="A3725" s="1"/>
      <c r="B3725" s="1">
        <v>199</v>
      </c>
      <c r="C3725" s="13" t="s">
        <v>47</v>
      </c>
      <c r="D3725" s="4">
        <v>45016</v>
      </c>
      <c r="E3725" s="4">
        <v>45037</v>
      </c>
      <c r="F3725" s="5">
        <v>-0.28354349497309306</v>
      </c>
      <c r="G3725" s="5">
        <f>'PG facts'!D37</f>
        <v>-5</v>
      </c>
      <c r="H3725" s="5">
        <f t="shared" si="116"/>
        <v>8.0396913541556453E-2</v>
      </c>
      <c r="I3725" s="5">
        <f t="shared" si="117"/>
        <v>1.4177174748654653</v>
      </c>
    </row>
    <row r="3726" spans="1:9" ht="25" customHeight="1">
      <c r="A3726" s="1"/>
      <c r="B3726" s="1">
        <v>199</v>
      </c>
      <c r="C3726" s="13" t="s">
        <v>47</v>
      </c>
      <c r="D3726" s="4">
        <v>45107</v>
      </c>
      <c r="E3726" s="4">
        <v>45135</v>
      </c>
      <c r="F3726" s="5">
        <v>-7.7104862613153191E-2</v>
      </c>
      <c r="G3726" s="5">
        <f>'PG facts'!D44</f>
        <v>-2</v>
      </c>
      <c r="H3726" s="5">
        <f t="shared" si="116"/>
        <v>5.9451598385932289E-3</v>
      </c>
      <c r="I3726" s="5">
        <f t="shared" si="117"/>
        <v>0.15420972522630638</v>
      </c>
    </row>
    <row r="3727" spans="1:9" ht="25" customHeight="1">
      <c r="A3727" s="1"/>
      <c r="B3727" s="1">
        <v>199</v>
      </c>
      <c r="C3727" s="13" t="s">
        <v>47</v>
      </c>
      <c r="D3727" s="4">
        <v>45199</v>
      </c>
      <c r="E3727" s="4">
        <v>45217</v>
      </c>
      <c r="F3727" s="5">
        <v>1.3149542033191297</v>
      </c>
      <c r="G3727" s="5">
        <f>'PG facts'!D51</f>
        <v>0</v>
      </c>
      <c r="H3727" s="5">
        <f t="shared" si="116"/>
        <v>1.7291045568266472</v>
      </c>
      <c r="I3727" s="5">
        <f t="shared" si="117"/>
        <v>0</v>
      </c>
    </row>
    <row r="3728" spans="1:9" ht="25" customHeight="1">
      <c r="A3728" s="1"/>
      <c r="B3728" s="1">
        <v>199</v>
      </c>
      <c r="C3728" s="13" t="s">
        <v>47</v>
      </c>
      <c r="D3728" s="4">
        <v>45291</v>
      </c>
      <c r="E3728" s="4">
        <v>45314</v>
      </c>
      <c r="F3728" s="5">
        <v>2.2032156673114089</v>
      </c>
      <c r="G3728" s="5">
        <f>'PG facts'!D58</f>
        <v>1</v>
      </c>
      <c r="H3728" s="5">
        <f t="shared" si="116"/>
        <v>4.854159276686457</v>
      </c>
      <c r="I3728" s="5">
        <f t="shared" si="117"/>
        <v>2.2032156673114089</v>
      </c>
    </row>
    <row r="3729" spans="1:9" ht="25" customHeight="1">
      <c r="A3729" s="1"/>
      <c r="B3729" s="1">
        <v>199</v>
      </c>
      <c r="C3729" s="13" t="s">
        <v>47</v>
      </c>
      <c r="D3729" s="4">
        <v>45382</v>
      </c>
      <c r="E3729" s="4">
        <v>45401</v>
      </c>
      <c r="F3729" s="5">
        <v>1.360673628563136</v>
      </c>
      <c r="G3729" s="5">
        <f>'PG facts'!D65</f>
        <v>1</v>
      </c>
      <c r="H3729" s="5">
        <f t="shared" si="116"/>
        <v>1.851432723467171</v>
      </c>
      <c r="I3729" s="5">
        <f t="shared" si="117"/>
        <v>1.360673628563136</v>
      </c>
    </row>
    <row r="3730" spans="1:9" ht="25" customHeight="1">
      <c r="A3730" s="1"/>
      <c r="B3730" s="1">
        <v>199</v>
      </c>
      <c r="C3730" s="13" t="s">
        <v>47</v>
      </c>
      <c r="D3730" s="4">
        <v>45473</v>
      </c>
      <c r="E3730" s="4">
        <v>45503</v>
      </c>
      <c r="F3730" s="5">
        <v>1.8739916021125014</v>
      </c>
      <c r="G3730" s="5">
        <f>'PG facts'!D72</f>
        <v>3</v>
      </c>
      <c r="H3730" s="5">
        <f t="shared" si="116"/>
        <v>3.5118445247881795</v>
      </c>
      <c r="I3730" s="5">
        <f t="shared" si="117"/>
        <v>5.6219748063375041</v>
      </c>
    </row>
    <row r="3731" spans="1:9" ht="25" customHeight="1">
      <c r="A3731" s="1"/>
      <c r="B3731" s="1">
        <v>199</v>
      </c>
      <c r="C3731" s="13" t="s">
        <v>47</v>
      </c>
      <c r="D3731" s="4">
        <v>45565</v>
      </c>
      <c r="E3731" s="4">
        <v>45583</v>
      </c>
      <c r="F3731" s="5">
        <v>2.247682698810527</v>
      </c>
      <c r="G3731" s="5">
        <f>'PG facts'!D79</f>
        <v>1</v>
      </c>
      <c r="H3731" s="5">
        <f t="shared" si="116"/>
        <v>5.0520775145321739</v>
      </c>
      <c r="I3731" s="5">
        <f t="shared" si="117"/>
        <v>2.247682698810527</v>
      </c>
    </row>
    <row r="3732" spans="1:9" ht="25" customHeight="1">
      <c r="A3732" s="1"/>
      <c r="B3732" s="1">
        <v>199</v>
      </c>
      <c r="C3732" s="13" t="s">
        <v>50</v>
      </c>
      <c r="D3732" s="4">
        <v>44742</v>
      </c>
      <c r="E3732" s="4">
        <v>44771</v>
      </c>
      <c r="F3732" s="5">
        <v>3.4048088537418808</v>
      </c>
      <c r="G3732" s="5">
        <f>'PG facts'!D16</f>
        <v>-1</v>
      </c>
      <c r="H3732" s="5">
        <f t="shared" si="116"/>
        <v>11.5927233305191</v>
      </c>
      <c r="I3732" s="5">
        <f t="shared" si="117"/>
        <v>-3.4048088537418808</v>
      </c>
    </row>
    <row r="3733" spans="1:9" ht="25" customHeight="1">
      <c r="A3733" s="1"/>
      <c r="B3733" s="1">
        <v>199</v>
      </c>
      <c r="C3733" s="13" t="s">
        <v>50</v>
      </c>
      <c r="D3733" s="4">
        <v>44834</v>
      </c>
      <c r="E3733" s="4">
        <v>44853</v>
      </c>
      <c r="F3733" s="5">
        <v>-0.26864270520209343</v>
      </c>
      <c r="G3733" s="5">
        <f>'PG facts'!D23</f>
        <v>-4</v>
      </c>
      <c r="H3733" s="5">
        <f t="shared" si="116"/>
        <v>7.2168903058298872E-2</v>
      </c>
      <c r="I3733" s="5">
        <f t="shared" si="117"/>
        <v>1.0745708208083737</v>
      </c>
    </row>
    <row r="3734" spans="1:9" ht="25" customHeight="1">
      <c r="A3734" s="1"/>
      <c r="B3734" s="1">
        <v>199</v>
      </c>
      <c r="C3734" s="13" t="s">
        <v>50</v>
      </c>
      <c r="D3734" s="4">
        <v>44926</v>
      </c>
      <c r="E3734" s="4">
        <v>44945</v>
      </c>
      <c r="F3734" s="5">
        <v>-0.97880747126437573</v>
      </c>
      <c r="G3734" s="5">
        <f>'PG facts'!D30</f>
        <v>-7</v>
      </c>
      <c r="H3734" s="5">
        <f t="shared" si="116"/>
        <v>0.95806406580296166</v>
      </c>
      <c r="I3734" s="5">
        <f t="shared" si="117"/>
        <v>6.8516522988506301</v>
      </c>
    </row>
    <row r="3735" spans="1:9" ht="25" customHeight="1">
      <c r="A3735" s="1"/>
      <c r="B3735" s="1">
        <v>199</v>
      </c>
      <c r="C3735" s="13" t="s">
        <v>50</v>
      </c>
      <c r="D3735" s="4">
        <v>45016</v>
      </c>
      <c r="E3735" s="4">
        <v>45037</v>
      </c>
      <c r="F3735" s="5">
        <v>-1.5609194946349714</v>
      </c>
      <c r="G3735" s="5">
        <f>'PG facts'!D37</f>
        <v>-5</v>
      </c>
      <c r="H3735" s="5">
        <f t="shared" si="116"/>
        <v>2.4364696687314944</v>
      </c>
      <c r="I3735" s="5">
        <f t="shared" si="117"/>
        <v>7.8045974731748569</v>
      </c>
    </row>
    <row r="3736" spans="1:9" ht="25" customHeight="1">
      <c r="A3736" s="1"/>
      <c r="B3736" s="1">
        <v>199</v>
      </c>
      <c r="C3736" s="13" t="s">
        <v>50</v>
      </c>
      <c r="D3736" s="4">
        <v>45107</v>
      </c>
      <c r="E3736" s="4">
        <v>45135</v>
      </c>
      <c r="F3736" s="5">
        <v>-0.28354349497309306</v>
      </c>
      <c r="G3736" s="5">
        <f>'PG facts'!D44</f>
        <v>-2</v>
      </c>
      <c r="H3736" s="5">
        <f t="shared" si="116"/>
        <v>8.0396913541556453E-2</v>
      </c>
      <c r="I3736" s="5">
        <f t="shared" si="117"/>
        <v>0.56708698994618612</v>
      </c>
    </row>
    <row r="3737" spans="1:9" ht="25" customHeight="1">
      <c r="A3737" s="1"/>
      <c r="B3737" s="1">
        <v>199</v>
      </c>
      <c r="C3737" s="13" t="s">
        <v>50</v>
      </c>
      <c r="D3737" s="4">
        <v>45199</v>
      </c>
      <c r="E3737" s="4">
        <v>45217</v>
      </c>
      <c r="F3737" s="5">
        <v>-7.7104862613153191E-2</v>
      </c>
      <c r="G3737" s="5">
        <f>'PG facts'!D51</f>
        <v>0</v>
      </c>
      <c r="H3737" s="5">
        <f t="shared" si="116"/>
        <v>5.9451598385932289E-3</v>
      </c>
      <c r="I3737" s="5">
        <f t="shared" si="117"/>
        <v>0</v>
      </c>
    </row>
    <row r="3738" spans="1:9" ht="25" customHeight="1">
      <c r="A3738" s="1"/>
      <c r="B3738" s="1">
        <v>199</v>
      </c>
      <c r="C3738" s="13" t="s">
        <v>50</v>
      </c>
      <c r="D3738" s="4">
        <v>45291</v>
      </c>
      <c r="E3738" s="4">
        <v>45314</v>
      </c>
      <c r="F3738" s="5">
        <v>1.3149542033191297</v>
      </c>
      <c r="G3738" s="5">
        <f>'PG facts'!D58</f>
        <v>1</v>
      </c>
      <c r="H3738" s="5">
        <f t="shared" si="116"/>
        <v>1.7291045568266472</v>
      </c>
      <c r="I3738" s="5">
        <f t="shared" si="117"/>
        <v>1.3149542033191297</v>
      </c>
    </row>
    <row r="3739" spans="1:9" ht="25" customHeight="1">
      <c r="A3739" s="1"/>
      <c r="B3739" s="1">
        <v>199</v>
      </c>
      <c r="C3739" s="13" t="s">
        <v>50</v>
      </c>
      <c r="D3739" s="4">
        <v>45382</v>
      </c>
      <c r="E3739" s="4">
        <v>45401</v>
      </c>
      <c r="F3739" s="5">
        <v>2.2032156673114089</v>
      </c>
      <c r="G3739" s="5">
        <f>'PG facts'!D65</f>
        <v>1</v>
      </c>
      <c r="H3739" s="5">
        <f t="shared" si="116"/>
        <v>4.854159276686457</v>
      </c>
      <c r="I3739" s="5">
        <f t="shared" si="117"/>
        <v>2.2032156673114089</v>
      </c>
    </row>
    <row r="3740" spans="1:9" ht="25" customHeight="1">
      <c r="A3740" s="1"/>
      <c r="B3740" s="1">
        <v>199</v>
      </c>
      <c r="C3740" s="13" t="s">
        <v>50</v>
      </c>
      <c r="D3740" s="4">
        <v>45473</v>
      </c>
      <c r="E3740" s="4">
        <v>45503</v>
      </c>
      <c r="F3740" s="5">
        <v>1.360673628563136</v>
      </c>
      <c r="G3740" s="5">
        <f>'PG facts'!D72</f>
        <v>3</v>
      </c>
      <c r="H3740" s="5">
        <f t="shared" si="116"/>
        <v>1.851432723467171</v>
      </c>
      <c r="I3740" s="5">
        <f t="shared" si="117"/>
        <v>4.082020885689408</v>
      </c>
    </row>
    <row r="3741" spans="1:9" ht="25" customHeight="1">
      <c r="A3741" s="1"/>
      <c r="B3741" s="1">
        <v>199</v>
      </c>
      <c r="C3741" s="13" t="s">
        <v>50</v>
      </c>
      <c r="D3741" s="4">
        <v>45565</v>
      </c>
      <c r="E3741" s="4">
        <v>45583</v>
      </c>
      <c r="F3741" s="5">
        <v>1.8739916021125014</v>
      </c>
      <c r="G3741" s="5">
        <f>'PG facts'!D79</f>
        <v>1</v>
      </c>
      <c r="H3741" s="5">
        <f t="shared" si="116"/>
        <v>3.5118445247881795</v>
      </c>
      <c r="I3741" s="5">
        <f t="shared" si="117"/>
        <v>1.8739916021125014</v>
      </c>
    </row>
    <row r="3742" spans="1:9" ht="25" customHeight="1">
      <c r="A3742" s="1"/>
      <c r="B3742" s="1">
        <v>199</v>
      </c>
      <c r="C3742" s="13" t="s">
        <v>50</v>
      </c>
      <c r="D3742" s="4">
        <v>45657</v>
      </c>
      <c r="E3742" s="4">
        <v>45679</v>
      </c>
      <c r="F3742" s="5">
        <v>2.247682698810527</v>
      </c>
      <c r="G3742" s="5">
        <f>'PG facts'!D86</f>
        <v>2</v>
      </c>
      <c r="H3742" s="5">
        <f t="shared" si="116"/>
        <v>5.0520775145321739</v>
      </c>
      <c r="I3742" s="5">
        <f t="shared" si="117"/>
        <v>4.4953653976210539</v>
      </c>
    </row>
    <row r="3743" spans="1:9" ht="25" customHeight="1">
      <c r="A3743" s="1"/>
      <c r="B3743" s="1">
        <v>200</v>
      </c>
      <c r="C3743" s="13" t="s">
        <v>47</v>
      </c>
      <c r="D3743" s="4">
        <v>44651</v>
      </c>
      <c r="E3743" s="4">
        <v>44671</v>
      </c>
      <c r="F3743" s="5">
        <v>3.4048088537418808</v>
      </c>
      <c r="G3743" s="5">
        <f>'PG facts'!D9</f>
        <v>5</v>
      </c>
      <c r="H3743" s="5">
        <f t="shared" si="116"/>
        <v>11.5927233305191</v>
      </c>
      <c r="I3743" s="5">
        <f t="shared" si="117"/>
        <v>17.024044268709403</v>
      </c>
    </row>
    <row r="3744" spans="1:9" ht="25" customHeight="1">
      <c r="A3744" s="1"/>
      <c r="B3744" s="1">
        <v>200</v>
      </c>
      <c r="C3744" s="13" t="s">
        <v>47</v>
      </c>
      <c r="D3744" s="4">
        <v>44742</v>
      </c>
      <c r="E3744" s="4">
        <v>44771</v>
      </c>
      <c r="F3744" s="5">
        <v>-0.26864270520209343</v>
      </c>
      <c r="G3744" s="5">
        <f>'PG facts'!D16</f>
        <v>-1</v>
      </c>
      <c r="H3744" s="5">
        <f t="shared" si="116"/>
        <v>7.2168903058298872E-2</v>
      </c>
      <c r="I3744" s="5">
        <f t="shared" si="117"/>
        <v>0.26864270520209343</v>
      </c>
    </row>
    <row r="3745" spans="1:9" ht="25" customHeight="1">
      <c r="A3745" s="1"/>
      <c r="B3745" s="1">
        <v>200</v>
      </c>
      <c r="C3745" s="13" t="s">
        <v>47</v>
      </c>
      <c r="D3745" s="4">
        <v>44834</v>
      </c>
      <c r="E3745" s="4">
        <v>44853</v>
      </c>
      <c r="F3745" s="5">
        <v>-0.97880747126437573</v>
      </c>
      <c r="G3745" s="5">
        <f>'PG facts'!D23</f>
        <v>-4</v>
      </c>
      <c r="H3745" s="5">
        <f t="shared" si="116"/>
        <v>0.95806406580296166</v>
      </c>
      <c r="I3745" s="5">
        <f t="shared" si="117"/>
        <v>3.9152298850575029</v>
      </c>
    </row>
    <row r="3746" spans="1:9" ht="25" customHeight="1">
      <c r="A3746" s="1"/>
      <c r="B3746" s="1">
        <v>200</v>
      </c>
      <c r="C3746" s="13" t="s">
        <v>47</v>
      </c>
      <c r="D3746" s="4">
        <v>44926</v>
      </c>
      <c r="E3746" s="4">
        <v>44945</v>
      </c>
      <c r="F3746" s="5">
        <v>-1.5609194946349714</v>
      </c>
      <c r="G3746" s="5">
        <f>'PG facts'!D30</f>
        <v>-7</v>
      </c>
      <c r="H3746" s="5">
        <f t="shared" si="116"/>
        <v>2.4364696687314944</v>
      </c>
      <c r="I3746" s="5">
        <f t="shared" si="117"/>
        <v>10.9264364624448</v>
      </c>
    </row>
    <row r="3747" spans="1:9" ht="25" customHeight="1">
      <c r="A3747" s="1"/>
      <c r="B3747" s="1">
        <v>200</v>
      </c>
      <c r="C3747" s="13" t="s">
        <v>47</v>
      </c>
      <c r="D3747" s="4">
        <v>45016</v>
      </c>
      <c r="E3747" s="4">
        <v>45037</v>
      </c>
      <c r="F3747" s="5">
        <v>-0.28354349497309306</v>
      </c>
      <c r="G3747" s="5">
        <f>'PG facts'!D37</f>
        <v>-5</v>
      </c>
      <c r="H3747" s="5">
        <f t="shared" si="116"/>
        <v>8.0396913541556453E-2</v>
      </c>
      <c r="I3747" s="5">
        <f t="shared" si="117"/>
        <v>1.4177174748654653</v>
      </c>
    </row>
    <row r="3748" spans="1:9" ht="25" customHeight="1">
      <c r="A3748" s="1"/>
      <c r="B3748" s="1">
        <v>200</v>
      </c>
      <c r="C3748" s="13" t="s">
        <v>47</v>
      </c>
      <c r="D3748" s="4">
        <v>45107</v>
      </c>
      <c r="E3748" s="4">
        <v>45135</v>
      </c>
      <c r="F3748" s="5">
        <v>-7.7104862613153191E-2</v>
      </c>
      <c r="G3748" s="5">
        <f>'PG facts'!D44</f>
        <v>-2</v>
      </c>
      <c r="H3748" s="5">
        <f t="shared" si="116"/>
        <v>5.9451598385932289E-3</v>
      </c>
      <c r="I3748" s="5">
        <f t="shared" si="117"/>
        <v>0.15420972522630638</v>
      </c>
    </row>
    <row r="3749" spans="1:9" ht="25" customHeight="1">
      <c r="A3749" s="1"/>
      <c r="B3749" s="1">
        <v>200</v>
      </c>
      <c r="C3749" s="13" t="s">
        <v>47</v>
      </c>
      <c r="D3749" s="4">
        <v>45199</v>
      </c>
      <c r="E3749" s="4">
        <v>45217</v>
      </c>
      <c r="F3749" s="5">
        <v>1.3149542033191297</v>
      </c>
      <c r="G3749" s="5">
        <f>'PG facts'!D51</f>
        <v>0</v>
      </c>
      <c r="H3749" s="5">
        <f t="shared" si="116"/>
        <v>1.7291045568266472</v>
      </c>
      <c r="I3749" s="5">
        <f t="shared" si="117"/>
        <v>0</v>
      </c>
    </row>
    <row r="3750" spans="1:9" ht="25" customHeight="1">
      <c r="A3750" s="1"/>
      <c r="B3750" s="1">
        <v>200</v>
      </c>
      <c r="C3750" s="13" t="s">
        <v>47</v>
      </c>
      <c r="D3750" s="4">
        <v>45291</v>
      </c>
      <c r="E3750" s="4">
        <v>45314</v>
      </c>
      <c r="F3750" s="5">
        <v>2.2032156673114089</v>
      </c>
      <c r="G3750" s="5">
        <f>'PG facts'!D58</f>
        <v>1</v>
      </c>
      <c r="H3750" s="5">
        <f t="shared" si="116"/>
        <v>4.854159276686457</v>
      </c>
      <c r="I3750" s="5">
        <f t="shared" si="117"/>
        <v>2.2032156673114089</v>
      </c>
    </row>
    <row r="3751" spans="1:9" ht="25" customHeight="1">
      <c r="A3751" s="1"/>
      <c r="B3751" s="1">
        <v>200</v>
      </c>
      <c r="C3751" s="13" t="s">
        <v>47</v>
      </c>
      <c r="D3751" s="4">
        <v>45382</v>
      </c>
      <c r="E3751" s="4">
        <v>45401</v>
      </c>
      <c r="F3751" s="5">
        <v>1.360673628563136</v>
      </c>
      <c r="G3751" s="5">
        <f>'PG facts'!D65</f>
        <v>1</v>
      </c>
      <c r="H3751" s="5">
        <f t="shared" si="116"/>
        <v>1.851432723467171</v>
      </c>
      <c r="I3751" s="5">
        <f t="shared" si="117"/>
        <v>1.360673628563136</v>
      </c>
    </row>
    <row r="3752" spans="1:9" ht="25" customHeight="1">
      <c r="A3752" s="1"/>
      <c r="B3752" s="1">
        <v>200</v>
      </c>
      <c r="C3752" s="13" t="s">
        <v>47</v>
      </c>
      <c r="D3752" s="4">
        <v>45473</v>
      </c>
      <c r="E3752" s="4">
        <v>45503</v>
      </c>
      <c r="F3752" s="5">
        <v>1.8739916021125014</v>
      </c>
      <c r="G3752" s="5">
        <f>'PG facts'!D72</f>
        <v>3</v>
      </c>
      <c r="H3752" s="5">
        <f t="shared" si="116"/>
        <v>3.5118445247881795</v>
      </c>
      <c r="I3752" s="5">
        <f t="shared" si="117"/>
        <v>5.6219748063375041</v>
      </c>
    </row>
    <row r="3753" spans="1:9" ht="25" customHeight="1">
      <c r="A3753" s="1"/>
      <c r="B3753" s="1">
        <v>200</v>
      </c>
      <c r="C3753" s="13" t="s">
        <v>47</v>
      </c>
      <c r="D3753" s="4">
        <v>45565</v>
      </c>
      <c r="E3753" s="4">
        <v>45583</v>
      </c>
      <c r="F3753" s="5">
        <v>2.247682698810527</v>
      </c>
      <c r="G3753" s="5">
        <f>'PG facts'!D79</f>
        <v>1</v>
      </c>
      <c r="H3753" s="5">
        <f t="shared" si="116"/>
        <v>5.0520775145321739</v>
      </c>
      <c r="I3753" s="5">
        <f t="shared" si="117"/>
        <v>2.247682698810527</v>
      </c>
    </row>
    <row r="3754" spans="1:9" ht="25" customHeight="1">
      <c r="A3754" s="1"/>
      <c r="B3754" s="1">
        <v>200</v>
      </c>
      <c r="C3754" s="13" t="s">
        <v>47</v>
      </c>
      <c r="D3754" s="4">
        <v>45657</v>
      </c>
      <c r="E3754" s="4">
        <v>45679</v>
      </c>
      <c r="F3754" s="5">
        <v>2.2759755941291759</v>
      </c>
      <c r="G3754" s="5">
        <f>'PG facts'!D86</f>
        <v>2</v>
      </c>
      <c r="H3754" s="5">
        <f t="shared" si="116"/>
        <v>5.1800649050716556</v>
      </c>
      <c r="I3754" s="5">
        <f t="shared" si="117"/>
        <v>4.5519511882583519</v>
      </c>
    </row>
    <row r="3755" spans="1:9" ht="25" customHeight="1">
      <c r="A3755" s="1"/>
      <c r="B3755" s="1">
        <v>200</v>
      </c>
      <c r="C3755" s="13" t="s">
        <v>50</v>
      </c>
      <c r="D3755" s="4">
        <v>44742</v>
      </c>
      <c r="E3755" s="4">
        <v>44771</v>
      </c>
      <c r="F3755" s="5">
        <v>3.4048088537418808</v>
      </c>
      <c r="G3755" s="5">
        <f>'PG facts'!D16</f>
        <v>-1</v>
      </c>
      <c r="H3755" s="5">
        <f t="shared" si="116"/>
        <v>11.5927233305191</v>
      </c>
      <c r="I3755" s="5">
        <f t="shared" si="117"/>
        <v>-3.4048088537418808</v>
      </c>
    </row>
    <row r="3756" spans="1:9" ht="25" customHeight="1">
      <c r="A3756" s="1"/>
      <c r="B3756" s="1">
        <v>200</v>
      </c>
      <c r="C3756" s="13" t="s">
        <v>50</v>
      </c>
      <c r="D3756" s="4">
        <v>44834</v>
      </c>
      <c r="E3756" s="4">
        <v>44853</v>
      </c>
      <c r="F3756" s="5">
        <v>-0.26864270520209343</v>
      </c>
      <c r="G3756" s="5">
        <f>'PG facts'!D23</f>
        <v>-4</v>
      </c>
      <c r="H3756" s="5">
        <f t="shared" si="116"/>
        <v>7.2168903058298872E-2</v>
      </c>
      <c r="I3756" s="5">
        <f t="shared" si="117"/>
        <v>1.0745708208083737</v>
      </c>
    </row>
    <row r="3757" spans="1:9" ht="25" customHeight="1">
      <c r="A3757" s="1"/>
      <c r="B3757" s="1">
        <v>200</v>
      </c>
      <c r="C3757" s="13" t="s">
        <v>50</v>
      </c>
      <c r="D3757" s="4">
        <v>44926</v>
      </c>
      <c r="E3757" s="4">
        <v>44945</v>
      </c>
      <c r="F3757" s="5">
        <v>-0.97880747126437573</v>
      </c>
      <c r="G3757" s="5">
        <f>'PG facts'!D30</f>
        <v>-7</v>
      </c>
      <c r="H3757" s="5">
        <f t="shared" si="116"/>
        <v>0.95806406580296166</v>
      </c>
      <c r="I3757" s="5">
        <f t="shared" si="117"/>
        <v>6.8516522988506301</v>
      </c>
    </row>
    <row r="3758" spans="1:9" ht="25" customHeight="1">
      <c r="A3758" s="1"/>
      <c r="B3758" s="1">
        <v>200</v>
      </c>
      <c r="C3758" s="13" t="s">
        <v>50</v>
      </c>
      <c r="D3758" s="4">
        <v>45016</v>
      </c>
      <c r="E3758" s="4">
        <v>45037</v>
      </c>
      <c r="F3758" s="5">
        <v>-1.5609194946349714</v>
      </c>
      <c r="G3758" s="5">
        <f>'PG facts'!D37</f>
        <v>-5</v>
      </c>
      <c r="H3758" s="5">
        <f t="shared" si="116"/>
        <v>2.4364696687314944</v>
      </c>
      <c r="I3758" s="5">
        <f t="shared" si="117"/>
        <v>7.8045974731748569</v>
      </c>
    </row>
    <row r="3759" spans="1:9" ht="25" customHeight="1">
      <c r="A3759" s="1"/>
      <c r="B3759" s="1">
        <v>200</v>
      </c>
      <c r="C3759" s="13" t="s">
        <v>50</v>
      </c>
      <c r="D3759" s="4">
        <v>45107</v>
      </c>
      <c r="E3759" s="4">
        <v>45135</v>
      </c>
      <c r="F3759" s="5">
        <v>-0.28354349497309306</v>
      </c>
      <c r="G3759" s="5">
        <f>'PG facts'!D44</f>
        <v>-2</v>
      </c>
      <c r="H3759" s="5">
        <f t="shared" si="116"/>
        <v>8.0396913541556453E-2</v>
      </c>
      <c r="I3759" s="5">
        <f t="shared" si="117"/>
        <v>0.56708698994618612</v>
      </c>
    </row>
    <row r="3760" spans="1:9" ht="25" customHeight="1">
      <c r="A3760" s="1"/>
      <c r="B3760" s="1">
        <v>200</v>
      </c>
      <c r="C3760" s="13" t="s">
        <v>50</v>
      </c>
      <c r="D3760" s="4">
        <v>45199</v>
      </c>
      <c r="E3760" s="4">
        <v>45217</v>
      </c>
      <c r="F3760" s="5">
        <v>-7.7104862613153191E-2</v>
      </c>
      <c r="G3760" s="5">
        <f>'PG facts'!D51</f>
        <v>0</v>
      </c>
      <c r="H3760" s="5">
        <f t="shared" si="116"/>
        <v>5.9451598385932289E-3</v>
      </c>
      <c r="I3760" s="5">
        <f t="shared" si="117"/>
        <v>0</v>
      </c>
    </row>
    <row r="3761" spans="1:9" ht="25" customHeight="1">
      <c r="A3761" s="1"/>
      <c r="B3761" s="1">
        <v>200</v>
      </c>
      <c r="C3761" s="13" t="s">
        <v>50</v>
      </c>
      <c r="D3761" s="4">
        <v>45291</v>
      </c>
      <c r="E3761" s="4">
        <v>45314</v>
      </c>
      <c r="F3761" s="5">
        <v>1.3149542033191297</v>
      </c>
      <c r="G3761" s="5">
        <f>'PG facts'!D58</f>
        <v>1</v>
      </c>
      <c r="H3761" s="5">
        <f t="shared" si="116"/>
        <v>1.7291045568266472</v>
      </c>
      <c r="I3761" s="5">
        <f t="shared" si="117"/>
        <v>1.3149542033191297</v>
      </c>
    </row>
    <row r="3762" spans="1:9" ht="25" customHeight="1">
      <c r="A3762" s="1"/>
      <c r="B3762" s="1">
        <v>200</v>
      </c>
      <c r="C3762" s="13" t="s">
        <v>50</v>
      </c>
      <c r="D3762" s="4">
        <v>45382</v>
      </c>
      <c r="E3762" s="4">
        <v>45401</v>
      </c>
      <c r="F3762" s="5">
        <v>2.2032156673114089</v>
      </c>
      <c r="G3762" s="5">
        <f>'PG facts'!D65</f>
        <v>1</v>
      </c>
      <c r="H3762" s="5">
        <f t="shared" si="116"/>
        <v>4.854159276686457</v>
      </c>
      <c r="I3762" s="5">
        <f t="shared" si="117"/>
        <v>2.2032156673114089</v>
      </c>
    </row>
    <row r="3763" spans="1:9" ht="25" customHeight="1">
      <c r="A3763" s="1"/>
      <c r="B3763" s="1">
        <v>200</v>
      </c>
      <c r="C3763" s="13" t="s">
        <v>50</v>
      </c>
      <c r="D3763" s="4">
        <v>45473</v>
      </c>
      <c r="E3763" s="4">
        <v>45503</v>
      </c>
      <c r="F3763" s="5">
        <v>1.360673628563136</v>
      </c>
      <c r="G3763" s="5">
        <f>'PG facts'!D72</f>
        <v>3</v>
      </c>
      <c r="H3763" s="5">
        <f t="shared" si="116"/>
        <v>1.851432723467171</v>
      </c>
      <c r="I3763" s="5">
        <f t="shared" si="117"/>
        <v>4.082020885689408</v>
      </c>
    </row>
    <row r="3764" spans="1:9" ht="25" customHeight="1">
      <c r="A3764" s="1"/>
      <c r="B3764" s="1">
        <v>200</v>
      </c>
      <c r="C3764" s="13" t="s">
        <v>50</v>
      </c>
      <c r="D3764" s="4">
        <v>45565</v>
      </c>
      <c r="E3764" s="4">
        <v>45583</v>
      </c>
      <c r="F3764" s="5">
        <v>1.8739916021125014</v>
      </c>
      <c r="G3764" s="5">
        <f>'PG facts'!D79</f>
        <v>1</v>
      </c>
      <c r="H3764" s="5">
        <f t="shared" si="116"/>
        <v>3.5118445247881795</v>
      </c>
      <c r="I3764" s="5">
        <f t="shared" si="117"/>
        <v>1.8739916021125014</v>
      </c>
    </row>
    <row r="3765" spans="1:9" ht="25" customHeight="1">
      <c r="A3765" s="1"/>
      <c r="B3765" s="1">
        <v>200</v>
      </c>
      <c r="C3765" s="13" t="s">
        <v>50</v>
      </c>
      <c r="D3765" s="4">
        <v>45657</v>
      </c>
      <c r="E3765" s="4">
        <v>45679</v>
      </c>
      <c r="F3765" s="5">
        <v>2.247682698810527</v>
      </c>
      <c r="G3765" s="5">
        <f>'PG facts'!D86</f>
        <v>2</v>
      </c>
      <c r="H3765" s="5">
        <f t="shared" si="116"/>
        <v>5.0520775145321739</v>
      </c>
      <c r="I3765" s="5">
        <f t="shared" si="117"/>
        <v>4.4953653976210539</v>
      </c>
    </row>
    <row r="3766" spans="1:9" ht="25" customHeight="1">
      <c r="A3766" s="1"/>
      <c r="B3766" s="1">
        <v>201</v>
      </c>
      <c r="C3766" s="13" t="s">
        <v>47</v>
      </c>
      <c r="D3766" s="4">
        <v>44651</v>
      </c>
      <c r="E3766" s="4">
        <v>44671</v>
      </c>
      <c r="F3766" s="5">
        <v>3.4048088537418808</v>
      </c>
      <c r="G3766" s="5">
        <f>'PG facts'!D9</f>
        <v>5</v>
      </c>
      <c r="H3766" s="5">
        <f t="shared" si="116"/>
        <v>11.5927233305191</v>
      </c>
      <c r="I3766" s="5">
        <f t="shared" si="117"/>
        <v>17.024044268709403</v>
      </c>
    </row>
    <row r="3767" spans="1:9" ht="25" customHeight="1">
      <c r="A3767" s="1"/>
      <c r="B3767" s="1">
        <v>201</v>
      </c>
      <c r="C3767" s="13" t="s">
        <v>47</v>
      </c>
      <c r="D3767" s="4">
        <v>44742</v>
      </c>
      <c r="E3767" s="4">
        <v>44771</v>
      </c>
      <c r="F3767" s="5">
        <v>-0.26864270520209343</v>
      </c>
      <c r="G3767" s="5">
        <f>'PG facts'!D16</f>
        <v>-1</v>
      </c>
      <c r="H3767" s="5">
        <f t="shared" si="116"/>
        <v>7.2168903058298872E-2</v>
      </c>
      <c r="I3767" s="5">
        <f t="shared" si="117"/>
        <v>0.26864270520209343</v>
      </c>
    </row>
    <row r="3768" spans="1:9" ht="25" customHeight="1">
      <c r="A3768" s="1"/>
      <c r="B3768" s="1">
        <v>201</v>
      </c>
      <c r="C3768" s="13" t="s">
        <v>47</v>
      </c>
      <c r="D3768" s="4">
        <v>44834</v>
      </c>
      <c r="E3768" s="4">
        <v>44853</v>
      </c>
      <c r="F3768" s="5">
        <v>-0.97880747126437573</v>
      </c>
      <c r="G3768" s="5">
        <f>'PG facts'!D23</f>
        <v>-4</v>
      </c>
      <c r="H3768" s="5">
        <f t="shared" si="116"/>
        <v>0.95806406580296166</v>
      </c>
      <c r="I3768" s="5">
        <f t="shared" si="117"/>
        <v>3.9152298850575029</v>
      </c>
    </row>
    <row r="3769" spans="1:9" ht="25" customHeight="1">
      <c r="A3769" s="1"/>
      <c r="B3769" s="1">
        <v>201</v>
      </c>
      <c r="C3769" s="13" t="s">
        <v>47</v>
      </c>
      <c r="D3769" s="4">
        <v>44926</v>
      </c>
      <c r="E3769" s="4">
        <v>44945</v>
      </c>
      <c r="F3769" s="5">
        <v>-1.5609194946349714</v>
      </c>
      <c r="G3769" s="5">
        <f>'PG facts'!D30</f>
        <v>-7</v>
      </c>
      <c r="H3769" s="5">
        <f t="shared" si="116"/>
        <v>2.4364696687314944</v>
      </c>
      <c r="I3769" s="5">
        <f t="shared" si="117"/>
        <v>10.9264364624448</v>
      </c>
    </row>
    <row r="3770" spans="1:9" ht="25" customHeight="1">
      <c r="A3770" s="1"/>
      <c r="B3770" s="1">
        <v>201</v>
      </c>
      <c r="C3770" s="13" t="s">
        <v>47</v>
      </c>
      <c r="D3770" s="4">
        <v>45016</v>
      </c>
      <c r="E3770" s="4">
        <v>45037</v>
      </c>
      <c r="F3770" s="5">
        <v>-0.28354349497309306</v>
      </c>
      <c r="G3770" s="5">
        <f>'PG facts'!D37</f>
        <v>-5</v>
      </c>
      <c r="H3770" s="5">
        <f t="shared" si="116"/>
        <v>8.0396913541556453E-2</v>
      </c>
      <c r="I3770" s="5">
        <f t="shared" si="117"/>
        <v>1.4177174748654653</v>
      </c>
    </row>
    <row r="3771" spans="1:9" ht="25" customHeight="1">
      <c r="A3771" s="1"/>
      <c r="B3771" s="1">
        <v>201</v>
      </c>
      <c r="C3771" s="13" t="s">
        <v>47</v>
      </c>
      <c r="D3771" s="4">
        <v>45107</v>
      </c>
      <c r="E3771" s="4">
        <v>45135</v>
      </c>
      <c r="F3771" s="5">
        <v>-7.7104862613153191E-2</v>
      </c>
      <c r="G3771" s="5">
        <f>'PG facts'!D44</f>
        <v>-2</v>
      </c>
      <c r="H3771" s="5">
        <f t="shared" si="116"/>
        <v>5.9451598385932289E-3</v>
      </c>
      <c r="I3771" s="5">
        <f t="shared" si="117"/>
        <v>0.15420972522630638</v>
      </c>
    </row>
    <row r="3772" spans="1:9" ht="25" customHeight="1">
      <c r="A3772" s="1"/>
      <c r="B3772" s="1">
        <v>201</v>
      </c>
      <c r="C3772" s="13" t="s">
        <v>47</v>
      </c>
      <c r="D3772" s="4">
        <v>45199</v>
      </c>
      <c r="E3772" s="4">
        <v>45217</v>
      </c>
      <c r="F3772" s="5">
        <v>1.3149542033191297</v>
      </c>
      <c r="G3772" s="5">
        <f>'PG facts'!D51</f>
        <v>0</v>
      </c>
      <c r="H3772" s="5">
        <f t="shared" si="116"/>
        <v>1.7291045568266472</v>
      </c>
      <c r="I3772" s="5">
        <f t="shared" si="117"/>
        <v>0</v>
      </c>
    </row>
    <row r="3773" spans="1:9" ht="25" customHeight="1">
      <c r="A3773" s="1"/>
      <c r="B3773" s="1">
        <v>201</v>
      </c>
      <c r="C3773" s="13" t="s">
        <v>47</v>
      </c>
      <c r="D3773" s="4">
        <v>45291</v>
      </c>
      <c r="E3773" s="4">
        <v>45314</v>
      </c>
      <c r="F3773" s="5">
        <v>2.2032156673114089</v>
      </c>
      <c r="G3773" s="5">
        <f>'PG facts'!D58</f>
        <v>1</v>
      </c>
      <c r="H3773" s="5">
        <f t="shared" si="116"/>
        <v>4.854159276686457</v>
      </c>
      <c r="I3773" s="5">
        <f t="shared" si="117"/>
        <v>2.2032156673114089</v>
      </c>
    </row>
    <row r="3774" spans="1:9" ht="25" customHeight="1">
      <c r="A3774" s="1"/>
      <c r="B3774" s="1">
        <v>201</v>
      </c>
      <c r="C3774" s="13" t="s">
        <v>47</v>
      </c>
      <c r="D3774" s="4">
        <v>45382</v>
      </c>
      <c r="E3774" s="4">
        <v>45401</v>
      </c>
      <c r="F3774" s="5">
        <v>1.360673628563136</v>
      </c>
      <c r="G3774" s="5">
        <f>'PG facts'!D65</f>
        <v>1</v>
      </c>
      <c r="H3774" s="5">
        <f t="shared" si="116"/>
        <v>1.851432723467171</v>
      </c>
      <c r="I3774" s="5">
        <f t="shared" si="117"/>
        <v>1.360673628563136</v>
      </c>
    </row>
    <row r="3775" spans="1:9" ht="25" customHeight="1">
      <c r="A3775" s="1"/>
      <c r="B3775" s="1">
        <v>201</v>
      </c>
      <c r="C3775" s="13" t="s">
        <v>47</v>
      </c>
      <c r="D3775" s="4">
        <v>45473</v>
      </c>
      <c r="E3775" s="4">
        <v>45503</v>
      </c>
      <c r="F3775" s="5">
        <v>1.8739916021125014</v>
      </c>
      <c r="G3775" s="5">
        <f>'PG facts'!D72</f>
        <v>3</v>
      </c>
      <c r="H3775" s="5">
        <f t="shared" si="116"/>
        <v>3.5118445247881795</v>
      </c>
      <c r="I3775" s="5">
        <f t="shared" si="117"/>
        <v>5.6219748063375041</v>
      </c>
    </row>
    <row r="3776" spans="1:9" ht="25" customHeight="1">
      <c r="A3776" s="1"/>
      <c r="B3776" s="1">
        <v>201</v>
      </c>
      <c r="C3776" s="13" t="s">
        <v>47</v>
      </c>
      <c r="D3776" s="4">
        <v>45565</v>
      </c>
      <c r="E3776" s="4">
        <v>45583</v>
      </c>
      <c r="F3776" s="5">
        <v>2.247682698810527</v>
      </c>
      <c r="G3776" s="5">
        <f>'PG facts'!D79</f>
        <v>1</v>
      </c>
      <c r="H3776" s="5">
        <f t="shared" si="116"/>
        <v>5.0520775145321739</v>
      </c>
      <c r="I3776" s="5">
        <f t="shared" si="117"/>
        <v>2.247682698810527</v>
      </c>
    </row>
    <row r="3777" spans="1:9" ht="25" customHeight="1">
      <c r="A3777" s="1"/>
      <c r="B3777" s="1">
        <v>201</v>
      </c>
      <c r="C3777" s="13" t="s">
        <v>47</v>
      </c>
      <c r="D3777" s="4">
        <v>45657</v>
      </c>
      <c r="E3777" s="4">
        <v>45679</v>
      </c>
      <c r="F3777" s="5">
        <v>2.085735971059921</v>
      </c>
      <c r="G3777" s="5">
        <f>'PG facts'!D86</f>
        <v>2</v>
      </c>
      <c r="H3777" s="5">
        <f t="shared" si="116"/>
        <v>4.3502945409732714</v>
      </c>
      <c r="I3777" s="5">
        <f t="shared" si="117"/>
        <v>4.1714719421198421</v>
      </c>
    </row>
    <row r="3778" spans="1:9" ht="25" customHeight="1">
      <c r="A3778" s="1"/>
      <c r="B3778" s="1">
        <v>201</v>
      </c>
      <c r="C3778" s="13" t="s">
        <v>50</v>
      </c>
      <c r="D3778" s="4">
        <v>44742</v>
      </c>
      <c r="E3778" s="4">
        <v>44771</v>
      </c>
      <c r="F3778" s="5">
        <v>3.4048088537418808</v>
      </c>
      <c r="G3778" s="5">
        <f>'PG facts'!D16</f>
        <v>-1</v>
      </c>
      <c r="H3778" s="5">
        <f t="shared" si="116"/>
        <v>11.5927233305191</v>
      </c>
      <c r="I3778" s="5">
        <f t="shared" si="117"/>
        <v>-3.4048088537418808</v>
      </c>
    </row>
    <row r="3779" spans="1:9" ht="25" customHeight="1">
      <c r="A3779" s="1"/>
      <c r="B3779" s="1">
        <v>201</v>
      </c>
      <c r="C3779" s="13" t="s">
        <v>50</v>
      </c>
      <c r="D3779" s="4">
        <v>44834</v>
      </c>
      <c r="E3779" s="4">
        <v>44853</v>
      </c>
      <c r="F3779" s="5">
        <v>-0.26864270520209343</v>
      </c>
      <c r="G3779" s="5">
        <f>'PG facts'!D23</f>
        <v>-4</v>
      </c>
      <c r="H3779" s="5">
        <f t="shared" si="116"/>
        <v>7.2168903058298872E-2</v>
      </c>
      <c r="I3779" s="5">
        <f t="shared" si="117"/>
        <v>1.0745708208083737</v>
      </c>
    </row>
    <row r="3780" spans="1:9" ht="25" customHeight="1">
      <c r="A3780" s="1"/>
      <c r="B3780" s="1">
        <v>201</v>
      </c>
      <c r="C3780" s="13" t="s">
        <v>50</v>
      </c>
      <c r="D3780" s="4">
        <v>44926</v>
      </c>
      <c r="E3780" s="4">
        <v>44945</v>
      </c>
      <c r="F3780" s="5">
        <v>-0.97880747126437573</v>
      </c>
      <c r="G3780" s="5">
        <f>'PG facts'!D30</f>
        <v>-7</v>
      </c>
      <c r="H3780" s="5">
        <f t="shared" si="116"/>
        <v>0.95806406580296166</v>
      </c>
      <c r="I3780" s="5">
        <f t="shared" si="117"/>
        <v>6.8516522988506301</v>
      </c>
    </row>
    <row r="3781" spans="1:9" ht="25" customHeight="1">
      <c r="A3781" s="1"/>
      <c r="B3781" s="1">
        <v>201</v>
      </c>
      <c r="C3781" s="13" t="s">
        <v>50</v>
      </c>
      <c r="D3781" s="4">
        <v>45016</v>
      </c>
      <c r="E3781" s="4">
        <v>45037</v>
      </c>
      <c r="F3781" s="5">
        <v>-1.5609194946349714</v>
      </c>
      <c r="G3781" s="5">
        <f>'PG facts'!D37</f>
        <v>-5</v>
      </c>
      <c r="H3781" s="5">
        <f t="shared" si="116"/>
        <v>2.4364696687314944</v>
      </c>
      <c r="I3781" s="5">
        <f t="shared" si="117"/>
        <v>7.8045974731748569</v>
      </c>
    </row>
    <row r="3782" spans="1:9" ht="25" customHeight="1">
      <c r="A3782" s="1"/>
      <c r="B3782" s="1">
        <v>201</v>
      </c>
      <c r="C3782" s="13" t="s">
        <v>50</v>
      </c>
      <c r="D3782" s="4">
        <v>45107</v>
      </c>
      <c r="E3782" s="4">
        <v>45135</v>
      </c>
      <c r="F3782" s="5">
        <v>-0.28354349497309306</v>
      </c>
      <c r="G3782" s="5">
        <f>'PG facts'!D44</f>
        <v>-2</v>
      </c>
      <c r="H3782" s="5">
        <f t="shared" ref="H3782:H3845" si="118">F3782^2</f>
        <v>8.0396913541556453E-2</v>
      </c>
      <c r="I3782" s="5">
        <f t="shared" ref="I3782:I3845" si="119">F3782*G3782</f>
        <v>0.56708698994618612</v>
      </c>
    </row>
    <row r="3783" spans="1:9" ht="25" customHeight="1">
      <c r="A3783" s="1"/>
      <c r="B3783" s="1">
        <v>201</v>
      </c>
      <c r="C3783" s="13" t="s">
        <v>50</v>
      </c>
      <c r="D3783" s="4">
        <v>45199</v>
      </c>
      <c r="E3783" s="4">
        <v>45217</v>
      </c>
      <c r="F3783" s="5">
        <v>-7.7104862613153191E-2</v>
      </c>
      <c r="G3783" s="5">
        <f>'PG facts'!D51</f>
        <v>0</v>
      </c>
      <c r="H3783" s="5">
        <f t="shared" si="118"/>
        <v>5.9451598385932289E-3</v>
      </c>
      <c r="I3783" s="5">
        <f t="shared" si="119"/>
        <v>0</v>
      </c>
    </row>
    <row r="3784" spans="1:9" ht="25" customHeight="1">
      <c r="A3784" s="1"/>
      <c r="B3784" s="1">
        <v>201</v>
      </c>
      <c r="C3784" s="13" t="s">
        <v>50</v>
      </c>
      <c r="D3784" s="4">
        <v>45291</v>
      </c>
      <c r="E3784" s="4">
        <v>45314</v>
      </c>
      <c r="F3784" s="5">
        <v>1.3149542033191297</v>
      </c>
      <c r="G3784" s="5">
        <f>'PG facts'!D58</f>
        <v>1</v>
      </c>
      <c r="H3784" s="5">
        <f t="shared" si="118"/>
        <v>1.7291045568266472</v>
      </c>
      <c r="I3784" s="5">
        <f t="shared" si="119"/>
        <v>1.3149542033191297</v>
      </c>
    </row>
    <row r="3785" spans="1:9" ht="25" customHeight="1">
      <c r="A3785" s="1"/>
      <c r="B3785" s="1">
        <v>201</v>
      </c>
      <c r="C3785" s="13" t="s">
        <v>50</v>
      </c>
      <c r="D3785" s="4">
        <v>45382</v>
      </c>
      <c r="E3785" s="4">
        <v>45401</v>
      </c>
      <c r="F3785" s="5">
        <v>2.2032156673114089</v>
      </c>
      <c r="G3785" s="5">
        <f>'PG facts'!D65</f>
        <v>1</v>
      </c>
      <c r="H3785" s="5">
        <f t="shared" si="118"/>
        <v>4.854159276686457</v>
      </c>
      <c r="I3785" s="5">
        <f t="shared" si="119"/>
        <v>2.2032156673114089</v>
      </c>
    </row>
    <row r="3786" spans="1:9" ht="25" customHeight="1">
      <c r="A3786" s="1"/>
      <c r="B3786" s="1">
        <v>201</v>
      </c>
      <c r="C3786" s="13" t="s">
        <v>50</v>
      </c>
      <c r="D3786" s="4">
        <v>45473</v>
      </c>
      <c r="E3786" s="4">
        <v>45503</v>
      </c>
      <c r="F3786" s="5">
        <v>1.360673628563136</v>
      </c>
      <c r="G3786" s="5">
        <f>'PG facts'!D72</f>
        <v>3</v>
      </c>
      <c r="H3786" s="5">
        <f t="shared" si="118"/>
        <v>1.851432723467171</v>
      </c>
      <c r="I3786" s="5">
        <f t="shared" si="119"/>
        <v>4.082020885689408</v>
      </c>
    </row>
    <row r="3787" spans="1:9" ht="25" customHeight="1">
      <c r="A3787" s="1"/>
      <c r="B3787" s="1">
        <v>201</v>
      </c>
      <c r="C3787" s="13" t="s">
        <v>50</v>
      </c>
      <c r="D3787" s="4">
        <v>45565</v>
      </c>
      <c r="E3787" s="4">
        <v>45583</v>
      </c>
      <c r="F3787" s="5">
        <v>1.8739916021125014</v>
      </c>
      <c r="G3787" s="5">
        <f>'PG facts'!D79</f>
        <v>1</v>
      </c>
      <c r="H3787" s="5">
        <f t="shared" si="118"/>
        <v>3.5118445247881795</v>
      </c>
      <c r="I3787" s="5">
        <f t="shared" si="119"/>
        <v>1.8739916021125014</v>
      </c>
    </row>
    <row r="3788" spans="1:9" ht="25" customHeight="1">
      <c r="A3788" s="1"/>
      <c r="B3788" s="1">
        <v>201</v>
      </c>
      <c r="C3788" s="13" t="s">
        <v>50</v>
      </c>
      <c r="D3788" s="4">
        <v>45657</v>
      </c>
      <c r="E3788" s="4">
        <v>45679</v>
      </c>
      <c r="F3788" s="5">
        <v>2.247682698810527</v>
      </c>
      <c r="G3788" s="5">
        <f>'PG facts'!D86</f>
        <v>2</v>
      </c>
      <c r="H3788" s="5">
        <f t="shared" si="118"/>
        <v>5.0520775145321739</v>
      </c>
      <c r="I3788" s="5">
        <f t="shared" si="119"/>
        <v>4.4953653976210539</v>
      </c>
    </row>
    <row r="3789" spans="1:9" ht="25" customHeight="1">
      <c r="A3789" s="1"/>
      <c r="B3789" s="1">
        <v>202</v>
      </c>
      <c r="C3789" s="13" t="s">
        <v>47</v>
      </c>
      <c r="D3789" s="4">
        <v>44651</v>
      </c>
      <c r="E3789" s="4">
        <v>44671</v>
      </c>
      <c r="F3789" s="5">
        <v>3.4048088537418808</v>
      </c>
      <c r="G3789" s="5">
        <f>'PG facts'!D9</f>
        <v>5</v>
      </c>
      <c r="H3789" s="5">
        <f t="shared" si="118"/>
        <v>11.5927233305191</v>
      </c>
      <c r="I3789" s="5">
        <f t="shared" si="119"/>
        <v>17.024044268709403</v>
      </c>
    </row>
    <row r="3790" spans="1:9" ht="25" customHeight="1">
      <c r="A3790" s="1"/>
      <c r="B3790" s="1">
        <v>202</v>
      </c>
      <c r="C3790" s="13" t="s">
        <v>47</v>
      </c>
      <c r="D3790" s="4">
        <v>44742</v>
      </c>
      <c r="E3790" s="4">
        <v>44771</v>
      </c>
      <c r="F3790" s="5">
        <v>-0.26864270520209343</v>
      </c>
      <c r="G3790" s="5">
        <f>'PG facts'!D16</f>
        <v>-1</v>
      </c>
      <c r="H3790" s="5">
        <f t="shared" si="118"/>
        <v>7.2168903058298872E-2</v>
      </c>
      <c r="I3790" s="5">
        <f t="shared" si="119"/>
        <v>0.26864270520209343</v>
      </c>
    </row>
    <row r="3791" spans="1:9" ht="25" customHeight="1">
      <c r="A3791" s="1"/>
      <c r="B3791" s="1">
        <v>202</v>
      </c>
      <c r="C3791" s="13" t="s">
        <v>47</v>
      </c>
      <c r="D3791" s="4">
        <v>44834</v>
      </c>
      <c r="E3791" s="4">
        <v>44853</v>
      </c>
      <c r="F3791" s="5">
        <v>-0.97880747126437573</v>
      </c>
      <c r="G3791" s="5">
        <f>'PG facts'!D23</f>
        <v>-4</v>
      </c>
      <c r="H3791" s="5">
        <f t="shared" si="118"/>
        <v>0.95806406580296166</v>
      </c>
      <c r="I3791" s="5">
        <f t="shared" si="119"/>
        <v>3.9152298850575029</v>
      </c>
    </row>
    <row r="3792" spans="1:9" ht="25" customHeight="1">
      <c r="A3792" s="1"/>
      <c r="B3792" s="1">
        <v>202</v>
      </c>
      <c r="C3792" s="13" t="s">
        <v>47</v>
      </c>
      <c r="D3792" s="4">
        <v>44926</v>
      </c>
      <c r="E3792" s="4">
        <v>44945</v>
      </c>
      <c r="F3792" s="5">
        <v>-1.5609194946349714</v>
      </c>
      <c r="G3792" s="5">
        <f>'PG facts'!D30</f>
        <v>-7</v>
      </c>
      <c r="H3792" s="5">
        <f t="shared" si="118"/>
        <v>2.4364696687314944</v>
      </c>
      <c r="I3792" s="5">
        <f t="shared" si="119"/>
        <v>10.9264364624448</v>
      </c>
    </row>
    <row r="3793" spans="1:9" ht="25" customHeight="1">
      <c r="A3793" s="1"/>
      <c r="B3793" s="1">
        <v>202</v>
      </c>
      <c r="C3793" s="13" t="s">
        <v>47</v>
      </c>
      <c r="D3793" s="4">
        <v>45016</v>
      </c>
      <c r="E3793" s="4">
        <v>45037</v>
      </c>
      <c r="F3793" s="5">
        <v>-0.28354349497309306</v>
      </c>
      <c r="G3793" s="5">
        <f>'PG facts'!D37</f>
        <v>-5</v>
      </c>
      <c r="H3793" s="5">
        <f t="shared" si="118"/>
        <v>8.0396913541556453E-2</v>
      </c>
      <c r="I3793" s="5">
        <f t="shared" si="119"/>
        <v>1.4177174748654653</v>
      </c>
    </row>
    <row r="3794" spans="1:9" ht="25" customHeight="1">
      <c r="A3794" s="1"/>
      <c r="B3794" s="1">
        <v>202</v>
      </c>
      <c r="C3794" s="13" t="s">
        <v>47</v>
      </c>
      <c r="D3794" s="4">
        <v>45107</v>
      </c>
      <c r="E3794" s="4">
        <v>45135</v>
      </c>
      <c r="F3794" s="5">
        <v>-7.7104862613153191E-2</v>
      </c>
      <c r="G3794" s="5">
        <f>'PG facts'!D44</f>
        <v>-2</v>
      </c>
      <c r="H3794" s="5">
        <f t="shared" si="118"/>
        <v>5.9451598385932289E-3</v>
      </c>
      <c r="I3794" s="5">
        <f t="shared" si="119"/>
        <v>0.15420972522630638</v>
      </c>
    </row>
    <row r="3795" spans="1:9" ht="25" customHeight="1">
      <c r="A3795" s="1"/>
      <c r="B3795" s="1">
        <v>202</v>
      </c>
      <c r="C3795" s="13" t="s">
        <v>47</v>
      </c>
      <c r="D3795" s="4">
        <v>45199</v>
      </c>
      <c r="E3795" s="4">
        <v>45217</v>
      </c>
      <c r="F3795" s="5">
        <v>1.3149542033191297</v>
      </c>
      <c r="G3795" s="5">
        <f>'PG facts'!D51</f>
        <v>0</v>
      </c>
      <c r="H3795" s="5">
        <f t="shared" si="118"/>
        <v>1.7291045568266472</v>
      </c>
      <c r="I3795" s="5">
        <f t="shared" si="119"/>
        <v>0</v>
      </c>
    </row>
    <row r="3796" spans="1:9" ht="25" customHeight="1">
      <c r="A3796" s="1"/>
      <c r="B3796" s="1">
        <v>202</v>
      </c>
      <c r="C3796" s="13" t="s">
        <v>47</v>
      </c>
      <c r="D3796" s="4">
        <v>45291</v>
      </c>
      <c r="E3796" s="4">
        <v>45314</v>
      </c>
      <c r="F3796" s="5">
        <v>2.2032156673114089</v>
      </c>
      <c r="G3796" s="5">
        <f>'PG facts'!D58</f>
        <v>1</v>
      </c>
      <c r="H3796" s="5">
        <f t="shared" si="118"/>
        <v>4.854159276686457</v>
      </c>
      <c r="I3796" s="5">
        <f t="shared" si="119"/>
        <v>2.2032156673114089</v>
      </c>
    </row>
    <row r="3797" spans="1:9" ht="25" customHeight="1">
      <c r="A3797" s="1"/>
      <c r="B3797" s="1">
        <v>202</v>
      </c>
      <c r="C3797" s="13" t="s">
        <v>47</v>
      </c>
      <c r="D3797" s="4">
        <v>45382</v>
      </c>
      <c r="E3797" s="4">
        <v>45401</v>
      </c>
      <c r="F3797" s="5">
        <v>1.360673628563136</v>
      </c>
      <c r="G3797" s="5">
        <f>'PG facts'!D65</f>
        <v>1</v>
      </c>
      <c r="H3797" s="5">
        <f t="shared" si="118"/>
        <v>1.851432723467171</v>
      </c>
      <c r="I3797" s="5">
        <f t="shared" si="119"/>
        <v>1.360673628563136</v>
      </c>
    </row>
    <row r="3798" spans="1:9" ht="25" customHeight="1">
      <c r="A3798" s="1"/>
      <c r="B3798" s="1">
        <v>202</v>
      </c>
      <c r="C3798" s="13" t="s">
        <v>47</v>
      </c>
      <c r="D3798" s="4">
        <v>45473</v>
      </c>
      <c r="E3798" s="4">
        <v>45503</v>
      </c>
      <c r="F3798" s="5">
        <v>1.8739916021125014</v>
      </c>
      <c r="G3798" s="5">
        <f>'PG facts'!D72</f>
        <v>3</v>
      </c>
      <c r="H3798" s="5">
        <f t="shared" si="118"/>
        <v>3.5118445247881795</v>
      </c>
      <c r="I3798" s="5">
        <f t="shared" si="119"/>
        <v>5.6219748063375041</v>
      </c>
    </row>
    <row r="3799" spans="1:9" ht="25" customHeight="1">
      <c r="A3799" s="1"/>
      <c r="B3799" s="1">
        <v>202</v>
      </c>
      <c r="C3799" s="13" t="s">
        <v>47</v>
      </c>
      <c r="D3799" s="4">
        <v>45565</v>
      </c>
      <c r="E3799" s="4">
        <v>45583</v>
      </c>
      <c r="F3799" s="5">
        <v>2.247682698810527</v>
      </c>
      <c r="G3799" s="5">
        <f>'PG facts'!D79</f>
        <v>1</v>
      </c>
      <c r="H3799" s="5">
        <f t="shared" si="118"/>
        <v>5.0520775145321739</v>
      </c>
      <c r="I3799" s="5">
        <f t="shared" si="119"/>
        <v>2.247682698810527</v>
      </c>
    </row>
    <row r="3800" spans="1:9" ht="25" customHeight="1">
      <c r="A3800" s="1"/>
      <c r="B3800" s="1">
        <v>202</v>
      </c>
      <c r="C3800" s="13" t="s">
        <v>47</v>
      </c>
      <c r="D3800" s="4">
        <v>45657</v>
      </c>
      <c r="E3800" s="4">
        <v>45679</v>
      </c>
      <c r="F3800" s="5">
        <v>2.1103784092813216</v>
      </c>
      <c r="G3800" s="5">
        <f>'PG facts'!D86</f>
        <v>2</v>
      </c>
      <c r="H3800" s="5">
        <f t="shared" si="118"/>
        <v>4.453697030360761</v>
      </c>
      <c r="I3800" s="5">
        <f t="shared" si="119"/>
        <v>4.2207568185626432</v>
      </c>
    </row>
    <row r="3801" spans="1:9" ht="25" customHeight="1">
      <c r="A3801" s="1"/>
      <c r="B3801" s="1">
        <v>202</v>
      </c>
      <c r="C3801" s="13" t="s">
        <v>50</v>
      </c>
      <c r="D3801" s="4">
        <v>44742</v>
      </c>
      <c r="E3801" s="4">
        <v>44771</v>
      </c>
      <c r="F3801" s="5">
        <v>3.4048088537418808</v>
      </c>
      <c r="G3801" s="5">
        <f>'PG facts'!D16</f>
        <v>-1</v>
      </c>
      <c r="H3801" s="5">
        <f t="shared" si="118"/>
        <v>11.5927233305191</v>
      </c>
      <c r="I3801" s="5">
        <f t="shared" si="119"/>
        <v>-3.4048088537418808</v>
      </c>
    </row>
    <row r="3802" spans="1:9" ht="25" customHeight="1">
      <c r="A3802" s="1"/>
      <c r="B3802" s="1">
        <v>202</v>
      </c>
      <c r="C3802" s="13" t="s">
        <v>50</v>
      </c>
      <c r="D3802" s="4">
        <v>44834</v>
      </c>
      <c r="E3802" s="4">
        <v>44853</v>
      </c>
      <c r="F3802" s="5">
        <v>-0.26864270520209343</v>
      </c>
      <c r="G3802" s="5">
        <f>'PG facts'!D23</f>
        <v>-4</v>
      </c>
      <c r="H3802" s="5">
        <f t="shared" si="118"/>
        <v>7.2168903058298872E-2</v>
      </c>
      <c r="I3802" s="5">
        <f t="shared" si="119"/>
        <v>1.0745708208083737</v>
      </c>
    </row>
    <row r="3803" spans="1:9" ht="25" customHeight="1">
      <c r="A3803" s="1"/>
      <c r="B3803" s="1">
        <v>202</v>
      </c>
      <c r="C3803" s="13" t="s">
        <v>50</v>
      </c>
      <c r="D3803" s="4">
        <v>44926</v>
      </c>
      <c r="E3803" s="4">
        <v>44945</v>
      </c>
      <c r="F3803" s="5">
        <v>-0.97880747126437573</v>
      </c>
      <c r="G3803" s="5">
        <f>'PG facts'!D30</f>
        <v>-7</v>
      </c>
      <c r="H3803" s="5">
        <f t="shared" si="118"/>
        <v>0.95806406580296166</v>
      </c>
      <c r="I3803" s="5">
        <f t="shared" si="119"/>
        <v>6.8516522988506301</v>
      </c>
    </row>
    <row r="3804" spans="1:9" ht="25" customHeight="1">
      <c r="A3804" s="1"/>
      <c r="B3804" s="1">
        <v>202</v>
      </c>
      <c r="C3804" s="13" t="s">
        <v>50</v>
      </c>
      <c r="D3804" s="4">
        <v>45016</v>
      </c>
      <c r="E3804" s="4">
        <v>45037</v>
      </c>
      <c r="F3804" s="5">
        <v>-1.5609194946349714</v>
      </c>
      <c r="G3804" s="5">
        <f>'PG facts'!D37</f>
        <v>-5</v>
      </c>
      <c r="H3804" s="5">
        <f t="shared" si="118"/>
        <v>2.4364696687314944</v>
      </c>
      <c r="I3804" s="5">
        <f t="shared" si="119"/>
        <v>7.8045974731748569</v>
      </c>
    </row>
    <row r="3805" spans="1:9" ht="25" customHeight="1">
      <c r="A3805" s="1"/>
      <c r="B3805" s="1">
        <v>202</v>
      </c>
      <c r="C3805" s="13" t="s">
        <v>50</v>
      </c>
      <c r="D3805" s="4">
        <v>45107</v>
      </c>
      <c r="E3805" s="4">
        <v>45135</v>
      </c>
      <c r="F3805" s="5">
        <v>-0.28354349497309306</v>
      </c>
      <c r="G3805" s="5">
        <f>'PG facts'!D44</f>
        <v>-2</v>
      </c>
      <c r="H3805" s="5">
        <f t="shared" si="118"/>
        <v>8.0396913541556453E-2</v>
      </c>
      <c r="I3805" s="5">
        <f t="shared" si="119"/>
        <v>0.56708698994618612</v>
      </c>
    </row>
    <row r="3806" spans="1:9" ht="25" customHeight="1">
      <c r="A3806" s="1"/>
      <c r="B3806" s="1">
        <v>202</v>
      </c>
      <c r="C3806" s="13" t="s">
        <v>50</v>
      </c>
      <c r="D3806" s="4">
        <v>45199</v>
      </c>
      <c r="E3806" s="4">
        <v>45217</v>
      </c>
      <c r="F3806" s="5">
        <v>-7.7104862613153191E-2</v>
      </c>
      <c r="G3806" s="5">
        <f>'PG facts'!D51</f>
        <v>0</v>
      </c>
      <c r="H3806" s="5">
        <f t="shared" si="118"/>
        <v>5.9451598385932289E-3</v>
      </c>
      <c r="I3806" s="5">
        <f t="shared" si="119"/>
        <v>0</v>
      </c>
    </row>
    <row r="3807" spans="1:9" ht="25" customHeight="1">
      <c r="A3807" s="1"/>
      <c r="B3807" s="1">
        <v>202</v>
      </c>
      <c r="C3807" s="13" t="s">
        <v>50</v>
      </c>
      <c r="D3807" s="4">
        <v>45291</v>
      </c>
      <c r="E3807" s="4">
        <v>45314</v>
      </c>
      <c r="F3807" s="5">
        <v>1.3149542033191297</v>
      </c>
      <c r="G3807" s="5">
        <f>'PG facts'!D58</f>
        <v>1</v>
      </c>
      <c r="H3807" s="5">
        <f t="shared" si="118"/>
        <v>1.7291045568266472</v>
      </c>
      <c r="I3807" s="5">
        <f t="shared" si="119"/>
        <v>1.3149542033191297</v>
      </c>
    </row>
    <row r="3808" spans="1:9" ht="25" customHeight="1">
      <c r="A3808" s="1"/>
      <c r="B3808" s="1">
        <v>202</v>
      </c>
      <c r="C3808" s="13" t="s">
        <v>50</v>
      </c>
      <c r="D3808" s="4">
        <v>45382</v>
      </c>
      <c r="E3808" s="4">
        <v>45401</v>
      </c>
      <c r="F3808" s="5">
        <v>2.2032156673114089</v>
      </c>
      <c r="G3808" s="5">
        <f>'PG facts'!D65</f>
        <v>1</v>
      </c>
      <c r="H3808" s="5">
        <f t="shared" si="118"/>
        <v>4.854159276686457</v>
      </c>
      <c r="I3808" s="5">
        <f t="shared" si="119"/>
        <v>2.2032156673114089</v>
      </c>
    </row>
    <row r="3809" spans="1:9" ht="25" customHeight="1">
      <c r="A3809" s="1"/>
      <c r="B3809" s="1">
        <v>202</v>
      </c>
      <c r="C3809" s="13" t="s">
        <v>50</v>
      </c>
      <c r="D3809" s="4">
        <v>45473</v>
      </c>
      <c r="E3809" s="4">
        <v>45503</v>
      </c>
      <c r="F3809" s="5">
        <v>1.360673628563136</v>
      </c>
      <c r="G3809" s="5">
        <f>'PG facts'!D72</f>
        <v>3</v>
      </c>
      <c r="H3809" s="5">
        <f t="shared" si="118"/>
        <v>1.851432723467171</v>
      </c>
      <c r="I3809" s="5">
        <f t="shared" si="119"/>
        <v>4.082020885689408</v>
      </c>
    </row>
    <row r="3810" spans="1:9" ht="25" customHeight="1">
      <c r="A3810" s="1"/>
      <c r="B3810" s="1">
        <v>202</v>
      </c>
      <c r="C3810" s="13" t="s">
        <v>50</v>
      </c>
      <c r="D3810" s="4">
        <v>45565</v>
      </c>
      <c r="E3810" s="4">
        <v>45583</v>
      </c>
      <c r="F3810" s="5">
        <v>1.8739916021125014</v>
      </c>
      <c r="G3810" s="5">
        <f>'PG facts'!D79</f>
        <v>1</v>
      </c>
      <c r="H3810" s="5">
        <f t="shared" si="118"/>
        <v>3.5118445247881795</v>
      </c>
      <c r="I3810" s="5">
        <f t="shared" si="119"/>
        <v>1.8739916021125014</v>
      </c>
    </row>
    <row r="3811" spans="1:9" ht="25" customHeight="1">
      <c r="A3811" s="1"/>
      <c r="B3811" s="1">
        <v>202</v>
      </c>
      <c r="C3811" s="13" t="s">
        <v>50</v>
      </c>
      <c r="D3811" s="4">
        <v>45657</v>
      </c>
      <c r="E3811" s="4">
        <v>45679</v>
      </c>
      <c r="F3811" s="5">
        <v>2.247682698810527</v>
      </c>
      <c r="G3811" s="5">
        <f>'PG facts'!D86</f>
        <v>2</v>
      </c>
      <c r="H3811" s="5">
        <f t="shared" si="118"/>
        <v>5.0520775145321739</v>
      </c>
      <c r="I3811" s="5">
        <f t="shared" si="119"/>
        <v>4.4953653976210539</v>
      </c>
    </row>
    <row r="3812" spans="1:9" ht="25" customHeight="1">
      <c r="A3812" s="1"/>
      <c r="B3812" s="1">
        <v>203</v>
      </c>
      <c r="C3812" s="13" t="s">
        <v>47</v>
      </c>
      <c r="D3812" s="4">
        <v>44651</v>
      </c>
      <c r="E3812" s="4">
        <v>44671</v>
      </c>
      <c r="F3812" s="5">
        <v>3.4048088537418808</v>
      </c>
      <c r="G3812" s="5">
        <f>'PG facts'!D9</f>
        <v>5</v>
      </c>
      <c r="H3812" s="5">
        <f t="shared" si="118"/>
        <v>11.5927233305191</v>
      </c>
      <c r="I3812" s="5">
        <f t="shared" si="119"/>
        <v>17.024044268709403</v>
      </c>
    </row>
    <row r="3813" spans="1:9" ht="25" customHeight="1">
      <c r="A3813" s="1"/>
      <c r="B3813" s="1">
        <v>203</v>
      </c>
      <c r="C3813" s="13" t="s">
        <v>47</v>
      </c>
      <c r="D3813" s="4">
        <v>44742</v>
      </c>
      <c r="E3813" s="4">
        <v>44771</v>
      </c>
      <c r="F3813" s="5">
        <v>-0.26864270520209343</v>
      </c>
      <c r="G3813" s="5">
        <f>'PG facts'!D16</f>
        <v>-1</v>
      </c>
      <c r="H3813" s="5">
        <f t="shared" si="118"/>
        <v>7.2168903058298872E-2</v>
      </c>
      <c r="I3813" s="5">
        <f t="shared" si="119"/>
        <v>0.26864270520209343</v>
      </c>
    </row>
    <row r="3814" spans="1:9" ht="25" customHeight="1">
      <c r="A3814" s="1"/>
      <c r="B3814" s="1">
        <v>203</v>
      </c>
      <c r="C3814" s="13" t="s">
        <v>47</v>
      </c>
      <c r="D3814" s="4">
        <v>44834</v>
      </c>
      <c r="E3814" s="4">
        <v>44853</v>
      </c>
      <c r="F3814" s="5">
        <v>-0.97880747126437573</v>
      </c>
      <c r="G3814" s="5">
        <f>'PG facts'!D23</f>
        <v>-4</v>
      </c>
      <c r="H3814" s="5">
        <f t="shared" si="118"/>
        <v>0.95806406580296166</v>
      </c>
      <c r="I3814" s="5">
        <f t="shared" si="119"/>
        <v>3.9152298850575029</v>
      </c>
    </row>
    <row r="3815" spans="1:9" ht="25" customHeight="1">
      <c r="A3815" s="1"/>
      <c r="B3815" s="1">
        <v>203</v>
      </c>
      <c r="C3815" s="13" t="s">
        <v>47</v>
      </c>
      <c r="D3815" s="4">
        <v>44926</v>
      </c>
      <c r="E3815" s="4">
        <v>44945</v>
      </c>
      <c r="F3815" s="5">
        <v>-1.5609194946349714</v>
      </c>
      <c r="G3815" s="5">
        <f>'PG facts'!D30</f>
        <v>-7</v>
      </c>
      <c r="H3815" s="5">
        <f t="shared" si="118"/>
        <v>2.4364696687314944</v>
      </c>
      <c r="I3815" s="5">
        <f t="shared" si="119"/>
        <v>10.9264364624448</v>
      </c>
    </row>
    <row r="3816" spans="1:9" ht="25" customHeight="1">
      <c r="A3816" s="1"/>
      <c r="B3816" s="1">
        <v>203</v>
      </c>
      <c r="C3816" s="13" t="s">
        <v>47</v>
      </c>
      <c r="D3816" s="4">
        <v>45016</v>
      </c>
      <c r="E3816" s="4">
        <v>45037</v>
      </c>
      <c r="F3816" s="5">
        <v>-0.28354349497309306</v>
      </c>
      <c r="G3816" s="5">
        <f>'PG facts'!D37</f>
        <v>-5</v>
      </c>
      <c r="H3816" s="5">
        <f t="shared" si="118"/>
        <v>8.0396913541556453E-2</v>
      </c>
      <c r="I3816" s="5">
        <f t="shared" si="119"/>
        <v>1.4177174748654653</v>
      </c>
    </row>
    <row r="3817" spans="1:9" ht="25" customHeight="1">
      <c r="A3817" s="1"/>
      <c r="B3817" s="1">
        <v>203</v>
      </c>
      <c r="C3817" s="13" t="s">
        <v>47</v>
      </c>
      <c r="D3817" s="4">
        <v>45107</v>
      </c>
      <c r="E3817" s="4">
        <v>45135</v>
      </c>
      <c r="F3817" s="5">
        <v>-7.7104862613153191E-2</v>
      </c>
      <c r="G3817" s="5">
        <f>'PG facts'!D44</f>
        <v>-2</v>
      </c>
      <c r="H3817" s="5">
        <f t="shared" si="118"/>
        <v>5.9451598385932289E-3</v>
      </c>
      <c r="I3817" s="5">
        <f t="shared" si="119"/>
        <v>0.15420972522630638</v>
      </c>
    </row>
    <row r="3818" spans="1:9" ht="25" customHeight="1">
      <c r="A3818" s="1"/>
      <c r="B3818" s="1">
        <v>203</v>
      </c>
      <c r="C3818" s="13" t="s">
        <v>47</v>
      </c>
      <c r="D3818" s="4">
        <v>45199</v>
      </c>
      <c r="E3818" s="4">
        <v>45217</v>
      </c>
      <c r="F3818" s="5">
        <v>1.3149542033191297</v>
      </c>
      <c r="G3818" s="5">
        <f>'PG facts'!D51</f>
        <v>0</v>
      </c>
      <c r="H3818" s="5">
        <f t="shared" si="118"/>
        <v>1.7291045568266472</v>
      </c>
      <c r="I3818" s="5">
        <f t="shared" si="119"/>
        <v>0</v>
      </c>
    </row>
    <row r="3819" spans="1:9" ht="25" customHeight="1">
      <c r="A3819" s="1"/>
      <c r="B3819" s="1">
        <v>203</v>
      </c>
      <c r="C3819" s="13" t="s">
        <v>47</v>
      </c>
      <c r="D3819" s="4">
        <v>45291</v>
      </c>
      <c r="E3819" s="4">
        <v>45314</v>
      </c>
      <c r="F3819" s="5">
        <v>2.2032156673114089</v>
      </c>
      <c r="G3819" s="5">
        <f>'PG facts'!D58</f>
        <v>1</v>
      </c>
      <c r="H3819" s="5">
        <f t="shared" si="118"/>
        <v>4.854159276686457</v>
      </c>
      <c r="I3819" s="5">
        <f t="shared" si="119"/>
        <v>2.2032156673114089</v>
      </c>
    </row>
    <row r="3820" spans="1:9" ht="25" customHeight="1">
      <c r="A3820" s="1"/>
      <c r="B3820" s="1">
        <v>203</v>
      </c>
      <c r="C3820" s="13" t="s">
        <v>47</v>
      </c>
      <c r="D3820" s="4">
        <v>45382</v>
      </c>
      <c r="E3820" s="4">
        <v>45401</v>
      </c>
      <c r="F3820" s="5">
        <v>1.360673628563136</v>
      </c>
      <c r="G3820" s="5">
        <f>'PG facts'!D65</f>
        <v>1</v>
      </c>
      <c r="H3820" s="5">
        <f t="shared" si="118"/>
        <v>1.851432723467171</v>
      </c>
      <c r="I3820" s="5">
        <f t="shared" si="119"/>
        <v>1.360673628563136</v>
      </c>
    </row>
    <row r="3821" spans="1:9" ht="25" customHeight="1">
      <c r="A3821" s="1"/>
      <c r="B3821" s="1">
        <v>203</v>
      </c>
      <c r="C3821" s="13" t="s">
        <v>47</v>
      </c>
      <c r="D3821" s="4">
        <v>45473</v>
      </c>
      <c r="E3821" s="4">
        <v>45503</v>
      </c>
      <c r="F3821" s="5">
        <v>1.8739916021125014</v>
      </c>
      <c r="G3821" s="5">
        <f>'PG facts'!D72</f>
        <v>3</v>
      </c>
      <c r="H3821" s="5">
        <f t="shared" si="118"/>
        <v>3.5118445247881795</v>
      </c>
      <c r="I3821" s="5">
        <f t="shared" si="119"/>
        <v>5.6219748063375041</v>
      </c>
    </row>
    <row r="3822" spans="1:9" ht="25" customHeight="1">
      <c r="A3822" s="1"/>
      <c r="B3822" s="1">
        <v>203</v>
      </c>
      <c r="C3822" s="13" t="s">
        <v>47</v>
      </c>
      <c r="D3822" s="4">
        <v>45565</v>
      </c>
      <c r="E3822" s="4">
        <v>45583</v>
      </c>
      <c r="F3822" s="5">
        <v>2.247682698810527</v>
      </c>
      <c r="G3822" s="5">
        <f>'PG facts'!D79</f>
        <v>1</v>
      </c>
      <c r="H3822" s="5">
        <f t="shared" si="118"/>
        <v>5.0520775145321739</v>
      </c>
      <c r="I3822" s="5">
        <f t="shared" si="119"/>
        <v>2.247682698810527</v>
      </c>
    </row>
    <row r="3823" spans="1:9" ht="25" customHeight="1">
      <c r="A3823" s="1"/>
      <c r="B3823" s="1">
        <v>203</v>
      </c>
      <c r="C3823" s="13" t="s">
        <v>47</v>
      </c>
      <c r="D3823" s="4">
        <v>45657</v>
      </c>
      <c r="E3823" s="4">
        <v>45679</v>
      </c>
      <c r="F3823" s="5">
        <v>2.1103784092813216</v>
      </c>
      <c r="G3823" s="5">
        <f>'PG facts'!D86</f>
        <v>2</v>
      </c>
      <c r="H3823" s="5">
        <f t="shared" si="118"/>
        <v>4.453697030360761</v>
      </c>
      <c r="I3823" s="5">
        <f t="shared" si="119"/>
        <v>4.2207568185626432</v>
      </c>
    </row>
    <row r="3824" spans="1:9" ht="25" customHeight="1">
      <c r="A3824" s="1"/>
      <c r="B3824" s="1">
        <v>203</v>
      </c>
      <c r="C3824" s="13" t="s">
        <v>50</v>
      </c>
      <c r="D3824" s="4">
        <v>44742</v>
      </c>
      <c r="E3824" s="4">
        <v>44771</v>
      </c>
      <c r="F3824" s="5">
        <v>3.4048088537418808</v>
      </c>
      <c r="G3824" s="5">
        <f>'PG facts'!D16</f>
        <v>-1</v>
      </c>
      <c r="H3824" s="5">
        <f t="shared" si="118"/>
        <v>11.5927233305191</v>
      </c>
      <c r="I3824" s="5">
        <f t="shared" si="119"/>
        <v>-3.4048088537418808</v>
      </c>
    </row>
    <row r="3825" spans="1:9" ht="25" customHeight="1">
      <c r="A3825" s="1"/>
      <c r="B3825" s="1">
        <v>203</v>
      </c>
      <c r="C3825" s="13" t="s">
        <v>50</v>
      </c>
      <c r="D3825" s="4">
        <v>44834</v>
      </c>
      <c r="E3825" s="4">
        <v>44853</v>
      </c>
      <c r="F3825" s="5">
        <v>-0.26864270520209343</v>
      </c>
      <c r="G3825" s="5">
        <f>'PG facts'!D23</f>
        <v>-4</v>
      </c>
      <c r="H3825" s="5">
        <f t="shared" si="118"/>
        <v>7.2168903058298872E-2</v>
      </c>
      <c r="I3825" s="5">
        <f t="shared" si="119"/>
        <v>1.0745708208083737</v>
      </c>
    </row>
    <row r="3826" spans="1:9" ht="25" customHeight="1">
      <c r="A3826" s="1"/>
      <c r="B3826" s="1">
        <v>203</v>
      </c>
      <c r="C3826" s="13" t="s">
        <v>50</v>
      </c>
      <c r="D3826" s="4">
        <v>44926</v>
      </c>
      <c r="E3826" s="4">
        <v>44945</v>
      </c>
      <c r="F3826" s="5">
        <v>-0.97880747126437573</v>
      </c>
      <c r="G3826" s="5">
        <f>'PG facts'!D30</f>
        <v>-7</v>
      </c>
      <c r="H3826" s="5">
        <f t="shared" si="118"/>
        <v>0.95806406580296166</v>
      </c>
      <c r="I3826" s="5">
        <f t="shared" si="119"/>
        <v>6.8516522988506301</v>
      </c>
    </row>
    <row r="3827" spans="1:9" ht="25" customHeight="1">
      <c r="A3827" s="1"/>
      <c r="B3827" s="1">
        <v>203</v>
      </c>
      <c r="C3827" s="13" t="s">
        <v>50</v>
      </c>
      <c r="D3827" s="4">
        <v>45016</v>
      </c>
      <c r="E3827" s="4">
        <v>45037</v>
      </c>
      <c r="F3827" s="5">
        <v>-1.5609194946349714</v>
      </c>
      <c r="G3827" s="5">
        <f>'PG facts'!D37</f>
        <v>-5</v>
      </c>
      <c r="H3827" s="5">
        <f t="shared" si="118"/>
        <v>2.4364696687314944</v>
      </c>
      <c r="I3827" s="5">
        <f t="shared" si="119"/>
        <v>7.8045974731748569</v>
      </c>
    </row>
    <row r="3828" spans="1:9" ht="25" customHeight="1">
      <c r="A3828" s="1"/>
      <c r="B3828" s="1">
        <v>203</v>
      </c>
      <c r="C3828" s="13" t="s">
        <v>50</v>
      </c>
      <c r="D3828" s="4">
        <v>45107</v>
      </c>
      <c r="E3828" s="4">
        <v>45135</v>
      </c>
      <c r="F3828" s="5">
        <v>-0.28354349497309306</v>
      </c>
      <c r="G3828" s="5">
        <f>'PG facts'!D44</f>
        <v>-2</v>
      </c>
      <c r="H3828" s="5">
        <f t="shared" si="118"/>
        <v>8.0396913541556453E-2</v>
      </c>
      <c r="I3828" s="5">
        <f t="shared" si="119"/>
        <v>0.56708698994618612</v>
      </c>
    </row>
    <row r="3829" spans="1:9" ht="25" customHeight="1">
      <c r="A3829" s="1"/>
      <c r="B3829" s="1">
        <v>203</v>
      </c>
      <c r="C3829" s="13" t="s">
        <v>50</v>
      </c>
      <c r="D3829" s="4">
        <v>45199</v>
      </c>
      <c r="E3829" s="4">
        <v>45217</v>
      </c>
      <c r="F3829" s="5">
        <v>-7.7104862613153191E-2</v>
      </c>
      <c r="G3829" s="5">
        <f>'PG facts'!D51</f>
        <v>0</v>
      </c>
      <c r="H3829" s="5">
        <f t="shared" si="118"/>
        <v>5.9451598385932289E-3</v>
      </c>
      <c r="I3829" s="5">
        <f t="shared" si="119"/>
        <v>0</v>
      </c>
    </row>
    <row r="3830" spans="1:9" ht="25" customHeight="1">
      <c r="A3830" s="1"/>
      <c r="B3830" s="1">
        <v>203</v>
      </c>
      <c r="C3830" s="13" t="s">
        <v>50</v>
      </c>
      <c r="D3830" s="4">
        <v>45291</v>
      </c>
      <c r="E3830" s="4">
        <v>45314</v>
      </c>
      <c r="F3830" s="5">
        <v>1.3149542033191297</v>
      </c>
      <c r="G3830" s="5">
        <f>'PG facts'!D58</f>
        <v>1</v>
      </c>
      <c r="H3830" s="5">
        <f t="shared" si="118"/>
        <v>1.7291045568266472</v>
      </c>
      <c r="I3830" s="5">
        <f t="shared" si="119"/>
        <v>1.3149542033191297</v>
      </c>
    </row>
    <row r="3831" spans="1:9" ht="25" customHeight="1">
      <c r="A3831" s="1"/>
      <c r="B3831" s="1">
        <v>203</v>
      </c>
      <c r="C3831" s="13" t="s">
        <v>50</v>
      </c>
      <c r="D3831" s="4">
        <v>45382</v>
      </c>
      <c r="E3831" s="4">
        <v>45401</v>
      </c>
      <c r="F3831" s="5">
        <v>2.2032156673114089</v>
      </c>
      <c r="G3831" s="5">
        <f>'PG facts'!D65</f>
        <v>1</v>
      </c>
      <c r="H3831" s="5">
        <f t="shared" si="118"/>
        <v>4.854159276686457</v>
      </c>
      <c r="I3831" s="5">
        <f t="shared" si="119"/>
        <v>2.2032156673114089</v>
      </c>
    </row>
    <row r="3832" spans="1:9" ht="25" customHeight="1">
      <c r="A3832" s="1"/>
      <c r="B3832" s="1">
        <v>203</v>
      </c>
      <c r="C3832" s="13" t="s">
        <v>50</v>
      </c>
      <c r="D3832" s="4">
        <v>45473</v>
      </c>
      <c r="E3832" s="4">
        <v>45503</v>
      </c>
      <c r="F3832" s="5">
        <v>1.360673628563136</v>
      </c>
      <c r="G3832" s="5">
        <f>'PG facts'!D72</f>
        <v>3</v>
      </c>
      <c r="H3832" s="5">
        <f t="shared" si="118"/>
        <v>1.851432723467171</v>
      </c>
      <c r="I3832" s="5">
        <f t="shared" si="119"/>
        <v>4.082020885689408</v>
      </c>
    </row>
    <row r="3833" spans="1:9" ht="25" customHeight="1">
      <c r="A3833" s="1"/>
      <c r="B3833" s="1">
        <v>203</v>
      </c>
      <c r="C3833" s="13" t="s">
        <v>50</v>
      </c>
      <c r="D3833" s="4">
        <v>45565</v>
      </c>
      <c r="E3833" s="4">
        <v>45583</v>
      </c>
      <c r="F3833" s="5">
        <v>1.8739916021125014</v>
      </c>
      <c r="G3833" s="5">
        <f>'PG facts'!D79</f>
        <v>1</v>
      </c>
      <c r="H3833" s="5">
        <f t="shared" si="118"/>
        <v>3.5118445247881795</v>
      </c>
      <c r="I3833" s="5">
        <f t="shared" si="119"/>
        <v>1.8739916021125014</v>
      </c>
    </row>
    <row r="3834" spans="1:9" ht="25" customHeight="1">
      <c r="A3834" s="1"/>
      <c r="B3834" s="1">
        <v>203</v>
      </c>
      <c r="C3834" s="13" t="s">
        <v>50</v>
      </c>
      <c r="D3834" s="4">
        <v>45657</v>
      </c>
      <c r="E3834" s="4">
        <v>45679</v>
      </c>
      <c r="F3834" s="5">
        <v>2.247682698810527</v>
      </c>
      <c r="G3834" s="5">
        <f>'PG facts'!D86</f>
        <v>2</v>
      </c>
      <c r="H3834" s="5">
        <f t="shared" si="118"/>
        <v>5.0520775145321739</v>
      </c>
      <c r="I3834" s="5">
        <f t="shared" si="119"/>
        <v>4.4953653976210539</v>
      </c>
    </row>
    <row r="3835" spans="1:9" ht="25" customHeight="1">
      <c r="A3835" s="1"/>
      <c r="B3835" s="1">
        <v>204</v>
      </c>
      <c r="C3835" s="13" t="s">
        <v>47</v>
      </c>
      <c r="D3835" s="4">
        <v>44651</v>
      </c>
      <c r="E3835" s="4">
        <v>44671</v>
      </c>
      <c r="F3835" s="5">
        <v>3.4048088537418808</v>
      </c>
      <c r="G3835" s="5">
        <f>'PG facts'!D10</f>
        <v>2</v>
      </c>
      <c r="H3835" s="5">
        <f t="shared" si="118"/>
        <v>11.5927233305191</v>
      </c>
      <c r="I3835" s="5">
        <f t="shared" si="119"/>
        <v>6.8096177074837616</v>
      </c>
    </row>
    <row r="3836" spans="1:9" ht="25" customHeight="1">
      <c r="A3836" s="1"/>
      <c r="B3836" s="1">
        <v>204</v>
      </c>
      <c r="C3836" s="13" t="s">
        <v>47</v>
      </c>
      <c r="D3836" s="4">
        <v>44742</v>
      </c>
      <c r="E3836" s="4">
        <v>44771</v>
      </c>
      <c r="F3836" s="5">
        <v>-0.26864270520209343</v>
      </c>
      <c r="G3836" s="5">
        <f>'PG facts'!D17</f>
        <v>0</v>
      </c>
      <c r="H3836" s="5">
        <f t="shared" si="118"/>
        <v>7.2168903058298872E-2</v>
      </c>
      <c r="I3836" s="5">
        <f t="shared" si="119"/>
        <v>0</v>
      </c>
    </row>
    <row r="3837" spans="1:9" ht="25" customHeight="1">
      <c r="A3837" s="1"/>
      <c r="B3837" s="1">
        <v>204</v>
      </c>
      <c r="C3837" s="13" t="s">
        <v>47</v>
      </c>
      <c r="D3837" s="4">
        <v>44834</v>
      </c>
      <c r="E3837" s="4">
        <v>44853</v>
      </c>
      <c r="F3837" s="5">
        <v>-0.97880747126437573</v>
      </c>
      <c r="G3837" s="5">
        <f>'PG facts'!D24</f>
        <v>-3</v>
      </c>
      <c r="H3837" s="5">
        <f t="shared" si="118"/>
        <v>0.95806406580296166</v>
      </c>
      <c r="I3837" s="5">
        <f t="shared" si="119"/>
        <v>2.9364224137931272</v>
      </c>
    </row>
    <row r="3838" spans="1:9" ht="25" customHeight="1">
      <c r="A3838" s="1"/>
      <c r="B3838" s="1">
        <v>204</v>
      </c>
      <c r="C3838" s="13" t="s">
        <v>47</v>
      </c>
      <c r="D3838" s="4">
        <v>44926</v>
      </c>
      <c r="E3838" s="4">
        <v>44945</v>
      </c>
      <c r="F3838" s="5">
        <v>-1.5609194946349714</v>
      </c>
      <c r="G3838" s="5">
        <f>'PG facts'!D31</f>
        <v>-6</v>
      </c>
      <c r="H3838" s="5">
        <f t="shared" si="118"/>
        <v>2.4364696687314944</v>
      </c>
      <c r="I3838" s="5">
        <f t="shared" si="119"/>
        <v>9.3655169678098282</v>
      </c>
    </row>
    <row r="3839" spans="1:9" ht="25" customHeight="1">
      <c r="A3839" s="1"/>
      <c r="B3839" s="1">
        <v>204</v>
      </c>
      <c r="C3839" s="13" t="s">
        <v>47</v>
      </c>
      <c r="D3839" s="4">
        <v>45016</v>
      </c>
      <c r="E3839" s="4">
        <v>45037</v>
      </c>
      <c r="F3839" s="5">
        <v>-0.28354349497309306</v>
      </c>
      <c r="G3839" s="5">
        <f>'PG facts'!D38</f>
        <v>-4</v>
      </c>
      <c r="H3839" s="5">
        <f t="shared" si="118"/>
        <v>8.0396913541556453E-2</v>
      </c>
      <c r="I3839" s="5">
        <f t="shared" si="119"/>
        <v>1.1341739798923722</v>
      </c>
    </row>
    <row r="3840" spans="1:9" ht="25" customHeight="1">
      <c r="A3840" s="1"/>
      <c r="B3840" s="1">
        <v>204</v>
      </c>
      <c r="C3840" s="13" t="s">
        <v>47</v>
      </c>
      <c r="D3840" s="4">
        <v>45107</v>
      </c>
      <c r="E3840" s="4">
        <v>45135</v>
      </c>
      <c r="F3840" s="5">
        <v>-7.7104862613153191E-2</v>
      </c>
      <c r="G3840" s="5">
        <f>'PG facts'!D45</f>
        <v>0</v>
      </c>
      <c r="H3840" s="5">
        <f t="shared" si="118"/>
        <v>5.9451598385932289E-3</v>
      </c>
      <c r="I3840" s="5">
        <f t="shared" si="119"/>
        <v>0</v>
      </c>
    </row>
    <row r="3841" spans="1:9" ht="25" customHeight="1">
      <c r="A3841" s="1"/>
      <c r="B3841" s="1">
        <v>204</v>
      </c>
      <c r="C3841" s="13" t="s">
        <v>47</v>
      </c>
      <c r="D3841" s="4">
        <v>45199</v>
      </c>
      <c r="E3841" s="4">
        <v>45217</v>
      </c>
      <c r="F3841" s="5">
        <v>1.3149542033191297</v>
      </c>
      <c r="G3841" s="5">
        <f>'PG facts'!D52</f>
        <v>-3</v>
      </c>
      <c r="H3841" s="5">
        <f t="shared" si="118"/>
        <v>1.7291045568266472</v>
      </c>
      <c r="I3841" s="5">
        <f t="shared" si="119"/>
        <v>-3.9448626099573891</v>
      </c>
    </row>
    <row r="3842" spans="1:9" ht="25" customHeight="1">
      <c r="A3842" s="1"/>
      <c r="B3842" s="1">
        <v>204</v>
      </c>
      <c r="C3842" s="13" t="s">
        <v>47</v>
      </c>
      <c r="D3842" s="4">
        <v>45291</v>
      </c>
      <c r="E3842" s="4">
        <v>45314</v>
      </c>
      <c r="F3842" s="5">
        <v>2.2032156673114089</v>
      </c>
      <c r="G3842" s="5">
        <f>'PG facts'!D59</f>
        <v>-2</v>
      </c>
      <c r="H3842" s="5">
        <f t="shared" si="118"/>
        <v>4.854159276686457</v>
      </c>
      <c r="I3842" s="5">
        <f t="shared" si="119"/>
        <v>-4.4064313346228179</v>
      </c>
    </row>
    <row r="3843" spans="1:9" ht="25" customHeight="1">
      <c r="A3843" s="1"/>
      <c r="B3843" s="1">
        <v>204</v>
      </c>
      <c r="C3843" s="13" t="s">
        <v>47</v>
      </c>
      <c r="D3843" s="4">
        <v>45382</v>
      </c>
      <c r="E3843" s="4">
        <v>45401</v>
      </c>
      <c r="F3843" s="5">
        <v>1.360673628563136</v>
      </c>
      <c r="G3843" s="5">
        <f>'PG facts'!D66</f>
        <v>-3</v>
      </c>
      <c r="H3843" s="5">
        <f t="shared" si="118"/>
        <v>1.851432723467171</v>
      </c>
      <c r="I3843" s="5">
        <f t="shared" si="119"/>
        <v>-4.082020885689408</v>
      </c>
    </row>
    <row r="3844" spans="1:9" ht="25" customHeight="1">
      <c r="A3844" s="1"/>
      <c r="B3844" s="1">
        <v>204</v>
      </c>
      <c r="C3844" s="13" t="s">
        <v>47</v>
      </c>
      <c r="D3844" s="4">
        <v>45473</v>
      </c>
      <c r="E3844" s="4">
        <v>45503</v>
      </c>
      <c r="F3844" s="5">
        <v>1.8739916021125014</v>
      </c>
      <c r="G3844" s="5">
        <f>'PG facts'!D73</f>
        <v>-1</v>
      </c>
      <c r="H3844" s="5">
        <f t="shared" si="118"/>
        <v>3.5118445247881795</v>
      </c>
      <c r="I3844" s="5">
        <f t="shared" si="119"/>
        <v>-1.8739916021125014</v>
      </c>
    </row>
    <row r="3845" spans="1:9" ht="25" customHeight="1">
      <c r="A3845" s="1"/>
      <c r="B3845" s="1">
        <v>204</v>
      </c>
      <c r="C3845" s="13" t="s">
        <v>47</v>
      </c>
      <c r="D3845" s="4">
        <v>45565</v>
      </c>
      <c r="E3845" s="4">
        <v>45583</v>
      </c>
      <c r="F3845" s="5">
        <v>2.247682698810527</v>
      </c>
      <c r="G3845" s="5">
        <f>'PG facts'!D80</f>
        <v>-1</v>
      </c>
      <c r="H3845" s="5">
        <f t="shared" si="118"/>
        <v>5.0520775145321739</v>
      </c>
      <c r="I3845" s="5">
        <f t="shared" si="119"/>
        <v>-2.247682698810527</v>
      </c>
    </row>
    <row r="3846" spans="1:9" ht="25" customHeight="1">
      <c r="A3846" s="1"/>
      <c r="B3846" s="1">
        <v>204</v>
      </c>
      <c r="C3846" s="13" t="s">
        <v>50</v>
      </c>
      <c r="D3846" s="4">
        <v>44742</v>
      </c>
      <c r="E3846" s="4">
        <v>44771</v>
      </c>
      <c r="F3846" s="5">
        <v>3.4048088537418808</v>
      </c>
      <c r="G3846" s="5">
        <f>'PG facts'!D17</f>
        <v>0</v>
      </c>
      <c r="H3846" s="5">
        <f t="shared" ref="H3846:H3909" si="120">F3846^2</f>
        <v>11.5927233305191</v>
      </c>
      <c r="I3846" s="5">
        <f t="shared" ref="I3846:I3909" si="121">F3846*G3846</f>
        <v>0</v>
      </c>
    </row>
    <row r="3847" spans="1:9" ht="25" customHeight="1">
      <c r="A3847" s="1"/>
      <c r="B3847" s="1">
        <v>204</v>
      </c>
      <c r="C3847" s="13" t="s">
        <v>50</v>
      </c>
      <c r="D3847" s="4">
        <v>44834</v>
      </c>
      <c r="E3847" s="4">
        <v>44853</v>
      </c>
      <c r="F3847" s="5">
        <v>-0.26864270520209343</v>
      </c>
      <c r="G3847" s="5">
        <f>'PG facts'!D24</f>
        <v>-3</v>
      </c>
      <c r="H3847" s="5">
        <f t="shared" si="120"/>
        <v>7.2168903058298872E-2</v>
      </c>
      <c r="I3847" s="5">
        <f t="shared" si="121"/>
        <v>0.8059281156062803</v>
      </c>
    </row>
    <row r="3848" spans="1:9" ht="25" customHeight="1">
      <c r="A3848" s="1"/>
      <c r="B3848" s="1">
        <v>204</v>
      </c>
      <c r="C3848" s="13" t="s">
        <v>50</v>
      </c>
      <c r="D3848" s="4">
        <v>44926</v>
      </c>
      <c r="E3848" s="4">
        <v>44945</v>
      </c>
      <c r="F3848" s="5">
        <v>-0.97880747126437573</v>
      </c>
      <c r="G3848" s="5">
        <f>'PG facts'!D31</f>
        <v>-6</v>
      </c>
      <c r="H3848" s="5">
        <f t="shared" si="120"/>
        <v>0.95806406580296166</v>
      </c>
      <c r="I3848" s="5">
        <f t="shared" si="121"/>
        <v>5.8728448275862544</v>
      </c>
    </row>
    <row r="3849" spans="1:9" ht="25" customHeight="1">
      <c r="A3849" s="1"/>
      <c r="B3849" s="1">
        <v>204</v>
      </c>
      <c r="C3849" s="13" t="s">
        <v>50</v>
      </c>
      <c r="D3849" s="4">
        <v>45016</v>
      </c>
      <c r="E3849" s="4">
        <v>45037</v>
      </c>
      <c r="F3849" s="5">
        <v>-1.5609194946349714</v>
      </c>
      <c r="G3849" s="5">
        <f>'PG facts'!D38</f>
        <v>-4</v>
      </c>
      <c r="H3849" s="5">
        <f t="shared" si="120"/>
        <v>2.4364696687314944</v>
      </c>
      <c r="I3849" s="5">
        <f t="shared" si="121"/>
        <v>6.2436779785398855</v>
      </c>
    </row>
    <row r="3850" spans="1:9" ht="25" customHeight="1">
      <c r="A3850" s="1"/>
      <c r="B3850" s="1">
        <v>204</v>
      </c>
      <c r="C3850" s="13" t="s">
        <v>50</v>
      </c>
      <c r="D3850" s="4">
        <v>45107</v>
      </c>
      <c r="E3850" s="4">
        <v>45135</v>
      </c>
      <c r="F3850" s="5">
        <v>-0.28354349497309306</v>
      </c>
      <c r="G3850" s="5">
        <f>'PG facts'!D45</f>
        <v>0</v>
      </c>
      <c r="H3850" s="5">
        <f t="shared" si="120"/>
        <v>8.0396913541556453E-2</v>
      </c>
      <c r="I3850" s="5">
        <f t="shared" si="121"/>
        <v>0</v>
      </c>
    </row>
    <row r="3851" spans="1:9" ht="25" customHeight="1">
      <c r="A3851" s="1"/>
      <c r="B3851" s="1">
        <v>204</v>
      </c>
      <c r="C3851" s="13" t="s">
        <v>50</v>
      </c>
      <c r="D3851" s="4">
        <v>45199</v>
      </c>
      <c r="E3851" s="4">
        <v>45217</v>
      </c>
      <c r="F3851" s="5">
        <v>-7.7104862613153191E-2</v>
      </c>
      <c r="G3851" s="5">
        <f>'PG facts'!D52</f>
        <v>-3</v>
      </c>
      <c r="H3851" s="5">
        <f t="shared" si="120"/>
        <v>5.9451598385932289E-3</v>
      </c>
      <c r="I3851" s="5">
        <f t="shared" si="121"/>
        <v>0.23131458783945957</v>
      </c>
    </row>
    <row r="3852" spans="1:9" ht="25" customHeight="1">
      <c r="A3852" s="1"/>
      <c r="B3852" s="1">
        <v>204</v>
      </c>
      <c r="C3852" s="13" t="s">
        <v>50</v>
      </c>
      <c r="D3852" s="4">
        <v>45291</v>
      </c>
      <c r="E3852" s="4">
        <v>45314</v>
      </c>
      <c r="F3852" s="5">
        <v>1.3149542033191297</v>
      </c>
      <c r="G3852" s="5">
        <f>'PG facts'!D59</f>
        <v>-2</v>
      </c>
      <c r="H3852" s="5">
        <f t="shared" si="120"/>
        <v>1.7291045568266472</v>
      </c>
      <c r="I3852" s="5">
        <f t="shared" si="121"/>
        <v>-2.6299084066382594</v>
      </c>
    </row>
    <row r="3853" spans="1:9" ht="25" customHeight="1">
      <c r="A3853" s="1"/>
      <c r="B3853" s="1">
        <v>204</v>
      </c>
      <c r="C3853" s="13" t="s">
        <v>50</v>
      </c>
      <c r="D3853" s="4">
        <v>45382</v>
      </c>
      <c r="E3853" s="4">
        <v>45401</v>
      </c>
      <c r="F3853" s="5">
        <v>2.2032156673114089</v>
      </c>
      <c r="G3853" s="5">
        <f>'PG facts'!D66</f>
        <v>-3</v>
      </c>
      <c r="H3853" s="5">
        <f t="shared" si="120"/>
        <v>4.854159276686457</v>
      </c>
      <c r="I3853" s="5">
        <f t="shared" si="121"/>
        <v>-6.6096470019342268</v>
      </c>
    </row>
    <row r="3854" spans="1:9" ht="25" customHeight="1">
      <c r="A3854" s="1"/>
      <c r="B3854" s="1">
        <v>204</v>
      </c>
      <c r="C3854" s="13" t="s">
        <v>50</v>
      </c>
      <c r="D3854" s="4">
        <v>45473</v>
      </c>
      <c r="E3854" s="4">
        <v>45503</v>
      </c>
      <c r="F3854" s="5">
        <v>1.360673628563136</v>
      </c>
      <c r="G3854" s="5">
        <f>'PG facts'!D73</f>
        <v>-1</v>
      </c>
      <c r="H3854" s="5">
        <f t="shared" si="120"/>
        <v>1.851432723467171</v>
      </c>
      <c r="I3854" s="5">
        <f t="shared" si="121"/>
        <v>-1.360673628563136</v>
      </c>
    </row>
    <row r="3855" spans="1:9" ht="25" customHeight="1">
      <c r="A3855" s="1"/>
      <c r="B3855" s="1">
        <v>204</v>
      </c>
      <c r="C3855" s="13" t="s">
        <v>50</v>
      </c>
      <c r="D3855" s="4">
        <v>45565</v>
      </c>
      <c r="E3855" s="4">
        <v>45583</v>
      </c>
      <c r="F3855" s="5">
        <v>1.8739916021125014</v>
      </c>
      <c r="G3855" s="5">
        <f>'PG facts'!D80</f>
        <v>-1</v>
      </c>
      <c r="H3855" s="5">
        <f t="shared" si="120"/>
        <v>3.5118445247881795</v>
      </c>
      <c r="I3855" s="5">
        <f t="shared" si="121"/>
        <v>-1.8739916021125014</v>
      </c>
    </row>
    <row r="3856" spans="1:9" ht="25" customHeight="1">
      <c r="A3856" s="1"/>
      <c r="B3856" s="1">
        <v>205</v>
      </c>
      <c r="C3856" s="13" t="s">
        <v>47</v>
      </c>
      <c r="D3856" s="4">
        <v>44651</v>
      </c>
      <c r="E3856" s="4">
        <v>44671</v>
      </c>
      <c r="F3856" s="5">
        <v>3.4048088537418808</v>
      </c>
      <c r="G3856" s="5">
        <f>'PG facts'!D10</f>
        <v>2</v>
      </c>
      <c r="H3856" s="5">
        <f t="shared" si="120"/>
        <v>11.5927233305191</v>
      </c>
      <c r="I3856" s="5">
        <f t="shared" si="121"/>
        <v>6.8096177074837616</v>
      </c>
    </row>
    <row r="3857" spans="1:9" ht="25" customHeight="1">
      <c r="A3857" s="1"/>
      <c r="B3857" s="1">
        <v>205</v>
      </c>
      <c r="C3857" s="13" t="s">
        <v>47</v>
      </c>
      <c r="D3857" s="4">
        <v>44742</v>
      </c>
      <c r="E3857" s="4">
        <v>44771</v>
      </c>
      <c r="F3857" s="5">
        <v>-0.26864270520209343</v>
      </c>
      <c r="G3857" s="5">
        <f>'PG facts'!D17</f>
        <v>0</v>
      </c>
      <c r="H3857" s="5">
        <f t="shared" si="120"/>
        <v>7.2168903058298872E-2</v>
      </c>
      <c r="I3857" s="5">
        <f t="shared" si="121"/>
        <v>0</v>
      </c>
    </row>
    <row r="3858" spans="1:9" ht="25" customHeight="1">
      <c r="A3858" s="1"/>
      <c r="B3858" s="1">
        <v>205</v>
      </c>
      <c r="C3858" s="13" t="s">
        <v>47</v>
      </c>
      <c r="D3858" s="4">
        <v>44834</v>
      </c>
      <c r="E3858" s="4">
        <v>44853</v>
      </c>
      <c r="F3858" s="5">
        <v>-0.97880747126437573</v>
      </c>
      <c r="G3858" s="5">
        <f>'PG facts'!D24</f>
        <v>-3</v>
      </c>
      <c r="H3858" s="5">
        <f t="shared" si="120"/>
        <v>0.95806406580296166</v>
      </c>
      <c r="I3858" s="5">
        <f t="shared" si="121"/>
        <v>2.9364224137931272</v>
      </c>
    </row>
    <row r="3859" spans="1:9" ht="25" customHeight="1">
      <c r="A3859" s="1"/>
      <c r="B3859" s="1">
        <v>205</v>
      </c>
      <c r="C3859" s="13" t="s">
        <v>47</v>
      </c>
      <c r="D3859" s="4">
        <v>44926</v>
      </c>
      <c r="E3859" s="4">
        <v>44945</v>
      </c>
      <c r="F3859" s="5">
        <v>-1.5609194946349714</v>
      </c>
      <c r="G3859" s="5">
        <f>'PG facts'!D31</f>
        <v>-6</v>
      </c>
      <c r="H3859" s="5">
        <f t="shared" si="120"/>
        <v>2.4364696687314944</v>
      </c>
      <c r="I3859" s="5">
        <f t="shared" si="121"/>
        <v>9.3655169678098282</v>
      </c>
    </row>
    <row r="3860" spans="1:9" ht="25" customHeight="1">
      <c r="A3860" s="1"/>
      <c r="B3860" s="1">
        <v>205</v>
      </c>
      <c r="C3860" s="13" t="s">
        <v>47</v>
      </c>
      <c r="D3860" s="4">
        <v>45016</v>
      </c>
      <c r="E3860" s="4">
        <v>45037</v>
      </c>
      <c r="F3860" s="5">
        <v>-0.28354349497309306</v>
      </c>
      <c r="G3860" s="5">
        <f>'PG facts'!D38</f>
        <v>-4</v>
      </c>
      <c r="H3860" s="5">
        <f t="shared" si="120"/>
        <v>8.0396913541556453E-2</v>
      </c>
      <c r="I3860" s="5">
        <f t="shared" si="121"/>
        <v>1.1341739798923722</v>
      </c>
    </row>
    <row r="3861" spans="1:9" ht="25" customHeight="1">
      <c r="A3861" s="1"/>
      <c r="B3861" s="1">
        <v>205</v>
      </c>
      <c r="C3861" s="13" t="s">
        <v>47</v>
      </c>
      <c r="D3861" s="4">
        <v>45107</v>
      </c>
      <c r="E3861" s="4">
        <v>45135</v>
      </c>
      <c r="F3861" s="5">
        <v>-7.7104862613153191E-2</v>
      </c>
      <c r="G3861" s="5">
        <f>'PG facts'!D45</f>
        <v>0</v>
      </c>
      <c r="H3861" s="5">
        <f t="shared" si="120"/>
        <v>5.9451598385932289E-3</v>
      </c>
      <c r="I3861" s="5">
        <f t="shared" si="121"/>
        <v>0</v>
      </c>
    </row>
    <row r="3862" spans="1:9" ht="25" customHeight="1">
      <c r="A3862" s="1"/>
      <c r="B3862" s="1">
        <v>205</v>
      </c>
      <c r="C3862" s="13" t="s">
        <v>47</v>
      </c>
      <c r="D3862" s="4">
        <v>45199</v>
      </c>
      <c r="E3862" s="4">
        <v>45217</v>
      </c>
      <c r="F3862" s="5">
        <v>1.3149542033191297</v>
      </c>
      <c r="G3862" s="5">
        <f>'PG facts'!D52</f>
        <v>-3</v>
      </c>
      <c r="H3862" s="5">
        <f t="shared" si="120"/>
        <v>1.7291045568266472</v>
      </c>
      <c r="I3862" s="5">
        <f t="shared" si="121"/>
        <v>-3.9448626099573891</v>
      </c>
    </row>
    <row r="3863" spans="1:9" ht="25" customHeight="1">
      <c r="A3863" s="1"/>
      <c r="B3863" s="1">
        <v>205</v>
      </c>
      <c r="C3863" s="13" t="s">
        <v>47</v>
      </c>
      <c r="D3863" s="4">
        <v>45291</v>
      </c>
      <c r="E3863" s="4">
        <v>45314</v>
      </c>
      <c r="F3863" s="5">
        <v>2.2032156673114089</v>
      </c>
      <c r="G3863" s="5">
        <f>'PG facts'!D59</f>
        <v>-2</v>
      </c>
      <c r="H3863" s="5">
        <f t="shared" si="120"/>
        <v>4.854159276686457</v>
      </c>
      <c r="I3863" s="5">
        <f t="shared" si="121"/>
        <v>-4.4064313346228179</v>
      </c>
    </row>
    <row r="3864" spans="1:9" ht="25" customHeight="1">
      <c r="A3864" s="1"/>
      <c r="B3864" s="1">
        <v>205</v>
      </c>
      <c r="C3864" s="13" t="s">
        <v>47</v>
      </c>
      <c r="D3864" s="4">
        <v>45382</v>
      </c>
      <c r="E3864" s="4">
        <v>45401</v>
      </c>
      <c r="F3864" s="5">
        <v>1.360673628563136</v>
      </c>
      <c r="G3864" s="5">
        <f>'PG facts'!D66</f>
        <v>-3</v>
      </c>
      <c r="H3864" s="5">
        <f t="shared" si="120"/>
        <v>1.851432723467171</v>
      </c>
      <c r="I3864" s="5">
        <f t="shared" si="121"/>
        <v>-4.082020885689408</v>
      </c>
    </row>
    <row r="3865" spans="1:9" ht="25" customHeight="1">
      <c r="A3865" s="1"/>
      <c r="B3865" s="1">
        <v>205</v>
      </c>
      <c r="C3865" s="13" t="s">
        <v>47</v>
      </c>
      <c r="D3865" s="4">
        <v>45473</v>
      </c>
      <c r="E3865" s="4">
        <v>45503</v>
      </c>
      <c r="F3865" s="5">
        <v>1.8739916021125014</v>
      </c>
      <c r="G3865" s="5">
        <f>'PG facts'!D73</f>
        <v>-1</v>
      </c>
      <c r="H3865" s="5">
        <f t="shared" si="120"/>
        <v>3.5118445247881795</v>
      </c>
      <c r="I3865" s="5">
        <f t="shared" si="121"/>
        <v>-1.8739916021125014</v>
      </c>
    </row>
    <row r="3866" spans="1:9" ht="25" customHeight="1">
      <c r="A3866" s="1"/>
      <c r="B3866" s="1">
        <v>205</v>
      </c>
      <c r="C3866" s="13" t="s">
        <v>47</v>
      </c>
      <c r="D3866" s="4">
        <v>45565</v>
      </c>
      <c r="E3866" s="4">
        <v>45583</v>
      </c>
      <c r="F3866" s="5">
        <v>2.247682698810527</v>
      </c>
      <c r="G3866" s="5">
        <f>'PG facts'!D80</f>
        <v>-1</v>
      </c>
      <c r="H3866" s="5">
        <f t="shared" si="120"/>
        <v>5.0520775145321739</v>
      </c>
      <c r="I3866" s="5">
        <f t="shared" si="121"/>
        <v>-2.247682698810527</v>
      </c>
    </row>
    <row r="3867" spans="1:9" ht="25" customHeight="1">
      <c r="A3867" s="1"/>
      <c r="B3867" s="1">
        <v>205</v>
      </c>
      <c r="C3867" s="13" t="s">
        <v>50</v>
      </c>
      <c r="D3867" s="4">
        <v>44742</v>
      </c>
      <c r="E3867" s="4">
        <v>44771</v>
      </c>
      <c r="F3867" s="5">
        <v>3.4048088537418808</v>
      </c>
      <c r="G3867" s="5">
        <f>'PG facts'!D17</f>
        <v>0</v>
      </c>
      <c r="H3867" s="5">
        <f t="shared" si="120"/>
        <v>11.5927233305191</v>
      </c>
      <c r="I3867" s="5">
        <f t="shared" si="121"/>
        <v>0</v>
      </c>
    </row>
    <row r="3868" spans="1:9" ht="25" customHeight="1">
      <c r="A3868" s="1"/>
      <c r="B3868" s="1">
        <v>205</v>
      </c>
      <c r="C3868" s="13" t="s">
        <v>50</v>
      </c>
      <c r="D3868" s="4">
        <v>44834</v>
      </c>
      <c r="E3868" s="4">
        <v>44853</v>
      </c>
      <c r="F3868" s="5">
        <v>-0.26864270520209343</v>
      </c>
      <c r="G3868" s="5">
        <f>'PG facts'!D24</f>
        <v>-3</v>
      </c>
      <c r="H3868" s="5">
        <f t="shared" si="120"/>
        <v>7.2168903058298872E-2</v>
      </c>
      <c r="I3868" s="5">
        <f t="shared" si="121"/>
        <v>0.8059281156062803</v>
      </c>
    </row>
    <row r="3869" spans="1:9" ht="25" customHeight="1">
      <c r="A3869" s="1"/>
      <c r="B3869" s="1">
        <v>205</v>
      </c>
      <c r="C3869" s="13" t="s">
        <v>50</v>
      </c>
      <c r="D3869" s="4">
        <v>44926</v>
      </c>
      <c r="E3869" s="4">
        <v>44945</v>
      </c>
      <c r="F3869" s="5">
        <v>-0.97880747126437573</v>
      </c>
      <c r="G3869" s="5">
        <f>'PG facts'!D31</f>
        <v>-6</v>
      </c>
      <c r="H3869" s="5">
        <f t="shared" si="120"/>
        <v>0.95806406580296166</v>
      </c>
      <c r="I3869" s="5">
        <f t="shared" si="121"/>
        <v>5.8728448275862544</v>
      </c>
    </row>
    <row r="3870" spans="1:9" ht="25" customHeight="1">
      <c r="A3870" s="1"/>
      <c r="B3870" s="1">
        <v>205</v>
      </c>
      <c r="C3870" s="13" t="s">
        <v>50</v>
      </c>
      <c r="D3870" s="4">
        <v>45016</v>
      </c>
      <c r="E3870" s="4">
        <v>45037</v>
      </c>
      <c r="F3870" s="5">
        <v>-1.5609194946349714</v>
      </c>
      <c r="G3870" s="5">
        <f>'PG facts'!D38</f>
        <v>-4</v>
      </c>
      <c r="H3870" s="5">
        <f t="shared" si="120"/>
        <v>2.4364696687314944</v>
      </c>
      <c r="I3870" s="5">
        <f t="shared" si="121"/>
        <v>6.2436779785398855</v>
      </c>
    </row>
    <row r="3871" spans="1:9" ht="25" customHeight="1">
      <c r="A3871" s="1"/>
      <c r="B3871" s="1">
        <v>205</v>
      </c>
      <c r="C3871" s="13" t="s">
        <v>50</v>
      </c>
      <c r="D3871" s="4">
        <v>45107</v>
      </c>
      <c r="E3871" s="4">
        <v>45135</v>
      </c>
      <c r="F3871" s="5">
        <v>-0.28354349497309306</v>
      </c>
      <c r="G3871" s="5">
        <f>'PG facts'!D45</f>
        <v>0</v>
      </c>
      <c r="H3871" s="5">
        <f t="shared" si="120"/>
        <v>8.0396913541556453E-2</v>
      </c>
      <c r="I3871" s="5">
        <f t="shared" si="121"/>
        <v>0</v>
      </c>
    </row>
    <row r="3872" spans="1:9" ht="25" customHeight="1">
      <c r="A3872" s="1"/>
      <c r="B3872" s="1">
        <v>205</v>
      </c>
      <c r="C3872" s="13" t="s">
        <v>50</v>
      </c>
      <c r="D3872" s="4">
        <v>45199</v>
      </c>
      <c r="E3872" s="4">
        <v>45217</v>
      </c>
      <c r="F3872" s="5">
        <v>-7.7104862613153191E-2</v>
      </c>
      <c r="G3872" s="5">
        <f>'PG facts'!D52</f>
        <v>-3</v>
      </c>
      <c r="H3872" s="5">
        <f t="shared" si="120"/>
        <v>5.9451598385932289E-3</v>
      </c>
      <c r="I3872" s="5">
        <f t="shared" si="121"/>
        <v>0.23131458783945957</v>
      </c>
    </row>
    <row r="3873" spans="1:9" ht="25" customHeight="1">
      <c r="A3873" s="1"/>
      <c r="B3873" s="1">
        <v>205</v>
      </c>
      <c r="C3873" s="13" t="s">
        <v>50</v>
      </c>
      <c r="D3873" s="4">
        <v>45291</v>
      </c>
      <c r="E3873" s="4">
        <v>45314</v>
      </c>
      <c r="F3873" s="5">
        <v>1.3149542033191297</v>
      </c>
      <c r="G3873" s="5">
        <f>'PG facts'!D59</f>
        <v>-2</v>
      </c>
      <c r="H3873" s="5">
        <f t="shared" si="120"/>
        <v>1.7291045568266472</v>
      </c>
      <c r="I3873" s="5">
        <f t="shared" si="121"/>
        <v>-2.6299084066382594</v>
      </c>
    </row>
    <row r="3874" spans="1:9" ht="25" customHeight="1">
      <c r="A3874" s="1"/>
      <c r="B3874" s="1">
        <v>205</v>
      </c>
      <c r="C3874" s="13" t="s">
        <v>50</v>
      </c>
      <c r="D3874" s="4">
        <v>45382</v>
      </c>
      <c r="E3874" s="4">
        <v>45401</v>
      </c>
      <c r="F3874" s="5">
        <v>2.2032156673114089</v>
      </c>
      <c r="G3874" s="5">
        <f>'PG facts'!D66</f>
        <v>-3</v>
      </c>
      <c r="H3874" s="5">
        <f t="shared" si="120"/>
        <v>4.854159276686457</v>
      </c>
      <c r="I3874" s="5">
        <f t="shared" si="121"/>
        <v>-6.6096470019342268</v>
      </c>
    </row>
    <row r="3875" spans="1:9" ht="25" customHeight="1">
      <c r="A3875" s="1"/>
      <c r="B3875" s="1">
        <v>205</v>
      </c>
      <c r="C3875" s="13" t="s">
        <v>50</v>
      </c>
      <c r="D3875" s="4">
        <v>45473</v>
      </c>
      <c r="E3875" s="4">
        <v>45503</v>
      </c>
      <c r="F3875" s="5">
        <v>1.360673628563136</v>
      </c>
      <c r="G3875" s="5">
        <f>'PG facts'!D73</f>
        <v>-1</v>
      </c>
      <c r="H3875" s="5">
        <f t="shared" si="120"/>
        <v>1.851432723467171</v>
      </c>
      <c r="I3875" s="5">
        <f t="shared" si="121"/>
        <v>-1.360673628563136</v>
      </c>
    </row>
    <row r="3876" spans="1:9" ht="25" customHeight="1">
      <c r="A3876" s="1"/>
      <c r="B3876" s="1">
        <v>205</v>
      </c>
      <c r="C3876" s="13" t="s">
        <v>50</v>
      </c>
      <c r="D3876" s="4">
        <v>45565</v>
      </c>
      <c r="E3876" s="4">
        <v>45583</v>
      </c>
      <c r="F3876" s="5">
        <v>1.8739916021125014</v>
      </c>
      <c r="G3876" s="5">
        <f>'PG facts'!D80</f>
        <v>-1</v>
      </c>
      <c r="H3876" s="5">
        <f t="shared" si="120"/>
        <v>3.5118445247881795</v>
      </c>
      <c r="I3876" s="5">
        <f t="shared" si="121"/>
        <v>-1.8739916021125014</v>
      </c>
    </row>
    <row r="3877" spans="1:9" ht="25" customHeight="1">
      <c r="A3877" s="1"/>
      <c r="B3877" s="1">
        <v>205</v>
      </c>
      <c r="C3877" s="13" t="s">
        <v>50</v>
      </c>
      <c r="D3877" s="4">
        <v>45657</v>
      </c>
      <c r="E3877" s="4">
        <v>45679</v>
      </c>
      <c r="F3877" s="5">
        <v>2.247682698810527</v>
      </c>
      <c r="G3877" s="5">
        <f>'PG facts'!D87</f>
        <v>4</v>
      </c>
      <c r="H3877" s="5">
        <f t="shared" si="120"/>
        <v>5.0520775145321739</v>
      </c>
      <c r="I3877" s="5">
        <f t="shared" si="121"/>
        <v>8.9907307952421078</v>
      </c>
    </row>
    <row r="3878" spans="1:9" ht="25" customHeight="1">
      <c r="A3878" s="1"/>
      <c r="B3878" s="1">
        <v>206</v>
      </c>
      <c r="C3878" s="13" t="s">
        <v>47</v>
      </c>
      <c r="D3878" s="4">
        <v>44651</v>
      </c>
      <c r="E3878" s="4">
        <v>44671</v>
      </c>
      <c r="F3878" s="5">
        <v>3.4048088537418808</v>
      </c>
      <c r="G3878" s="5">
        <f>'PG facts'!D10</f>
        <v>2</v>
      </c>
      <c r="H3878" s="5">
        <f t="shared" si="120"/>
        <v>11.5927233305191</v>
      </c>
      <c r="I3878" s="5">
        <f t="shared" si="121"/>
        <v>6.8096177074837616</v>
      </c>
    </row>
    <row r="3879" spans="1:9" ht="25" customHeight="1">
      <c r="A3879" s="1"/>
      <c r="B3879" s="1">
        <v>206</v>
      </c>
      <c r="C3879" s="13" t="s">
        <v>47</v>
      </c>
      <c r="D3879" s="4">
        <v>44742</v>
      </c>
      <c r="E3879" s="4">
        <v>44771</v>
      </c>
      <c r="F3879" s="5">
        <v>-0.26864270520209343</v>
      </c>
      <c r="G3879" s="5">
        <f>'PG facts'!D17</f>
        <v>0</v>
      </c>
      <c r="H3879" s="5">
        <f t="shared" si="120"/>
        <v>7.2168903058298872E-2</v>
      </c>
      <c r="I3879" s="5">
        <f t="shared" si="121"/>
        <v>0</v>
      </c>
    </row>
    <row r="3880" spans="1:9" ht="25" customHeight="1">
      <c r="A3880" s="1"/>
      <c r="B3880" s="1">
        <v>206</v>
      </c>
      <c r="C3880" s="13" t="s">
        <v>47</v>
      </c>
      <c r="D3880" s="4">
        <v>44834</v>
      </c>
      <c r="E3880" s="4">
        <v>44853</v>
      </c>
      <c r="F3880" s="5">
        <v>-0.97880747126437573</v>
      </c>
      <c r="G3880" s="5">
        <f>'PG facts'!D24</f>
        <v>-3</v>
      </c>
      <c r="H3880" s="5">
        <f t="shared" si="120"/>
        <v>0.95806406580296166</v>
      </c>
      <c r="I3880" s="5">
        <f t="shared" si="121"/>
        <v>2.9364224137931272</v>
      </c>
    </row>
    <row r="3881" spans="1:9" ht="25" customHeight="1">
      <c r="A3881" s="1"/>
      <c r="B3881" s="1">
        <v>206</v>
      </c>
      <c r="C3881" s="13" t="s">
        <v>47</v>
      </c>
      <c r="D3881" s="4">
        <v>44926</v>
      </c>
      <c r="E3881" s="4">
        <v>44945</v>
      </c>
      <c r="F3881" s="5">
        <v>-1.5609194946349714</v>
      </c>
      <c r="G3881" s="5">
        <f>'PG facts'!D31</f>
        <v>-6</v>
      </c>
      <c r="H3881" s="5">
        <f t="shared" si="120"/>
        <v>2.4364696687314944</v>
      </c>
      <c r="I3881" s="5">
        <f t="shared" si="121"/>
        <v>9.3655169678098282</v>
      </c>
    </row>
    <row r="3882" spans="1:9" ht="25" customHeight="1">
      <c r="A3882" s="1"/>
      <c r="B3882" s="1">
        <v>206</v>
      </c>
      <c r="C3882" s="13" t="s">
        <v>47</v>
      </c>
      <c r="D3882" s="4">
        <v>45016</v>
      </c>
      <c r="E3882" s="4">
        <v>45037</v>
      </c>
      <c r="F3882" s="5">
        <v>-0.28354349497309306</v>
      </c>
      <c r="G3882" s="5">
        <f>'PG facts'!D38</f>
        <v>-4</v>
      </c>
      <c r="H3882" s="5">
        <f t="shared" si="120"/>
        <v>8.0396913541556453E-2</v>
      </c>
      <c r="I3882" s="5">
        <f t="shared" si="121"/>
        <v>1.1341739798923722</v>
      </c>
    </row>
    <row r="3883" spans="1:9" ht="25" customHeight="1">
      <c r="A3883" s="1"/>
      <c r="B3883" s="1">
        <v>206</v>
      </c>
      <c r="C3883" s="13" t="s">
        <v>47</v>
      </c>
      <c r="D3883" s="4">
        <v>45107</v>
      </c>
      <c r="E3883" s="4">
        <v>45135</v>
      </c>
      <c r="F3883" s="5">
        <v>-7.7104862613153191E-2</v>
      </c>
      <c r="G3883" s="5">
        <f>'PG facts'!D45</f>
        <v>0</v>
      </c>
      <c r="H3883" s="5">
        <f t="shared" si="120"/>
        <v>5.9451598385932289E-3</v>
      </c>
      <c r="I3883" s="5">
        <f t="shared" si="121"/>
        <v>0</v>
      </c>
    </row>
    <row r="3884" spans="1:9" ht="25" customHeight="1">
      <c r="A3884" s="1"/>
      <c r="B3884" s="1">
        <v>206</v>
      </c>
      <c r="C3884" s="13" t="s">
        <v>47</v>
      </c>
      <c r="D3884" s="4">
        <v>45199</v>
      </c>
      <c r="E3884" s="4">
        <v>45217</v>
      </c>
      <c r="F3884" s="5">
        <v>1.3149542033191297</v>
      </c>
      <c r="G3884" s="5">
        <f>'PG facts'!D52</f>
        <v>-3</v>
      </c>
      <c r="H3884" s="5">
        <f t="shared" si="120"/>
        <v>1.7291045568266472</v>
      </c>
      <c r="I3884" s="5">
        <f t="shared" si="121"/>
        <v>-3.9448626099573891</v>
      </c>
    </row>
    <row r="3885" spans="1:9" ht="25" customHeight="1">
      <c r="A3885" s="1"/>
      <c r="B3885" s="1">
        <v>206</v>
      </c>
      <c r="C3885" s="13" t="s">
        <v>47</v>
      </c>
      <c r="D3885" s="4">
        <v>45291</v>
      </c>
      <c r="E3885" s="4">
        <v>45314</v>
      </c>
      <c r="F3885" s="5">
        <v>2.2032156673114089</v>
      </c>
      <c r="G3885" s="5">
        <f>'PG facts'!D59</f>
        <v>-2</v>
      </c>
      <c r="H3885" s="5">
        <f t="shared" si="120"/>
        <v>4.854159276686457</v>
      </c>
      <c r="I3885" s="5">
        <f t="shared" si="121"/>
        <v>-4.4064313346228179</v>
      </c>
    </row>
    <row r="3886" spans="1:9" ht="25" customHeight="1">
      <c r="A3886" s="1"/>
      <c r="B3886" s="1">
        <v>206</v>
      </c>
      <c r="C3886" s="13" t="s">
        <v>47</v>
      </c>
      <c r="D3886" s="4">
        <v>45382</v>
      </c>
      <c r="E3886" s="4">
        <v>45401</v>
      </c>
      <c r="F3886" s="5">
        <v>1.360673628563136</v>
      </c>
      <c r="G3886" s="5">
        <f>'PG facts'!D66</f>
        <v>-3</v>
      </c>
      <c r="H3886" s="5">
        <f t="shared" si="120"/>
        <v>1.851432723467171</v>
      </c>
      <c r="I3886" s="5">
        <f t="shared" si="121"/>
        <v>-4.082020885689408</v>
      </c>
    </row>
    <row r="3887" spans="1:9" ht="25" customHeight="1">
      <c r="A3887" s="1"/>
      <c r="B3887" s="1">
        <v>206</v>
      </c>
      <c r="C3887" s="13" t="s">
        <v>47</v>
      </c>
      <c r="D3887" s="4">
        <v>45473</v>
      </c>
      <c r="E3887" s="4">
        <v>45503</v>
      </c>
      <c r="F3887" s="5">
        <v>1.8739916021125014</v>
      </c>
      <c r="G3887" s="5">
        <f>'PG facts'!D73</f>
        <v>-1</v>
      </c>
      <c r="H3887" s="5">
        <f t="shared" si="120"/>
        <v>3.5118445247881795</v>
      </c>
      <c r="I3887" s="5">
        <f t="shared" si="121"/>
        <v>-1.8739916021125014</v>
      </c>
    </row>
    <row r="3888" spans="1:9" ht="25" customHeight="1">
      <c r="A3888" s="1"/>
      <c r="B3888" s="1">
        <v>206</v>
      </c>
      <c r="C3888" s="13" t="s">
        <v>47</v>
      </c>
      <c r="D3888" s="4">
        <v>45565</v>
      </c>
      <c r="E3888" s="4">
        <v>45583</v>
      </c>
      <c r="F3888" s="5">
        <v>2.247682698810527</v>
      </c>
      <c r="G3888" s="5">
        <f>'PG facts'!D80</f>
        <v>-1</v>
      </c>
      <c r="H3888" s="5">
        <f t="shared" si="120"/>
        <v>5.0520775145321739</v>
      </c>
      <c r="I3888" s="5">
        <f t="shared" si="121"/>
        <v>-2.247682698810527</v>
      </c>
    </row>
    <row r="3889" spans="1:9" ht="25" customHeight="1">
      <c r="A3889" s="1"/>
      <c r="B3889" s="1">
        <v>206</v>
      </c>
      <c r="C3889" s="13" t="s">
        <v>47</v>
      </c>
      <c r="D3889" s="4">
        <v>45657</v>
      </c>
      <c r="E3889" s="4">
        <v>45679</v>
      </c>
      <c r="F3889" s="5">
        <v>2.2759755941291759</v>
      </c>
      <c r="G3889" s="5">
        <f>'PG facts'!D87</f>
        <v>4</v>
      </c>
      <c r="H3889" s="5">
        <f t="shared" si="120"/>
        <v>5.1800649050716556</v>
      </c>
      <c r="I3889" s="5">
        <f t="shared" si="121"/>
        <v>9.1039023765167038</v>
      </c>
    </row>
    <row r="3890" spans="1:9" ht="25" customHeight="1">
      <c r="A3890" s="1"/>
      <c r="B3890" s="1">
        <v>206</v>
      </c>
      <c r="C3890" s="13" t="s">
        <v>50</v>
      </c>
      <c r="D3890" s="4">
        <v>44742</v>
      </c>
      <c r="E3890" s="4">
        <v>44771</v>
      </c>
      <c r="F3890" s="5">
        <v>3.4048088537418808</v>
      </c>
      <c r="G3890" s="5">
        <f>'PG facts'!D17</f>
        <v>0</v>
      </c>
      <c r="H3890" s="5">
        <f t="shared" si="120"/>
        <v>11.5927233305191</v>
      </c>
      <c r="I3890" s="5">
        <f t="shared" si="121"/>
        <v>0</v>
      </c>
    </row>
    <row r="3891" spans="1:9" ht="25" customHeight="1">
      <c r="A3891" s="1"/>
      <c r="B3891" s="1">
        <v>206</v>
      </c>
      <c r="C3891" s="13" t="s">
        <v>50</v>
      </c>
      <c r="D3891" s="4">
        <v>44834</v>
      </c>
      <c r="E3891" s="4">
        <v>44853</v>
      </c>
      <c r="F3891" s="5">
        <v>-0.26864270520209343</v>
      </c>
      <c r="G3891" s="5">
        <f>'PG facts'!D24</f>
        <v>-3</v>
      </c>
      <c r="H3891" s="5">
        <f t="shared" si="120"/>
        <v>7.2168903058298872E-2</v>
      </c>
      <c r="I3891" s="5">
        <f t="shared" si="121"/>
        <v>0.8059281156062803</v>
      </c>
    </row>
    <row r="3892" spans="1:9" ht="25" customHeight="1">
      <c r="A3892" s="1"/>
      <c r="B3892" s="1">
        <v>206</v>
      </c>
      <c r="C3892" s="13" t="s">
        <v>50</v>
      </c>
      <c r="D3892" s="4">
        <v>44926</v>
      </c>
      <c r="E3892" s="4">
        <v>44945</v>
      </c>
      <c r="F3892" s="5">
        <v>-0.97880747126437573</v>
      </c>
      <c r="G3892" s="5">
        <f>'PG facts'!D31</f>
        <v>-6</v>
      </c>
      <c r="H3892" s="5">
        <f t="shared" si="120"/>
        <v>0.95806406580296166</v>
      </c>
      <c r="I3892" s="5">
        <f t="shared" si="121"/>
        <v>5.8728448275862544</v>
      </c>
    </row>
    <row r="3893" spans="1:9" ht="25" customHeight="1">
      <c r="A3893" s="1"/>
      <c r="B3893" s="1">
        <v>206</v>
      </c>
      <c r="C3893" s="13" t="s">
        <v>50</v>
      </c>
      <c r="D3893" s="4">
        <v>45016</v>
      </c>
      <c r="E3893" s="4">
        <v>45037</v>
      </c>
      <c r="F3893" s="5">
        <v>-1.5609194946349714</v>
      </c>
      <c r="G3893" s="5">
        <f>'PG facts'!D38</f>
        <v>-4</v>
      </c>
      <c r="H3893" s="5">
        <f t="shared" si="120"/>
        <v>2.4364696687314944</v>
      </c>
      <c r="I3893" s="5">
        <f t="shared" si="121"/>
        <v>6.2436779785398855</v>
      </c>
    </row>
    <row r="3894" spans="1:9" ht="25" customHeight="1">
      <c r="A3894" s="1"/>
      <c r="B3894" s="1">
        <v>206</v>
      </c>
      <c r="C3894" s="13" t="s">
        <v>50</v>
      </c>
      <c r="D3894" s="4">
        <v>45107</v>
      </c>
      <c r="E3894" s="4">
        <v>45135</v>
      </c>
      <c r="F3894" s="5">
        <v>-0.28354349497309306</v>
      </c>
      <c r="G3894" s="5">
        <f>'PG facts'!D45</f>
        <v>0</v>
      </c>
      <c r="H3894" s="5">
        <f t="shared" si="120"/>
        <v>8.0396913541556453E-2</v>
      </c>
      <c r="I3894" s="5">
        <f t="shared" si="121"/>
        <v>0</v>
      </c>
    </row>
    <row r="3895" spans="1:9" ht="25" customHeight="1">
      <c r="A3895" s="1"/>
      <c r="B3895" s="1">
        <v>206</v>
      </c>
      <c r="C3895" s="13" t="s">
        <v>50</v>
      </c>
      <c r="D3895" s="4">
        <v>45199</v>
      </c>
      <c r="E3895" s="4">
        <v>45217</v>
      </c>
      <c r="F3895" s="5">
        <v>-7.7104862613153191E-2</v>
      </c>
      <c r="G3895" s="5">
        <f>'PG facts'!D52</f>
        <v>-3</v>
      </c>
      <c r="H3895" s="5">
        <f t="shared" si="120"/>
        <v>5.9451598385932289E-3</v>
      </c>
      <c r="I3895" s="5">
        <f t="shared" si="121"/>
        <v>0.23131458783945957</v>
      </c>
    </row>
    <row r="3896" spans="1:9" ht="25" customHeight="1">
      <c r="A3896" s="1"/>
      <c r="B3896" s="1">
        <v>206</v>
      </c>
      <c r="C3896" s="13" t="s">
        <v>50</v>
      </c>
      <c r="D3896" s="4">
        <v>45291</v>
      </c>
      <c r="E3896" s="4">
        <v>45314</v>
      </c>
      <c r="F3896" s="5">
        <v>1.3149542033191297</v>
      </c>
      <c r="G3896" s="5">
        <f>'PG facts'!D59</f>
        <v>-2</v>
      </c>
      <c r="H3896" s="5">
        <f t="shared" si="120"/>
        <v>1.7291045568266472</v>
      </c>
      <c r="I3896" s="5">
        <f t="shared" si="121"/>
        <v>-2.6299084066382594</v>
      </c>
    </row>
    <row r="3897" spans="1:9" ht="25" customHeight="1">
      <c r="A3897" s="1"/>
      <c r="B3897" s="1">
        <v>206</v>
      </c>
      <c r="C3897" s="13" t="s">
        <v>50</v>
      </c>
      <c r="D3897" s="4">
        <v>45382</v>
      </c>
      <c r="E3897" s="4">
        <v>45401</v>
      </c>
      <c r="F3897" s="5">
        <v>2.2032156673114089</v>
      </c>
      <c r="G3897" s="5">
        <f>'PG facts'!D66</f>
        <v>-3</v>
      </c>
      <c r="H3897" s="5">
        <f t="shared" si="120"/>
        <v>4.854159276686457</v>
      </c>
      <c r="I3897" s="5">
        <f t="shared" si="121"/>
        <v>-6.6096470019342268</v>
      </c>
    </row>
    <row r="3898" spans="1:9" ht="25" customHeight="1">
      <c r="A3898" s="1"/>
      <c r="B3898" s="1">
        <v>206</v>
      </c>
      <c r="C3898" s="13" t="s">
        <v>50</v>
      </c>
      <c r="D3898" s="4">
        <v>45473</v>
      </c>
      <c r="E3898" s="4">
        <v>45503</v>
      </c>
      <c r="F3898" s="5">
        <v>1.360673628563136</v>
      </c>
      <c r="G3898" s="5">
        <f>'PG facts'!D73</f>
        <v>-1</v>
      </c>
      <c r="H3898" s="5">
        <f t="shared" si="120"/>
        <v>1.851432723467171</v>
      </c>
      <c r="I3898" s="5">
        <f t="shared" si="121"/>
        <v>-1.360673628563136</v>
      </c>
    </row>
    <row r="3899" spans="1:9" ht="25" customHeight="1">
      <c r="A3899" s="1"/>
      <c r="B3899" s="1">
        <v>206</v>
      </c>
      <c r="C3899" s="13" t="s">
        <v>50</v>
      </c>
      <c r="D3899" s="4">
        <v>45565</v>
      </c>
      <c r="E3899" s="4">
        <v>45583</v>
      </c>
      <c r="F3899" s="5">
        <v>1.8739916021125014</v>
      </c>
      <c r="G3899" s="5">
        <f>'PG facts'!D80</f>
        <v>-1</v>
      </c>
      <c r="H3899" s="5">
        <f t="shared" si="120"/>
        <v>3.5118445247881795</v>
      </c>
      <c r="I3899" s="5">
        <f t="shared" si="121"/>
        <v>-1.8739916021125014</v>
      </c>
    </row>
    <row r="3900" spans="1:9" ht="25" customHeight="1">
      <c r="A3900" s="1"/>
      <c r="B3900" s="1">
        <v>206</v>
      </c>
      <c r="C3900" s="13" t="s">
        <v>50</v>
      </c>
      <c r="D3900" s="4">
        <v>45657</v>
      </c>
      <c r="E3900" s="4">
        <v>45679</v>
      </c>
      <c r="F3900" s="5">
        <v>2.247682698810527</v>
      </c>
      <c r="G3900" s="5">
        <f>'PG facts'!D87</f>
        <v>4</v>
      </c>
      <c r="H3900" s="5">
        <f t="shared" si="120"/>
        <v>5.0520775145321739</v>
      </c>
      <c r="I3900" s="5">
        <f t="shared" si="121"/>
        <v>8.9907307952421078</v>
      </c>
    </row>
    <row r="3901" spans="1:9" ht="25" customHeight="1">
      <c r="A3901" s="1"/>
      <c r="B3901" s="1">
        <v>207</v>
      </c>
      <c r="C3901" s="13" t="s">
        <v>47</v>
      </c>
      <c r="D3901" s="4">
        <v>44651</v>
      </c>
      <c r="E3901" s="4">
        <v>44671</v>
      </c>
      <c r="F3901" s="5">
        <v>3.4048088537418808</v>
      </c>
      <c r="G3901" s="5">
        <f>'PG facts'!D10</f>
        <v>2</v>
      </c>
      <c r="H3901" s="5">
        <f t="shared" si="120"/>
        <v>11.5927233305191</v>
      </c>
      <c r="I3901" s="5">
        <f t="shared" si="121"/>
        <v>6.8096177074837616</v>
      </c>
    </row>
    <row r="3902" spans="1:9" ht="25" customHeight="1">
      <c r="A3902" s="1"/>
      <c r="B3902" s="1">
        <v>207</v>
      </c>
      <c r="C3902" s="13" t="s">
        <v>47</v>
      </c>
      <c r="D3902" s="4">
        <v>44742</v>
      </c>
      <c r="E3902" s="4">
        <v>44771</v>
      </c>
      <c r="F3902" s="5">
        <v>-0.26864270520209343</v>
      </c>
      <c r="G3902" s="5">
        <f>'PG facts'!D17</f>
        <v>0</v>
      </c>
      <c r="H3902" s="5">
        <f t="shared" si="120"/>
        <v>7.2168903058298872E-2</v>
      </c>
      <c r="I3902" s="5">
        <f t="shared" si="121"/>
        <v>0</v>
      </c>
    </row>
    <row r="3903" spans="1:9" ht="25" customHeight="1">
      <c r="A3903" s="1"/>
      <c r="B3903" s="1">
        <v>207</v>
      </c>
      <c r="C3903" s="13" t="s">
        <v>47</v>
      </c>
      <c r="D3903" s="4">
        <v>44834</v>
      </c>
      <c r="E3903" s="4">
        <v>44853</v>
      </c>
      <c r="F3903" s="5">
        <v>-0.97880747126437573</v>
      </c>
      <c r="G3903" s="5">
        <f>'PG facts'!D24</f>
        <v>-3</v>
      </c>
      <c r="H3903" s="5">
        <f t="shared" si="120"/>
        <v>0.95806406580296166</v>
      </c>
      <c r="I3903" s="5">
        <f t="shared" si="121"/>
        <v>2.9364224137931272</v>
      </c>
    </row>
    <row r="3904" spans="1:9" ht="25" customHeight="1">
      <c r="A3904" s="1"/>
      <c r="B3904" s="1">
        <v>207</v>
      </c>
      <c r="C3904" s="13" t="s">
        <v>47</v>
      </c>
      <c r="D3904" s="4">
        <v>44926</v>
      </c>
      <c r="E3904" s="4">
        <v>44945</v>
      </c>
      <c r="F3904" s="5">
        <v>-1.5609194946349714</v>
      </c>
      <c r="G3904" s="5">
        <f>'PG facts'!D31</f>
        <v>-6</v>
      </c>
      <c r="H3904" s="5">
        <f t="shared" si="120"/>
        <v>2.4364696687314944</v>
      </c>
      <c r="I3904" s="5">
        <f t="shared" si="121"/>
        <v>9.3655169678098282</v>
      </c>
    </row>
    <row r="3905" spans="1:9" ht="25" customHeight="1">
      <c r="A3905" s="1"/>
      <c r="B3905" s="1">
        <v>207</v>
      </c>
      <c r="C3905" s="13" t="s">
        <v>47</v>
      </c>
      <c r="D3905" s="4">
        <v>45016</v>
      </c>
      <c r="E3905" s="4">
        <v>45037</v>
      </c>
      <c r="F3905" s="5">
        <v>-0.28354349497309306</v>
      </c>
      <c r="G3905" s="5">
        <f>'PG facts'!D38</f>
        <v>-4</v>
      </c>
      <c r="H3905" s="5">
        <f t="shared" si="120"/>
        <v>8.0396913541556453E-2</v>
      </c>
      <c r="I3905" s="5">
        <f t="shared" si="121"/>
        <v>1.1341739798923722</v>
      </c>
    </row>
    <row r="3906" spans="1:9" ht="25" customHeight="1">
      <c r="A3906" s="1"/>
      <c r="B3906" s="1">
        <v>207</v>
      </c>
      <c r="C3906" s="13" t="s">
        <v>47</v>
      </c>
      <c r="D3906" s="4">
        <v>45107</v>
      </c>
      <c r="E3906" s="4">
        <v>45135</v>
      </c>
      <c r="F3906" s="5">
        <v>-7.7104862613153191E-2</v>
      </c>
      <c r="G3906" s="5">
        <f>'PG facts'!D45</f>
        <v>0</v>
      </c>
      <c r="H3906" s="5">
        <f t="shared" si="120"/>
        <v>5.9451598385932289E-3</v>
      </c>
      <c r="I3906" s="5">
        <f t="shared" si="121"/>
        <v>0</v>
      </c>
    </row>
    <row r="3907" spans="1:9" ht="25" customHeight="1">
      <c r="A3907" s="1"/>
      <c r="B3907" s="1">
        <v>207</v>
      </c>
      <c r="C3907" s="13" t="s">
        <v>47</v>
      </c>
      <c r="D3907" s="4">
        <v>45199</v>
      </c>
      <c r="E3907" s="4">
        <v>45217</v>
      </c>
      <c r="F3907" s="5">
        <v>1.3149542033191297</v>
      </c>
      <c r="G3907" s="5">
        <f>'PG facts'!D52</f>
        <v>-3</v>
      </c>
      <c r="H3907" s="5">
        <f t="shared" si="120"/>
        <v>1.7291045568266472</v>
      </c>
      <c r="I3907" s="5">
        <f t="shared" si="121"/>
        <v>-3.9448626099573891</v>
      </c>
    </row>
    <row r="3908" spans="1:9" ht="25" customHeight="1">
      <c r="A3908" s="1"/>
      <c r="B3908" s="1">
        <v>207</v>
      </c>
      <c r="C3908" s="13" t="s">
        <v>47</v>
      </c>
      <c r="D3908" s="4">
        <v>45291</v>
      </c>
      <c r="E3908" s="4">
        <v>45314</v>
      </c>
      <c r="F3908" s="5">
        <v>2.2032156673114089</v>
      </c>
      <c r="G3908" s="5">
        <f>'PG facts'!D59</f>
        <v>-2</v>
      </c>
      <c r="H3908" s="5">
        <f t="shared" si="120"/>
        <v>4.854159276686457</v>
      </c>
      <c r="I3908" s="5">
        <f t="shared" si="121"/>
        <v>-4.4064313346228179</v>
      </c>
    </row>
    <row r="3909" spans="1:9" ht="25" customHeight="1">
      <c r="A3909" s="1"/>
      <c r="B3909" s="1">
        <v>207</v>
      </c>
      <c r="C3909" s="13" t="s">
        <v>47</v>
      </c>
      <c r="D3909" s="4">
        <v>45382</v>
      </c>
      <c r="E3909" s="4">
        <v>45401</v>
      </c>
      <c r="F3909" s="5">
        <v>1.360673628563136</v>
      </c>
      <c r="G3909" s="5">
        <f>'PG facts'!D66</f>
        <v>-3</v>
      </c>
      <c r="H3909" s="5">
        <f t="shared" si="120"/>
        <v>1.851432723467171</v>
      </c>
      <c r="I3909" s="5">
        <f t="shared" si="121"/>
        <v>-4.082020885689408</v>
      </c>
    </row>
    <row r="3910" spans="1:9" ht="25" customHeight="1">
      <c r="A3910" s="1"/>
      <c r="B3910" s="1">
        <v>207</v>
      </c>
      <c r="C3910" s="13" t="s">
        <v>47</v>
      </c>
      <c r="D3910" s="4">
        <v>45473</v>
      </c>
      <c r="E3910" s="4">
        <v>45503</v>
      </c>
      <c r="F3910" s="5">
        <v>1.8739916021125014</v>
      </c>
      <c r="G3910" s="5">
        <f>'PG facts'!D73</f>
        <v>-1</v>
      </c>
      <c r="H3910" s="5">
        <f t="shared" ref="H3910:H3973" si="122">F3910^2</f>
        <v>3.5118445247881795</v>
      </c>
      <c r="I3910" s="5">
        <f t="shared" ref="I3910:I3973" si="123">F3910*G3910</f>
        <v>-1.8739916021125014</v>
      </c>
    </row>
    <row r="3911" spans="1:9" ht="25" customHeight="1">
      <c r="A3911" s="1"/>
      <c r="B3911" s="1">
        <v>207</v>
      </c>
      <c r="C3911" s="13" t="s">
        <v>47</v>
      </c>
      <c r="D3911" s="4">
        <v>45565</v>
      </c>
      <c r="E3911" s="4">
        <v>45583</v>
      </c>
      <c r="F3911" s="5">
        <v>2.247682698810527</v>
      </c>
      <c r="G3911" s="5">
        <f>'PG facts'!D80</f>
        <v>-1</v>
      </c>
      <c r="H3911" s="5">
        <f t="shared" si="122"/>
        <v>5.0520775145321739</v>
      </c>
      <c r="I3911" s="5">
        <f t="shared" si="123"/>
        <v>-2.247682698810527</v>
      </c>
    </row>
    <row r="3912" spans="1:9" ht="25" customHeight="1">
      <c r="A3912" s="1"/>
      <c r="B3912" s="1">
        <v>207</v>
      </c>
      <c r="C3912" s="13" t="s">
        <v>47</v>
      </c>
      <c r="D3912" s="4">
        <v>45657</v>
      </c>
      <c r="E3912" s="4">
        <v>45679</v>
      </c>
      <c r="F3912" s="5">
        <v>2.085735971059921</v>
      </c>
      <c r="G3912" s="5">
        <f>'PG facts'!D87</f>
        <v>4</v>
      </c>
      <c r="H3912" s="5">
        <f t="shared" si="122"/>
        <v>4.3502945409732714</v>
      </c>
      <c r="I3912" s="5">
        <f t="shared" si="123"/>
        <v>8.3429438842396841</v>
      </c>
    </row>
    <row r="3913" spans="1:9" ht="25" customHeight="1">
      <c r="A3913" s="1"/>
      <c r="B3913" s="1">
        <v>207</v>
      </c>
      <c r="C3913" s="13" t="s">
        <v>50</v>
      </c>
      <c r="D3913" s="4">
        <v>44742</v>
      </c>
      <c r="E3913" s="4">
        <v>44771</v>
      </c>
      <c r="F3913" s="5">
        <v>3.4048088537418808</v>
      </c>
      <c r="G3913" s="5">
        <f>'PG facts'!D17</f>
        <v>0</v>
      </c>
      <c r="H3913" s="5">
        <f t="shared" si="122"/>
        <v>11.5927233305191</v>
      </c>
      <c r="I3913" s="5">
        <f t="shared" si="123"/>
        <v>0</v>
      </c>
    </row>
    <row r="3914" spans="1:9" ht="25" customHeight="1">
      <c r="A3914" s="1"/>
      <c r="B3914" s="1">
        <v>207</v>
      </c>
      <c r="C3914" s="13" t="s">
        <v>50</v>
      </c>
      <c r="D3914" s="4">
        <v>44834</v>
      </c>
      <c r="E3914" s="4">
        <v>44853</v>
      </c>
      <c r="F3914" s="5">
        <v>-0.26864270520209343</v>
      </c>
      <c r="G3914" s="5">
        <f>'PG facts'!D24</f>
        <v>-3</v>
      </c>
      <c r="H3914" s="5">
        <f t="shared" si="122"/>
        <v>7.2168903058298872E-2</v>
      </c>
      <c r="I3914" s="5">
        <f t="shared" si="123"/>
        <v>0.8059281156062803</v>
      </c>
    </row>
    <row r="3915" spans="1:9" ht="25" customHeight="1">
      <c r="A3915" s="1"/>
      <c r="B3915" s="1">
        <v>207</v>
      </c>
      <c r="C3915" s="13" t="s">
        <v>50</v>
      </c>
      <c r="D3915" s="4">
        <v>44926</v>
      </c>
      <c r="E3915" s="4">
        <v>44945</v>
      </c>
      <c r="F3915" s="5">
        <v>-0.97880747126437573</v>
      </c>
      <c r="G3915" s="5">
        <f>'PG facts'!D31</f>
        <v>-6</v>
      </c>
      <c r="H3915" s="5">
        <f t="shared" si="122"/>
        <v>0.95806406580296166</v>
      </c>
      <c r="I3915" s="5">
        <f t="shared" si="123"/>
        <v>5.8728448275862544</v>
      </c>
    </row>
    <row r="3916" spans="1:9" ht="25" customHeight="1">
      <c r="A3916" s="1"/>
      <c r="B3916" s="1">
        <v>207</v>
      </c>
      <c r="C3916" s="13" t="s">
        <v>50</v>
      </c>
      <c r="D3916" s="4">
        <v>45016</v>
      </c>
      <c r="E3916" s="4">
        <v>45037</v>
      </c>
      <c r="F3916" s="5">
        <v>-1.5609194946349714</v>
      </c>
      <c r="G3916" s="5">
        <f>'PG facts'!D38</f>
        <v>-4</v>
      </c>
      <c r="H3916" s="5">
        <f t="shared" si="122"/>
        <v>2.4364696687314944</v>
      </c>
      <c r="I3916" s="5">
        <f t="shared" si="123"/>
        <v>6.2436779785398855</v>
      </c>
    </row>
    <row r="3917" spans="1:9" ht="25" customHeight="1">
      <c r="A3917" s="1"/>
      <c r="B3917" s="1">
        <v>207</v>
      </c>
      <c r="C3917" s="13" t="s">
        <v>50</v>
      </c>
      <c r="D3917" s="4">
        <v>45107</v>
      </c>
      <c r="E3917" s="4">
        <v>45135</v>
      </c>
      <c r="F3917" s="5">
        <v>-0.28354349497309306</v>
      </c>
      <c r="G3917" s="5">
        <f>'PG facts'!D45</f>
        <v>0</v>
      </c>
      <c r="H3917" s="5">
        <f t="shared" si="122"/>
        <v>8.0396913541556453E-2</v>
      </c>
      <c r="I3917" s="5">
        <f t="shared" si="123"/>
        <v>0</v>
      </c>
    </row>
    <row r="3918" spans="1:9" ht="25" customHeight="1">
      <c r="A3918" s="1"/>
      <c r="B3918" s="1">
        <v>207</v>
      </c>
      <c r="C3918" s="13" t="s">
        <v>50</v>
      </c>
      <c r="D3918" s="4">
        <v>45199</v>
      </c>
      <c r="E3918" s="4">
        <v>45217</v>
      </c>
      <c r="F3918" s="5">
        <v>-7.7104862613153191E-2</v>
      </c>
      <c r="G3918" s="5">
        <f>'PG facts'!D52</f>
        <v>-3</v>
      </c>
      <c r="H3918" s="5">
        <f t="shared" si="122"/>
        <v>5.9451598385932289E-3</v>
      </c>
      <c r="I3918" s="5">
        <f t="shared" si="123"/>
        <v>0.23131458783945957</v>
      </c>
    </row>
    <row r="3919" spans="1:9" ht="25" customHeight="1">
      <c r="A3919" s="1"/>
      <c r="B3919" s="1">
        <v>207</v>
      </c>
      <c r="C3919" s="13" t="s">
        <v>50</v>
      </c>
      <c r="D3919" s="4">
        <v>45291</v>
      </c>
      <c r="E3919" s="4">
        <v>45314</v>
      </c>
      <c r="F3919" s="5">
        <v>1.3149542033191297</v>
      </c>
      <c r="G3919" s="5">
        <f>'PG facts'!D59</f>
        <v>-2</v>
      </c>
      <c r="H3919" s="5">
        <f t="shared" si="122"/>
        <v>1.7291045568266472</v>
      </c>
      <c r="I3919" s="5">
        <f t="shared" si="123"/>
        <v>-2.6299084066382594</v>
      </c>
    </row>
    <row r="3920" spans="1:9" ht="25" customHeight="1">
      <c r="A3920" s="1"/>
      <c r="B3920" s="1">
        <v>207</v>
      </c>
      <c r="C3920" s="13" t="s">
        <v>50</v>
      </c>
      <c r="D3920" s="4">
        <v>45382</v>
      </c>
      <c r="E3920" s="4">
        <v>45401</v>
      </c>
      <c r="F3920" s="5">
        <v>2.2032156673114089</v>
      </c>
      <c r="G3920" s="5">
        <f>'PG facts'!D66</f>
        <v>-3</v>
      </c>
      <c r="H3920" s="5">
        <f t="shared" si="122"/>
        <v>4.854159276686457</v>
      </c>
      <c r="I3920" s="5">
        <f t="shared" si="123"/>
        <v>-6.6096470019342268</v>
      </c>
    </row>
    <row r="3921" spans="1:9" ht="25" customHeight="1">
      <c r="A3921" s="1"/>
      <c r="B3921" s="1">
        <v>207</v>
      </c>
      <c r="C3921" s="13" t="s">
        <v>50</v>
      </c>
      <c r="D3921" s="4">
        <v>45473</v>
      </c>
      <c r="E3921" s="4">
        <v>45503</v>
      </c>
      <c r="F3921" s="5">
        <v>1.360673628563136</v>
      </c>
      <c r="G3921" s="5">
        <f>'PG facts'!D73</f>
        <v>-1</v>
      </c>
      <c r="H3921" s="5">
        <f t="shared" si="122"/>
        <v>1.851432723467171</v>
      </c>
      <c r="I3921" s="5">
        <f t="shared" si="123"/>
        <v>-1.360673628563136</v>
      </c>
    </row>
    <row r="3922" spans="1:9" ht="25" customHeight="1">
      <c r="A3922" s="1"/>
      <c r="B3922" s="1">
        <v>207</v>
      </c>
      <c r="C3922" s="13" t="s">
        <v>50</v>
      </c>
      <c r="D3922" s="4">
        <v>45565</v>
      </c>
      <c r="E3922" s="4">
        <v>45583</v>
      </c>
      <c r="F3922" s="5">
        <v>1.8739916021125014</v>
      </c>
      <c r="G3922" s="5">
        <f>'PG facts'!D80</f>
        <v>-1</v>
      </c>
      <c r="H3922" s="5">
        <f t="shared" si="122"/>
        <v>3.5118445247881795</v>
      </c>
      <c r="I3922" s="5">
        <f t="shared" si="123"/>
        <v>-1.8739916021125014</v>
      </c>
    </row>
    <row r="3923" spans="1:9" ht="25" customHeight="1">
      <c r="A3923" s="1"/>
      <c r="B3923" s="1">
        <v>207</v>
      </c>
      <c r="C3923" s="13" t="s">
        <v>50</v>
      </c>
      <c r="D3923" s="4">
        <v>45657</v>
      </c>
      <c r="E3923" s="4">
        <v>45679</v>
      </c>
      <c r="F3923" s="5">
        <v>2.247682698810527</v>
      </c>
      <c r="G3923" s="5">
        <f>'PG facts'!D87</f>
        <v>4</v>
      </c>
      <c r="H3923" s="5">
        <f t="shared" si="122"/>
        <v>5.0520775145321739</v>
      </c>
      <c r="I3923" s="5">
        <f t="shared" si="123"/>
        <v>8.9907307952421078</v>
      </c>
    </row>
    <row r="3924" spans="1:9" ht="25" customHeight="1">
      <c r="A3924" s="1"/>
      <c r="B3924" s="1">
        <v>208</v>
      </c>
      <c r="C3924" s="13" t="s">
        <v>47</v>
      </c>
      <c r="D3924" s="4">
        <v>44651</v>
      </c>
      <c r="E3924" s="4">
        <v>44671</v>
      </c>
      <c r="F3924" s="5">
        <v>3.4048088537418808</v>
      </c>
      <c r="G3924" s="5">
        <f>'PG facts'!D10</f>
        <v>2</v>
      </c>
      <c r="H3924" s="5">
        <f t="shared" si="122"/>
        <v>11.5927233305191</v>
      </c>
      <c r="I3924" s="5">
        <f t="shared" si="123"/>
        <v>6.8096177074837616</v>
      </c>
    </row>
    <row r="3925" spans="1:9" ht="25" customHeight="1">
      <c r="A3925" s="1"/>
      <c r="B3925" s="1">
        <v>208</v>
      </c>
      <c r="C3925" s="13" t="s">
        <v>47</v>
      </c>
      <c r="D3925" s="4">
        <v>44742</v>
      </c>
      <c r="E3925" s="4">
        <v>44771</v>
      </c>
      <c r="F3925" s="5">
        <v>-0.26864270520209343</v>
      </c>
      <c r="G3925" s="5">
        <f>'PG facts'!D17</f>
        <v>0</v>
      </c>
      <c r="H3925" s="5">
        <f t="shared" si="122"/>
        <v>7.2168903058298872E-2</v>
      </c>
      <c r="I3925" s="5">
        <f t="shared" si="123"/>
        <v>0</v>
      </c>
    </row>
    <row r="3926" spans="1:9" ht="25" customHeight="1">
      <c r="A3926" s="1"/>
      <c r="B3926" s="1">
        <v>208</v>
      </c>
      <c r="C3926" s="13" t="s">
        <v>47</v>
      </c>
      <c r="D3926" s="4">
        <v>44834</v>
      </c>
      <c r="E3926" s="4">
        <v>44853</v>
      </c>
      <c r="F3926" s="5">
        <v>-0.97880747126437573</v>
      </c>
      <c r="G3926" s="5">
        <f>'PG facts'!D24</f>
        <v>-3</v>
      </c>
      <c r="H3926" s="5">
        <f t="shared" si="122"/>
        <v>0.95806406580296166</v>
      </c>
      <c r="I3926" s="5">
        <f t="shared" si="123"/>
        <v>2.9364224137931272</v>
      </c>
    </row>
    <row r="3927" spans="1:9" ht="25" customHeight="1">
      <c r="A3927" s="1"/>
      <c r="B3927" s="1">
        <v>208</v>
      </c>
      <c r="C3927" s="13" t="s">
        <v>47</v>
      </c>
      <c r="D3927" s="4">
        <v>44926</v>
      </c>
      <c r="E3927" s="4">
        <v>44945</v>
      </c>
      <c r="F3927" s="5">
        <v>-1.5609194946349714</v>
      </c>
      <c r="G3927" s="5">
        <f>'PG facts'!D31</f>
        <v>-6</v>
      </c>
      <c r="H3927" s="5">
        <f t="shared" si="122"/>
        <v>2.4364696687314944</v>
      </c>
      <c r="I3927" s="5">
        <f t="shared" si="123"/>
        <v>9.3655169678098282</v>
      </c>
    </row>
    <row r="3928" spans="1:9" ht="25" customHeight="1">
      <c r="A3928" s="1"/>
      <c r="B3928" s="1">
        <v>208</v>
      </c>
      <c r="C3928" s="13" t="s">
        <v>47</v>
      </c>
      <c r="D3928" s="4">
        <v>45016</v>
      </c>
      <c r="E3928" s="4">
        <v>45037</v>
      </c>
      <c r="F3928" s="5">
        <v>-0.28354349497309306</v>
      </c>
      <c r="G3928" s="5">
        <f>'PG facts'!D38</f>
        <v>-4</v>
      </c>
      <c r="H3928" s="5">
        <f t="shared" si="122"/>
        <v>8.0396913541556453E-2</v>
      </c>
      <c r="I3928" s="5">
        <f t="shared" si="123"/>
        <v>1.1341739798923722</v>
      </c>
    </row>
    <row r="3929" spans="1:9" ht="25" customHeight="1">
      <c r="A3929" s="1"/>
      <c r="B3929" s="1">
        <v>208</v>
      </c>
      <c r="C3929" s="13" t="s">
        <v>47</v>
      </c>
      <c r="D3929" s="4">
        <v>45107</v>
      </c>
      <c r="E3929" s="4">
        <v>45135</v>
      </c>
      <c r="F3929" s="5">
        <v>-7.7104862613153191E-2</v>
      </c>
      <c r="G3929" s="5">
        <f>'PG facts'!D45</f>
        <v>0</v>
      </c>
      <c r="H3929" s="5">
        <f t="shared" si="122"/>
        <v>5.9451598385932289E-3</v>
      </c>
      <c r="I3929" s="5">
        <f t="shared" si="123"/>
        <v>0</v>
      </c>
    </row>
    <row r="3930" spans="1:9" ht="25" customHeight="1">
      <c r="A3930" s="1"/>
      <c r="B3930" s="1">
        <v>208</v>
      </c>
      <c r="C3930" s="13" t="s">
        <v>47</v>
      </c>
      <c r="D3930" s="4">
        <v>45199</v>
      </c>
      <c r="E3930" s="4">
        <v>45217</v>
      </c>
      <c r="F3930" s="5">
        <v>1.3149542033191297</v>
      </c>
      <c r="G3930" s="5">
        <f>'PG facts'!D52</f>
        <v>-3</v>
      </c>
      <c r="H3930" s="5">
        <f t="shared" si="122"/>
        <v>1.7291045568266472</v>
      </c>
      <c r="I3930" s="5">
        <f t="shared" si="123"/>
        <v>-3.9448626099573891</v>
      </c>
    </row>
    <row r="3931" spans="1:9" ht="25" customHeight="1">
      <c r="A3931" s="1"/>
      <c r="B3931" s="1">
        <v>208</v>
      </c>
      <c r="C3931" s="13" t="s">
        <v>47</v>
      </c>
      <c r="D3931" s="4">
        <v>45291</v>
      </c>
      <c r="E3931" s="4">
        <v>45314</v>
      </c>
      <c r="F3931" s="5">
        <v>2.2032156673114089</v>
      </c>
      <c r="G3931" s="5">
        <f>'PG facts'!D59</f>
        <v>-2</v>
      </c>
      <c r="H3931" s="5">
        <f t="shared" si="122"/>
        <v>4.854159276686457</v>
      </c>
      <c r="I3931" s="5">
        <f t="shared" si="123"/>
        <v>-4.4064313346228179</v>
      </c>
    </row>
    <row r="3932" spans="1:9" ht="25" customHeight="1">
      <c r="A3932" s="1"/>
      <c r="B3932" s="1">
        <v>208</v>
      </c>
      <c r="C3932" s="13" t="s">
        <v>47</v>
      </c>
      <c r="D3932" s="4">
        <v>45382</v>
      </c>
      <c r="E3932" s="4">
        <v>45401</v>
      </c>
      <c r="F3932" s="5">
        <v>1.360673628563136</v>
      </c>
      <c r="G3932" s="5">
        <f>'PG facts'!D66</f>
        <v>-3</v>
      </c>
      <c r="H3932" s="5">
        <f t="shared" si="122"/>
        <v>1.851432723467171</v>
      </c>
      <c r="I3932" s="5">
        <f t="shared" si="123"/>
        <v>-4.082020885689408</v>
      </c>
    </row>
    <row r="3933" spans="1:9" ht="25" customHeight="1">
      <c r="A3933" s="1"/>
      <c r="B3933" s="1">
        <v>208</v>
      </c>
      <c r="C3933" s="13" t="s">
        <v>47</v>
      </c>
      <c r="D3933" s="4">
        <v>45473</v>
      </c>
      <c r="E3933" s="4">
        <v>45503</v>
      </c>
      <c r="F3933" s="5">
        <v>1.8739916021125014</v>
      </c>
      <c r="G3933" s="5">
        <f>'PG facts'!D73</f>
        <v>-1</v>
      </c>
      <c r="H3933" s="5">
        <f t="shared" si="122"/>
        <v>3.5118445247881795</v>
      </c>
      <c r="I3933" s="5">
        <f t="shared" si="123"/>
        <v>-1.8739916021125014</v>
      </c>
    </row>
    <row r="3934" spans="1:9" ht="25" customHeight="1">
      <c r="A3934" s="1"/>
      <c r="B3934" s="1">
        <v>208</v>
      </c>
      <c r="C3934" s="13" t="s">
        <v>47</v>
      </c>
      <c r="D3934" s="4">
        <v>45565</v>
      </c>
      <c r="E3934" s="4">
        <v>45583</v>
      </c>
      <c r="F3934" s="5">
        <v>2.247682698810527</v>
      </c>
      <c r="G3934" s="5">
        <f>'PG facts'!D80</f>
        <v>-1</v>
      </c>
      <c r="H3934" s="5">
        <f t="shared" si="122"/>
        <v>5.0520775145321739</v>
      </c>
      <c r="I3934" s="5">
        <f t="shared" si="123"/>
        <v>-2.247682698810527</v>
      </c>
    </row>
    <row r="3935" spans="1:9" ht="25" customHeight="1">
      <c r="A3935" s="1"/>
      <c r="B3935" s="1">
        <v>208</v>
      </c>
      <c r="C3935" s="13" t="s">
        <v>47</v>
      </c>
      <c r="D3935" s="4">
        <v>45657</v>
      </c>
      <c r="E3935" s="4">
        <v>45679</v>
      </c>
      <c r="F3935" s="5">
        <v>2.1103784092813216</v>
      </c>
      <c r="G3935" s="5">
        <f>'PG facts'!D87</f>
        <v>4</v>
      </c>
      <c r="H3935" s="5">
        <f t="shared" si="122"/>
        <v>4.453697030360761</v>
      </c>
      <c r="I3935" s="5">
        <f t="shared" si="123"/>
        <v>8.4415136371252864</v>
      </c>
    </row>
    <row r="3936" spans="1:9" ht="25" customHeight="1">
      <c r="A3936" s="1"/>
      <c r="B3936" s="1">
        <v>208</v>
      </c>
      <c r="C3936" s="13" t="s">
        <v>50</v>
      </c>
      <c r="D3936" s="4">
        <v>44742</v>
      </c>
      <c r="E3936" s="4">
        <v>44771</v>
      </c>
      <c r="F3936" s="5">
        <v>3.4048088537418808</v>
      </c>
      <c r="G3936" s="5">
        <f>'PG facts'!D17</f>
        <v>0</v>
      </c>
      <c r="H3936" s="5">
        <f t="shared" si="122"/>
        <v>11.5927233305191</v>
      </c>
      <c r="I3936" s="5">
        <f t="shared" si="123"/>
        <v>0</v>
      </c>
    </row>
    <row r="3937" spans="1:9" ht="25" customHeight="1">
      <c r="A3937" s="1"/>
      <c r="B3937" s="1">
        <v>208</v>
      </c>
      <c r="C3937" s="13" t="s">
        <v>50</v>
      </c>
      <c r="D3937" s="4">
        <v>44834</v>
      </c>
      <c r="E3937" s="4">
        <v>44853</v>
      </c>
      <c r="F3937" s="5">
        <v>-0.26864270520209343</v>
      </c>
      <c r="G3937" s="5">
        <f>'PG facts'!D24</f>
        <v>-3</v>
      </c>
      <c r="H3937" s="5">
        <f t="shared" si="122"/>
        <v>7.2168903058298872E-2</v>
      </c>
      <c r="I3937" s="5">
        <f t="shared" si="123"/>
        <v>0.8059281156062803</v>
      </c>
    </row>
    <row r="3938" spans="1:9" ht="25" customHeight="1">
      <c r="A3938" s="1"/>
      <c r="B3938" s="1">
        <v>208</v>
      </c>
      <c r="C3938" s="13" t="s">
        <v>50</v>
      </c>
      <c r="D3938" s="4">
        <v>44926</v>
      </c>
      <c r="E3938" s="4">
        <v>44945</v>
      </c>
      <c r="F3938" s="5">
        <v>-0.97880747126437573</v>
      </c>
      <c r="G3938" s="5">
        <f>'PG facts'!D31</f>
        <v>-6</v>
      </c>
      <c r="H3938" s="5">
        <f t="shared" si="122"/>
        <v>0.95806406580296166</v>
      </c>
      <c r="I3938" s="5">
        <f t="shared" si="123"/>
        <v>5.8728448275862544</v>
      </c>
    </row>
    <row r="3939" spans="1:9" ht="25" customHeight="1">
      <c r="A3939" s="1"/>
      <c r="B3939" s="1">
        <v>208</v>
      </c>
      <c r="C3939" s="13" t="s">
        <v>50</v>
      </c>
      <c r="D3939" s="4">
        <v>45016</v>
      </c>
      <c r="E3939" s="4">
        <v>45037</v>
      </c>
      <c r="F3939" s="5">
        <v>-1.5609194946349714</v>
      </c>
      <c r="G3939" s="5">
        <f>'PG facts'!D38</f>
        <v>-4</v>
      </c>
      <c r="H3939" s="5">
        <f t="shared" si="122"/>
        <v>2.4364696687314944</v>
      </c>
      <c r="I3939" s="5">
        <f t="shared" si="123"/>
        <v>6.2436779785398855</v>
      </c>
    </row>
    <row r="3940" spans="1:9" ht="25" customHeight="1">
      <c r="A3940" s="1"/>
      <c r="B3940" s="1">
        <v>208</v>
      </c>
      <c r="C3940" s="13" t="s">
        <v>50</v>
      </c>
      <c r="D3940" s="4">
        <v>45107</v>
      </c>
      <c r="E3940" s="4">
        <v>45135</v>
      </c>
      <c r="F3940" s="5">
        <v>-0.28354349497309306</v>
      </c>
      <c r="G3940" s="5">
        <f>'PG facts'!D45</f>
        <v>0</v>
      </c>
      <c r="H3940" s="5">
        <f t="shared" si="122"/>
        <v>8.0396913541556453E-2</v>
      </c>
      <c r="I3940" s="5">
        <f t="shared" si="123"/>
        <v>0</v>
      </c>
    </row>
    <row r="3941" spans="1:9" ht="25" customHeight="1">
      <c r="A3941" s="1"/>
      <c r="B3941" s="1">
        <v>208</v>
      </c>
      <c r="C3941" s="13" t="s">
        <v>50</v>
      </c>
      <c r="D3941" s="4">
        <v>45199</v>
      </c>
      <c r="E3941" s="4">
        <v>45217</v>
      </c>
      <c r="F3941" s="5">
        <v>-7.7104862613153191E-2</v>
      </c>
      <c r="G3941" s="5">
        <f>'PG facts'!D52</f>
        <v>-3</v>
      </c>
      <c r="H3941" s="5">
        <f t="shared" si="122"/>
        <v>5.9451598385932289E-3</v>
      </c>
      <c r="I3941" s="5">
        <f t="shared" si="123"/>
        <v>0.23131458783945957</v>
      </c>
    </row>
    <row r="3942" spans="1:9" ht="25" customHeight="1">
      <c r="A3942" s="1"/>
      <c r="B3942" s="1">
        <v>208</v>
      </c>
      <c r="C3942" s="13" t="s">
        <v>50</v>
      </c>
      <c r="D3942" s="4">
        <v>45291</v>
      </c>
      <c r="E3942" s="4">
        <v>45314</v>
      </c>
      <c r="F3942" s="5">
        <v>1.3149542033191297</v>
      </c>
      <c r="G3942" s="5">
        <f>'PG facts'!D59</f>
        <v>-2</v>
      </c>
      <c r="H3942" s="5">
        <f t="shared" si="122"/>
        <v>1.7291045568266472</v>
      </c>
      <c r="I3942" s="5">
        <f t="shared" si="123"/>
        <v>-2.6299084066382594</v>
      </c>
    </row>
    <row r="3943" spans="1:9" ht="25" customHeight="1">
      <c r="A3943" s="1"/>
      <c r="B3943" s="1">
        <v>208</v>
      </c>
      <c r="C3943" s="13" t="s">
        <v>50</v>
      </c>
      <c r="D3943" s="4">
        <v>45382</v>
      </c>
      <c r="E3943" s="4">
        <v>45401</v>
      </c>
      <c r="F3943" s="5">
        <v>2.2032156673114089</v>
      </c>
      <c r="G3943" s="5">
        <f>'PG facts'!D66</f>
        <v>-3</v>
      </c>
      <c r="H3943" s="5">
        <f t="shared" si="122"/>
        <v>4.854159276686457</v>
      </c>
      <c r="I3943" s="5">
        <f t="shared" si="123"/>
        <v>-6.6096470019342268</v>
      </c>
    </row>
    <row r="3944" spans="1:9" ht="25" customHeight="1">
      <c r="A3944" s="1"/>
      <c r="B3944" s="1">
        <v>208</v>
      </c>
      <c r="C3944" s="13" t="s">
        <v>50</v>
      </c>
      <c r="D3944" s="4">
        <v>45473</v>
      </c>
      <c r="E3944" s="4">
        <v>45503</v>
      </c>
      <c r="F3944" s="5">
        <v>1.360673628563136</v>
      </c>
      <c r="G3944" s="5">
        <f>'PG facts'!D73</f>
        <v>-1</v>
      </c>
      <c r="H3944" s="5">
        <f t="shared" si="122"/>
        <v>1.851432723467171</v>
      </c>
      <c r="I3944" s="5">
        <f t="shared" si="123"/>
        <v>-1.360673628563136</v>
      </c>
    </row>
    <row r="3945" spans="1:9" ht="25" customHeight="1">
      <c r="A3945" s="1"/>
      <c r="B3945" s="1">
        <v>208</v>
      </c>
      <c r="C3945" s="13" t="s">
        <v>50</v>
      </c>
      <c r="D3945" s="4">
        <v>45565</v>
      </c>
      <c r="E3945" s="4">
        <v>45583</v>
      </c>
      <c r="F3945" s="5">
        <v>1.8739916021125014</v>
      </c>
      <c r="G3945" s="5">
        <f>'PG facts'!D80</f>
        <v>-1</v>
      </c>
      <c r="H3945" s="5">
        <f t="shared" si="122"/>
        <v>3.5118445247881795</v>
      </c>
      <c r="I3945" s="5">
        <f t="shared" si="123"/>
        <v>-1.8739916021125014</v>
      </c>
    </row>
    <row r="3946" spans="1:9" ht="25" customHeight="1">
      <c r="A3946" s="1"/>
      <c r="B3946" s="1">
        <v>208</v>
      </c>
      <c r="C3946" s="13" t="s">
        <v>50</v>
      </c>
      <c r="D3946" s="4">
        <v>45657</v>
      </c>
      <c r="E3946" s="4">
        <v>45679</v>
      </c>
      <c r="F3946" s="5">
        <v>2.247682698810527</v>
      </c>
      <c r="G3946" s="5">
        <f>'PG facts'!D87</f>
        <v>4</v>
      </c>
      <c r="H3946" s="5">
        <f t="shared" si="122"/>
        <v>5.0520775145321739</v>
      </c>
      <c r="I3946" s="5">
        <f t="shared" si="123"/>
        <v>8.9907307952421078</v>
      </c>
    </row>
    <row r="3947" spans="1:9" ht="25" customHeight="1">
      <c r="A3947" s="1"/>
      <c r="B3947" s="1">
        <v>209</v>
      </c>
      <c r="C3947" s="13" t="s">
        <v>47</v>
      </c>
      <c r="D3947" s="4">
        <v>44651</v>
      </c>
      <c r="E3947" s="4">
        <v>44671</v>
      </c>
      <c r="F3947" s="5">
        <v>3.4048088537418808</v>
      </c>
      <c r="G3947" s="5">
        <f>'PG facts'!D10</f>
        <v>2</v>
      </c>
      <c r="H3947" s="5">
        <f t="shared" si="122"/>
        <v>11.5927233305191</v>
      </c>
      <c r="I3947" s="5">
        <f t="shared" si="123"/>
        <v>6.8096177074837616</v>
      </c>
    </row>
    <row r="3948" spans="1:9" ht="25" customHeight="1">
      <c r="A3948" s="1"/>
      <c r="B3948" s="1">
        <v>209</v>
      </c>
      <c r="C3948" s="13" t="s">
        <v>47</v>
      </c>
      <c r="D3948" s="4">
        <v>44742</v>
      </c>
      <c r="E3948" s="4">
        <v>44771</v>
      </c>
      <c r="F3948" s="5">
        <v>-0.26864270520209343</v>
      </c>
      <c r="G3948" s="5">
        <f>'PG facts'!D17</f>
        <v>0</v>
      </c>
      <c r="H3948" s="5">
        <f t="shared" si="122"/>
        <v>7.2168903058298872E-2</v>
      </c>
      <c r="I3948" s="5">
        <f t="shared" si="123"/>
        <v>0</v>
      </c>
    </row>
    <row r="3949" spans="1:9" ht="25" customHeight="1">
      <c r="A3949" s="1"/>
      <c r="B3949" s="1">
        <v>209</v>
      </c>
      <c r="C3949" s="13" t="s">
        <v>47</v>
      </c>
      <c r="D3949" s="4">
        <v>44834</v>
      </c>
      <c r="E3949" s="4">
        <v>44853</v>
      </c>
      <c r="F3949" s="5">
        <v>-0.97880747126437573</v>
      </c>
      <c r="G3949" s="5">
        <f>'PG facts'!D24</f>
        <v>-3</v>
      </c>
      <c r="H3949" s="5">
        <f t="shared" si="122"/>
        <v>0.95806406580296166</v>
      </c>
      <c r="I3949" s="5">
        <f t="shared" si="123"/>
        <v>2.9364224137931272</v>
      </c>
    </row>
    <row r="3950" spans="1:9" ht="25" customHeight="1">
      <c r="A3950" s="1"/>
      <c r="B3950" s="1">
        <v>209</v>
      </c>
      <c r="C3950" s="13" t="s">
        <v>47</v>
      </c>
      <c r="D3950" s="4">
        <v>44926</v>
      </c>
      <c r="E3950" s="4">
        <v>44945</v>
      </c>
      <c r="F3950" s="5">
        <v>-1.5609194946349714</v>
      </c>
      <c r="G3950" s="5">
        <f>'PG facts'!D31</f>
        <v>-6</v>
      </c>
      <c r="H3950" s="5">
        <f t="shared" si="122"/>
        <v>2.4364696687314944</v>
      </c>
      <c r="I3950" s="5">
        <f t="shared" si="123"/>
        <v>9.3655169678098282</v>
      </c>
    </row>
    <row r="3951" spans="1:9" ht="25" customHeight="1">
      <c r="A3951" s="1"/>
      <c r="B3951" s="1">
        <v>209</v>
      </c>
      <c r="C3951" s="13" t="s">
        <v>47</v>
      </c>
      <c r="D3951" s="4">
        <v>45016</v>
      </c>
      <c r="E3951" s="4">
        <v>45037</v>
      </c>
      <c r="F3951" s="5">
        <v>-0.28354349497309306</v>
      </c>
      <c r="G3951" s="5">
        <f>'PG facts'!D38</f>
        <v>-4</v>
      </c>
      <c r="H3951" s="5">
        <f t="shared" si="122"/>
        <v>8.0396913541556453E-2</v>
      </c>
      <c r="I3951" s="5">
        <f t="shared" si="123"/>
        <v>1.1341739798923722</v>
      </c>
    </row>
    <row r="3952" spans="1:9" ht="25" customHeight="1">
      <c r="A3952" s="1"/>
      <c r="B3952" s="1">
        <v>209</v>
      </c>
      <c r="C3952" s="13" t="s">
        <v>47</v>
      </c>
      <c r="D3952" s="4">
        <v>45107</v>
      </c>
      <c r="E3952" s="4">
        <v>45135</v>
      </c>
      <c r="F3952" s="5">
        <v>-7.7104862613153191E-2</v>
      </c>
      <c r="G3952" s="5">
        <f>'PG facts'!D45</f>
        <v>0</v>
      </c>
      <c r="H3952" s="5">
        <f t="shared" si="122"/>
        <v>5.9451598385932289E-3</v>
      </c>
      <c r="I3952" s="5">
        <f t="shared" si="123"/>
        <v>0</v>
      </c>
    </row>
    <row r="3953" spans="1:9" ht="25" customHeight="1">
      <c r="A3953" s="1"/>
      <c r="B3953" s="1">
        <v>209</v>
      </c>
      <c r="C3953" s="13" t="s">
        <v>47</v>
      </c>
      <c r="D3953" s="4">
        <v>45199</v>
      </c>
      <c r="E3953" s="4">
        <v>45217</v>
      </c>
      <c r="F3953" s="5">
        <v>1.3149542033191297</v>
      </c>
      <c r="G3953" s="5">
        <f>'PG facts'!D52</f>
        <v>-3</v>
      </c>
      <c r="H3953" s="5">
        <f t="shared" si="122"/>
        <v>1.7291045568266472</v>
      </c>
      <c r="I3953" s="5">
        <f t="shared" si="123"/>
        <v>-3.9448626099573891</v>
      </c>
    </row>
    <row r="3954" spans="1:9" ht="25" customHeight="1">
      <c r="A3954" s="1"/>
      <c r="B3954" s="1">
        <v>209</v>
      </c>
      <c r="C3954" s="13" t="s">
        <v>47</v>
      </c>
      <c r="D3954" s="4">
        <v>45291</v>
      </c>
      <c r="E3954" s="4">
        <v>45314</v>
      </c>
      <c r="F3954" s="5">
        <v>2.2032156673114089</v>
      </c>
      <c r="G3954" s="5">
        <f>'PG facts'!D59</f>
        <v>-2</v>
      </c>
      <c r="H3954" s="5">
        <f t="shared" si="122"/>
        <v>4.854159276686457</v>
      </c>
      <c r="I3954" s="5">
        <f t="shared" si="123"/>
        <v>-4.4064313346228179</v>
      </c>
    </row>
    <row r="3955" spans="1:9" ht="25" customHeight="1">
      <c r="A3955" s="1"/>
      <c r="B3955" s="1">
        <v>209</v>
      </c>
      <c r="C3955" s="13" t="s">
        <v>47</v>
      </c>
      <c r="D3955" s="4">
        <v>45382</v>
      </c>
      <c r="E3955" s="4">
        <v>45401</v>
      </c>
      <c r="F3955" s="5">
        <v>1.360673628563136</v>
      </c>
      <c r="G3955" s="5">
        <f>'PG facts'!D66</f>
        <v>-3</v>
      </c>
      <c r="H3955" s="5">
        <f t="shared" si="122"/>
        <v>1.851432723467171</v>
      </c>
      <c r="I3955" s="5">
        <f t="shared" si="123"/>
        <v>-4.082020885689408</v>
      </c>
    </row>
    <row r="3956" spans="1:9" ht="25" customHeight="1">
      <c r="A3956" s="1"/>
      <c r="B3956" s="1">
        <v>209</v>
      </c>
      <c r="C3956" s="13" t="s">
        <v>47</v>
      </c>
      <c r="D3956" s="4">
        <v>45473</v>
      </c>
      <c r="E3956" s="4">
        <v>45503</v>
      </c>
      <c r="F3956" s="5">
        <v>1.8739916021125014</v>
      </c>
      <c r="G3956" s="5">
        <f>'PG facts'!D73</f>
        <v>-1</v>
      </c>
      <c r="H3956" s="5">
        <f t="shared" si="122"/>
        <v>3.5118445247881795</v>
      </c>
      <c r="I3956" s="5">
        <f t="shared" si="123"/>
        <v>-1.8739916021125014</v>
      </c>
    </row>
    <row r="3957" spans="1:9" ht="25" customHeight="1">
      <c r="A3957" s="1"/>
      <c r="B3957" s="1">
        <v>209</v>
      </c>
      <c r="C3957" s="13" t="s">
        <v>47</v>
      </c>
      <c r="D3957" s="4">
        <v>45565</v>
      </c>
      <c r="E3957" s="4">
        <v>45583</v>
      </c>
      <c r="F3957" s="5">
        <v>2.247682698810527</v>
      </c>
      <c r="G3957" s="5">
        <f>'PG facts'!D80</f>
        <v>-1</v>
      </c>
      <c r="H3957" s="5">
        <f t="shared" si="122"/>
        <v>5.0520775145321739</v>
      </c>
      <c r="I3957" s="5">
        <f t="shared" si="123"/>
        <v>-2.247682698810527</v>
      </c>
    </row>
    <row r="3958" spans="1:9" ht="25" customHeight="1">
      <c r="A3958" s="1"/>
      <c r="B3958" s="1">
        <v>209</v>
      </c>
      <c r="C3958" s="13" t="s">
        <v>47</v>
      </c>
      <c r="D3958" s="4">
        <v>45657</v>
      </c>
      <c r="E3958" s="4">
        <v>45679</v>
      </c>
      <c r="F3958" s="5">
        <v>2.1103784092813216</v>
      </c>
      <c r="G3958" s="5">
        <f>'PG facts'!D87</f>
        <v>4</v>
      </c>
      <c r="H3958" s="5">
        <f t="shared" si="122"/>
        <v>4.453697030360761</v>
      </c>
      <c r="I3958" s="5">
        <f t="shared" si="123"/>
        <v>8.4415136371252864</v>
      </c>
    </row>
    <row r="3959" spans="1:9" ht="25" customHeight="1">
      <c r="A3959" s="1"/>
      <c r="B3959" s="1">
        <v>209</v>
      </c>
      <c r="C3959" s="13" t="s">
        <v>50</v>
      </c>
      <c r="D3959" s="4">
        <v>44742</v>
      </c>
      <c r="E3959" s="4">
        <v>44771</v>
      </c>
      <c r="F3959" s="5">
        <v>3.4048088537418808</v>
      </c>
      <c r="G3959" s="5">
        <f>'PG facts'!D17</f>
        <v>0</v>
      </c>
      <c r="H3959" s="5">
        <f t="shared" si="122"/>
        <v>11.5927233305191</v>
      </c>
      <c r="I3959" s="5">
        <f t="shared" si="123"/>
        <v>0</v>
      </c>
    </row>
    <row r="3960" spans="1:9" ht="25" customHeight="1">
      <c r="A3960" s="1"/>
      <c r="B3960" s="1">
        <v>209</v>
      </c>
      <c r="C3960" s="13" t="s">
        <v>50</v>
      </c>
      <c r="D3960" s="4">
        <v>44834</v>
      </c>
      <c r="E3960" s="4">
        <v>44853</v>
      </c>
      <c r="F3960" s="5">
        <v>-0.26864270520209343</v>
      </c>
      <c r="G3960" s="5">
        <f>'PG facts'!D24</f>
        <v>-3</v>
      </c>
      <c r="H3960" s="5">
        <f t="shared" si="122"/>
        <v>7.2168903058298872E-2</v>
      </c>
      <c r="I3960" s="5">
        <f t="shared" si="123"/>
        <v>0.8059281156062803</v>
      </c>
    </row>
    <row r="3961" spans="1:9" ht="25" customHeight="1">
      <c r="A3961" s="1"/>
      <c r="B3961" s="1">
        <v>209</v>
      </c>
      <c r="C3961" s="13" t="s">
        <v>50</v>
      </c>
      <c r="D3961" s="4">
        <v>44926</v>
      </c>
      <c r="E3961" s="4">
        <v>44945</v>
      </c>
      <c r="F3961" s="5">
        <v>-0.97880747126437573</v>
      </c>
      <c r="G3961" s="5">
        <f>'PG facts'!D31</f>
        <v>-6</v>
      </c>
      <c r="H3961" s="5">
        <f t="shared" si="122"/>
        <v>0.95806406580296166</v>
      </c>
      <c r="I3961" s="5">
        <f t="shared" si="123"/>
        <v>5.8728448275862544</v>
      </c>
    </row>
    <row r="3962" spans="1:9" ht="25" customHeight="1">
      <c r="A3962" s="1"/>
      <c r="B3962" s="1">
        <v>209</v>
      </c>
      <c r="C3962" s="13" t="s">
        <v>50</v>
      </c>
      <c r="D3962" s="4">
        <v>45016</v>
      </c>
      <c r="E3962" s="4">
        <v>45037</v>
      </c>
      <c r="F3962" s="5">
        <v>-1.5609194946349714</v>
      </c>
      <c r="G3962" s="5">
        <f>'PG facts'!D38</f>
        <v>-4</v>
      </c>
      <c r="H3962" s="5">
        <f t="shared" si="122"/>
        <v>2.4364696687314944</v>
      </c>
      <c r="I3962" s="5">
        <f t="shared" si="123"/>
        <v>6.2436779785398855</v>
      </c>
    </row>
    <row r="3963" spans="1:9" ht="25" customHeight="1">
      <c r="A3963" s="1"/>
      <c r="B3963" s="1">
        <v>209</v>
      </c>
      <c r="C3963" s="13" t="s">
        <v>50</v>
      </c>
      <c r="D3963" s="4">
        <v>45107</v>
      </c>
      <c r="E3963" s="4">
        <v>45135</v>
      </c>
      <c r="F3963" s="5">
        <v>-0.28354349497309306</v>
      </c>
      <c r="G3963" s="5">
        <f>'PG facts'!D45</f>
        <v>0</v>
      </c>
      <c r="H3963" s="5">
        <f t="shared" si="122"/>
        <v>8.0396913541556453E-2</v>
      </c>
      <c r="I3963" s="5">
        <f t="shared" si="123"/>
        <v>0</v>
      </c>
    </row>
    <row r="3964" spans="1:9" ht="25" customHeight="1">
      <c r="A3964" s="1"/>
      <c r="B3964" s="1">
        <v>209</v>
      </c>
      <c r="C3964" s="13" t="s">
        <v>50</v>
      </c>
      <c r="D3964" s="4">
        <v>45199</v>
      </c>
      <c r="E3964" s="4">
        <v>45217</v>
      </c>
      <c r="F3964" s="5">
        <v>-7.7104862613153191E-2</v>
      </c>
      <c r="G3964" s="5">
        <f>'PG facts'!D52</f>
        <v>-3</v>
      </c>
      <c r="H3964" s="5">
        <f t="shared" si="122"/>
        <v>5.9451598385932289E-3</v>
      </c>
      <c r="I3964" s="5">
        <f t="shared" si="123"/>
        <v>0.23131458783945957</v>
      </c>
    </row>
    <row r="3965" spans="1:9" ht="25" customHeight="1">
      <c r="A3965" s="1"/>
      <c r="B3965" s="1">
        <v>209</v>
      </c>
      <c r="C3965" s="13" t="s">
        <v>50</v>
      </c>
      <c r="D3965" s="4">
        <v>45291</v>
      </c>
      <c r="E3965" s="4">
        <v>45314</v>
      </c>
      <c r="F3965" s="5">
        <v>1.3149542033191297</v>
      </c>
      <c r="G3965" s="5">
        <f>'PG facts'!D59</f>
        <v>-2</v>
      </c>
      <c r="H3965" s="5">
        <f t="shared" si="122"/>
        <v>1.7291045568266472</v>
      </c>
      <c r="I3965" s="5">
        <f t="shared" si="123"/>
        <v>-2.6299084066382594</v>
      </c>
    </row>
    <row r="3966" spans="1:9" ht="25" customHeight="1">
      <c r="A3966" s="1"/>
      <c r="B3966" s="1">
        <v>209</v>
      </c>
      <c r="C3966" s="13" t="s">
        <v>50</v>
      </c>
      <c r="D3966" s="4">
        <v>45382</v>
      </c>
      <c r="E3966" s="4">
        <v>45401</v>
      </c>
      <c r="F3966" s="5">
        <v>2.2032156673114089</v>
      </c>
      <c r="G3966" s="5">
        <f>'PG facts'!D66</f>
        <v>-3</v>
      </c>
      <c r="H3966" s="5">
        <f t="shared" si="122"/>
        <v>4.854159276686457</v>
      </c>
      <c r="I3966" s="5">
        <f t="shared" si="123"/>
        <v>-6.6096470019342268</v>
      </c>
    </row>
    <row r="3967" spans="1:9" ht="25" customHeight="1">
      <c r="A3967" s="1"/>
      <c r="B3967" s="1">
        <v>209</v>
      </c>
      <c r="C3967" s="13" t="s">
        <v>50</v>
      </c>
      <c r="D3967" s="4">
        <v>45473</v>
      </c>
      <c r="E3967" s="4">
        <v>45503</v>
      </c>
      <c r="F3967" s="5">
        <v>1.360673628563136</v>
      </c>
      <c r="G3967" s="5">
        <f>'PG facts'!D73</f>
        <v>-1</v>
      </c>
      <c r="H3967" s="5">
        <f t="shared" si="122"/>
        <v>1.851432723467171</v>
      </c>
      <c r="I3967" s="5">
        <f t="shared" si="123"/>
        <v>-1.360673628563136</v>
      </c>
    </row>
    <row r="3968" spans="1:9" ht="25" customHeight="1">
      <c r="A3968" s="1"/>
      <c r="B3968" s="1">
        <v>209</v>
      </c>
      <c r="C3968" s="13" t="s">
        <v>50</v>
      </c>
      <c r="D3968" s="4">
        <v>45565</v>
      </c>
      <c r="E3968" s="4">
        <v>45583</v>
      </c>
      <c r="F3968" s="5">
        <v>1.8739916021125014</v>
      </c>
      <c r="G3968" s="5">
        <f>'PG facts'!D80</f>
        <v>-1</v>
      </c>
      <c r="H3968" s="5">
        <f t="shared" si="122"/>
        <v>3.5118445247881795</v>
      </c>
      <c r="I3968" s="5">
        <f t="shared" si="123"/>
        <v>-1.8739916021125014</v>
      </c>
    </row>
    <row r="3969" spans="1:9" ht="25" customHeight="1">
      <c r="A3969" s="1"/>
      <c r="B3969" s="1">
        <v>209</v>
      </c>
      <c r="C3969" s="13" t="s">
        <v>50</v>
      </c>
      <c r="D3969" s="4">
        <v>45657</v>
      </c>
      <c r="E3969" s="4">
        <v>45679</v>
      </c>
      <c r="F3969" s="5">
        <v>2.247682698810527</v>
      </c>
      <c r="G3969" s="5">
        <f>'PG facts'!D87</f>
        <v>4</v>
      </c>
      <c r="H3969" s="5">
        <f t="shared" si="122"/>
        <v>5.0520775145321739</v>
      </c>
      <c r="I3969" s="5">
        <f t="shared" si="123"/>
        <v>8.9907307952421078</v>
      </c>
    </row>
    <row r="3970" spans="1:9" ht="25" customHeight="1">
      <c r="A3970" s="1"/>
      <c r="B3970" s="1">
        <v>210</v>
      </c>
      <c r="C3970" s="13" t="s">
        <v>47</v>
      </c>
      <c r="D3970" s="4">
        <v>44651</v>
      </c>
      <c r="E3970" s="4">
        <v>44671</v>
      </c>
      <c r="F3970" s="5">
        <v>1.0280001916822323</v>
      </c>
      <c r="G3970" s="5">
        <f>'PG facts'!E6</f>
        <v>4</v>
      </c>
      <c r="H3970" s="5">
        <f t="shared" si="122"/>
        <v>1.0567843940987065</v>
      </c>
      <c r="I3970" s="5">
        <f t="shared" si="123"/>
        <v>4.1120007667289293</v>
      </c>
    </row>
    <row r="3971" spans="1:9" ht="25" customHeight="1">
      <c r="A3971" s="1"/>
      <c r="B3971" s="1">
        <v>210</v>
      </c>
      <c r="C3971" s="13" t="s">
        <v>47</v>
      </c>
      <c r="D3971" s="4">
        <v>44742</v>
      </c>
      <c r="E3971" s="4">
        <v>44771</v>
      </c>
      <c r="F3971" s="5">
        <v>2.9122729416084958</v>
      </c>
      <c r="G3971" s="5">
        <f>'PG facts'!E13</f>
        <v>6</v>
      </c>
      <c r="H3971" s="5">
        <f t="shared" si="122"/>
        <v>8.4813336864250015</v>
      </c>
      <c r="I3971" s="5">
        <f t="shared" si="123"/>
        <v>17.473637649650975</v>
      </c>
    </row>
    <row r="3972" spans="1:9" ht="25" customHeight="1">
      <c r="A3972" s="1"/>
      <c r="B3972" s="1">
        <v>210</v>
      </c>
      <c r="C3972" s="13" t="s">
        <v>47</v>
      </c>
      <c r="D3972" s="4">
        <v>44834</v>
      </c>
      <c r="E3972" s="4">
        <v>44853</v>
      </c>
      <c r="F3972" s="5">
        <v>5.8502773415310516</v>
      </c>
      <c r="G3972" s="5">
        <f>'PG facts'!E20</f>
        <v>7</v>
      </c>
      <c r="H3972" s="5">
        <f t="shared" si="122"/>
        <v>34.225744972831627</v>
      </c>
      <c r="I3972" s="5">
        <f t="shared" si="123"/>
        <v>40.951941390717359</v>
      </c>
    </row>
    <row r="3973" spans="1:9" ht="25" customHeight="1">
      <c r="A3973" s="1"/>
      <c r="B3973" s="1">
        <v>210</v>
      </c>
      <c r="C3973" s="13" t="s">
        <v>47</v>
      </c>
      <c r="D3973" s="4">
        <v>44926</v>
      </c>
      <c r="E3973" s="4">
        <v>44945</v>
      </c>
      <c r="F3973" s="5">
        <v>7.2560334575520802</v>
      </c>
      <c r="G3973" s="5">
        <f>'PG facts'!E27</f>
        <v>9</v>
      </c>
      <c r="H3973" s="5">
        <f t="shared" si="122"/>
        <v>52.650021537115194</v>
      </c>
      <c r="I3973" s="5">
        <f t="shared" si="123"/>
        <v>65.30430111796872</v>
      </c>
    </row>
    <row r="3974" spans="1:9" ht="25" customHeight="1">
      <c r="A3974" s="1"/>
      <c r="B3974" s="1">
        <v>210</v>
      </c>
      <c r="C3974" s="13" t="s">
        <v>47</v>
      </c>
      <c r="D3974" s="4">
        <v>45016</v>
      </c>
      <c r="E3974" s="4">
        <v>45037</v>
      </c>
      <c r="F3974" s="5">
        <v>6.7723940234483804</v>
      </c>
      <c r="G3974" s="5">
        <f>'PG facts'!E34</f>
        <v>8</v>
      </c>
      <c r="H3974" s="5">
        <f t="shared" ref="H3974:H4037" si="124">F3974^2</f>
        <v>45.865320808839343</v>
      </c>
      <c r="I3974" s="5">
        <f t="shared" ref="I3974:I4037" si="125">F3974*G3974</f>
        <v>54.179152187587043</v>
      </c>
    </row>
    <row r="3975" spans="1:9" ht="25" customHeight="1">
      <c r="A3975" s="1"/>
      <c r="B3975" s="1">
        <v>210</v>
      </c>
      <c r="C3975" s="13" t="s">
        <v>47</v>
      </c>
      <c r="D3975" s="4">
        <v>45107</v>
      </c>
      <c r="E3975" s="4">
        <v>45135</v>
      </c>
      <c r="F3975" s="5">
        <v>7.0582272321790596</v>
      </c>
      <c r="G3975" s="5">
        <f>'PG facts'!E41</f>
        <v>8</v>
      </c>
      <c r="H3975" s="5">
        <f t="shared" si="124"/>
        <v>49.818571661074067</v>
      </c>
      <c r="I3975" s="5">
        <f t="shared" si="125"/>
        <v>56.465817857432477</v>
      </c>
    </row>
    <row r="3976" spans="1:9" ht="25" customHeight="1">
      <c r="A3976" s="1"/>
      <c r="B3976" s="1">
        <v>210</v>
      </c>
      <c r="C3976" s="13" t="s">
        <v>47</v>
      </c>
      <c r="D3976" s="4">
        <v>45199</v>
      </c>
      <c r="E3976" s="4">
        <v>45217</v>
      </c>
      <c r="F3976" s="5">
        <v>5.4935927157217845</v>
      </c>
      <c r="G3976" s="5">
        <f>'PG facts'!E48</f>
        <v>7</v>
      </c>
      <c r="H3976" s="5">
        <f t="shared" si="124"/>
        <v>30.179560926231453</v>
      </c>
      <c r="I3976" s="5">
        <f t="shared" si="125"/>
        <v>38.455149010052494</v>
      </c>
    </row>
    <row r="3977" spans="1:9" ht="25" customHeight="1">
      <c r="A3977" s="1"/>
      <c r="B3977" s="1">
        <v>210</v>
      </c>
      <c r="C3977" s="13" t="s">
        <v>47</v>
      </c>
      <c r="D3977" s="4">
        <v>45291</v>
      </c>
      <c r="E3977" s="4">
        <v>45314</v>
      </c>
      <c r="F3977" s="5">
        <v>4.2122165191533556</v>
      </c>
      <c r="G3977" s="5">
        <f>'PG facts'!E55</f>
        <v>4</v>
      </c>
      <c r="H3977" s="5">
        <f t="shared" si="124"/>
        <v>17.742768004228413</v>
      </c>
      <c r="I3977" s="5">
        <f t="shared" si="125"/>
        <v>16.848866076613422</v>
      </c>
    </row>
    <row r="3978" spans="1:9" ht="25" customHeight="1">
      <c r="A3978" s="1"/>
      <c r="B3978" s="1">
        <v>210</v>
      </c>
      <c r="C3978" s="13" t="s">
        <v>47</v>
      </c>
      <c r="D3978" s="4">
        <v>45382</v>
      </c>
      <c r="E3978" s="4">
        <v>45401</v>
      </c>
      <c r="F3978" s="5">
        <v>3.636809635836169</v>
      </c>
      <c r="G3978" s="5">
        <f>'PG facts'!E62</f>
        <v>4</v>
      </c>
      <c r="H3978" s="5">
        <f t="shared" si="124"/>
        <v>13.226384327310809</v>
      </c>
      <c r="I3978" s="5">
        <f t="shared" si="125"/>
        <v>14.547238543344676</v>
      </c>
    </row>
    <row r="3979" spans="1:9" ht="25" customHeight="1">
      <c r="A3979" s="1"/>
      <c r="B3979" s="1">
        <v>210</v>
      </c>
      <c r="C3979" s="13" t="s">
        <v>47</v>
      </c>
      <c r="D3979" s="4">
        <v>45473</v>
      </c>
      <c r="E3979" s="4">
        <v>45503</v>
      </c>
      <c r="F3979" s="5">
        <v>1.6547550061168037</v>
      </c>
      <c r="G3979" s="5">
        <f>'PG facts'!E69</f>
        <v>3</v>
      </c>
      <c r="H3979" s="5">
        <f t="shared" si="124"/>
        <v>2.7382141302686231</v>
      </c>
      <c r="I3979" s="5">
        <f t="shared" si="125"/>
        <v>4.9642650183504111</v>
      </c>
    </row>
    <row r="3980" spans="1:9" ht="25" customHeight="1">
      <c r="A3980" s="1"/>
      <c r="B3980" s="1">
        <v>210</v>
      </c>
      <c r="C3980" s="13" t="s">
        <v>47</v>
      </c>
      <c r="D3980" s="4">
        <v>45565</v>
      </c>
      <c r="E3980" s="4">
        <v>45583</v>
      </c>
      <c r="F3980" s="5">
        <v>0.37330111522773102</v>
      </c>
      <c r="G3980" s="5">
        <f>'PG facts'!E76</f>
        <v>1</v>
      </c>
      <c r="H3980" s="5">
        <f t="shared" si="124"/>
        <v>0.13935372263026771</v>
      </c>
      <c r="I3980" s="5">
        <f t="shared" si="125"/>
        <v>0.37330111522773102</v>
      </c>
    </row>
    <row r="3981" spans="1:9" ht="25" customHeight="1">
      <c r="A3981" s="1"/>
      <c r="B3981" s="1">
        <v>210</v>
      </c>
      <c r="C3981" s="13" t="s">
        <v>50</v>
      </c>
      <c r="D3981" s="4">
        <v>44742</v>
      </c>
      <c r="E3981" s="4">
        <v>44771</v>
      </c>
      <c r="F3981" s="5">
        <v>1.0280001916822323</v>
      </c>
      <c r="G3981" s="5">
        <f>'PG facts'!E13</f>
        <v>6</v>
      </c>
      <c r="H3981" s="5">
        <f t="shared" si="124"/>
        <v>1.0567843940987065</v>
      </c>
      <c r="I3981" s="5">
        <f t="shared" si="125"/>
        <v>6.168001150093394</v>
      </c>
    </row>
    <row r="3982" spans="1:9" ht="25" customHeight="1">
      <c r="A3982" s="1"/>
      <c r="B3982" s="1">
        <v>210</v>
      </c>
      <c r="C3982" s="13" t="s">
        <v>50</v>
      </c>
      <c r="D3982" s="4">
        <v>44834</v>
      </c>
      <c r="E3982" s="4">
        <v>44853</v>
      </c>
      <c r="F3982" s="5">
        <v>2.9122729416084958</v>
      </c>
      <c r="G3982" s="5">
        <f>'PG facts'!E20</f>
        <v>7</v>
      </c>
      <c r="H3982" s="5">
        <f t="shared" si="124"/>
        <v>8.4813336864250015</v>
      </c>
      <c r="I3982" s="5">
        <f t="shared" si="125"/>
        <v>20.385910591259471</v>
      </c>
    </row>
    <row r="3983" spans="1:9" ht="25" customHeight="1">
      <c r="A3983" s="1"/>
      <c r="B3983" s="1">
        <v>210</v>
      </c>
      <c r="C3983" s="13" t="s">
        <v>50</v>
      </c>
      <c r="D3983" s="4">
        <v>44926</v>
      </c>
      <c r="E3983" s="4">
        <v>44945</v>
      </c>
      <c r="F3983" s="5">
        <v>5.8502773415310516</v>
      </c>
      <c r="G3983" s="5">
        <f>'PG facts'!E27</f>
        <v>9</v>
      </c>
      <c r="H3983" s="5">
        <f t="shared" si="124"/>
        <v>34.225744972831627</v>
      </c>
      <c r="I3983" s="5">
        <f t="shared" si="125"/>
        <v>52.652496073779467</v>
      </c>
    </row>
    <row r="3984" spans="1:9" ht="25" customHeight="1">
      <c r="A3984" s="1"/>
      <c r="B3984" s="1">
        <v>210</v>
      </c>
      <c r="C3984" s="13" t="s">
        <v>50</v>
      </c>
      <c r="D3984" s="4">
        <v>45016</v>
      </c>
      <c r="E3984" s="4">
        <v>45037</v>
      </c>
      <c r="F3984" s="5">
        <v>7.2560334575520802</v>
      </c>
      <c r="G3984" s="5">
        <f>'PG facts'!E34</f>
        <v>8</v>
      </c>
      <c r="H3984" s="5">
        <f t="shared" si="124"/>
        <v>52.650021537115194</v>
      </c>
      <c r="I3984" s="5">
        <f t="shared" si="125"/>
        <v>58.048267660416641</v>
      </c>
    </row>
    <row r="3985" spans="1:9" ht="25" customHeight="1">
      <c r="A3985" s="1"/>
      <c r="B3985" s="1">
        <v>210</v>
      </c>
      <c r="C3985" s="13" t="s">
        <v>50</v>
      </c>
      <c r="D3985" s="4">
        <v>45107</v>
      </c>
      <c r="E3985" s="4">
        <v>45135</v>
      </c>
      <c r="F3985" s="5">
        <v>6.7723940234483804</v>
      </c>
      <c r="G3985" s="5">
        <f>'PG facts'!E41</f>
        <v>8</v>
      </c>
      <c r="H3985" s="5">
        <f t="shared" si="124"/>
        <v>45.865320808839343</v>
      </c>
      <c r="I3985" s="5">
        <f t="shared" si="125"/>
        <v>54.179152187587043</v>
      </c>
    </row>
    <row r="3986" spans="1:9" ht="25" customHeight="1">
      <c r="A3986" s="1"/>
      <c r="B3986" s="1">
        <v>210</v>
      </c>
      <c r="C3986" s="13" t="s">
        <v>50</v>
      </c>
      <c r="D3986" s="4">
        <v>45199</v>
      </c>
      <c r="E3986" s="4">
        <v>45217</v>
      </c>
      <c r="F3986" s="5">
        <v>7.0582272321790596</v>
      </c>
      <c r="G3986" s="5">
        <f>'PG facts'!E48</f>
        <v>7</v>
      </c>
      <c r="H3986" s="5">
        <f t="shared" si="124"/>
        <v>49.818571661074067</v>
      </c>
      <c r="I3986" s="5">
        <f t="shared" si="125"/>
        <v>49.40759062525342</v>
      </c>
    </row>
    <row r="3987" spans="1:9" ht="25" customHeight="1">
      <c r="A3987" s="1"/>
      <c r="B3987" s="1">
        <v>210</v>
      </c>
      <c r="C3987" s="13" t="s">
        <v>50</v>
      </c>
      <c r="D3987" s="4">
        <v>45291</v>
      </c>
      <c r="E3987" s="4">
        <v>45314</v>
      </c>
      <c r="F3987" s="5">
        <v>5.4935927157217845</v>
      </c>
      <c r="G3987" s="5">
        <f>'PG facts'!E55</f>
        <v>4</v>
      </c>
      <c r="H3987" s="5">
        <f t="shared" si="124"/>
        <v>30.179560926231453</v>
      </c>
      <c r="I3987" s="5">
        <f t="shared" si="125"/>
        <v>21.974370862887138</v>
      </c>
    </row>
    <row r="3988" spans="1:9" ht="25" customHeight="1">
      <c r="A3988" s="1"/>
      <c r="B3988" s="1">
        <v>210</v>
      </c>
      <c r="C3988" s="13" t="s">
        <v>50</v>
      </c>
      <c r="D3988" s="4">
        <v>45382</v>
      </c>
      <c r="E3988" s="4">
        <v>45401</v>
      </c>
      <c r="F3988" s="5">
        <v>4.2122165191533556</v>
      </c>
      <c r="G3988" s="5">
        <f>'PG facts'!E62</f>
        <v>4</v>
      </c>
      <c r="H3988" s="5">
        <f t="shared" si="124"/>
        <v>17.742768004228413</v>
      </c>
      <c r="I3988" s="5">
        <f t="shared" si="125"/>
        <v>16.848866076613422</v>
      </c>
    </row>
    <row r="3989" spans="1:9" ht="25" customHeight="1">
      <c r="A3989" s="1"/>
      <c r="B3989" s="1">
        <v>210</v>
      </c>
      <c r="C3989" s="13" t="s">
        <v>50</v>
      </c>
      <c r="D3989" s="4">
        <v>45473</v>
      </c>
      <c r="E3989" s="4">
        <v>45503</v>
      </c>
      <c r="F3989" s="5">
        <v>3.636809635836169</v>
      </c>
      <c r="G3989" s="5">
        <f>'PG facts'!E69</f>
        <v>3</v>
      </c>
      <c r="H3989" s="5">
        <f t="shared" si="124"/>
        <v>13.226384327310809</v>
      </c>
      <c r="I3989" s="5">
        <f t="shared" si="125"/>
        <v>10.910428907508507</v>
      </c>
    </row>
    <row r="3990" spans="1:9" ht="25" customHeight="1">
      <c r="A3990" s="1"/>
      <c r="B3990" s="1">
        <v>210</v>
      </c>
      <c r="C3990" s="13" t="s">
        <v>50</v>
      </c>
      <c r="D3990" s="4">
        <v>45565</v>
      </c>
      <c r="E3990" s="4">
        <v>45583</v>
      </c>
      <c r="F3990" s="5">
        <v>1.6547550061168037</v>
      </c>
      <c r="G3990" s="5">
        <f>'PG facts'!E76</f>
        <v>1</v>
      </c>
      <c r="H3990" s="5">
        <f t="shared" si="124"/>
        <v>2.7382141302686231</v>
      </c>
      <c r="I3990" s="5">
        <f t="shared" si="125"/>
        <v>1.6547550061168037</v>
      </c>
    </row>
    <row r="3991" spans="1:9" ht="25" customHeight="1">
      <c r="A3991" s="1"/>
      <c r="B3991" s="1">
        <v>211</v>
      </c>
      <c r="C3991" s="13" t="s">
        <v>47</v>
      </c>
      <c r="D3991" s="4">
        <v>44651</v>
      </c>
      <c r="E3991" s="4">
        <v>44671</v>
      </c>
      <c r="F3991" s="5">
        <v>1.0280001916822323</v>
      </c>
      <c r="G3991" s="5">
        <f>'PG facts'!E6</f>
        <v>4</v>
      </c>
      <c r="H3991" s="5">
        <f t="shared" si="124"/>
        <v>1.0567843940987065</v>
      </c>
      <c r="I3991" s="5">
        <f t="shared" si="125"/>
        <v>4.1120007667289293</v>
      </c>
    </row>
    <row r="3992" spans="1:9" ht="25" customHeight="1">
      <c r="A3992" s="1"/>
      <c r="B3992" s="1">
        <v>211</v>
      </c>
      <c r="C3992" s="13" t="s">
        <v>47</v>
      </c>
      <c r="D3992" s="4">
        <v>44742</v>
      </c>
      <c r="E3992" s="4">
        <v>44771</v>
      </c>
      <c r="F3992" s="5">
        <v>2.9122729416084958</v>
      </c>
      <c r="G3992" s="5">
        <f>'PG facts'!E13</f>
        <v>6</v>
      </c>
      <c r="H3992" s="5">
        <f t="shared" si="124"/>
        <v>8.4813336864250015</v>
      </c>
      <c r="I3992" s="5">
        <f t="shared" si="125"/>
        <v>17.473637649650975</v>
      </c>
    </row>
    <row r="3993" spans="1:9" ht="25" customHeight="1">
      <c r="A3993" s="1"/>
      <c r="B3993" s="1">
        <v>211</v>
      </c>
      <c r="C3993" s="13" t="s">
        <v>47</v>
      </c>
      <c r="D3993" s="4">
        <v>44834</v>
      </c>
      <c r="E3993" s="4">
        <v>44853</v>
      </c>
      <c r="F3993" s="5">
        <v>5.8502773415310516</v>
      </c>
      <c r="G3993" s="5">
        <f>'PG facts'!E20</f>
        <v>7</v>
      </c>
      <c r="H3993" s="5">
        <f t="shared" si="124"/>
        <v>34.225744972831627</v>
      </c>
      <c r="I3993" s="5">
        <f t="shared" si="125"/>
        <v>40.951941390717359</v>
      </c>
    </row>
    <row r="3994" spans="1:9" ht="25" customHeight="1">
      <c r="A3994" s="1"/>
      <c r="B3994" s="1">
        <v>211</v>
      </c>
      <c r="C3994" s="13" t="s">
        <v>47</v>
      </c>
      <c r="D3994" s="4">
        <v>44926</v>
      </c>
      <c r="E3994" s="4">
        <v>44945</v>
      </c>
      <c r="F3994" s="5">
        <v>7.2560334575520802</v>
      </c>
      <c r="G3994" s="5">
        <f>'PG facts'!E27</f>
        <v>9</v>
      </c>
      <c r="H3994" s="5">
        <f t="shared" si="124"/>
        <v>52.650021537115194</v>
      </c>
      <c r="I3994" s="5">
        <f t="shared" si="125"/>
        <v>65.30430111796872</v>
      </c>
    </row>
    <row r="3995" spans="1:9" ht="25" customHeight="1">
      <c r="A3995" s="1"/>
      <c r="B3995" s="1">
        <v>211</v>
      </c>
      <c r="C3995" s="13" t="s">
        <v>47</v>
      </c>
      <c r="D3995" s="4">
        <v>45016</v>
      </c>
      <c r="E3995" s="4">
        <v>45037</v>
      </c>
      <c r="F3995" s="5">
        <v>6.7723940234483804</v>
      </c>
      <c r="G3995" s="5">
        <f>'PG facts'!E34</f>
        <v>8</v>
      </c>
      <c r="H3995" s="5">
        <f t="shared" si="124"/>
        <v>45.865320808839343</v>
      </c>
      <c r="I3995" s="5">
        <f t="shared" si="125"/>
        <v>54.179152187587043</v>
      </c>
    </row>
    <row r="3996" spans="1:9" ht="25" customHeight="1">
      <c r="A3996" s="1"/>
      <c r="B3996" s="1">
        <v>211</v>
      </c>
      <c r="C3996" s="13" t="s">
        <v>47</v>
      </c>
      <c r="D3996" s="4">
        <v>45107</v>
      </c>
      <c r="E3996" s="4">
        <v>45135</v>
      </c>
      <c r="F3996" s="5">
        <v>7.0582272321790596</v>
      </c>
      <c r="G3996" s="5">
        <f>'PG facts'!E41</f>
        <v>8</v>
      </c>
      <c r="H3996" s="5">
        <f t="shared" si="124"/>
        <v>49.818571661074067</v>
      </c>
      <c r="I3996" s="5">
        <f t="shared" si="125"/>
        <v>56.465817857432477</v>
      </c>
    </row>
    <row r="3997" spans="1:9" ht="25" customHeight="1">
      <c r="A3997" s="1"/>
      <c r="B3997" s="1">
        <v>211</v>
      </c>
      <c r="C3997" s="13" t="s">
        <v>47</v>
      </c>
      <c r="D3997" s="4">
        <v>45199</v>
      </c>
      <c r="E3997" s="4">
        <v>45217</v>
      </c>
      <c r="F3997" s="5">
        <v>5.4935927157217845</v>
      </c>
      <c r="G3997" s="5">
        <f>'PG facts'!E48</f>
        <v>7</v>
      </c>
      <c r="H3997" s="5">
        <f t="shared" si="124"/>
        <v>30.179560926231453</v>
      </c>
      <c r="I3997" s="5">
        <f t="shared" si="125"/>
        <v>38.455149010052494</v>
      </c>
    </row>
    <row r="3998" spans="1:9" ht="25" customHeight="1">
      <c r="A3998" s="1"/>
      <c r="B3998" s="1">
        <v>211</v>
      </c>
      <c r="C3998" s="13" t="s">
        <v>47</v>
      </c>
      <c r="D3998" s="4">
        <v>45291</v>
      </c>
      <c r="E3998" s="4">
        <v>45314</v>
      </c>
      <c r="F3998" s="5">
        <v>4.2122165191533556</v>
      </c>
      <c r="G3998" s="5">
        <f>'PG facts'!E55</f>
        <v>4</v>
      </c>
      <c r="H3998" s="5">
        <f t="shared" si="124"/>
        <v>17.742768004228413</v>
      </c>
      <c r="I3998" s="5">
        <f t="shared" si="125"/>
        <v>16.848866076613422</v>
      </c>
    </row>
    <row r="3999" spans="1:9" ht="25" customHeight="1">
      <c r="A3999" s="1"/>
      <c r="B3999" s="1">
        <v>211</v>
      </c>
      <c r="C3999" s="13" t="s">
        <v>47</v>
      </c>
      <c r="D3999" s="4">
        <v>45382</v>
      </c>
      <c r="E3999" s="4">
        <v>45401</v>
      </c>
      <c r="F3999" s="5">
        <v>3.636809635836169</v>
      </c>
      <c r="G3999" s="5">
        <f>'PG facts'!E62</f>
        <v>4</v>
      </c>
      <c r="H3999" s="5">
        <f t="shared" si="124"/>
        <v>13.226384327310809</v>
      </c>
      <c r="I3999" s="5">
        <f t="shared" si="125"/>
        <v>14.547238543344676</v>
      </c>
    </row>
    <row r="4000" spans="1:9" ht="25" customHeight="1">
      <c r="A4000" s="1"/>
      <c r="B4000" s="1">
        <v>211</v>
      </c>
      <c r="C4000" s="13" t="s">
        <v>47</v>
      </c>
      <c r="D4000" s="4">
        <v>45473</v>
      </c>
      <c r="E4000" s="4">
        <v>45503</v>
      </c>
      <c r="F4000" s="5">
        <v>1.6547550061168037</v>
      </c>
      <c r="G4000" s="5">
        <f>'PG facts'!E69</f>
        <v>3</v>
      </c>
      <c r="H4000" s="5">
        <f t="shared" si="124"/>
        <v>2.7382141302686231</v>
      </c>
      <c r="I4000" s="5">
        <f t="shared" si="125"/>
        <v>4.9642650183504111</v>
      </c>
    </row>
    <row r="4001" spans="1:9" ht="25" customHeight="1">
      <c r="A4001" s="1"/>
      <c r="B4001" s="1">
        <v>211</v>
      </c>
      <c r="C4001" s="13" t="s">
        <v>47</v>
      </c>
      <c r="D4001" s="4">
        <v>45565</v>
      </c>
      <c r="E4001" s="4">
        <v>45583</v>
      </c>
      <c r="F4001" s="5">
        <v>0.37330111522773102</v>
      </c>
      <c r="G4001" s="5">
        <f>'PG facts'!E76</f>
        <v>1</v>
      </c>
      <c r="H4001" s="5">
        <f t="shared" si="124"/>
        <v>0.13935372263026771</v>
      </c>
      <c r="I4001" s="5">
        <f t="shared" si="125"/>
        <v>0.37330111522773102</v>
      </c>
    </row>
    <row r="4002" spans="1:9" ht="25" customHeight="1">
      <c r="A4002" s="1"/>
      <c r="B4002" s="1">
        <v>211</v>
      </c>
      <c r="C4002" s="13" t="s">
        <v>50</v>
      </c>
      <c r="D4002" s="4">
        <v>44742</v>
      </c>
      <c r="E4002" s="4">
        <v>44771</v>
      </c>
      <c r="F4002" s="5">
        <v>1.0280001916822323</v>
      </c>
      <c r="G4002" s="5">
        <f>'PG facts'!E13</f>
        <v>6</v>
      </c>
      <c r="H4002" s="5">
        <f t="shared" si="124"/>
        <v>1.0567843940987065</v>
      </c>
      <c r="I4002" s="5">
        <f t="shared" si="125"/>
        <v>6.168001150093394</v>
      </c>
    </row>
    <row r="4003" spans="1:9" ht="25" customHeight="1">
      <c r="A4003" s="1"/>
      <c r="B4003" s="1">
        <v>211</v>
      </c>
      <c r="C4003" s="13" t="s">
        <v>50</v>
      </c>
      <c r="D4003" s="4">
        <v>44834</v>
      </c>
      <c r="E4003" s="4">
        <v>44853</v>
      </c>
      <c r="F4003" s="5">
        <v>2.9122729416084958</v>
      </c>
      <c r="G4003" s="5">
        <f>'PG facts'!E20</f>
        <v>7</v>
      </c>
      <c r="H4003" s="5">
        <f t="shared" si="124"/>
        <v>8.4813336864250015</v>
      </c>
      <c r="I4003" s="5">
        <f t="shared" si="125"/>
        <v>20.385910591259471</v>
      </c>
    </row>
    <row r="4004" spans="1:9" ht="25" customHeight="1">
      <c r="A4004" s="1"/>
      <c r="B4004" s="1">
        <v>211</v>
      </c>
      <c r="C4004" s="13" t="s">
        <v>50</v>
      </c>
      <c r="D4004" s="4">
        <v>44926</v>
      </c>
      <c r="E4004" s="4">
        <v>44945</v>
      </c>
      <c r="F4004" s="5">
        <v>5.8502773415310516</v>
      </c>
      <c r="G4004" s="5">
        <f>'PG facts'!E27</f>
        <v>9</v>
      </c>
      <c r="H4004" s="5">
        <f t="shared" si="124"/>
        <v>34.225744972831627</v>
      </c>
      <c r="I4004" s="5">
        <f t="shared" si="125"/>
        <v>52.652496073779467</v>
      </c>
    </row>
    <row r="4005" spans="1:9" ht="25" customHeight="1">
      <c r="A4005" s="1"/>
      <c r="B4005" s="1">
        <v>211</v>
      </c>
      <c r="C4005" s="13" t="s">
        <v>50</v>
      </c>
      <c r="D4005" s="4">
        <v>45016</v>
      </c>
      <c r="E4005" s="4">
        <v>45037</v>
      </c>
      <c r="F4005" s="5">
        <v>7.2560334575520802</v>
      </c>
      <c r="G4005" s="5">
        <f>'PG facts'!E34</f>
        <v>8</v>
      </c>
      <c r="H4005" s="5">
        <f t="shared" si="124"/>
        <v>52.650021537115194</v>
      </c>
      <c r="I4005" s="5">
        <f t="shared" si="125"/>
        <v>58.048267660416641</v>
      </c>
    </row>
    <row r="4006" spans="1:9" ht="25" customHeight="1">
      <c r="A4006" s="1"/>
      <c r="B4006" s="1">
        <v>211</v>
      </c>
      <c r="C4006" s="13" t="s">
        <v>50</v>
      </c>
      <c r="D4006" s="4">
        <v>45107</v>
      </c>
      <c r="E4006" s="4">
        <v>45135</v>
      </c>
      <c r="F4006" s="5">
        <v>6.7723940234483804</v>
      </c>
      <c r="G4006" s="5">
        <f>'PG facts'!E41</f>
        <v>8</v>
      </c>
      <c r="H4006" s="5">
        <f t="shared" si="124"/>
        <v>45.865320808839343</v>
      </c>
      <c r="I4006" s="5">
        <f t="shared" si="125"/>
        <v>54.179152187587043</v>
      </c>
    </row>
    <row r="4007" spans="1:9" ht="25" customHeight="1">
      <c r="A4007" s="1"/>
      <c r="B4007" s="1">
        <v>211</v>
      </c>
      <c r="C4007" s="13" t="s">
        <v>50</v>
      </c>
      <c r="D4007" s="4">
        <v>45199</v>
      </c>
      <c r="E4007" s="4">
        <v>45217</v>
      </c>
      <c r="F4007" s="5">
        <v>7.0582272321790596</v>
      </c>
      <c r="G4007" s="5">
        <f>'PG facts'!E48</f>
        <v>7</v>
      </c>
      <c r="H4007" s="5">
        <f t="shared" si="124"/>
        <v>49.818571661074067</v>
      </c>
      <c r="I4007" s="5">
        <f t="shared" si="125"/>
        <v>49.40759062525342</v>
      </c>
    </row>
    <row r="4008" spans="1:9" ht="25" customHeight="1">
      <c r="A4008" s="1"/>
      <c r="B4008" s="1">
        <v>211</v>
      </c>
      <c r="C4008" s="13" t="s">
        <v>50</v>
      </c>
      <c r="D4008" s="4">
        <v>45291</v>
      </c>
      <c r="E4008" s="4">
        <v>45314</v>
      </c>
      <c r="F4008" s="5">
        <v>5.4935927157217845</v>
      </c>
      <c r="G4008" s="5">
        <f>'PG facts'!E55</f>
        <v>4</v>
      </c>
      <c r="H4008" s="5">
        <f t="shared" si="124"/>
        <v>30.179560926231453</v>
      </c>
      <c r="I4008" s="5">
        <f t="shared" si="125"/>
        <v>21.974370862887138</v>
      </c>
    </row>
    <row r="4009" spans="1:9" ht="25" customHeight="1">
      <c r="A4009" s="1"/>
      <c r="B4009" s="1">
        <v>211</v>
      </c>
      <c r="C4009" s="13" t="s">
        <v>50</v>
      </c>
      <c r="D4009" s="4">
        <v>45382</v>
      </c>
      <c r="E4009" s="4">
        <v>45401</v>
      </c>
      <c r="F4009" s="5">
        <v>4.2122165191533556</v>
      </c>
      <c r="G4009" s="5">
        <f>'PG facts'!E62</f>
        <v>4</v>
      </c>
      <c r="H4009" s="5">
        <f t="shared" si="124"/>
        <v>17.742768004228413</v>
      </c>
      <c r="I4009" s="5">
        <f t="shared" si="125"/>
        <v>16.848866076613422</v>
      </c>
    </row>
    <row r="4010" spans="1:9" ht="25" customHeight="1">
      <c r="A4010" s="1"/>
      <c r="B4010" s="1">
        <v>211</v>
      </c>
      <c r="C4010" s="13" t="s">
        <v>50</v>
      </c>
      <c r="D4010" s="4">
        <v>45473</v>
      </c>
      <c r="E4010" s="4">
        <v>45503</v>
      </c>
      <c r="F4010" s="5">
        <v>3.636809635836169</v>
      </c>
      <c r="G4010" s="5">
        <f>'PG facts'!E69</f>
        <v>3</v>
      </c>
      <c r="H4010" s="5">
        <f t="shared" si="124"/>
        <v>13.226384327310809</v>
      </c>
      <c r="I4010" s="5">
        <f t="shared" si="125"/>
        <v>10.910428907508507</v>
      </c>
    </row>
    <row r="4011" spans="1:9" ht="25" customHeight="1">
      <c r="A4011" s="1"/>
      <c r="B4011" s="1">
        <v>211</v>
      </c>
      <c r="C4011" s="13" t="s">
        <v>50</v>
      </c>
      <c r="D4011" s="4">
        <v>45565</v>
      </c>
      <c r="E4011" s="4">
        <v>45583</v>
      </c>
      <c r="F4011" s="5">
        <v>1.6547550061168037</v>
      </c>
      <c r="G4011" s="5">
        <f>'PG facts'!E76</f>
        <v>1</v>
      </c>
      <c r="H4011" s="5">
        <f t="shared" si="124"/>
        <v>2.7382141302686231</v>
      </c>
      <c r="I4011" s="5">
        <f t="shared" si="125"/>
        <v>1.6547550061168037</v>
      </c>
    </row>
    <row r="4012" spans="1:9" ht="25" customHeight="1">
      <c r="A4012" s="1"/>
      <c r="B4012" s="1">
        <v>212</v>
      </c>
      <c r="C4012" s="13" t="s">
        <v>47</v>
      </c>
      <c r="D4012" s="4">
        <v>44651</v>
      </c>
      <c r="E4012" s="4">
        <v>44671</v>
      </c>
      <c r="F4012" s="5">
        <v>1.0280001916822323</v>
      </c>
      <c r="G4012" s="5">
        <f>'PG facts'!E6</f>
        <v>4</v>
      </c>
      <c r="H4012" s="5">
        <f t="shared" si="124"/>
        <v>1.0567843940987065</v>
      </c>
      <c r="I4012" s="5">
        <f t="shared" si="125"/>
        <v>4.1120007667289293</v>
      </c>
    </row>
    <row r="4013" spans="1:9" ht="25" customHeight="1">
      <c r="A4013" s="1"/>
      <c r="B4013" s="1">
        <v>212</v>
      </c>
      <c r="C4013" s="13" t="s">
        <v>47</v>
      </c>
      <c r="D4013" s="4">
        <v>44742</v>
      </c>
      <c r="E4013" s="4">
        <v>44771</v>
      </c>
      <c r="F4013" s="5">
        <v>2.9122729416084958</v>
      </c>
      <c r="G4013" s="5">
        <f>'PG facts'!E13</f>
        <v>6</v>
      </c>
      <c r="H4013" s="5">
        <f t="shared" si="124"/>
        <v>8.4813336864250015</v>
      </c>
      <c r="I4013" s="5">
        <f t="shared" si="125"/>
        <v>17.473637649650975</v>
      </c>
    </row>
    <row r="4014" spans="1:9" ht="25" customHeight="1">
      <c r="A4014" s="1"/>
      <c r="B4014" s="1">
        <v>212</v>
      </c>
      <c r="C4014" s="13" t="s">
        <v>47</v>
      </c>
      <c r="D4014" s="4">
        <v>44834</v>
      </c>
      <c r="E4014" s="4">
        <v>44853</v>
      </c>
      <c r="F4014" s="5">
        <v>5.8502773415310516</v>
      </c>
      <c r="G4014" s="5">
        <f>'PG facts'!E20</f>
        <v>7</v>
      </c>
      <c r="H4014" s="5">
        <f t="shared" si="124"/>
        <v>34.225744972831627</v>
      </c>
      <c r="I4014" s="5">
        <f t="shared" si="125"/>
        <v>40.951941390717359</v>
      </c>
    </row>
    <row r="4015" spans="1:9" ht="25" customHeight="1">
      <c r="A4015" s="1"/>
      <c r="B4015" s="1">
        <v>212</v>
      </c>
      <c r="C4015" s="13" t="s">
        <v>47</v>
      </c>
      <c r="D4015" s="4">
        <v>44926</v>
      </c>
      <c r="E4015" s="4">
        <v>44945</v>
      </c>
      <c r="F4015" s="5">
        <v>7.2560334575520802</v>
      </c>
      <c r="G4015" s="5">
        <f>'PG facts'!E27</f>
        <v>9</v>
      </c>
      <c r="H4015" s="5">
        <f t="shared" si="124"/>
        <v>52.650021537115194</v>
      </c>
      <c r="I4015" s="5">
        <f t="shared" si="125"/>
        <v>65.30430111796872</v>
      </c>
    </row>
    <row r="4016" spans="1:9" ht="25" customHeight="1">
      <c r="A4016" s="1"/>
      <c r="B4016" s="1">
        <v>212</v>
      </c>
      <c r="C4016" s="13" t="s">
        <v>47</v>
      </c>
      <c r="D4016" s="4">
        <v>45016</v>
      </c>
      <c r="E4016" s="4">
        <v>45037</v>
      </c>
      <c r="F4016" s="5">
        <v>6.7723940234483804</v>
      </c>
      <c r="G4016" s="5">
        <f>'PG facts'!E34</f>
        <v>8</v>
      </c>
      <c r="H4016" s="5">
        <f t="shared" si="124"/>
        <v>45.865320808839343</v>
      </c>
      <c r="I4016" s="5">
        <f t="shared" si="125"/>
        <v>54.179152187587043</v>
      </c>
    </row>
    <row r="4017" spans="1:9" ht="25" customHeight="1">
      <c r="A4017" s="1"/>
      <c r="B4017" s="1">
        <v>212</v>
      </c>
      <c r="C4017" s="13" t="s">
        <v>47</v>
      </c>
      <c r="D4017" s="4">
        <v>45107</v>
      </c>
      <c r="E4017" s="4">
        <v>45135</v>
      </c>
      <c r="F4017" s="5">
        <v>7.0582272321790596</v>
      </c>
      <c r="G4017" s="5">
        <f>'PG facts'!E41</f>
        <v>8</v>
      </c>
      <c r="H4017" s="5">
        <f t="shared" si="124"/>
        <v>49.818571661074067</v>
      </c>
      <c r="I4017" s="5">
        <f t="shared" si="125"/>
        <v>56.465817857432477</v>
      </c>
    </row>
    <row r="4018" spans="1:9" ht="25" customHeight="1">
      <c r="A4018" s="1"/>
      <c r="B4018" s="1">
        <v>212</v>
      </c>
      <c r="C4018" s="13" t="s">
        <v>47</v>
      </c>
      <c r="D4018" s="4">
        <v>45199</v>
      </c>
      <c r="E4018" s="4">
        <v>45217</v>
      </c>
      <c r="F4018" s="5">
        <v>5.4935927157217845</v>
      </c>
      <c r="G4018" s="5">
        <f>'PG facts'!E48</f>
        <v>7</v>
      </c>
      <c r="H4018" s="5">
        <f t="shared" si="124"/>
        <v>30.179560926231453</v>
      </c>
      <c r="I4018" s="5">
        <f t="shared" si="125"/>
        <v>38.455149010052494</v>
      </c>
    </row>
    <row r="4019" spans="1:9" ht="25" customHeight="1">
      <c r="A4019" s="1"/>
      <c r="B4019" s="1">
        <v>212</v>
      </c>
      <c r="C4019" s="13" t="s">
        <v>47</v>
      </c>
      <c r="D4019" s="4">
        <v>45291</v>
      </c>
      <c r="E4019" s="4">
        <v>45314</v>
      </c>
      <c r="F4019" s="5">
        <v>4.2122165191533556</v>
      </c>
      <c r="G4019" s="5">
        <f>'PG facts'!E55</f>
        <v>4</v>
      </c>
      <c r="H4019" s="5">
        <f t="shared" si="124"/>
        <v>17.742768004228413</v>
      </c>
      <c r="I4019" s="5">
        <f t="shared" si="125"/>
        <v>16.848866076613422</v>
      </c>
    </row>
    <row r="4020" spans="1:9" ht="25" customHeight="1">
      <c r="A4020" s="1"/>
      <c r="B4020" s="1">
        <v>212</v>
      </c>
      <c r="C4020" s="13" t="s">
        <v>47</v>
      </c>
      <c r="D4020" s="4">
        <v>45382</v>
      </c>
      <c r="E4020" s="4">
        <v>45401</v>
      </c>
      <c r="F4020" s="5">
        <v>3.636809635836169</v>
      </c>
      <c r="G4020" s="5">
        <f>'PG facts'!E62</f>
        <v>4</v>
      </c>
      <c r="H4020" s="5">
        <f t="shared" si="124"/>
        <v>13.226384327310809</v>
      </c>
      <c r="I4020" s="5">
        <f t="shared" si="125"/>
        <v>14.547238543344676</v>
      </c>
    </row>
    <row r="4021" spans="1:9" ht="25" customHeight="1">
      <c r="A4021" s="1"/>
      <c r="B4021" s="1">
        <v>212</v>
      </c>
      <c r="C4021" s="13" t="s">
        <v>47</v>
      </c>
      <c r="D4021" s="4">
        <v>45473</v>
      </c>
      <c r="E4021" s="4">
        <v>45503</v>
      </c>
      <c r="F4021" s="5">
        <v>1.6547550061168037</v>
      </c>
      <c r="G4021" s="5">
        <f>'PG facts'!E69</f>
        <v>3</v>
      </c>
      <c r="H4021" s="5">
        <f t="shared" si="124"/>
        <v>2.7382141302686231</v>
      </c>
      <c r="I4021" s="5">
        <f t="shared" si="125"/>
        <v>4.9642650183504111</v>
      </c>
    </row>
    <row r="4022" spans="1:9" ht="25" customHeight="1">
      <c r="A4022" s="1"/>
      <c r="B4022" s="1">
        <v>212</v>
      </c>
      <c r="C4022" s="13" t="s">
        <v>47</v>
      </c>
      <c r="D4022" s="4">
        <v>45565</v>
      </c>
      <c r="E4022" s="4">
        <v>45583</v>
      </c>
      <c r="F4022" s="5">
        <v>0.37330111522773102</v>
      </c>
      <c r="G4022" s="5">
        <f>'PG facts'!E76</f>
        <v>1</v>
      </c>
      <c r="H4022" s="5">
        <f t="shared" si="124"/>
        <v>0.13935372263026771</v>
      </c>
      <c r="I4022" s="5">
        <f t="shared" si="125"/>
        <v>0.37330111522773102</v>
      </c>
    </row>
    <row r="4023" spans="1:9" ht="25" customHeight="1">
      <c r="A4023" s="1"/>
      <c r="B4023" s="1">
        <v>212</v>
      </c>
      <c r="C4023" s="13" t="s">
        <v>47</v>
      </c>
      <c r="D4023" s="4">
        <v>45657</v>
      </c>
      <c r="E4023" s="4">
        <v>45679</v>
      </c>
      <c r="F4023" s="5">
        <v>0.34106845677743802</v>
      </c>
      <c r="G4023" s="5">
        <f>'PG facts'!E83</f>
        <v>2</v>
      </c>
      <c r="H4023" s="5">
        <f t="shared" si="124"/>
        <v>0.11632769220854311</v>
      </c>
      <c r="I4023" s="5">
        <f t="shared" si="125"/>
        <v>0.68213691355487605</v>
      </c>
    </row>
    <row r="4024" spans="1:9" ht="25" customHeight="1">
      <c r="A4024" s="1"/>
      <c r="B4024" s="1">
        <v>212</v>
      </c>
      <c r="C4024" s="13" t="s">
        <v>50</v>
      </c>
      <c r="D4024" s="4">
        <v>44742</v>
      </c>
      <c r="E4024" s="4">
        <v>44771</v>
      </c>
      <c r="F4024" s="5">
        <v>1.0280001916822323</v>
      </c>
      <c r="G4024" s="5">
        <f>'PG facts'!E13</f>
        <v>6</v>
      </c>
      <c r="H4024" s="5">
        <f t="shared" si="124"/>
        <v>1.0567843940987065</v>
      </c>
      <c r="I4024" s="5">
        <f t="shared" si="125"/>
        <v>6.168001150093394</v>
      </c>
    </row>
    <row r="4025" spans="1:9" ht="25" customHeight="1">
      <c r="A4025" s="1"/>
      <c r="B4025" s="1">
        <v>212</v>
      </c>
      <c r="C4025" s="13" t="s">
        <v>50</v>
      </c>
      <c r="D4025" s="4">
        <v>44834</v>
      </c>
      <c r="E4025" s="4">
        <v>44853</v>
      </c>
      <c r="F4025" s="5">
        <v>2.9122729416084958</v>
      </c>
      <c r="G4025" s="5">
        <f>'PG facts'!E20</f>
        <v>7</v>
      </c>
      <c r="H4025" s="5">
        <f t="shared" si="124"/>
        <v>8.4813336864250015</v>
      </c>
      <c r="I4025" s="5">
        <f t="shared" si="125"/>
        <v>20.385910591259471</v>
      </c>
    </row>
    <row r="4026" spans="1:9" ht="25" customHeight="1">
      <c r="A4026" s="1"/>
      <c r="B4026" s="1">
        <v>212</v>
      </c>
      <c r="C4026" s="13" t="s">
        <v>50</v>
      </c>
      <c r="D4026" s="4">
        <v>44926</v>
      </c>
      <c r="E4026" s="4">
        <v>44945</v>
      </c>
      <c r="F4026" s="5">
        <v>5.8502773415310516</v>
      </c>
      <c r="G4026" s="5">
        <f>'PG facts'!E27</f>
        <v>9</v>
      </c>
      <c r="H4026" s="5">
        <f t="shared" si="124"/>
        <v>34.225744972831627</v>
      </c>
      <c r="I4026" s="5">
        <f t="shared" si="125"/>
        <v>52.652496073779467</v>
      </c>
    </row>
    <row r="4027" spans="1:9" ht="25" customHeight="1">
      <c r="A4027" s="1"/>
      <c r="B4027" s="1">
        <v>212</v>
      </c>
      <c r="C4027" s="13" t="s">
        <v>50</v>
      </c>
      <c r="D4027" s="4">
        <v>45016</v>
      </c>
      <c r="E4027" s="4">
        <v>45037</v>
      </c>
      <c r="F4027" s="5">
        <v>7.2560334575520802</v>
      </c>
      <c r="G4027" s="5">
        <f>'PG facts'!E34</f>
        <v>8</v>
      </c>
      <c r="H4027" s="5">
        <f t="shared" si="124"/>
        <v>52.650021537115194</v>
      </c>
      <c r="I4027" s="5">
        <f t="shared" si="125"/>
        <v>58.048267660416641</v>
      </c>
    </row>
    <row r="4028" spans="1:9" ht="25" customHeight="1">
      <c r="A4028" s="1"/>
      <c r="B4028" s="1">
        <v>212</v>
      </c>
      <c r="C4028" s="13" t="s">
        <v>50</v>
      </c>
      <c r="D4028" s="4">
        <v>45107</v>
      </c>
      <c r="E4028" s="4">
        <v>45135</v>
      </c>
      <c r="F4028" s="5">
        <v>6.7723940234483804</v>
      </c>
      <c r="G4028" s="5">
        <f>'PG facts'!E41</f>
        <v>8</v>
      </c>
      <c r="H4028" s="5">
        <f t="shared" si="124"/>
        <v>45.865320808839343</v>
      </c>
      <c r="I4028" s="5">
        <f t="shared" si="125"/>
        <v>54.179152187587043</v>
      </c>
    </row>
    <row r="4029" spans="1:9" ht="25" customHeight="1">
      <c r="A4029" s="1"/>
      <c r="B4029" s="1">
        <v>212</v>
      </c>
      <c r="C4029" s="13" t="s">
        <v>50</v>
      </c>
      <c r="D4029" s="4">
        <v>45199</v>
      </c>
      <c r="E4029" s="4">
        <v>45217</v>
      </c>
      <c r="F4029" s="5">
        <v>7.0582272321790596</v>
      </c>
      <c r="G4029" s="5">
        <f>'PG facts'!E48</f>
        <v>7</v>
      </c>
      <c r="H4029" s="5">
        <f t="shared" si="124"/>
        <v>49.818571661074067</v>
      </c>
      <c r="I4029" s="5">
        <f t="shared" si="125"/>
        <v>49.40759062525342</v>
      </c>
    </row>
    <row r="4030" spans="1:9" ht="25" customHeight="1">
      <c r="A4030" s="1"/>
      <c r="B4030" s="1">
        <v>212</v>
      </c>
      <c r="C4030" s="13" t="s">
        <v>50</v>
      </c>
      <c r="D4030" s="4">
        <v>45291</v>
      </c>
      <c r="E4030" s="4">
        <v>45314</v>
      </c>
      <c r="F4030" s="5">
        <v>5.4935927157217845</v>
      </c>
      <c r="G4030" s="5">
        <f>'PG facts'!E55</f>
        <v>4</v>
      </c>
      <c r="H4030" s="5">
        <f t="shared" si="124"/>
        <v>30.179560926231453</v>
      </c>
      <c r="I4030" s="5">
        <f t="shared" si="125"/>
        <v>21.974370862887138</v>
      </c>
    </row>
    <row r="4031" spans="1:9" ht="25" customHeight="1">
      <c r="A4031" s="1"/>
      <c r="B4031" s="1">
        <v>212</v>
      </c>
      <c r="C4031" s="13" t="s">
        <v>50</v>
      </c>
      <c r="D4031" s="4">
        <v>45382</v>
      </c>
      <c r="E4031" s="4">
        <v>45401</v>
      </c>
      <c r="F4031" s="5">
        <v>4.2122165191533556</v>
      </c>
      <c r="G4031" s="5">
        <f>'PG facts'!E62</f>
        <v>4</v>
      </c>
      <c r="H4031" s="5">
        <f t="shared" si="124"/>
        <v>17.742768004228413</v>
      </c>
      <c r="I4031" s="5">
        <f t="shared" si="125"/>
        <v>16.848866076613422</v>
      </c>
    </row>
    <row r="4032" spans="1:9" ht="25" customHeight="1">
      <c r="A4032" s="1"/>
      <c r="B4032" s="1">
        <v>212</v>
      </c>
      <c r="C4032" s="13" t="s">
        <v>50</v>
      </c>
      <c r="D4032" s="4">
        <v>45473</v>
      </c>
      <c r="E4032" s="4">
        <v>45503</v>
      </c>
      <c r="F4032" s="5">
        <v>3.636809635836169</v>
      </c>
      <c r="G4032" s="5">
        <f>'PG facts'!E69</f>
        <v>3</v>
      </c>
      <c r="H4032" s="5">
        <f t="shared" si="124"/>
        <v>13.226384327310809</v>
      </c>
      <c r="I4032" s="5">
        <f t="shared" si="125"/>
        <v>10.910428907508507</v>
      </c>
    </row>
    <row r="4033" spans="1:9" ht="25" customHeight="1">
      <c r="A4033" s="1"/>
      <c r="B4033" s="1">
        <v>212</v>
      </c>
      <c r="C4033" s="13" t="s">
        <v>50</v>
      </c>
      <c r="D4033" s="4">
        <v>45565</v>
      </c>
      <c r="E4033" s="4">
        <v>45583</v>
      </c>
      <c r="F4033" s="5">
        <v>1.6547550061168037</v>
      </c>
      <c r="G4033" s="5">
        <f>'PG facts'!E76</f>
        <v>1</v>
      </c>
      <c r="H4033" s="5">
        <f t="shared" si="124"/>
        <v>2.7382141302686231</v>
      </c>
      <c r="I4033" s="5">
        <f t="shared" si="125"/>
        <v>1.6547550061168037</v>
      </c>
    </row>
    <row r="4034" spans="1:9" ht="25" customHeight="1">
      <c r="A4034" s="1"/>
      <c r="B4034" s="1">
        <v>212</v>
      </c>
      <c r="C4034" s="13" t="s">
        <v>50</v>
      </c>
      <c r="D4034" s="4">
        <v>45657</v>
      </c>
      <c r="E4034" s="4">
        <v>45679</v>
      </c>
      <c r="F4034" s="5">
        <v>0.37330111522773102</v>
      </c>
      <c r="G4034" s="5">
        <f>'PG facts'!E83</f>
        <v>2</v>
      </c>
      <c r="H4034" s="5">
        <f t="shared" si="124"/>
        <v>0.13935372263026771</v>
      </c>
      <c r="I4034" s="5">
        <f t="shared" si="125"/>
        <v>0.74660223045546203</v>
      </c>
    </row>
    <row r="4035" spans="1:9" ht="25" customHeight="1">
      <c r="A4035" s="1"/>
      <c r="B4035" s="1">
        <v>213</v>
      </c>
      <c r="C4035" s="13" t="s">
        <v>47</v>
      </c>
      <c r="D4035" s="4">
        <v>44651</v>
      </c>
      <c r="E4035" s="4">
        <v>44671</v>
      </c>
      <c r="F4035" s="5">
        <v>1.0280001916822323</v>
      </c>
      <c r="G4035" s="5">
        <f>'PG facts'!E6</f>
        <v>4</v>
      </c>
      <c r="H4035" s="5">
        <f t="shared" si="124"/>
        <v>1.0567843940987065</v>
      </c>
      <c r="I4035" s="5">
        <f t="shared" si="125"/>
        <v>4.1120007667289293</v>
      </c>
    </row>
    <row r="4036" spans="1:9" ht="25" customHeight="1">
      <c r="A4036" s="1"/>
      <c r="B4036" s="1">
        <v>213</v>
      </c>
      <c r="C4036" s="13" t="s">
        <v>47</v>
      </c>
      <c r="D4036" s="4">
        <v>44742</v>
      </c>
      <c r="E4036" s="4">
        <v>44771</v>
      </c>
      <c r="F4036" s="5">
        <v>2.9122729416084958</v>
      </c>
      <c r="G4036" s="5">
        <f>'PG facts'!E13</f>
        <v>6</v>
      </c>
      <c r="H4036" s="5">
        <f t="shared" si="124"/>
        <v>8.4813336864250015</v>
      </c>
      <c r="I4036" s="5">
        <f t="shared" si="125"/>
        <v>17.473637649650975</v>
      </c>
    </row>
    <row r="4037" spans="1:9" ht="25" customHeight="1">
      <c r="A4037" s="1"/>
      <c r="B4037" s="1">
        <v>213</v>
      </c>
      <c r="C4037" s="13" t="s">
        <v>47</v>
      </c>
      <c r="D4037" s="4">
        <v>44834</v>
      </c>
      <c r="E4037" s="4">
        <v>44853</v>
      </c>
      <c r="F4037" s="5">
        <v>5.8502773415310516</v>
      </c>
      <c r="G4037" s="5">
        <f>'PG facts'!E20</f>
        <v>7</v>
      </c>
      <c r="H4037" s="5">
        <f t="shared" si="124"/>
        <v>34.225744972831627</v>
      </c>
      <c r="I4037" s="5">
        <f t="shared" si="125"/>
        <v>40.951941390717359</v>
      </c>
    </row>
    <row r="4038" spans="1:9" ht="25" customHeight="1">
      <c r="A4038" s="1"/>
      <c r="B4038" s="1">
        <v>213</v>
      </c>
      <c r="C4038" s="13" t="s">
        <v>47</v>
      </c>
      <c r="D4038" s="4">
        <v>44926</v>
      </c>
      <c r="E4038" s="4">
        <v>44945</v>
      </c>
      <c r="F4038" s="5">
        <v>7.2560334575520802</v>
      </c>
      <c r="G4038" s="5">
        <f>'PG facts'!E27</f>
        <v>9</v>
      </c>
      <c r="H4038" s="5">
        <f t="shared" ref="H4038:H4101" si="126">F4038^2</f>
        <v>52.650021537115194</v>
      </c>
      <c r="I4038" s="5">
        <f t="shared" ref="I4038:I4101" si="127">F4038*G4038</f>
        <v>65.30430111796872</v>
      </c>
    </row>
    <row r="4039" spans="1:9" ht="25" customHeight="1">
      <c r="A4039" s="1"/>
      <c r="B4039" s="1">
        <v>213</v>
      </c>
      <c r="C4039" s="13" t="s">
        <v>47</v>
      </c>
      <c r="D4039" s="4">
        <v>45016</v>
      </c>
      <c r="E4039" s="4">
        <v>45037</v>
      </c>
      <c r="F4039" s="5">
        <v>6.7723940234483804</v>
      </c>
      <c r="G4039" s="5">
        <f>'PG facts'!E34</f>
        <v>8</v>
      </c>
      <c r="H4039" s="5">
        <f t="shared" si="126"/>
        <v>45.865320808839343</v>
      </c>
      <c r="I4039" s="5">
        <f t="shared" si="127"/>
        <v>54.179152187587043</v>
      </c>
    </row>
    <row r="4040" spans="1:9" ht="25" customHeight="1">
      <c r="A4040" s="1"/>
      <c r="B4040" s="1">
        <v>213</v>
      </c>
      <c r="C4040" s="13" t="s">
        <v>47</v>
      </c>
      <c r="D4040" s="4">
        <v>45107</v>
      </c>
      <c r="E4040" s="4">
        <v>45135</v>
      </c>
      <c r="F4040" s="5">
        <v>7.0582272321790596</v>
      </c>
      <c r="G4040" s="5">
        <f>'PG facts'!E41</f>
        <v>8</v>
      </c>
      <c r="H4040" s="5">
        <f t="shared" si="126"/>
        <v>49.818571661074067</v>
      </c>
      <c r="I4040" s="5">
        <f t="shared" si="127"/>
        <v>56.465817857432477</v>
      </c>
    </row>
    <row r="4041" spans="1:9" ht="25" customHeight="1">
      <c r="A4041" s="1"/>
      <c r="B4041" s="1">
        <v>213</v>
      </c>
      <c r="C4041" s="13" t="s">
        <v>47</v>
      </c>
      <c r="D4041" s="4">
        <v>45199</v>
      </c>
      <c r="E4041" s="4">
        <v>45217</v>
      </c>
      <c r="F4041" s="5">
        <v>5.4935927157217845</v>
      </c>
      <c r="G4041" s="5">
        <f>'PG facts'!E48</f>
        <v>7</v>
      </c>
      <c r="H4041" s="5">
        <f t="shared" si="126"/>
        <v>30.179560926231453</v>
      </c>
      <c r="I4041" s="5">
        <f t="shared" si="127"/>
        <v>38.455149010052494</v>
      </c>
    </row>
    <row r="4042" spans="1:9" ht="25" customHeight="1">
      <c r="A4042" s="1"/>
      <c r="B4042" s="1">
        <v>213</v>
      </c>
      <c r="C4042" s="13" t="s">
        <v>47</v>
      </c>
      <c r="D4042" s="4">
        <v>45291</v>
      </c>
      <c r="E4042" s="4">
        <v>45314</v>
      </c>
      <c r="F4042" s="5">
        <v>4.2122165191533556</v>
      </c>
      <c r="G4042" s="5">
        <f>'PG facts'!E55</f>
        <v>4</v>
      </c>
      <c r="H4042" s="5">
        <f t="shared" si="126"/>
        <v>17.742768004228413</v>
      </c>
      <c r="I4042" s="5">
        <f t="shared" si="127"/>
        <v>16.848866076613422</v>
      </c>
    </row>
    <row r="4043" spans="1:9" ht="25" customHeight="1">
      <c r="A4043" s="1"/>
      <c r="B4043" s="1">
        <v>213</v>
      </c>
      <c r="C4043" s="13" t="s">
        <v>47</v>
      </c>
      <c r="D4043" s="4">
        <v>45382</v>
      </c>
      <c r="E4043" s="4">
        <v>45401</v>
      </c>
      <c r="F4043" s="5">
        <v>3.636809635836169</v>
      </c>
      <c r="G4043" s="5">
        <f>'PG facts'!E62</f>
        <v>4</v>
      </c>
      <c r="H4043" s="5">
        <f t="shared" si="126"/>
        <v>13.226384327310809</v>
      </c>
      <c r="I4043" s="5">
        <f t="shared" si="127"/>
        <v>14.547238543344676</v>
      </c>
    </row>
    <row r="4044" spans="1:9" ht="25" customHeight="1">
      <c r="A4044" s="1"/>
      <c r="B4044" s="1">
        <v>213</v>
      </c>
      <c r="C4044" s="13" t="s">
        <v>47</v>
      </c>
      <c r="D4044" s="4">
        <v>45473</v>
      </c>
      <c r="E4044" s="4">
        <v>45503</v>
      </c>
      <c r="F4044" s="5">
        <v>1.6547550061168037</v>
      </c>
      <c r="G4044" s="5">
        <f>'PG facts'!E69</f>
        <v>3</v>
      </c>
      <c r="H4044" s="5">
        <f t="shared" si="126"/>
        <v>2.7382141302686231</v>
      </c>
      <c r="I4044" s="5">
        <f t="shared" si="127"/>
        <v>4.9642650183504111</v>
      </c>
    </row>
    <row r="4045" spans="1:9" ht="25" customHeight="1">
      <c r="A4045" s="1"/>
      <c r="B4045" s="1">
        <v>213</v>
      </c>
      <c r="C4045" s="13" t="s">
        <v>47</v>
      </c>
      <c r="D4045" s="4">
        <v>45565</v>
      </c>
      <c r="E4045" s="4">
        <v>45583</v>
      </c>
      <c r="F4045" s="5">
        <v>0.37330111522773102</v>
      </c>
      <c r="G4045" s="5">
        <f>'PG facts'!E76</f>
        <v>1</v>
      </c>
      <c r="H4045" s="5">
        <f t="shared" si="126"/>
        <v>0.13935372263026771</v>
      </c>
      <c r="I4045" s="5">
        <f t="shared" si="127"/>
        <v>0.37330111522773102</v>
      </c>
    </row>
    <row r="4046" spans="1:9" ht="25" customHeight="1">
      <c r="A4046" s="1"/>
      <c r="B4046" s="1">
        <v>213</v>
      </c>
      <c r="C4046" s="13" t="s">
        <v>47</v>
      </c>
      <c r="D4046" s="4">
        <v>45657</v>
      </c>
      <c r="E4046" s="4">
        <v>45679</v>
      </c>
      <c r="F4046" s="5">
        <v>0.34106845677743802</v>
      </c>
      <c r="G4046" s="5">
        <f>'PG facts'!E83</f>
        <v>2</v>
      </c>
      <c r="H4046" s="5">
        <f t="shared" si="126"/>
        <v>0.11632769220854311</v>
      </c>
      <c r="I4046" s="5">
        <f t="shared" si="127"/>
        <v>0.68213691355487605</v>
      </c>
    </row>
    <row r="4047" spans="1:9" ht="25" customHeight="1">
      <c r="A4047" s="1"/>
      <c r="B4047" s="1">
        <v>213</v>
      </c>
      <c r="C4047" s="13" t="s">
        <v>50</v>
      </c>
      <c r="D4047" s="4">
        <v>44742</v>
      </c>
      <c r="E4047" s="4">
        <v>44771</v>
      </c>
      <c r="F4047" s="5">
        <v>1.0280001916822323</v>
      </c>
      <c r="G4047" s="5">
        <f>'PG facts'!E13</f>
        <v>6</v>
      </c>
      <c r="H4047" s="5">
        <f t="shared" si="126"/>
        <v>1.0567843940987065</v>
      </c>
      <c r="I4047" s="5">
        <f t="shared" si="127"/>
        <v>6.168001150093394</v>
      </c>
    </row>
    <row r="4048" spans="1:9" ht="25" customHeight="1">
      <c r="A4048" s="1"/>
      <c r="B4048" s="1">
        <v>213</v>
      </c>
      <c r="C4048" s="13" t="s">
        <v>50</v>
      </c>
      <c r="D4048" s="4">
        <v>44834</v>
      </c>
      <c r="E4048" s="4">
        <v>44853</v>
      </c>
      <c r="F4048" s="5">
        <v>2.9122729416084958</v>
      </c>
      <c r="G4048" s="5">
        <f>'PG facts'!E20</f>
        <v>7</v>
      </c>
      <c r="H4048" s="5">
        <f t="shared" si="126"/>
        <v>8.4813336864250015</v>
      </c>
      <c r="I4048" s="5">
        <f t="shared" si="127"/>
        <v>20.385910591259471</v>
      </c>
    </row>
    <row r="4049" spans="1:9" ht="25" customHeight="1">
      <c r="A4049" s="1"/>
      <c r="B4049" s="1">
        <v>213</v>
      </c>
      <c r="C4049" s="13" t="s">
        <v>50</v>
      </c>
      <c r="D4049" s="4">
        <v>44926</v>
      </c>
      <c r="E4049" s="4">
        <v>44945</v>
      </c>
      <c r="F4049" s="5">
        <v>5.8502773415310516</v>
      </c>
      <c r="G4049" s="5">
        <f>'PG facts'!E27</f>
        <v>9</v>
      </c>
      <c r="H4049" s="5">
        <f t="shared" si="126"/>
        <v>34.225744972831627</v>
      </c>
      <c r="I4049" s="5">
        <f t="shared" si="127"/>
        <v>52.652496073779467</v>
      </c>
    </row>
    <row r="4050" spans="1:9" ht="25" customHeight="1">
      <c r="A4050" s="1"/>
      <c r="B4050" s="1">
        <v>213</v>
      </c>
      <c r="C4050" s="13" t="s">
        <v>50</v>
      </c>
      <c r="D4050" s="4">
        <v>45016</v>
      </c>
      <c r="E4050" s="4">
        <v>45037</v>
      </c>
      <c r="F4050" s="5">
        <v>7.2560334575520802</v>
      </c>
      <c r="G4050" s="5">
        <f>'PG facts'!E34</f>
        <v>8</v>
      </c>
      <c r="H4050" s="5">
        <f t="shared" si="126"/>
        <v>52.650021537115194</v>
      </c>
      <c r="I4050" s="5">
        <f t="shared" si="127"/>
        <v>58.048267660416641</v>
      </c>
    </row>
    <row r="4051" spans="1:9" ht="25" customHeight="1">
      <c r="A4051" s="1"/>
      <c r="B4051" s="1">
        <v>213</v>
      </c>
      <c r="C4051" s="13" t="s">
        <v>50</v>
      </c>
      <c r="D4051" s="4">
        <v>45107</v>
      </c>
      <c r="E4051" s="4">
        <v>45135</v>
      </c>
      <c r="F4051" s="5">
        <v>6.7723940234483804</v>
      </c>
      <c r="G4051" s="5">
        <f>'PG facts'!E41</f>
        <v>8</v>
      </c>
      <c r="H4051" s="5">
        <f t="shared" si="126"/>
        <v>45.865320808839343</v>
      </c>
      <c r="I4051" s="5">
        <f t="shared" si="127"/>
        <v>54.179152187587043</v>
      </c>
    </row>
    <row r="4052" spans="1:9" ht="25" customHeight="1">
      <c r="A4052" s="1"/>
      <c r="B4052" s="1">
        <v>213</v>
      </c>
      <c r="C4052" s="13" t="s">
        <v>50</v>
      </c>
      <c r="D4052" s="4">
        <v>45199</v>
      </c>
      <c r="E4052" s="4">
        <v>45217</v>
      </c>
      <c r="F4052" s="5">
        <v>7.0582272321790596</v>
      </c>
      <c r="G4052" s="5">
        <f>'PG facts'!E48</f>
        <v>7</v>
      </c>
      <c r="H4052" s="5">
        <f t="shared" si="126"/>
        <v>49.818571661074067</v>
      </c>
      <c r="I4052" s="5">
        <f t="shared" si="127"/>
        <v>49.40759062525342</v>
      </c>
    </row>
    <row r="4053" spans="1:9" ht="25" customHeight="1">
      <c r="A4053" s="1"/>
      <c r="B4053" s="1">
        <v>213</v>
      </c>
      <c r="C4053" s="13" t="s">
        <v>50</v>
      </c>
      <c r="D4053" s="4">
        <v>45291</v>
      </c>
      <c r="E4053" s="4">
        <v>45314</v>
      </c>
      <c r="F4053" s="5">
        <v>5.4935927157217845</v>
      </c>
      <c r="G4053" s="5">
        <f>'PG facts'!E55</f>
        <v>4</v>
      </c>
      <c r="H4053" s="5">
        <f t="shared" si="126"/>
        <v>30.179560926231453</v>
      </c>
      <c r="I4053" s="5">
        <f t="shared" si="127"/>
        <v>21.974370862887138</v>
      </c>
    </row>
    <row r="4054" spans="1:9" ht="25" customHeight="1">
      <c r="A4054" s="1"/>
      <c r="B4054" s="1">
        <v>213</v>
      </c>
      <c r="C4054" s="13" t="s">
        <v>50</v>
      </c>
      <c r="D4054" s="4">
        <v>45382</v>
      </c>
      <c r="E4054" s="4">
        <v>45401</v>
      </c>
      <c r="F4054" s="5">
        <v>4.2122165191533556</v>
      </c>
      <c r="G4054" s="5">
        <f>'PG facts'!E62</f>
        <v>4</v>
      </c>
      <c r="H4054" s="5">
        <f t="shared" si="126"/>
        <v>17.742768004228413</v>
      </c>
      <c r="I4054" s="5">
        <f t="shared" si="127"/>
        <v>16.848866076613422</v>
      </c>
    </row>
    <row r="4055" spans="1:9" ht="25" customHeight="1">
      <c r="A4055" s="1"/>
      <c r="B4055" s="1">
        <v>213</v>
      </c>
      <c r="C4055" s="13" t="s">
        <v>50</v>
      </c>
      <c r="D4055" s="4">
        <v>45473</v>
      </c>
      <c r="E4055" s="4">
        <v>45503</v>
      </c>
      <c r="F4055" s="5">
        <v>3.636809635836169</v>
      </c>
      <c r="G4055" s="5">
        <f>'PG facts'!E69</f>
        <v>3</v>
      </c>
      <c r="H4055" s="5">
        <f t="shared" si="126"/>
        <v>13.226384327310809</v>
      </c>
      <c r="I4055" s="5">
        <f t="shared" si="127"/>
        <v>10.910428907508507</v>
      </c>
    </row>
    <row r="4056" spans="1:9" ht="25" customHeight="1">
      <c r="A4056" s="1"/>
      <c r="B4056" s="1">
        <v>213</v>
      </c>
      <c r="C4056" s="13" t="s">
        <v>50</v>
      </c>
      <c r="D4056" s="4">
        <v>45565</v>
      </c>
      <c r="E4056" s="4">
        <v>45583</v>
      </c>
      <c r="F4056" s="5">
        <v>1.6547550061168037</v>
      </c>
      <c r="G4056" s="5">
        <f>'PG facts'!E76</f>
        <v>1</v>
      </c>
      <c r="H4056" s="5">
        <f t="shared" si="126"/>
        <v>2.7382141302686231</v>
      </c>
      <c r="I4056" s="5">
        <f t="shared" si="127"/>
        <v>1.6547550061168037</v>
      </c>
    </row>
    <row r="4057" spans="1:9" ht="25" customHeight="1">
      <c r="A4057" s="1"/>
      <c r="B4057" s="1">
        <v>213</v>
      </c>
      <c r="C4057" s="13" t="s">
        <v>50</v>
      </c>
      <c r="D4057" s="4">
        <v>45657</v>
      </c>
      <c r="E4057" s="4">
        <v>45679</v>
      </c>
      <c r="F4057" s="5">
        <v>0.37330111522773102</v>
      </c>
      <c r="G4057" s="5">
        <f>'PG facts'!E83</f>
        <v>2</v>
      </c>
      <c r="H4057" s="5">
        <f t="shared" si="126"/>
        <v>0.13935372263026771</v>
      </c>
      <c r="I4057" s="5">
        <f t="shared" si="127"/>
        <v>0.74660223045546203</v>
      </c>
    </row>
    <row r="4058" spans="1:9" ht="25" customHeight="1">
      <c r="A4058" s="1"/>
      <c r="B4058" s="1">
        <v>214</v>
      </c>
      <c r="C4058" s="13" t="s">
        <v>47</v>
      </c>
      <c r="D4058" s="4">
        <v>44651</v>
      </c>
      <c r="E4058" s="4">
        <v>44671</v>
      </c>
      <c r="F4058" s="5">
        <v>1.0280001916822323</v>
      </c>
      <c r="G4058" s="5">
        <f>'PG facts'!E6</f>
        <v>4</v>
      </c>
      <c r="H4058" s="5">
        <f t="shared" si="126"/>
        <v>1.0567843940987065</v>
      </c>
      <c r="I4058" s="5">
        <f t="shared" si="127"/>
        <v>4.1120007667289293</v>
      </c>
    </row>
    <row r="4059" spans="1:9" ht="25" customHeight="1">
      <c r="A4059" s="1"/>
      <c r="B4059" s="1">
        <v>214</v>
      </c>
      <c r="C4059" s="13" t="s">
        <v>47</v>
      </c>
      <c r="D4059" s="4">
        <v>44742</v>
      </c>
      <c r="E4059" s="4">
        <v>44771</v>
      </c>
      <c r="F4059" s="5">
        <v>2.9122729416084958</v>
      </c>
      <c r="G4059" s="5">
        <f>'PG facts'!E13</f>
        <v>6</v>
      </c>
      <c r="H4059" s="5">
        <f t="shared" si="126"/>
        <v>8.4813336864250015</v>
      </c>
      <c r="I4059" s="5">
        <f t="shared" si="127"/>
        <v>17.473637649650975</v>
      </c>
    </row>
    <row r="4060" spans="1:9" ht="25" customHeight="1">
      <c r="A4060" s="1"/>
      <c r="B4060" s="1">
        <v>214</v>
      </c>
      <c r="C4060" s="13" t="s">
        <v>47</v>
      </c>
      <c r="D4060" s="4">
        <v>44834</v>
      </c>
      <c r="E4060" s="4">
        <v>44853</v>
      </c>
      <c r="F4060" s="5">
        <v>5.8502773415310516</v>
      </c>
      <c r="G4060" s="5">
        <f>'PG facts'!E20</f>
        <v>7</v>
      </c>
      <c r="H4060" s="5">
        <f t="shared" si="126"/>
        <v>34.225744972831627</v>
      </c>
      <c r="I4060" s="5">
        <f t="shared" si="127"/>
        <v>40.951941390717359</v>
      </c>
    </row>
    <row r="4061" spans="1:9" ht="25" customHeight="1">
      <c r="A4061" s="1"/>
      <c r="B4061" s="1">
        <v>214</v>
      </c>
      <c r="C4061" s="13" t="s">
        <v>47</v>
      </c>
      <c r="D4061" s="4">
        <v>44926</v>
      </c>
      <c r="E4061" s="4">
        <v>44945</v>
      </c>
      <c r="F4061" s="5">
        <v>7.2560334575520802</v>
      </c>
      <c r="G4061" s="5">
        <f>'PG facts'!E27</f>
        <v>9</v>
      </c>
      <c r="H4061" s="5">
        <f t="shared" si="126"/>
        <v>52.650021537115194</v>
      </c>
      <c r="I4061" s="5">
        <f t="shared" si="127"/>
        <v>65.30430111796872</v>
      </c>
    </row>
    <row r="4062" spans="1:9" ht="25" customHeight="1">
      <c r="A4062" s="1"/>
      <c r="B4062" s="1">
        <v>214</v>
      </c>
      <c r="C4062" s="13" t="s">
        <v>47</v>
      </c>
      <c r="D4062" s="4">
        <v>45016</v>
      </c>
      <c r="E4062" s="4">
        <v>45037</v>
      </c>
      <c r="F4062" s="5">
        <v>6.7723940234483804</v>
      </c>
      <c r="G4062" s="5">
        <f>'PG facts'!E34</f>
        <v>8</v>
      </c>
      <c r="H4062" s="5">
        <f t="shared" si="126"/>
        <v>45.865320808839343</v>
      </c>
      <c r="I4062" s="5">
        <f t="shared" si="127"/>
        <v>54.179152187587043</v>
      </c>
    </row>
    <row r="4063" spans="1:9" ht="25" customHeight="1">
      <c r="A4063" s="1"/>
      <c r="B4063" s="1">
        <v>214</v>
      </c>
      <c r="C4063" s="13" t="s">
        <v>47</v>
      </c>
      <c r="D4063" s="4">
        <v>45107</v>
      </c>
      <c r="E4063" s="4">
        <v>45135</v>
      </c>
      <c r="F4063" s="5">
        <v>7.0582272321790596</v>
      </c>
      <c r="G4063" s="5">
        <f>'PG facts'!E41</f>
        <v>8</v>
      </c>
      <c r="H4063" s="5">
        <f t="shared" si="126"/>
        <v>49.818571661074067</v>
      </c>
      <c r="I4063" s="5">
        <f t="shared" si="127"/>
        <v>56.465817857432477</v>
      </c>
    </row>
    <row r="4064" spans="1:9" ht="25" customHeight="1">
      <c r="A4064" s="1"/>
      <c r="B4064" s="1">
        <v>214</v>
      </c>
      <c r="C4064" s="13" t="s">
        <v>47</v>
      </c>
      <c r="D4064" s="4">
        <v>45199</v>
      </c>
      <c r="E4064" s="4">
        <v>45217</v>
      </c>
      <c r="F4064" s="5">
        <v>5.4935927157217845</v>
      </c>
      <c r="G4064" s="5">
        <f>'PG facts'!E48</f>
        <v>7</v>
      </c>
      <c r="H4064" s="5">
        <f t="shared" si="126"/>
        <v>30.179560926231453</v>
      </c>
      <c r="I4064" s="5">
        <f t="shared" si="127"/>
        <v>38.455149010052494</v>
      </c>
    </row>
    <row r="4065" spans="1:9" ht="25" customHeight="1">
      <c r="A4065" s="1"/>
      <c r="B4065" s="1">
        <v>214</v>
      </c>
      <c r="C4065" s="13" t="s">
        <v>47</v>
      </c>
      <c r="D4065" s="4">
        <v>45291</v>
      </c>
      <c r="E4065" s="4">
        <v>45314</v>
      </c>
      <c r="F4065" s="5">
        <v>4.2122165191533556</v>
      </c>
      <c r="G4065" s="5">
        <f>'PG facts'!E55</f>
        <v>4</v>
      </c>
      <c r="H4065" s="5">
        <f t="shared" si="126"/>
        <v>17.742768004228413</v>
      </c>
      <c r="I4065" s="5">
        <f t="shared" si="127"/>
        <v>16.848866076613422</v>
      </c>
    </row>
    <row r="4066" spans="1:9" ht="25" customHeight="1">
      <c r="A4066" s="1"/>
      <c r="B4066" s="1">
        <v>214</v>
      </c>
      <c r="C4066" s="13" t="s">
        <v>47</v>
      </c>
      <c r="D4066" s="4">
        <v>45382</v>
      </c>
      <c r="E4066" s="4">
        <v>45401</v>
      </c>
      <c r="F4066" s="5">
        <v>3.636809635836169</v>
      </c>
      <c r="G4066" s="5">
        <f>'PG facts'!E62</f>
        <v>4</v>
      </c>
      <c r="H4066" s="5">
        <f t="shared" si="126"/>
        <v>13.226384327310809</v>
      </c>
      <c r="I4066" s="5">
        <f t="shared" si="127"/>
        <v>14.547238543344676</v>
      </c>
    </row>
    <row r="4067" spans="1:9" ht="25" customHeight="1">
      <c r="A4067" s="1"/>
      <c r="B4067" s="1">
        <v>214</v>
      </c>
      <c r="C4067" s="13" t="s">
        <v>47</v>
      </c>
      <c r="D4067" s="4">
        <v>45473</v>
      </c>
      <c r="E4067" s="4">
        <v>45503</v>
      </c>
      <c r="F4067" s="5">
        <v>1.6547550061168037</v>
      </c>
      <c r="G4067" s="5">
        <f>'PG facts'!E69</f>
        <v>3</v>
      </c>
      <c r="H4067" s="5">
        <f t="shared" si="126"/>
        <v>2.7382141302686231</v>
      </c>
      <c r="I4067" s="5">
        <f t="shared" si="127"/>
        <v>4.9642650183504111</v>
      </c>
    </row>
    <row r="4068" spans="1:9" ht="25" customHeight="1">
      <c r="A4068" s="1"/>
      <c r="B4068" s="1">
        <v>214</v>
      </c>
      <c r="C4068" s="13" t="s">
        <v>47</v>
      </c>
      <c r="D4068" s="4">
        <v>45565</v>
      </c>
      <c r="E4068" s="4">
        <v>45583</v>
      </c>
      <c r="F4068" s="5">
        <v>0.37330111522773102</v>
      </c>
      <c r="G4068" s="5">
        <f>'PG facts'!E76</f>
        <v>1</v>
      </c>
      <c r="H4068" s="5">
        <f t="shared" si="126"/>
        <v>0.13935372263026771</v>
      </c>
      <c r="I4068" s="5">
        <f t="shared" si="127"/>
        <v>0.37330111522773102</v>
      </c>
    </row>
    <row r="4069" spans="1:9" ht="25" customHeight="1">
      <c r="A4069" s="1"/>
      <c r="B4069" s="1">
        <v>214</v>
      </c>
      <c r="C4069" s="13" t="s">
        <v>47</v>
      </c>
      <c r="D4069" s="4">
        <v>45657</v>
      </c>
      <c r="E4069" s="4">
        <v>45679</v>
      </c>
      <c r="F4069" s="5">
        <v>0.34106845677743802</v>
      </c>
      <c r="G4069" s="5">
        <f>'PG facts'!E83</f>
        <v>2</v>
      </c>
      <c r="H4069" s="5">
        <f t="shared" si="126"/>
        <v>0.11632769220854311</v>
      </c>
      <c r="I4069" s="5">
        <f t="shared" si="127"/>
        <v>0.68213691355487605</v>
      </c>
    </row>
    <row r="4070" spans="1:9" ht="25" customHeight="1">
      <c r="A4070" s="1"/>
      <c r="B4070" s="1">
        <v>214</v>
      </c>
      <c r="C4070" s="13" t="s">
        <v>50</v>
      </c>
      <c r="D4070" s="4">
        <v>44742</v>
      </c>
      <c r="E4070" s="4">
        <v>44771</v>
      </c>
      <c r="F4070" s="5">
        <v>1.0280001916822323</v>
      </c>
      <c r="G4070" s="5">
        <f>'PG facts'!E13</f>
        <v>6</v>
      </c>
      <c r="H4070" s="5">
        <f t="shared" si="126"/>
        <v>1.0567843940987065</v>
      </c>
      <c r="I4070" s="5">
        <f t="shared" si="127"/>
        <v>6.168001150093394</v>
      </c>
    </row>
    <row r="4071" spans="1:9" ht="25" customHeight="1">
      <c r="A4071" s="1"/>
      <c r="B4071" s="1">
        <v>214</v>
      </c>
      <c r="C4071" s="13" t="s">
        <v>50</v>
      </c>
      <c r="D4071" s="4">
        <v>44834</v>
      </c>
      <c r="E4071" s="4">
        <v>44853</v>
      </c>
      <c r="F4071" s="5">
        <v>2.9122729416084958</v>
      </c>
      <c r="G4071" s="5">
        <f>'PG facts'!E20</f>
        <v>7</v>
      </c>
      <c r="H4071" s="5">
        <f t="shared" si="126"/>
        <v>8.4813336864250015</v>
      </c>
      <c r="I4071" s="5">
        <f t="shared" si="127"/>
        <v>20.385910591259471</v>
      </c>
    </row>
    <row r="4072" spans="1:9" ht="25" customHeight="1">
      <c r="A4072" s="1"/>
      <c r="B4072" s="1">
        <v>214</v>
      </c>
      <c r="C4072" s="13" t="s">
        <v>50</v>
      </c>
      <c r="D4072" s="4">
        <v>44926</v>
      </c>
      <c r="E4072" s="4">
        <v>44945</v>
      </c>
      <c r="F4072" s="5">
        <v>5.8502773415310516</v>
      </c>
      <c r="G4072" s="5">
        <f>'PG facts'!E27</f>
        <v>9</v>
      </c>
      <c r="H4072" s="5">
        <f t="shared" si="126"/>
        <v>34.225744972831627</v>
      </c>
      <c r="I4072" s="5">
        <f t="shared" si="127"/>
        <v>52.652496073779467</v>
      </c>
    </row>
    <row r="4073" spans="1:9" ht="25" customHeight="1">
      <c r="A4073" s="1"/>
      <c r="B4073" s="1">
        <v>214</v>
      </c>
      <c r="C4073" s="13" t="s">
        <v>50</v>
      </c>
      <c r="D4073" s="4">
        <v>45016</v>
      </c>
      <c r="E4073" s="4">
        <v>45037</v>
      </c>
      <c r="F4073" s="5">
        <v>7.2560334575520802</v>
      </c>
      <c r="G4073" s="5">
        <f>'PG facts'!E34</f>
        <v>8</v>
      </c>
      <c r="H4073" s="5">
        <f t="shared" si="126"/>
        <v>52.650021537115194</v>
      </c>
      <c r="I4073" s="5">
        <f t="shared" si="127"/>
        <v>58.048267660416641</v>
      </c>
    </row>
    <row r="4074" spans="1:9" ht="25" customHeight="1">
      <c r="A4074" s="1"/>
      <c r="B4074" s="1">
        <v>214</v>
      </c>
      <c r="C4074" s="13" t="s">
        <v>50</v>
      </c>
      <c r="D4074" s="4">
        <v>45107</v>
      </c>
      <c r="E4074" s="4">
        <v>45135</v>
      </c>
      <c r="F4074" s="5">
        <v>6.7723940234483804</v>
      </c>
      <c r="G4074" s="5">
        <f>'PG facts'!E41</f>
        <v>8</v>
      </c>
      <c r="H4074" s="5">
        <f t="shared" si="126"/>
        <v>45.865320808839343</v>
      </c>
      <c r="I4074" s="5">
        <f t="shared" si="127"/>
        <v>54.179152187587043</v>
      </c>
    </row>
    <row r="4075" spans="1:9" ht="25" customHeight="1">
      <c r="A4075" s="1"/>
      <c r="B4075" s="1">
        <v>214</v>
      </c>
      <c r="C4075" s="13" t="s">
        <v>50</v>
      </c>
      <c r="D4075" s="4">
        <v>45199</v>
      </c>
      <c r="E4075" s="4">
        <v>45217</v>
      </c>
      <c r="F4075" s="5">
        <v>7.0582272321790596</v>
      </c>
      <c r="G4075" s="5">
        <f>'PG facts'!E48</f>
        <v>7</v>
      </c>
      <c r="H4075" s="5">
        <f t="shared" si="126"/>
        <v>49.818571661074067</v>
      </c>
      <c r="I4075" s="5">
        <f t="shared" si="127"/>
        <v>49.40759062525342</v>
      </c>
    </row>
    <row r="4076" spans="1:9" ht="25" customHeight="1">
      <c r="A4076" s="1"/>
      <c r="B4076" s="1">
        <v>214</v>
      </c>
      <c r="C4076" s="13" t="s">
        <v>50</v>
      </c>
      <c r="D4076" s="4">
        <v>45291</v>
      </c>
      <c r="E4076" s="4">
        <v>45314</v>
      </c>
      <c r="F4076" s="5">
        <v>5.4935927157217845</v>
      </c>
      <c r="G4076" s="5">
        <f>'PG facts'!E55</f>
        <v>4</v>
      </c>
      <c r="H4076" s="5">
        <f t="shared" si="126"/>
        <v>30.179560926231453</v>
      </c>
      <c r="I4076" s="5">
        <f t="shared" si="127"/>
        <v>21.974370862887138</v>
      </c>
    </row>
    <row r="4077" spans="1:9" ht="25" customHeight="1">
      <c r="A4077" s="1"/>
      <c r="B4077" s="1">
        <v>214</v>
      </c>
      <c r="C4077" s="13" t="s">
        <v>50</v>
      </c>
      <c r="D4077" s="4">
        <v>45382</v>
      </c>
      <c r="E4077" s="4">
        <v>45401</v>
      </c>
      <c r="F4077" s="5">
        <v>4.2122165191533556</v>
      </c>
      <c r="G4077" s="5">
        <f>'PG facts'!E62</f>
        <v>4</v>
      </c>
      <c r="H4077" s="5">
        <f t="shared" si="126"/>
        <v>17.742768004228413</v>
      </c>
      <c r="I4077" s="5">
        <f t="shared" si="127"/>
        <v>16.848866076613422</v>
      </c>
    </row>
    <row r="4078" spans="1:9" ht="25" customHeight="1">
      <c r="A4078" s="1"/>
      <c r="B4078" s="1">
        <v>214</v>
      </c>
      <c r="C4078" s="13" t="s">
        <v>50</v>
      </c>
      <c r="D4078" s="4">
        <v>45473</v>
      </c>
      <c r="E4078" s="4">
        <v>45503</v>
      </c>
      <c r="F4078" s="5">
        <v>3.636809635836169</v>
      </c>
      <c r="G4078" s="5">
        <f>'PG facts'!E69</f>
        <v>3</v>
      </c>
      <c r="H4078" s="5">
        <f t="shared" si="126"/>
        <v>13.226384327310809</v>
      </c>
      <c r="I4078" s="5">
        <f t="shared" si="127"/>
        <v>10.910428907508507</v>
      </c>
    </row>
    <row r="4079" spans="1:9" ht="25" customHeight="1">
      <c r="A4079" s="1"/>
      <c r="B4079" s="1">
        <v>214</v>
      </c>
      <c r="C4079" s="13" t="s">
        <v>50</v>
      </c>
      <c r="D4079" s="4">
        <v>45565</v>
      </c>
      <c r="E4079" s="4">
        <v>45583</v>
      </c>
      <c r="F4079" s="5">
        <v>1.6547550061168037</v>
      </c>
      <c r="G4079" s="5">
        <f>'PG facts'!E76</f>
        <v>1</v>
      </c>
      <c r="H4079" s="5">
        <f t="shared" si="126"/>
        <v>2.7382141302686231</v>
      </c>
      <c r="I4079" s="5">
        <f t="shared" si="127"/>
        <v>1.6547550061168037</v>
      </c>
    </row>
    <row r="4080" spans="1:9" ht="25" customHeight="1">
      <c r="A4080" s="1"/>
      <c r="B4080" s="1">
        <v>214</v>
      </c>
      <c r="C4080" s="13" t="s">
        <v>50</v>
      </c>
      <c r="D4080" s="4">
        <v>45657</v>
      </c>
      <c r="E4080" s="4">
        <v>45679</v>
      </c>
      <c r="F4080" s="5">
        <v>0.37330111522773102</v>
      </c>
      <c r="G4080" s="5">
        <f>'PG facts'!E83</f>
        <v>2</v>
      </c>
      <c r="H4080" s="5">
        <f t="shared" si="126"/>
        <v>0.13935372263026771</v>
      </c>
      <c r="I4080" s="5">
        <f t="shared" si="127"/>
        <v>0.74660223045546203</v>
      </c>
    </row>
    <row r="4081" spans="1:9" ht="25" customHeight="1">
      <c r="A4081" s="1"/>
      <c r="B4081" s="1">
        <v>215</v>
      </c>
      <c r="C4081" s="13" t="s">
        <v>47</v>
      </c>
      <c r="D4081" s="4">
        <v>44651</v>
      </c>
      <c r="E4081" s="4">
        <v>44671</v>
      </c>
      <c r="F4081" s="5">
        <v>1.0280001916822323</v>
      </c>
      <c r="G4081" s="5">
        <f>'PG facts'!E6</f>
        <v>4</v>
      </c>
      <c r="H4081" s="5">
        <f t="shared" si="126"/>
        <v>1.0567843940987065</v>
      </c>
      <c r="I4081" s="5">
        <f t="shared" si="127"/>
        <v>4.1120007667289293</v>
      </c>
    </row>
    <row r="4082" spans="1:9" ht="25" customHeight="1">
      <c r="A4082" s="1"/>
      <c r="B4082" s="1">
        <v>215</v>
      </c>
      <c r="C4082" s="13" t="s">
        <v>47</v>
      </c>
      <c r="D4082" s="4">
        <v>44742</v>
      </c>
      <c r="E4082" s="4">
        <v>44771</v>
      </c>
      <c r="F4082" s="5">
        <v>2.9122729416084958</v>
      </c>
      <c r="G4082" s="5">
        <f>'PG facts'!E13</f>
        <v>6</v>
      </c>
      <c r="H4082" s="5">
        <f t="shared" si="126"/>
        <v>8.4813336864250015</v>
      </c>
      <c r="I4082" s="5">
        <f t="shared" si="127"/>
        <v>17.473637649650975</v>
      </c>
    </row>
    <row r="4083" spans="1:9" ht="25" customHeight="1">
      <c r="A4083" s="1"/>
      <c r="B4083" s="1">
        <v>215</v>
      </c>
      <c r="C4083" s="13" t="s">
        <v>47</v>
      </c>
      <c r="D4083" s="4">
        <v>44834</v>
      </c>
      <c r="E4083" s="4">
        <v>44853</v>
      </c>
      <c r="F4083" s="5">
        <v>5.8502773415310516</v>
      </c>
      <c r="G4083" s="5">
        <f>'PG facts'!E20</f>
        <v>7</v>
      </c>
      <c r="H4083" s="5">
        <f t="shared" si="126"/>
        <v>34.225744972831627</v>
      </c>
      <c r="I4083" s="5">
        <f t="shared" si="127"/>
        <v>40.951941390717359</v>
      </c>
    </row>
    <row r="4084" spans="1:9" ht="25" customHeight="1">
      <c r="A4084" s="1"/>
      <c r="B4084" s="1">
        <v>215</v>
      </c>
      <c r="C4084" s="13" t="s">
        <v>47</v>
      </c>
      <c r="D4084" s="4">
        <v>44926</v>
      </c>
      <c r="E4084" s="4">
        <v>44945</v>
      </c>
      <c r="F4084" s="5">
        <v>7.2560334575520802</v>
      </c>
      <c r="G4084" s="5">
        <f>'PG facts'!E27</f>
        <v>9</v>
      </c>
      <c r="H4084" s="5">
        <f t="shared" si="126"/>
        <v>52.650021537115194</v>
      </c>
      <c r="I4084" s="5">
        <f t="shared" si="127"/>
        <v>65.30430111796872</v>
      </c>
    </row>
    <row r="4085" spans="1:9" ht="25" customHeight="1">
      <c r="A4085" s="1"/>
      <c r="B4085" s="1">
        <v>215</v>
      </c>
      <c r="C4085" s="13" t="s">
        <v>47</v>
      </c>
      <c r="D4085" s="4">
        <v>45016</v>
      </c>
      <c r="E4085" s="4">
        <v>45037</v>
      </c>
      <c r="F4085" s="5">
        <v>6.7723940234483804</v>
      </c>
      <c r="G4085" s="5">
        <f>'PG facts'!E34</f>
        <v>8</v>
      </c>
      <c r="H4085" s="5">
        <f t="shared" si="126"/>
        <v>45.865320808839343</v>
      </c>
      <c r="I4085" s="5">
        <f t="shared" si="127"/>
        <v>54.179152187587043</v>
      </c>
    </row>
    <row r="4086" spans="1:9" ht="25" customHeight="1">
      <c r="A4086" s="1"/>
      <c r="B4086" s="1">
        <v>215</v>
      </c>
      <c r="C4086" s="13" t="s">
        <v>47</v>
      </c>
      <c r="D4086" s="4">
        <v>45107</v>
      </c>
      <c r="E4086" s="4">
        <v>45135</v>
      </c>
      <c r="F4086" s="5">
        <v>7.0582272321790596</v>
      </c>
      <c r="G4086" s="5">
        <f>'PG facts'!E41</f>
        <v>8</v>
      </c>
      <c r="H4086" s="5">
        <f t="shared" si="126"/>
        <v>49.818571661074067</v>
      </c>
      <c r="I4086" s="5">
        <f t="shared" si="127"/>
        <v>56.465817857432477</v>
      </c>
    </row>
    <row r="4087" spans="1:9" ht="25" customHeight="1">
      <c r="A4087" s="1"/>
      <c r="B4087" s="1">
        <v>215</v>
      </c>
      <c r="C4087" s="13" t="s">
        <v>47</v>
      </c>
      <c r="D4087" s="4">
        <v>45199</v>
      </c>
      <c r="E4087" s="4">
        <v>45217</v>
      </c>
      <c r="F4087" s="5">
        <v>5.4935927157217845</v>
      </c>
      <c r="G4087" s="5">
        <f>'PG facts'!E48</f>
        <v>7</v>
      </c>
      <c r="H4087" s="5">
        <f t="shared" si="126"/>
        <v>30.179560926231453</v>
      </c>
      <c r="I4087" s="5">
        <f t="shared" si="127"/>
        <v>38.455149010052494</v>
      </c>
    </row>
    <row r="4088" spans="1:9" ht="25" customHeight="1">
      <c r="A4088" s="1"/>
      <c r="B4088" s="1">
        <v>215</v>
      </c>
      <c r="C4088" s="13" t="s">
        <v>47</v>
      </c>
      <c r="D4088" s="4">
        <v>45291</v>
      </c>
      <c r="E4088" s="4">
        <v>45314</v>
      </c>
      <c r="F4088" s="5">
        <v>4.2122165191533556</v>
      </c>
      <c r="G4088" s="5">
        <f>'PG facts'!E55</f>
        <v>4</v>
      </c>
      <c r="H4088" s="5">
        <f t="shared" si="126"/>
        <v>17.742768004228413</v>
      </c>
      <c r="I4088" s="5">
        <f t="shared" si="127"/>
        <v>16.848866076613422</v>
      </c>
    </row>
    <row r="4089" spans="1:9" ht="25" customHeight="1">
      <c r="A4089" s="1"/>
      <c r="B4089" s="1">
        <v>215</v>
      </c>
      <c r="C4089" s="13" t="s">
        <v>47</v>
      </c>
      <c r="D4089" s="4">
        <v>45382</v>
      </c>
      <c r="E4089" s="4">
        <v>45401</v>
      </c>
      <c r="F4089" s="5">
        <v>3.636809635836169</v>
      </c>
      <c r="G4089" s="5">
        <f>'PG facts'!E62</f>
        <v>4</v>
      </c>
      <c r="H4089" s="5">
        <f t="shared" si="126"/>
        <v>13.226384327310809</v>
      </c>
      <c r="I4089" s="5">
        <f t="shared" si="127"/>
        <v>14.547238543344676</v>
      </c>
    </row>
    <row r="4090" spans="1:9" ht="25" customHeight="1">
      <c r="A4090" s="1"/>
      <c r="B4090" s="1">
        <v>215</v>
      </c>
      <c r="C4090" s="13" t="s">
        <v>47</v>
      </c>
      <c r="D4090" s="4">
        <v>45473</v>
      </c>
      <c r="E4090" s="4">
        <v>45503</v>
      </c>
      <c r="F4090" s="5">
        <v>1.6547550061168037</v>
      </c>
      <c r="G4090" s="5">
        <f>'PG facts'!E69</f>
        <v>3</v>
      </c>
      <c r="H4090" s="5">
        <f t="shared" si="126"/>
        <v>2.7382141302686231</v>
      </c>
      <c r="I4090" s="5">
        <f t="shared" si="127"/>
        <v>4.9642650183504111</v>
      </c>
    </row>
    <row r="4091" spans="1:9" ht="25" customHeight="1">
      <c r="A4091" s="1"/>
      <c r="B4091" s="1">
        <v>215</v>
      </c>
      <c r="C4091" s="13" t="s">
        <v>47</v>
      </c>
      <c r="D4091" s="4">
        <v>45565</v>
      </c>
      <c r="E4091" s="4">
        <v>45583</v>
      </c>
      <c r="F4091" s="5">
        <v>0.37330111522773102</v>
      </c>
      <c r="G4091" s="5">
        <f>'PG facts'!E76</f>
        <v>1</v>
      </c>
      <c r="H4091" s="5">
        <f t="shared" si="126"/>
        <v>0.13935372263026771</v>
      </c>
      <c r="I4091" s="5">
        <f t="shared" si="127"/>
        <v>0.37330111522773102</v>
      </c>
    </row>
    <row r="4092" spans="1:9" ht="25" customHeight="1">
      <c r="A4092" s="1"/>
      <c r="B4092" s="1">
        <v>215</v>
      </c>
      <c r="C4092" s="13" t="s">
        <v>47</v>
      </c>
      <c r="D4092" s="4">
        <v>45657</v>
      </c>
      <c r="E4092" s="4">
        <v>45679</v>
      </c>
      <c r="F4092" s="5">
        <v>0.34106845677743802</v>
      </c>
      <c r="G4092" s="5">
        <f>'PG facts'!E83</f>
        <v>2</v>
      </c>
      <c r="H4092" s="5">
        <f t="shared" si="126"/>
        <v>0.11632769220854311</v>
      </c>
      <c r="I4092" s="5">
        <f t="shared" si="127"/>
        <v>0.68213691355487605</v>
      </c>
    </row>
    <row r="4093" spans="1:9" ht="25" customHeight="1">
      <c r="A4093" s="1"/>
      <c r="B4093" s="1">
        <v>215</v>
      </c>
      <c r="C4093" s="13" t="s">
        <v>50</v>
      </c>
      <c r="D4093" s="4">
        <v>44742</v>
      </c>
      <c r="E4093" s="4">
        <v>44771</v>
      </c>
      <c r="F4093" s="5">
        <v>1.0280001916822323</v>
      </c>
      <c r="G4093" s="5">
        <f>'PG facts'!E13</f>
        <v>6</v>
      </c>
      <c r="H4093" s="5">
        <f t="shared" si="126"/>
        <v>1.0567843940987065</v>
      </c>
      <c r="I4093" s="5">
        <f t="shared" si="127"/>
        <v>6.168001150093394</v>
      </c>
    </row>
    <row r="4094" spans="1:9" ht="25" customHeight="1">
      <c r="A4094" s="1"/>
      <c r="B4094" s="1">
        <v>215</v>
      </c>
      <c r="C4094" s="13" t="s">
        <v>50</v>
      </c>
      <c r="D4094" s="4">
        <v>44834</v>
      </c>
      <c r="E4094" s="4">
        <v>44853</v>
      </c>
      <c r="F4094" s="5">
        <v>2.9122729416084958</v>
      </c>
      <c r="G4094" s="5">
        <f>'PG facts'!E20</f>
        <v>7</v>
      </c>
      <c r="H4094" s="5">
        <f t="shared" si="126"/>
        <v>8.4813336864250015</v>
      </c>
      <c r="I4094" s="5">
        <f t="shared" si="127"/>
        <v>20.385910591259471</v>
      </c>
    </row>
    <row r="4095" spans="1:9" ht="25" customHeight="1">
      <c r="A4095" s="1"/>
      <c r="B4095" s="1">
        <v>215</v>
      </c>
      <c r="C4095" s="13" t="s">
        <v>50</v>
      </c>
      <c r="D4095" s="4">
        <v>44926</v>
      </c>
      <c r="E4095" s="4">
        <v>44945</v>
      </c>
      <c r="F4095" s="5">
        <v>5.8502773415310516</v>
      </c>
      <c r="G4095" s="5">
        <f>'PG facts'!E27</f>
        <v>9</v>
      </c>
      <c r="H4095" s="5">
        <f t="shared" si="126"/>
        <v>34.225744972831627</v>
      </c>
      <c r="I4095" s="5">
        <f t="shared" si="127"/>
        <v>52.652496073779467</v>
      </c>
    </row>
    <row r="4096" spans="1:9" ht="25" customHeight="1">
      <c r="A4096" s="1"/>
      <c r="B4096" s="1">
        <v>215</v>
      </c>
      <c r="C4096" s="13" t="s">
        <v>50</v>
      </c>
      <c r="D4096" s="4">
        <v>45016</v>
      </c>
      <c r="E4096" s="4">
        <v>45037</v>
      </c>
      <c r="F4096" s="5">
        <v>7.2560334575520802</v>
      </c>
      <c r="G4096" s="5">
        <f>'PG facts'!E34</f>
        <v>8</v>
      </c>
      <c r="H4096" s="5">
        <f t="shared" si="126"/>
        <v>52.650021537115194</v>
      </c>
      <c r="I4096" s="5">
        <f t="shared" si="127"/>
        <v>58.048267660416641</v>
      </c>
    </row>
    <row r="4097" spans="1:9" ht="25" customHeight="1">
      <c r="A4097" s="1"/>
      <c r="B4097" s="1">
        <v>215</v>
      </c>
      <c r="C4097" s="13" t="s">
        <v>50</v>
      </c>
      <c r="D4097" s="4">
        <v>45107</v>
      </c>
      <c r="E4097" s="4">
        <v>45135</v>
      </c>
      <c r="F4097" s="5">
        <v>6.7723940234483804</v>
      </c>
      <c r="G4097" s="5">
        <f>'PG facts'!E41</f>
        <v>8</v>
      </c>
      <c r="H4097" s="5">
        <f t="shared" si="126"/>
        <v>45.865320808839343</v>
      </c>
      <c r="I4097" s="5">
        <f t="shared" si="127"/>
        <v>54.179152187587043</v>
      </c>
    </row>
    <row r="4098" spans="1:9" ht="25" customHeight="1">
      <c r="A4098" s="1"/>
      <c r="B4098" s="1">
        <v>215</v>
      </c>
      <c r="C4098" s="13" t="s">
        <v>50</v>
      </c>
      <c r="D4098" s="4">
        <v>45199</v>
      </c>
      <c r="E4098" s="4">
        <v>45217</v>
      </c>
      <c r="F4098" s="5">
        <v>7.0582272321790596</v>
      </c>
      <c r="G4098" s="5">
        <f>'PG facts'!E48</f>
        <v>7</v>
      </c>
      <c r="H4098" s="5">
        <f t="shared" si="126"/>
        <v>49.818571661074067</v>
      </c>
      <c r="I4098" s="5">
        <f t="shared" si="127"/>
        <v>49.40759062525342</v>
      </c>
    </row>
    <row r="4099" spans="1:9" ht="25" customHeight="1">
      <c r="A4099" s="1"/>
      <c r="B4099" s="1">
        <v>215</v>
      </c>
      <c r="C4099" s="13" t="s">
        <v>50</v>
      </c>
      <c r="D4099" s="4">
        <v>45291</v>
      </c>
      <c r="E4099" s="4">
        <v>45314</v>
      </c>
      <c r="F4099" s="5">
        <v>5.4935927157217845</v>
      </c>
      <c r="G4099" s="5">
        <f>'PG facts'!E55</f>
        <v>4</v>
      </c>
      <c r="H4099" s="5">
        <f t="shared" si="126"/>
        <v>30.179560926231453</v>
      </c>
      <c r="I4099" s="5">
        <f t="shared" si="127"/>
        <v>21.974370862887138</v>
      </c>
    </row>
    <row r="4100" spans="1:9" ht="25" customHeight="1">
      <c r="A4100" s="1"/>
      <c r="B4100" s="1">
        <v>215</v>
      </c>
      <c r="C4100" s="13" t="s">
        <v>50</v>
      </c>
      <c r="D4100" s="4">
        <v>45382</v>
      </c>
      <c r="E4100" s="4">
        <v>45401</v>
      </c>
      <c r="F4100" s="5">
        <v>4.2122165191533556</v>
      </c>
      <c r="G4100" s="5">
        <f>'PG facts'!E62</f>
        <v>4</v>
      </c>
      <c r="H4100" s="5">
        <f t="shared" si="126"/>
        <v>17.742768004228413</v>
      </c>
      <c r="I4100" s="5">
        <f t="shared" si="127"/>
        <v>16.848866076613422</v>
      </c>
    </row>
    <row r="4101" spans="1:9" ht="25" customHeight="1">
      <c r="A4101" s="1"/>
      <c r="B4101" s="1">
        <v>215</v>
      </c>
      <c r="C4101" s="13" t="s">
        <v>50</v>
      </c>
      <c r="D4101" s="4">
        <v>45473</v>
      </c>
      <c r="E4101" s="4">
        <v>45503</v>
      </c>
      <c r="F4101" s="5">
        <v>3.636809635836169</v>
      </c>
      <c r="G4101" s="5">
        <f>'PG facts'!E69</f>
        <v>3</v>
      </c>
      <c r="H4101" s="5">
        <f t="shared" si="126"/>
        <v>13.226384327310809</v>
      </c>
      <c r="I4101" s="5">
        <f t="shared" si="127"/>
        <v>10.910428907508507</v>
      </c>
    </row>
    <row r="4102" spans="1:9" ht="25" customHeight="1">
      <c r="A4102" s="1"/>
      <c r="B4102" s="1">
        <v>215</v>
      </c>
      <c r="C4102" s="13" t="s">
        <v>50</v>
      </c>
      <c r="D4102" s="4">
        <v>45565</v>
      </c>
      <c r="E4102" s="4">
        <v>45583</v>
      </c>
      <c r="F4102" s="5">
        <v>1.6547550061168037</v>
      </c>
      <c r="G4102" s="5">
        <f>'PG facts'!E76</f>
        <v>1</v>
      </c>
      <c r="H4102" s="5">
        <f t="shared" ref="H4102:H4165" si="128">F4102^2</f>
        <v>2.7382141302686231</v>
      </c>
      <c r="I4102" s="5">
        <f t="shared" ref="I4102:I4165" si="129">F4102*G4102</f>
        <v>1.6547550061168037</v>
      </c>
    </row>
    <row r="4103" spans="1:9" ht="25" customHeight="1">
      <c r="A4103" s="1"/>
      <c r="B4103" s="1">
        <v>215</v>
      </c>
      <c r="C4103" s="13" t="s">
        <v>50</v>
      </c>
      <c r="D4103" s="4">
        <v>45657</v>
      </c>
      <c r="E4103" s="4">
        <v>45679</v>
      </c>
      <c r="F4103" s="5">
        <v>0.37330111522773102</v>
      </c>
      <c r="G4103" s="5">
        <f>'PG facts'!E83</f>
        <v>2</v>
      </c>
      <c r="H4103" s="5">
        <f t="shared" si="128"/>
        <v>0.13935372263026771</v>
      </c>
      <c r="I4103" s="5">
        <f t="shared" si="129"/>
        <v>0.74660223045546203</v>
      </c>
    </row>
    <row r="4104" spans="1:9" ht="25" customHeight="1">
      <c r="A4104" s="1"/>
      <c r="B4104" s="1">
        <v>216</v>
      </c>
      <c r="C4104" s="13" t="s">
        <v>47</v>
      </c>
      <c r="D4104" s="4">
        <v>44651</v>
      </c>
      <c r="E4104" s="4">
        <v>44671</v>
      </c>
      <c r="F4104" s="5">
        <v>1.0280001916822323</v>
      </c>
      <c r="G4104" s="5">
        <f>'PG facts'!E6</f>
        <v>4</v>
      </c>
      <c r="H4104" s="5">
        <f t="shared" si="128"/>
        <v>1.0567843940987065</v>
      </c>
      <c r="I4104" s="5">
        <f t="shared" si="129"/>
        <v>4.1120007667289293</v>
      </c>
    </row>
    <row r="4105" spans="1:9" ht="25" customHeight="1">
      <c r="A4105" s="1"/>
      <c r="B4105" s="1">
        <v>216</v>
      </c>
      <c r="C4105" s="13" t="s">
        <v>47</v>
      </c>
      <c r="D4105" s="4">
        <v>44742</v>
      </c>
      <c r="E4105" s="4">
        <v>44771</v>
      </c>
      <c r="F4105" s="5">
        <v>2.9122729416084958</v>
      </c>
      <c r="G4105" s="5">
        <f>'PG facts'!E13</f>
        <v>6</v>
      </c>
      <c r="H4105" s="5">
        <f t="shared" si="128"/>
        <v>8.4813336864250015</v>
      </c>
      <c r="I4105" s="5">
        <f t="shared" si="129"/>
        <v>17.473637649650975</v>
      </c>
    </row>
    <row r="4106" spans="1:9" ht="25" customHeight="1">
      <c r="A4106" s="1"/>
      <c r="B4106" s="1">
        <v>216</v>
      </c>
      <c r="C4106" s="13" t="s">
        <v>47</v>
      </c>
      <c r="D4106" s="4">
        <v>44834</v>
      </c>
      <c r="E4106" s="4">
        <v>44853</v>
      </c>
      <c r="F4106" s="5">
        <v>5.8502773415310516</v>
      </c>
      <c r="G4106" s="5">
        <f>'PG facts'!E20</f>
        <v>7</v>
      </c>
      <c r="H4106" s="5">
        <f t="shared" si="128"/>
        <v>34.225744972831627</v>
      </c>
      <c r="I4106" s="5">
        <f t="shared" si="129"/>
        <v>40.951941390717359</v>
      </c>
    </row>
    <row r="4107" spans="1:9" ht="25" customHeight="1">
      <c r="A4107" s="1"/>
      <c r="B4107" s="1">
        <v>216</v>
      </c>
      <c r="C4107" s="13" t="s">
        <v>47</v>
      </c>
      <c r="D4107" s="4">
        <v>44926</v>
      </c>
      <c r="E4107" s="4">
        <v>44945</v>
      </c>
      <c r="F4107" s="5">
        <v>7.2560334575520802</v>
      </c>
      <c r="G4107" s="5">
        <f>'PG facts'!E27</f>
        <v>9</v>
      </c>
      <c r="H4107" s="5">
        <f t="shared" si="128"/>
        <v>52.650021537115194</v>
      </c>
      <c r="I4107" s="5">
        <f t="shared" si="129"/>
        <v>65.30430111796872</v>
      </c>
    </row>
    <row r="4108" spans="1:9" ht="25" customHeight="1">
      <c r="A4108" s="1"/>
      <c r="B4108" s="1">
        <v>216</v>
      </c>
      <c r="C4108" s="13" t="s">
        <v>47</v>
      </c>
      <c r="D4108" s="4">
        <v>45016</v>
      </c>
      <c r="E4108" s="4">
        <v>45037</v>
      </c>
      <c r="F4108" s="5">
        <v>6.7723940234483804</v>
      </c>
      <c r="G4108" s="5">
        <f>'PG facts'!E34</f>
        <v>8</v>
      </c>
      <c r="H4108" s="5">
        <f t="shared" si="128"/>
        <v>45.865320808839343</v>
      </c>
      <c r="I4108" s="5">
        <f t="shared" si="129"/>
        <v>54.179152187587043</v>
      </c>
    </row>
    <row r="4109" spans="1:9" ht="25" customHeight="1">
      <c r="A4109" s="1"/>
      <c r="B4109" s="1">
        <v>216</v>
      </c>
      <c r="C4109" s="13" t="s">
        <v>47</v>
      </c>
      <c r="D4109" s="4">
        <v>45107</v>
      </c>
      <c r="E4109" s="4">
        <v>45135</v>
      </c>
      <c r="F4109" s="5">
        <v>7.0582272321790596</v>
      </c>
      <c r="G4109" s="5">
        <f>'PG facts'!E41</f>
        <v>8</v>
      </c>
      <c r="H4109" s="5">
        <f t="shared" si="128"/>
        <v>49.818571661074067</v>
      </c>
      <c r="I4109" s="5">
        <f t="shared" si="129"/>
        <v>56.465817857432477</v>
      </c>
    </row>
    <row r="4110" spans="1:9" ht="25" customHeight="1">
      <c r="A4110" s="1"/>
      <c r="B4110" s="1">
        <v>216</v>
      </c>
      <c r="C4110" s="13" t="s">
        <v>47</v>
      </c>
      <c r="D4110" s="4">
        <v>45199</v>
      </c>
      <c r="E4110" s="4">
        <v>45217</v>
      </c>
      <c r="F4110" s="5">
        <v>5.4935927157217845</v>
      </c>
      <c r="G4110" s="5">
        <f>'PG facts'!E48</f>
        <v>7</v>
      </c>
      <c r="H4110" s="5">
        <f t="shared" si="128"/>
        <v>30.179560926231453</v>
      </c>
      <c r="I4110" s="5">
        <f t="shared" si="129"/>
        <v>38.455149010052494</v>
      </c>
    </row>
    <row r="4111" spans="1:9" ht="25" customHeight="1">
      <c r="A4111" s="1"/>
      <c r="B4111" s="1">
        <v>216</v>
      </c>
      <c r="C4111" s="13" t="s">
        <v>47</v>
      </c>
      <c r="D4111" s="4">
        <v>45291</v>
      </c>
      <c r="E4111" s="4">
        <v>45314</v>
      </c>
      <c r="F4111" s="5">
        <v>4.2122165191533556</v>
      </c>
      <c r="G4111" s="5">
        <f>'PG facts'!E55</f>
        <v>4</v>
      </c>
      <c r="H4111" s="5">
        <f t="shared" si="128"/>
        <v>17.742768004228413</v>
      </c>
      <c r="I4111" s="5">
        <f t="shared" si="129"/>
        <v>16.848866076613422</v>
      </c>
    </row>
    <row r="4112" spans="1:9" ht="25" customHeight="1">
      <c r="A4112" s="1"/>
      <c r="B4112" s="1">
        <v>216</v>
      </c>
      <c r="C4112" s="13" t="s">
        <v>47</v>
      </c>
      <c r="D4112" s="4">
        <v>45382</v>
      </c>
      <c r="E4112" s="4">
        <v>45401</v>
      </c>
      <c r="F4112" s="5">
        <v>3.636809635836169</v>
      </c>
      <c r="G4112" s="5">
        <f>'PG facts'!E62</f>
        <v>4</v>
      </c>
      <c r="H4112" s="5">
        <f t="shared" si="128"/>
        <v>13.226384327310809</v>
      </c>
      <c r="I4112" s="5">
        <f t="shared" si="129"/>
        <v>14.547238543344676</v>
      </c>
    </row>
    <row r="4113" spans="1:9" ht="25" customHeight="1">
      <c r="A4113" s="1"/>
      <c r="B4113" s="1">
        <v>216</v>
      </c>
      <c r="C4113" s="13" t="s">
        <v>47</v>
      </c>
      <c r="D4113" s="4">
        <v>45473</v>
      </c>
      <c r="E4113" s="4">
        <v>45503</v>
      </c>
      <c r="F4113" s="5">
        <v>1.6547550061168037</v>
      </c>
      <c r="G4113" s="5">
        <f>'PG facts'!E69</f>
        <v>3</v>
      </c>
      <c r="H4113" s="5">
        <f t="shared" si="128"/>
        <v>2.7382141302686231</v>
      </c>
      <c r="I4113" s="5">
        <f t="shared" si="129"/>
        <v>4.9642650183504111</v>
      </c>
    </row>
    <row r="4114" spans="1:9" ht="25" customHeight="1">
      <c r="A4114" s="1"/>
      <c r="B4114" s="1">
        <v>216</v>
      </c>
      <c r="C4114" s="13" t="s">
        <v>47</v>
      </c>
      <c r="D4114" s="4">
        <v>45565</v>
      </c>
      <c r="E4114" s="4">
        <v>45583</v>
      </c>
      <c r="F4114" s="5">
        <v>0.37330111522773102</v>
      </c>
      <c r="G4114" s="5">
        <f>'PG facts'!E76</f>
        <v>1</v>
      </c>
      <c r="H4114" s="5">
        <f t="shared" si="128"/>
        <v>0.13935372263026771</v>
      </c>
      <c r="I4114" s="5">
        <f t="shared" si="129"/>
        <v>0.37330111522773102</v>
      </c>
    </row>
    <row r="4115" spans="1:9" ht="25" customHeight="1">
      <c r="A4115" s="1"/>
      <c r="B4115" s="1">
        <v>216</v>
      </c>
      <c r="C4115" s="13" t="s">
        <v>47</v>
      </c>
      <c r="D4115" s="4">
        <v>45657</v>
      </c>
      <c r="E4115" s="4">
        <v>45679</v>
      </c>
      <c r="F4115" s="5">
        <v>0.34106845677743802</v>
      </c>
      <c r="G4115" s="5">
        <f>'PG facts'!E83</f>
        <v>2</v>
      </c>
      <c r="H4115" s="5">
        <f t="shared" si="128"/>
        <v>0.11632769220854311</v>
      </c>
      <c r="I4115" s="5">
        <f t="shared" si="129"/>
        <v>0.68213691355487605</v>
      </c>
    </row>
    <row r="4116" spans="1:9" ht="25" customHeight="1">
      <c r="A4116" s="1"/>
      <c r="B4116" s="1">
        <v>216</v>
      </c>
      <c r="C4116" s="13" t="s">
        <v>50</v>
      </c>
      <c r="D4116" s="4">
        <v>44742</v>
      </c>
      <c r="E4116" s="4">
        <v>44771</v>
      </c>
      <c r="F4116" s="5">
        <v>1.0280001916822323</v>
      </c>
      <c r="G4116" s="5">
        <f>'PG facts'!E13</f>
        <v>6</v>
      </c>
      <c r="H4116" s="5">
        <f t="shared" si="128"/>
        <v>1.0567843940987065</v>
      </c>
      <c r="I4116" s="5">
        <f t="shared" si="129"/>
        <v>6.168001150093394</v>
      </c>
    </row>
    <row r="4117" spans="1:9" ht="25" customHeight="1">
      <c r="A4117" s="1"/>
      <c r="B4117" s="1">
        <v>216</v>
      </c>
      <c r="C4117" s="13" t="s">
        <v>50</v>
      </c>
      <c r="D4117" s="4">
        <v>44834</v>
      </c>
      <c r="E4117" s="4">
        <v>44853</v>
      </c>
      <c r="F4117" s="5">
        <v>2.9122729416084958</v>
      </c>
      <c r="G4117" s="5">
        <f>'PG facts'!E20</f>
        <v>7</v>
      </c>
      <c r="H4117" s="5">
        <f t="shared" si="128"/>
        <v>8.4813336864250015</v>
      </c>
      <c r="I4117" s="5">
        <f t="shared" si="129"/>
        <v>20.385910591259471</v>
      </c>
    </row>
    <row r="4118" spans="1:9" ht="25" customHeight="1">
      <c r="A4118" s="1"/>
      <c r="B4118" s="1">
        <v>216</v>
      </c>
      <c r="C4118" s="13" t="s">
        <v>50</v>
      </c>
      <c r="D4118" s="4">
        <v>44926</v>
      </c>
      <c r="E4118" s="4">
        <v>44945</v>
      </c>
      <c r="F4118" s="5">
        <v>5.8502773415310516</v>
      </c>
      <c r="G4118" s="5">
        <f>'PG facts'!E27</f>
        <v>9</v>
      </c>
      <c r="H4118" s="5">
        <f t="shared" si="128"/>
        <v>34.225744972831627</v>
      </c>
      <c r="I4118" s="5">
        <f t="shared" si="129"/>
        <v>52.652496073779467</v>
      </c>
    </row>
    <row r="4119" spans="1:9" ht="25" customHeight="1">
      <c r="A4119" s="1"/>
      <c r="B4119" s="1">
        <v>216</v>
      </c>
      <c r="C4119" s="13" t="s">
        <v>50</v>
      </c>
      <c r="D4119" s="4">
        <v>45016</v>
      </c>
      <c r="E4119" s="4">
        <v>45037</v>
      </c>
      <c r="F4119" s="5">
        <v>7.2560334575520802</v>
      </c>
      <c r="G4119" s="5">
        <f>'PG facts'!E34</f>
        <v>8</v>
      </c>
      <c r="H4119" s="5">
        <f t="shared" si="128"/>
        <v>52.650021537115194</v>
      </c>
      <c r="I4119" s="5">
        <f t="shared" si="129"/>
        <v>58.048267660416641</v>
      </c>
    </row>
    <row r="4120" spans="1:9" ht="25" customHeight="1">
      <c r="A4120" s="1"/>
      <c r="B4120" s="1">
        <v>216</v>
      </c>
      <c r="C4120" s="13" t="s">
        <v>50</v>
      </c>
      <c r="D4120" s="4">
        <v>45107</v>
      </c>
      <c r="E4120" s="4">
        <v>45135</v>
      </c>
      <c r="F4120" s="5">
        <v>6.7723940234483804</v>
      </c>
      <c r="G4120" s="5">
        <f>'PG facts'!E41</f>
        <v>8</v>
      </c>
      <c r="H4120" s="5">
        <f t="shared" si="128"/>
        <v>45.865320808839343</v>
      </c>
      <c r="I4120" s="5">
        <f t="shared" si="129"/>
        <v>54.179152187587043</v>
      </c>
    </row>
    <row r="4121" spans="1:9" ht="25" customHeight="1">
      <c r="A4121" s="1"/>
      <c r="B4121" s="1">
        <v>216</v>
      </c>
      <c r="C4121" s="13" t="s">
        <v>50</v>
      </c>
      <c r="D4121" s="4">
        <v>45199</v>
      </c>
      <c r="E4121" s="4">
        <v>45217</v>
      </c>
      <c r="F4121" s="5">
        <v>7.0582272321790596</v>
      </c>
      <c r="G4121" s="5">
        <f>'PG facts'!E48</f>
        <v>7</v>
      </c>
      <c r="H4121" s="5">
        <f t="shared" si="128"/>
        <v>49.818571661074067</v>
      </c>
      <c r="I4121" s="5">
        <f t="shared" si="129"/>
        <v>49.40759062525342</v>
      </c>
    </row>
    <row r="4122" spans="1:9" ht="25" customHeight="1">
      <c r="A4122" s="1"/>
      <c r="B4122" s="1">
        <v>216</v>
      </c>
      <c r="C4122" s="13" t="s">
        <v>50</v>
      </c>
      <c r="D4122" s="4">
        <v>45291</v>
      </c>
      <c r="E4122" s="4">
        <v>45314</v>
      </c>
      <c r="F4122" s="5">
        <v>5.4935927157217845</v>
      </c>
      <c r="G4122" s="5">
        <f>'PG facts'!E55</f>
        <v>4</v>
      </c>
      <c r="H4122" s="5">
        <f t="shared" si="128"/>
        <v>30.179560926231453</v>
      </c>
      <c r="I4122" s="5">
        <f t="shared" si="129"/>
        <v>21.974370862887138</v>
      </c>
    </row>
    <row r="4123" spans="1:9" ht="25" customHeight="1">
      <c r="A4123" s="1"/>
      <c r="B4123" s="1">
        <v>216</v>
      </c>
      <c r="C4123" s="13" t="s">
        <v>50</v>
      </c>
      <c r="D4123" s="4">
        <v>45382</v>
      </c>
      <c r="E4123" s="4">
        <v>45401</v>
      </c>
      <c r="F4123" s="5">
        <v>4.2122165191533556</v>
      </c>
      <c r="G4123" s="5">
        <f>'PG facts'!E62</f>
        <v>4</v>
      </c>
      <c r="H4123" s="5">
        <f t="shared" si="128"/>
        <v>17.742768004228413</v>
      </c>
      <c r="I4123" s="5">
        <f t="shared" si="129"/>
        <v>16.848866076613422</v>
      </c>
    </row>
    <row r="4124" spans="1:9" ht="25" customHeight="1">
      <c r="A4124" s="1"/>
      <c r="B4124" s="1">
        <v>216</v>
      </c>
      <c r="C4124" s="13" t="s">
        <v>50</v>
      </c>
      <c r="D4124" s="4">
        <v>45473</v>
      </c>
      <c r="E4124" s="4">
        <v>45503</v>
      </c>
      <c r="F4124" s="5">
        <v>3.636809635836169</v>
      </c>
      <c r="G4124" s="5">
        <f>'PG facts'!E69</f>
        <v>3</v>
      </c>
      <c r="H4124" s="5">
        <f t="shared" si="128"/>
        <v>13.226384327310809</v>
      </c>
      <c r="I4124" s="5">
        <f t="shared" si="129"/>
        <v>10.910428907508507</v>
      </c>
    </row>
    <row r="4125" spans="1:9" ht="25" customHeight="1">
      <c r="A4125" s="1"/>
      <c r="B4125" s="1">
        <v>216</v>
      </c>
      <c r="C4125" s="13" t="s">
        <v>50</v>
      </c>
      <c r="D4125" s="4">
        <v>45565</v>
      </c>
      <c r="E4125" s="4">
        <v>45583</v>
      </c>
      <c r="F4125" s="5">
        <v>1.6547550061168037</v>
      </c>
      <c r="G4125" s="5">
        <f>'PG facts'!E76</f>
        <v>1</v>
      </c>
      <c r="H4125" s="5">
        <f t="shared" si="128"/>
        <v>2.7382141302686231</v>
      </c>
      <c r="I4125" s="5">
        <f t="shared" si="129"/>
        <v>1.6547550061168037</v>
      </c>
    </row>
    <row r="4126" spans="1:9" ht="25" customHeight="1">
      <c r="A4126" s="1"/>
      <c r="B4126" s="1">
        <v>216</v>
      </c>
      <c r="C4126" s="13" t="s">
        <v>50</v>
      </c>
      <c r="D4126" s="4">
        <v>45657</v>
      </c>
      <c r="E4126" s="4">
        <v>45679</v>
      </c>
      <c r="F4126" s="5">
        <v>0.37330111522773102</v>
      </c>
      <c r="G4126" s="5">
        <f>'PG facts'!E83</f>
        <v>2</v>
      </c>
      <c r="H4126" s="5">
        <f t="shared" si="128"/>
        <v>0.13935372263026771</v>
      </c>
      <c r="I4126" s="5">
        <f t="shared" si="129"/>
        <v>0.74660223045546203</v>
      </c>
    </row>
    <row r="4127" spans="1:9" ht="25" customHeight="1">
      <c r="A4127" s="1"/>
      <c r="B4127" s="1">
        <v>217</v>
      </c>
      <c r="C4127" s="13" t="s">
        <v>47</v>
      </c>
      <c r="D4127" s="4">
        <v>44651</v>
      </c>
      <c r="E4127" s="4">
        <v>44671</v>
      </c>
      <c r="F4127" s="5">
        <v>1.0280001916822323</v>
      </c>
      <c r="G4127" s="5">
        <f>'PG facts'!E7</f>
        <v>6</v>
      </c>
      <c r="H4127" s="5">
        <f t="shared" si="128"/>
        <v>1.0567843940987065</v>
      </c>
      <c r="I4127" s="5">
        <f t="shared" si="129"/>
        <v>6.168001150093394</v>
      </c>
    </row>
    <row r="4128" spans="1:9" ht="25" customHeight="1">
      <c r="A4128" s="1"/>
      <c r="B4128" s="1">
        <v>217</v>
      </c>
      <c r="C4128" s="13" t="s">
        <v>47</v>
      </c>
      <c r="D4128" s="4">
        <v>44742</v>
      </c>
      <c r="E4128" s="4">
        <v>44771</v>
      </c>
      <c r="F4128" s="5">
        <v>2.9122729416084958</v>
      </c>
      <c r="G4128" s="5">
        <f>'PG facts'!E14</f>
        <v>6</v>
      </c>
      <c r="H4128" s="5">
        <f t="shared" si="128"/>
        <v>8.4813336864250015</v>
      </c>
      <c r="I4128" s="5">
        <f t="shared" si="129"/>
        <v>17.473637649650975</v>
      </c>
    </row>
    <row r="4129" spans="1:9" ht="25" customHeight="1">
      <c r="A4129" s="1"/>
      <c r="B4129" s="1">
        <v>217</v>
      </c>
      <c r="C4129" s="13" t="s">
        <v>47</v>
      </c>
      <c r="D4129" s="4">
        <v>44834</v>
      </c>
      <c r="E4129" s="4">
        <v>44853</v>
      </c>
      <c r="F4129" s="5">
        <v>5.8502773415310516</v>
      </c>
      <c r="G4129" s="5">
        <f>'PG facts'!E21</f>
        <v>8</v>
      </c>
      <c r="H4129" s="5">
        <f t="shared" si="128"/>
        <v>34.225744972831627</v>
      </c>
      <c r="I4129" s="5">
        <f t="shared" si="129"/>
        <v>46.802218732248413</v>
      </c>
    </row>
    <row r="4130" spans="1:9" ht="25" customHeight="1">
      <c r="A4130" s="1"/>
      <c r="B4130" s="1">
        <v>217</v>
      </c>
      <c r="C4130" s="13" t="s">
        <v>47</v>
      </c>
      <c r="D4130" s="4">
        <v>44926</v>
      </c>
      <c r="E4130" s="4">
        <v>44945</v>
      </c>
      <c r="F4130" s="5">
        <v>7.2560334575520802</v>
      </c>
      <c r="G4130" s="5">
        <f>'PG facts'!E28</f>
        <v>11</v>
      </c>
      <c r="H4130" s="5">
        <f t="shared" si="128"/>
        <v>52.650021537115194</v>
      </c>
      <c r="I4130" s="5">
        <f t="shared" si="129"/>
        <v>79.816368033072877</v>
      </c>
    </row>
    <row r="4131" spans="1:9" ht="25" customHeight="1">
      <c r="A4131" s="1"/>
      <c r="B4131" s="1">
        <v>217</v>
      </c>
      <c r="C4131" s="13" t="s">
        <v>47</v>
      </c>
      <c r="D4131" s="4">
        <v>45016</v>
      </c>
      <c r="E4131" s="4">
        <v>45037</v>
      </c>
      <c r="F4131" s="5">
        <v>6.7723940234483804</v>
      </c>
      <c r="G4131" s="5">
        <f>'PG facts'!E35</f>
        <v>10</v>
      </c>
      <c r="H4131" s="5">
        <f t="shared" si="128"/>
        <v>45.865320808839343</v>
      </c>
      <c r="I4131" s="5">
        <f t="shared" si="129"/>
        <v>67.723940234483806</v>
      </c>
    </row>
    <row r="4132" spans="1:9" ht="25" customHeight="1">
      <c r="A4132" s="1"/>
      <c r="B4132" s="1">
        <v>217</v>
      </c>
      <c r="C4132" s="13" t="s">
        <v>47</v>
      </c>
      <c r="D4132" s="4">
        <v>45107</v>
      </c>
      <c r="E4132" s="4">
        <v>45135</v>
      </c>
      <c r="F4132" s="5">
        <v>7.0582272321790596</v>
      </c>
      <c r="G4132" s="5">
        <f>'PG facts'!E42</f>
        <v>9</v>
      </c>
      <c r="H4132" s="5">
        <f t="shared" si="128"/>
        <v>49.818571661074067</v>
      </c>
      <c r="I4132" s="5">
        <f t="shared" si="129"/>
        <v>63.524045089611533</v>
      </c>
    </row>
    <row r="4133" spans="1:9" ht="25" customHeight="1">
      <c r="A4133" s="1"/>
      <c r="B4133" s="1">
        <v>217</v>
      </c>
      <c r="C4133" s="13" t="s">
        <v>47</v>
      </c>
      <c r="D4133" s="4">
        <v>45199</v>
      </c>
      <c r="E4133" s="4">
        <v>45217</v>
      </c>
      <c r="F4133" s="5">
        <v>5.4935927157217845</v>
      </c>
      <c r="G4133" s="5">
        <f>'PG facts'!E49</f>
        <v>9</v>
      </c>
      <c r="H4133" s="5">
        <f t="shared" si="128"/>
        <v>30.179560926231453</v>
      </c>
      <c r="I4133" s="5">
        <f t="shared" si="129"/>
        <v>49.442334441496058</v>
      </c>
    </row>
    <row r="4134" spans="1:9" ht="25" customHeight="1">
      <c r="A4134" s="1"/>
      <c r="B4134" s="1">
        <v>217</v>
      </c>
      <c r="C4134" s="13" t="s">
        <v>47</v>
      </c>
      <c r="D4134" s="4">
        <v>45291</v>
      </c>
      <c r="E4134" s="4">
        <v>45314</v>
      </c>
      <c r="F4134" s="5">
        <v>4.2122165191533556</v>
      </c>
      <c r="G4134" s="5">
        <f>'PG facts'!E56</f>
        <v>7</v>
      </c>
      <c r="H4134" s="5">
        <f t="shared" si="128"/>
        <v>17.742768004228413</v>
      </c>
      <c r="I4134" s="5">
        <f t="shared" si="129"/>
        <v>29.48551563407349</v>
      </c>
    </row>
    <row r="4135" spans="1:9" ht="25" customHeight="1">
      <c r="A4135" s="1"/>
      <c r="B4135" s="1">
        <v>217</v>
      </c>
      <c r="C4135" s="13" t="s">
        <v>47</v>
      </c>
      <c r="D4135" s="4">
        <v>45382</v>
      </c>
      <c r="E4135" s="4">
        <v>45401</v>
      </c>
      <c r="F4135" s="5">
        <v>3.636809635836169</v>
      </c>
      <c r="G4135" s="5">
        <f>'PG facts'!E63</f>
        <v>10</v>
      </c>
      <c r="H4135" s="5">
        <f t="shared" si="128"/>
        <v>13.226384327310809</v>
      </c>
      <c r="I4135" s="5">
        <f t="shared" si="129"/>
        <v>36.36809635836169</v>
      </c>
    </row>
    <row r="4136" spans="1:9" ht="25" customHeight="1">
      <c r="A4136" s="1"/>
      <c r="B4136" s="1">
        <v>217</v>
      </c>
      <c r="C4136" s="13" t="s">
        <v>47</v>
      </c>
      <c r="D4136" s="4">
        <v>45473</v>
      </c>
      <c r="E4136" s="4">
        <v>45503</v>
      </c>
      <c r="F4136" s="5">
        <v>1.6547550061168037</v>
      </c>
      <c r="G4136" s="5">
        <f>'PG facts'!E70</f>
        <v>5</v>
      </c>
      <c r="H4136" s="5">
        <f t="shared" si="128"/>
        <v>2.7382141302686231</v>
      </c>
      <c r="I4136" s="5">
        <f t="shared" si="129"/>
        <v>8.2737750305840194</v>
      </c>
    </row>
    <row r="4137" spans="1:9" ht="25" customHeight="1">
      <c r="A4137" s="1"/>
      <c r="B4137" s="1">
        <v>217</v>
      </c>
      <c r="C4137" s="13" t="s">
        <v>47</v>
      </c>
      <c r="D4137" s="4">
        <v>45565</v>
      </c>
      <c r="E4137" s="4">
        <v>45583</v>
      </c>
      <c r="F4137" s="5">
        <v>0.37330111522773102</v>
      </c>
      <c r="G4137" s="5">
        <f>'PG facts'!E77</f>
        <v>1</v>
      </c>
      <c r="H4137" s="5">
        <f t="shared" si="128"/>
        <v>0.13935372263026771</v>
      </c>
      <c r="I4137" s="5">
        <f t="shared" si="129"/>
        <v>0.37330111522773102</v>
      </c>
    </row>
    <row r="4138" spans="1:9" ht="25" customHeight="1">
      <c r="A4138" s="1"/>
      <c r="B4138" s="1">
        <v>217</v>
      </c>
      <c r="C4138" s="13" t="s">
        <v>50</v>
      </c>
      <c r="D4138" s="4">
        <v>44742</v>
      </c>
      <c r="E4138" s="4">
        <v>44771</v>
      </c>
      <c r="F4138" s="5">
        <v>1.0280001916822323</v>
      </c>
      <c r="G4138" s="5">
        <f>'PG facts'!E14</f>
        <v>6</v>
      </c>
      <c r="H4138" s="5">
        <f t="shared" si="128"/>
        <v>1.0567843940987065</v>
      </c>
      <c r="I4138" s="5">
        <f t="shared" si="129"/>
        <v>6.168001150093394</v>
      </c>
    </row>
    <row r="4139" spans="1:9" ht="25" customHeight="1">
      <c r="A4139" s="1"/>
      <c r="B4139" s="1">
        <v>217</v>
      </c>
      <c r="C4139" s="13" t="s">
        <v>50</v>
      </c>
      <c r="D4139" s="4">
        <v>44834</v>
      </c>
      <c r="E4139" s="4">
        <v>44853</v>
      </c>
      <c r="F4139" s="5">
        <v>2.9122729416084958</v>
      </c>
      <c r="G4139" s="5">
        <f>'PG facts'!E21</f>
        <v>8</v>
      </c>
      <c r="H4139" s="5">
        <f t="shared" si="128"/>
        <v>8.4813336864250015</v>
      </c>
      <c r="I4139" s="5">
        <f t="shared" si="129"/>
        <v>23.298183532867967</v>
      </c>
    </row>
    <row r="4140" spans="1:9" ht="25" customHeight="1">
      <c r="A4140" s="1"/>
      <c r="B4140" s="1">
        <v>217</v>
      </c>
      <c r="C4140" s="13" t="s">
        <v>50</v>
      </c>
      <c r="D4140" s="4">
        <v>44926</v>
      </c>
      <c r="E4140" s="4">
        <v>44945</v>
      </c>
      <c r="F4140" s="5">
        <v>5.8502773415310516</v>
      </c>
      <c r="G4140" s="5">
        <f>'PG facts'!E28</f>
        <v>11</v>
      </c>
      <c r="H4140" s="5">
        <f t="shared" si="128"/>
        <v>34.225744972831627</v>
      </c>
      <c r="I4140" s="5">
        <f t="shared" si="129"/>
        <v>64.353050756841569</v>
      </c>
    </row>
    <row r="4141" spans="1:9" ht="25" customHeight="1">
      <c r="A4141" s="1"/>
      <c r="B4141" s="1">
        <v>217</v>
      </c>
      <c r="C4141" s="13" t="s">
        <v>50</v>
      </c>
      <c r="D4141" s="4">
        <v>45016</v>
      </c>
      <c r="E4141" s="4">
        <v>45037</v>
      </c>
      <c r="F4141" s="5">
        <v>7.2560334575520802</v>
      </c>
      <c r="G4141" s="5">
        <f>'PG facts'!E35</f>
        <v>10</v>
      </c>
      <c r="H4141" s="5">
        <f t="shared" si="128"/>
        <v>52.650021537115194</v>
      </c>
      <c r="I4141" s="5">
        <f t="shared" si="129"/>
        <v>72.560334575520798</v>
      </c>
    </row>
    <row r="4142" spans="1:9" ht="25" customHeight="1">
      <c r="A4142" s="1"/>
      <c r="B4142" s="1">
        <v>217</v>
      </c>
      <c r="C4142" s="13" t="s">
        <v>50</v>
      </c>
      <c r="D4142" s="4">
        <v>45107</v>
      </c>
      <c r="E4142" s="4">
        <v>45135</v>
      </c>
      <c r="F4142" s="5">
        <v>6.7723940234483804</v>
      </c>
      <c r="G4142" s="5">
        <f>'PG facts'!E42</f>
        <v>9</v>
      </c>
      <c r="H4142" s="5">
        <f t="shared" si="128"/>
        <v>45.865320808839343</v>
      </c>
      <c r="I4142" s="5">
        <f t="shared" si="129"/>
        <v>60.951546211035421</v>
      </c>
    </row>
    <row r="4143" spans="1:9" ht="25" customHeight="1">
      <c r="A4143" s="1"/>
      <c r="B4143" s="1">
        <v>217</v>
      </c>
      <c r="C4143" s="13" t="s">
        <v>50</v>
      </c>
      <c r="D4143" s="4">
        <v>45199</v>
      </c>
      <c r="E4143" s="4">
        <v>45217</v>
      </c>
      <c r="F4143" s="5">
        <v>7.0582272321790596</v>
      </c>
      <c r="G4143" s="5">
        <f>'PG facts'!E49</f>
        <v>9</v>
      </c>
      <c r="H4143" s="5">
        <f t="shared" si="128"/>
        <v>49.818571661074067</v>
      </c>
      <c r="I4143" s="5">
        <f t="shared" si="129"/>
        <v>63.524045089611533</v>
      </c>
    </row>
    <row r="4144" spans="1:9" ht="25" customHeight="1">
      <c r="A4144" s="1"/>
      <c r="B4144" s="1">
        <v>217</v>
      </c>
      <c r="C4144" s="13" t="s">
        <v>50</v>
      </c>
      <c r="D4144" s="4">
        <v>45291</v>
      </c>
      <c r="E4144" s="4">
        <v>45314</v>
      </c>
      <c r="F4144" s="5">
        <v>5.4935927157217845</v>
      </c>
      <c r="G4144" s="5">
        <f>'PG facts'!E56</f>
        <v>7</v>
      </c>
      <c r="H4144" s="5">
        <f t="shared" si="128"/>
        <v>30.179560926231453</v>
      </c>
      <c r="I4144" s="5">
        <f t="shared" si="129"/>
        <v>38.455149010052494</v>
      </c>
    </row>
    <row r="4145" spans="1:9" ht="25" customHeight="1">
      <c r="A4145" s="1"/>
      <c r="B4145" s="1">
        <v>217</v>
      </c>
      <c r="C4145" s="13" t="s">
        <v>50</v>
      </c>
      <c r="D4145" s="4">
        <v>45382</v>
      </c>
      <c r="E4145" s="4">
        <v>45401</v>
      </c>
      <c r="F4145" s="5">
        <v>4.2122165191533556</v>
      </c>
      <c r="G4145" s="5">
        <f>'PG facts'!E63</f>
        <v>10</v>
      </c>
      <c r="H4145" s="5">
        <f t="shared" si="128"/>
        <v>17.742768004228413</v>
      </c>
      <c r="I4145" s="5">
        <f t="shared" si="129"/>
        <v>42.122165191533554</v>
      </c>
    </row>
    <row r="4146" spans="1:9" ht="25" customHeight="1">
      <c r="A4146" s="1"/>
      <c r="B4146" s="1">
        <v>217</v>
      </c>
      <c r="C4146" s="13" t="s">
        <v>50</v>
      </c>
      <c r="D4146" s="4">
        <v>45473</v>
      </c>
      <c r="E4146" s="4">
        <v>45503</v>
      </c>
      <c r="F4146" s="5">
        <v>3.636809635836169</v>
      </c>
      <c r="G4146" s="5">
        <f>'PG facts'!E70</f>
        <v>5</v>
      </c>
      <c r="H4146" s="5">
        <f t="shared" si="128"/>
        <v>13.226384327310809</v>
      </c>
      <c r="I4146" s="5">
        <f t="shared" si="129"/>
        <v>18.184048179180845</v>
      </c>
    </row>
    <row r="4147" spans="1:9" ht="25" customHeight="1">
      <c r="A4147" s="1"/>
      <c r="B4147" s="1">
        <v>217</v>
      </c>
      <c r="C4147" s="13" t="s">
        <v>50</v>
      </c>
      <c r="D4147" s="4">
        <v>45565</v>
      </c>
      <c r="E4147" s="4">
        <v>45583</v>
      </c>
      <c r="F4147" s="5">
        <v>1.6547550061168037</v>
      </c>
      <c r="G4147" s="5">
        <f>'PG facts'!E77</f>
        <v>1</v>
      </c>
      <c r="H4147" s="5">
        <f t="shared" si="128"/>
        <v>2.7382141302686231</v>
      </c>
      <c r="I4147" s="5">
        <f t="shared" si="129"/>
        <v>1.6547550061168037</v>
      </c>
    </row>
    <row r="4148" spans="1:9" ht="25" customHeight="1">
      <c r="A4148" s="1"/>
      <c r="B4148" s="1">
        <v>218</v>
      </c>
      <c r="C4148" s="13" t="s">
        <v>47</v>
      </c>
      <c r="D4148" s="4">
        <v>44651</v>
      </c>
      <c r="E4148" s="4">
        <v>44671</v>
      </c>
      <c r="F4148" s="5">
        <v>1.0280001916822323</v>
      </c>
      <c r="G4148" s="5">
        <f>'PG facts'!E7</f>
        <v>6</v>
      </c>
      <c r="H4148" s="5">
        <f t="shared" si="128"/>
        <v>1.0567843940987065</v>
      </c>
      <c r="I4148" s="5">
        <f t="shared" si="129"/>
        <v>6.168001150093394</v>
      </c>
    </row>
    <row r="4149" spans="1:9" ht="25" customHeight="1">
      <c r="A4149" s="1"/>
      <c r="B4149" s="1">
        <v>218</v>
      </c>
      <c r="C4149" s="13" t="s">
        <v>47</v>
      </c>
      <c r="D4149" s="4">
        <v>44742</v>
      </c>
      <c r="E4149" s="4">
        <v>44771</v>
      </c>
      <c r="F4149" s="5">
        <v>2.9122729416084958</v>
      </c>
      <c r="G4149" s="5">
        <f>'PG facts'!E14</f>
        <v>6</v>
      </c>
      <c r="H4149" s="5">
        <f t="shared" si="128"/>
        <v>8.4813336864250015</v>
      </c>
      <c r="I4149" s="5">
        <f t="shared" si="129"/>
        <v>17.473637649650975</v>
      </c>
    </row>
    <row r="4150" spans="1:9" ht="25" customHeight="1">
      <c r="A4150" s="1"/>
      <c r="B4150" s="1">
        <v>218</v>
      </c>
      <c r="C4150" s="13" t="s">
        <v>47</v>
      </c>
      <c r="D4150" s="4">
        <v>44834</v>
      </c>
      <c r="E4150" s="4">
        <v>44853</v>
      </c>
      <c r="F4150" s="5">
        <v>5.8502773415310516</v>
      </c>
      <c r="G4150" s="5">
        <f>'PG facts'!E21</f>
        <v>8</v>
      </c>
      <c r="H4150" s="5">
        <f t="shared" si="128"/>
        <v>34.225744972831627</v>
      </c>
      <c r="I4150" s="5">
        <f t="shared" si="129"/>
        <v>46.802218732248413</v>
      </c>
    </row>
    <row r="4151" spans="1:9" ht="25" customHeight="1">
      <c r="A4151" s="1"/>
      <c r="B4151" s="1">
        <v>218</v>
      </c>
      <c r="C4151" s="13" t="s">
        <v>47</v>
      </c>
      <c r="D4151" s="4">
        <v>44926</v>
      </c>
      <c r="E4151" s="4">
        <v>44945</v>
      </c>
      <c r="F4151" s="5">
        <v>7.2560334575520802</v>
      </c>
      <c r="G4151" s="5">
        <f>'PG facts'!E28</f>
        <v>11</v>
      </c>
      <c r="H4151" s="5">
        <f t="shared" si="128"/>
        <v>52.650021537115194</v>
      </c>
      <c r="I4151" s="5">
        <f t="shared" si="129"/>
        <v>79.816368033072877</v>
      </c>
    </row>
    <row r="4152" spans="1:9" ht="25" customHeight="1">
      <c r="A4152" s="1"/>
      <c r="B4152" s="1">
        <v>218</v>
      </c>
      <c r="C4152" s="13" t="s">
        <v>47</v>
      </c>
      <c r="D4152" s="4">
        <v>45016</v>
      </c>
      <c r="E4152" s="4">
        <v>45037</v>
      </c>
      <c r="F4152" s="5">
        <v>6.7723940234483804</v>
      </c>
      <c r="G4152" s="5">
        <f>'PG facts'!E35</f>
        <v>10</v>
      </c>
      <c r="H4152" s="5">
        <f t="shared" si="128"/>
        <v>45.865320808839343</v>
      </c>
      <c r="I4152" s="5">
        <f t="shared" si="129"/>
        <v>67.723940234483806</v>
      </c>
    </row>
    <row r="4153" spans="1:9" ht="25" customHeight="1">
      <c r="A4153" s="1"/>
      <c r="B4153" s="1">
        <v>218</v>
      </c>
      <c r="C4153" s="13" t="s">
        <v>47</v>
      </c>
      <c r="D4153" s="4">
        <v>45107</v>
      </c>
      <c r="E4153" s="4">
        <v>45135</v>
      </c>
      <c r="F4153" s="5">
        <v>7.0582272321790596</v>
      </c>
      <c r="G4153" s="5">
        <f>'PG facts'!E42</f>
        <v>9</v>
      </c>
      <c r="H4153" s="5">
        <f t="shared" si="128"/>
        <v>49.818571661074067</v>
      </c>
      <c r="I4153" s="5">
        <f t="shared" si="129"/>
        <v>63.524045089611533</v>
      </c>
    </row>
    <row r="4154" spans="1:9" ht="25" customHeight="1">
      <c r="A4154" s="1"/>
      <c r="B4154" s="1">
        <v>218</v>
      </c>
      <c r="C4154" s="13" t="s">
        <v>47</v>
      </c>
      <c r="D4154" s="4">
        <v>45199</v>
      </c>
      <c r="E4154" s="4">
        <v>45217</v>
      </c>
      <c r="F4154" s="5">
        <v>5.4935927157217845</v>
      </c>
      <c r="G4154" s="5">
        <f>'PG facts'!E49</f>
        <v>9</v>
      </c>
      <c r="H4154" s="5">
        <f t="shared" si="128"/>
        <v>30.179560926231453</v>
      </c>
      <c r="I4154" s="5">
        <f t="shared" si="129"/>
        <v>49.442334441496058</v>
      </c>
    </row>
    <row r="4155" spans="1:9" ht="25" customHeight="1">
      <c r="A4155" s="1"/>
      <c r="B4155" s="1">
        <v>218</v>
      </c>
      <c r="C4155" s="13" t="s">
        <v>47</v>
      </c>
      <c r="D4155" s="4">
        <v>45291</v>
      </c>
      <c r="E4155" s="4">
        <v>45314</v>
      </c>
      <c r="F4155" s="5">
        <v>4.2122165191533556</v>
      </c>
      <c r="G4155" s="5">
        <f>'PG facts'!E56</f>
        <v>7</v>
      </c>
      <c r="H4155" s="5">
        <f t="shared" si="128"/>
        <v>17.742768004228413</v>
      </c>
      <c r="I4155" s="5">
        <f t="shared" si="129"/>
        <v>29.48551563407349</v>
      </c>
    </row>
    <row r="4156" spans="1:9" ht="25" customHeight="1">
      <c r="A4156" s="1"/>
      <c r="B4156" s="1">
        <v>218</v>
      </c>
      <c r="C4156" s="13" t="s">
        <v>47</v>
      </c>
      <c r="D4156" s="4">
        <v>45382</v>
      </c>
      <c r="E4156" s="4">
        <v>45401</v>
      </c>
      <c r="F4156" s="5">
        <v>3.636809635836169</v>
      </c>
      <c r="G4156" s="5">
        <f>'PG facts'!E63</f>
        <v>10</v>
      </c>
      <c r="H4156" s="5">
        <f t="shared" si="128"/>
        <v>13.226384327310809</v>
      </c>
      <c r="I4156" s="5">
        <f t="shared" si="129"/>
        <v>36.36809635836169</v>
      </c>
    </row>
    <row r="4157" spans="1:9" ht="25" customHeight="1">
      <c r="A4157" s="1"/>
      <c r="B4157" s="1">
        <v>218</v>
      </c>
      <c r="C4157" s="13" t="s">
        <v>47</v>
      </c>
      <c r="D4157" s="4">
        <v>45473</v>
      </c>
      <c r="E4157" s="4">
        <v>45503</v>
      </c>
      <c r="F4157" s="5">
        <v>1.6547550061168037</v>
      </c>
      <c r="G4157" s="5">
        <f>'PG facts'!E70</f>
        <v>5</v>
      </c>
      <c r="H4157" s="5">
        <f t="shared" si="128"/>
        <v>2.7382141302686231</v>
      </c>
      <c r="I4157" s="5">
        <f t="shared" si="129"/>
        <v>8.2737750305840194</v>
      </c>
    </row>
    <row r="4158" spans="1:9" ht="25" customHeight="1">
      <c r="A4158" s="1"/>
      <c r="B4158" s="1">
        <v>218</v>
      </c>
      <c r="C4158" s="13" t="s">
        <v>47</v>
      </c>
      <c r="D4158" s="4">
        <v>45565</v>
      </c>
      <c r="E4158" s="4">
        <v>45583</v>
      </c>
      <c r="F4158" s="5">
        <v>0.37330111522773102</v>
      </c>
      <c r="G4158" s="5">
        <f>'PG facts'!E77</f>
        <v>1</v>
      </c>
      <c r="H4158" s="5">
        <f t="shared" si="128"/>
        <v>0.13935372263026771</v>
      </c>
      <c r="I4158" s="5">
        <f t="shared" si="129"/>
        <v>0.37330111522773102</v>
      </c>
    </row>
    <row r="4159" spans="1:9" ht="25" customHeight="1">
      <c r="A4159" s="1"/>
      <c r="B4159" s="1">
        <v>218</v>
      </c>
      <c r="C4159" s="13" t="s">
        <v>50</v>
      </c>
      <c r="D4159" s="4">
        <v>44742</v>
      </c>
      <c r="E4159" s="4">
        <v>44771</v>
      </c>
      <c r="F4159" s="5">
        <v>1.0280001916822323</v>
      </c>
      <c r="G4159" s="5">
        <f>'PG facts'!E14</f>
        <v>6</v>
      </c>
      <c r="H4159" s="5">
        <f t="shared" si="128"/>
        <v>1.0567843940987065</v>
      </c>
      <c r="I4159" s="5">
        <f t="shared" si="129"/>
        <v>6.168001150093394</v>
      </c>
    </row>
    <row r="4160" spans="1:9" ht="25" customHeight="1">
      <c r="A4160" s="1"/>
      <c r="B4160" s="1">
        <v>218</v>
      </c>
      <c r="C4160" s="13" t="s">
        <v>50</v>
      </c>
      <c r="D4160" s="4">
        <v>44834</v>
      </c>
      <c r="E4160" s="4">
        <v>44853</v>
      </c>
      <c r="F4160" s="5">
        <v>2.9122729416084958</v>
      </c>
      <c r="G4160" s="5">
        <f>'PG facts'!E21</f>
        <v>8</v>
      </c>
      <c r="H4160" s="5">
        <f t="shared" si="128"/>
        <v>8.4813336864250015</v>
      </c>
      <c r="I4160" s="5">
        <f t="shared" si="129"/>
        <v>23.298183532867967</v>
      </c>
    </row>
    <row r="4161" spans="1:9" ht="25" customHeight="1">
      <c r="A4161" s="1"/>
      <c r="B4161" s="1">
        <v>218</v>
      </c>
      <c r="C4161" s="13" t="s">
        <v>50</v>
      </c>
      <c r="D4161" s="4">
        <v>44926</v>
      </c>
      <c r="E4161" s="4">
        <v>44945</v>
      </c>
      <c r="F4161" s="5">
        <v>5.8502773415310516</v>
      </c>
      <c r="G4161" s="5">
        <f>'PG facts'!E28</f>
        <v>11</v>
      </c>
      <c r="H4161" s="5">
        <f t="shared" si="128"/>
        <v>34.225744972831627</v>
      </c>
      <c r="I4161" s="5">
        <f t="shared" si="129"/>
        <v>64.353050756841569</v>
      </c>
    </row>
    <row r="4162" spans="1:9" ht="25" customHeight="1">
      <c r="A4162" s="1"/>
      <c r="B4162" s="1">
        <v>218</v>
      </c>
      <c r="C4162" s="13" t="s">
        <v>50</v>
      </c>
      <c r="D4162" s="4">
        <v>45016</v>
      </c>
      <c r="E4162" s="4">
        <v>45037</v>
      </c>
      <c r="F4162" s="5">
        <v>7.2560334575520802</v>
      </c>
      <c r="G4162" s="5">
        <f>'PG facts'!E35</f>
        <v>10</v>
      </c>
      <c r="H4162" s="5">
        <f t="shared" si="128"/>
        <v>52.650021537115194</v>
      </c>
      <c r="I4162" s="5">
        <f t="shared" si="129"/>
        <v>72.560334575520798</v>
      </c>
    </row>
    <row r="4163" spans="1:9" ht="25" customHeight="1">
      <c r="A4163" s="1"/>
      <c r="B4163" s="1">
        <v>218</v>
      </c>
      <c r="C4163" s="13" t="s">
        <v>50</v>
      </c>
      <c r="D4163" s="4">
        <v>45107</v>
      </c>
      <c r="E4163" s="4">
        <v>45135</v>
      </c>
      <c r="F4163" s="5">
        <v>6.7723940234483804</v>
      </c>
      <c r="G4163" s="5">
        <f>'PG facts'!E42</f>
        <v>9</v>
      </c>
      <c r="H4163" s="5">
        <f t="shared" si="128"/>
        <v>45.865320808839343</v>
      </c>
      <c r="I4163" s="5">
        <f t="shared" si="129"/>
        <v>60.951546211035421</v>
      </c>
    </row>
    <row r="4164" spans="1:9" ht="25" customHeight="1">
      <c r="A4164" s="1"/>
      <c r="B4164" s="1">
        <v>218</v>
      </c>
      <c r="C4164" s="13" t="s">
        <v>50</v>
      </c>
      <c r="D4164" s="4">
        <v>45199</v>
      </c>
      <c r="E4164" s="4">
        <v>45217</v>
      </c>
      <c r="F4164" s="5">
        <v>7.0582272321790596</v>
      </c>
      <c r="G4164" s="5">
        <f>'PG facts'!E49</f>
        <v>9</v>
      </c>
      <c r="H4164" s="5">
        <f t="shared" si="128"/>
        <v>49.818571661074067</v>
      </c>
      <c r="I4164" s="5">
        <f t="shared" si="129"/>
        <v>63.524045089611533</v>
      </c>
    </row>
    <row r="4165" spans="1:9" ht="25" customHeight="1">
      <c r="A4165" s="1"/>
      <c r="B4165" s="1">
        <v>218</v>
      </c>
      <c r="C4165" s="13" t="s">
        <v>50</v>
      </c>
      <c r="D4165" s="4">
        <v>45291</v>
      </c>
      <c r="E4165" s="4">
        <v>45314</v>
      </c>
      <c r="F4165" s="5">
        <v>5.4935927157217845</v>
      </c>
      <c r="G4165" s="5">
        <f>'PG facts'!E56</f>
        <v>7</v>
      </c>
      <c r="H4165" s="5">
        <f t="shared" si="128"/>
        <v>30.179560926231453</v>
      </c>
      <c r="I4165" s="5">
        <f t="shared" si="129"/>
        <v>38.455149010052494</v>
      </c>
    </row>
    <row r="4166" spans="1:9" ht="25" customHeight="1">
      <c r="A4166" s="1"/>
      <c r="B4166" s="1">
        <v>218</v>
      </c>
      <c r="C4166" s="13" t="s">
        <v>50</v>
      </c>
      <c r="D4166" s="4">
        <v>45382</v>
      </c>
      <c r="E4166" s="4">
        <v>45401</v>
      </c>
      <c r="F4166" s="5">
        <v>4.2122165191533556</v>
      </c>
      <c r="G4166" s="5">
        <f>'PG facts'!E63</f>
        <v>10</v>
      </c>
      <c r="H4166" s="5">
        <f t="shared" ref="H4166:H4229" si="130">F4166^2</f>
        <v>17.742768004228413</v>
      </c>
      <c r="I4166" s="5">
        <f t="shared" ref="I4166:I4229" si="131">F4166*G4166</f>
        <v>42.122165191533554</v>
      </c>
    </row>
    <row r="4167" spans="1:9" ht="25" customHeight="1">
      <c r="A4167" s="1"/>
      <c r="B4167" s="1">
        <v>218</v>
      </c>
      <c r="C4167" s="13" t="s">
        <v>50</v>
      </c>
      <c r="D4167" s="4">
        <v>45473</v>
      </c>
      <c r="E4167" s="4">
        <v>45503</v>
      </c>
      <c r="F4167" s="5">
        <v>3.636809635836169</v>
      </c>
      <c r="G4167" s="5">
        <f>'PG facts'!E70</f>
        <v>5</v>
      </c>
      <c r="H4167" s="5">
        <f t="shared" si="130"/>
        <v>13.226384327310809</v>
      </c>
      <c r="I4167" s="5">
        <f t="shared" si="131"/>
        <v>18.184048179180845</v>
      </c>
    </row>
    <row r="4168" spans="1:9" ht="25" customHeight="1">
      <c r="A4168" s="1"/>
      <c r="B4168" s="1">
        <v>218</v>
      </c>
      <c r="C4168" s="13" t="s">
        <v>50</v>
      </c>
      <c r="D4168" s="4">
        <v>45565</v>
      </c>
      <c r="E4168" s="4">
        <v>45583</v>
      </c>
      <c r="F4168" s="5">
        <v>1.6547550061168037</v>
      </c>
      <c r="G4168" s="5">
        <f>'PG facts'!E77</f>
        <v>1</v>
      </c>
      <c r="H4168" s="5">
        <f t="shared" si="130"/>
        <v>2.7382141302686231</v>
      </c>
      <c r="I4168" s="5">
        <f t="shared" si="131"/>
        <v>1.6547550061168037</v>
      </c>
    </row>
    <row r="4169" spans="1:9" ht="25" customHeight="1">
      <c r="A4169" s="1"/>
      <c r="B4169" s="1">
        <v>219</v>
      </c>
      <c r="C4169" s="13" t="s">
        <v>47</v>
      </c>
      <c r="D4169" s="4">
        <v>44651</v>
      </c>
      <c r="E4169" s="4">
        <v>44671</v>
      </c>
      <c r="F4169" s="5">
        <v>1.0280001916822323</v>
      </c>
      <c r="G4169" s="5">
        <f>'PG facts'!E7</f>
        <v>6</v>
      </c>
      <c r="H4169" s="5">
        <f t="shared" si="130"/>
        <v>1.0567843940987065</v>
      </c>
      <c r="I4169" s="5">
        <f t="shared" si="131"/>
        <v>6.168001150093394</v>
      </c>
    </row>
    <row r="4170" spans="1:9" ht="25" customHeight="1">
      <c r="A4170" s="1"/>
      <c r="B4170" s="1">
        <v>219</v>
      </c>
      <c r="C4170" s="13" t="s">
        <v>47</v>
      </c>
      <c r="D4170" s="4">
        <v>44742</v>
      </c>
      <c r="E4170" s="4">
        <v>44771</v>
      </c>
      <c r="F4170" s="5">
        <v>2.9122729416084958</v>
      </c>
      <c r="G4170" s="5">
        <f>'PG facts'!E14</f>
        <v>6</v>
      </c>
      <c r="H4170" s="5">
        <f t="shared" si="130"/>
        <v>8.4813336864250015</v>
      </c>
      <c r="I4170" s="5">
        <f t="shared" si="131"/>
        <v>17.473637649650975</v>
      </c>
    </row>
    <row r="4171" spans="1:9" ht="25" customHeight="1">
      <c r="A4171" s="1"/>
      <c r="B4171" s="1">
        <v>219</v>
      </c>
      <c r="C4171" s="13" t="s">
        <v>47</v>
      </c>
      <c r="D4171" s="4">
        <v>44834</v>
      </c>
      <c r="E4171" s="4">
        <v>44853</v>
      </c>
      <c r="F4171" s="5">
        <v>5.8502773415310516</v>
      </c>
      <c r="G4171" s="5">
        <f>'PG facts'!E21</f>
        <v>8</v>
      </c>
      <c r="H4171" s="5">
        <f t="shared" si="130"/>
        <v>34.225744972831627</v>
      </c>
      <c r="I4171" s="5">
        <f t="shared" si="131"/>
        <v>46.802218732248413</v>
      </c>
    </row>
    <row r="4172" spans="1:9" ht="25" customHeight="1">
      <c r="A4172" s="1"/>
      <c r="B4172" s="1">
        <v>219</v>
      </c>
      <c r="C4172" s="13" t="s">
        <v>47</v>
      </c>
      <c r="D4172" s="4">
        <v>44926</v>
      </c>
      <c r="E4172" s="4">
        <v>44945</v>
      </c>
      <c r="F4172" s="5">
        <v>7.2560334575520802</v>
      </c>
      <c r="G4172" s="5">
        <f>'PG facts'!E28</f>
        <v>11</v>
      </c>
      <c r="H4172" s="5">
        <f t="shared" si="130"/>
        <v>52.650021537115194</v>
      </c>
      <c r="I4172" s="5">
        <f t="shared" si="131"/>
        <v>79.816368033072877</v>
      </c>
    </row>
    <row r="4173" spans="1:9" ht="25" customHeight="1">
      <c r="A4173" s="1"/>
      <c r="B4173" s="1">
        <v>219</v>
      </c>
      <c r="C4173" s="13" t="s">
        <v>47</v>
      </c>
      <c r="D4173" s="4">
        <v>45016</v>
      </c>
      <c r="E4173" s="4">
        <v>45037</v>
      </c>
      <c r="F4173" s="5">
        <v>6.7723940234483804</v>
      </c>
      <c r="G4173" s="5">
        <f>'PG facts'!E35</f>
        <v>10</v>
      </c>
      <c r="H4173" s="5">
        <f t="shared" si="130"/>
        <v>45.865320808839343</v>
      </c>
      <c r="I4173" s="5">
        <f t="shared" si="131"/>
        <v>67.723940234483806</v>
      </c>
    </row>
    <row r="4174" spans="1:9" ht="25" customHeight="1">
      <c r="A4174" s="1"/>
      <c r="B4174" s="1">
        <v>219</v>
      </c>
      <c r="C4174" s="13" t="s">
        <v>47</v>
      </c>
      <c r="D4174" s="4">
        <v>45107</v>
      </c>
      <c r="E4174" s="4">
        <v>45135</v>
      </c>
      <c r="F4174" s="5">
        <v>7.0582272321790596</v>
      </c>
      <c r="G4174" s="5">
        <f>'PG facts'!E42</f>
        <v>9</v>
      </c>
      <c r="H4174" s="5">
        <f t="shared" si="130"/>
        <v>49.818571661074067</v>
      </c>
      <c r="I4174" s="5">
        <f t="shared" si="131"/>
        <v>63.524045089611533</v>
      </c>
    </row>
    <row r="4175" spans="1:9" ht="25" customHeight="1">
      <c r="A4175" s="1"/>
      <c r="B4175" s="1">
        <v>219</v>
      </c>
      <c r="C4175" s="13" t="s">
        <v>47</v>
      </c>
      <c r="D4175" s="4">
        <v>45199</v>
      </c>
      <c r="E4175" s="4">
        <v>45217</v>
      </c>
      <c r="F4175" s="5">
        <v>5.4935927157217845</v>
      </c>
      <c r="G4175" s="5">
        <f>'PG facts'!E49</f>
        <v>9</v>
      </c>
      <c r="H4175" s="5">
        <f t="shared" si="130"/>
        <v>30.179560926231453</v>
      </c>
      <c r="I4175" s="5">
        <f t="shared" si="131"/>
        <v>49.442334441496058</v>
      </c>
    </row>
    <row r="4176" spans="1:9" ht="25" customHeight="1">
      <c r="A4176" s="1"/>
      <c r="B4176" s="1">
        <v>219</v>
      </c>
      <c r="C4176" s="13" t="s">
        <v>47</v>
      </c>
      <c r="D4176" s="4">
        <v>45291</v>
      </c>
      <c r="E4176" s="4">
        <v>45314</v>
      </c>
      <c r="F4176" s="5">
        <v>4.2122165191533556</v>
      </c>
      <c r="G4176" s="5">
        <f>'PG facts'!E56</f>
        <v>7</v>
      </c>
      <c r="H4176" s="5">
        <f t="shared" si="130"/>
        <v>17.742768004228413</v>
      </c>
      <c r="I4176" s="5">
        <f t="shared" si="131"/>
        <v>29.48551563407349</v>
      </c>
    </row>
    <row r="4177" spans="1:9" ht="25" customHeight="1">
      <c r="A4177" s="1"/>
      <c r="B4177" s="1">
        <v>219</v>
      </c>
      <c r="C4177" s="13" t="s">
        <v>47</v>
      </c>
      <c r="D4177" s="4">
        <v>45382</v>
      </c>
      <c r="E4177" s="4">
        <v>45401</v>
      </c>
      <c r="F4177" s="5">
        <v>3.636809635836169</v>
      </c>
      <c r="G4177" s="5">
        <f>'PG facts'!E63</f>
        <v>10</v>
      </c>
      <c r="H4177" s="5">
        <f t="shared" si="130"/>
        <v>13.226384327310809</v>
      </c>
      <c r="I4177" s="5">
        <f t="shared" si="131"/>
        <v>36.36809635836169</v>
      </c>
    </row>
    <row r="4178" spans="1:9" ht="25" customHeight="1">
      <c r="A4178" s="1"/>
      <c r="B4178" s="1">
        <v>219</v>
      </c>
      <c r="C4178" s="13" t="s">
        <v>47</v>
      </c>
      <c r="D4178" s="4">
        <v>45473</v>
      </c>
      <c r="E4178" s="4">
        <v>45503</v>
      </c>
      <c r="F4178" s="5">
        <v>1.6547550061168037</v>
      </c>
      <c r="G4178" s="5">
        <f>'PG facts'!E70</f>
        <v>5</v>
      </c>
      <c r="H4178" s="5">
        <f t="shared" si="130"/>
        <v>2.7382141302686231</v>
      </c>
      <c r="I4178" s="5">
        <f t="shared" si="131"/>
        <v>8.2737750305840194</v>
      </c>
    </row>
    <row r="4179" spans="1:9" ht="25" customHeight="1">
      <c r="A4179" s="1"/>
      <c r="B4179" s="1">
        <v>219</v>
      </c>
      <c r="C4179" s="13" t="s">
        <v>47</v>
      </c>
      <c r="D4179" s="4">
        <v>45565</v>
      </c>
      <c r="E4179" s="4">
        <v>45583</v>
      </c>
      <c r="F4179" s="5">
        <v>0.37330111522773102</v>
      </c>
      <c r="G4179" s="5">
        <f>'PG facts'!E77</f>
        <v>1</v>
      </c>
      <c r="H4179" s="5">
        <f t="shared" si="130"/>
        <v>0.13935372263026771</v>
      </c>
      <c r="I4179" s="5">
        <f t="shared" si="131"/>
        <v>0.37330111522773102</v>
      </c>
    </row>
    <row r="4180" spans="1:9" ht="25" customHeight="1">
      <c r="A4180" s="1"/>
      <c r="B4180" s="1">
        <v>219</v>
      </c>
      <c r="C4180" s="13" t="s">
        <v>47</v>
      </c>
      <c r="D4180" s="4">
        <v>45657</v>
      </c>
      <c r="E4180" s="4">
        <v>45679</v>
      </c>
      <c r="F4180" s="5">
        <v>0.34106845677743802</v>
      </c>
      <c r="G4180" s="5">
        <f>'PG facts'!E84</f>
        <v>1</v>
      </c>
      <c r="H4180" s="5">
        <f t="shared" si="130"/>
        <v>0.11632769220854311</v>
      </c>
      <c r="I4180" s="5">
        <f t="shared" si="131"/>
        <v>0.34106845677743802</v>
      </c>
    </row>
    <row r="4181" spans="1:9" ht="25" customHeight="1">
      <c r="A4181" s="1"/>
      <c r="B4181" s="1">
        <v>219</v>
      </c>
      <c r="C4181" s="13" t="s">
        <v>50</v>
      </c>
      <c r="D4181" s="4">
        <v>44742</v>
      </c>
      <c r="E4181" s="4">
        <v>44771</v>
      </c>
      <c r="F4181" s="5">
        <v>1.0280001916822323</v>
      </c>
      <c r="G4181" s="5">
        <f>'PG facts'!E14</f>
        <v>6</v>
      </c>
      <c r="H4181" s="5">
        <f t="shared" si="130"/>
        <v>1.0567843940987065</v>
      </c>
      <c r="I4181" s="5">
        <f t="shared" si="131"/>
        <v>6.168001150093394</v>
      </c>
    </row>
    <row r="4182" spans="1:9" ht="25" customHeight="1">
      <c r="A4182" s="1"/>
      <c r="B4182" s="1">
        <v>219</v>
      </c>
      <c r="C4182" s="13" t="s">
        <v>50</v>
      </c>
      <c r="D4182" s="4">
        <v>44834</v>
      </c>
      <c r="E4182" s="4">
        <v>44853</v>
      </c>
      <c r="F4182" s="5">
        <v>2.9122729416084958</v>
      </c>
      <c r="G4182" s="5">
        <f>'PG facts'!E21</f>
        <v>8</v>
      </c>
      <c r="H4182" s="5">
        <f t="shared" si="130"/>
        <v>8.4813336864250015</v>
      </c>
      <c r="I4182" s="5">
        <f t="shared" si="131"/>
        <v>23.298183532867967</v>
      </c>
    </row>
    <row r="4183" spans="1:9" ht="25" customHeight="1">
      <c r="A4183" s="1"/>
      <c r="B4183" s="1">
        <v>219</v>
      </c>
      <c r="C4183" s="13" t="s">
        <v>50</v>
      </c>
      <c r="D4183" s="4">
        <v>44926</v>
      </c>
      <c r="E4183" s="4">
        <v>44945</v>
      </c>
      <c r="F4183" s="5">
        <v>5.8502773415310516</v>
      </c>
      <c r="G4183" s="5">
        <f>'PG facts'!E28</f>
        <v>11</v>
      </c>
      <c r="H4183" s="5">
        <f t="shared" si="130"/>
        <v>34.225744972831627</v>
      </c>
      <c r="I4183" s="5">
        <f t="shared" si="131"/>
        <v>64.353050756841569</v>
      </c>
    </row>
    <row r="4184" spans="1:9" ht="25" customHeight="1">
      <c r="A4184" s="1"/>
      <c r="B4184" s="1">
        <v>219</v>
      </c>
      <c r="C4184" s="13" t="s">
        <v>50</v>
      </c>
      <c r="D4184" s="4">
        <v>45016</v>
      </c>
      <c r="E4184" s="4">
        <v>45037</v>
      </c>
      <c r="F4184" s="5">
        <v>7.2560334575520802</v>
      </c>
      <c r="G4184" s="5">
        <f>'PG facts'!E35</f>
        <v>10</v>
      </c>
      <c r="H4184" s="5">
        <f t="shared" si="130"/>
        <v>52.650021537115194</v>
      </c>
      <c r="I4184" s="5">
        <f t="shared" si="131"/>
        <v>72.560334575520798</v>
      </c>
    </row>
    <row r="4185" spans="1:9" ht="25" customHeight="1">
      <c r="A4185" s="1"/>
      <c r="B4185" s="1">
        <v>219</v>
      </c>
      <c r="C4185" s="13" t="s">
        <v>50</v>
      </c>
      <c r="D4185" s="4">
        <v>45107</v>
      </c>
      <c r="E4185" s="4">
        <v>45135</v>
      </c>
      <c r="F4185" s="5">
        <v>6.7723940234483804</v>
      </c>
      <c r="G4185" s="5">
        <f>'PG facts'!E42</f>
        <v>9</v>
      </c>
      <c r="H4185" s="5">
        <f t="shared" si="130"/>
        <v>45.865320808839343</v>
      </c>
      <c r="I4185" s="5">
        <f t="shared" si="131"/>
        <v>60.951546211035421</v>
      </c>
    </row>
    <row r="4186" spans="1:9" ht="25" customHeight="1">
      <c r="A4186" s="1"/>
      <c r="B4186" s="1">
        <v>219</v>
      </c>
      <c r="C4186" s="13" t="s">
        <v>50</v>
      </c>
      <c r="D4186" s="4">
        <v>45199</v>
      </c>
      <c r="E4186" s="4">
        <v>45217</v>
      </c>
      <c r="F4186" s="5">
        <v>7.0582272321790596</v>
      </c>
      <c r="G4186" s="5">
        <f>'PG facts'!E49</f>
        <v>9</v>
      </c>
      <c r="H4186" s="5">
        <f t="shared" si="130"/>
        <v>49.818571661074067</v>
      </c>
      <c r="I4186" s="5">
        <f t="shared" si="131"/>
        <v>63.524045089611533</v>
      </c>
    </row>
    <row r="4187" spans="1:9" ht="25" customHeight="1">
      <c r="A4187" s="1"/>
      <c r="B4187" s="1">
        <v>219</v>
      </c>
      <c r="C4187" s="13" t="s">
        <v>50</v>
      </c>
      <c r="D4187" s="4">
        <v>45291</v>
      </c>
      <c r="E4187" s="4">
        <v>45314</v>
      </c>
      <c r="F4187" s="5">
        <v>5.4935927157217845</v>
      </c>
      <c r="G4187" s="5">
        <f>'PG facts'!E56</f>
        <v>7</v>
      </c>
      <c r="H4187" s="5">
        <f t="shared" si="130"/>
        <v>30.179560926231453</v>
      </c>
      <c r="I4187" s="5">
        <f t="shared" si="131"/>
        <v>38.455149010052494</v>
      </c>
    </row>
    <row r="4188" spans="1:9" ht="25" customHeight="1">
      <c r="A4188" s="1"/>
      <c r="B4188" s="1">
        <v>219</v>
      </c>
      <c r="C4188" s="13" t="s">
        <v>50</v>
      </c>
      <c r="D4188" s="4">
        <v>45382</v>
      </c>
      <c r="E4188" s="4">
        <v>45401</v>
      </c>
      <c r="F4188" s="5">
        <v>4.2122165191533556</v>
      </c>
      <c r="G4188" s="5">
        <f>'PG facts'!E63</f>
        <v>10</v>
      </c>
      <c r="H4188" s="5">
        <f t="shared" si="130"/>
        <v>17.742768004228413</v>
      </c>
      <c r="I4188" s="5">
        <f t="shared" si="131"/>
        <v>42.122165191533554</v>
      </c>
    </row>
    <row r="4189" spans="1:9" ht="25" customHeight="1">
      <c r="A4189" s="1"/>
      <c r="B4189" s="1">
        <v>219</v>
      </c>
      <c r="C4189" s="13" t="s">
        <v>50</v>
      </c>
      <c r="D4189" s="4">
        <v>45473</v>
      </c>
      <c r="E4189" s="4">
        <v>45503</v>
      </c>
      <c r="F4189" s="5">
        <v>3.636809635836169</v>
      </c>
      <c r="G4189" s="5">
        <f>'PG facts'!E70</f>
        <v>5</v>
      </c>
      <c r="H4189" s="5">
        <f t="shared" si="130"/>
        <v>13.226384327310809</v>
      </c>
      <c r="I4189" s="5">
        <f t="shared" si="131"/>
        <v>18.184048179180845</v>
      </c>
    </row>
    <row r="4190" spans="1:9" ht="25" customHeight="1">
      <c r="A4190" s="1"/>
      <c r="B4190" s="1">
        <v>219</v>
      </c>
      <c r="C4190" s="13" t="s">
        <v>50</v>
      </c>
      <c r="D4190" s="4">
        <v>45565</v>
      </c>
      <c r="E4190" s="4">
        <v>45583</v>
      </c>
      <c r="F4190" s="5">
        <v>1.6547550061168037</v>
      </c>
      <c r="G4190" s="5">
        <f>'PG facts'!E77</f>
        <v>1</v>
      </c>
      <c r="H4190" s="5">
        <f t="shared" si="130"/>
        <v>2.7382141302686231</v>
      </c>
      <c r="I4190" s="5">
        <f t="shared" si="131"/>
        <v>1.6547550061168037</v>
      </c>
    </row>
    <row r="4191" spans="1:9" ht="25" customHeight="1">
      <c r="A4191" s="1"/>
      <c r="B4191" s="1">
        <v>219</v>
      </c>
      <c r="C4191" s="13" t="s">
        <v>50</v>
      </c>
      <c r="D4191" s="4">
        <v>45657</v>
      </c>
      <c r="E4191" s="4">
        <v>45679</v>
      </c>
      <c r="F4191" s="5">
        <v>0.37330111522773102</v>
      </c>
      <c r="G4191" s="5">
        <f>'PG facts'!E84</f>
        <v>1</v>
      </c>
      <c r="H4191" s="5">
        <f t="shared" si="130"/>
        <v>0.13935372263026771</v>
      </c>
      <c r="I4191" s="5">
        <f t="shared" si="131"/>
        <v>0.37330111522773102</v>
      </c>
    </row>
    <row r="4192" spans="1:9" ht="25" customHeight="1">
      <c r="A4192" s="1"/>
      <c r="B4192" s="1">
        <v>220</v>
      </c>
      <c r="C4192" s="13" t="s">
        <v>47</v>
      </c>
      <c r="D4192" s="4">
        <v>44651</v>
      </c>
      <c r="E4192" s="4">
        <v>44671</v>
      </c>
      <c r="F4192" s="5">
        <v>1.0280001916822323</v>
      </c>
      <c r="G4192" s="5">
        <f>'PG facts'!E7</f>
        <v>6</v>
      </c>
      <c r="H4192" s="5">
        <f t="shared" si="130"/>
        <v>1.0567843940987065</v>
      </c>
      <c r="I4192" s="5">
        <f t="shared" si="131"/>
        <v>6.168001150093394</v>
      </c>
    </row>
    <row r="4193" spans="1:9" ht="25" customHeight="1">
      <c r="A4193" s="1"/>
      <c r="B4193" s="1">
        <v>220</v>
      </c>
      <c r="C4193" s="13" t="s">
        <v>47</v>
      </c>
      <c r="D4193" s="4">
        <v>44742</v>
      </c>
      <c r="E4193" s="4">
        <v>44771</v>
      </c>
      <c r="F4193" s="5">
        <v>2.9122729416084958</v>
      </c>
      <c r="G4193" s="5">
        <f>'PG facts'!E14</f>
        <v>6</v>
      </c>
      <c r="H4193" s="5">
        <f t="shared" si="130"/>
        <v>8.4813336864250015</v>
      </c>
      <c r="I4193" s="5">
        <f t="shared" si="131"/>
        <v>17.473637649650975</v>
      </c>
    </row>
    <row r="4194" spans="1:9" ht="25" customHeight="1">
      <c r="A4194" s="1"/>
      <c r="B4194" s="1">
        <v>220</v>
      </c>
      <c r="C4194" s="13" t="s">
        <v>47</v>
      </c>
      <c r="D4194" s="4">
        <v>44834</v>
      </c>
      <c r="E4194" s="4">
        <v>44853</v>
      </c>
      <c r="F4194" s="5">
        <v>5.8502773415310516</v>
      </c>
      <c r="G4194" s="5">
        <f>'PG facts'!E21</f>
        <v>8</v>
      </c>
      <c r="H4194" s="5">
        <f t="shared" si="130"/>
        <v>34.225744972831627</v>
      </c>
      <c r="I4194" s="5">
        <f t="shared" si="131"/>
        <v>46.802218732248413</v>
      </c>
    </row>
    <row r="4195" spans="1:9" ht="25" customHeight="1">
      <c r="A4195" s="1"/>
      <c r="B4195" s="1">
        <v>220</v>
      </c>
      <c r="C4195" s="13" t="s">
        <v>47</v>
      </c>
      <c r="D4195" s="4">
        <v>44926</v>
      </c>
      <c r="E4195" s="4">
        <v>44945</v>
      </c>
      <c r="F4195" s="5">
        <v>7.2560334575520802</v>
      </c>
      <c r="G4195" s="5">
        <f>'PG facts'!E28</f>
        <v>11</v>
      </c>
      <c r="H4195" s="5">
        <f t="shared" si="130"/>
        <v>52.650021537115194</v>
      </c>
      <c r="I4195" s="5">
        <f t="shared" si="131"/>
        <v>79.816368033072877</v>
      </c>
    </row>
    <row r="4196" spans="1:9" ht="25" customHeight="1">
      <c r="A4196" s="1"/>
      <c r="B4196" s="1">
        <v>220</v>
      </c>
      <c r="C4196" s="13" t="s">
        <v>47</v>
      </c>
      <c r="D4196" s="4">
        <v>45016</v>
      </c>
      <c r="E4196" s="4">
        <v>45037</v>
      </c>
      <c r="F4196" s="5">
        <v>6.7723940234483804</v>
      </c>
      <c r="G4196" s="5">
        <f>'PG facts'!E35</f>
        <v>10</v>
      </c>
      <c r="H4196" s="5">
        <f t="shared" si="130"/>
        <v>45.865320808839343</v>
      </c>
      <c r="I4196" s="5">
        <f t="shared" si="131"/>
        <v>67.723940234483806</v>
      </c>
    </row>
    <row r="4197" spans="1:9" ht="25" customHeight="1">
      <c r="A4197" s="1"/>
      <c r="B4197" s="1">
        <v>220</v>
      </c>
      <c r="C4197" s="13" t="s">
        <v>47</v>
      </c>
      <c r="D4197" s="4">
        <v>45107</v>
      </c>
      <c r="E4197" s="4">
        <v>45135</v>
      </c>
      <c r="F4197" s="5">
        <v>7.0582272321790596</v>
      </c>
      <c r="G4197" s="5">
        <f>'PG facts'!E42</f>
        <v>9</v>
      </c>
      <c r="H4197" s="5">
        <f t="shared" si="130"/>
        <v>49.818571661074067</v>
      </c>
      <c r="I4197" s="5">
        <f t="shared" si="131"/>
        <v>63.524045089611533</v>
      </c>
    </row>
    <row r="4198" spans="1:9" ht="25" customHeight="1">
      <c r="A4198" s="1"/>
      <c r="B4198" s="1">
        <v>220</v>
      </c>
      <c r="C4198" s="13" t="s">
        <v>47</v>
      </c>
      <c r="D4198" s="4">
        <v>45199</v>
      </c>
      <c r="E4198" s="4">
        <v>45217</v>
      </c>
      <c r="F4198" s="5">
        <v>5.4935927157217845</v>
      </c>
      <c r="G4198" s="5">
        <f>'PG facts'!E49</f>
        <v>9</v>
      </c>
      <c r="H4198" s="5">
        <f t="shared" si="130"/>
        <v>30.179560926231453</v>
      </c>
      <c r="I4198" s="5">
        <f t="shared" si="131"/>
        <v>49.442334441496058</v>
      </c>
    </row>
    <row r="4199" spans="1:9" ht="25" customHeight="1">
      <c r="A4199" s="1"/>
      <c r="B4199" s="1">
        <v>220</v>
      </c>
      <c r="C4199" s="13" t="s">
        <v>47</v>
      </c>
      <c r="D4199" s="4">
        <v>45291</v>
      </c>
      <c r="E4199" s="4">
        <v>45314</v>
      </c>
      <c r="F4199" s="5">
        <v>4.2122165191533556</v>
      </c>
      <c r="G4199" s="5">
        <f>'PG facts'!E56</f>
        <v>7</v>
      </c>
      <c r="H4199" s="5">
        <f t="shared" si="130"/>
        <v>17.742768004228413</v>
      </c>
      <c r="I4199" s="5">
        <f t="shared" si="131"/>
        <v>29.48551563407349</v>
      </c>
    </row>
    <row r="4200" spans="1:9" ht="25" customHeight="1">
      <c r="A4200" s="1"/>
      <c r="B4200" s="1">
        <v>220</v>
      </c>
      <c r="C4200" s="13" t="s">
        <v>47</v>
      </c>
      <c r="D4200" s="4">
        <v>45382</v>
      </c>
      <c r="E4200" s="4">
        <v>45401</v>
      </c>
      <c r="F4200" s="5">
        <v>3.636809635836169</v>
      </c>
      <c r="G4200" s="5">
        <f>'PG facts'!E63</f>
        <v>10</v>
      </c>
      <c r="H4200" s="5">
        <f t="shared" si="130"/>
        <v>13.226384327310809</v>
      </c>
      <c r="I4200" s="5">
        <f t="shared" si="131"/>
        <v>36.36809635836169</v>
      </c>
    </row>
    <row r="4201" spans="1:9" ht="25" customHeight="1">
      <c r="A4201" s="1"/>
      <c r="B4201" s="1">
        <v>220</v>
      </c>
      <c r="C4201" s="13" t="s">
        <v>47</v>
      </c>
      <c r="D4201" s="4">
        <v>45473</v>
      </c>
      <c r="E4201" s="4">
        <v>45503</v>
      </c>
      <c r="F4201" s="5">
        <v>1.6547550061168037</v>
      </c>
      <c r="G4201" s="5">
        <f>'PG facts'!E70</f>
        <v>5</v>
      </c>
      <c r="H4201" s="5">
        <f t="shared" si="130"/>
        <v>2.7382141302686231</v>
      </c>
      <c r="I4201" s="5">
        <f t="shared" si="131"/>
        <v>8.2737750305840194</v>
      </c>
    </row>
    <row r="4202" spans="1:9" ht="25" customHeight="1">
      <c r="A4202" s="1"/>
      <c r="B4202" s="1">
        <v>220</v>
      </c>
      <c r="C4202" s="13" t="s">
        <v>47</v>
      </c>
      <c r="D4202" s="4">
        <v>45565</v>
      </c>
      <c r="E4202" s="4">
        <v>45583</v>
      </c>
      <c r="F4202" s="5">
        <v>0.37330111522773102</v>
      </c>
      <c r="G4202" s="5">
        <f>'PG facts'!E77</f>
        <v>1</v>
      </c>
      <c r="H4202" s="5">
        <f t="shared" si="130"/>
        <v>0.13935372263026771</v>
      </c>
      <c r="I4202" s="5">
        <f t="shared" si="131"/>
        <v>0.37330111522773102</v>
      </c>
    </row>
    <row r="4203" spans="1:9" ht="25" customHeight="1">
      <c r="A4203" s="1"/>
      <c r="B4203" s="1">
        <v>220</v>
      </c>
      <c r="C4203" s="13" t="s">
        <v>47</v>
      </c>
      <c r="D4203" s="4">
        <v>45657</v>
      </c>
      <c r="E4203" s="4">
        <v>45679</v>
      </c>
      <c r="F4203" s="5">
        <v>0.34106845677743802</v>
      </c>
      <c r="G4203" s="5">
        <f>'PG facts'!E84</f>
        <v>1</v>
      </c>
      <c r="H4203" s="5">
        <f t="shared" si="130"/>
        <v>0.11632769220854311</v>
      </c>
      <c r="I4203" s="5">
        <f t="shared" si="131"/>
        <v>0.34106845677743802</v>
      </c>
    </row>
    <row r="4204" spans="1:9" ht="25" customHeight="1">
      <c r="A4204" s="1"/>
      <c r="B4204" s="1">
        <v>220</v>
      </c>
      <c r="C4204" s="13" t="s">
        <v>50</v>
      </c>
      <c r="D4204" s="4">
        <v>44742</v>
      </c>
      <c r="E4204" s="4">
        <v>44771</v>
      </c>
      <c r="F4204" s="5">
        <v>1.0280001916822323</v>
      </c>
      <c r="G4204" s="5">
        <f>'PG facts'!E14</f>
        <v>6</v>
      </c>
      <c r="H4204" s="5">
        <f t="shared" si="130"/>
        <v>1.0567843940987065</v>
      </c>
      <c r="I4204" s="5">
        <f t="shared" si="131"/>
        <v>6.168001150093394</v>
      </c>
    </row>
    <row r="4205" spans="1:9" ht="25" customHeight="1">
      <c r="A4205" s="1"/>
      <c r="B4205" s="1">
        <v>220</v>
      </c>
      <c r="C4205" s="13" t="s">
        <v>50</v>
      </c>
      <c r="D4205" s="4">
        <v>44834</v>
      </c>
      <c r="E4205" s="4">
        <v>44853</v>
      </c>
      <c r="F4205" s="5">
        <v>2.9122729416084958</v>
      </c>
      <c r="G4205" s="5">
        <f>'PG facts'!E21</f>
        <v>8</v>
      </c>
      <c r="H4205" s="5">
        <f t="shared" si="130"/>
        <v>8.4813336864250015</v>
      </c>
      <c r="I4205" s="5">
        <f t="shared" si="131"/>
        <v>23.298183532867967</v>
      </c>
    </row>
    <row r="4206" spans="1:9" ht="25" customHeight="1">
      <c r="A4206" s="1"/>
      <c r="B4206" s="1">
        <v>220</v>
      </c>
      <c r="C4206" s="13" t="s">
        <v>50</v>
      </c>
      <c r="D4206" s="4">
        <v>44926</v>
      </c>
      <c r="E4206" s="4">
        <v>44945</v>
      </c>
      <c r="F4206" s="5">
        <v>5.8502773415310516</v>
      </c>
      <c r="G4206" s="5">
        <f>'PG facts'!E28</f>
        <v>11</v>
      </c>
      <c r="H4206" s="5">
        <f t="shared" si="130"/>
        <v>34.225744972831627</v>
      </c>
      <c r="I4206" s="5">
        <f t="shared" si="131"/>
        <v>64.353050756841569</v>
      </c>
    </row>
    <row r="4207" spans="1:9" ht="25" customHeight="1">
      <c r="A4207" s="1"/>
      <c r="B4207" s="1">
        <v>220</v>
      </c>
      <c r="C4207" s="13" t="s">
        <v>50</v>
      </c>
      <c r="D4207" s="4">
        <v>45016</v>
      </c>
      <c r="E4207" s="4">
        <v>45037</v>
      </c>
      <c r="F4207" s="5">
        <v>7.2560334575520802</v>
      </c>
      <c r="G4207" s="5">
        <f>'PG facts'!E35</f>
        <v>10</v>
      </c>
      <c r="H4207" s="5">
        <f t="shared" si="130"/>
        <v>52.650021537115194</v>
      </c>
      <c r="I4207" s="5">
        <f t="shared" si="131"/>
        <v>72.560334575520798</v>
      </c>
    </row>
    <row r="4208" spans="1:9" ht="25" customHeight="1">
      <c r="A4208" s="1"/>
      <c r="B4208" s="1">
        <v>220</v>
      </c>
      <c r="C4208" s="13" t="s">
        <v>50</v>
      </c>
      <c r="D4208" s="4">
        <v>45107</v>
      </c>
      <c r="E4208" s="4">
        <v>45135</v>
      </c>
      <c r="F4208" s="5">
        <v>6.7723940234483804</v>
      </c>
      <c r="G4208" s="5">
        <f>'PG facts'!E42</f>
        <v>9</v>
      </c>
      <c r="H4208" s="5">
        <f t="shared" si="130"/>
        <v>45.865320808839343</v>
      </c>
      <c r="I4208" s="5">
        <f t="shared" si="131"/>
        <v>60.951546211035421</v>
      </c>
    </row>
    <row r="4209" spans="1:9" ht="25" customHeight="1">
      <c r="A4209" s="1"/>
      <c r="B4209" s="1">
        <v>220</v>
      </c>
      <c r="C4209" s="13" t="s">
        <v>50</v>
      </c>
      <c r="D4209" s="4">
        <v>45199</v>
      </c>
      <c r="E4209" s="4">
        <v>45217</v>
      </c>
      <c r="F4209" s="5">
        <v>7.0582272321790596</v>
      </c>
      <c r="G4209" s="5">
        <f>'PG facts'!E49</f>
        <v>9</v>
      </c>
      <c r="H4209" s="5">
        <f t="shared" si="130"/>
        <v>49.818571661074067</v>
      </c>
      <c r="I4209" s="5">
        <f t="shared" si="131"/>
        <v>63.524045089611533</v>
      </c>
    </row>
    <row r="4210" spans="1:9" ht="25" customHeight="1">
      <c r="A4210" s="1"/>
      <c r="B4210" s="1">
        <v>220</v>
      </c>
      <c r="C4210" s="13" t="s">
        <v>50</v>
      </c>
      <c r="D4210" s="4">
        <v>45291</v>
      </c>
      <c r="E4210" s="4">
        <v>45314</v>
      </c>
      <c r="F4210" s="5">
        <v>5.4935927157217845</v>
      </c>
      <c r="G4210" s="5">
        <f>'PG facts'!E56</f>
        <v>7</v>
      </c>
      <c r="H4210" s="5">
        <f t="shared" si="130"/>
        <v>30.179560926231453</v>
      </c>
      <c r="I4210" s="5">
        <f t="shared" si="131"/>
        <v>38.455149010052494</v>
      </c>
    </row>
    <row r="4211" spans="1:9" ht="25" customHeight="1">
      <c r="A4211" s="1"/>
      <c r="B4211" s="1">
        <v>220</v>
      </c>
      <c r="C4211" s="13" t="s">
        <v>50</v>
      </c>
      <c r="D4211" s="4">
        <v>45382</v>
      </c>
      <c r="E4211" s="4">
        <v>45401</v>
      </c>
      <c r="F4211" s="5">
        <v>4.2122165191533556</v>
      </c>
      <c r="G4211" s="5">
        <f>'PG facts'!E63</f>
        <v>10</v>
      </c>
      <c r="H4211" s="5">
        <f t="shared" si="130"/>
        <v>17.742768004228413</v>
      </c>
      <c r="I4211" s="5">
        <f t="shared" si="131"/>
        <v>42.122165191533554</v>
      </c>
    </row>
    <row r="4212" spans="1:9" ht="25" customHeight="1">
      <c r="A4212" s="1"/>
      <c r="B4212" s="1">
        <v>220</v>
      </c>
      <c r="C4212" s="13" t="s">
        <v>50</v>
      </c>
      <c r="D4212" s="4">
        <v>45473</v>
      </c>
      <c r="E4212" s="4">
        <v>45503</v>
      </c>
      <c r="F4212" s="5">
        <v>3.636809635836169</v>
      </c>
      <c r="G4212" s="5">
        <f>'PG facts'!E70</f>
        <v>5</v>
      </c>
      <c r="H4212" s="5">
        <f t="shared" si="130"/>
        <v>13.226384327310809</v>
      </c>
      <c r="I4212" s="5">
        <f t="shared" si="131"/>
        <v>18.184048179180845</v>
      </c>
    </row>
    <row r="4213" spans="1:9" ht="25" customHeight="1">
      <c r="A4213" s="1"/>
      <c r="B4213" s="1">
        <v>220</v>
      </c>
      <c r="C4213" s="13" t="s">
        <v>50</v>
      </c>
      <c r="D4213" s="4">
        <v>45565</v>
      </c>
      <c r="E4213" s="4">
        <v>45583</v>
      </c>
      <c r="F4213" s="5">
        <v>1.6547550061168037</v>
      </c>
      <c r="G4213" s="5">
        <f>'PG facts'!E77</f>
        <v>1</v>
      </c>
      <c r="H4213" s="5">
        <f t="shared" si="130"/>
        <v>2.7382141302686231</v>
      </c>
      <c r="I4213" s="5">
        <f t="shared" si="131"/>
        <v>1.6547550061168037</v>
      </c>
    </row>
    <row r="4214" spans="1:9" ht="25" customHeight="1">
      <c r="A4214" s="1"/>
      <c r="B4214" s="1">
        <v>220</v>
      </c>
      <c r="C4214" s="13" t="s">
        <v>50</v>
      </c>
      <c r="D4214" s="4">
        <v>45657</v>
      </c>
      <c r="E4214" s="4">
        <v>45679</v>
      </c>
      <c r="F4214" s="5">
        <v>0.37330111522773102</v>
      </c>
      <c r="G4214" s="5">
        <f>'PG facts'!E84</f>
        <v>1</v>
      </c>
      <c r="H4214" s="5">
        <f t="shared" si="130"/>
        <v>0.13935372263026771</v>
      </c>
      <c r="I4214" s="5">
        <f t="shared" si="131"/>
        <v>0.37330111522773102</v>
      </c>
    </row>
    <row r="4215" spans="1:9" ht="25" customHeight="1">
      <c r="A4215" s="1"/>
      <c r="B4215" s="1">
        <v>221</v>
      </c>
      <c r="C4215" s="13" t="s">
        <v>47</v>
      </c>
      <c r="D4215" s="4">
        <v>44651</v>
      </c>
      <c r="E4215" s="4">
        <v>44671</v>
      </c>
      <c r="F4215" s="5">
        <v>1.0280001916822323</v>
      </c>
      <c r="G4215" s="5">
        <f>'PG facts'!E7</f>
        <v>6</v>
      </c>
      <c r="H4215" s="5">
        <f t="shared" si="130"/>
        <v>1.0567843940987065</v>
      </c>
      <c r="I4215" s="5">
        <f t="shared" si="131"/>
        <v>6.168001150093394</v>
      </c>
    </row>
    <row r="4216" spans="1:9" ht="25" customHeight="1">
      <c r="A4216" s="1"/>
      <c r="B4216" s="1">
        <v>221</v>
      </c>
      <c r="C4216" s="13" t="s">
        <v>47</v>
      </c>
      <c r="D4216" s="4">
        <v>44742</v>
      </c>
      <c r="E4216" s="4">
        <v>44771</v>
      </c>
      <c r="F4216" s="5">
        <v>2.9122729416084958</v>
      </c>
      <c r="G4216" s="5">
        <f>'PG facts'!E14</f>
        <v>6</v>
      </c>
      <c r="H4216" s="5">
        <f t="shared" si="130"/>
        <v>8.4813336864250015</v>
      </c>
      <c r="I4216" s="5">
        <f t="shared" si="131"/>
        <v>17.473637649650975</v>
      </c>
    </row>
    <row r="4217" spans="1:9" ht="25" customHeight="1">
      <c r="A4217" s="1"/>
      <c r="B4217" s="1">
        <v>221</v>
      </c>
      <c r="C4217" s="13" t="s">
        <v>47</v>
      </c>
      <c r="D4217" s="4">
        <v>44834</v>
      </c>
      <c r="E4217" s="4">
        <v>44853</v>
      </c>
      <c r="F4217" s="5">
        <v>5.8502773415310516</v>
      </c>
      <c r="G4217" s="5">
        <f>'PG facts'!E21</f>
        <v>8</v>
      </c>
      <c r="H4217" s="5">
        <f t="shared" si="130"/>
        <v>34.225744972831627</v>
      </c>
      <c r="I4217" s="5">
        <f t="shared" si="131"/>
        <v>46.802218732248413</v>
      </c>
    </row>
    <row r="4218" spans="1:9" ht="25" customHeight="1">
      <c r="A4218" s="1"/>
      <c r="B4218" s="1">
        <v>221</v>
      </c>
      <c r="C4218" s="13" t="s">
        <v>47</v>
      </c>
      <c r="D4218" s="4">
        <v>44926</v>
      </c>
      <c r="E4218" s="4">
        <v>44945</v>
      </c>
      <c r="F4218" s="5">
        <v>7.2560334575520802</v>
      </c>
      <c r="G4218" s="5">
        <f>'PG facts'!E28</f>
        <v>11</v>
      </c>
      <c r="H4218" s="5">
        <f t="shared" si="130"/>
        <v>52.650021537115194</v>
      </c>
      <c r="I4218" s="5">
        <f t="shared" si="131"/>
        <v>79.816368033072877</v>
      </c>
    </row>
    <row r="4219" spans="1:9" ht="25" customHeight="1">
      <c r="A4219" s="1"/>
      <c r="B4219" s="1">
        <v>221</v>
      </c>
      <c r="C4219" s="13" t="s">
        <v>47</v>
      </c>
      <c r="D4219" s="4">
        <v>45016</v>
      </c>
      <c r="E4219" s="4">
        <v>45037</v>
      </c>
      <c r="F4219" s="5">
        <v>6.7723940234483804</v>
      </c>
      <c r="G4219" s="5">
        <f>'PG facts'!E35</f>
        <v>10</v>
      </c>
      <c r="H4219" s="5">
        <f t="shared" si="130"/>
        <v>45.865320808839343</v>
      </c>
      <c r="I4219" s="5">
        <f t="shared" si="131"/>
        <v>67.723940234483806</v>
      </c>
    </row>
    <row r="4220" spans="1:9" ht="25" customHeight="1">
      <c r="A4220" s="1"/>
      <c r="B4220" s="1">
        <v>221</v>
      </c>
      <c r="C4220" s="13" t="s">
        <v>47</v>
      </c>
      <c r="D4220" s="4">
        <v>45107</v>
      </c>
      <c r="E4220" s="4">
        <v>45135</v>
      </c>
      <c r="F4220" s="5">
        <v>7.0582272321790596</v>
      </c>
      <c r="G4220" s="5">
        <f>'PG facts'!E42</f>
        <v>9</v>
      </c>
      <c r="H4220" s="5">
        <f t="shared" si="130"/>
        <v>49.818571661074067</v>
      </c>
      <c r="I4220" s="5">
        <f t="shared" si="131"/>
        <v>63.524045089611533</v>
      </c>
    </row>
    <row r="4221" spans="1:9" ht="25" customHeight="1">
      <c r="A4221" s="1"/>
      <c r="B4221" s="1">
        <v>221</v>
      </c>
      <c r="C4221" s="13" t="s">
        <v>47</v>
      </c>
      <c r="D4221" s="4">
        <v>45199</v>
      </c>
      <c r="E4221" s="4">
        <v>45217</v>
      </c>
      <c r="F4221" s="5">
        <v>5.4935927157217845</v>
      </c>
      <c r="G4221" s="5">
        <f>'PG facts'!E49</f>
        <v>9</v>
      </c>
      <c r="H4221" s="5">
        <f t="shared" si="130"/>
        <v>30.179560926231453</v>
      </c>
      <c r="I4221" s="5">
        <f t="shared" si="131"/>
        <v>49.442334441496058</v>
      </c>
    </row>
    <row r="4222" spans="1:9" ht="25" customHeight="1">
      <c r="A4222" s="1"/>
      <c r="B4222" s="1">
        <v>221</v>
      </c>
      <c r="C4222" s="13" t="s">
        <v>47</v>
      </c>
      <c r="D4222" s="4">
        <v>45291</v>
      </c>
      <c r="E4222" s="4">
        <v>45314</v>
      </c>
      <c r="F4222" s="5">
        <v>4.2122165191533556</v>
      </c>
      <c r="G4222" s="5">
        <f>'PG facts'!E56</f>
        <v>7</v>
      </c>
      <c r="H4222" s="5">
        <f t="shared" si="130"/>
        <v>17.742768004228413</v>
      </c>
      <c r="I4222" s="5">
        <f t="shared" si="131"/>
        <v>29.48551563407349</v>
      </c>
    </row>
    <row r="4223" spans="1:9" ht="25" customHeight="1">
      <c r="A4223" s="1"/>
      <c r="B4223" s="1">
        <v>221</v>
      </c>
      <c r="C4223" s="13" t="s">
        <v>47</v>
      </c>
      <c r="D4223" s="4">
        <v>45382</v>
      </c>
      <c r="E4223" s="4">
        <v>45401</v>
      </c>
      <c r="F4223" s="5">
        <v>3.636809635836169</v>
      </c>
      <c r="G4223" s="5">
        <f>'PG facts'!E63</f>
        <v>10</v>
      </c>
      <c r="H4223" s="5">
        <f t="shared" si="130"/>
        <v>13.226384327310809</v>
      </c>
      <c r="I4223" s="5">
        <f t="shared" si="131"/>
        <v>36.36809635836169</v>
      </c>
    </row>
    <row r="4224" spans="1:9" ht="25" customHeight="1">
      <c r="A4224" s="1"/>
      <c r="B4224" s="1">
        <v>221</v>
      </c>
      <c r="C4224" s="13" t="s">
        <v>47</v>
      </c>
      <c r="D4224" s="4">
        <v>45473</v>
      </c>
      <c r="E4224" s="4">
        <v>45503</v>
      </c>
      <c r="F4224" s="5">
        <v>1.6547550061168037</v>
      </c>
      <c r="G4224" s="5">
        <f>'PG facts'!E70</f>
        <v>5</v>
      </c>
      <c r="H4224" s="5">
        <f t="shared" si="130"/>
        <v>2.7382141302686231</v>
      </c>
      <c r="I4224" s="5">
        <f t="shared" si="131"/>
        <v>8.2737750305840194</v>
      </c>
    </row>
    <row r="4225" spans="1:9" ht="25" customHeight="1">
      <c r="A4225" s="1"/>
      <c r="B4225" s="1">
        <v>221</v>
      </c>
      <c r="C4225" s="13" t="s">
        <v>47</v>
      </c>
      <c r="D4225" s="4">
        <v>45565</v>
      </c>
      <c r="E4225" s="4">
        <v>45583</v>
      </c>
      <c r="F4225" s="5">
        <v>0.37330111522773102</v>
      </c>
      <c r="G4225" s="5">
        <f>'PG facts'!E77</f>
        <v>1</v>
      </c>
      <c r="H4225" s="5">
        <f t="shared" si="130"/>
        <v>0.13935372263026771</v>
      </c>
      <c r="I4225" s="5">
        <f t="shared" si="131"/>
        <v>0.37330111522773102</v>
      </c>
    </row>
    <row r="4226" spans="1:9" ht="25" customHeight="1">
      <c r="A4226" s="1"/>
      <c r="B4226" s="1">
        <v>221</v>
      </c>
      <c r="C4226" s="13" t="s">
        <v>47</v>
      </c>
      <c r="D4226" s="4">
        <v>45657</v>
      </c>
      <c r="E4226" s="4">
        <v>45679</v>
      </c>
      <c r="F4226" s="5">
        <v>0.34106845677743802</v>
      </c>
      <c r="G4226" s="5">
        <f>'PG facts'!E84</f>
        <v>1</v>
      </c>
      <c r="H4226" s="5">
        <f t="shared" si="130"/>
        <v>0.11632769220854311</v>
      </c>
      <c r="I4226" s="5">
        <f t="shared" si="131"/>
        <v>0.34106845677743802</v>
      </c>
    </row>
    <row r="4227" spans="1:9" ht="25" customHeight="1">
      <c r="A4227" s="1"/>
      <c r="B4227" s="1">
        <v>221</v>
      </c>
      <c r="C4227" s="13" t="s">
        <v>50</v>
      </c>
      <c r="D4227" s="4">
        <v>44742</v>
      </c>
      <c r="E4227" s="4">
        <v>44771</v>
      </c>
      <c r="F4227" s="5">
        <v>1.0280001916822323</v>
      </c>
      <c r="G4227" s="5">
        <f>'PG facts'!E14</f>
        <v>6</v>
      </c>
      <c r="H4227" s="5">
        <f t="shared" si="130"/>
        <v>1.0567843940987065</v>
      </c>
      <c r="I4227" s="5">
        <f t="shared" si="131"/>
        <v>6.168001150093394</v>
      </c>
    </row>
    <row r="4228" spans="1:9" ht="25" customHeight="1">
      <c r="A4228" s="1"/>
      <c r="B4228" s="1">
        <v>221</v>
      </c>
      <c r="C4228" s="13" t="s">
        <v>50</v>
      </c>
      <c r="D4228" s="4">
        <v>44834</v>
      </c>
      <c r="E4228" s="4">
        <v>44853</v>
      </c>
      <c r="F4228" s="5">
        <v>2.9122729416084958</v>
      </c>
      <c r="G4228" s="5">
        <f>'PG facts'!E21</f>
        <v>8</v>
      </c>
      <c r="H4228" s="5">
        <f t="shared" si="130"/>
        <v>8.4813336864250015</v>
      </c>
      <c r="I4228" s="5">
        <f t="shared" si="131"/>
        <v>23.298183532867967</v>
      </c>
    </row>
    <row r="4229" spans="1:9" ht="25" customHeight="1">
      <c r="A4229" s="1"/>
      <c r="B4229" s="1">
        <v>221</v>
      </c>
      <c r="C4229" s="13" t="s">
        <v>50</v>
      </c>
      <c r="D4229" s="4">
        <v>44926</v>
      </c>
      <c r="E4229" s="4">
        <v>44945</v>
      </c>
      <c r="F4229" s="5">
        <v>5.8502773415310516</v>
      </c>
      <c r="G4229" s="5">
        <f>'PG facts'!E28</f>
        <v>11</v>
      </c>
      <c r="H4229" s="5">
        <f t="shared" si="130"/>
        <v>34.225744972831627</v>
      </c>
      <c r="I4229" s="5">
        <f t="shared" si="131"/>
        <v>64.353050756841569</v>
      </c>
    </row>
    <row r="4230" spans="1:9" ht="25" customHeight="1">
      <c r="A4230" s="1"/>
      <c r="B4230" s="1">
        <v>221</v>
      </c>
      <c r="C4230" s="13" t="s">
        <v>50</v>
      </c>
      <c r="D4230" s="4">
        <v>45016</v>
      </c>
      <c r="E4230" s="4">
        <v>45037</v>
      </c>
      <c r="F4230" s="5">
        <v>7.2560334575520802</v>
      </c>
      <c r="G4230" s="5">
        <f>'PG facts'!E35</f>
        <v>10</v>
      </c>
      <c r="H4230" s="5">
        <f t="shared" ref="H4230:H4293" si="132">F4230^2</f>
        <v>52.650021537115194</v>
      </c>
      <c r="I4230" s="5">
        <f t="shared" ref="I4230:I4293" si="133">F4230*G4230</f>
        <v>72.560334575520798</v>
      </c>
    </row>
    <row r="4231" spans="1:9" ht="25" customHeight="1">
      <c r="A4231" s="1"/>
      <c r="B4231" s="1">
        <v>221</v>
      </c>
      <c r="C4231" s="13" t="s">
        <v>50</v>
      </c>
      <c r="D4231" s="4">
        <v>45107</v>
      </c>
      <c r="E4231" s="4">
        <v>45135</v>
      </c>
      <c r="F4231" s="5">
        <v>6.7723940234483804</v>
      </c>
      <c r="G4231" s="5">
        <f>'PG facts'!E42</f>
        <v>9</v>
      </c>
      <c r="H4231" s="5">
        <f t="shared" si="132"/>
        <v>45.865320808839343</v>
      </c>
      <c r="I4231" s="5">
        <f t="shared" si="133"/>
        <v>60.951546211035421</v>
      </c>
    </row>
    <row r="4232" spans="1:9" ht="25" customHeight="1">
      <c r="A4232" s="1"/>
      <c r="B4232" s="1">
        <v>221</v>
      </c>
      <c r="C4232" s="13" t="s">
        <v>50</v>
      </c>
      <c r="D4232" s="4">
        <v>45199</v>
      </c>
      <c r="E4232" s="4">
        <v>45217</v>
      </c>
      <c r="F4232" s="5">
        <v>7.0582272321790596</v>
      </c>
      <c r="G4232" s="5">
        <f>'PG facts'!E49</f>
        <v>9</v>
      </c>
      <c r="H4232" s="5">
        <f t="shared" si="132"/>
        <v>49.818571661074067</v>
      </c>
      <c r="I4232" s="5">
        <f t="shared" si="133"/>
        <v>63.524045089611533</v>
      </c>
    </row>
    <row r="4233" spans="1:9" ht="25" customHeight="1">
      <c r="A4233" s="1"/>
      <c r="B4233" s="1">
        <v>221</v>
      </c>
      <c r="C4233" s="13" t="s">
        <v>50</v>
      </c>
      <c r="D4233" s="4">
        <v>45291</v>
      </c>
      <c r="E4233" s="4">
        <v>45314</v>
      </c>
      <c r="F4233" s="5">
        <v>5.4935927157217845</v>
      </c>
      <c r="G4233" s="5">
        <f>'PG facts'!E56</f>
        <v>7</v>
      </c>
      <c r="H4233" s="5">
        <f t="shared" si="132"/>
        <v>30.179560926231453</v>
      </c>
      <c r="I4233" s="5">
        <f t="shared" si="133"/>
        <v>38.455149010052494</v>
      </c>
    </row>
    <row r="4234" spans="1:9" ht="25" customHeight="1">
      <c r="A4234" s="1"/>
      <c r="B4234" s="1">
        <v>221</v>
      </c>
      <c r="C4234" s="13" t="s">
        <v>50</v>
      </c>
      <c r="D4234" s="4">
        <v>45382</v>
      </c>
      <c r="E4234" s="4">
        <v>45401</v>
      </c>
      <c r="F4234" s="5">
        <v>4.2122165191533556</v>
      </c>
      <c r="G4234" s="5">
        <f>'PG facts'!E63</f>
        <v>10</v>
      </c>
      <c r="H4234" s="5">
        <f t="shared" si="132"/>
        <v>17.742768004228413</v>
      </c>
      <c r="I4234" s="5">
        <f t="shared" si="133"/>
        <v>42.122165191533554</v>
      </c>
    </row>
    <row r="4235" spans="1:9" ht="25" customHeight="1">
      <c r="A4235" s="1"/>
      <c r="B4235" s="1">
        <v>221</v>
      </c>
      <c r="C4235" s="13" t="s">
        <v>50</v>
      </c>
      <c r="D4235" s="4">
        <v>45473</v>
      </c>
      <c r="E4235" s="4">
        <v>45503</v>
      </c>
      <c r="F4235" s="5">
        <v>3.636809635836169</v>
      </c>
      <c r="G4235" s="5">
        <f>'PG facts'!E70</f>
        <v>5</v>
      </c>
      <c r="H4235" s="5">
        <f t="shared" si="132"/>
        <v>13.226384327310809</v>
      </c>
      <c r="I4235" s="5">
        <f t="shared" si="133"/>
        <v>18.184048179180845</v>
      </c>
    </row>
    <row r="4236" spans="1:9" ht="25" customHeight="1">
      <c r="A4236" s="1"/>
      <c r="B4236" s="1">
        <v>221</v>
      </c>
      <c r="C4236" s="13" t="s">
        <v>50</v>
      </c>
      <c r="D4236" s="4">
        <v>45565</v>
      </c>
      <c r="E4236" s="4">
        <v>45583</v>
      </c>
      <c r="F4236" s="5">
        <v>1.6547550061168037</v>
      </c>
      <c r="G4236" s="5">
        <f>'PG facts'!E77</f>
        <v>1</v>
      </c>
      <c r="H4236" s="5">
        <f t="shared" si="132"/>
        <v>2.7382141302686231</v>
      </c>
      <c r="I4236" s="5">
        <f t="shared" si="133"/>
        <v>1.6547550061168037</v>
      </c>
    </row>
    <row r="4237" spans="1:9" ht="25" customHeight="1">
      <c r="A4237" s="1"/>
      <c r="B4237" s="1">
        <v>221</v>
      </c>
      <c r="C4237" s="13" t="s">
        <v>50</v>
      </c>
      <c r="D4237" s="4">
        <v>45657</v>
      </c>
      <c r="E4237" s="4">
        <v>45679</v>
      </c>
      <c r="F4237" s="5">
        <v>0.37330111522773102</v>
      </c>
      <c r="G4237" s="5">
        <f>'PG facts'!E84</f>
        <v>1</v>
      </c>
      <c r="H4237" s="5">
        <f t="shared" si="132"/>
        <v>0.13935372263026771</v>
      </c>
      <c r="I4237" s="5">
        <f t="shared" si="133"/>
        <v>0.37330111522773102</v>
      </c>
    </row>
    <row r="4238" spans="1:9" ht="25" customHeight="1">
      <c r="A4238" s="1"/>
      <c r="B4238" s="1">
        <v>222</v>
      </c>
      <c r="C4238" s="13" t="s">
        <v>47</v>
      </c>
      <c r="D4238" s="4">
        <v>44651</v>
      </c>
      <c r="E4238" s="4">
        <v>44671</v>
      </c>
      <c r="F4238" s="5">
        <v>1.0280001916822323</v>
      </c>
      <c r="G4238" s="5">
        <f>'PG facts'!E7</f>
        <v>6</v>
      </c>
      <c r="H4238" s="5">
        <f t="shared" si="132"/>
        <v>1.0567843940987065</v>
      </c>
      <c r="I4238" s="5">
        <f t="shared" si="133"/>
        <v>6.168001150093394</v>
      </c>
    </row>
    <row r="4239" spans="1:9" ht="25" customHeight="1">
      <c r="A4239" s="1"/>
      <c r="B4239" s="1">
        <v>222</v>
      </c>
      <c r="C4239" s="13" t="s">
        <v>47</v>
      </c>
      <c r="D4239" s="4">
        <v>44742</v>
      </c>
      <c r="E4239" s="4">
        <v>44771</v>
      </c>
      <c r="F4239" s="5">
        <v>2.9122729416084958</v>
      </c>
      <c r="G4239" s="5">
        <f>'PG facts'!E14</f>
        <v>6</v>
      </c>
      <c r="H4239" s="5">
        <f t="shared" si="132"/>
        <v>8.4813336864250015</v>
      </c>
      <c r="I4239" s="5">
        <f t="shared" si="133"/>
        <v>17.473637649650975</v>
      </c>
    </row>
    <row r="4240" spans="1:9" ht="25" customHeight="1">
      <c r="A4240" s="1"/>
      <c r="B4240" s="1">
        <v>222</v>
      </c>
      <c r="C4240" s="13" t="s">
        <v>47</v>
      </c>
      <c r="D4240" s="4">
        <v>44834</v>
      </c>
      <c r="E4240" s="4">
        <v>44853</v>
      </c>
      <c r="F4240" s="5">
        <v>5.8502773415310516</v>
      </c>
      <c r="G4240" s="5">
        <f>'PG facts'!E21</f>
        <v>8</v>
      </c>
      <c r="H4240" s="5">
        <f t="shared" si="132"/>
        <v>34.225744972831627</v>
      </c>
      <c r="I4240" s="5">
        <f t="shared" si="133"/>
        <v>46.802218732248413</v>
      </c>
    </row>
    <row r="4241" spans="1:9" ht="25" customHeight="1">
      <c r="A4241" s="1"/>
      <c r="B4241" s="1">
        <v>222</v>
      </c>
      <c r="C4241" s="13" t="s">
        <v>47</v>
      </c>
      <c r="D4241" s="4">
        <v>44926</v>
      </c>
      <c r="E4241" s="4">
        <v>44945</v>
      </c>
      <c r="F4241" s="5">
        <v>7.2560334575520802</v>
      </c>
      <c r="G4241" s="5">
        <f>'PG facts'!E28</f>
        <v>11</v>
      </c>
      <c r="H4241" s="5">
        <f t="shared" si="132"/>
        <v>52.650021537115194</v>
      </c>
      <c r="I4241" s="5">
        <f t="shared" si="133"/>
        <v>79.816368033072877</v>
      </c>
    </row>
    <row r="4242" spans="1:9" ht="25" customHeight="1">
      <c r="A4242" s="1"/>
      <c r="B4242" s="1">
        <v>222</v>
      </c>
      <c r="C4242" s="13" t="s">
        <v>47</v>
      </c>
      <c r="D4242" s="4">
        <v>45016</v>
      </c>
      <c r="E4242" s="4">
        <v>45037</v>
      </c>
      <c r="F4242" s="5">
        <v>6.7723940234483804</v>
      </c>
      <c r="G4242" s="5">
        <f>'PG facts'!E35</f>
        <v>10</v>
      </c>
      <c r="H4242" s="5">
        <f t="shared" si="132"/>
        <v>45.865320808839343</v>
      </c>
      <c r="I4242" s="5">
        <f t="shared" si="133"/>
        <v>67.723940234483806</v>
      </c>
    </row>
    <row r="4243" spans="1:9" ht="25" customHeight="1">
      <c r="A4243" s="1"/>
      <c r="B4243" s="1">
        <v>222</v>
      </c>
      <c r="C4243" s="13" t="s">
        <v>47</v>
      </c>
      <c r="D4243" s="4">
        <v>45107</v>
      </c>
      <c r="E4243" s="4">
        <v>45135</v>
      </c>
      <c r="F4243" s="5">
        <v>7.0582272321790596</v>
      </c>
      <c r="G4243" s="5">
        <f>'PG facts'!E42</f>
        <v>9</v>
      </c>
      <c r="H4243" s="5">
        <f t="shared" si="132"/>
        <v>49.818571661074067</v>
      </c>
      <c r="I4243" s="5">
        <f t="shared" si="133"/>
        <v>63.524045089611533</v>
      </c>
    </row>
    <row r="4244" spans="1:9" ht="25" customHeight="1">
      <c r="A4244" s="1"/>
      <c r="B4244" s="1">
        <v>222</v>
      </c>
      <c r="C4244" s="13" t="s">
        <v>47</v>
      </c>
      <c r="D4244" s="4">
        <v>45199</v>
      </c>
      <c r="E4244" s="4">
        <v>45217</v>
      </c>
      <c r="F4244" s="5">
        <v>5.4935927157217845</v>
      </c>
      <c r="G4244" s="5">
        <f>'PG facts'!E49</f>
        <v>9</v>
      </c>
      <c r="H4244" s="5">
        <f t="shared" si="132"/>
        <v>30.179560926231453</v>
      </c>
      <c r="I4244" s="5">
        <f t="shared" si="133"/>
        <v>49.442334441496058</v>
      </c>
    </row>
    <row r="4245" spans="1:9" ht="25" customHeight="1">
      <c r="A4245" s="1"/>
      <c r="B4245" s="1">
        <v>222</v>
      </c>
      <c r="C4245" s="13" t="s">
        <v>47</v>
      </c>
      <c r="D4245" s="4">
        <v>45291</v>
      </c>
      <c r="E4245" s="4">
        <v>45314</v>
      </c>
      <c r="F4245" s="5">
        <v>4.2122165191533556</v>
      </c>
      <c r="G4245" s="5">
        <f>'PG facts'!E56</f>
        <v>7</v>
      </c>
      <c r="H4245" s="5">
        <f t="shared" si="132"/>
        <v>17.742768004228413</v>
      </c>
      <c r="I4245" s="5">
        <f t="shared" si="133"/>
        <v>29.48551563407349</v>
      </c>
    </row>
    <row r="4246" spans="1:9" ht="25" customHeight="1">
      <c r="A4246" s="1"/>
      <c r="B4246" s="1">
        <v>222</v>
      </c>
      <c r="C4246" s="13" t="s">
        <v>47</v>
      </c>
      <c r="D4246" s="4">
        <v>45382</v>
      </c>
      <c r="E4246" s="4">
        <v>45401</v>
      </c>
      <c r="F4246" s="5">
        <v>3.636809635836169</v>
      </c>
      <c r="G4246" s="5">
        <f>'PG facts'!E63</f>
        <v>10</v>
      </c>
      <c r="H4246" s="5">
        <f t="shared" si="132"/>
        <v>13.226384327310809</v>
      </c>
      <c r="I4246" s="5">
        <f t="shared" si="133"/>
        <v>36.36809635836169</v>
      </c>
    </row>
    <row r="4247" spans="1:9" ht="25" customHeight="1">
      <c r="A4247" s="1"/>
      <c r="B4247" s="1">
        <v>222</v>
      </c>
      <c r="C4247" s="13" t="s">
        <v>47</v>
      </c>
      <c r="D4247" s="4">
        <v>45473</v>
      </c>
      <c r="E4247" s="4">
        <v>45503</v>
      </c>
      <c r="F4247" s="5">
        <v>1.6547550061168037</v>
      </c>
      <c r="G4247" s="5">
        <f>'PG facts'!E70</f>
        <v>5</v>
      </c>
      <c r="H4247" s="5">
        <f t="shared" si="132"/>
        <v>2.7382141302686231</v>
      </c>
      <c r="I4247" s="5">
        <f t="shared" si="133"/>
        <v>8.2737750305840194</v>
      </c>
    </row>
    <row r="4248" spans="1:9" ht="25" customHeight="1">
      <c r="A4248" s="1"/>
      <c r="B4248" s="1">
        <v>222</v>
      </c>
      <c r="C4248" s="13" t="s">
        <v>47</v>
      </c>
      <c r="D4248" s="4">
        <v>45565</v>
      </c>
      <c r="E4248" s="4">
        <v>45583</v>
      </c>
      <c r="F4248" s="5">
        <v>0.37330111522773102</v>
      </c>
      <c r="G4248" s="5">
        <f>'PG facts'!E77</f>
        <v>1</v>
      </c>
      <c r="H4248" s="5">
        <f t="shared" si="132"/>
        <v>0.13935372263026771</v>
      </c>
      <c r="I4248" s="5">
        <f t="shared" si="133"/>
        <v>0.37330111522773102</v>
      </c>
    </row>
    <row r="4249" spans="1:9" ht="25" customHeight="1">
      <c r="A4249" s="1"/>
      <c r="B4249" s="1">
        <v>222</v>
      </c>
      <c r="C4249" s="13" t="s">
        <v>47</v>
      </c>
      <c r="D4249" s="4">
        <v>45657</v>
      </c>
      <c r="E4249" s="4">
        <v>45679</v>
      </c>
      <c r="F4249" s="5">
        <v>0.34106845677743802</v>
      </c>
      <c r="G4249" s="5">
        <f>'PG facts'!E84</f>
        <v>1</v>
      </c>
      <c r="H4249" s="5">
        <f t="shared" si="132"/>
        <v>0.11632769220854311</v>
      </c>
      <c r="I4249" s="5">
        <f t="shared" si="133"/>
        <v>0.34106845677743802</v>
      </c>
    </row>
    <row r="4250" spans="1:9" ht="25" customHeight="1">
      <c r="A4250" s="1"/>
      <c r="B4250" s="1">
        <v>222</v>
      </c>
      <c r="C4250" s="13" t="s">
        <v>50</v>
      </c>
      <c r="D4250" s="4">
        <v>44742</v>
      </c>
      <c r="E4250" s="4">
        <v>44771</v>
      </c>
      <c r="F4250" s="5">
        <v>1.0280001916822323</v>
      </c>
      <c r="G4250" s="5">
        <f>'PG facts'!E14</f>
        <v>6</v>
      </c>
      <c r="H4250" s="5">
        <f t="shared" si="132"/>
        <v>1.0567843940987065</v>
      </c>
      <c r="I4250" s="5">
        <f t="shared" si="133"/>
        <v>6.168001150093394</v>
      </c>
    </row>
    <row r="4251" spans="1:9" ht="25" customHeight="1">
      <c r="A4251" s="1"/>
      <c r="B4251" s="1">
        <v>222</v>
      </c>
      <c r="C4251" s="13" t="s">
        <v>50</v>
      </c>
      <c r="D4251" s="4">
        <v>44834</v>
      </c>
      <c r="E4251" s="4">
        <v>44853</v>
      </c>
      <c r="F4251" s="5">
        <v>2.9122729416084958</v>
      </c>
      <c r="G4251" s="5">
        <f>'PG facts'!E21</f>
        <v>8</v>
      </c>
      <c r="H4251" s="5">
        <f t="shared" si="132"/>
        <v>8.4813336864250015</v>
      </c>
      <c r="I4251" s="5">
        <f t="shared" si="133"/>
        <v>23.298183532867967</v>
      </c>
    </row>
    <row r="4252" spans="1:9" ht="25" customHeight="1">
      <c r="A4252" s="1"/>
      <c r="B4252" s="1">
        <v>222</v>
      </c>
      <c r="C4252" s="13" t="s">
        <v>50</v>
      </c>
      <c r="D4252" s="4">
        <v>44926</v>
      </c>
      <c r="E4252" s="4">
        <v>44945</v>
      </c>
      <c r="F4252" s="5">
        <v>5.8502773415310516</v>
      </c>
      <c r="G4252" s="5">
        <f>'PG facts'!E28</f>
        <v>11</v>
      </c>
      <c r="H4252" s="5">
        <f t="shared" si="132"/>
        <v>34.225744972831627</v>
      </c>
      <c r="I4252" s="5">
        <f t="shared" si="133"/>
        <v>64.353050756841569</v>
      </c>
    </row>
    <row r="4253" spans="1:9" ht="25" customHeight="1">
      <c r="A4253" s="1"/>
      <c r="B4253" s="1">
        <v>222</v>
      </c>
      <c r="C4253" s="13" t="s">
        <v>50</v>
      </c>
      <c r="D4253" s="4">
        <v>45016</v>
      </c>
      <c r="E4253" s="4">
        <v>45037</v>
      </c>
      <c r="F4253" s="5">
        <v>7.2560334575520802</v>
      </c>
      <c r="G4253" s="5">
        <f>'PG facts'!E35</f>
        <v>10</v>
      </c>
      <c r="H4253" s="5">
        <f t="shared" si="132"/>
        <v>52.650021537115194</v>
      </c>
      <c r="I4253" s="5">
        <f t="shared" si="133"/>
        <v>72.560334575520798</v>
      </c>
    </row>
    <row r="4254" spans="1:9" ht="25" customHeight="1">
      <c r="A4254" s="1"/>
      <c r="B4254" s="1">
        <v>222</v>
      </c>
      <c r="C4254" s="13" t="s">
        <v>50</v>
      </c>
      <c r="D4254" s="4">
        <v>45107</v>
      </c>
      <c r="E4254" s="4">
        <v>45135</v>
      </c>
      <c r="F4254" s="5">
        <v>6.7723940234483804</v>
      </c>
      <c r="G4254" s="5">
        <f>'PG facts'!E42</f>
        <v>9</v>
      </c>
      <c r="H4254" s="5">
        <f t="shared" si="132"/>
        <v>45.865320808839343</v>
      </c>
      <c r="I4254" s="5">
        <f t="shared" si="133"/>
        <v>60.951546211035421</v>
      </c>
    </row>
    <row r="4255" spans="1:9" ht="25" customHeight="1">
      <c r="A4255" s="1"/>
      <c r="B4255" s="1">
        <v>222</v>
      </c>
      <c r="C4255" s="13" t="s">
        <v>50</v>
      </c>
      <c r="D4255" s="4">
        <v>45199</v>
      </c>
      <c r="E4255" s="4">
        <v>45217</v>
      </c>
      <c r="F4255" s="5">
        <v>7.0582272321790596</v>
      </c>
      <c r="G4255" s="5">
        <f>'PG facts'!E49</f>
        <v>9</v>
      </c>
      <c r="H4255" s="5">
        <f t="shared" si="132"/>
        <v>49.818571661074067</v>
      </c>
      <c r="I4255" s="5">
        <f t="shared" si="133"/>
        <v>63.524045089611533</v>
      </c>
    </row>
    <row r="4256" spans="1:9" ht="25" customHeight="1">
      <c r="A4256" s="1"/>
      <c r="B4256" s="1">
        <v>222</v>
      </c>
      <c r="C4256" s="13" t="s">
        <v>50</v>
      </c>
      <c r="D4256" s="4">
        <v>45291</v>
      </c>
      <c r="E4256" s="4">
        <v>45314</v>
      </c>
      <c r="F4256" s="5">
        <v>5.4935927157217845</v>
      </c>
      <c r="G4256" s="5">
        <f>'PG facts'!E56</f>
        <v>7</v>
      </c>
      <c r="H4256" s="5">
        <f t="shared" si="132"/>
        <v>30.179560926231453</v>
      </c>
      <c r="I4256" s="5">
        <f t="shared" si="133"/>
        <v>38.455149010052494</v>
      </c>
    </row>
    <row r="4257" spans="1:9" ht="25" customHeight="1">
      <c r="A4257" s="1"/>
      <c r="B4257" s="1">
        <v>222</v>
      </c>
      <c r="C4257" s="13" t="s">
        <v>50</v>
      </c>
      <c r="D4257" s="4">
        <v>45382</v>
      </c>
      <c r="E4257" s="4">
        <v>45401</v>
      </c>
      <c r="F4257" s="5">
        <v>4.2122165191533556</v>
      </c>
      <c r="G4257" s="5">
        <f>'PG facts'!E63</f>
        <v>10</v>
      </c>
      <c r="H4257" s="5">
        <f t="shared" si="132"/>
        <v>17.742768004228413</v>
      </c>
      <c r="I4257" s="5">
        <f t="shared" si="133"/>
        <v>42.122165191533554</v>
      </c>
    </row>
    <row r="4258" spans="1:9" ht="25" customHeight="1">
      <c r="A4258" s="1"/>
      <c r="B4258" s="1">
        <v>222</v>
      </c>
      <c r="C4258" s="13" t="s">
        <v>50</v>
      </c>
      <c r="D4258" s="4">
        <v>45473</v>
      </c>
      <c r="E4258" s="4">
        <v>45503</v>
      </c>
      <c r="F4258" s="5">
        <v>3.636809635836169</v>
      </c>
      <c r="G4258" s="5">
        <f>'PG facts'!E70</f>
        <v>5</v>
      </c>
      <c r="H4258" s="5">
        <f t="shared" si="132"/>
        <v>13.226384327310809</v>
      </c>
      <c r="I4258" s="5">
        <f t="shared" si="133"/>
        <v>18.184048179180845</v>
      </c>
    </row>
    <row r="4259" spans="1:9" ht="25" customHeight="1">
      <c r="A4259" s="1"/>
      <c r="B4259" s="1">
        <v>222</v>
      </c>
      <c r="C4259" s="13" t="s">
        <v>50</v>
      </c>
      <c r="D4259" s="4">
        <v>45565</v>
      </c>
      <c r="E4259" s="4">
        <v>45583</v>
      </c>
      <c r="F4259" s="5">
        <v>1.6547550061168037</v>
      </c>
      <c r="G4259" s="5">
        <f>'PG facts'!E77</f>
        <v>1</v>
      </c>
      <c r="H4259" s="5">
        <f t="shared" si="132"/>
        <v>2.7382141302686231</v>
      </c>
      <c r="I4259" s="5">
        <f t="shared" si="133"/>
        <v>1.6547550061168037</v>
      </c>
    </row>
    <row r="4260" spans="1:9" ht="25" customHeight="1">
      <c r="A4260" s="1"/>
      <c r="B4260" s="1">
        <v>222</v>
      </c>
      <c r="C4260" s="13" t="s">
        <v>50</v>
      </c>
      <c r="D4260" s="4">
        <v>45657</v>
      </c>
      <c r="E4260" s="4">
        <v>45679</v>
      </c>
      <c r="F4260" s="5">
        <v>0.37330111522773102</v>
      </c>
      <c r="G4260" s="5">
        <f>'PG facts'!E84</f>
        <v>1</v>
      </c>
      <c r="H4260" s="5">
        <f t="shared" si="132"/>
        <v>0.13935372263026771</v>
      </c>
      <c r="I4260" s="5">
        <f t="shared" si="133"/>
        <v>0.37330111522773102</v>
      </c>
    </row>
    <row r="4261" spans="1:9" ht="25" customHeight="1">
      <c r="A4261" s="1"/>
      <c r="B4261" s="1">
        <v>223</v>
      </c>
      <c r="C4261" s="13" t="s">
        <v>47</v>
      </c>
      <c r="D4261" s="4">
        <v>44651</v>
      </c>
      <c r="E4261" s="4">
        <v>44671</v>
      </c>
      <c r="F4261" s="5">
        <v>1.0280001916822323</v>
      </c>
      <c r="G4261" s="5">
        <f>'PG facts'!E7</f>
        <v>6</v>
      </c>
      <c r="H4261" s="5">
        <f t="shared" si="132"/>
        <v>1.0567843940987065</v>
      </c>
      <c r="I4261" s="5">
        <f t="shared" si="133"/>
        <v>6.168001150093394</v>
      </c>
    </row>
    <row r="4262" spans="1:9" ht="25" customHeight="1">
      <c r="A4262" s="1"/>
      <c r="B4262" s="1">
        <v>223</v>
      </c>
      <c r="C4262" s="13" t="s">
        <v>47</v>
      </c>
      <c r="D4262" s="4">
        <v>44742</v>
      </c>
      <c r="E4262" s="4">
        <v>44771</v>
      </c>
      <c r="F4262" s="5">
        <v>2.9122729416084958</v>
      </c>
      <c r="G4262" s="5">
        <f>'PG facts'!E14</f>
        <v>6</v>
      </c>
      <c r="H4262" s="5">
        <f t="shared" si="132"/>
        <v>8.4813336864250015</v>
      </c>
      <c r="I4262" s="5">
        <f t="shared" si="133"/>
        <v>17.473637649650975</v>
      </c>
    </row>
    <row r="4263" spans="1:9" ht="25" customHeight="1">
      <c r="A4263" s="1"/>
      <c r="B4263" s="1">
        <v>223</v>
      </c>
      <c r="C4263" s="13" t="s">
        <v>47</v>
      </c>
      <c r="D4263" s="4">
        <v>44834</v>
      </c>
      <c r="E4263" s="4">
        <v>44853</v>
      </c>
      <c r="F4263" s="5">
        <v>5.8502773415310516</v>
      </c>
      <c r="G4263" s="5">
        <f>'PG facts'!E21</f>
        <v>8</v>
      </c>
      <c r="H4263" s="5">
        <f t="shared" si="132"/>
        <v>34.225744972831627</v>
      </c>
      <c r="I4263" s="5">
        <f t="shared" si="133"/>
        <v>46.802218732248413</v>
      </c>
    </row>
    <row r="4264" spans="1:9" ht="25" customHeight="1">
      <c r="A4264" s="1"/>
      <c r="B4264" s="1">
        <v>223</v>
      </c>
      <c r="C4264" s="13" t="s">
        <v>47</v>
      </c>
      <c r="D4264" s="4">
        <v>44926</v>
      </c>
      <c r="E4264" s="4">
        <v>44945</v>
      </c>
      <c r="F4264" s="5">
        <v>7.2560334575520802</v>
      </c>
      <c r="G4264" s="5">
        <f>'PG facts'!E28</f>
        <v>11</v>
      </c>
      <c r="H4264" s="5">
        <f t="shared" si="132"/>
        <v>52.650021537115194</v>
      </c>
      <c r="I4264" s="5">
        <f t="shared" si="133"/>
        <v>79.816368033072877</v>
      </c>
    </row>
    <row r="4265" spans="1:9" ht="25" customHeight="1">
      <c r="A4265" s="1"/>
      <c r="B4265" s="1">
        <v>223</v>
      </c>
      <c r="C4265" s="13" t="s">
        <v>47</v>
      </c>
      <c r="D4265" s="4">
        <v>45016</v>
      </c>
      <c r="E4265" s="4">
        <v>45037</v>
      </c>
      <c r="F4265" s="5">
        <v>6.7723940234483804</v>
      </c>
      <c r="G4265" s="5">
        <f>'PG facts'!E35</f>
        <v>10</v>
      </c>
      <c r="H4265" s="5">
        <f t="shared" si="132"/>
        <v>45.865320808839343</v>
      </c>
      <c r="I4265" s="5">
        <f t="shared" si="133"/>
        <v>67.723940234483806</v>
      </c>
    </row>
    <row r="4266" spans="1:9" ht="25" customHeight="1">
      <c r="A4266" s="1"/>
      <c r="B4266" s="1">
        <v>223</v>
      </c>
      <c r="C4266" s="13" t="s">
        <v>47</v>
      </c>
      <c r="D4266" s="4">
        <v>45107</v>
      </c>
      <c r="E4266" s="4">
        <v>45135</v>
      </c>
      <c r="F4266" s="5">
        <v>7.0582272321790596</v>
      </c>
      <c r="G4266" s="5">
        <f>'PG facts'!E42</f>
        <v>9</v>
      </c>
      <c r="H4266" s="5">
        <f t="shared" si="132"/>
        <v>49.818571661074067</v>
      </c>
      <c r="I4266" s="5">
        <f t="shared" si="133"/>
        <v>63.524045089611533</v>
      </c>
    </row>
    <row r="4267" spans="1:9" ht="25" customHeight="1">
      <c r="A4267" s="1"/>
      <c r="B4267" s="1">
        <v>223</v>
      </c>
      <c r="C4267" s="13" t="s">
        <v>47</v>
      </c>
      <c r="D4267" s="4">
        <v>45199</v>
      </c>
      <c r="E4267" s="4">
        <v>45217</v>
      </c>
      <c r="F4267" s="5">
        <v>5.4935927157217845</v>
      </c>
      <c r="G4267" s="5">
        <f>'PG facts'!E49</f>
        <v>9</v>
      </c>
      <c r="H4267" s="5">
        <f t="shared" si="132"/>
        <v>30.179560926231453</v>
      </c>
      <c r="I4267" s="5">
        <f t="shared" si="133"/>
        <v>49.442334441496058</v>
      </c>
    </row>
    <row r="4268" spans="1:9" ht="25" customHeight="1">
      <c r="A4268" s="1"/>
      <c r="B4268" s="1">
        <v>223</v>
      </c>
      <c r="C4268" s="13" t="s">
        <v>47</v>
      </c>
      <c r="D4268" s="4">
        <v>45291</v>
      </c>
      <c r="E4268" s="4">
        <v>45314</v>
      </c>
      <c r="F4268" s="5">
        <v>4.2122165191533556</v>
      </c>
      <c r="G4268" s="5">
        <f>'PG facts'!E56</f>
        <v>7</v>
      </c>
      <c r="H4268" s="5">
        <f t="shared" si="132"/>
        <v>17.742768004228413</v>
      </c>
      <c r="I4268" s="5">
        <f t="shared" si="133"/>
        <v>29.48551563407349</v>
      </c>
    </row>
    <row r="4269" spans="1:9" ht="25" customHeight="1">
      <c r="A4269" s="1"/>
      <c r="B4269" s="1">
        <v>223</v>
      </c>
      <c r="C4269" s="13" t="s">
        <v>47</v>
      </c>
      <c r="D4269" s="4">
        <v>45382</v>
      </c>
      <c r="E4269" s="4">
        <v>45401</v>
      </c>
      <c r="F4269" s="5">
        <v>3.636809635836169</v>
      </c>
      <c r="G4269" s="5">
        <f>'PG facts'!E63</f>
        <v>10</v>
      </c>
      <c r="H4269" s="5">
        <f t="shared" si="132"/>
        <v>13.226384327310809</v>
      </c>
      <c r="I4269" s="5">
        <f t="shared" si="133"/>
        <v>36.36809635836169</v>
      </c>
    </row>
    <row r="4270" spans="1:9" ht="25" customHeight="1">
      <c r="A4270" s="1"/>
      <c r="B4270" s="1">
        <v>223</v>
      </c>
      <c r="C4270" s="13" t="s">
        <v>47</v>
      </c>
      <c r="D4270" s="4">
        <v>45473</v>
      </c>
      <c r="E4270" s="4">
        <v>45503</v>
      </c>
      <c r="F4270" s="5">
        <v>1.6547550061168037</v>
      </c>
      <c r="G4270" s="5">
        <f>'PG facts'!E70</f>
        <v>5</v>
      </c>
      <c r="H4270" s="5">
        <f t="shared" si="132"/>
        <v>2.7382141302686231</v>
      </c>
      <c r="I4270" s="5">
        <f t="shared" si="133"/>
        <v>8.2737750305840194</v>
      </c>
    </row>
    <row r="4271" spans="1:9" ht="25" customHeight="1">
      <c r="A4271" s="1"/>
      <c r="B4271" s="1">
        <v>223</v>
      </c>
      <c r="C4271" s="13" t="s">
        <v>47</v>
      </c>
      <c r="D4271" s="4">
        <v>45565</v>
      </c>
      <c r="E4271" s="4">
        <v>45583</v>
      </c>
      <c r="F4271" s="5">
        <v>0.37330111522773102</v>
      </c>
      <c r="G4271" s="5">
        <f>'PG facts'!E77</f>
        <v>1</v>
      </c>
      <c r="H4271" s="5">
        <f t="shared" si="132"/>
        <v>0.13935372263026771</v>
      </c>
      <c r="I4271" s="5">
        <f t="shared" si="133"/>
        <v>0.37330111522773102</v>
      </c>
    </row>
    <row r="4272" spans="1:9" ht="25" customHeight="1">
      <c r="A4272" s="1"/>
      <c r="B4272" s="1">
        <v>223</v>
      </c>
      <c r="C4272" s="13" t="s">
        <v>47</v>
      </c>
      <c r="D4272" s="4">
        <v>45657</v>
      </c>
      <c r="E4272" s="4">
        <v>45679</v>
      </c>
      <c r="F4272" s="5">
        <v>0.34106845677743802</v>
      </c>
      <c r="G4272" s="5">
        <f>'PG facts'!E84</f>
        <v>1</v>
      </c>
      <c r="H4272" s="5">
        <f t="shared" si="132"/>
        <v>0.11632769220854311</v>
      </c>
      <c r="I4272" s="5">
        <f t="shared" si="133"/>
        <v>0.34106845677743802</v>
      </c>
    </row>
    <row r="4273" spans="1:9" ht="25" customHeight="1">
      <c r="A4273" s="1"/>
      <c r="B4273" s="1">
        <v>223</v>
      </c>
      <c r="C4273" s="13" t="s">
        <v>50</v>
      </c>
      <c r="D4273" s="4">
        <v>44742</v>
      </c>
      <c r="E4273" s="4">
        <v>44771</v>
      </c>
      <c r="F4273" s="5">
        <v>1.0280001916822323</v>
      </c>
      <c r="G4273" s="5">
        <f>'PG facts'!E14</f>
        <v>6</v>
      </c>
      <c r="H4273" s="5">
        <f t="shared" si="132"/>
        <v>1.0567843940987065</v>
      </c>
      <c r="I4273" s="5">
        <f t="shared" si="133"/>
        <v>6.168001150093394</v>
      </c>
    </row>
    <row r="4274" spans="1:9" ht="25" customHeight="1">
      <c r="A4274" s="1"/>
      <c r="B4274" s="1">
        <v>223</v>
      </c>
      <c r="C4274" s="13" t="s">
        <v>50</v>
      </c>
      <c r="D4274" s="4">
        <v>44834</v>
      </c>
      <c r="E4274" s="4">
        <v>44853</v>
      </c>
      <c r="F4274" s="5">
        <v>2.9122729416084958</v>
      </c>
      <c r="G4274" s="5">
        <f>'PG facts'!E21</f>
        <v>8</v>
      </c>
      <c r="H4274" s="5">
        <f t="shared" si="132"/>
        <v>8.4813336864250015</v>
      </c>
      <c r="I4274" s="5">
        <f t="shared" si="133"/>
        <v>23.298183532867967</v>
      </c>
    </row>
    <row r="4275" spans="1:9" ht="25" customHeight="1">
      <c r="A4275" s="1"/>
      <c r="B4275" s="1">
        <v>223</v>
      </c>
      <c r="C4275" s="13" t="s">
        <v>50</v>
      </c>
      <c r="D4275" s="4">
        <v>44926</v>
      </c>
      <c r="E4275" s="4">
        <v>44945</v>
      </c>
      <c r="F4275" s="5">
        <v>5.8502773415310516</v>
      </c>
      <c r="G4275" s="5">
        <f>'PG facts'!E28</f>
        <v>11</v>
      </c>
      <c r="H4275" s="5">
        <f t="shared" si="132"/>
        <v>34.225744972831627</v>
      </c>
      <c r="I4275" s="5">
        <f t="shared" si="133"/>
        <v>64.353050756841569</v>
      </c>
    </row>
    <row r="4276" spans="1:9" ht="25" customHeight="1">
      <c r="A4276" s="1"/>
      <c r="B4276" s="1">
        <v>223</v>
      </c>
      <c r="C4276" s="13" t="s">
        <v>50</v>
      </c>
      <c r="D4276" s="4">
        <v>45016</v>
      </c>
      <c r="E4276" s="4">
        <v>45037</v>
      </c>
      <c r="F4276" s="5">
        <v>7.2560334575520802</v>
      </c>
      <c r="G4276" s="5">
        <f>'PG facts'!E35</f>
        <v>10</v>
      </c>
      <c r="H4276" s="5">
        <f t="shared" si="132"/>
        <v>52.650021537115194</v>
      </c>
      <c r="I4276" s="5">
        <f t="shared" si="133"/>
        <v>72.560334575520798</v>
      </c>
    </row>
    <row r="4277" spans="1:9" ht="25" customHeight="1">
      <c r="A4277" s="1"/>
      <c r="B4277" s="1">
        <v>223</v>
      </c>
      <c r="C4277" s="13" t="s">
        <v>50</v>
      </c>
      <c r="D4277" s="4">
        <v>45107</v>
      </c>
      <c r="E4277" s="4">
        <v>45135</v>
      </c>
      <c r="F4277" s="5">
        <v>6.7723940234483804</v>
      </c>
      <c r="G4277" s="5">
        <f>'PG facts'!E42</f>
        <v>9</v>
      </c>
      <c r="H4277" s="5">
        <f t="shared" si="132"/>
        <v>45.865320808839343</v>
      </c>
      <c r="I4277" s="5">
        <f t="shared" si="133"/>
        <v>60.951546211035421</v>
      </c>
    </row>
    <row r="4278" spans="1:9" ht="25" customHeight="1">
      <c r="A4278" s="1"/>
      <c r="B4278" s="1">
        <v>223</v>
      </c>
      <c r="C4278" s="13" t="s">
        <v>50</v>
      </c>
      <c r="D4278" s="4">
        <v>45199</v>
      </c>
      <c r="E4278" s="4">
        <v>45217</v>
      </c>
      <c r="F4278" s="5">
        <v>7.0582272321790596</v>
      </c>
      <c r="G4278" s="5">
        <f>'PG facts'!E49</f>
        <v>9</v>
      </c>
      <c r="H4278" s="5">
        <f t="shared" si="132"/>
        <v>49.818571661074067</v>
      </c>
      <c r="I4278" s="5">
        <f t="shared" si="133"/>
        <v>63.524045089611533</v>
      </c>
    </row>
    <row r="4279" spans="1:9" ht="25" customHeight="1">
      <c r="A4279" s="1"/>
      <c r="B4279" s="1">
        <v>223</v>
      </c>
      <c r="C4279" s="13" t="s">
        <v>50</v>
      </c>
      <c r="D4279" s="4">
        <v>45291</v>
      </c>
      <c r="E4279" s="4">
        <v>45314</v>
      </c>
      <c r="F4279" s="5">
        <v>5.4935927157217845</v>
      </c>
      <c r="G4279" s="5">
        <f>'PG facts'!E56</f>
        <v>7</v>
      </c>
      <c r="H4279" s="5">
        <f t="shared" si="132"/>
        <v>30.179560926231453</v>
      </c>
      <c r="I4279" s="5">
        <f t="shared" si="133"/>
        <v>38.455149010052494</v>
      </c>
    </row>
    <row r="4280" spans="1:9" ht="25" customHeight="1">
      <c r="A4280" s="1"/>
      <c r="B4280" s="1">
        <v>223</v>
      </c>
      <c r="C4280" s="13" t="s">
        <v>50</v>
      </c>
      <c r="D4280" s="4">
        <v>45382</v>
      </c>
      <c r="E4280" s="4">
        <v>45401</v>
      </c>
      <c r="F4280" s="5">
        <v>4.2122165191533556</v>
      </c>
      <c r="G4280" s="5">
        <f>'PG facts'!E63</f>
        <v>10</v>
      </c>
      <c r="H4280" s="5">
        <f t="shared" si="132"/>
        <v>17.742768004228413</v>
      </c>
      <c r="I4280" s="5">
        <f t="shared" si="133"/>
        <v>42.122165191533554</v>
      </c>
    </row>
    <row r="4281" spans="1:9" ht="25" customHeight="1">
      <c r="A4281" s="1"/>
      <c r="B4281" s="1">
        <v>223</v>
      </c>
      <c r="C4281" s="13" t="s">
        <v>50</v>
      </c>
      <c r="D4281" s="4">
        <v>45473</v>
      </c>
      <c r="E4281" s="4">
        <v>45503</v>
      </c>
      <c r="F4281" s="5">
        <v>3.636809635836169</v>
      </c>
      <c r="G4281" s="5">
        <f>'PG facts'!E70</f>
        <v>5</v>
      </c>
      <c r="H4281" s="5">
        <f t="shared" si="132"/>
        <v>13.226384327310809</v>
      </c>
      <c r="I4281" s="5">
        <f t="shared" si="133"/>
        <v>18.184048179180845</v>
      </c>
    </row>
    <row r="4282" spans="1:9" ht="25" customHeight="1">
      <c r="A4282" s="1"/>
      <c r="B4282" s="1">
        <v>223</v>
      </c>
      <c r="C4282" s="13" t="s">
        <v>50</v>
      </c>
      <c r="D4282" s="4">
        <v>45565</v>
      </c>
      <c r="E4282" s="4">
        <v>45583</v>
      </c>
      <c r="F4282" s="5">
        <v>1.6547550061168037</v>
      </c>
      <c r="G4282" s="5">
        <f>'PG facts'!E77</f>
        <v>1</v>
      </c>
      <c r="H4282" s="5">
        <f t="shared" si="132"/>
        <v>2.7382141302686231</v>
      </c>
      <c r="I4282" s="5">
        <f t="shared" si="133"/>
        <v>1.6547550061168037</v>
      </c>
    </row>
    <row r="4283" spans="1:9" ht="25" customHeight="1">
      <c r="A4283" s="1"/>
      <c r="B4283" s="1">
        <v>223</v>
      </c>
      <c r="C4283" s="13" t="s">
        <v>50</v>
      </c>
      <c r="D4283" s="4">
        <v>45657</v>
      </c>
      <c r="E4283" s="4">
        <v>45679</v>
      </c>
      <c r="F4283" s="5">
        <v>0.37330111522773102</v>
      </c>
      <c r="G4283" s="5">
        <f>'PG facts'!E84</f>
        <v>1</v>
      </c>
      <c r="H4283" s="5">
        <f t="shared" si="132"/>
        <v>0.13935372263026771</v>
      </c>
      <c r="I4283" s="5">
        <f t="shared" si="133"/>
        <v>0.37330111522773102</v>
      </c>
    </row>
    <row r="4284" spans="1:9" ht="25" customHeight="1">
      <c r="A4284" s="1"/>
      <c r="B4284" s="1">
        <v>224</v>
      </c>
      <c r="C4284" s="13" t="s">
        <v>47</v>
      </c>
      <c r="D4284" s="4">
        <v>44651</v>
      </c>
      <c r="E4284" s="4">
        <v>44671</v>
      </c>
      <c r="F4284" s="5">
        <v>6.6867236024844789</v>
      </c>
      <c r="G4284" s="5">
        <f>'PG facts'!F6</f>
        <v>3</v>
      </c>
      <c r="H4284" s="5">
        <f t="shared" si="132"/>
        <v>44.712272536023008</v>
      </c>
      <c r="I4284" s="5">
        <f t="shared" si="133"/>
        <v>20.060170807453439</v>
      </c>
    </row>
    <row r="4285" spans="1:9" ht="25" customHeight="1">
      <c r="A4285" s="1"/>
      <c r="B4285" s="1">
        <v>224</v>
      </c>
      <c r="C4285" s="13" t="s">
        <v>47</v>
      </c>
      <c r="D4285" s="4">
        <v>44742</v>
      </c>
      <c r="E4285" s="4">
        <v>44771</v>
      </c>
      <c r="F4285" s="5">
        <v>3.3005205380611136</v>
      </c>
      <c r="G4285" s="5">
        <f>'PG facts'!F13</f>
        <v>0</v>
      </c>
      <c r="H4285" s="5">
        <f t="shared" si="132"/>
        <v>10.893435822163223</v>
      </c>
      <c r="I4285" s="5">
        <f t="shared" si="133"/>
        <v>0</v>
      </c>
    </row>
    <row r="4286" spans="1:9" ht="25" customHeight="1">
      <c r="A4286" s="1"/>
      <c r="B4286" s="1">
        <v>224</v>
      </c>
      <c r="C4286" s="13" t="s">
        <v>47</v>
      </c>
      <c r="D4286" s="4">
        <v>44834</v>
      </c>
      <c r="E4286" s="4">
        <v>44853</v>
      </c>
      <c r="F4286" s="5">
        <v>3.7534957034626615</v>
      </c>
      <c r="G4286" s="5">
        <f>'PG facts'!F20</f>
        <v>4</v>
      </c>
      <c r="H4286" s="5">
        <f t="shared" si="132"/>
        <v>14.08872999591266</v>
      </c>
      <c r="I4286" s="5">
        <f t="shared" si="133"/>
        <v>15.013982813850646</v>
      </c>
    </row>
    <row r="4287" spans="1:9" ht="25" customHeight="1">
      <c r="A4287" s="1"/>
      <c r="B4287" s="1">
        <v>224</v>
      </c>
      <c r="C4287" s="13" t="s">
        <v>47</v>
      </c>
      <c r="D4287" s="4">
        <v>44926</v>
      </c>
      <c r="E4287" s="4">
        <v>44945</v>
      </c>
      <c r="F4287" s="5">
        <v>3.8537489057633101</v>
      </c>
      <c r="G4287" s="5">
        <f>'PG facts'!F27</f>
        <v>3</v>
      </c>
      <c r="H4287" s="5">
        <f t="shared" si="132"/>
        <v>14.85138062867191</v>
      </c>
      <c r="I4287" s="5">
        <f t="shared" si="133"/>
        <v>11.561246717289929</v>
      </c>
    </row>
    <row r="4288" spans="1:9" ht="25" customHeight="1">
      <c r="A4288" s="1"/>
      <c r="B4288" s="1">
        <v>224</v>
      </c>
      <c r="C4288" s="13" t="s">
        <v>47</v>
      </c>
      <c r="D4288" s="4">
        <v>45016</v>
      </c>
      <c r="E4288" s="4">
        <v>45037</v>
      </c>
      <c r="F4288" s="5">
        <v>7.4077443221443939</v>
      </c>
      <c r="G4288" s="5">
        <f>'PG facts'!F34</f>
        <v>7</v>
      </c>
      <c r="H4288" s="5">
        <f t="shared" si="132"/>
        <v>54.874675942262506</v>
      </c>
      <c r="I4288" s="5">
        <f t="shared" si="133"/>
        <v>51.854210255010756</v>
      </c>
    </row>
    <row r="4289" spans="1:9" ht="25" customHeight="1">
      <c r="A4289" s="1"/>
      <c r="B4289" s="1">
        <v>224</v>
      </c>
      <c r="C4289" s="13" t="s">
        <v>47</v>
      </c>
      <c r="D4289" s="4">
        <v>45107</v>
      </c>
      <c r="E4289" s="4">
        <v>45135</v>
      </c>
      <c r="F4289" s="5">
        <v>8.5913567558398185</v>
      </c>
      <c r="G4289" s="5">
        <f>'PG facts'!F41</f>
        <v>11</v>
      </c>
      <c r="H4289" s="5">
        <f t="shared" si="132"/>
        <v>73.811410906114489</v>
      </c>
      <c r="I4289" s="5">
        <f t="shared" si="133"/>
        <v>94.504924314237996</v>
      </c>
    </row>
    <row r="4290" spans="1:9" ht="25" customHeight="1">
      <c r="A4290" s="1"/>
      <c r="B4290" s="1">
        <v>224</v>
      </c>
      <c r="C4290" s="13" t="s">
        <v>47</v>
      </c>
      <c r="D4290" s="4">
        <v>45199</v>
      </c>
      <c r="E4290" s="4">
        <v>45217</v>
      </c>
      <c r="F4290" s="5">
        <v>6.8404132280007079</v>
      </c>
      <c r="G4290" s="5">
        <f>'PG facts'!F48</f>
        <v>5</v>
      </c>
      <c r="H4290" s="5">
        <f t="shared" si="132"/>
        <v>46.791253129807068</v>
      </c>
      <c r="I4290" s="5">
        <f t="shared" si="133"/>
        <v>34.202066140003538</v>
      </c>
    </row>
    <row r="4291" spans="1:9" ht="25" customHeight="1">
      <c r="A4291" s="1"/>
      <c r="B4291" s="1">
        <v>224</v>
      </c>
      <c r="C4291" s="13" t="s">
        <v>47</v>
      </c>
      <c r="D4291" s="4">
        <v>45291</v>
      </c>
      <c r="E4291" s="4">
        <v>45314</v>
      </c>
      <c r="F4291" s="5">
        <v>9.5277766887521089</v>
      </c>
      <c r="G4291" s="5">
        <f>'PG facts'!F55</f>
        <v>1</v>
      </c>
      <c r="H4291" s="5">
        <f t="shared" si="132"/>
        <v>90.778528630728104</v>
      </c>
      <c r="I4291" s="5">
        <f t="shared" si="133"/>
        <v>9.5277766887521089</v>
      </c>
    </row>
    <row r="4292" spans="1:9" ht="25" customHeight="1">
      <c r="A4292" s="1"/>
      <c r="B4292" s="1">
        <v>224</v>
      </c>
      <c r="C4292" s="13" t="s">
        <v>47</v>
      </c>
      <c r="D4292" s="4">
        <v>45382</v>
      </c>
      <c r="E4292" s="4">
        <v>45401</v>
      </c>
      <c r="F4292" s="5">
        <v>2.1559106393390204</v>
      </c>
      <c r="G4292" s="5">
        <f>'PG facts'!F62</f>
        <v>3</v>
      </c>
      <c r="H4292" s="5">
        <f t="shared" si="132"/>
        <v>4.6479506848151839</v>
      </c>
      <c r="I4292" s="5">
        <f t="shared" si="133"/>
        <v>6.4677319180170612</v>
      </c>
    </row>
    <row r="4293" spans="1:9" ht="25" customHeight="1">
      <c r="A4293" s="1"/>
      <c r="B4293" s="1">
        <v>224</v>
      </c>
      <c r="C4293" s="13" t="s">
        <v>47</v>
      </c>
      <c r="D4293" s="4">
        <v>45473</v>
      </c>
      <c r="E4293" s="4">
        <v>45503</v>
      </c>
      <c r="F4293" s="5">
        <v>0.79943396399790867</v>
      </c>
      <c r="G4293" s="5">
        <f>'PG facts'!F69</f>
        <v>3</v>
      </c>
      <c r="H4293" s="5">
        <f t="shared" si="132"/>
        <v>0.63909466279340954</v>
      </c>
      <c r="I4293" s="5">
        <f t="shared" si="133"/>
        <v>2.398301891993726</v>
      </c>
    </row>
    <row r="4294" spans="1:9" ht="25" customHeight="1">
      <c r="A4294" s="1"/>
      <c r="B4294" s="1">
        <v>224</v>
      </c>
      <c r="C4294" s="13" t="s">
        <v>47</v>
      </c>
      <c r="D4294" s="4">
        <v>45565</v>
      </c>
      <c r="E4294" s="4">
        <v>45583</v>
      </c>
      <c r="F4294" s="5">
        <v>4.4796110270171052</v>
      </c>
      <c r="G4294" s="5">
        <f>'PG facts'!F76</f>
        <v>-2</v>
      </c>
      <c r="H4294" s="5">
        <f t="shared" ref="H4294:H4357" si="134">F4294^2</f>
        <v>20.066914953373246</v>
      </c>
      <c r="I4294" s="5">
        <f t="shared" ref="I4294:I4357" si="135">F4294*G4294</f>
        <v>-8.9592220540342105</v>
      </c>
    </row>
    <row r="4295" spans="1:9" ht="25" customHeight="1">
      <c r="A4295" s="1"/>
      <c r="B4295" s="1">
        <v>224</v>
      </c>
      <c r="C4295" s="13" t="s">
        <v>50</v>
      </c>
      <c r="D4295" s="4">
        <v>44742</v>
      </c>
      <c r="E4295" s="4">
        <v>44771</v>
      </c>
      <c r="F4295" s="5">
        <v>6.6867236024844789</v>
      </c>
      <c r="G4295" s="5">
        <f>'PG facts'!F13</f>
        <v>0</v>
      </c>
      <c r="H4295" s="5">
        <f t="shared" si="134"/>
        <v>44.712272536023008</v>
      </c>
      <c r="I4295" s="5">
        <f t="shared" si="135"/>
        <v>0</v>
      </c>
    </row>
    <row r="4296" spans="1:9" ht="25" customHeight="1">
      <c r="A4296" s="1"/>
      <c r="B4296" s="1">
        <v>224</v>
      </c>
      <c r="C4296" s="13" t="s">
        <v>50</v>
      </c>
      <c r="D4296" s="4">
        <v>44834</v>
      </c>
      <c r="E4296" s="4">
        <v>44853</v>
      </c>
      <c r="F4296" s="5">
        <v>3.3005205380611136</v>
      </c>
      <c r="G4296" s="5">
        <f>'PG facts'!F20</f>
        <v>4</v>
      </c>
      <c r="H4296" s="5">
        <f t="shared" si="134"/>
        <v>10.893435822163223</v>
      </c>
      <c r="I4296" s="5">
        <f t="shared" si="135"/>
        <v>13.202082152244454</v>
      </c>
    </row>
    <row r="4297" spans="1:9" ht="25" customHeight="1">
      <c r="A4297" s="1"/>
      <c r="B4297" s="1">
        <v>224</v>
      </c>
      <c r="C4297" s="13" t="s">
        <v>50</v>
      </c>
      <c r="D4297" s="4">
        <v>44926</v>
      </c>
      <c r="E4297" s="4">
        <v>44945</v>
      </c>
      <c r="F4297" s="5">
        <v>3.7534957034626615</v>
      </c>
      <c r="G4297" s="5">
        <f>'PG facts'!F27</f>
        <v>3</v>
      </c>
      <c r="H4297" s="5">
        <f t="shared" si="134"/>
        <v>14.08872999591266</v>
      </c>
      <c r="I4297" s="5">
        <f t="shared" si="135"/>
        <v>11.260487110387984</v>
      </c>
    </row>
    <row r="4298" spans="1:9" ht="25" customHeight="1">
      <c r="A4298" s="1"/>
      <c r="B4298" s="1">
        <v>224</v>
      </c>
      <c r="C4298" s="13" t="s">
        <v>50</v>
      </c>
      <c r="D4298" s="4">
        <v>45016</v>
      </c>
      <c r="E4298" s="4">
        <v>45037</v>
      </c>
      <c r="F4298" s="5">
        <v>3.8537489057633101</v>
      </c>
      <c r="G4298" s="5">
        <f>'PG facts'!F34</f>
        <v>7</v>
      </c>
      <c r="H4298" s="5">
        <f t="shared" si="134"/>
        <v>14.85138062867191</v>
      </c>
      <c r="I4298" s="5">
        <f t="shared" si="135"/>
        <v>26.97624234034317</v>
      </c>
    </row>
    <row r="4299" spans="1:9" ht="25" customHeight="1">
      <c r="A4299" s="1"/>
      <c r="B4299" s="1">
        <v>224</v>
      </c>
      <c r="C4299" s="13" t="s">
        <v>50</v>
      </c>
      <c r="D4299" s="4">
        <v>45107</v>
      </c>
      <c r="E4299" s="4">
        <v>45135</v>
      </c>
      <c r="F4299" s="5">
        <v>7.4077443221443939</v>
      </c>
      <c r="G4299" s="5">
        <f>'PG facts'!F41</f>
        <v>11</v>
      </c>
      <c r="H4299" s="5">
        <f t="shared" si="134"/>
        <v>54.874675942262506</v>
      </c>
      <c r="I4299" s="5">
        <f t="shared" si="135"/>
        <v>81.485187543588339</v>
      </c>
    </row>
    <row r="4300" spans="1:9" ht="25" customHeight="1">
      <c r="A4300" s="1"/>
      <c r="B4300" s="1">
        <v>224</v>
      </c>
      <c r="C4300" s="13" t="s">
        <v>50</v>
      </c>
      <c r="D4300" s="4">
        <v>45199</v>
      </c>
      <c r="E4300" s="4">
        <v>45217</v>
      </c>
      <c r="F4300" s="5">
        <v>8.5913567558398185</v>
      </c>
      <c r="G4300" s="5">
        <f>'PG facts'!F48</f>
        <v>5</v>
      </c>
      <c r="H4300" s="5">
        <f t="shared" si="134"/>
        <v>73.811410906114489</v>
      </c>
      <c r="I4300" s="5">
        <f t="shared" si="135"/>
        <v>42.956783779199093</v>
      </c>
    </row>
    <row r="4301" spans="1:9" ht="25" customHeight="1">
      <c r="A4301" s="1"/>
      <c r="B4301" s="1">
        <v>224</v>
      </c>
      <c r="C4301" s="13" t="s">
        <v>50</v>
      </c>
      <c r="D4301" s="4">
        <v>45291</v>
      </c>
      <c r="E4301" s="4">
        <v>45314</v>
      </c>
      <c r="F4301" s="5">
        <v>6.8404132280007079</v>
      </c>
      <c r="G4301" s="5">
        <f>'PG facts'!F55</f>
        <v>1</v>
      </c>
      <c r="H4301" s="5">
        <f t="shared" si="134"/>
        <v>46.791253129807068</v>
      </c>
      <c r="I4301" s="5">
        <f t="shared" si="135"/>
        <v>6.8404132280007079</v>
      </c>
    </row>
    <row r="4302" spans="1:9" ht="25" customHeight="1">
      <c r="A4302" s="1"/>
      <c r="B4302" s="1">
        <v>224</v>
      </c>
      <c r="C4302" s="13" t="s">
        <v>50</v>
      </c>
      <c r="D4302" s="4">
        <v>45382</v>
      </c>
      <c r="E4302" s="4">
        <v>45401</v>
      </c>
      <c r="F4302" s="5">
        <v>9.5277766887521089</v>
      </c>
      <c r="G4302" s="5">
        <f>'PG facts'!F62</f>
        <v>3</v>
      </c>
      <c r="H4302" s="5">
        <f t="shared" si="134"/>
        <v>90.778528630728104</v>
      </c>
      <c r="I4302" s="5">
        <f t="shared" si="135"/>
        <v>28.583330066256327</v>
      </c>
    </row>
    <row r="4303" spans="1:9" ht="25" customHeight="1">
      <c r="A4303" s="1"/>
      <c r="B4303" s="1">
        <v>224</v>
      </c>
      <c r="C4303" s="13" t="s">
        <v>50</v>
      </c>
      <c r="D4303" s="4">
        <v>45473</v>
      </c>
      <c r="E4303" s="4">
        <v>45503</v>
      </c>
      <c r="F4303" s="5">
        <v>2.1559106393390204</v>
      </c>
      <c r="G4303" s="5">
        <f>'PG facts'!F69</f>
        <v>3</v>
      </c>
      <c r="H4303" s="5">
        <f t="shared" si="134"/>
        <v>4.6479506848151839</v>
      </c>
      <c r="I4303" s="5">
        <f t="shared" si="135"/>
        <v>6.4677319180170612</v>
      </c>
    </row>
    <row r="4304" spans="1:9" ht="25" customHeight="1">
      <c r="A4304" s="1"/>
      <c r="B4304" s="1">
        <v>224</v>
      </c>
      <c r="C4304" s="13" t="s">
        <v>50</v>
      </c>
      <c r="D4304" s="4">
        <v>45565</v>
      </c>
      <c r="E4304" s="4">
        <v>45583</v>
      </c>
      <c r="F4304" s="5">
        <v>0.79943396399790867</v>
      </c>
      <c r="G4304" s="5">
        <f>'PG facts'!F76</f>
        <v>-2</v>
      </c>
      <c r="H4304" s="5">
        <f t="shared" si="134"/>
        <v>0.63909466279340954</v>
      </c>
      <c r="I4304" s="5">
        <f t="shared" si="135"/>
        <v>-1.5988679279958173</v>
      </c>
    </row>
    <row r="4305" spans="1:9" ht="25" customHeight="1">
      <c r="A4305" s="1"/>
      <c r="B4305" s="1">
        <v>225</v>
      </c>
      <c r="C4305" s="13" t="s">
        <v>47</v>
      </c>
      <c r="D4305" s="4">
        <v>44651</v>
      </c>
      <c r="E4305" s="4">
        <v>44671</v>
      </c>
      <c r="F4305" s="5">
        <v>6.6867236024844789</v>
      </c>
      <c r="G4305" s="5">
        <f>'PG facts'!F6</f>
        <v>3</v>
      </c>
      <c r="H4305" s="5">
        <f t="shared" si="134"/>
        <v>44.712272536023008</v>
      </c>
      <c r="I4305" s="5">
        <f t="shared" si="135"/>
        <v>20.060170807453439</v>
      </c>
    </row>
    <row r="4306" spans="1:9" ht="25" customHeight="1">
      <c r="A4306" s="1"/>
      <c r="B4306" s="1">
        <v>225</v>
      </c>
      <c r="C4306" s="13" t="s">
        <v>47</v>
      </c>
      <c r="D4306" s="4">
        <v>44742</v>
      </c>
      <c r="E4306" s="4">
        <v>44771</v>
      </c>
      <c r="F4306" s="5">
        <v>3.3005205380611136</v>
      </c>
      <c r="G4306" s="5">
        <f>'PG facts'!F13</f>
        <v>0</v>
      </c>
      <c r="H4306" s="5">
        <f t="shared" si="134"/>
        <v>10.893435822163223</v>
      </c>
      <c r="I4306" s="5">
        <f t="shared" si="135"/>
        <v>0</v>
      </c>
    </row>
    <row r="4307" spans="1:9" ht="25" customHeight="1">
      <c r="A4307" s="1"/>
      <c r="B4307" s="1">
        <v>225</v>
      </c>
      <c r="C4307" s="13" t="s">
        <v>47</v>
      </c>
      <c r="D4307" s="4">
        <v>44834</v>
      </c>
      <c r="E4307" s="4">
        <v>44853</v>
      </c>
      <c r="F4307" s="5">
        <v>3.7534957034626615</v>
      </c>
      <c r="G4307" s="5">
        <f>'PG facts'!F20</f>
        <v>4</v>
      </c>
      <c r="H4307" s="5">
        <f t="shared" si="134"/>
        <v>14.08872999591266</v>
      </c>
      <c r="I4307" s="5">
        <f t="shared" si="135"/>
        <v>15.013982813850646</v>
      </c>
    </row>
    <row r="4308" spans="1:9" ht="25" customHeight="1">
      <c r="A4308" s="1"/>
      <c r="B4308" s="1">
        <v>225</v>
      </c>
      <c r="C4308" s="13" t="s">
        <v>47</v>
      </c>
      <c r="D4308" s="4">
        <v>44926</v>
      </c>
      <c r="E4308" s="4">
        <v>44945</v>
      </c>
      <c r="F4308" s="5">
        <v>3.8537489057633101</v>
      </c>
      <c r="G4308" s="5">
        <f>'PG facts'!F27</f>
        <v>3</v>
      </c>
      <c r="H4308" s="5">
        <f t="shared" si="134"/>
        <v>14.85138062867191</v>
      </c>
      <c r="I4308" s="5">
        <f t="shared" si="135"/>
        <v>11.561246717289929</v>
      </c>
    </row>
    <row r="4309" spans="1:9" ht="25" customHeight="1">
      <c r="A4309" s="1"/>
      <c r="B4309" s="1">
        <v>225</v>
      </c>
      <c r="C4309" s="13" t="s">
        <v>47</v>
      </c>
      <c r="D4309" s="4">
        <v>45016</v>
      </c>
      <c r="E4309" s="4">
        <v>45037</v>
      </c>
      <c r="F4309" s="5">
        <v>7.4077443221443939</v>
      </c>
      <c r="G4309" s="5">
        <f>'PG facts'!F34</f>
        <v>7</v>
      </c>
      <c r="H4309" s="5">
        <f t="shared" si="134"/>
        <v>54.874675942262506</v>
      </c>
      <c r="I4309" s="5">
        <f t="shared" si="135"/>
        <v>51.854210255010756</v>
      </c>
    </row>
    <row r="4310" spans="1:9" ht="25" customHeight="1">
      <c r="A4310" s="1"/>
      <c r="B4310" s="1">
        <v>225</v>
      </c>
      <c r="C4310" s="13" t="s">
        <v>47</v>
      </c>
      <c r="D4310" s="4">
        <v>45107</v>
      </c>
      <c r="E4310" s="4">
        <v>45135</v>
      </c>
      <c r="F4310" s="5">
        <v>8.5913567558398185</v>
      </c>
      <c r="G4310" s="5">
        <f>'PG facts'!F41</f>
        <v>11</v>
      </c>
      <c r="H4310" s="5">
        <f t="shared" si="134"/>
        <v>73.811410906114489</v>
      </c>
      <c r="I4310" s="5">
        <f t="shared" si="135"/>
        <v>94.504924314237996</v>
      </c>
    </row>
    <row r="4311" spans="1:9" ht="25" customHeight="1">
      <c r="A4311" s="1"/>
      <c r="B4311" s="1">
        <v>225</v>
      </c>
      <c r="C4311" s="13" t="s">
        <v>47</v>
      </c>
      <c r="D4311" s="4">
        <v>45199</v>
      </c>
      <c r="E4311" s="4">
        <v>45217</v>
      </c>
      <c r="F4311" s="5">
        <v>6.8404132280007079</v>
      </c>
      <c r="G4311" s="5">
        <f>'PG facts'!F48</f>
        <v>5</v>
      </c>
      <c r="H4311" s="5">
        <f t="shared" si="134"/>
        <v>46.791253129807068</v>
      </c>
      <c r="I4311" s="5">
        <f t="shared" si="135"/>
        <v>34.202066140003538</v>
      </c>
    </row>
    <row r="4312" spans="1:9" ht="25" customHeight="1">
      <c r="A4312" s="1"/>
      <c r="B4312" s="1">
        <v>225</v>
      </c>
      <c r="C4312" s="13" t="s">
        <v>47</v>
      </c>
      <c r="D4312" s="4">
        <v>45291</v>
      </c>
      <c r="E4312" s="4">
        <v>45314</v>
      </c>
      <c r="F4312" s="5">
        <v>9.454267455992472</v>
      </c>
      <c r="G4312" s="5">
        <f>'PG facts'!F55</f>
        <v>1</v>
      </c>
      <c r="H4312" s="5">
        <f t="shared" si="134"/>
        <v>89.383173129438362</v>
      </c>
      <c r="I4312" s="5">
        <f t="shared" si="135"/>
        <v>9.454267455992472</v>
      </c>
    </row>
    <row r="4313" spans="1:9" ht="25" customHeight="1">
      <c r="A4313" s="1"/>
      <c r="B4313" s="1">
        <v>225</v>
      </c>
      <c r="C4313" s="13" t="s">
        <v>47</v>
      </c>
      <c r="D4313" s="4">
        <v>45382</v>
      </c>
      <c r="E4313" s="4">
        <v>45401</v>
      </c>
      <c r="F4313" s="5">
        <v>2.1559106393390204</v>
      </c>
      <c r="G4313" s="5">
        <f>'PG facts'!F62</f>
        <v>3</v>
      </c>
      <c r="H4313" s="5">
        <f t="shared" si="134"/>
        <v>4.6479506848151839</v>
      </c>
      <c r="I4313" s="5">
        <f t="shared" si="135"/>
        <v>6.4677319180170612</v>
      </c>
    </row>
    <row r="4314" spans="1:9" ht="25" customHeight="1">
      <c r="A4314" s="1"/>
      <c r="B4314" s="1">
        <v>225</v>
      </c>
      <c r="C4314" s="13" t="s">
        <v>47</v>
      </c>
      <c r="D4314" s="4">
        <v>45473</v>
      </c>
      <c r="E4314" s="4">
        <v>45503</v>
      </c>
      <c r="F4314" s="5">
        <v>0.79943396399790867</v>
      </c>
      <c r="G4314" s="5">
        <f>'PG facts'!F69</f>
        <v>3</v>
      </c>
      <c r="H4314" s="5">
        <f t="shared" si="134"/>
        <v>0.63909466279340954</v>
      </c>
      <c r="I4314" s="5">
        <f t="shared" si="135"/>
        <v>2.398301891993726</v>
      </c>
    </row>
    <row r="4315" spans="1:9" ht="25" customHeight="1">
      <c r="A4315" s="1"/>
      <c r="B4315" s="1">
        <v>225</v>
      </c>
      <c r="C4315" s="13" t="s">
        <v>47</v>
      </c>
      <c r="D4315" s="4">
        <v>45565</v>
      </c>
      <c r="E4315" s="4">
        <v>45583</v>
      </c>
      <c r="F4315" s="5">
        <v>4.4796110270171052</v>
      </c>
      <c r="G4315" s="5">
        <f>'PG facts'!F76</f>
        <v>-2</v>
      </c>
      <c r="H4315" s="5">
        <f t="shared" si="134"/>
        <v>20.066914953373246</v>
      </c>
      <c r="I4315" s="5">
        <f t="shared" si="135"/>
        <v>-8.9592220540342105</v>
      </c>
    </row>
    <row r="4316" spans="1:9" ht="25" customHeight="1">
      <c r="A4316" s="1"/>
      <c r="B4316" s="1">
        <v>225</v>
      </c>
      <c r="C4316" s="13" t="s">
        <v>50</v>
      </c>
      <c r="D4316" s="4">
        <v>44742</v>
      </c>
      <c r="E4316" s="4">
        <v>44771</v>
      </c>
      <c r="F4316" s="5">
        <v>6.6867236024844789</v>
      </c>
      <c r="G4316" s="5">
        <f>'PG facts'!F13</f>
        <v>0</v>
      </c>
      <c r="H4316" s="5">
        <f t="shared" si="134"/>
        <v>44.712272536023008</v>
      </c>
      <c r="I4316" s="5">
        <f t="shared" si="135"/>
        <v>0</v>
      </c>
    </row>
    <row r="4317" spans="1:9" ht="25" customHeight="1">
      <c r="A4317" s="1"/>
      <c r="B4317" s="1">
        <v>225</v>
      </c>
      <c r="C4317" s="13" t="s">
        <v>50</v>
      </c>
      <c r="D4317" s="4">
        <v>44834</v>
      </c>
      <c r="E4317" s="4">
        <v>44853</v>
      </c>
      <c r="F4317" s="5">
        <v>3.3005205380611136</v>
      </c>
      <c r="G4317" s="5">
        <f>'PG facts'!F20</f>
        <v>4</v>
      </c>
      <c r="H4317" s="5">
        <f t="shared" si="134"/>
        <v>10.893435822163223</v>
      </c>
      <c r="I4317" s="5">
        <f t="shared" si="135"/>
        <v>13.202082152244454</v>
      </c>
    </row>
    <row r="4318" spans="1:9" ht="25" customHeight="1">
      <c r="A4318" s="1"/>
      <c r="B4318" s="1">
        <v>225</v>
      </c>
      <c r="C4318" s="13" t="s">
        <v>50</v>
      </c>
      <c r="D4318" s="4">
        <v>44926</v>
      </c>
      <c r="E4318" s="4">
        <v>44945</v>
      </c>
      <c r="F4318" s="5">
        <v>3.7534957034626615</v>
      </c>
      <c r="G4318" s="5">
        <f>'PG facts'!F27</f>
        <v>3</v>
      </c>
      <c r="H4318" s="5">
        <f t="shared" si="134"/>
        <v>14.08872999591266</v>
      </c>
      <c r="I4318" s="5">
        <f t="shared" si="135"/>
        <v>11.260487110387984</v>
      </c>
    </row>
    <row r="4319" spans="1:9" ht="25" customHeight="1">
      <c r="A4319" s="1"/>
      <c r="B4319" s="1">
        <v>225</v>
      </c>
      <c r="C4319" s="13" t="s">
        <v>50</v>
      </c>
      <c r="D4319" s="4">
        <v>45016</v>
      </c>
      <c r="E4319" s="4">
        <v>45037</v>
      </c>
      <c r="F4319" s="5">
        <v>3.8537489057633101</v>
      </c>
      <c r="G4319" s="5">
        <f>'PG facts'!F34</f>
        <v>7</v>
      </c>
      <c r="H4319" s="5">
        <f t="shared" si="134"/>
        <v>14.85138062867191</v>
      </c>
      <c r="I4319" s="5">
        <f t="shared" si="135"/>
        <v>26.97624234034317</v>
      </c>
    </row>
    <row r="4320" spans="1:9" ht="25" customHeight="1">
      <c r="A4320" s="1"/>
      <c r="B4320" s="1">
        <v>225</v>
      </c>
      <c r="C4320" s="13" t="s">
        <v>50</v>
      </c>
      <c r="D4320" s="4">
        <v>45107</v>
      </c>
      <c r="E4320" s="4">
        <v>45135</v>
      </c>
      <c r="F4320" s="5">
        <v>7.4077443221443939</v>
      </c>
      <c r="G4320" s="5">
        <f>'PG facts'!F41</f>
        <v>11</v>
      </c>
      <c r="H4320" s="5">
        <f t="shared" si="134"/>
        <v>54.874675942262506</v>
      </c>
      <c r="I4320" s="5">
        <f t="shared" si="135"/>
        <v>81.485187543588339</v>
      </c>
    </row>
    <row r="4321" spans="1:9" ht="25" customHeight="1">
      <c r="A4321" s="1"/>
      <c r="B4321" s="1">
        <v>225</v>
      </c>
      <c r="C4321" s="13" t="s">
        <v>50</v>
      </c>
      <c r="D4321" s="4">
        <v>45199</v>
      </c>
      <c r="E4321" s="4">
        <v>45217</v>
      </c>
      <c r="F4321" s="5">
        <v>8.5913567558398185</v>
      </c>
      <c r="G4321" s="5">
        <f>'PG facts'!F48</f>
        <v>5</v>
      </c>
      <c r="H4321" s="5">
        <f t="shared" si="134"/>
        <v>73.811410906114489</v>
      </c>
      <c r="I4321" s="5">
        <f t="shared" si="135"/>
        <v>42.956783779199093</v>
      </c>
    </row>
    <row r="4322" spans="1:9" ht="25" customHeight="1">
      <c r="A4322" s="1"/>
      <c r="B4322" s="1">
        <v>225</v>
      </c>
      <c r="C4322" s="13" t="s">
        <v>50</v>
      </c>
      <c r="D4322" s="4">
        <v>45291</v>
      </c>
      <c r="E4322" s="4">
        <v>45314</v>
      </c>
      <c r="F4322" s="5">
        <v>6.8404132280007079</v>
      </c>
      <c r="G4322" s="5">
        <f>'PG facts'!F55</f>
        <v>1</v>
      </c>
      <c r="H4322" s="5">
        <f t="shared" si="134"/>
        <v>46.791253129807068</v>
      </c>
      <c r="I4322" s="5">
        <f t="shared" si="135"/>
        <v>6.8404132280007079</v>
      </c>
    </row>
    <row r="4323" spans="1:9" ht="25" customHeight="1">
      <c r="A4323" s="1"/>
      <c r="B4323" s="1">
        <v>225</v>
      </c>
      <c r="C4323" s="13" t="s">
        <v>50</v>
      </c>
      <c r="D4323" s="4">
        <v>45382</v>
      </c>
      <c r="E4323" s="4">
        <v>45401</v>
      </c>
      <c r="F4323" s="5">
        <v>9.454267455992472</v>
      </c>
      <c r="G4323" s="5">
        <f>'PG facts'!F62</f>
        <v>3</v>
      </c>
      <c r="H4323" s="5">
        <f t="shared" si="134"/>
        <v>89.383173129438362</v>
      </c>
      <c r="I4323" s="5">
        <f t="shared" si="135"/>
        <v>28.362802367977416</v>
      </c>
    </row>
    <row r="4324" spans="1:9" ht="25" customHeight="1">
      <c r="A4324" s="1"/>
      <c r="B4324" s="1">
        <v>225</v>
      </c>
      <c r="C4324" s="13" t="s">
        <v>50</v>
      </c>
      <c r="D4324" s="4">
        <v>45473</v>
      </c>
      <c r="E4324" s="4">
        <v>45503</v>
      </c>
      <c r="F4324" s="5">
        <v>2.1559106393390204</v>
      </c>
      <c r="G4324" s="5">
        <f>'PG facts'!F69</f>
        <v>3</v>
      </c>
      <c r="H4324" s="5">
        <f t="shared" si="134"/>
        <v>4.6479506848151839</v>
      </c>
      <c r="I4324" s="5">
        <f t="shared" si="135"/>
        <v>6.4677319180170612</v>
      </c>
    </row>
    <row r="4325" spans="1:9" ht="25" customHeight="1">
      <c r="A4325" s="1"/>
      <c r="B4325" s="1">
        <v>225</v>
      </c>
      <c r="C4325" s="13" t="s">
        <v>50</v>
      </c>
      <c r="D4325" s="4">
        <v>45565</v>
      </c>
      <c r="E4325" s="4">
        <v>45583</v>
      </c>
      <c r="F4325" s="5">
        <v>0.79943396399790867</v>
      </c>
      <c r="G4325" s="5">
        <f>'PG facts'!F76</f>
        <v>-2</v>
      </c>
      <c r="H4325" s="5">
        <f t="shared" si="134"/>
        <v>0.63909466279340954</v>
      </c>
      <c r="I4325" s="5">
        <f t="shared" si="135"/>
        <v>-1.5988679279958173</v>
      </c>
    </row>
    <row r="4326" spans="1:9" ht="25" customHeight="1">
      <c r="A4326" s="1"/>
      <c r="B4326" s="1">
        <v>226</v>
      </c>
      <c r="C4326" s="13" t="s">
        <v>47</v>
      </c>
      <c r="D4326" s="4">
        <v>44651</v>
      </c>
      <c r="E4326" s="4">
        <v>44671</v>
      </c>
      <c r="F4326" s="5">
        <v>6.6867236024844789</v>
      </c>
      <c r="G4326" s="5">
        <f>'PG facts'!F6</f>
        <v>3</v>
      </c>
      <c r="H4326" s="5">
        <f t="shared" si="134"/>
        <v>44.712272536023008</v>
      </c>
      <c r="I4326" s="5">
        <f t="shared" si="135"/>
        <v>20.060170807453439</v>
      </c>
    </row>
    <row r="4327" spans="1:9" ht="25" customHeight="1">
      <c r="A4327" s="1"/>
      <c r="B4327" s="1">
        <v>226</v>
      </c>
      <c r="C4327" s="13" t="s">
        <v>47</v>
      </c>
      <c r="D4327" s="4">
        <v>44742</v>
      </c>
      <c r="E4327" s="4">
        <v>44771</v>
      </c>
      <c r="F4327" s="5">
        <v>3.3005205380611136</v>
      </c>
      <c r="G4327" s="5">
        <f>'PG facts'!F13</f>
        <v>0</v>
      </c>
      <c r="H4327" s="5">
        <f t="shared" si="134"/>
        <v>10.893435822163223</v>
      </c>
      <c r="I4327" s="5">
        <f t="shared" si="135"/>
        <v>0</v>
      </c>
    </row>
    <row r="4328" spans="1:9" ht="25" customHeight="1">
      <c r="A4328" s="1"/>
      <c r="B4328" s="1">
        <v>226</v>
      </c>
      <c r="C4328" s="13" t="s">
        <v>47</v>
      </c>
      <c r="D4328" s="4">
        <v>44834</v>
      </c>
      <c r="E4328" s="4">
        <v>44853</v>
      </c>
      <c r="F4328" s="5">
        <v>3.7534957034626615</v>
      </c>
      <c r="G4328" s="5">
        <f>'PG facts'!F20</f>
        <v>4</v>
      </c>
      <c r="H4328" s="5">
        <f t="shared" si="134"/>
        <v>14.08872999591266</v>
      </c>
      <c r="I4328" s="5">
        <f t="shared" si="135"/>
        <v>15.013982813850646</v>
      </c>
    </row>
    <row r="4329" spans="1:9" ht="25" customHeight="1">
      <c r="A4329" s="1"/>
      <c r="B4329" s="1">
        <v>226</v>
      </c>
      <c r="C4329" s="13" t="s">
        <v>47</v>
      </c>
      <c r="D4329" s="4">
        <v>44926</v>
      </c>
      <c r="E4329" s="4">
        <v>44945</v>
      </c>
      <c r="F4329" s="5">
        <v>3.8537489057633101</v>
      </c>
      <c r="G4329" s="5">
        <f>'PG facts'!F27</f>
        <v>3</v>
      </c>
      <c r="H4329" s="5">
        <f t="shared" si="134"/>
        <v>14.85138062867191</v>
      </c>
      <c r="I4329" s="5">
        <f t="shared" si="135"/>
        <v>11.561246717289929</v>
      </c>
    </row>
    <row r="4330" spans="1:9" ht="25" customHeight="1">
      <c r="A4330" s="1"/>
      <c r="B4330" s="1">
        <v>226</v>
      </c>
      <c r="C4330" s="13" t="s">
        <v>47</v>
      </c>
      <c r="D4330" s="4">
        <v>45016</v>
      </c>
      <c r="E4330" s="4">
        <v>45037</v>
      </c>
      <c r="F4330" s="5">
        <v>7.4077443221443939</v>
      </c>
      <c r="G4330" s="5">
        <f>'PG facts'!F34</f>
        <v>7</v>
      </c>
      <c r="H4330" s="5">
        <f t="shared" si="134"/>
        <v>54.874675942262506</v>
      </c>
      <c r="I4330" s="5">
        <f t="shared" si="135"/>
        <v>51.854210255010756</v>
      </c>
    </row>
    <row r="4331" spans="1:9" ht="25" customHeight="1">
      <c r="A4331" s="1"/>
      <c r="B4331" s="1">
        <v>226</v>
      </c>
      <c r="C4331" s="13" t="s">
        <v>47</v>
      </c>
      <c r="D4331" s="4">
        <v>45107</v>
      </c>
      <c r="E4331" s="4">
        <v>45135</v>
      </c>
      <c r="F4331" s="5">
        <v>8.5913567558398185</v>
      </c>
      <c r="G4331" s="5">
        <f>'PG facts'!F41</f>
        <v>11</v>
      </c>
      <c r="H4331" s="5">
        <f t="shared" si="134"/>
        <v>73.811410906114489</v>
      </c>
      <c r="I4331" s="5">
        <f t="shared" si="135"/>
        <v>94.504924314237996</v>
      </c>
    </row>
    <row r="4332" spans="1:9" ht="25" customHeight="1">
      <c r="A4332" s="1"/>
      <c r="B4332" s="1">
        <v>226</v>
      </c>
      <c r="C4332" s="13" t="s">
        <v>47</v>
      </c>
      <c r="D4332" s="4">
        <v>45199</v>
      </c>
      <c r="E4332" s="4">
        <v>45217</v>
      </c>
      <c r="F4332" s="5">
        <v>6.8404132280007079</v>
      </c>
      <c r="G4332" s="5">
        <f>'PG facts'!F48</f>
        <v>5</v>
      </c>
      <c r="H4332" s="5">
        <f t="shared" si="134"/>
        <v>46.791253129807068</v>
      </c>
      <c r="I4332" s="5">
        <f t="shared" si="135"/>
        <v>34.202066140003538</v>
      </c>
    </row>
    <row r="4333" spans="1:9" ht="25" customHeight="1">
      <c r="A4333" s="1"/>
      <c r="B4333" s="1">
        <v>226</v>
      </c>
      <c r="C4333" s="13" t="s">
        <v>47</v>
      </c>
      <c r="D4333" s="4">
        <v>45291</v>
      </c>
      <c r="E4333" s="4">
        <v>45314</v>
      </c>
      <c r="F4333" s="5">
        <v>9.454267455992472</v>
      </c>
      <c r="G4333" s="5">
        <f>'PG facts'!F55</f>
        <v>1</v>
      </c>
      <c r="H4333" s="5">
        <f t="shared" si="134"/>
        <v>89.383173129438362</v>
      </c>
      <c r="I4333" s="5">
        <f t="shared" si="135"/>
        <v>9.454267455992472</v>
      </c>
    </row>
    <row r="4334" spans="1:9" ht="25" customHeight="1">
      <c r="A4334" s="1"/>
      <c r="B4334" s="1">
        <v>226</v>
      </c>
      <c r="C4334" s="13" t="s">
        <v>47</v>
      </c>
      <c r="D4334" s="4">
        <v>45382</v>
      </c>
      <c r="E4334" s="4">
        <v>45401</v>
      </c>
      <c r="F4334" s="5">
        <v>2.1559106393390204</v>
      </c>
      <c r="G4334" s="5">
        <f>'PG facts'!F62</f>
        <v>3</v>
      </c>
      <c r="H4334" s="5">
        <f t="shared" si="134"/>
        <v>4.6479506848151839</v>
      </c>
      <c r="I4334" s="5">
        <f t="shared" si="135"/>
        <v>6.4677319180170612</v>
      </c>
    </row>
    <row r="4335" spans="1:9" ht="25" customHeight="1">
      <c r="A4335" s="1"/>
      <c r="B4335" s="1">
        <v>226</v>
      </c>
      <c r="C4335" s="13" t="s">
        <v>47</v>
      </c>
      <c r="D4335" s="4">
        <v>45473</v>
      </c>
      <c r="E4335" s="4">
        <v>45503</v>
      </c>
      <c r="F4335" s="5">
        <v>0.79943396399790867</v>
      </c>
      <c r="G4335" s="5">
        <f>'PG facts'!F69</f>
        <v>3</v>
      </c>
      <c r="H4335" s="5">
        <f t="shared" si="134"/>
        <v>0.63909466279340954</v>
      </c>
      <c r="I4335" s="5">
        <f t="shared" si="135"/>
        <v>2.398301891993726</v>
      </c>
    </row>
    <row r="4336" spans="1:9" ht="25" customHeight="1">
      <c r="A4336" s="1"/>
      <c r="B4336" s="1">
        <v>226</v>
      </c>
      <c r="C4336" s="13" t="s">
        <v>47</v>
      </c>
      <c r="D4336" s="4">
        <v>45565</v>
      </c>
      <c r="E4336" s="4">
        <v>45583</v>
      </c>
      <c r="F4336" s="5">
        <v>4.4796110270171052</v>
      </c>
      <c r="G4336" s="5">
        <f>'PG facts'!F76</f>
        <v>-2</v>
      </c>
      <c r="H4336" s="5">
        <f t="shared" si="134"/>
        <v>20.066914953373246</v>
      </c>
      <c r="I4336" s="5">
        <f t="shared" si="135"/>
        <v>-8.9592220540342105</v>
      </c>
    </row>
    <row r="4337" spans="1:9" ht="25" customHeight="1">
      <c r="A4337" s="1"/>
      <c r="B4337" s="1">
        <v>226</v>
      </c>
      <c r="C4337" s="13" t="s">
        <v>47</v>
      </c>
      <c r="D4337" s="4">
        <v>45657</v>
      </c>
      <c r="E4337" s="4">
        <v>45679</v>
      </c>
      <c r="F4337" s="5">
        <v>2.3264143847269825</v>
      </c>
      <c r="G4337" s="5">
        <f>'PG facts'!F83</f>
        <v>2</v>
      </c>
      <c r="H4337" s="5">
        <f t="shared" si="134"/>
        <v>5.4122038894646245</v>
      </c>
      <c r="I4337" s="5">
        <f t="shared" si="135"/>
        <v>4.652828769453965</v>
      </c>
    </row>
    <row r="4338" spans="1:9" ht="25" customHeight="1">
      <c r="A4338" s="1"/>
      <c r="B4338" s="1">
        <v>226</v>
      </c>
      <c r="C4338" s="13" t="s">
        <v>50</v>
      </c>
      <c r="D4338" s="4">
        <v>44742</v>
      </c>
      <c r="E4338" s="4">
        <v>44771</v>
      </c>
      <c r="F4338" s="5">
        <v>6.6867236024844789</v>
      </c>
      <c r="G4338" s="5">
        <f>'PG facts'!F13</f>
        <v>0</v>
      </c>
      <c r="H4338" s="5">
        <f t="shared" si="134"/>
        <v>44.712272536023008</v>
      </c>
      <c r="I4338" s="5">
        <f t="shared" si="135"/>
        <v>0</v>
      </c>
    </row>
    <row r="4339" spans="1:9" ht="25" customHeight="1">
      <c r="A4339" s="1"/>
      <c r="B4339" s="1">
        <v>226</v>
      </c>
      <c r="C4339" s="13" t="s">
        <v>50</v>
      </c>
      <c r="D4339" s="4">
        <v>44834</v>
      </c>
      <c r="E4339" s="4">
        <v>44853</v>
      </c>
      <c r="F4339" s="5">
        <v>3.3005205380611136</v>
      </c>
      <c r="G4339" s="5">
        <f>'PG facts'!F20</f>
        <v>4</v>
      </c>
      <c r="H4339" s="5">
        <f t="shared" si="134"/>
        <v>10.893435822163223</v>
      </c>
      <c r="I4339" s="5">
        <f t="shared" si="135"/>
        <v>13.202082152244454</v>
      </c>
    </row>
    <row r="4340" spans="1:9" ht="25" customHeight="1">
      <c r="A4340" s="1"/>
      <c r="B4340" s="1">
        <v>226</v>
      </c>
      <c r="C4340" s="13" t="s">
        <v>50</v>
      </c>
      <c r="D4340" s="4">
        <v>44926</v>
      </c>
      <c r="E4340" s="4">
        <v>44945</v>
      </c>
      <c r="F4340" s="5">
        <v>3.7534957034626615</v>
      </c>
      <c r="G4340" s="5">
        <f>'PG facts'!F27</f>
        <v>3</v>
      </c>
      <c r="H4340" s="5">
        <f t="shared" si="134"/>
        <v>14.08872999591266</v>
      </c>
      <c r="I4340" s="5">
        <f t="shared" si="135"/>
        <v>11.260487110387984</v>
      </c>
    </row>
    <row r="4341" spans="1:9" ht="25" customHeight="1">
      <c r="A4341" s="1"/>
      <c r="B4341" s="1">
        <v>226</v>
      </c>
      <c r="C4341" s="13" t="s">
        <v>50</v>
      </c>
      <c r="D4341" s="4">
        <v>45016</v>
      </c>
      <c r="E4341" s="4">
        <v>45037</v>
      </c>
      <c r="F4341" s="5">
        <v>3.8537489057633101</v>
      </c>
      <c r="G4341" s="5">
        <f>'PG facts'!F34</f>
        <v>7</v>
      </c>
      <c r="H4341" s="5">
        <f t="shared" si="134"/>
        <v>14.85138062867191</v>
      </c>
      <c r="I4341" s="5">
        <f t="shared" si="135"/>
        <v>26.97624234034317</v>
      </c>
    </row>
    <row r="4342" spans="1:9" ht="25" customHeight="1">
      <c r="A4342" s="1"/>
      <c r="B4342" s="1">
        <v>226</v>
      </c>
      <c r="C4342" s="13" t="s">
        <v>50</v>
      </c>
      <c r="D4342" s="4">
        <v>45107</v>
      </c>
      <c r="E4342" s="4">
        <v>45135</v>
      </c>
      <c r="F4342" s="5">
        <v>7.4077443221443939</v>
      </c>
      <c r="G4342" s="5">
        <f>'PG facts'!F41</f>
        <v>11</v>
      </c>
      <c r="H4342" s="5">
        <f t="shared" si="134"/>
        <v>54.874675942262506</v>
      </c>
      <c r="I4342" s="5">
        <f t="shared" si="135"/>
        <v>81.485187543588339</v>
      </c>
    </row>
    <row r="4343" spans="1:9" ht="25" customHeight="1">
      <c r="A4343" s="1"/>
      <c r="B4343" s="1">
        <v>226</v>
      </c>
      <c r="C4343" s="13" t="s">
        <v>50</v>
      </c>
      <c r="D4343" s="4">
        <v>45199</v>
      </c>
      <c r="E4343" s="4">
        <v>45217</v>
      </c>
      <c r="F4343" s="5">
        <v>8.5913567558398185</v>
      </c>
      <c r="G4343" s="5">
        <f>'PG facts'!F48</f>
        <v>5</v>
      </c>
      <c r="H4343" s="5">
        <f t="shared" si="134"/>
        <v>73.811410906114489</v>
      </c>
      <c r="I4343" s="5">
        <f t="shared" si="135"/>
        <v>42.956783779199093</v>
      </c>
    </row>
    <row r="4344" spans="1:9" ht="25" customHeight="1">
      <c r="A4344" s="1"/>
      <c r="B4344" s="1">
        <v>226</v>
      </c>
      <c r="C4344" s="13" t="s">
        <v>50</v>
      </c>
      <c r="D4344" s="4">
        <v>45291</v>
      </c>
      <c r="E4344" s="4">
        <v>45314</v>
      </c>
      <c r="F4344" s="5">
        <v>6.8404132280007079</v>
      </c>
      <c r="G4344" s="5">
        <f>'PG facts'!F55</f>
        <v>1</v>
      </c>
      <c r="H4344" s="5">
        <f t="shared" si="134"/>
        <v>46.791253129807068</v>
      </c>
      <c r="I4344" s="5">
        <f t="shared" si="135"/>
        <v>6.8404132280007079</v>
      </c>
    </row>
    <row r="4345" spans="1:9" ht="25" customHeight="1">
      <c r="A4345" s="1"/>
      <c r="B4345" s="1">
        <v>226</v>
      </c>
      <c r="C4345" s="13" t="s">
        <v>50</v>
      </c>
      <c r="D4345" s="4">
        <v>45382</v>
      </c>
      <c r="E4345" s="4">
        <v>45401</v>
      </c>
      <c r="F4345" s="5">
        <v>9.454267455992472</v>
      </c>
      <c r="G4345" s="5">
        <f>'PG facts'!F62</f>
        <v>3</v>
      </c>
      <c r="H4345" s="5">
        <f t="shared" si="134"/>
        <v>89.383173129438362</v>
      </c>
      <c r="I4345" s="5">
        <f t="shared" si="135"/>
        <v>28.362802367977416</v>
      </c>
    </row>
    <row r="4346" spans="1:9" ht="25" customHeight="1">
      <c r="A4346" s="1"/>
      <c r="B4346" s="1">
        <v>226</v>
      </c>
      <c r="C4346" s="13" t="s">
        <v>50</v>
      </c>
      <c r="D4346" s="4">
        <v>45473</v>
      </c>
      <c r="E4346" s="4">
        <v>45503</v>
      </c>
      <c r="F4346" s="5">
        <v>2.1559106393390204</v>
      </c>
      <c r="G4346" s="5">
        <f>'PG facts'!F69</f>
        <v>3</v>
      </c>
      <c r="H4346" s="5">
        <f t="shared" si="134"/>
        <v>4.6479506848151839</v>
      </c>
      <c r="I4346" s="5">
        <f t="shared" si="135"/>
        <v>6.4677319180170612</v>
      </c>
    </row>
    <row r="4347" spans="1:9" ht="25" customHeight="1">
      <c r="A4347" s="1"/>
      <c r="B4347" s="1">
        <v>226</v>
      </c>
      <c r="C4347" s="13" t="s">
        <v>50</v>
      </c>
      <c r="D4347" s="4">
        <v>45565</v>
      </c>
      <c r="E4347" s="4">
        <v>45583</v>
      </c>
      <c r="F4347" s="5">
        <v>0.79943396399790867</v>
      </c>
      <c r="G4347" s="5">
        <f>'PG facts'!F76</f>
        <v>-2</v>
      </c>
      <c r="H4347" s="5">
        <f t="shared" si="134"/>
        <v>0.63909466279340954</v>
      </c>
      <c r="I4347" s="5">
        <f t="shared" si="135"/>
        <v>-1.5988679279958173</v>
      </c>
    </row>
    <row r="4348" spans="1:9" ht="25" customHeight="1">
      <c r="A4348" s="1"/>
      <c r="B4348" s="1">
        <v>226</v>
      </c>
      <c r="C4348" s="13" t="s">
        <v>50</v>
      </c>
      <c r="D4348" s="4">
        <v>45657</v>
      </c>
      <c r="E4348" s="4">
        <v>45679</v>
      </c>
      <c r="F4348" s="5">
        <v>4.4796110270171052</v>
      </c>
      <c r="G4348" s="5">
        <f>'PG facts'!F83</f>
        <v>2</v>
      </c>
      <c r="H4348" s="5">
        <f t="shared" si="134"/>
        <v>20.066914953373246</v>
      </c>
      <c r="I4348" s="5">
        <f t="shared" si="135"/>
        <v>8.9592220540342105</v>
      </c>
    </row>
    <row r="4349" spans="1:9" ht="25" customHeight="1">
      <c r="A4349" s="1"/>
      <c r="B4349" s="1">
        <v>227</v>
      </c>
      <c r="C4349" s="13" t="s">
        <v>47</v>
      </c>
      <c r="D4349" s="4">
        <v>44651</v>
      </c>
      <c r="E4349" s="4">
        <v>44671</v>
      </c>
      <c r="F4349" s="5">
        <v>6.6867236024844789</v>
      </c>
      <c r="G4349" s="5">
        <f>'PG facts'!F6</f>
        <v>3</v>
      </c>
      <c r="H4349" s="5">
        <f t="shared" si="134"/>
        <v>44.712272536023008</v>
      </c>
      <c r="I4349" s="5">
        <f t="shared" si="135"/>
        <v>20.060170807453439</v>
      </c>
    </row>
    <row r="4350" spans="1:9" ht="25" customHeight="1">
      <c r="A4350" s="1"/>
      <c r="B4350" s="1">
        <v>227</v>
      </c>
      <c r="C4350" s="13" t="s">
        <v>47</v>
      </c>
      <c r="D4350" s="4">
        <v>44742</v>
      </c>
      <c r="E4350" s="4">
        <v>44771</v>
      </c>
      <c r="F4350" s="5">
        <v>3.3005205380611136</v>
      </c>
      <c r="G4350" s="5">
        <f>'PG facts'!F13</f>
        <v>0</v>
      </c>
      <c r="H4350" s="5">
        <f t="shared" si="134"/>
        <v>10.893435822163223</v>
      </c>
      <c r="I4350" s="5">
        <f t="shared" si="135"/>
        <v>0</v>
      </c>
    </row>
    <row r="4351" spans="1:9" ht="25" customHeight="1">
      <c r="A4351" s="1"/>
      <c r="B4351" s="1">
        <v>227</v>
      </c>
      <c r="C4351" s="13" t="s">
        <v>47</v>
      </c>
      <c r="D4351" s="4">
        <v>44834</v>
      </c>
      <c r="E4351" s="4">
        <v>44853</v>
      </c>
      <c r="F4351" s="5">
        <v>3.7534957034626615</v>
      </c>
      <c r="G4351" s="5">
        <f>'PG facts'!F20</f>
        <v>4</v>
      </c>
      <c r="H4351" s="5">
        <f t="shared" si="134"/>
        <v>14.08872999591266</v>
      </c>
      <c r="I4351" s="5">
        <f t="shared" si="135"/>
        <v>15.013982813850646</v>
      </c>
    </row>
    <row r="4352" spans="1:9" ht="25" customHeight="1">
      <c r="A4352" s="1"/>
      <c r="B4352" s="1">
        <v>227</v>
      </c>
      <c r="C4352" s="13" t="s">
        <v>47</v>
      </c>
      <c r="D4352" s="4">
        <v>44926</v>
      </c>
      <c r="E4352" s="4">
        <v>44945</v>
      </c>
      <c r="F4352" s="5">
        <v>3.8537489057633101</v>
      </c>
      <c r="G4352" s="5">
        <f>'PG facts'!F27</f>
        <v>3</v>
      </c>
      <c r="H4352" s="5">
        <f t="shared" si="134"/>
        <v>14.85138062867191</v>
      </c>
      <c r="I4352" s="5">
        <f t="shared" si="135"/>
        <v>11.561246717289929</v>
      </c>
    </row>
    <row r="4353" spans="1:9" ht="25" customHeight="1">
      <c r="A4353" s="1"/>
      <c r="B4353" s="1">
        <v>227</v>
      </c>
      <c r="C4353" s="13" t="s">
        <v>47</v>
      </c>
      <c r="D4353" s="4">
        <v>45016</v>
      </c>
      <c r="E4353" s="4">
        <v>45037</v>
      </c>
      <c r="F4353" s="5">
        <v>7.4077443221443939</v>
      </c>
      <c r="G4353" s="5">
        <f>'PG facts'!F34</f>
        <v>7</v>
      </c>
      <c r="H4353" s="5">
        <f t="shared" si="134"/>
        <v>54.874675942262506</v>
      </c>
      <c r="I4353" s="5">
        <f t="shared" si="135"/>
        <v>51.854210255010756</v>
      </c>
    </row>
    <row r="4354" spans="1:9" ht="25" customHeight="1">
      <c r="A4354" s="1"/>
      <c r="B4354" s="1">
        <v>227</v>
      </c>
      <c r="C4354" s="13" t="s">
        <v>47</v>
      </c>
      <c r="D4354" s="4">
        <v>45107</v>
      </c>
      <c r="E4354" s="4">
        <v>45135</v>
      </c>
      <c r="F4354" s="5">
        <v>8.5913567558398185</v>
      </c>
      <c r="G4354" s="5">
        <f>'PG facts'!F41</f>
        <v>11</v>
      </c>
      <c r="H4354" s="5">
        <f t="shared" si="134"/>
        <v>73.811410906114489</v>
      </c>
      <c r="I4354" s="5">
        <f t="shared" si="135"/>
        <v>94.504924314237996</v>
      </c>
    </row>
    <row r="4355" spans="1:9" ht="25" customHeight="1">
      <c r="A4355" s="1"/>
      <c r="B4355" s="1">
        <v>227</v>
      </c>
      <c r="C4355" s="13" t="s">
        <v>47</v>
      </c>
      <c r="D4355" s="4">
        <v>45199</v>
      </c>
      <c r="E4355" s="4">
        <v>45217</v>
      </c>
      <c r="F4355" s="5">
        <v>6.8404132280007079</v>
      </c>
      <c r="G4355" s="5">
        <f>'PG facts'!F48</f>
        <v>5</v>
      </c>
      <c r="H4355" s="5">
        <f t="shared" si="134"/>
        <v>46.791253129807068</v>
      </c>
      <c r="I4355" s="5">
        <f t="shared" si="135"/>
        <v>34.202066140003538</v>
      </c>
    </row>
    <row r="4356" spans="1:9" ht="25" customHeight="1">
      <c r="A4356" s="1"/>
      <c r="B4356" s="1">
        <v>227</v>
      </c>
      <c r="C4356" s="13" t="s">
        <v>47</v>
      </c>
      <c r="D4356" s="4">
        <v>45291</v>
      </c>
      <c r="E4356" s="4">
        <v>45314</v>
      </c>
      <c r="F4356" s="5">
        <v>9.3239110832320513</v>
      </c>
      <c r="G4356" s="5">
        <f>'PG facts'!F55</f>
        <v>1</v>
      </c>
      <c r="H4356" s="5">
        <f t="shared" si="134"/>
        <v>86.93531788801748</v>
      </c>
      <c r="I4356" s="5">
        <f t="shared" si="135"/>
        <v>9.3239110832320513</v>
      </c>
    </row>
    <row r="4357" spans="1:9" ht="25" customHeight="1">
      <c r="A4357" s="1"/>
      <c r="B4357" s="1">
        <v>227</v>
      </c>
      <c r="C4357" s="13" t="s">
        <v>47</v>
      </c>
      <c r="D4357" s="4">
        <v>45382</v>
      </c>
      <c r="E4357" s="4">
        <v>45401</v>
      </c>
      <c r="F4357" s="5">
        <v>2.2923606798035179</v>
      </c>
      <c r="G4357" s="5">
        <f>'PG facts'!F62</f>
        <v>3</v>
      </c>
      <c r="H4357" s="5">
        <f t="shared" si="134"/>
        <v>5.2549174863092469</v>
      </c>
      <c r="I4357" s="5">
        <f t="shared" si="135"/>
        <v>6.8770820394105536</v>
      </c>
    </row>
    <row r="4358" spans="1:9" ht="25" customHeight="1">
      <c r="A4358" s="1"/>
      <c r="B4358" s="1">
        <v>227</v>
      </c>
      <c r="C4358" s="13" t="s">
        <v>47</v>
      </c>
      <c r="D4358" s="4">
        <v>45473</v>
      </c>
      <c r="E4358" s="4">
        <v>45503</v>
      </c>
      <c r="F4358" s="5">
        <v>0.79943396399790867</v>
      </c>
      <c r="G4358" s="5">
        <f>'PG facts'!F69</f>
        <v>3</v>
      </c>
      <c r="H4358" s="5">
        <f t="shared" ref="H4358:H4421" si="136">F4358^2</f>
        <v>0.63909466279340954</v>
      </c>
      <c r="I4358" s="5">
        <f t="shared" ref="I4358:I4421" si="137">F4358*G4358</f>
        <v>2.398301891993726</v>
      </c>
    </row>
    <row r="4359" spans="1:9" ht="25" customHeight="1">
      <c r="A4359" s="1"/>
      <c r="B4359" s="1">
        <v>227</v>
      </c>
      <c r="C4359" s="13" t="s">
        <v>47</v>
      </c>
      <c r="D4359" s="4">
        <v>45565</v>
      </c>
      <c r="E4359" s="4">
        <v>45583</v>
      </c>
      <c r="F4359" s="5">
        <v>4.4796110270171052</v>
      </c>
      <c r="G4359" s="5">
        <f>'PG facts'!F76</f>
        <v>-2</v>
      </c>
      <c r="H4359" s="5">
        <f t="shared" si="136"/>
        <v>20.066914953373246</v>
      </c>
      <c r="I4359" s="5">
        <f t="shared" si="137"/>
        <v>-8.9592220540342105</v>
      </c>
    </row>
    <row r="4360" spans="1:9" ht="25" customHeight="1">
      <c r="A4360" s="1"/>
      <c r="B4360" s="1">
        <v>227</v>
      </c>
      <c r="C4360" s="13" t="s">
        <v>47</v>
      </c>
      <c r="D4360" s="4">
        <v>45657</v>
      </c>
      <c r="E4360" s="4">
        <v>45679</v>
      </c>
      <c r="F4360" s="5">
        <v>2.6169749240189777</v>
      </c>
      <c r="G4360" s="5">
        <f>'PG facts'!F83</f>
        <v>2</v>
      </c>
      <c r="H4360" s="5">
        <f t="shared" si="136"/>
        <v>6.8485577529441342</v>
      </c>
      <c r="I4360" s="5">
        <f t="shared" si="137"/>
        <v>5.2339498480379554</v>
      </c>
    </row>
    <row r="4361" spans="1:9" ht="25" customHeight="1">
      <c r="A4361" s="1"/>
      <c r="B4361" s="1">
        <v>227</v>
      </c>
      <c r="C4361" s="13" t="s">
        <v>50</v>
      </c>
      <c r="D4361" s="4">
        <v>44742</v>
      </c>
      <c r="E4361" s="4">
        <v>44771</v>
      </c>
      <c r="F4361" s="5">
        <v>6.6867236024844789</v>
      </c>
      <c r="G4361" s="5">
        <f>'PG facts'!F13</f>
        <v>0</v>
      </c>
      <c r="H4361" s="5">
        <f t="shared" si="136"/>
        <v>44.712272536023008</v>
      </c>
      <c r="I4361" s="5">
        <f t="shared" si="137"/>
        <v>0</v>
      </c>
    </row>
    <row r="4362" spans="1:9" ht="25" customHeight="1">
      <c r="A4362" s="1"/>
      <c r="B4362" s="1">
        <v>227</v>
      </c>
      <c r="C4362" s="13" t="s">
        <v>50</v>
      </c>
      <c r="D4362" s="4">
        <v>44834</v>
      </c>
      <c r="E4362" s="4">
        <v>44853</v>
      </c>
      <c r="F4362" s="5">
        <v>3.3005205380611136</v>
      </c>
      <c r="G4362" s="5">
        <f>'PG facts'!F20</f>
        <v>4</v>
      </c>
      <c r="H4362" s="5">
        <f t="shared" si="136"/>
        <v>10.893435822163223</v>
      </c>
      <c r="I4362" s="5">
        <f t="shared" si="137"/>
        <v>13.202082152244454</v>
      </c>
    </row>
    <row r="4363" spans="1:9" ht="25" customHeight="1">
      <c r="A4363" s="1"/>
      <c r="B4363" s="1">
        <v>227</v>
      </c>
      <c r="C4363" s="13" t="s">
        <v>50</v>
      </c>
      <c r="D4363" s="4">
        <v>44926</v>
      </c>
      <c r="E4363" s="4">
        <v>44945</v>
      </c>
      <c r="F4363" s="5">
        <v>3.7534957034626615</v>
      </c>
      <c r="G4363" s="5">
        <f>'PG facts'!F27</f>
        <v>3</v>
      </c>
      <c r="H4363" s="5">
        <f t="shared" si="136"/>
        <v>14.08872999591266</v>
      </c>
      <c r="I4363" s="5">
        <f t="shared" si="137"/>
        <v>11.260487110387984</v>
      </c>
    </row>
    <row r="4364" spans="1:9" ht="25" customHeight="1">
      <c r="A4364" s="1"/>
      <c r="B4364" s="1">
        <v>227</v>
      </c>
      <c r="C4364" s="13" t="s">
        <v>50</v>
      </c>
      <c r="D4364" s="4">
        <v>45016</v>
      </c>
      <c r="E4364" s="4">
        <v>45037</v>
      </c>
      <c r="F4364" s="5">
        <v>3.8537489057633101</v>
      </c>
      <c r="G4364" s="5">
        <f>'PG facts'!F34</f>
        <v>7</v>
      </c>
      <c r="H4364" s="5">
        <f t="shared" si="136"/>
        <v>14.85138062867191</v>
      </c>
      <c r="I4364" s="5">
        <f t="shared" si="137"/>
        <v>26.97624234034317</v>
      </c>
    </row>
    <row r="4365" spans="1:9" ht="25" customHeight="1">
      <c r="A4365" s="1"/>
      <c r="B4365" s="1">
        <v>227</v>
      </c>
      <c r="C4365" s="13" t="s">
        <v>50</v>
      </c>
      <c r="D4365" s="4">
        <v>45107</v>
      </c>
      <c r="E4365" s="4">
        <v>45135</v>
      </c>
      <c r="F4365" s="5">
        <v>7.4077443221443939</v>
      </c>
      <c r="G4365" s="5">
        <f>'PG facts'!F41</f>
        <v>11</v>
      </c>
      <c r="H4365" s="5">
        <f t="shared" si="136"/>
        <v>54.874675942262506</v>
      </c>
      <c r="I4365" s="5">
        <f t="shared" si="137"/>
        <v>81.485187543588339</v>
      </c>
    </row>
    <row r="4366" spans="1:9" ht="25" customHeight="1">
      <c r="A4366" s="1"/>
      <c r="B4366" s="1">
        <v>227</v>
      </c>
      <c r="C4366" s="13" t="s">
        <v>50</v>
      </c>
      <c r="D4366" s="4">
        <v>45199</v>
      </c>
      <c r="E4366" s="4">
        <v>45217</v>
      </c>
      <c r="F4366" s="5">
        <v>8.5913567558398185</v>
      </c>
      <c r="G4366" s="5">
        <f>'PG facts'!F48</f>
        <v>5</v>
      </c>
      <c r="H4366" s="5">
        <f t="shared" si="136"/>
        <v>73.811410906114489</v>
      </c>
      <c r="I4366" s="5">
        <f t="shared" si="137"/>
        <v>42.956783779199093</v>
      </c>
    </row>
    <row r="4367" spans="1:9" ht="25" customHeight="1">
      <c r="A4367" s="1"/>
      <c r="B4367" s="1">
        <v>227</v>
      </c>
      <c r="C4367" s="13" t="s">
        <v>50</v>
      </c>
      <c r="D4367" s="4">
        <v>45291</v>
      </c>
      <c r="E4367" s="4">
        <v>45314</v>
      </c>
      <c r="F4367" s="5">
        <v>6.8404132280007079</v>
      </c>
      <c r="G4367" s="5">
        <f>'PG facts'!F55</f>
        <v>1</v>
      </c>
      <c r="H4367" s="5">
        <f t="shared" si="136"/>
        <v>46.791253129807068</v>
      </c>
      <c r="I4367" s="5">
        <f t="shared" si="137"/>
        <v>6.8404132280007079</v>
      </c>
    </row>
    <row r="4368" spans="1:9" ht="25" customHeight="1">
      <c r="A4368" s="1"/>
      <c r="B4368" s="1">
        <v>227</v>
      </c>
      <c r="C4368" s="13" t="s">
        <v>50</v>
      </c>
      <c r="D4368" s="4">
        <v>45382</v>
      </c>
      <c r="E4368" s="4">
        <v>45401</v>
      </c>
      <c r="F4368" s="5">
        <v>9.3239110832320513</v>
      </c>
      <c r="G4368" s="5">
        <f>'PG facts'!F62</f>
        <v>3</v>
      </c>
      <c r="H4368" s="5">
        <f t="shared" si="136"/>
        <v>86.93531788801748</v>
      </c>
      <c r="I4368" s="5">
        <f t="shared" si="137"/>
        <v>27.971733249696154</v>
      </c>
    </row>
    <row r="4369" spans="1:9" ht="25" customHeight="1">
      <c r="A4369" s="1"/>
      <c r="B4369" s="1">
        <v>227</v>
      </c>
      <c r="C4369" s="13" t="s">
        <v>50</v>
      </c>
      <c r="D4369" s="4">
        <v>45473</v>
      </c>
      <c r="E4369" s="4">
        <v>45503</v>
      </c>
      <c r="F4369" s="5">
        <v>2.2923606798035179</v>
      </c>
      <c r="G4369" s="5">
        <f>'PG facts'!F69</f>
        <v>3</v>
      </c>
      <c r="H4369" s="5">
        <f t="shared" si="136"/>
        <v>5.2549174863092469</v>
      </c>
      <c r="I4369" s="5">
        <f t="shared" si="137"/>
        <v>6.8770820394105536</v>
      </c>
    </row>
    <row r="4370" spans="1:9" ht="25" customHeight="1">
      <c r="A4370" s="1"/>
      <c r="B4370" s="1">
        <v>227</v>
      </c>
      <c r="C4370" s="13" t="s">
        <v>50</v>
      </c>
      <c r="D4370" s="4">
        <v>45565</v>
      </c>
      <c r="E4370" s="4">
        <v>45583</v>
      </c>
      <c r="F4370" s="5">
        <v>0.79943396399790867</v>
      </c>
      <c r="G4370" s="5">
        <f>'PG facts'!F76</f>
        <v>-2</v>
      </c>
      <c r="H4370" s="5">
        <f t="shared" si="136"/>
        <v>0.63909466279340954</v>
      </c>
      <c r="I4370" s="5">
        <f t="shared" si="137"/>
        <v>-1.5988679279958173</v>
      </c>
    </row>
    <row r="4371" spans="1:9" ht="25" customHeight="1">
      <c r="A4371" s="1"/>
      <c r="B4371" s="1">
        <v>227</v>
      </c>
      <c r="C4371" s="13" t="s">
        <v>50</v>
      </c>
      <c r="D4371" s="4">
        <v>45657</v>
      </c>
      <c r="E4371" s="4">
        <v>45679</v>
      </c>
      <c r="F4371" s="5">
        <v>4.4796110270171052</v>
      </c>
      <c r="G4371" s="5">
        <f>'PG facts'!F83</f>
        <v>2</v>
      </c>
      <c r="H4371" s="5">
        <f t="shared" si="136"/>
        <v>20.066914953373246</v>
      </c>
      <c r="I4371" s="5">
        <f t="shared" si="137"/>
        <v>8.9592220540342105</v>
      </c>
    </row>
    <row r="4372" spans="1:9" ht="25" customHeight="1">
      <c r="A4372" s="1"/>
      <c r="B4372" s="1">
        <v>228</v>
      </c>
      <c r="C4372" s="13" t="s">
        <v>47</v>
      </c>
      <c r="D4372" s="4">
        <v>44651</v>
      </c>
      <c r="E4372" s="4">
        <v>44671</v>
      </c>
      <c r="F4372" s="5">
        <v>6.6867236024844789</v>
      </c>
      <c r="G4372" s="5">
        <f>'PG facts'!F6</f>
        <v>3</v>
      </c>
      <c r="H4372" s="5">
        <f t="shared" si="136"/>
        <v>44.712272536023008</v>
      </c>
      <c r="I4372" s="5">
        <f t="shared" si="137"/>
        <v>20.060170807453439</v>
      </c>
    </row>
    <row r="4373" spans="1:9" ht="25" customHeight="1">
      <c r="A4373" s="1"/>
      <c r="B4373" s="1">
        <v>228</v>
      </c>
      <c r="C4373" s="13" t="s">
        <v>47</v>
      </c>
      <c r="D4373" s="4">
        <v>44742</v>
      </c>
      <c r="E4373" s="4">
        <v>44771</v>
      </c>
      <c r="F4373" s="5">
        <v>3.3005205380611136</v>
      </c>
      <c r="G4373" s="5">
        <f>'PG facts'!F13</f>
        <v>0</v>
      </c>
      <c r="H4373" s="5">
        <f t="shared" si="136"/>
        <v>10.893435822163223</v>
      </c>
      <c r="I4373" s="5">
        <f t="shared" si="137"/>
        <v>0</v>
      </c>
    </row>
    <row r="4374" spans="1:9" ht="25" customHeight="1">
      <c r="A4374" s="1"/>
      <c r="B4374" s="1">
        <v>228</v>
      </c>
      <c r="C4374" s="13" t="s">
        <v>47</v>
      </c>
      <c r="D4374" s="4">
        <v>44834</v>
      </c>
      <c r="E4374" s="4">
        <v>44853</v>
      </c>
      <c r="F4374" s="5">
        <v>3.7534957034626615</v>
      </c>
      <c r="G4374" s="5">
        <f>'PG facts'!F20</f>
        <v>4</v>
      </c>
      <c r="H4374" s="5">
        <f t="shared" si="136"/>
        <v>14.08872999591266</v>
      </c>
      <c r="I4374" s="5">
        <f t="shared" si="137"/>
        <v>15.013982813850646</v>
      </c>
    </row>
    <row r="4375" spans="1:9" ht="25" customHeight="1">
      <c r="A4375" s="1"/>
      <c r="B4375" s="1">
        <v>228</v>
      </c>
      <c r="C4375" s="13" t="s">
        <v>47</v>
      </c>
      <c r="D4375" s="4">
        <v>44926</v>
      </c>
      <c r="E4375" s="4">
        <v>44945</v>
      </c>
      <c r="F4375" s="5">
        <v>3.8537489057633101</v>
      </c>
      <c r="G4375" s="5">
        <f>'PG facts'!F27</f>
        <v>3</v>
      </c>
      <c r="H4375" s="5">
        <f t="shared" si="136"/>
        <v>14.85138062867191</v>
      </c>
      <c r="I4375" s="5">
        <f t="shared" si="137"/>
        <v>11.561246717289929</v>
      </c>
    </row>
    <row r="4376" spans="1:9" ht="25" customHeight="1">
      <c r="A4376" s="1"/>
      <c r="B4376" s="1">
        <v>228</v>
      </c>
      <c r="C4376" s="13" t="s">
        <v>47</v>
      </c>
      <c r="D4376" s="4">
        <v>45016</v>
      </c>
      <c r="E4376" s="4">
        <v>45037</v>
      </c>
      <c r="F4376" s="5">
        <v>7.4077443221443939</v>
      </c>
      <c r="G4376" s="5">
        <f>'PG facts'!F34</f>
        <v>7</v>
      </c>
      <c r="H4376" s="5">
        <f t="shared" si="136"/>
        <v>54.874675942262506</v>
      </c>
      <c r="I4376" s="5">
        <f t="shared" si="137"/>
        <v>51.854210255010756</v>
      </c>
    </row>
    <row r="4377" spans="1:9" ht="25" customHeight="1">
      <c r="A4377" s="1"/>
      <c r="B4377" s="1">
        <v>228</v>
      </c>
      <c r="C4377" s="13" t="s">
        <v>47</v>
      </c>
      <c r="D4377" s="4">
        <v>45107</v>
      </c>
      <c r="E4377" s="4">
        <v>45135</v>
      </c>
      <c r="F4377" s="5">
        <v>8.5913567558398185</v>
      </c>
      <c r="G4377" s="5">
        <f>'PG facts'!F41</f>
        <v>11</v>
      </c>
      <c r="H4377" s="5">
        <f t="shared" si="136"/>
        <v>73.811410906114489</v>
      </c>
      <c r="I4377" s="5">
        <f t="shared" si="137"/>
        <v>94.504924314237996</v>
      </c>
    </row>
    <row r="4378" spans="1:9" ht="25" customHeight="1">
      <c r="A4378" s="1"/>
      <c r="B4378" s="1">
        <v>228</v>
      </c>
      <c r="C4378" s="13" t="s">
        <v>47</v>
      </c>
      <c r="D4378" s="4">
        <v>45199</v>
      </c>
      <c r="E4378" s="4">
        <v>45217</v>
      </c>
      <c r="F4378" s="5">
        <v>6.8404132280007079</v>
      </c>
      <c r="G4378" s="5">
        <f>'PG facts'!F48</f>
        <v>5</v>
      </c>
      <c r="H4378" s="5">
        <f t="shared" si="136"/>
        <v>46.791253129807068</v>
      </c>
      <c r="I4378" s="5">
        <f t="shared" si="137"/>
        <v>34.202066140003538</v>
      </c>
    </row>
    <row r="4379" spans="1:9" ht="25" customHeight="1">
      <c r="A4379" s="1"/>
      <c r="B4379" s="1">
        <v>228</v>
      </c>
      <c r="C4379" s="13" t="s">
        <v>47</v>
      </c>
      <c r="D4379" s="4">
        <v>45291</v>
      </c>
      <c r="E4379" s="4">
        <v>45314</v>
      </c>
      <c r="F4379" s="5">
        <v>9.3239110832320513</v>
      </c>
      <c r="G4379" s="5">
        <f>'PG facts'!F55</f>
        <v>1</v>
      </c>
      <c r="H4379" s="5">
        <f t="shared" si="136"/>
        <v>86.93531788801748</v>
      </c>
      <c r="I4379" s="5">
        <f t="shared" si="137"/>
        <v>9.3239110832320513</v>
      </c>
    </row>
    <row r="4380" spans="1:9" ht="25" customHeight="1">
      <c r="A4380" s="1"/>
      <c r="B4380" s="1">
        <v>228</v>
      </c>
      <c r="C4380" s="13" t="s">
        <v>47</v>
      </c>
      <c r="D4380" s="4">
        <v>45382</v>
      </c>
      <c r="E4380" s="4">
        <v>45401</v>
      </c>
      <c r="F4380" s="5">
        <v>2.3638793217021448</v>
      </c>
      <c r="G4380" s="5">
        <f>'PG facts'!F62</f>
        <v>3</v>
      </c>
      <c r="H4380" s="5">
        <f t="shared" si="136"/>
        <v>5.5879254475709921</v>
      </c>
      <c r="I4380" s="5">
        <f t="shared" si="137"/>
        <v>7.0916379651064343</v>
      </c>
    </row>
    <row r="4381" spans="1:9" ht="25" customHeight="1">
      <c r="A4381" s="1"/>
      <c r="B4381" s="1">
        <v>228</v>
      </c>
      <c r="C4381" s="13" t="s">
        <v>47</v>
      </c>
      <c r="D4381" s="4">
        <v>45473</v>
      </c>
      <c r="E4381" s="4">
        <v>45503</v>
      </c>
      <c r="F4381" s="5">
        <v>0.79943396399790867</v>
      </c>
      <c r="G4381" s="5">
        <f>'PG facts'!F69</f>
        <v>3</v>
      </c>
      <c r="H4381" s="5">
        <f t="shared" si="136"/>
        <v>0.63909466279340954</v>
      </c>
      <c r="I4381" s="5">
        <f t="shared" si="137"/>
        <v>2.398301891993726</v>
      </c>
    </row>
    <row r="4382" spans="1:9" ht="25" customHeight="1">
      <c r="A4382" s="1"/>
      <c r="B4382" s="1">
        <v>228</v>
      </c>
      <c r="C4382" s="13" t="s">
        <v>47</v>
      </c>
      <c r="D4382" s="4">
        <v>45565</v>
      </c>
      <c r="E4382" s="4">
        <v>45583</v>
      </c>
      <c r="F4382" s="5">
        <v>4.4796110270171052</v>
      </c>
      <c r="G4382" s="5">
        <f>'PG facts'!F76</f>
        <v>-2</v>
      </c>
      <c r="H4382" s="5">
        <f t="shared" si="136"/>
        <v>20.066914953373246</v>
      </c>
      <c r="I4382" s="5">
        <f t="shared" si="137"/>
        <v>-8.9592220540342105</v>
      </c>
    </row>
    <row r="4383" spans="1:9" ht="25" customHeight="1">
      <c r="A4383" s="1"/>
      <c r="B4383" s="1">
        <v>228</v>
      </c>
      <c r="C4383" s="13" t="s">
        <v>47</v>
      </c>
      <c r="D4383" s="4">
        <v>45657</v>
      </c>
      <c r="E4383" s="4">
        <v>45679</v>
      </c>
      <c r="F4383" s="5">
        <v>2.7693852484736547</v>
      </c>
      <c r="G4383" s="5">
        <f>'PG facts'!F83</f>
        <v>2</v>
      </c>
      <c r="H4383" s="5">
        <f t="shared" si="136"/>
        <v>7.6694946544634863</v>
      </c>
      <c r="I4383" s="5">
        <f t="shared" si="137"/>
        <v>5.5387704969473095</v>
      </c>
    </row>
    <row r="4384" spans="1:9" ht="25" customHeight="1">
      <c r="A4384" s="1"/>
      <c r="B4384" s="1">
        <v>228</v>
      </c>
      <c r="C4384" s="13" t="s">
        <v>50</v>
      </c>
      <c r="D4384" s="4">
        <v>44742</v>
      </c>
      <c r="E4384" s="4">
        <v>44771</v>
      </c>
      <c r="F4384" s="5">
        <v>6.6867236024844789</v>
      </c>
      <c r="G4384" s="5">
        <f>'PG facts'!F13</f>
        <v>0</v>
      </c>
      <c r="H4384" s="5">
        <f t="shared" si="136"/>
        <v>44.712272536023008</v>
      </c>
      <c r="I4384" s="5">
        <f t="shared" si="137"/>
        <v>0</v>
      </c>
    </row>
    <row r="4385" spans="1:9" ht="25" customHeight="1">
      <c r="A4385" s="1"/>
      <c r="B4385" s="1">
        <v>228</v>
      </c>
      <c r="C4385" s="13" t="s">
        <v>50</v>
      </c>
      <c r="D4385" s="4">
        <v>44834</v>
      </c>
      <c r="E4385" s="4">
        <v>44853</v>
      </c>
      <c r="F4385" s="5">
        <v>3.3005205380611136</v>
      </c>
      <c r="G4385" s="5">
        <f>'PG facts'!F20</f>
        <v>4</v>
      </c>
      <c r="H4385" s="5">
        <f t="shared" si="136"/>
        <v>10.893435822163223</v>
      </c>
      <c r="I4385" s="5">
        <f t="shared" si="137"/>
        <v>13.202082152244454</v>
      </c>
    </row>
    <row r="4386" spans="1:9" ht="25" customHeight="1">
      <c r="A4386" s="1"/>
      <c r="B4386" s="1">
        <v>228</v>
      </c>
      <c r="C4386" s="13" t="s">
        <v>50</v>
      </c>
      <c r="D4386" s="4">
        <v>44926</v>
      </c>
      <c r="E4386" s="4">
        <v>44945</v>
      </c>
      <c r="F4386" s="5">
        <v>3.7534957034626615</v>
      </c>
      <c r="G4386" s="5">
        <f>'PG facts'!F27</f>
        <v>3</v>
      </c>
      <c r="H4386" s="5">
        <f t="shared" si="136"/>
        <v>14.08872999591266</v>
      </c>
      <c r="I4386" s="5">
        <f t="shared" si="137"/>
        <v>11.260487110387984</v>
      </c>
    </row>
    <row r="4387" spans="1:9" ht="25" customHeight="1">
      <c r="A4387" s="1"/>
      <c r="B4387" s="1">
        <v>228</v>
      </c>
      <c r="C4387" s="13" t="s">
        <v>50</v>
      </c>
      <c r="D4387" s="4">
        <v>45016</v>
      </c>
      <c r="E4387" s="4">
        <v>45037</v>
      </c>
      <c r="F4387" s="5">
        <v>3.8537489057633101</v>
      </c>
      <c r="G4387" s="5">
        <f>'PG facts'!F34</f>
        <v>7</v>
      </c>
      <c r="H4387" s="5">
        <f t="shared" si="136"/>
        <v>14.85138062867191</v>
      </c>
      <c r="I4387" s="5">
        <f t="shared" si="137"/>
        <v>26.97624234034317</v>
      </c>
    </row>
    <row r="4388" spans="1:9" ht="25" customHeight="1">
      <c r="A4388" s="1"/>
      <c r="B4388" s="1">
        <v>228</v>
      </c>
      <c r="C4388" s="13" t="s">
        <v>50</v>
      </c>
      <c r="D4388" s="4">
        <v>45107</v>
      </c>
      <c r="E4388" s="4">
        <v>45135</v>
      </c>
      <c r="F4388" s="5">
        <v>7.4077443221443939</v>
      </c>
      <c r="G4388" s="5">
        <f>'PG facts'!F41</f>
        <v>11</v>
      </c>
      <c r="H4388" s="5">
        <f t="shared" si="136"/>
        <v>54.874675942262506</v>
      </c>
      <c r="I4388" s="5">
        <f t="shared" si="137"/>
        <v>81.485187543588339</v>
      </c>
    </row>
    <row r="4389" spans="1:9" ht="25" customHeight="1">
      <c r="A4389" s="1"/>
      <c r="B4389" s="1">
        <v>228</v>
      </c>
      <c r="C4389" s="13" t="s">
        <v>50</v>
      </c>
      <c r="D4389" s="4">
        <v>45199</v>
      </c>
      <c r="E4389" s="4">
        <v>45217</v>
      </c>
      <c r="F4389" s="5">
        <v>8.5913567558398185</v>
      </c>
      <c r="G4389" s="5">
        <f>'PG facts'!F48</f>
        <v>5</v>
      </c>
      <c r="H4389" s="5">
        <f t="shared" si="136"/>
        <v>73.811410906114489</v>
      </c>
      <c r="I4389" s="5">
        <f t="shared" si="137"/>
        <v>42.956783779199093</v>
      </c>
    </row>
    <row r="4390" spans="1:9" ht="25" customHeight="1">
      <c r="A4390" s="1"/>
      <c r="B4390" s="1">
        <v>228</v>
      </c>
      <c r="C4390" s="13" t="s">
        <v>50</v>
      </c>
      <c r="D4390" s="4">
        <v>45291</v>
      </c>
      <c r="E4390" s="4">
        <v>45314</v>
      </c>
      <c r="F4390" s="5">
        <v>6.8404132280007079</v>
      </c>
      <c r="G4390" s="5">
        <f>'PG facts'!F55</f>
        <v>1</v>
      </c>
      <c r="H4390" s="5">
        <f t="shared" si="136"/>
        <v>46.791253129807068</v>
      </c>
      <c r="I4390" s="5">
        <f t="shared" si="137"/>
        <v>6.8404132280007079</v>
      </c>
    </row>
    <row r="4391" spans="1:9" ht="25" customHeight="1">
      <c r="A4391" s="1"/>
      <c r="B4391" s="1">
        <v>228</v>
      </c>
      <c r="C4391" s="13" t="s">
        <v>50</v>
      </c>
      <c r="D4391" s="4">
        <v>45382</v>
      </c>
      <c r="E4391" s="4">
        <v>45401</v>
      </c>
      <c r="F4391" s="5">
        <v>9.3239110832320513</v>
      </c>
      <c r="G4391" s="5">
        <f>'PG facts'!F62</f>
        <v>3</v>
      </c>
      <c r="H4391" s="5">
        <f t="shared" si="136"/>
        <v>86.93531788801748</v>
      </c>
      <c r="I4391" s="5">
        <f t="shared" si="137"/>
        <v>27.971733249696154</v>
      </c>
    </row>
    <row r="4392" spans="1:9" ht="25" customHeight="1">
      <c r="A4392" s="1"/>
      <c r="B4392" s="1">
        <v>228</v>
      </c>
      <c r="C4392" s="13" t="s">
        <v>50</v>
      </c>
      <c r="D4392" s="4">
        <v>45473</v>
      </c>
      <c r="E4392" s="4">
        <v>45503</v>
      </c>
      <c r="F4392" s="5">
        <v>2.3638793217021448</v>
      </c>
      <c r="G4392" s="5">
        <f>'PG facts'!F69</f>
        <v>3</v>
      </c>
      <c r="H4392" s="5">
        <f t="shared" si="136"/>
        <v>5.5879254475709921</v>
      </c>
      <c r="I4392" s="5">
        <f t="shared" si="137"/>
        <v>7.0916379651064343</v>
      </c>
    </row>
    <row r="4393" spans="1:9" ht="25" customHeight="1">
      <c r="A4393" s="1"/>
      <c r="B4393" s="1">
        <v>228</v>
      </c>
      <c r="C4393" s="13" t="s">
        <v>50</v>
      </c>
      <c r="D4393" s="4">
        <v>45565</v>
      </c>
      <c r="E4393" s="4">
        <v>45583</v>
      </c>
      <c r="F4393" s="5">
        <v>0.79943396399790867</v>
      </c>
      <c r="G4393" s="5">
        <f>'PG facts'!F76</f>
        <v>-2</v>
      </c>
      <c r="H4393" s="5">
        <f t="shared" si="136"/>
        <v>0.63909466279340954</v>
      </c>
      <c r="I4393" s="5">
        <f t="shared" si="137"/>
        <v>-1.5988679279958173</v>
      </c>
    </row>
    <row r="4394" spans="1:9" ht="25" customHeight="1">
      <c r="A4394" s="1"/>
      <c r="B4394" s="1">
        <v>228</v>
      </c>
      <c r="C4394" s="13" t="s">
        <v>50</v>
      </c>
      <c r="D4394" s="4">
        <v>45657</v>
      </c>
      <c r="E4394" s="4">
        <v>45679</v>
      </c>
      <c r="F4394" s="5">
        <v>4.4796110270171052</v>
      </c>
      <c r="G4394" s="5">
        <f>'PG facts'!F83</f>
        <v>2</v>
      </c>
      <c r="H4394" s="5">
        <f t="shared" si="136"/>
        <v>20.066914953373246</v>
      </c>
      <c r="I4394" s="5">
        <f t="shared" si="137"/>
        <v>8.9592220540342105</v>
      </c>
    </row>
    <row r="4395" spans="1:9" ht="25" customHeight="1">
      <c r="A4395" s="1"/>
      <c r="B4395" s="1">
        <v>229</v>
      </c>
      <c r="C4395" s="13" t="s">
        <v>47</v>
      </c>
      <c r="D4395" s="4">
        <v>44651</v>
      </c>
      <c r="E4395" s="4">
        <v>44671</v>
      </c>
      <c r="F4395" s="5">
        <v>6.6867236024844789</v>
      </c>
      <c r="G4395" s="5">
        <f>'PG facts'!F6</f>
        <v>3</v>
      </c>
      <c r="H4395" s="5">
        <f t="shared" si="136"/>
        <v>44.712272536023008</v>
      </c>
      <c r="I4395" s="5">
        <f t="shared" si="137"/>
        <v>20.060170807453439</v>
      </c>
    </row>
    <row r="4396" spans="1:9" ht="25" customHeight="1">
      <c r="A4396" s="1"/>
      <c r="B4396" s="1">
        <v>229</v>
      </c>
      <c r="C4396" s="13" t="s">
        <v>47</v>
      </c>
      <c r="D4396" s="4">
        <v>44742</v>
      </c>
      <c r="E4396" s="4">
        <v>44771</v>
      </c>
      <c r="F4396" s="5">
        <v>3.3005205380611136</v>
      </c>
      <c r="G4396" s="5">
        <f>'PG facts'!F13</f>
        <v>0</v>
      </c>
      <c r="H4396" s="5">
        <f t="shared" si="136"/>
        <v>10.893435822163223</v>
      </c>
      <c r="I4396" s="5">
        <f t="shared" si="137"/>
        <v>0</v>
      </c>
    </row>
    <row r="4397" spans="1:9" ht="25" customHeight="1">
      <c r="A4397" s="1"/>
      <c r="B4397" s="1">
        <v>229</v>
      </c>
      <c r="C4397" s="13" t="s">
        <v>47</v>
      </c>
      <c r="D4397" s="4">
        <v>44834</v>
      </c>
      <c r="E4397" s="4">
        <v>44853</v>
      </c>
      <c r="F4397" s="5">
        <v>3.7534957034626615</v>
      </c>
      <c r="G4397" s="5">
        <f>'PG facts'!F20</f>
        <v>4</v>
      </c>
      <c r="H4397" s="5">
        <f t="shared" si="136"/>
        <v>14.08872999591266</v>
      </c>
      <c r="I4397" s="5">
        <f t="shared" si="137"/>
        <v>15.013982813850646</v>
      </c>
    </row>
    <row r="4398" spans="1:9" ht="25" customHeight="1">
      <c r="A4398" s="1"/>
      <c r="B4398" s="1">
        <v>229</v>
      </c>
      <c r="C4398" s="13" t="s">
        <v>47</v>
      </c>
      <c r="D4398" s="4">
        <v>44926</v>
      </c>
      <c r="E4398" s="4">
        <v>44945</v>
      </c>
      <c r="F4398" s="5">
        <v>3.8537489057633101</v>
      </c>
      <c r="G4398" s="5">
        <f>'PG facts'!F27</f>
        <v>3</v>
      </c>
      <c r="H4398" s="5">
        <f t="shared" si="136"/>
        <v>14.85138062867191</v>
      </c>
      <c r="I4398" s="5">
        <f t="shared" si="137"/>
        <v>11.561246717289929</v>
      </c>
    </row>
    <row r="4399" spans="1:9" ht="25" customHeight="1">
      <c r="A4399" s="1"/>
      <c r="B4399" s="1">
        <v>229</v>
      </c>
      <c r="C4399" s="13" t="s">
        <v>47</v>
      </c>
      <c r="D4399" s="4">
        <v>45016</v>
      </c>
      <c r="E4399" s="4">
        <v>45037</v>
      </c>
      <c r="F4399" s="5">
        <v>7.4077443221443939</v>
      </c>
      <c r="G4399" s="5">
        <f>'PG facts'!F34</f>
        <v>7</v>
      </c>
      <c r="H4399" s="5">
        <f t="shared" si="136"/>
        <v>54.874675942262506</v>
      </c>
      <c r="I4399" s="5">
        <f t="shared" si="137"/>
        <v>51.854210255010756</v>
      </c>
    </row>
    <row r="4400" spans="1:9" ht="25" customHeight="1">
      <c r="A4400" s="1"/>
      <c r="B4400" s="1">
        <v>229</v>
      </c>
      <c r="C4400" s="13" t="s">
        <v>47</v>
      </c>
      <c r="D4400" s="4">
        <v>45107</v>
      </c>
      <c r="E4400" s="4">
        <v>45135</v>
      </c>
      <c r="F4400" s="5">
        <v>8.5913567558398185</v>
      </c>
      <c r="G4400" s="5">
        <f>'PG facts'!F41</f>
        <v>11</v>
      </c>
      <c r="H4400" s="5">
        <f t="shared" si="136"/>
        <v>73.811410906114489</v>
      </c>
      <c r="I4400" s="5">
        <f t="shared" si="137"/>
        <v>94.504924314237996</v>
      </c>
    </row>
    <row r="4401" spans="1:9" ht="25" customHeight="1">
      <c r="A4401" s="1"/>
      <c r="B4401" s="1">
        <v>229</v>
      </c>
      <c r="C4401" s="13" t="s">
        <v>47</v>
      </c>
      <c r="D4401" s="4">
        <v>45199</v>
      </c>
      <c r="E4401" s="4">
        <v>45217</v>
      </c>
      <c r="F4401" s="5">
        <v>6.8404132280007079</v>
      </c>
      <c r="G4401" s="5">
        <f>'PG facts'!F48</f>
        <v>5</v>
      </c>
      <c r="H4401" s="5">
        <f t="shared" si="136"/>
        <v>46.791253129807068</v>
      </c>
      <c r="I4401" s="5">
        <f t="shared" si="137"/>
        <v>34.202066140003538</v>
      </c>
    </row>
    <row r="4402" spans="1:9" ht="25" customHeight="1">
      <c r="A4402" s="1"/>
      <c r="B4402" s="1">
        <v>229</v>
      </c>
      <c r="C4402" s="13" t="s">
        <v>47</v>
      </c>
      <c r="D4402" s="4">
        <v>45291</v>
      </c>
      <c r="E4402" s="4">
        <v>45314</v>
      </c>
      <c r="F4402" s="5">
        <v>9.3239110832320513</v>
      </c>
      <c r="G4402" s="5">
        <f>'PG facts'!F55</f>
        <v>1</v>
      </c>
      <c r="H4402" s="5">
        <f t="shared" si="136"/>
        <v>86.93531788801748</v>
      </c>
      <c r="I4402" s="5">
        <f t="shared" si="137"/>
        <v>9.3239110832320513</v>
      </c>
    </row>
    <row r="4403" spans="1:9" ht="25" customHeight="1">
      <c r="A4403" s="1"/>
      <c r="B4403" s="1">
        <v>229</v>
      </c>
      <c r="C4403" s="13" t="s">
        <v>47</v>
      </c>
      <c r="D4403" s="4">
        <v>45382</v>
      </c>
      <c r="E4403" s="4">
        <v>45401</v>
      </c>
      <c r="F4403" s="5">
        <v>2.5022114316902933</v>
      </c>
      <c r="G4403" s="5">
        <f>'PG facts'!F62</f>
        <v>3</v>
      </c>
      <c r="H4403" s="5">
        <f t="shared" si="136"/>
        <v>6.2610620488815867</v>
      </c>
      <c r="I4403" s="5">
        <f t="shared" si="137"/>
        <v>7.5066342950708798</v>
      </c>
    </row>
    <row r="4404" spans="1:9" ht="25" customHeight="1">
      <c r="A4404" s="1"/>
      <c r="B4404" s="1">
        <v>229</v>
      </c>
      <c r="C4404" s="13" t="s">
        <v>47</v>
      </c>
      <c r="D4404" s="4">
        <v>45473</v>
      </c>
      <c r="E4404" s="4">
        <v>45503</v>
      </c>
      <c r="F4404" s="5">
        <v>0.79943396399790867</v>
      </c>
      <c r="G4404" s="5">
        <f>'PG facts'!F69</f>
        <v>3</v>
      </c>
      <c r="H4404" s="5">
        <f t="shared" si="136"/>
        <v>0.63909466279340954</v>
      </c>
      <c r="I4404" s="5">
        <f t="shared" si="137"/>
        <v>2.398301891993726</v>
      </c>
    </row>
    <row r="4405" spans="1:9" ht="25" customHeight="1">
      <c r="A4405" s="1"/>
      <c r="B4405" s="1">
        <v>229</v>
      </c>
      <c r="C4405" s="13" t="s">
        <v>47</v>
      </c>
      <c r="D4405" s="4">
        <v>45565</v>
      </c>
      <c r="E4405" s="4">
        <v>45583</v>
      </c>
      <c r="F4405" s="5">
        <v>4.4796110270171052</v>
      </c>
      <c r="G4405" s="5">
        <f>'PG facts'!F76</f>
        <v>-2</v>
      </c>
      <c r="H4405" s="5">
        <f t="shared" si="136"/>
        <v>20.066914953373246</v>
      </c>
      <c r="I4405" s="5">
        <f t="shared" si="137"/>
        <v>-8.9592220540342105</v>
      </c>
    </row>
    <row r="4406" spans="1:9" ht="25" customHeight="1">
      <c r="A4406" s="1"/>
      <c r="B4406" s="1">
        <v>229</v>
      </c>
      <c r="C4406" s="13" t="s">
        <v>47</v>
      </c>
      <c r="D4406" s="4">
        <v>45657</v>
      </c>
      <c r="E4406" s="4">
        <v>45679</v>
      </c>
      <c r="F4406" s="5">
        <v>2.7693852484736547</v>
      </c>
      <c r="G4406" s="5">
        <f>'PG facts'!F83</f>
        <v>2</v>
      </c>
      <c r="H4406" s="5">
        <f t="shared" si="136"/>
        <v>7.6694946544634863</v>
      </c>
      <c r="I4406" s="5">
        <f t="shared" si="137"/>
        <v>5.5387704969473095</v>
      </c>
    </row>
    <row r="4407" spans="1:9" ht="25" customHeight="1">
      <c r="A4407" s="1"/>
      <c r="B4407" s="1">
        <v>229</v>
      </c>
      <c r="C4407" s="13" t="s">
        <v>50</v>
      </c>
      <c r="D4407" s="4">
        <v>44742</v>
      </c>
      <c r="E4407" s="4">
        <v>44771</v>
      </c>
      <c r="F4407" s="5">
        <v>6.6867236024844789</v>
      </c>
      <c r="G4407" s="5">
        <f>'PG facts'!F13</f>
        <v>0</v>
      </c>
      <c r="H4407" s="5">
        <f t="shared" si="136"/>
        <v>44.712272536023008</v>
      </c>
      <c r="I4407" s="5">
        <f t="shared" si="137"/>
        <v>0</v>
      </c>
    </row>
    <row r="4408" spans="1:9" ht="25" customHeight="1">
      <c r="A4408" s="1"/>
      <c r="B4408" s="1">
        <v>229</v>
      </c>
      <c r="C4408" s="13" t="s">
        <v>50</v>
      </c>
      <c r="D4408" s="4">
        <v>44834</v>
      </c>
      <c r="E4408" s="4">
        <v>44853</v>
      </c>
      <c r="F4408" s="5">
        <v>3.3005205380611136</v>
      </c>
      <c r="G4408" s="5">
        <f>'PG facts'!F20</f>
        <v>4</v>
      </c>
      <c r="H4408" s="5">
        <f t="shared" si="136"/>
        <v>10.893435822163223</v>
      </c>
      <c r="I4408" s="5">
        <f t="shared" si="137"/>
        <v>13.202082152244454</v>
      </c>
    </row>
    <row r="4409" spans="1:9" ht="25" customHeight="1">
      <c r="A4409" s="1"/>
      <c r="B4409" s="1">
        <v>229</v>
      </c>
      <c r="C4409" s="13" t="s">
        <v>50</v>
      </c>
      <c r="D4409" s="4">
        <v>44926</v>
      </c>
      <c r="E4409" s="4">
        <v>44945</v>
      </c>
      <c r="F4409" s="5">
        <v>3.7534957034626615</v>
      </c>
      <c r="G4409" s="5">
        <f>'PG facts'!F27</f>
        <v>3</v>
      </c>
      <c r="H4409" s="5">
        <f t="shared" si="136"/>
        <v>14.08872999591266</v>
      </c>
      <c r="I4409" s="5">
        <f t="shared" si="137"/>
        <v>11.260487110387984</v>
      </c>
    </row>
    <row r="4410" spans="1:9" ht="25" customHeight="1">
      <c r="A4410" s="1"/>
      <c r="B4410" s="1">
        <v>229</v>
      </c>
      <c r="C4410" s="13" t="s">
        <v>50</v>
      </c>
      <c r="D4410" s="4">
        <v>45016</v>
      </c>
      <c r="E4410" s="4">
        <v>45037</v>
      </c>
      <c r="F4410" s="5">
        <v>3.8537489057633101</v>
      </c>
      <c r="G4410" s="5">
        <f>'PG facts'!F34</f>
        <v>7</v>
      </c>
      <c r="H4410" s="5">
        <f t="shared" si="136"/>
        <v>14.85138062867191</v>
      </c>
      <c r="I4410" s="5">
        <f t="shared" si="137"/>
        <v>26.97624234034317</v>
      </c>
    </row>
    <row r="4411" spans="1:9" ht="25" customHeight="1">
      <c r="A4411" s="1"/>
      <c r="B4411" s="1">
        <v>229</v>
      </c>
      <c r="C4411" s="13" t="s">
        <v>50</v>
      </c>
      <c r="D4411" s="4">
        <v>45107</v>
      </c>
      <c r="E4411" s="4">
        <v>45135</v>
      </c>
      <c r="F4411" s="5">
        <v>7.4077443221443939</v>
      </c>
      <c r="G4411" s="5">
        <f>'PG facts'!F41</f>
        <v>11</v>
      </c>
      <c r="H4411" s="5">
        <f t="shared" si="136"/>
        <v>54.874675942262506</v>
      </c>
      <c r="I4411" s="5">
        <f t="shared" si="137"/>
        <v>81.485187543588339</v>
      </c>
    </row>
    <row r="4412" spans="1:9" ht="25" customHeight="1">
      <c r="A4412" s="1"/>
      <c r="B4412" s="1">
        <v>229</v>
      </c>
      <c r="C4412" s="13" t="s">
        <v>50</v>
      </c>
      <c r="D4412" s="4">
        <v>45199</v>
      </c>
      <c r="E4412" s="4">
        <v>45217</v>
      </c>
      <c r="F4412" s="5">
        <v>8.5913567558398185</v>
      </c>
      <c r="G4412" s="5">
        <f>'PG facts'!F48</f>
        <v>5</v>
      </c>
      <c r="H4412" s="5">
        <f t="shared" si="136"/>
        <v>73.811410906114489</v>
      </c>
      <c r="I4412" s="5">
        <f t="shared" si="137"/>
        <v>42.956783779199093</v>
      </c>
    </row>
    <row r="4413" spans="1:9" ht="25" customHeight="1">
      <c r="A4413" s="1"/>
      <c r="B4413" s="1">
        <v>229</v>
      </c>
      <c r="C4413" s="13" t="s">
        <v>50</v>
      </c>
      <c r="D4413" s="4">
        <v>45291</v>
      </c>
      <c r="E4413" s="4">
        <v>45314</v>
      </c>
      <c r="F4413" s="5">
        <v>6.8404132280007079</v>
      </c>
      <c r="G4413" s="5">
        <f>'PG facts'!F55</f>
        <v>1</v>
      </c>
      <c r="H4413" s="5">
        <f t="shared" si="136"/>
        <v>46.791253129807068</v>
      </c>
      <c r="I4413" s="5">
        <f t="shared" si="137"/>
        <v>6.8404132280007079</v>
      </c>
    </row>
    <row r="4414" spans="1:9" ht="25" customHeight="1">
      <c r="A4414" s="1"/>
      <c r="B4414" s="1">
        <v>229</v>
      </c>
      <c r="C4414" s="13" t="s">
        <v>50</v>
      </c>
      <c r="D4414" s="4">
        <v>45382</v>
      </c>
      <c r="E4414" s="4">
        <v>45401</v>
      </c>
      <c r="F4414" s="5">
        <v>9.3239110832320513</v>
      </c>
      <c r="G4414" s="5">
        <f>'PG facts'!F62</f>
        <v>3</v>
      </c>
      <c r="H4414" s="5">
        <f t="shared" si="136"/>
        <v>86.93531788801748</v>
      </c>
      <c r="I4414" s="5">
        <f t="shared" si="137"/>
        <v>27.971733249696154</v>
      </c>
    </row>
    <row r="4415" spans="1:9" ht="25" customHeight="1">
      <c r="A4415" s="1"/>
      <c r="B4415" s="1">
        <v>229</v>
      </c>
      <c r="C4415" s="13" t="s">
        <v>50</v>
      </c>
      <c r="D4415" s="4">
        <v>45473</v>
      </c>
      <c r="E4415" s="4">
        <v>45503</v>
      </c>
      <c r="F4415" s="5">
        <v>2.5022114316902933</v>
      </c>
      <c r="G4415" s="5">
        <f>'PG facts'!F69</f>
        <v>3</v>
      </c>
      <c r="H4415" s="5">
        <f t="shared" si="136"/>
        <v>6.2610620488815867</v>
      </c>
      <c r="I4415" s="5">
        <f t="shared" si="137"/>
        <v>7.5066342950708798</v>
      </c>
    </row>
    <row r="4416" spans="1:9" ht="25" customHeight="1">
      <c r="A4416" s="1"/>
      <c r="B4416" s="1">
        <v>229</v>
      </c>
      <c r="C4416" s="13" t="s">
        <v>50</v>
      </c>
      <c r="D4416" s="4">
        <v>45565</v>
      </c>
      <c r="E4416" s="4">
        <v>45583</v>
      </c>
      <c r="F4416" s="5">
        <v>0.79943396399790867</v>
      </c>
      <c r="G4416" s="5">
        <f>'PG facts'!F76</f>
        <v>-2</v>
      </c>
      <c r="H4416" s="5">
        <f t="shared" si="136"/>
        <v>0.63909466279340954</v>
      </c>
      <c r="I4416" s="5">
        <f t="shared" si="137"/>
        <v>-1.5988679279958173</v>
      </c>
    </row>
    <row r="4417" spans="1:9" ht="25" customHeight="1">
      <c r="A4417" s="1"/>
      <c r="B4417" s="1">
        <v>229</v>
      </c>
      <c r="C4417" s="13" t="s">
        <v>50</v>
      </c>
      <c r="D4417" s="4">
        <v>45657</v>
      </c>
      <c r="E4417" s="4">
        <v>45679</v>
      </c>
      <c r="F4417" s="5">
        <v>4.4796110270171052</v>
      </c>
      <c r="G4417" s="5">
        <f>'PG facts'!F83</f>
        <v>2</v>
      </c>
      <c r="H4417" s="5">
        <f t="shared" si="136"/>
        <v>20.066914953373246</v>
      </c>
      <c r="I4417" s="5">
        <f t="shared" si="137"/>
        <v>8.9592220540342105</v>
      </c>
    </row>
    <row r="4418" spans="1:9" ht="25" customHeight="1">
      <c r="A4418" s="1"/>
      <c r="B4418" s="1">
        <v>230</v>
      </c>
      <c r="C4418" s="13" t="s">
        <v>47</v>
      </c>
      <c r="D4418" s="4">
        <v>44651</v>
      </c>
      <c r="E4418" s="4">
        <v>44671</v>
      </c>
      <c r="F4418" s="5">
        <v>6.6867236024844789</v>
      </c>
      <c r="G4418" s="5">
        <f>'PG facts'!F6</f>
        <v>3</v>
      </c>
      <c r="H4418" s="5">
        <f t="shared" si="136"/>
        <v>44.712272536023008</v>
      </c>
      <c r="I4418" s="5">
        <f t="shared" si="137"/>
        <v>20.060170807453439</v>
      </c>
    </row>
    <row r="4419" spans="1:9" ht="25" customHeight="1">
      <c r="A4419" s="1"/>
      <c r="B4419" s="1">
        <v>230</v>
      </c>
      <c r="C4419" s="13" t="s">
        <v>47</v>
      </c>
      <c r="D4419" s="4">
        <v>44742</v>
      </c>
      <c r="E4419" s="4">
        <v>44771</v>
      </c>
      <c r="F4419" s="5">
        <v>3.3005205380611136</v>
      </c>
      <c r="G4419" s="5">
        <f>'PG facts'!F13</f>
        <v>0</v>
      </c>
      <c r="H4419" s="5">
        <f t="shared" si="136"/>
        <v>10.893435822163223</v>
      </c>
      <c r="I4419" s="5">
        <f t="shared" si="137"/>
        <v>0</v>
      </c>
    </row>
    <row r="4420" spans="1:9" ht="25" customHeight="1">
      <c r="A4420" s="1"/>
      <c r="B4420" s="1">
        <v>230</v>
      </c>
      <c r="C4420" s="13" t="s">
        <v>47</v>
      </c>
      <c r="D4420" s="4">
        <v>44834</v>
      </c>
      <c r="E4420" s="4">
        <v>44853</v>
      </c>
      <c r="F4420" s="5">
        <v>3.7534957034626615</v>
      </c>
      <c r="G4420" s="5">
        <f>'PG facts'!F20</f>
        <v>4</v>
      </c>
      <c r="H4420" s="5">
        <f t="shared" si="136"/>
        <v>14.08872999591266</v>
      </c>
      <c r="I4420" s="5">
        <f t="shared" si="137"/>
        <v>15.013982813850646</v>
      </c>
    </row>
    <row r="4421" spans="1:9" ht="25" customHeight="1">
      <c r="A4421" s="1"/>
      <c r="B4421" s="1">
        <v>230</v>
      </c>
      <c r="C4421" s="13" t="s">
        <v>47</v>
      </c>
      <c r="D4421" s="4">
        <v>44926</v>
      </c>
      <c r="E4421" s="4">
        <v>44945</v>
      </c>
      <c r="F4421" s="5">
        <v>3.8537489057633101</v>
      </c>
      <c r="G4421" s="5">
        <f>'PG facts'!F27</f>
        <v>3</v>
      </c>
      <c r="H4421" s="5">
        <f t="shared" si="136"/>
        <v>14.85138062867191</v>
      </c>
      <c r="I4421" s="5">
        <f t="shared" si="137"/>
        <v>11.561246717289929</v>
      </c>
    </row>
    <row r="4422" spans="1:9" ht="25" customHeight="1">
      <c r="A4422" s="1"/>
      <c r="B4422" s="1">
        <v>230</v>
      </c>
      <c r="C4422" s="13" t="s">
        <v>47</v>
      </c>
      <c r="D4422" s="4">
        <v>45016</v>
      </c>
      <c r="E4422" s="4">
        <v>45037</v>
      </c>
      <c r="F4422" s="5">
        <v>7.4077443221443939</v>
      </c>
      <c r="G4422" s="5">
        <f>'PG facts'!F34</f>
        <v>7</v>
      </c>
      <c r="H4422" s="5">
        <f t="shared" ref="H4422:H4485" si="138">F4422^2</f>
        <v>54.874675942262506</v>
      </c>
      <c r="I4422" s="5">
        <f t="shared" ref="I4422:I4485" si="139">F4422*G4422</f>
        <v>51.854210255010756</v>
      </c>
    </row>
    <row r="4423" spans="1:9" ht="25" customHeight="1">
      <c r="A4423" s="1"/>
      <c r="B4423" s="1">
        <v>230</v>
      </c>
      <c r="C4423" s="13" t="s">
        <v>47</v>
      </c>
      <c r="D4423" s="4">
        <v>45107</v>
      </c>
      <c r="E4423" s="4">
        <v>45135</v>
      </c>
      <c r="F4423" s="5">
        <v>8.5913567558398185</v>
      </c>
      <c r="G4423" s="5">
        <f>'PG facts'!F41</f>
        <v>11</v>
      </c>
      <c r="H4423" s="5">
        <f t="shared" si="138"/>
        <v>73.811410906114489</v>
      </c>
      <c r="I4423" s="5">
        <f t="shared" si="139"/>
        <v>94.504924314237996</v>
      </c>
    </row>
    <row r="4424" spans="1:9" ht="25" customHeight="1">
      <c r="A4424" s="1"/>
      <c r="B4424" s="1">
        <v>230</v>
      </c>
      <c r="C4424" s="13" t="s">
        <v>47</v>
      </c>
      <c r="D4424" s="4">
        <v>45199</v>
      </c>
      <c r="E4424" s="4">
        <v>45217</v>
      </c>
      <c r="F4424" s="5">
        <v>6.8404132280007079</v>
      </c>
      <c r="G4424" s="5">
        <f>'PG facts'!F48</f>
        <v>5</v>
      </c>
      <c r="H4424" s="5">
        <f t="shared" si="138"/>
        <v>46.791253129807068</v>
      </c>
      <c r="I4424" s="5">
        <f t="shared" si="139"/>
        <v>34.202066140003538</v>
      </c>
    </row>
    <row r="4425" spans="1:9" ht="25" customHeight="1">
      <c r="A4425" s="1"/>
      <c r="B4425" s="1">
        <v>230</v>
      </c>
      <c r="C4425" s="13" t="s">
        <v>47</v>
      </c>
      <c r="D4425" s="4">
        <v>45291</v>
      </c>
      <c r="E4425" s="4">
        <v>45314</v>
      </c>
      <c r="F4425" s="5">
        <v>9.3239110832320513</v>
      </c>
      <c r="G4425" s="5">
        <f>'PG facts'!F55</f>
        <v>1</v>
      </c>
      <c r="H4425" s="5">
        <f t="shared" si="138"/>
        <v>86.93531788801748</v>
      </c>
      <c r="I4425" s="5">
        <f t="shared" si="139"/>
        <v>9.3239110832320513</v>
      </c>
    </row>
    <row r="4426" spans="1:9" ht="25" customHeight="1">
      <c r="A4426" s="1"/>
      <c r="B4426" s="1">
        <v>230</v>
      </c>
      <c r="C4426" s="13" t="s">
        <v>47</v>
      </c>
      <c r="D4426" s="4">
        <v>45382</v>
      </c>
      <c r="E4426" s="4">
        <v>45401</v>
      </c>
      <c r="F4426" s="5">
        <v>2.5022114316902933</v>
      </c>
      <c r="G4426" s="5">
        <f>'PG facts'!F62</f>
        <v>3</v>
      </c>
      <c r="H4426" s="5">
        <f t="shared" si="138"/>
        <v>6.2610620488815867</v>
      </c>
      <c r="I4426" s="5">
        <f t="shared" si="139"/>
        <v>7.5066342950708798</v>
      </c>
    </row>
    <row r="4427" spans="1:9" ht="25" customHeight="1">
      <c r="A4427" s="1"/>
      <c r="B4427" s="1">
        <v>230</v>
      </c>
      <c r="C4427" s="13" t="s">
        <v>47</v>
      </c>
      <c r="D4427" s="4">
        <v>45473</v>
      </c>
      <c r="E4427" s="4">
        <v>45503</v>
      </c>
      <c r="F4427" s="5">
        <v>0.79943396399790867</v>
      </c>
      <c r="G4427" s="5">
        <f>'PG facts'!F69</f>
        <v>3</v>
      </c>
      <c r="H4427" s="5">
        <f t="shared" si="138"/>
        <v>0.63909466279340954</v>
      </c>
      <c r="I4427" s="5">
        <f t="shared" si="139"/>
        <v>2.398301891993726</v>
      </c>
    </row>
    <row r="4428" spans="1:9" ht="25" customHeight="1">
      <c r="A4428" s="1"/>
      <c r="B4428" s="1">
        <v>230</v>
      </c>
      <c r="C4428" s="13" t="s">
        <v>47</v>
      </c>
      <c r="D4428" s="4">
        <v>45565</v>
      </c>
      <c r="E4428" s="4">
        <v>45583</v>
      </c>
      <c r="F4428" s="5">
        <v>4.4796110270171052</v>
      </c>
      <c r="G4428" s="5">
        <f>'PG facts'!F76</f>
        <v>-2</v>
      </c>
      <c r="H4428" s="5">
        <f t="shared" si="138"/>
        <v>20.066914953373246</v>
      </c>
      <c r="I4428" s="5">
        <f t="shared" si="139"/>
        <v>-8.9592220540342105</v>
      </c>
    </row>
    <row r="4429" spans="1:9" ht="25" customHeight="1">
      <c r="A4429" s="1"/>
      <c r="B4429" s="1">
        <v>230</v>
      </c>
      <c r="C4429" s="13" t="s">
        <v>47</v>
      </c>
      <c r="D4429" s="4">
        <v>45657</v>
      </c>
      <c r="E4429" s="4">
        <v>45679</v>
      </c>
      <c r="F4429" s="5">
        <v>2.7693852484736547</v>
      </c>
      <c r="G4429" s="5">
        <f>'PG facts'!F83</f>
        <v>2</v>
      </c>
      <c r="H4429" s="5">
        <f t="shared" si="138"/>
        <v>7.6694946544634863</v>
      </c>
      <c r="I4429" s="5">
        <f t="shared" si="139"/>
        <v>5.5387704969473095</v>
      </c>
    </row>
    <row r="4430" spans="1:9" ht="25" customHeight="1">
      <c r="A4430" s="1"/>
      <c r="B4430" s="1">
        <v>230</v>
      </c>
      <c r="C4430" s="13" t="s">
        <v>50</v>
      </c>
      <c r="D4430" s="4">
        <v>44742</v>
      </c>
      <c r="E4430" s="4">
        <v>44771</v>
      </c>
      <c r="F4430" s="5">
        <v>6.6867236024844789</v>
      </c>
      <c r="G4430" s="5">
        <f>'PG facts'!F13</f>
        <v>0</v>
      </c>
      <c r="H4430" s="5">
        <f t="shared" si="138"/>
        <v>44.712272536023008</v>
      </c>
      <c r="I4430" s="5">
        <f t="shared" si="139"/>
        <v>0</v>
      </c>
    </row>
    <row r="4431" spans="1:9" ht="25" customHeight="1">
      <c r="A4431" s="1"/>
      <c r="B4431" s="1">
        <v>230</v>
      </c>
      <c r="C4431" s="13" t="s">
        <v>50</v>
      </c>
      <c r="D4431" s="4">
        <v>44834</v>
      </c>
      <c r="E4431" s="4">
        <v>44853</v>
      </c>
      <c r="F4431" s="5">
        <v>3.3005205380611136</v>
      </c>
      <c r="G4431" s="5">
        <f>'PG facts'!F20</f>
        <v>4</v>
      </c>
      <c r="H4431" s="5">
        <f t="shared" si="138"/>
        <v>10.893435822163223</v>
      </c>
      <c r="I4431" s="5">
        <f t="shared" si="139"/>
        <v>13.202082152244454</v>
      </c>
    </row>
    <row r="4432" spans="1:9" ht="25" customHeight="1">
      <c r="A4432" s="1"/>
      <c r="B4432" s="1">
        <v>230</v>
      </c>
      <c r="C4432" s="13" t="s">
        <v>50</v>
      </c>
      <c r="D4432" s="4">
        <v>44926</v>
      </c>
      <c r="E4432" s="4">
        <v>44945</v>
      </c>
      <c r="F4432" s="5">
        <v>3.7534957034626615</v>
      </c>
      <c r="G4432" s="5">
        <f>'PG facts'!F27</f>
        <v>3</v>
      </c>
      <c r="H4432" s="5">
        <f t="shared" si="138"/>
        <v>14.08872999591266</v>
      </c>
      <c r="I4432" s="5">
        <f t="shared" si="139"/>
        <v>11.260487110387984</v>
      </c>
    </row>
    <row r="4433" spans="1:9" ht="25" customHeight="1">
      <c r="A4433" s="1"/>
      <c r="B4433" s="1">
        <v>230</v>
      </c>
      <c r="C4433" s="13" t="s">
        <v>50</v>
      </c>
      <c r="D4433" s="4">
        <v>45016</v>
      </c>
      <c r="E4433" s="4">
        <v>45037</v>
      </c>
      <c r="F4433" s="5">
        <v>3.8537489057633101</v>
      </c>
      <c r="G4433" s="5">
        <f>'PG facts'!F34</f>
        <v>7</v>
      </c>
      <c r="H4433" s="5">
        <f t="shared" si="138"/>
        <v>14.85138062867191</v>
      </c>
      <c r="I4433" s="5">
        <f t="shared" si="139"/>
        <v>26.97624234034317</v>
      </c>
    </row>
    <row r="4434" spans="1:9" ht="25" customHeight="1">
      <c r="A4434" s="1"/>
      <c r="B4434" s="1">
        <v>230</v>
      </c>
      <c r="C4434" s="13" t="s">
        <v>50</v>
      </c>
      <c r="D4434" s="4">
        <v>45107</v>
      </c>
      <c r="E4434" s="4">
        <v>45135</v>
      </c>
      <c r="F4434" s="5">
        <v>7.4077443221443939</v>
      </c>
      <c r="G4434" s="5">
        <f>'PG facts'!F41</f>
        <v>11</v>
      </c>
      <c r="H4434" s="5">
        <f t="shared" si="138"/>
        <v>54.874675942262506</v>
      </c>
      <c r="I4434" s="5">
        <f t="shared" si="139"/>
        <v>81.485187543588339</v>
      </c>
    </row>
    <row r="4435" spans="1:9" ht="25" customHeight="1">
      <c r="A4435" s="1"/>
      <c r="B4435" s="1">
        <v>230</v>
      </c>
      <c r="C4435" s="13" t="s">
        <v>50</v>
      </c>
      <c r="D4435" s="4">
        <v>45199</v>
      </c>
      <c r="E4435" s="4">
        <v>45217</v>
      </c>
      <c r="F4435" s="5">
        <v>8.5913567558398185</v>
      </c>
      <c r="G4435" s="5">
        <f>'PG facts'!F48</f>
        <v>5</v>
      </c>
      <c r="H4435" s="5">
        <f t="shared" si="138"/>
        <v>73.811410906114489</v>
      </c>
      <c r="I4435" s="5">
        <f t="shared" si="139"/>
        <v>42.956783779199093</v>
      </c>
    </row>
    <row r="4436" spans="1:9" ht="25" customHeight="1">
      <c r="A4436" s="1"/>
      <c r="B4436" s="1">
        <v>230</v>
      </c>
      <c r="C4436" s="13" t="s">
        <v>50</v>
      </c>
      <c r="D4436" s="4">
        <v>45291</v>
      </c>
      <c r="E4436" s="4">
        <v>45314</v>
      </c>
      <c r="F4436" s="5">
        <v>6.8404132280007079</v>
      </c>
      <c r="G4436" s="5">
        <f>'PG facts'!F55</f>
        <v>1</v>
      </c>
      <c r="H4436" s="5">
        <f t="shared" si="138"/>
        <v>46.791253129807068</v>
      </c>
      <c r="I4436" s="5">
        <f t="shared" si="139"/>
        <v>6.8404132280007079</v>
      </c>
    </row>
    <row r="4437" spans="1:9" ht="25" customHeight="1">
      <c r="A4437" s="1"/>
      <c r="B4437" s="1">
        <v>230</v>
      </c>
      <c r="C4437" s="13" t="s">
        <v>50</v>
      </c>
      <c r="D4437" s="4">
        <v>45382</v>
      </c>
      <c r="E4437" s="4">
        <v>45401</v>
      </c>
      <c r="F4437" s="5">
        <v>9.3239110832320513</v>
      </c>
      <c r="G4437" s="5">
        <f>'PG facts'!F62</f>
        <v>3</v>
      </c>
      <c r="H4437" s="5">
        <f t="shared" si="138"/>
        <v>86.93531788801748</v>
      </c>
      <c r="I4437" s="5">
        <f t="shared" si="139"/>
        <v>27.971733249696154</v>
      </c>
    </row>
    <row r="4438" spans="1:9" ht="25" customHeight="1">
      <c r="A4438" s="1"/>
      <c r="B4438" s="1">
        <v>230</v>
      </c>
      <c r="C4438" s="13" t="s">
        <v>50</v>
      </c>
      <c r="D4438" s="4">
        <v>45473</v>
      </c>
      <c r="E4438" s="4">
        <v>45503</v>
      </c>
      <c r="F4438" s="5">
        <v>2.5022114316902933</v>
      </c>
      <c r="G4438" s="5">
        <f>'PG facts'!F69</f>
        <v>3</v>
      </c>
      <c r="H4438" s="5">
        <f t="shared" si="138"/>
        <v>6.2610620488815867</v>
      </c>
      <c r="I4438" s="5">
        <f t="shared" si="139"/>
        <v>7.5066342950708798</v>
      </c>
    </row>
    <row r="4439" spans="1:9" ht="25" customHeight="1">
      <c r="A4439" s="1"/>
      <c r="B4439" s="1">
        <v>230</v>
      </c>
      <c r="C4439" s="13" t="s">
        <v>50</v>
      </c>
      <c r="D4439" s="4">
        <v>45565</v>
      </c>
      <c r="E4439" s="4">
        <v>45583</v>
      </c>
      <c r="F4439" s="5">
        <v>0.79943396399790867</v>
      </c>
      <c r="G4439" s="5">
        <f>'PG facts'!F76</f>
        <v>-2</v>
      </c>
      <c r="H4439" s="5">
        <f t="shared" si="138"/>
        <v>0.63909466279340954</v>
      </c>
      <c r="I4439" s="5">
        <f t="shared" si="139"/>
        <v>-1.5988679279958173</v>
      </c>
    </row>
    <row r="4440" spans="1:9" ht="25" customHeight="1">
      <c r="A4440" s="1"/>
      <c r="B4440" s="1">
        <v>230</v>
      </c>
      <c r="C4440" s="13" t="s">
        <v>50</v>
      </c>
      <c r="D4440" s="4">
        <v>45657</v>
      </c>
      <c r="E4440" s="4">
        <v>45679</v>
      </c>
      <c r="F4440" s="5">
        <v>4.4796110270171052</v>
      </c>
      <c r="G4440" s="5">
        <f>'PG facts'!F83</f>
        <v>2</v>
      </c>
      <c r="H4440" s="5">
        <f t="shared" si="138"/>
        <v>20.066914953373246</v>
      </c>
      <c r="I4440" s="5">
        <f t="shared" si="139"/>
        <v>8.9592220540342105</v>
      </c>
    </row>
    <row r="4441" spans="1:9" ht="25" customHeight="1">
      <c r="A4441" s="1"/>
      <c r="B4441" s="1">
        <v>231</v>
      </c>
      <c r="C4441" s="13" t="s">
        <v>47</v>
      </c>
      <c r="D4441" s="4">
        <v>44651</v>
      </c>
      <c r="E4441" s="4">
        <v>44671</v>
      </c>
      <c r="F4441" s="5">
        <v>6.6867236024844789</v>
      </c>
      <c r="G4441" s="5">
        <f>'PG facts'!F8</f>
        <v>16</v>
      </c>
      <c r="H4441" s="5">
        <f t="shared" si="138"/>
        <v>44.712272536023008</v>
      </c>
      <c r="I4441" s="5">
        <f t="shared" si="139"/>
        <v>106.98757763975166</v>
      </c>
    </row>
    <row r="4442" spans="1:9" ht="25" customHeight="1">
      <c r="A4442" s="1"/>
      <c r="B4442" s="1">
        <v>231</v>
      </c>
      <c r="C4442" s="13" t="s">
        <v>47</v>
      </c>
      <c r="D4442" s="4">
        <v>44742</v>
      </c>
      <c r="E4442" s="4">
        <v>44771</v>
      </c>
      <c r="F4442" s="5">
        <v>3.3005205380611136</v>
      </c>
      <c r="G4442" s="5">
        <f>'PG facts'!F15</f>
        <v>9</v>
      </c>
      <c r="H4442" s="5">
        <f t="shared" si="138"/>
        <v>10.893435822163223</v>
      </c>
      <c r="I4442" s="5">
        <f t="shared" si="139"/>
        <v>29.704684842550023</v>
      </c>
    </row>
    <row r="4443" spans="1:9" ht="25" customHeight="1">
      <c r="A4443" s="1"/>
      <c r="B4443" s="1">
        <v>231</v>
      </c>
      <c r="C4443" s="13" t="s">
        <v>47</v>
      </c>
      <c r="D4443" s="4">
        <v>44834</v>
      </c>
      <c r="E4443" s="4">
        <v>44853</v>
      </c>
      <c r="F4443" s="5">
        <v>3.7534957034626615</v>
      </c>
      <c r="G4443" s="5">
        <f>'PG facts'!F22</f>
        <v>8</v>
      </c>
      <c r="H4443" s="5">
        <f t="shared" si="138"/>
        <v>14.08872999591266</v>
      </c>
      <c r="I4443" s="5">
        <f t="shared" si="139"/>
        <v>30.027965627701292</v>
      </c>
    </row>
    <row r="4444" spans="1:9" ht="25" customHeight="1">
      <c r="A4444" s="1"/>
      <c r="B4444" s="1">
        <v>231</v>
      </c>
      <c r="C4444" s="13" t="s">
        <v>47</v>
      </c>
      <c r="D4444" s="4">
        <v>44926</v>
      </c>
      <c r="E4444" s="4">
        <v>44945</v>
      </c>
      <c r="F4444" s="5">
        <v>3.8537489057633101</v>
      </c>
      <c r="G4444" s="5">
        <f>'PG facts'!F29</f>
        <v>8</v>
      </c>
      <c r="H4444" s="5">
        <f t="shared" si="138"/>
        <v>14.85138062867191</v>
      </c>
      <c r="I4444" s="5">
        <f t="shared" si="139"/>
        <v>30.829991246106481</v>
      </c>
    </row>
    <row r="4445" spans="1:9" ht="25" customHeight="1">
      <c r="A4445" s="1"/>
      <c r="B4445" s="1">
        <v>231</v>
      </c>
      <c r="C4445" s="13" t="s">
        <v>47</v>
      </c>
      <c r="D4445" s="4">
        <v>45016</v>
      </c>
      <c r="E4445" s="4">
        <v>45037</v>
      </c>
      <c r="F4445" s="5">
        <v>7.4077443221443939</v>
      </c>
      <c r="G4445" s="5">
        <f>'PG facts'!F36</f>
        <v>9</v>
      </c>
      <c r="H4445" s="5">
        <f t="shared" si="138"/>
        <v>54.874675942262506</v>
      </c>
      <c r="I4445" s="5">
        <f t="shared" si="139"/>
        <v>66.669698899299547</v>
      </c>
    </row>
    <row r="4446" spans="1:9" ht="25" customHeight="1">
      <c r="A4446" s="1"/>
      <c r="B4446" s="1">
        <v>231</v>
      </c>
      <c r="C4446" s="13" t="s">
        <v>47</v>
      </c>
      <c r="D4446" s="4">
        <v>45107</v>
      </c>
      <c r="E4446" s="4">
        <v>45135</v>
      </c>
      <c r="F4446" s="5">
        <v>8.5913567558398185</v>
      </c>
      <c r="G4446" s="5">
        <f>'PG facts'!F43</f>
        <v>5</v>
      </c>
      <c r="H4446" s="5">
        <f t="shared" si="138"/>
        <v>73.811410906114489</v>
      </c>
      <c r="I4446" s="5">
        <f t="shared" si="139"/>
        <v>42.956783779199093</v>
      </c>
    </row>
    <row r="4447" spans="1:9" ht="25" customHeight="1">
      <c r="A4447" s="1"/>
      <c r="B4447" s="1">
        <v>231</v>
      </c>
      <c r="C4447" s="13" t="s">
        <v>47</v>
      </c>
      <c r="D4447" s="4">
        <v>45199</v>
      </c>
      <c r="E4447" s="4">
        <v>45217</v>
      </c>
      <c r="F4447" s="5">
        <v>6.8404132280007079</v>
      </c>
      <c r="G4447" s="5">
        <f>'PG facts'!F50</f>
        <v>10</v>
      </c>
      <c r="H4447" s="5">
        <f t="shared" si="138"/>
        <v>46.791253129807068</v>
      </c>
      <c r="I4447" s="5">
        <f t="shared" si="139"/>
        <v>68.404132280007076</v>
      </c>
    </row>
    <row r="4448" spans="1:9" ht="25" customHeight="1">
      <c r="A4448" s="1"/>
      <c r="B4448" s="1">
        <v>231</v>
      </c>
      <c r="C4448" s="13" t="s">
        <v>47</v>
      </c>
      <c r="D4448" s="4">
        <v>45291</v>
      </c>
      <c r="E4448" s="4">
        <v>45314</v>
      </c>
      <c r="F4448" s="5">
        <v>9.5277766887521089</v>
      </c>
      <c r="G4448" s="5">
        <f>'PG facts'!F57</f>
        <v>2</v>
      </c>
      <c r="H4448" s="5">
        <f t="shared" si="138"/>
        <v>90.778528630728104</v>
      </c>
      <c r="I4448" s="5">
        <f t="shared" si="139"/>
        <v>19.055553377504218</v>
      </c>
    </row>
    <row r="4449" spans="1:9" ht="25" customHeight="1">
      <c r="A4449" s="1"/>
      <c r="B4449" s="1">
        <v>231</v>
      </c>
      <c r="C4449" s="13" t="s">
        <v>47</v>
      </c>
      <c r="D4449" s="4">
        <v>45382</v>
      </c>
      <c r="E4449" s="4">
        <v>45401</v>
      </c>
      <c r="F4449" s="5">
        <v>2.1559106393390204</v>
      </c>
      <c r="G4449" s="5">
        <f>'PG facts'!F64</f>
        <v>2</v>
      </c>
      <c r="H4449" s="5">
        <f t="shared" si="138"/>
        <v>4.6479506848151839</v>
      </c>
      <c r="I4449" s="5">
        <f t="shared" si="139"/>
        <v>4.3118212786780408</v>
      </c>
    </row>
    <row r="4450" spans="1:9" ht="25" customHeight="1">
      <c r="A4450" s="1"/>
      <c r="B4450" s="1">
        <v>231</v>
      </c>
      <c r="C4450" s="13" t="s">
        <v>47</v>
      </c>
      <c r="D4450" s="4">
        <v>45473</v>
      </c>
      <c r="E4450" s="4">
        <v>45503</v>
      </c>
      <c r="F4450" s="5">
        <v>0.79943396399790867</v>
      </c>
      <c r="G4450" s="5">
        <f>'PG facts'!F71</f>
        <v>4</v>
      </c>
      <c r="H4450" s="5">
        <f t="shared" si="138"/>
        <v>0.63909466279340954</v>
      </c>
      <c r="I4450" s="5">
        <f t="shared" si="139"/>
        <v>3.1977358559916347</v>
      </c>
    </row>
    <row r="4451" spans="1:9" ht="25" customHeight="1">
      <c r="A4451" s="1"/>
      <c r="B4451" s="1">
        <v>231</v>
      </c>
      <c r="C4451" s="13" t="s">
        <v>47</v>
      </c>
      <c r="D4451" s="4">
        <v>45565</v>
      </c>
      <c r="E4451" s="4">
        <v>45583</v>
      </c>
      <c r="F4451" s="5">
        <v>4.4796110270171052</v>
      </c>
      <c r="G4451" s="5">
        <f>'PG facts'!F78</f>
        <v>4</v>
      </c>
      <c r="H4451" s="5">
        <f t="shared" si="138"/>
        <v>20.066914953373246</v>
      </c>
      <c r="I4451" s="5">
        <f t="shared" si="139"/>
        <v>17.918444108068421</v>
      </c>
    </row>
    <row r="4452" spans="1:9" ht="25" customHeight="1">
      <c r="A4452" s="1"/>
      <c r="B4452" s="1">
        <v>231</v>
      </c>
      <c r="C4452" s="13" t="s">
        <v>50</v>
      </c>
      <c r="D4452" s="4">
        <v>44742</v>
      </c>
      <c r="E4452" s="4">
        <v>44771</v>
      </c>
      <c r="F4452" s="5">
        <v>6.6867236024844789</v>
      </c>
      <c r="G4452" s="5">
        <f>'PG facts'!F15</f>
        <v>9</v>
      </c>
      <c r="H4452" s="5">
        <f t="shared" si="138"/>
        <v>44.712272536023008</v>
      </c>
      <c r="I4452" s="5">
        <f t="shared" si="139"/>
        <v>60.180512422360309</v>
      </c>
    </row>
    <row r="4453" spans="1:9" ht="25" customHeight="1">
      <c r="A4453" s="1"/>
      <c r="B4453" s="1">
        <v>231</v>
      </c>
      <c r="C4453" s="13" t="s">
        <v>50</v>
      </c>
      <c r="D4453" s="4">
        <v>44834</v>
      </c>
      <c r="E4453" s="4">
        <v>44853</v>
      </c>
      <c r="F4453" s="5">
        <v>3.3005205380611136</v>
      </c>
      <c r="G4453" s="5">
        <f>'PG facts'!F22</f>
        <v>8</v>
      </c>
      <c r="H4453" s="5">
        <f t="shared" si="138"/>
        <v>10.893435822163223</v>
      </c>
      <c r="I4453" s="5">
        <f t="shared" si="139"/>
        <v>26.404164304488908</v>
      </c>
    </row>
    <row r="4454" spans="1:9" ht="25" customHeight="1">
      <c r="A4454" s="1"/>
      <c r="B4454" s="1">
        <v>231</v>
      </c>
      <c r="C4454" s="13" t="s">
        <v>50</v>
      </c>
      <c r="D4454" s="4">
        <v>44926</v>
      </c>
      <c r="E4454" s="4">
        <v>44945</v>
      </c>
      <c r="F4454" s="5">
        <v>3.7534957034626615</v>
      </c>
      <c r="G4454" s="5">
        <f>'PG facts'!F29</f>
        <v>8</v>
      </c>
      <c r="H4454" s="5">
        <f t="shared" si="138"/>
        <v>14.08872999591266</v>
      </c>
      <c r="I4454" s="5">
        <f t="shared" si="139"/>
        <v>30.027965627701292</v>
      </c>
    </row>
    <row r="4455" spans="1:9" ht="25" customHeight="1">
      <c r="A4455" s="1"/>
      <c r="B4455" s="1">
        <v>231</v>
      </c>
      <c r="C4455" s="13" t="s">
        <v>50</v>
      </c>
      <c r="D4455" s="4">
        <v>45016</v>
      </c>
      <c r="E4455" s="4">
        <v>45037</v>
      </c>
      <c r="F4455" s="5">
        <v>3.8537489057633101</v>
      </c>
      <c r="G4455" s="5">
        <f>'PG facts'!F36</f>
        <v>9</v>
      </c>
      <c r="H4455" s="5">
        <f t="shared" si="138"/>
        <v>14.85138062867191</v>
      </c>
      <c r="I4455" s="5">
        <f t="shared" si="139"/>
        <v>34.683740151869792</v>
      </c>
    </row>
    <row r="4456" spans="1:9" ht="25" customHeight="1">
      <c r="A4456" s="1"/>
      <c r="B4456" s="1">
        <v>231</v>
      </c>
      <c r="C4456" s="13" t="s">
        <v>50</v>
      </c>
      <c r="D4456" s="4">
        <v>45107</v>
      </c>
      <c r="E4456" s="4">
        <v>45135</v>
      </c>
      <c r="F4456" s="5">
        <v>7.4077443221443939</v>
      </c>
      <c r="G4456" s="5">
        <f>'PG facts'!F43</f>
        <v>5</v>
      </c>
      <c r="H4456" s="5">
        <f t="shared" si="138"/>
        <v>54.874675942262506</v>
      </c>
      <c r="I4456" s="5">
        <f t="shared" si="139"/>
        <v>37.038721610721971</v>
      </c>
    </row>
    <row r="4457" spans="1:9" ht="25" customHeight="1">
      <c r="A4457" s="1"/>
      <c r="B4457" s="1">
        <v>231</v>
      </c>
      <c r="C4457" s="13" t="s">
        <v>50</v>
      </c>
      <c r="D4457" s="4">
        <v>45199</v>
      </c>
      <c r="E4457" s="4">
        <v>45217</v>
      </c>
      <c r="F4457" s="5">
        <v>8.5913567558398185</v>
      </c>
      <c r="G4457" s="5">
        <f>'PG facts'!F50</f>
        <v>10</v>
      </c>
      <c r="H4457" s="5">
        <f t="shared" si="138"/>
        <v>73.811410906114489</v>
      </c>
      <c r="I4457" s="5">
        <f t="shared" si="139"/>
        <v>85.913567558398185</v>
      </c>
    </row>
    <row r="4458" spans="1:9" ht="25" customHeight="1">
      <c r="A4458" s="1"/>
      <c r="B4458" s="1">
        <v>231</v>
      </c>
      <c r="C4458" s="13" t="s">
        <v>50</v>
      </c>
      <c r="D4458" s="4">
        <v>45291</v>
      </c>
      <c r="E4458" s="4">
        <v>45314</v>
      </c>
      <c r="F4458" s="5">
        <v>6.8404132280007079</v>
      </c>
      <c r="G4458" s="5">
        <f>'PG facts'!F57</f>
        <v>2</v>
      </c>
      <c r="H4458" s="5">
        <f t="shared" si="138"/>
        <v>46.791253129807068</v>
      </c>
      <c r="I4458" s="5">
        <f t="shared" si="139"/>
        <v>13.680826456001416</v>
      </c>
    </row>
    <row r="4459" spans="1:9" ht="25" customHeight="1">
      <c r="A4459" s="1"/>
      <c r="B4459" s="1">
        <v>231</v>
      </c>
      <c r="C4459" s="13" t="s">
        <v>50</v>
      </c>
      <c r="D4459" s="4">
        <v>45382</v>
      </c>
      <c r="E4459" s="4">
        <v>45401</v>
      </c>
      <c r="F4459" s="5">
        <v>9.5277766887521089</v>
      </c>
      <c r="G4459" s="5">
        <f>'PG facts'!F64</f>
        <v>2</v>
      </c>
      <c r="H4459" s="5">
        <f t="shared" si="138"/>
        <v>90.778528630728104</v>
      </c>
      <c r="I4459" s="5">
        <f t="shared" si="139"/>
        <v>19.055553377504218</v>
      </c>
    </row>
    <row r="4460" spans="1:9" ht="25" customHeight="1">
      <c r="A4460" s="1"/>
      <c r="B4460" s="1">
        <v>231</v>
      </c>
      <c r="C4460" s="13" t="s">
        <v>50</v>
      </c>
      <c r="D4460" s="4">
        <v>45473</v>
      </c>
      <c r="E4460" s="4">
        <v>45503</v>
      </c>
      <c r="F4460" s="5">
        <v>2.1559106393390204</v>
      </c>
      <c r="G4460" s="5">
        <f>'PG facts'!F71</f>
        <v>4</v>
      </c>
      <c r="H4460" s="5">
        <f t="shared" si="138"/>
        <v>4.6479506848151839</v>
      </c>
      <c r="I4460" s="5">
        <f t="shared" si="139"/>
        <v>8.6236425573560815</v>
      </c>
    </row>
    <row r="4461" spans="1:9" ht="25" customHeight="1">
      <c r="A4461" s="1"/>
      <c r="B4461" s="1">
        <v>231</v>
      </c>
      <c r="C4461" s="13" t="s">
        <v>50</v>
      </c>
      <c r="D4461" s="4">
        <v>45565</v>
      </c>
      <c r="E4461" s="4">
        <v>45583</v>
      </c>
      <c r="F4461" s="5">
        <v>0.79943396399790867</v>
      </c>
      <c r="G4461" s="5">
        <f>'PG facts'!F78</f>
        <v>4</v>
      </c>
      <c r="H4461" s="5">
        <f t="shared" si="138"/>
        <v>0.63909466279340954</v>
      </c>
      <c r="I4461" s="5">
        <f t="shared" si="139"/>
        <v>3.1977358559916347</v>
      </c>
    </row>
    <row r="4462" spans="1:9" ht="25" customHeight="1">
      <c r="A4462" s="1"/>
      <c r="B4462" s="1">
        <v>232</v>
      </c>
      <c r="C4462" s="13" t="s">
        <v>47</v>
      </c>
      <c r="D4462" s="4">
        <v>44651</v>
      </c>
      <c r="E4462" s="4">
        <v>44671</v>
      </c>
      <c r="F4462" s="5">
        <v>6.6867236024844789</v>
      </c>
      <c r="G4462" s="5">
        <f>'PG facts'!F8</f>
        <v>16</v>
      </c>
      <c r="H4462" s="5">
        <f t="shared" si="138"/>
        <v>44.712272536023008</v>
      </c>
      <c r="I4462" s="5">
        <f t="shared" si="139"/>
        <v>106.98757763975166</v>
      </c>
    </row>
    <row r="4463" spans="1:9" ht="25" customHeight="1">
      <c r="A4463" s="1"/>
      <c r="B4463" s="1">
        <v>232</v>
      </c>
      <c r="C4463" s="13" t="s">
        <v>47</v>
      </c>
      <c r="D4463" s="4">
        <v>44742</v>
      </c>
      <c r="E4463" s="4">
        <v>44771</v>
      </c>
      <c r="F4463" s="5">
        <v>3.3005205380611136</v>
      </c>
      <c r="G4463" s="5">
        <f>'PG facts'!F15</f>
        <v>9</v>
      </c>
      <c r="H4463" s="5">
        <f t="shared" si="138"/>
        <v>10.893435822163223</v>
      </c>
      <c r="I4463" s="5">
        <f t="shared" si="139"/>
        <v>29.704684842550023</v>
      </c>
    </row>
    <row r="4464" spans="1:9" ht="25" customHeight="1">
      <c r="A4464" s="1"/>
      <c r="B4464" s="1">
        <v>232</v>
      </c>
      <c r="C4464" s="13" t="s">
        <v>47</v>
      </c>
      <c r="D4464" s="4">
        <v>44834</v>
      </c>
      <c r="E4464" s="4">
        <v>44853</v>
      </c>
      <c r="F4464" s="5">
        <v>3.7534957034626615</v>
      </c>
      <c r="G4464" s="5">
        <f>'PG facts'!F22</f>
        <v>8</v>
      </c>
      <c r="H4464" s="5">
        <f t="shared" si="138"/>
        <v>14.08872999591266</v>
      </c>
      <c r="I4464" s="5">
        <f t="shared" si="139"/>
        <v>30.027965627701292</v>
      </c>
    </row>
    <row r="4465" spans="1:9" ht="25" customHeight="1">
      <c r="A4465" s="1"/>
      <c r="B4465" s="1">
        <v>232</v>
      </c>
      <c r="C4465" s="13" t="s">
        <v>47</v>
      </c>
      <c r="D4465" s="4">
        <v>44926</v>
      </c>
      <c r="E4465" s="4">
        <v>44945</v>
      </c>
      <c r="F4465" s="5">
        <v>3.8537489057633101</v>
      </c>
      <c r="G4465" s="5">
        <f>'PG facts'!F29</f>
        <v>8</v>
      </c>
      <c r="H4465" s="5">
        <f t="shared" si="138"/>
        <v>14.85138062867191</v>
      </c>
      <c r="I4465" s="5">
        <f t="shared" si="139"/>
        <v>30.829991246106481</v>
      </c>
    </row>
    <row r="4466" spans="1:9" ht="25" customHeight="1">
      <c r="A4466" s="1"/>
      <c r="B4466" s="1">
        <v>232</v>
      </c>
      <c r="C4466" s="13" t="s">
        <v>47</v>
      </c>
      <c r="D4466" s="4">
        <v>45016</v>
      </c>
      <c r="E4466" s="4">
        <v>45037</v>
      </c>
      <c r="F4466" s="5">
        <v>7.4077443221443939</v>
      </c>
      <c r="G4466" s="5">
        <f>'PG facts'!F36</f>
        <v>9</v>
      </c>
      <c r="H4466" s="5">
        <f t="shared" si="138"/>
        <v>54.874675942262506</v>
      </c>
      <c r="I4466" s="5">
        <f t="shared" si="139"/>
        <v>66.669698899299547</v>
      </c>
    </row>
    <row r="4467" spans="1:9" ht="25" customHeight="1">
      <c r="A4467" s="1"/>
      <c r="B4467" s="1">
        <v>232</v>
      </c>
      <c r="C4467" s="13" t="s">
        <v>47</v>
      </c>
      <c r="D4467" s="4">
        <v>45107</v>
      </c>
      <c r="E4467" s="4">
        <v>45135</v>
      </c>
      <c r="F4467" s="5">
        <v>8.5913567558398185</v>
      </c>
      <c r="G4467" s="5">
        <f>'PG facts'!F43</f>
        <v>5</v>
      </c>
      <c r="H4467" s="5">
        <f t="shared" si="138"/>
        <v>73.811410906114489</v>
      </c>
      <c r="I4467" s="5">
        <f t="shared" si="139"/>
        <v>42.956783779199093</v>
      </c>
    </row>
    <row r="4468" spans="1:9" ht="25" customHeight="1">
      <c r="A4468" s="1"/>
      <c r="B4468" s="1">
        <v>232</v>
      </c>
      <c r="C4468" s="13" t="s">
        <v>47</v>
      </c>
      <c r="D4468" s="4">
        <v>45199</v>
      </c>
      <c r="E4468" s="4">
        <v>45217</v>
      </c>
      <c r="F4468" s="5">
        <v>6.8404132280007079</v>
      </c>
      <c r="G4468" s="5">
        <f>'PG facts'!F50</f>
        <v>10</v>
      </c>
      <c r="H4468" s="5">
        <f t="shared" si="138"/>
        <v>46.791253129807068</v>
      </c>
      <c r="I4468" s="5">
        <f t="shared" si="139"/>
        <v>68.404132280007076</v>
      </c>
    </row>
    <row r="4469" spans="1:9" ht="25" customHeight="1">
      <c r="A4469" s="1"/>
      <c r="B4469" s="1">
        <v>232</v>
      </c>
      <c r="C4469" s="13" t="s">
        <v>47</v>
      </c>
      <c r="D4469" s="4">
        <v>45291</v>
      </c>
      <c r="E4469" s="4">
        <v>45314</v>
      </c>
      <c r="F4469" s="5">
        <v>9.454267455992472</v>
      </c>
      <c r="G4469" s="5">
        <f>'PG facts'!F57</f>
        <v>2</v>
      </c>
      <c r="H4469" s="5">
        <f t="shared" si="138"/>
        <v>89.383173129438362</v>
      </c>
      <c r="I4469" s="5">
        <f t="shared" si="139"/>
        <v>18.908534911984944</v>
      </c>
    </row>
    <row r="4470" spans="1:9" ht="25" customHeight="1">
      <c r="A4470" s="1"/>
      <c r="B4470" s="1">
        <v>232</v>
      </c>
      <c r="C4470" s="13" t="s">
        <v>47</v>
      </c>
      <c r="D4470" s="4">
        <v>45382</v>
      </c>
      <c r="E4470" s="4">
        <v>45401</v>
      </c>
      <c r="F4470" s="5">
        <v>2.1559106393390204</v>
      </c>
      <c r="G4470" s="5">
        <f>'PG facts'!F64</f>
        <v>2</v>
      </c>
      <c r="H4470" s="5">
        <f t="shared" si="138"/>
        <v>4.6479506848151839</v>
      </c>
      <c r="I4470" s="5">
        <f t="shared" si="139"/>
        <v>4.3118212786780408</v>
      </c>
    </row>
    <row r="4471" spans="1:9" ht="25" customHeight="1">
      <c r="A4471" s="1"/>
      <c r="B4471" s="1">
        <v>232</v>
      </c>
      <c r="C4471" s="13" t="s">
        <v>47</v>
      </c>
      <c r="D4471" s="4">
        <v>45473</v>
      </c>
      <c r="E4471" s="4">
        <v>45503</v>
      </c>
      <c r="F4471" s="5">
        <v>0.79943396399790867</v>
      </c>
      <c r="G4471" s="5">
        <f>'PG facts'!F71</f>
        <v>4</v>
      </c>
      <c r="H4471" s="5">
        <f t="shared" si="138"/>
        <v>0.63909466279340954</v>
      </c>
      <c r="I4471" s="5">
        <f t="shared" si="139"/>
        <v>3.1977358559916347</v>
      </c>
    </row>
    <row r="4472" spans="1:9" ht="25" customHeight="1">
      <c r="A4472" s="1"/>
      <c r="B4472" s="1">
        <v>232</v>
      </c>
      <c r="C4472" s="13" t="s">
        <v>47</v>
      </c>
      <c r="D4472" s="4">
        <v>45565</v>
      </c>
      <c r="E4472" s="4">
        <v>45583</v>
      </c>
      <c r="F4472" s="5">
        <v>4.4796110270171052</v>
      </c>
      <c r="G4472" s="5">
        <f>'PG facts'!F78</f>
        <v>4</v>
      </c>
      <c r="H4472" s="5">
        <f t="shared" si="138"/>
        <v>20.066914953373246</v>
      </c>
      <c r="I4472" s="5">
        <f t="shared" si="139"/>
        <v>17.918444108068421</v>
      </c>
    </row>
    <row r="4473" spans="1:9" ht="25" customHeight="1">
      <c r="A4473" s="1"/>
      <c r="B4473" s="1">
        <v>232</v>
      </c>
      <c r="C4473" s="13" t="s">
        <v>50</v>
      </c>
      <c r="D4473" s="4">
        <v>44742</v>
      </c>
      <c r="E4473" s="4">
        <v>44771</v>
      </c>
      <c r="F4473" s="5">
        <v>6.6867236024844789</v>
      </c>
      <c r="G4473" s="5">
        <f>'PG facts'!F15</f>
        <v>9</v>
      </c>
      <c r="H4473" s="5">
        <f t="shared" si="138"/>
        <v>44.712272536023008</v>
      </c>
      <c r="I4473" s="5">
        <f t="shared" si="139"/>
        <v>60.180512422360309</v>
      </c>
    </row>
    <row r="4474" spans="1:9" ht="25" customHeight="1">
      <c r="A4474" s="1"/>
      <c r="B4474" s="1">
        <v>232</v>
      </c>
      <c r="C4474" s="13" t="s">
        <v>50</v>
      </c>
      <c r="D4474" s="4">
        <v>44834</v>
      </c>
      <c r="E4474" s="4">
        <v>44853</v>
      </c>
      <c r="F4474" s="5">
        <v>3.3005205380611136</v>
      </c>
      <c r="G4474" s="5">
        <f>'PG facts'!F22</f>
        <v>8</v>
      </c>
      <c r="H4474" s="5">
        <f t="shared" si="138"/>
        <v>10.893435822163223</v>
      </c>
      <c r="I4474" s="5">
        <f t="shared" si="139"/>
        <v>26.404164304488908</v>
      </c>
    </row>
    <row r="4475" spans="1:9" ht="25" customHeight="1">
      <c r="A4475" s="1"/>
      <c r="B4475" s="1">
        <v>232</v>
      </c>
      <c r="C4475" s="13" t="s">
        <v>50</v>
      </c>
      <c r="D4475" s="4">
        <v>44926</v>
      </c>
      <c r="E4475" s="4">
        <v>44945</v>
      </c>
      <c r="F4475" s="5">
        <v>3.7534957034626615</v>
      </c>
      <c r="G4475" s="5">
        <f>'PG facts'!F29</f>
        <v>8</v>
      </c>
      <c r="H4475" s="5">
        <f t="shared" si="138"/>
        <v>14.08872999591266</v>
      </c>
      <c r="I4475" s="5">
        <f t="shared" si="139"/>
        <v>30.027965627701292</v>
      </c>
    </row>
    <row r="4476" spans="1:9" ht="25" customHeight="1">
      <c r="A4476" s="1"/>
      <c r="B4476" s="1">
        <v>232</v>
      </c>
      <c r="C4476" s="13" t="s">
        <v>50</v>
      </c>
      <c r="D4476" s="4">
        <v>45016</v>
      </c>
      <c r="E4476" s="4">
        <v>45037</v>
      </c>
      <c r="F4476" s="5">
        <v>3.8537489057633101</v>
      </c>
      <c r="G4476" s="5">
        <f>'PG facts'!F36</f>
        <v>9</v>
      </c>
      <c r="H4476" s="5">
        <f t="shared" si="138"/>
        <v>14.85138062867191</v>
      </c>
      <c r="I4476" s="5">
        <f t="shared" si="139"/>
        <v>34.683740151869792</v>
      </c>
    </row>
    <row r="4477" spans="1:9" ht="25" customHeight="1">
      <c r="A4477" s="1"/>
      <c r="B4477" s="1">
        <v>232</v>
      </c>
      <c r="C4477" s="13" t="s">
        <v>50</v>
      </c>
      <c r="D4477" s="4">
        <v>45107</v>
      </c>
      <c r="E4477" s="4">
        <v>45135</v>
      </c>
      <c r="F4477" s="5">
        <v>7.4077443221443939</v>
      </c>
      <c r="G4477" s="5">
        <f>'PG facts'!F43</f>
        <v>5</v>
      </c>
      <c r="H4477" s="5">
        <f t="shared" si="138"/>
        <v>54.874675942262506</v>
      </c>
      <c r="I4477" s="5">
        <f t="shared" si="139"/>
        <v>37.038721610721971</v>
      </c>
    </row>
    <row r="4478" spans="1:9" ht="25" customHeight="1">
      <c r="A4478" s="1"/>
      <c r="B4478" s="1">
        <v>232</v>
      </c>
      <c r="C4478" s="13" t="s">
        <v>50</v>
      </c>
      <c r="D4478" s="4">
        <v>45199</v>
      </c>
      <c r="E4478" s="4">
        <v>45217</v>
      </c>
      <c r="F4478" s="5">
        <v>8.5913567558398185</v>
      </c>
      <c r="G4478" s="5">
        <f>'PG facts'!F50</f>
        <v>10</v>
      </c>
      <c r="H4478" s="5">
        <f t="shared" si="138"/>
        <v>73.811410906114489</v>
      </c>
      <c r="I4478" s="5">
        <f t="shared" si="139"/>
        <v>85.913567558398185</v>
      </c>
    </row>
    <row r="4479" spans="1:9" ht="25" customHeight="1">
      <c r="A4479" s="1"/>
      <c r="B4479" s="1">
        <v>232</v>
      </c>
      <c r="C4479" s="13" t="s">
        <v>50</v>
      </c>
      <c r="D4479" s="4">
        <v>45291</v>
      </c>
      <c r="E4479" s="4">
        <v>45314</v>
      </c>
      <c r="F4479" s="5">
        <v>6.8404132280007079</v>
      </c>
      <c r="G4479" s="5">
        <f>'PG facts'!F57</f>
        <v>2</v>
      </c>
      <c r="H4479" s="5">
        <f t="shared" si="138"/>
        <v>46.791253129807068</v>
      </c>
      <c r="I4479" s="5">
        <f t="shared" si="139"/>
        <v>13.680826456001416</v>
      </c>
    </row>
    <row r="4480" spans="1:9" ht="25" customHeight="1">
      <c r="A4480" s="1"/>
      <c r="B4480" s="1">
        <v>232</v>
      </c>
      <c r="C4480" s="13" t="s">
        <v>50</v>
      </c>
      <c r="D4480" s="4">
        <v>45382</v>
      </c>
      <c r="E4480" s="4">
        <v>45401</v>
      </c>
      <c r="F4480" s="5">
        <v>9.454267455992472</v>
      </c>
      <c r="G4480" s="5">
        <f>'PG facts'!F64</f>
        <v>2</v>
      </c>
      <c r="H4480" s="5">
        <f t="shared" si="138"/>
        <v>89.383173129438362</v>
      </c>
      <c r="I4480" s="5">
        <f t="shared" si="139"/>
        <v>18.908534911984944</v>
      </c>
    </row>
    <row r="4481" spans="1:9" ht="25" customHeight="1">
      <c r="A4481" s="1"/>
      <c r="B4481" s="1">
        <v>232</v>
      </c>
      <c r="C4481" s="13" t="s">
        <v>50</v>
      </c>
      <c r="D4481" s="4">
        <v>45473</v>
      </c>
      <c r="E4481" s="4">
        <v>45503</v>
      </c>
      <c r="F4481" s="5">
        <v>2.1559106393390204</v>
      </c>
      <c r="G4481" s="5">
        <f>'PG facts'!F71</f>
        <v>4</v>
      </c>
      <c r="H4481" s="5">
        <f t="shared" si="138"/>
        <v>4.6479506848151839</v>
      </c>
      <c r="I4481" s="5">
        <f t="shared" si="139"/>
        <v>8.6236425573560815</v>
      </c>
    </row>
    <row r="4482" spans="1:9" ht="25" customHeight="1">
      <c r="A4482" s="1"/>
      <c r="B4482" s="1">
        <v>232</v>
      </c>
      <c r="C4482" s="13" t="s">
        <v>50</v>
      </c>
      <c r="D4482" s="4">
        <v>45565</v>
      </c>
      <c r="E4482" s="4">
        <v>45583</v>
      </c>
      <c r="F4482" s="5">
        <v>0.79943396399790867</v>
      </c>
      <c r="G4482" s="5">
        <f>'PG facts'!F78</f>
        <v>4</v>
      </c>
      <c r="H4482" s="5">
        <f t="shared" si="138"/>
        <v>0.63909466279340954</v>
      </c>
      <c r="I4482" s="5">
        <f t="shared" si="139"/>
        <v>3.1977358559916347</v>
      </c>
    </row>
    <row r="4483" spans="1:9" ht="25" customHeight="1">
      <c r="A4483" s="1"/>
      <c r="B4483" s="1">
        <v>233</v>
      </c>
      <c r="C4483" s="13" t="s">
        <v>47</v>
      </c>
      <c r="D4483" s="4">
        <v>44651</v>
      </c>
      <c r="E4483" s="4">
        <v>44671</v>
      </c>
      <c r="F4483" s="5">
        <v>6.6867236024844789</v>
      </c>
      <c r="G4483" s="5">
        <f>'PG facts'!F8</f>
        <v>16</v>
      </c>
      <c r="H4483" s="5">
        <f t="shared" si="138"/>
        <v>44.712272536023008</v>
      </c>
      <c r="I4483" s="5">
        <f t="shared" si="139"/>
        <v>106.98757763975166</v>
      </c>
    </row>
    <row r="4484" spans="1:9" ht="25" customHeight="1">
      <c r="A4484" s="1"/>
      <c r="B4484" s="1">
        <v>233</v>
      </c>
      <c r="C4484" s="13" t="s">
        <v>47</v>
      </c>
      <c r="D4484" s="4">
        <v>44742</v>
      </c>
      <c r="E4484" s="4">
        <v>44771</v>
      </c>
      <c r="F4484" s="5">
        <v>3.3005205380611136</v>
      </c>
      <c r="G4484" s="5">
        <f>'PG facts'!F15</f>
        <v>9</v>
      </c>
      <c r="H4484" s="5">
        <f t="shared" si="138"/>
        <v>10.893435822163223</v>
      </c>
      <c r="I4484" s="5">
        <f t="shared" si="139"/>
        <v>29.704684842550023</v>
      </c>
    </row>
    <row r="4485" spans="1:9" ht="25" customHeight="1">
      <c r="A4485" s="1"/>
      <c r="B4485" s="1">
        <v>233</v>
      </c>
      <c r="C4485" s="13" t="s">
        <v>47</v>
      </c>
      <c r="D4485" s="4">
        <v>44834</v>
      </c>
      <c r="E4485" s="4">
        <v>44853</v>
      </c>
      <c r="F4485" s="5">
        <v>3.7534957034626615</v>
      </c>
      <c r="G4485" s="5">
        <f>'PG facts'!F22</f>
        <v>8</v>
      </c>
      <c r="H4485" s="5">
        <f t="shared" si="138"/>
        <v>14.08872999591266</v>
      </c>
      <c r="I4485" s="5">
        <f t="shared" si="139"/>
        <v>30.027965627701292</v>
      </c>
    </row>
    <row r="4486" spans="1:9" ht="25" customHeight="1">
      <c r="A4486" s="1"/>
      <c r="B4486" s="1">
        <v>233</v>
      </c>
      <c r="C4486" s="13" t="s">
        <v>47</v>
      </c>
      <c r="D4486" s="4">
        <v>44926</v>
      </c>
      <c r="E4486" s="4">
        <v>44945</v>
      </c>
      <c r="F4486" s="5">
        <v>3.8537489057633101</v>
      </c>
      <c r="G4486" s="5">
        <f>'PG facts'!F29</f>
        <v>8</v>
      </c>
      <c r="H4486" s="5">
        <f t="shared" ref="H4486:H4549" si="140">F4486^2</f>
        <v>14.85138062867191</v>
      </c>
      <c r="I4486" s="5">
        <f t="shared" ref="I4486:I4549" si="141">F4486*G4486</f>
        <v>30.829991246106481</v>
      </c>
    </row>
    <row r="4487" spans="1:9" ht="25" customHeight="1">
      <c r="A4487" s="1"/>
      <c r="B4487" s="1">
        <v>233</v>
      </c>
      <c r="C4487" s="13" t="s">
        <v>47</v>
      </c>
      <c r="D4487" s="4">
        <v>45016</v>
      </c>
      <c r="E4487" s="4">
        <v>45037</v>
      </c>
      <c r="F4487" s="5">
        <v>7.4077443221443939</v>
      </c>
      <c r="G4487" s="5">
        <f>'PG facts'!F36</f>
        <v>9</v>
      </c>
      <c r="H4487" s="5">
        <f t="shared" si="140"/>
        <v>54.874675942262506</v>
      </c>
      <c r="I4487" s="5">
        <f t="shared" si="141"/>
        <v>66.669698899299547</v>
      </c>
    </row>
    <row r="4488" spans="1:9" ht="25" customHeight="1">
      <c r="A4488" s="1"/>
      <c r="B4488" s="1">
        <v>233</v>
      </c>
      <c r="C4488" s="13" t="s">
        <v>47</v>
      </c>
      <c r="D4488" s="4">
        <v>45107</v>
      </c>
      <c r="E4488" s="4">
        <v>45135</v>
      </c>
      <c r="F4488" s="5">
        <v>8.5913567558398185</v>
      </c>
      <c r="G4488" s="5">
        <f>'PG facts'!F43</f>
        <v>5</v>
      </c>
      <c r="H4488" s="5">
        <f t="shared" si="140"/>
        <v>73.811410906114489</v>
      </c>
      <c r="I4488" s="5">
        <f t="shared" si="141"/>
        <v>42.956783779199093</v>
      </c>
    </row>
    <row r="4489" spans="1:9" ht="25" customHeight="1">
      <c r="A4489" s="1"/>
      <c r="B4489" s="1">
        <v>233</v>
      </c>
      <c r="C4489" s="13" t="s">
        <v>47</v>
      </c>
      <c r="D4489" s="4">
        <v>45199</v>
      </c>
      <c r="E4489" s="4">
        <v>45217</v>
      </c>
      <c r="F4489" s="5">
        <v>6.8404132280007079</v>
      </c>
      <c r="G4489" s="5">
        <f>'PG facts'!F50</f>
        <v>10</v>
      </c>
      <c r="H4489" s="5">
        <f t="shared" si="140"/>
        <v>46.791253129807068</v>
      </c>
      <c r="I4489" s="5">
        <f t="shared" si="141"/>
        <v>68.404132280007076</v>
      </c>
    </row>
    <row r="4490" spans="1:9" ht="25" customHeight="1">
      <c r="A4490" s="1"/>
      <c r="B4490" s="1">
        <v>233</v>
      </c>
      <c r="C4490" s="13" t="s">
        <v>47</v>
      </c>
      <c r="D4490" s="4">
        <v>45291</v>
      </c>
      <c r="E4490" s="4">
        <v>45314</v>
      </c>
      <c r="F4490" s="5">
        <v>9.454267455992472</v>
      </c>
      <c r="G4490" s="5">
        <f>'PG facts'!F57</f>
        <v>2</v>
      </c>
      <c r="H4490" s="5">
        <f t="shared" si="140"/>
        <v>89.383173129438362</v>
      </c>
      <c r="I4490" s="5">
        <f t="shared" si="141"/>
        <v>18.908534911984944</v>
      </c>
    </row>
    <row r="4491" spans="1:9" ht="25" customHeight="1">
      <c r="A4491" s="1"/>
      <c r="B4491" s="1">
        <v>233</v>
      </c>
      <c r="C4491" s="13" t="s">
        <v>47</v>
      </c>
      <c r="D4491" s="4">
        <v>45382</v>
      </c>
      <c r="E4491" s="4">
        <v>45401</v>
      </c>
      <c r="F4491" s="5">
        <v>2.1559106393390204</v>
      </c>
      <c r="G4491" s="5">
        <f>'PG facts'!F64</f>
        <v>2</v>
      </c>
      <c r="H4491" s="5">
        <f t="shared" si="140"/>
        <v>4.6479506848151839</v>
      </c>
      <c r="I4491" s="5">
        <f t="shared" si="141"/>
        <v>4.3118212786780408</v>
      </c>
    </row>
    <row r="4492" spans="1:9" ht="25" customHeight="1">
      <c r="A4492" s="1"/>
      <c r="B4492" s="1">
        <v>233</v>
      </c>
      <c r="C4492" s="13" t="s">
        <v>47</v>
      </c>
      <c r="D4492" s="4">
        <v>45473</v>
      </c>
      <c r="E4492" s="4">
        <v>45503</v>
      </c>
      <c r="F4492" s="5">
        <v>0.79943396399790867</v>
      </c>
      <c r="G4492" s="5">
        <f>'PG facts'!F71</f>
        <v>4</v>
      </c>
      <c r="H4492" s="5">
        <f t="shared" si="140"/>
        <v>0.63909466279340954</v>
      </c>
      <c r="I4492" s="5">
        <f t="shared" si="141"/>
        <v>3.1977358559916347</v>
      </c>
    </row>
    <row r="4493" spans="1:9" ht="25" customHeight="1">
      <c r="A4493" s="1"/>
      <c r="B4493" s="1">
        <v>233</v>
      </c>
      <c r="C4493" s="13" t="s">
        <v>47</v>
      </c>
      <c r="D4493" s="4">
        <v>45565</v>
      </c>
      <c r="E4493" s="4">
        <v>45583</v>
      </c>
      <c r="F4493" s="5">
        <v>4.4796110270171052</v>
      </c>
      <c r="G4493" s="5">
        <f>'PG facts'!F78</f>
        <v>4</v>
      </c>
      <c r="H4493" s="5">
        <f t="shared" si="140"/>
        <v>20.066914953373246</v>
      </c>
      <c r="I4493" s="5">
        <f t="shared" si="141"/>
        <v>17.918444108068421</v>
      </c>
    </row>
    <row r="4494" spans="1:9" ht="25" customHeight="1">
      <c r="A4494" s="1"/>
      <c r="B4494" s="1">
        <v>233</v>
      </c>
      <c r="C4494" s="13" t="s">
        <v>47</v>
      </c>
      <c r="D4494" s="4">
        <v>45657</v>
      </c>
      <c r="E4494" s="4">
        <v>45679</v>
      </c>
      <c r="F4494" s="5">
        <v>2.3264143847269825</v>
      </c>
      <c r="G4494" s="5">
        <f>'PG facts'!F85</f>
        <v>3</v>
      </c>
      <c r="H4494" s="5">
        <f t="shared" si="140"/>
        <v>5.4122038894646245</v>
      </c>
      <c r="I4494" s="5">
        <f t="shared" si="141"/>
        <v>6.9792431541809474</v>
      </c>
    </row>
    <row r="4495" spans="1:9" ht="25" customHeight="1">
      <c r="A4495" s="1"/>
      <c r="B4495" s="1">
        <v>233</v>
      </c>
      <c r="C4495" s="13" t="s">
        <v>50</v>
      </c>
      <c r="D4495" s="4">
        <v>44742</v>
      </c>
      <c r="E4495" s="4">
        <v>44771</v>
      </c>
      <c r="F4495" s="5">
        <v>6.6867236024844789</v>
      </c>
      <c r="G4495" s="5">
        <f>'PG facts'!F15</f>
        <v>9</v>
      </c>
      <c r="H4495" s="5">
        <f t="shared" si="140"/>
        <v>44.712272536023008</v>
      </c>
      <c r="I4495" s="5">
        <f t="shared" si="141"/>
        <v>60.180512422360309</v>
      </c>
    </row>
    <row r="4496" spans="1:9" ht="25" customHeight="1">
      <c r="A4496" s="1"/>
      <c r="B4496" s="1">
        <v>233</v>
      </c>
      <c r="C4496" s="13" t="s">
        <v>50</v>
      </c>
      <c r="D4496" s="4">
        <v>44834</v>
      </c>
      <c r="E4496" s="4">
        <v>44853</v>
      </c>
      <c r="F4496" s="5">
        <v>3.3005205380611136</v>
      </c>
      <c r="G4496" s="5">
        <f>'PG facts'!F22</f>
        <v>8</v>
      </c>
      <c r="H4496" s="5">
        <f t="shared" si="140"/>
        <v>10.893435822163223</v>
      </c>
      <c r="I4496" s="5">
        <f t="shared" si="141"/>
        <v>26.404164304488908</v>
      </c>
    </row>
    <row r="4497" spans="1:9" ht="25" customHeight="1">
      <c r="A4497" s="1"/>
      <c r="B4497" s="1">
        <v>233</v>
      </c>
      <c r="C4497" s="13" t="s">
        <v>50</v>
      </c>
      <c r="D4497" s="4">
        <v>44926</v>
      </c>
      <c r="E4497" s="4">
        <v>44945</v>
      </c>
      <c r="F4497" s="5">
        <v>3.7534957034626615</v>
      </c>
      <c r="G4497" s="5">
        <f>'PG facts'!F29</f>
        <v>8</v>
      </c>
      <c r="H4497" s="5">
        <f t="shared" si="140"/>
        <v>14.08872999591266</v>
      </c>
      <c r="I4497" s="5">
        <f t="shared" si="141"/>
        <v>30.027965627701292</v>
      </c>
    </row>
    <row r="4498" spans="1:9" ht="25" customHeight="1">
      <c r="A4498" s="1"/>
      <c r="B4498" s="1">
        <v>233</v>
      </c>
      <c r="C4498" s="13" t="s">
        <v>50</v>
      </c>
      <c r="D4498" s="4">
        <v>45016</v>
      </c>
      <c r="E4498" s="4">
        <v>45037</v>
      </c>
      <c r="F4498" s="5">
        <v>3.8537489057633101</v>
      </c>
      <c r="G4498" s="5">
        <f>'PG facts'!F36</f>
        <v>9</v>
      </c>
      <c r="H4498" s="5">
        <f t="shared" si="140"/>
        <v>14.85138062867191</v>
      </c>
      <c r="I4498" s="5">
        <f t="shared" si="141"/>
        <v>34.683740151869792</v>
      </c>
    </row>
    <row r="4499" spans="1:9" ht="25" customHeight="1">
      <c r="A4499" s="1"/>
      <c r="B4499" s="1">
        <v>233</v>
      </c>
      <c r="C4499" s="13" t="s">
        <v>50</v>
      </c>
      <c r="D4499" s="4">
        <v>45107</v>
      </c>
      <c r="E4499" s="4">
        <v>45135</v>
      </c>
      <c r="F4499" s="5">
        <v>7.4077443221443939</v>
      </c>
      <c r="G4499" s="5">
        <f>'PG facts'!F43</f>
        <v>5</v>
      </c>
      <c r="H4499" s="5">
        <f t="shared" si="140"/>
        <v>54.874675942262506</v>
      </c>
      <c r="I4499" s="5">
        <f t="shared" si="141"/>
        <v>37.038721610721971</v>
      </c>
    </row>
    <row r="4500" spans="1:9" ht="25" customHeight="1">
      <c r="A4500" s="1"/>
      <c r="B4500" s="1">
        <v>233</v>
      </c>
      <c r="C4500" s="13" t="s">
        <v>50</v>
      </c>
      <c r="D4500" s="4">
        <v>45199</v>
      </c>
      <c r="E4500" s="4">
        <v>45217</v>
      </c>
      <c r="F4500" s="5">
        <v>8.5913567558398185</v>
      </c>
      <c r="G4500" s="5">
        <f>'PG facts'!F50</f>
        <v>10</v>
      </c>
      <c r="H4500" s="5">
        <f t="shared" si="140"/>
        <v>73.811410906114489</v>
      </c>
      <c r="I4500" s="5">
        <f t="shared" si="141"/>
        <v>85.913567558398185</v>
      </c>
    </row>
    <row r="4501" spans="1:9" ht="25" customHeight="1">
      <c r="A4501" s="1"/>
      <c r="B4501" s="1">
        <v>233</v>
      </c>
      <c r="C4501" s="13" t="s">
        <v>50</v>
      </c>
      <c r="D4501" s="4">
        <v>45291</v>
      </c>
      <c r="E4501" s="4">
        <v>45314</v>
      </c>
      <c r="F4501" s="5">
        <v>6.8404132280007079</v>
      </c>
      <c r="G4501" s="5">
        <f>'PG facts'!F57</f>
        <v>2</v>
      </c>
      <c r="H4501" s="5">
        <f t="shared" si="140"/>
        <v>46.791253129807068</v>
      </c>
      <c r="I4501" s="5">
        <f t="shared" si="141"/>
        <v>13.680826456001416</v>
      </c>
    </row>
    <row r="4502" spans="1:9" ht="25" customHeight="1">
      <c r="A4502" s="1"/>
      <c r="B4502" s="1">
        <v>233</v>
      </c>
      <c r="C4502" s="13" t="s">
        <v>50</v>
      </c>
      <c r="D4502" s="4">
        <v>45382</v>
      </c>
      <c r="E4502" s="4">
        <v>45401</v>
      </c>
      <c r="F4502" s="5">
        <v>9.454267455992472</v>
      </c>
      <c r="G4502" s="5">
        <f>'PG facts'!F64</f>
        <v>2</v>
      </c>
      <c r="H4502" s="5">
        <f t="shared" si="140"/>
        <v>89.383173129438362</v>
      </c>
      <c r="I4502" s="5">
        <f t="shared" si="141"/>
        <v>18.908534911984944</v>
      </c>
    </row>
    <row r="4503" spans="1:9" ht="25" customHeight="1">
      <c r="A4503" s="1"/>
      <c r="B4503" s="1">
        <v>233</v>
      </c>
      <c r="C4503" s="13" t="s">
        <v>50</v>
      </c>
      <c r="D4503" s="4">
        <v>45473</v>
      </c>
      <c r="E4503" s="4">
        <v>45503</v>
      </c>
      <c r="F4503" s="5">
        <v>2.1559106393390204</v>
      </c>
      <c r="G4503" s="5">
        <f>'PG facts'!F71</f>
        <v>4</v>
      </c>
      <c r="H4503" s="5">
        <f t="shared" si="140"/>
        <v>4.6479506848151839</v>
      </c>
      <c r="I4503" s="5">
        <f t="shared" si="141"/>
        <v>8.6236425573560815</v>
      </c>
    </row>
    <row r="4504" spans="1:9" ht="25" customHeight="1">
      <c r="A4504" s="1"/>
      <c r="B4504" s="1">
        <v>233</v>
      </c>
      <c r="C4504" s="13" t="s">
        <v>50</v>
      </c>
      <c r="D4504" s="4">
        <v>45565</v>
      </c>
      <c r="E4504" s="4">
        <v>45583</v>
      </c>
      <c r="F4504" s="5">
        <v>0.79943396399790867</v>
      </c>
      <c r="G4504" s="5">
        <f>'PG facts'!F78</f>
        <v>4</v>
      </c>
      <c r="H4504" s="5">
        <f t="shared" si="140"/>
        <v>0.63909466279340954</v>
      </c>
      <c r="I4504" s="5">
        <f t="shared" si="141"/>
        <v>3.1977358559916347</v>
      </c>
    </row>
    <row r="4505" spans="1:9" ht="25" customHeight="1">
      <c r="A4505" s="1"/>
      <c r="B4505" s="1">
        <v>233</v>
      </c>
      <c r="C4505" s="13" t="s">
        <v>50</v>
      </c>
      <c r="D4505" s="4">
        <v>45657</v>
      </c>
      <c r="E4505" s="4">
        <v>45679</v>
      </c>
      <c r="F4505" s="5">
        <v>4.4796110270171052</v>
      </c>
      <c r="G4505" s="5">
        <f>'PG facts'!F85</f>
        <v>3</v>
      </c>
      <c r="H4505" s="5">
        <f t="shared" si="140"/>
        <v>20.066914953373246</v>
      </c>
      <c r="I4505" s="5">
        <f t="shared" si="141"/>
        <v>13.438833081051316</v>
      </c>
    </row>
    <row r="4506" spans="1:9" ht="25" customHeight="1">
      <c r="A4506" s="1"/>
      <c r="B4506" s="1">
        <v>234</v>
      </c>
      <c r="C4506" s="13" t="s">
        <v>47</v>
      </c>
      <c r="D4506" s="4">
        <v>44651</v>
      </c>
      <c r="E4506" s="4">
        <v>44671</v>
      </c>
      <c r="F4506" s="5">
        <v>6.6867236024844789</v>
      </c>
      <c r="G4506" s="5">
        <f>'PG facts'!F8</f>
        <v>16</v>
      </c>
      <c r="H4506" s="5">
        <f t="shared" si="140"/>
        <v>44.712272536023008</v>
      </c>
      <c r="I4506" s="5">
        <f t="shared" si="141"/>
        <v>106.98757763975166</v>
      </c>
    </row>
    <row r="4507" spans="1:9" ht="25" customHeight="1">
      <c r="A4507" s="1"/>
      <c r="B4507" s="1">
        <v>234</v>
      </c>
      <c r="C4507" s="13" t="s">
        <v>47</v>
      </c>
      <c r="D4507" s="4">
        <v>44742</v>
      </c>
      <c r="E4507" s="4">
        <v>44771</v>
      </c>
      <c r="F4507" s="5">
        <v>3.3005205380611136</v>
      </c>
      <c r="G4507" s="5">
        <f>'PG facts'!F15</f>
        <v>9</v>
      </c>
      <c r="H4507" s="5">
        <f t="shared" si="140"/>
        <v>10.893435822163223</v>
      </c>
      <c r="I4507" s="5">
        <f t="shared" si="141"/>
        <v>29.704684842550023</v>
      </c>
    </row>
    <row r="4508" spans="1:9" ht="25" customHeight="1">
      <c r="A4508" s="1"/>
      <c r="B4508" s="1">
        <v>234</v>
      </c>
      <c r="C4508" s="13" t="s">
        <v>47</v>
      </c>
      <c r="D4508" s="4">
        <v>44834</v>
      </c>
      <c r="E4508" s="4">
        <v>44853</v>
      </c>
      <c r="F4508" s="5">
        <v>3.7534957034626615</v>
      </c>
      <c r="G4508" s="5">
        <f>'PG facts'!F22</f>
        <v>8</v>
      </c>
      <c r="H4508" s="5">
        <f t="shared" si="140"/>
        <v>14.08872999591266</v>
      </c>
      <c r="I4508" s="5">
        <f t="shared" si="141"/>
        <v>30.027965627701292</v>
      </c>
    </row>
    <row r="4509" spans="1:9" ht="25" customHeight="1">
      <c r="A4509" s="1"/>
      <c r="B4509" s="1">
        <v>234</v>
      </c>
      <c r="C4509" s="13" t="s">
        <v>47</v>
      </c>
      <c r="D4509" s="4">
        <v>44926</v>
      </c>
      <c r="E4509" s="4">
        <v>44945</v>
      </c>
      <c r="F4509" s="5">
        <v>3.8537489057633101</v>
      </c>
      <c r="G4509" s="5">
        <f>'PG facts'!F29</f>
        <v>8</v>
      </c>
      <c r="H4509" s="5">
        <f t="shared" si="140"/>
        <v>14.85138062867191</v>
      </c>
      <c r="I4509" s="5">
        <f t="shared" si="141"/>
        <v>30.829991246106481</v>
      </c>
    </row>
    <row r="4510" spans="1:9" ht="25" customHeight="1">
      <c r="A4510" s="1"/>
      <c r="B4510" s="1">
        <v>234</v>
      </c>
      <c r="C4510" s="13" t="s">
        <v>47</v>
      </c>
      <c r="D4510" s="4">
        <v>45016</v>
      </c>
      <c r="E4510" s="4">
        <v>45037</v>
      </c>
      <c r="F4510" s="5">
        <v>7.4077443221443939</v>
      </c>
      <c r="G4510" s="5">
        <f>'PG facts'!F36</f>
        <v>9</v>
      </c>
      <c r="H4510" s="5">
        <f t="shared" si="140"/>
        <v>54.874675942262506</v>
      </c>
      <c r="I4510" s="5">
        <f t="shared" si="141"/>
        <v>66.669698899299547</v>
      </c>
    </row>
    <row r="4511" spans="1:9" ht="25" customHeight="1">
      <c r="A4511" s="1"/>
      <c r="B4511" s="1">
        <v>234</v>
      </c>
      <c r="C4511" s="13" t="s">
        <v>47</v>
      </c>
      <c r="D4511" s="4">
        <v>45107</v>
      </c>
      <c r="E4511" s="4">
        <v>45135</v>
      </c>
      <c r="F4511" s="5">
        <v>8.5913567558398185</v>
      </c>
      <c r="G4511" s="5">
        <f>'PG facts'!F43</f>
        <v>5</v>
      </c>
      <c r="H4511" s="5">
        <f t="shared" si="140"/>
        <v>73.811410906114489</v>
      </c>
      <c r="I4511" s="5">
        <f t="shared" si="141"/>
        <v>42.956783779199093</v>
      </c>
    </row>
    <row r="4512" spans="1:9" ht="25" customHeight="1">
      <c r="A4512" s="1"/>
      <c r="B4512" s="1">
        <v>234</v>
      </c>
      <c r="C4512" s="13" t="s">
        <v>47</v>
      </c>
      <c r="D4512" s="4">
        <v>45199</v>
      </c>
      <c r="E4512" s="4">
        <v>45217</v>
      </c>
      <c r="F4512" s="5">
        <v>6.8404132280007079</v>
      </c>
      <c r="G4512" s="5">
        <f>'PG facts'!F50</f>
        <v>10</v>
      </c>
      <c r="H4512" s="5">
        <f t="shared" si="140"/>
        <v>46.791253129807068</v>
      </c>
      <c r="I4512" s="5">
        <f t="shared" si="141"/>
        <v>68.404132280007076</v>
      </c>
    </row>
    <row r="4513" spans="1:9" ht="25" customHeight="1">
      <c r="A4513" s="1"/>
      <c r="B4513" s="1">
        <v>234</v>
      </c>
      <c r="C4513" s="13" t="s">
        <v>47</v>
      </c>
      <c r="D4513" s="4">
        <v>45291</v>
      </c>
      <c r="E4513" s="4">
        <v>45314</v>
      </c>
      <c r="F4513" s="5">
        <v>9.3239110832320513</v>
      </c>
      <c r="G4513" s="5">
        <f>'PG facts'!F57</f>
        <v>2</v>
      </c>
      <c r="H4513" s="5">
        <f t="shared" si="140"/>
        <v>86.93531788801748</v>
      </c>
      <c r="I4513" s="5">
        <f t="shared" si="141"/>
        <v>18.647822166464103</v>
      </c>
    </row>
    <row r="4514" spans="1:9" ht="25" customHeight="1">
      <c r="A4514" s="1"/>
      <c r="B4514" s="1">
        <v>234</v>
      </c>
      <c r="C4514" s="13" t="s">
        <v>47</v>
      </c>
      <c r="D4514" s="4">
        <v>45382</v>
      </c>
      <c r="E4514" s="4">
        <v>45401</v>
      </c>
      <c r="F4514" s="5">
        <v>2.2923606798035179</v>
      </c>
      <c r="G4514" s="5">
        <f>'PG facts'!F64</f>
        <v>2</v>
      </c>
      <c r="H4514" s="5">
        <f t="shared" si="140"/>
        <v>5.2549174863092469</v>
      </c>
      <c r="I4514" s="5">
        <f t="shared" si="141"/>
        <v>4.5847213596070358</v>
      </c>
    </row>
    <row r="4515" spans="1:9" ht="25" customHeight="1">
      <c r="A4515" s="1"/>
      <c r="B4515" s="1">
        <v>234</v>
      </c>
      <c r="C4515" s="13" t="s">
        <v>47</v>
      </c>
      <c r="D4515" s="4">
        <v>45473</v>
      </c>
      <c r="E4515" s="4">
        <v>45503</v>
      </c>
      <c r="F4515" s="5">
        <v>0.79943396399790867</v>
      </c>
      <c r="G4515" s="5">
        <f>'PG facts'!F71</f>
        <v>4</v>
      </c>
      <c r="H4515" s="5">
        <f t="shared" si="140"/>
        <v>0.63909466279340954</v>
      </c>
      <c r="I4515" s="5">
        <f t="shared" si="141"/>
        <v>3.1977358559916347</v>
      </c>
    </row>
    <row r="4516" spans="1:9" ht="25" customHeight="1">
      <c r="A4516" s="1"/>
      <c r="B4516" s="1">
        <v>234</v>
      </c>
      <c r="C4516" s="13" t="s">
        <v>47</v>
      </c>
      <c r="D4516" s="4">
        <v>45565</v>
      </c>
      <c r="E4516" s="4">
        <v>45583</v>
      </c>
      <c r="F4516" s="5">
        <v>4.4796110270171052</v>
      </c>
      <c r="G4516" s="5">
        <f>'PG facts'!F78</f>
        <v>4</v>
      </c>
      <c r="H4516" s="5">
        <f t="shared" si="140"/>
        <v>20.066914953373246</v>
      </c>
      <c r="I4516" s="5">
        <f t="shared" si="141"/>
        <v>17.918444108068421</v>
      </c>
    </row>
    <row r="4517" spans="1:9" ht="25" customHeight="1">
      <c r="A4517" s="1"/>
      <c r="B4517" s="1">
        <v>234</v>
      </c>
      <c r="C4517" s="13" t="s">
        <v>47</v>
      </c>
      <c r="D4517" s="4">
        <v>45657</v>
      </c>
      <c r="E4517" s="4">
        <v>45679</v>
      </c>
      <c r="F4517" s="5">
        <v>2.6169749240189777</v>
      </c>
      <c r="G4517" s="5">
        <f>'PG facts'!F85</f>
        <v>3</v>
      </c>
      <c r="H4517" s="5">
        <f t="shared" si="140"/>
        <v>6.8485577529441342</v>
      </c>
      <c r="I4517" s="5">
        <f t="shared" si="141"/>
        <v>7.8509247720569331</v>
      </c>
    </row>
    <row r="4518" spans="1:9" ht="25" customHeight="1">
      <c r="A4518" s="1"/>
      <c r="B4518" s="1">
        <v>234</v>
      </c>
      <c r="C4518" s="13" t="s">
        <v>50</v>
      </c>
      <c r="D4518" s="4">
        <v>44742</v>
      </c>
      <c r="E4518" s="4">
        <v>44771</v>
      </c>
      <c r="F4518" s="5">
        <v>6.6867236024844789</v>
      </c>
      <c r="G4518" s="5">
        <f>'PG facts'!F15</f>
        <v>9</v>
      </c>
      <c r="H4518" s="5">
        <f t="shared" si="140"/>
        <v>44.712272536023008</v>
      </c>
      <c r="I4518" s="5">
        <f t="shared" si="141"/>
        <v>60.180512422360309</v>
      </c>
    </row>
    <row r="4519" spans="1:9" ht="25" customHeight="1">
      <c r="A4519" s="1"/>
      <c r="B4519" s="1">
        <v>234</v>
      </c>
      <c r="C4519" s="13" t="s">
        <v>50</v>
      </c>
      <c r="D4519" s="4">
        <v>44834</v>
      </c>
      <c r="E4519" s="4">
        <v>44853</v>
      </c>
      <c r="F4519" s="5">
        <v>3.3005205380611136</v>
      </c>
      <c r="G4519" s="5">
        <f>'PG facts'!F22</f>
        <v>8</v>
      </c>
      <c r="H4519" s="5">
        <f t="shared" si="140"/>
        <v>10.893435822163223</v>
      </c>
      <c r="I4519" s="5">
        <f t="shared" si="141"/>
        <v>26.404164304488908</v>
      </c>
    </row>
    <row r="4520" spans="1:9" ht="25" customHeight="1">
      <c r="A4520" s="1"/>
      <c r="B4520" s="1">
        <v>234</v>
      </c>
      <c r="C4520" s="13" t="s">
        <v>50</v>
      </c>
      <c r="D4520" s="4">
        <v>44926</v>
      </c>
      <c r="E4520" s="4">
        <v>44945</v>
      </c>
      <c r="F4520" s="5">
        <v>3.7534957034626615</v>
      </c>
      <c r="G4520" s="5">
        <f>'PG facts'!F29</f>
        <v>8</v>
      </c>
      <c r="H4520" s="5">
        <f t="shared" si="140"/>
        <v>14.08872999591266</v>
      </c>
      <c r="I4520" s="5">
        <f t="shared" si="141"/>
        <v>30.027965627701292</v>
      </c>
    </row>
    <row r="4521" spans="1:9" ht="25" customHeight="1">
      <c r="A4521" s="1"/>
      <c r="B4521" s="1">
        <v>234</v>
      </c>
      <c r="C4521" s="13" t="s">
        <v>50</v>
      </c>
      <c r="D4521" s="4">
        <v>45016</v>
      </c>
      <c r="E4521" s="4">
        <v>45037</v>
      </c>
      <c r="F4521" s="5">
        <v>3.8537489057633101</v>
      </c>
      <c r="G4521" s="5">
        <f>'PG facts'!F36</f>
        <v>9</v>
      </c>
      <c r="H4521" s="5">
        <f t="shared" si="140"/>
        <v>14.85138062867191</v>
      </c>
      <c r="I4521" s="5">
        <f t="shared" si="141"/>
        <v>34.683740151869792</v>
      </c>
    </row>
    <row r="4522" spans="1:9" ht="25" customHeight="1">
      <c r="A4522" s="1"/>
      <c r="B4522" s="1">
        <v>234</v>
      </c>
      <c r="C4522" s="13" t="s">
        <v>50</v>
      </c>
      <c r="D4522" s="4">
        <v>45107</v>
      </c>
      <c r="E4522" s="4">
        <v>45135</v>
      </c>
      <c r="F4522" s="5">
        <v>7.4077443221443939</v>
      </c>
      <c r="G4522" s="5">
        <f>'PG facts'!F43</f>
        <v>5</v>
      </c>
      <c r="H4522" s="5">
        <f t="shared" si="140"/>
        <v>54.874675942262506</v>
      </c>
      <c r="I4522" s="5">
        <f t="shared" si="141"/>
        <v>37.038721610721971</v>
      </c>
    </row>
    <row r="4523" spans="1:9" ht="25" customHeight="1">
      <c r="A4523" s="1"/>
      <c r="B4523" s="1">
        <v>234</v>
      </c>
      <c r="C4523" s="13" t="s">
        <v>50</v>
      </c>
      <c r="D4523" s="4">
        <v>45199</v>
      </c>
      <c r="E4523" s="4">
        <v>45217</v>
      </c>
      <c r="F4523" s="5">
        <v>8.5913567558398185</v>
      </c>
      <c r="G4523" s="5">
        <f>'PG facts'!F50</f>
        <v>10</v>
      </c>
      <c r="H4523" s="5">
        <f t="shared" si="140"/>
        <v>73.811410906114489</v>
      </c>
      <c r="I4523" s="5">
        <f t="shared" si="141"/>
        <v>85.913567558398185</v>
      </c>
    </row>
    <row r="4524" spans="1:9" ht="25" customHeight="1">
      <c r="A4524" s="1"/>
      <c r="B4524" s="1">
        <v>234</v>
      </c>
      <c r="C4524" s="13" t="s">
        <v>50</v>
      </c>
      <c r="D4524" s="4">
        <v>45291</v>
      </c>
      <c r="E4524" s="4">
        <v>45314</v>
      </c>
      <c r="F4524" s="5">
        <v>6.8404132280007079</v>
      </c>
      <c r="G4524" s="5">
        <f>'PG facts'!F57</f>
        <v>2</v>
      </c>
      <c r="H4524" s="5">
        <f t="shared" si="140"/>
        <v>46.791253129807068</v>
      </c>
      <c r="I4524" s="5">
        <f t="shared" si="141"/>
        <v>13.680826456001416</v>
      </c>
    </row>
    <row r="4525" spans="1:9" ht="25" customHeight="1">
      <c r="A4525" s="1"/>
      <c r="B4525" s="1">
        <v>234</v>
      </c>
      <c r="C4525" s="13" t="s">
        <v>50</v>
      </c>
      <c r="D4525" s="4">
        <v>45382</v>
      </c>
      <c r="E4525" s="4">
        <v>45401</v>
      </c>
      <c r="F4525" s="5">
        <v>9.3239110832320513</v>
      </c>
      <c r="G4525" s="5">
        <f>'PG facts'!F64</f>
        <v>2</v>
      </c>
      <c r="H4525" s="5">
        <f t="shared" si="140"/>
        <v>86.93531788801748</v>
      </c>
      <c r="I4525" s="5">
        <f t="shared" si="141"/>
        <v>18.647822166464103</v>
      </c>
    </row>
    <row r="4526" spans="1:9" ht="25" customHeight="1">
      <c r="A4526" s="1"/>
      <c r="B4526" s="1">
        <v>234</v>
      </c>
      <c r="C4526" s="13" t="s">
        <v>50</v>
      </c>
      <c r="D4526" s="4">
        <v>45473</v>
      </c>
      <c r="E4526" s="4">
        <v>45503</v>
      </c>
      <c r="F4526" s="5">
        <v>2.2923606798035179</v>
      </c>
      <c r="G4526" s="5">
        <f>'PG facts'!F71</f>
        <v>4</v>
      </c>
      <c r="H4526" s="5">
        <f t="shared" si="140"/>
        <v>5.2549174863092469</v>
      </c>
      <c r="I4526" s="5">
        <f t="shared" si="141"/>
        <v>9.1694427192140715</v>
      </c>
    </row>
    <row r="4527" spans="1:9" ht="25" customHeight="1">
      <c r="A4527" s="1"/>
      <c r="B4527" s="1">
        <v>234</v>
      </c>
      <c r="C4527" s="13" t="s">
        <v>50</v>
      </c>
      <c r="D4527" s="4">
        <v>45565</v>
      </c>
      <c r="E4527" s="4">
        <v>45583</v>
      </c>
      <c r="F4527" s="5">
        <v>0.79943396399790867</v>
      </c>
      <c r="G4527" s="5">
        <f>'PG facts'!F78</f>
        <v>4</v>
      </c>
      <c r="H4527" s="5">
        <f t="shared" si="140"/>
        <v>0.63909466279340954</v>
      </c>
      <c r="I4527" s="5">
        <f t="shared" si="141"/>
        <v>3.1977358559916347</v>
      </c>
    </row>
    <row r="4528" spans="1:9" ht="25" customHeight="1">
      <c r="A4528" s="1"/>
      <c r="B4528" s="1">
        <v>234</v>
      </c>
      <c r="C4528" s="13" t="s">
        <v>50</v>
      </c>
      <c r="D4528" s="4">
        <v>45657</v>
      </c>
      <c r="E4528" s="4">
        <v>45679</v>
      </c>
      <c r="F4528" s="5">
        <v>4.4796110270171052</v>
      </c>
      <c r="G4528" s="5">
        <f>'PG facts'!F85</f>
        <v>3</v>
      </c>
      <c r="H4528" s="5">
        <f t="shared" si="140"/>
        <v>20.066914953373246</v>
      </c>
      <c r="I4528" s="5">
        <f t="shared" si="141"/>
        <v>13.438833081051316</v>
      </c>
    </row>
    <row r="4529" spans="1:9" ht="25" customHeight="1">
      <c r="A4529" s="1"/>
      <c r="B4529" s="1">
        <v>235</v>
      </c>
      <c r="C4529" s="13" t="s">
        <v>47</v>
      </c>
      <c r="D4529" s="4">
        <v>44651</v>
      </c>
      <c r="E4529" s="4">
        <v>44671</v>
      </c>
      <c r="F4529" s="5">
        <v>6.6867236024844789</v>
      </c>
      <c r="G4529" s="5">
        <f>'PG facts'!F8</f>
        <v>16</v>
      </c>
      <c r="H4529" s="5">
        <f t="shared" si="140"/>
        <v>44.712272536023008</v>
      </c>
      <c r="I4529" s="5">
        <f t="shared" si="141"/>
        <v>106.98757763975166</v>
      </c>
    </row>
    <row r="4530" spans="1:9" ht="25" customHeight="1">
      <c r="A4530" s="1"/>
      <c r="B4530" s="1">
        <v>235</v>
      </c>
      <c r="C4530" s="13" t="s">
        <v>47</v>
      </c>
      <c r="D4530" s="4">
        <v>44742</v>
      </c>
      <c r="E4530" s="4">
        <v>44771</v>
      </c>
      <c r="F4530" s="5">
        <v>3.3005205380611136</v>
      </c>
      <c r="G4530" s="5">
        <f>'PG facts'!F15</f>
        <v>9</v>
      </c>
      <c r="H4530" s="5">
        <f t="shared" si="140"/>
        <v>10.893435822163223</v>
      </c>
      <c r="I4530" s="5">
        <f t="shared" si="141"/>
        <v>29.704684842550023</v>
      </c>
    </row>
    <row r="4531" spans="1:9" ht="25" customHeight="1">
      <c r="A4531" s="1"/>
      <c r="B4531" s="1">
        <v>235</v>
      </c>
      <c r="C4531" s="13" t="s">
        <v>47</v>
      </c>
      <c r="D4531" s="4">
        <v>44834</v>
      </c>
      <c r="E4531" s="4">
        <v>44853</v>
      </c>
      <c r="F4531" s="5">
        <v>3.7534957034626615</v>
      </c>
      <c r="G4531" s="5">
        <f>'PG facts'!F22</f>
        <v>8</v>
      </c>
      <c r="H4531" s="5">
        <f t="shared" si="140"/>
        <v>14.08872999591266</v>
      </c>
      <c r="I4531" s="5">
        <f t="shared" si="141"/>
        <v>30.027965627701292</v>
      </c>
    </row>
    <row r="4532" spans="1:9" ht="25" customHeight="1">
      <c r="A4532" s="1"/>
      <c r="B4532" s="1">
        <v>235</v>
      </c>
      <c r="C4532" s="13" t="s">
        <v>47</v>
      </c>
      <c r="D4532" s="4">
        <v>44926</v>
      </c>
      <c r="E4532" s="4">
        <v>44945</v>
      </c>
      <c r="F4532" s="5">
        <v>3.8537489057633101</v>
      </c>
      <c r="G4532" s="5">
        <f>'PG facts'!F29</f>
        <v>8</v>
      </c>
      <c r="H4532" s="5">
        <f t="shared" si="140"/>
        <v>14.85138062867191</v>
      </c>
      <c r="I4532" s="5">
        <f t="shared" si="141"/>
        <v>30.829991246106481</v>
      </c>
    </row>
    <row r="4533" spans="1:9" ht="25" customHeight="1">
      <c r="A4533" s="1"/>
      <c r="B4533" s="1">
        <v>235</v>
      </c>
      <c r="C4533" s="13" t="s">
        <v>47</v>
      </c>
      <c r="D4533" s="4">
        <v>45016</v>
      </c>
      <c r="E4533" s="4">
        <v>45037</v>
      </c>
      <c r="F4533" s="5">
        <v>7.4077443221443939</v>
      </c>
      <c r="G4533" s="5">
        <f>'PG facts'!F36</f>
        <v>9</v>
      </c>
      <c r="H4533" s="5">
        <f t="shared" si="140"/>
        <v>54.874675942262506</v>
      </c>
      <c r="I4533" s="5">
        <f t="shared" si="141"/>
        <v>66.669698899299547</v>
      </c>
    </row>
    <row r="4534" spans="1:9" ht="25" customHeight="1">
      <c r="A4534" s="1"/>
      <c r="B4534" s="1">
        <v>235</v>
      </c>
      <c r="C4534" s="13" t="s">
        <v>47</v>
      </c>
      <c r="D4534" s="4">
        <v>45107</v>
      </c>
      <c r="E4534" s="4">
        <v>45135</v>
      </c>
      <c r="F4534" s="5">
        <v>8.5913567558398185</v>
      </c>
      <c r="G4534" s="5">
        <f>'PG facts'!F43</f>
        <v>5</v>
      </c>
      <c r="H4534" s="5">
        <f t="shared" si="140"/>
        <v>73.811410906114489</v>
      </c>
      <c r="I4534" s="5">
        <f t="shared" si="141"/>
        <v>42.956783779199093</v>
      </c>
    </row>
    <row r="4535" spans="1:9" ht="25" customHeight="1">
      <c r="A4535" s="1"/>
      <c r="B4535" s="1">
        <v>235</v>
      </c>
      <c r="C4535" s="13" t="s">
        <v>47</v>
      </c>
      <c r="D4535" s="4">
        <v>45199</v>
      </c>
      <c r="E4535" s="4">
        <v>45217</v>
      </c>
      <c r="F4535" s="5">
        <v>6.8404132280007079</v>
      </c>
      <c r="G4535" s="5">
        <f>'PG facts'!F50</f>
        <v>10</v>
      </c>
      <c r="H4535" s="5">
        <f t="shared" si="140"/>
        <v>46.791253129807068</v>
      </c>
      <c r="I4535" s="5">
        <f t="shared" si="141"/>
        <v>68.404132280007076</v>
      </c>
    </row>
    <row r="4536" spans="1:9" ht="25" customHeight="1">
      <c r="A4536" s="1"/>
      <c r="B4536" s="1">
        <v>235</v>
      </c>
      <c r="C4536" s="13" t="s">
        <v>47</v>
      </c>
      <c r="D4536" s="4">
        <v>45291</v>
      </c>
      <c r="E4536" s="4">
        <v>45314</v>
      </c>
      <c r="F4536" s="5">
        <v>9.3239110832320513</v>
      </c>
      <c r="G4536" s="5">
        <f>'PG facts'!F57</f>
        <v>2</v>
      </c>
      <c r="H4536" s="5">
        <f t="shared" si="140"/>
        <v>86.93531788801748</v>
      </c>
      <c r="I4536" s="5">
        <f t="shared" si="141"/>
        <v>18.647822166464103</v>
      </c>
    </row>
    <row r="4537" spans="1:9" ht="25" customHeight="1">
      <c r="A4537" s="1"/>
      <c r="B4537" s="1">
        <v>235</v>
      </c>
      <c r="C4537" s="13" t="s">
        <v>47</v>
      </c>
      <c r="D4537" s="4">
        <v>45382</v>
      </c>
      <c r="E4537" s="4">
        <v>45401</v>
      </c>
      <c r="F4537" s="5">
        <v>2.3638793217021448</v>
      </c>
      <c r="G4537" s="5">
        <f>'PG facts'!F64</f>
        <v>2</v>
      </c>
      <c r="H4537" s="5">
        <f t="shared" si="140"/>
        <v>5.5879254475709921</v>
      </c>
      <c r="I4537" s="5">
        <f t="shared" si="141"/>
        <v>4.7277586434042895</v>
      </c>
    </row>
    <row r="4538" spans="1:9" ht="25" customHeight="1">
      <c r="A4538" s="1"/>
      <c r="B4538" s="1">
        <v>235</v>
      </c>
      <c r="C4538" s="13" t="s">
        <v>47</v>
      </c>
      <c r="D4538" s="4">
        <v>45473</v>
      </c>
      <c r="E4538" s="4">
        <v>45503</v>
      </c>
      <c r="F4538" s="5">
        <v>0.79943396399790867</v>
      </c>
      <c r="G4538" s="5">
        <f>'PG facts'!F71</f>
        <v>4</v>
      </c>
      <c r="H4538" s="5">
        <f t="shared" si="140"/>
        <v>0.63909466279340954</v>
      </c>
      <c r="I4538" s="5">
        <f t="shared" si="141"/>
        <v>3.1977358559916347</v>
      </c>
    </row>
    <row r="4539" spans="1:9" ht="25" customHeight="1">
      <c r="A4539" s="1"/>
      <c r="B4539" s="1">
        <v>235</v>
      </c>
      <c r="C4539" s="13" t="s">
        <v>47</v>
      </c>
      <c r="D4539" s="4">
        <v>45565</v>
      </c>
      <c r="E4539" s="4">
        <v>45583</v>
      </c>
      <c r="F4539" s="5">
        <v>4.4796110270171052</v>
      </c>
      <c r="G4539" s="5">
        <f>'PG facts'!F78</f>
        <v>4</v>
      </c>
      <c r="H4539" s="5">
        <f t="shared" si="140"/>
        <v>20.066914953373246</v>
      </c>
      <c r="I4539" s="5">
        <f t="shared" si="141"/>
        <v>17.918444108068421</v>
      </c>
    </row>
    <row r="4540" spans="1:9" ht="25" customHeight="1">
      <c r="A4540" s="1"/>
      <c r="B4540" s="1">
        <v>235</v>
      </c>
      <c r="C4540" s="13" t="s">
        <v>47</v>
      </c>
      <c r="D4540" s="4">
        <v>45657</v>
      </c>
      <c r="E4540" s="4">
        <v>45679</v>
      </c>
      <c r="F4540" s="5">
        <v>2.7693852484736547</v>
      </c>
      <c r="G4540" s="5">
        <f>'PG facts'!F85</f>
        <v>3</v>
      </c>
      <c r="H4540" s="5">
        <f t="shared" si="140"/>
        <v>7.6694946544634863</v>
      </c>
      <c r="I4540" s="5">
        <f t="shared" si="141"/>
        <v>8.3081557454209651</v>
      </c>
    </row>
    <row r="4541" spans="1:9" ht="25" customHeight="1">
      <c r="A4541" s="1"/>
      <c r="B4541" s="1">
        <v>235</v>
      </c>
      <c r="C4541" s="13" t="s">
        <v>50</v>
      </c>
      <c r="D4541" s="4">
        <v>44742</v>
      </c>
      <c r="E4541" s="4">
        <v>44771</v>
      </c>
      <c r="F4541" s="5">
        <v>6.6867236024844789</v>
      </c>
      <c r="G4541" s="5">
        <f>'PG facts'!F15</f>
        <v>9</v>
      </c>
      <c r="H4541" s="5">
        <f t="shared" si="140"/>
        <v>44.712272536023008</v>
      </c>
      <c r="I4541" s="5">
        <f t="shared" si="141"/>
        <v>60.180512422360309</v>
      </c>
    </row>
    <row r="4542" spans="1:9" ht="25" customHeight="1">
      <c r="A4542" s="1"/>
      <c r="B4542" s="1">
        <v>235</v>
      </c>
      <c r="C4542" s="13" t="s">
        <v>50</v>
      </c>
      <c r="D4542" s="4">
        <v>44834</v>
      </c>
      <c r="E4542" s="4">
        <v>44853</v>
      </c>
      <c r="F4542" s="5">
        <v>3.3005205380611136</v>
      </c>
      <c r="G4542" s="5">
        <f>'PG facts'!F22</f>
        <v>8</v>
      </c>
      <c r="H4542" s="5">
        <f t="shared" si="140"/>
        <v>10.893435822163223</v>
      </c>
      <c r="I4542" s="5">
        <f t="shared" si="141"/>
        <v>26.404164304488908</v>
      </c>
    </row>
    <row r="4543" spans="1:9" ht="25" customHeight="1">
      <c r="A4543" s="1"/>
      <c r="B4543" s="1">
        <v>235</v>
      </c>
      <c r="C4543" s="13" t="s">
        <v>50</v>
      </c>
      <c r="D4543" s="4">
        <v>44926</v>
      </c>
      <c r="E4543" s="4">
        <v>44945</v>
      </c>
      <c r="F4543" s="5">
        <v>3.7534957034626615</v>
      </c>
      <c r="G4543" s="5">
        <f>'PG facts'!F29</f>
        <v>8</v>
      </c>
      <c r="H4543" s="5">
        <f t="shared" si="140"/>
        <v>14.08872999591266</v>
      </c>
      <c r="I4543" s="5">
        <f t="shared" si="141"/>
        <v>30.027965627701292</v>
      </c>
    </row>
    <row r="4544" spans="1:9" ht="25" customHeight="1">
      <c r="A4544" s="1"/>
      <c r="B4544" s="1">
        <v>235</v>
      </c>
      <c r="C4544" s="13" t="s">
        <v>50</v>
      </c>
      <c r="D4544" s="4">
        <v>45016</v>
      </c>
      <c r="E4544" s="4">
        <v>45037</v>
      </c>
      <c r="F4544" s="5">
        <v>3.8537489057633101</v>
      </c>
      <c r="G4544" s="5">
        <f>'PG facts'!F36</f>
        <v>9</v>
      </c>
      <c r="H4544" s="5">
        <f t="shared" si="140"/>
        <v>14.85138062867191</v>
      </c>
      <c r="I4544" s="5">
        <f t="shared" si="141"/>
        <v>34.683740151869792</v>
      </c>
    </row>
    <row r="4545" spans="1:9" ht="25" customHeight="1">
      <c r="A4545" s="1"/>
      <c r="B4545" s="1">
        <v>235</v>
      </c>
      <c r="C4545" s="13" t="s">
        <v>50</v>
      </c>
      <c r="D4545" s="4">
        <v>45107</v>
      </c>
      <c r="E4545" s="4">
        <v>45135</v>
      </c>
      <c r="F4545" s="5">
        <v>7.4077443221443939</v>
      </c>
      <c r="G4545" s="5">
        <f>'PG facts'!F43</f>
        <v>5</v>
      </c>
      <c r="H4545" s="5">
        <f t="shared" si="140"/>
        <v>54.874675942262506</v>
      </c>
      <c r="I4545" s="5">
        <f t="shared" si="141"/>
        <v>37.038721610721971</v>
      </c>
    </row>
    <row r="4546" spans="1:9" ht="25" customHeight="1">
      <c r="A4546" s="1"/>
      <c r="B4546" s="1">
        <v>235</v>
      </c>
      <c r="C4546" s="13" t="s">
        <v>50</v>
      </c>
      <c r="D4546" s="4">
        <v>45199</v>
      </c>
      <c r="E4546" s="4">
        <v>45217</v>
      </c>
      <c r="F4546" s="5">
        <v>8.5913567558398185</v>
      </c>
      <c r="G4546" s="5">
        <f>'PG facts'!F50</f>
        <v>10</v>
      </c>
      <c r="H4546" s="5">
        <f t="shared" si="140"/>
        <v>73.811410906114489</v>
      </c>
      <c r="I4546" s="5">
        <f t="shared" si="141"/>
        <v>85.913567558398185</v>
      </c>
    </row>
    <row r="4547" spans="1:9" ht="25" customHeight="1">
      <c r="A4547" s="1"/>
      <c r="B4547" s="1">
        <v>235</v>
      </c>
      <c r="C4547" s="13" t="s">
        <v>50</v>
      </c>
      <c r="D4547" s="4">
        <v>45291</v>
      </c>
      <c r="E4547" s="4">
        <v>45314</v>
      </c>
      <c r="F4547" s="5">
        <v>6.8404132280007079</v>
      </c>
      <c r="G4547" s="5">
        <f>'PG facts'!F57</f>
        <v>2</v>
      </c>
      <c r="H4547" s="5">
        <f t="shared" si="140"/>
        <v>46.791253129807068</v>
      </c>
      <c r="I4547" s="5">
        <f t="shared" si="141"/>
        <v>13.680826456001416</v>
      </c>
    </row>
    <row r="4548" spans="1:9" ht="25" customHeight="1">
      <c r="A4548" s="1"/>
      <c r="B4548" s="1">
        <v>235</v>
      </c>
      <c r="C4548" s="13" t="s">
        <v>50</v>
      </c>
      <c r="D4548" s="4">
        <v>45382</v>
      </c>
      <c r="E4548" s="4">
        <v>45401</v>
      </c>
      <c r="F4548" s="5">
        <v>9.3239110832320513</v>
      </c>
      <c r="G4548" s="5">
        <f>'PG facts'!F64</f>
        <v>2</v>
      </c>
      <c r="H4548" s="5">
        <f t="shared" si="140"/>
        <v>86.93531788801748</v>
      </c>
      <c r="I4548" s="5">
        <f t="shared" si="141"/>
        <v>18.647822166464103</v>
      </c>
    </row>
    <row r="4549" spans="1:9" ht="25" customHeight="1">
      <c r="A4549" s="1"/>
      <c r="B4549" s="1">
        <v>235</v>
      </c>
      <c r="C4549" s="13" t="s">
        <v>50</v>
      </c>
      <c r="D4549" s="4">
        <v>45473</v>
      </c>
      <c r="E4549" s="4">
        <v>45503</v>
      </c>
      <c r="F4549" s="5">
        <v>2.3638793217021448</v>
      </c>
      <c r="G4549" s="5">
        <f>'PG facts'!F71</f>
        <v>4</v>
      </c>
      <c r="H4549" s="5">
        <f t="shared" si="140"/>
        <v>5.5879254475709921</v>
      </c>
      <c r="I4549" s="5">
        <f t="shared" si="141"/>
        <v>9.4555172868085791</v>
      </c>
    </row>
    <row r="4550" spans="1:9" ht="25" customHeight="1">
      <c r="A4550" s="1"/>
      <c r="B4550" s="1">
        <v>235</v>
      </c>
      <c r="C4550" s="13" t="s">
        <v>50</v>
      </c>
      <c r="D4550" s="4">
        <v>45565</v>
      </c>
      <c r="E4550" s="4">
        <v>45583</v>
      </c>
      <c r="F4550" s="5">
        <v>0.79943396399790867</v>
      </c>
      <c r="G4550" s="5">
        <f>'PG facts'!F78</f>
        <v>4</v>
      </c>
      <c r="H4550" s="5">
        <f t="shared" ref="H4550:H4613" si="142">F4550^2</f>
        <v>0.63909466279340954</v>
      </c>
      <c r="I4550" s="5">
        <f t="shared" ref="I4550:I4613" si="143">F4550*G4550</f>
        <v>3.1977358559916347</v>
      </c>
    </row>
    <row r="4551" spans="1:9" ht="25" customHeight="1">
      <c r="A4551" s="1"/>
      <c r="B4551" s="1">
        <v>235</v>
      </c>
      <c r="C4551" s="13" t="s">
        <v>50</v>
      </c>
      <c r="D4551" s="4">
        <v>45657</v>
      </c>
      <c r="E4551" s="4">
        <v>45679</v>
      </c>
      <c r="F4551" s="5">
        <v>4.4796110270171052</v>
      </c>
      <c r="G4551" s="5">
        <f>'PG facts'!F85</f>
        <v>3</v>
      </c>
      <c r="H4551" s="5">
        <f t="shared" si="142"/>
        <v>20.066914953373246</v>
      </c>
      <c r="I4551" s="5">
        <f t="shared" si="143"/>
        <v>13.438833081051316</v>
      </c>
    </row>
    <row r="4552" spans="1:9" ht="25" customHeight="1">
      <c r="A4552" s="1"/>
      <c r="B4552" s="1">
        <v>236</v>
      </c>
      <c r="C4552" s="13" t="s">
        <v>47</v>
      </c>
      <c r="D4552" s="4">
        <v>44651</v>
      </c>
      <c r="E4552" s="4">
        <v>44671</v>
      </c>
      <c r="F4552" s="5">
        <v>6.6867236024844789</v>
      </c>
      <c r="G4552" s="5">
        <f>'PG facts'!F8</f>
        <v>16</v>
      </c>
      <c r="H4552" s="5">
        <f t="shared" si="142"/>
        <v>44.712272536023008</v>
      </c>
      <c r="I4552" s="5">
        <f t="shared" si="143"/>
        <v>106.98757763975166</v>
      </c>
    </row>
    <row r="4553" spans="1:9" ht="25" customHeight="1">
      <c r="A4553" s="1"/>
      <c r="B4553" s="1">
        <v>236</v>
      </c>
      <c r="C4553" s="13" t="s">
        <v>47</v>
      </c>
      <c r="D4553" s="4">
        <v>44742</v>
      </c>
      <c r="E4553" s="4">
        <v>44771</v>
      </c>
      <c r="F4553" s="5">
        <v>3.3005205380611136</v>
      </c>
      <c r="G4553" s="5">
        <f>'PG facts'!F15</f>
        <v>9</v>
      </c>
      <c r="H4553" s="5">
        <f t="shared" si="142"/>
        <v>10.893435822163223</v>
      </c>
      <c r="I4553" s="5">
        <f t="shared" si="143"/>
        <v>29.704684842550023</v>
      </c>
    </row>
    <row r="4554" spans="1:9" ht="25" customHeight="1">
      <c r="A4554" s="1"/>
      <c r="B4554" s="1">
        <v>236</v>
      </c>
      <c r="C4554" s="13" t="s">
        <v>47</v>
      </c>
      <c r="D4554" s="4">
        <v>44834</v>
      </c>
      <c r="E4554" s="4">
        <v>44853</v>
      </c>
      <c r="F4554" s="5">
        <v>3.7534957034626615</v>
      </c>
      <c r="G4554" s="5">
        <f>'PG facts'!F22</f>
        <v>8</v>
      </c>
      <c r="H4554" s="5">
        <f t="shared" si="142"/>
        <v>14.08872999591266</v>
      </c>
      <c r="I4554" s="5">
        <f t="shared" si="143"/>
        <v>30.027965627701292</v>
      </c>
    </row>
    <row r="4555" spans="1:9" ht="25" customHeight="1">
      <c r="A4555" s="1"/>
      <c r="B4555" s="1">
        <v>236</v>
      </c>
      <c r="C4555" s="13" t="s">
        <v>47</v>
      </c>
      <c r="D4555" s="4">
        <v>44926</v>
      </c>
      <c r="E4555" s="4">
        <v>44945</v>
      </c>
      <c r="F4555" s="5">
        <v>3.8537489057633101</v>
      </c>
      <c r="G4555" s="5">
        <f>'PG facts'!F29</f>
        <v>8</v>
      </c>
      <c r="H4555" s="5">
        <f t="shared" si="142"/>
        <v>14.85138062867191</v>
      </c>
      <c r="I4555" s="5">
        <f t="shared" si="143"/>
        <v>30.829991246106481</v>
      </c>
    </row>
    <row r="4556" spans="1:9" ht="25" customHeight="1">
      <c r="A4556" s="1"/>
      <c r="B4556" s="1">
        <v>236</v>
      </c>
      <c r="C4556" s="13" t="s">
        <v>47</v>
      </c>
      <c r="D4556" s="4">
        <v>45016</v>
      </c>
      <c r="E4556" s="4">
        <v>45037</v>
      </c>
      <c r="F4556" s="5">
        <v>7.4077443221443939</v>
      </c>
      <c r="G4556" s="5">
        <f>'PG facts'!F36</f>
        <v>9</v>
      </c>
      <c r="H4556" s="5">
        <f t="shared" si="142"/>
        <v>54.874675942262506</v>
      </c>
      <c r="I4556" s="5">
        <f t="shared" si="143"/>
        <v>66.669698899299547</v>
      </c>
    </row>
    <row r="4557" spans="1:9" ht="25" customHeight="1">
      <c r="A4557" s="1"/>
      <c r="B4557" s="1">
        <v>236</v>
      </c>
      <c r="C4557" s="13" t="s">
        <v>47</v>
      </c>
      <c r="D4557" s="4">
        <v>45107</v>
      </c>
      <c r="E4557" s="4">
        <v>45135</v>
      </c>
      <c r="F4557" s="5">
        <v>8.5913567558398185</v>
      </c>
      <c r="G4557" s="5">
        <f>'PG facts'!F43</f>
        <v>5</v>
      </c>
      <c r="H4557" s="5">
        <f t="shared" si="142"/>
        <v>73.811410906114489</v>
      </c>
      <c r="I4557" s="5">
        <f t="shared" si="143"/>
        <v>42.956783779199093</v>
      </c>
    </row>
    <row r="4558" spans="1:9" ht="25" customHeight="1">
      <c r="A4558" s="1"/>
      <c r="B4558" s="1">
        <v>236</v>
      </c>
      <c r="C4558" s="13" t="s">
        <v>47</v>
      </c>
      <c r="D4558" s="4">
        <v>45199</v>
      </c>
      <c r="E4558" s="4">
        <v>45217</v>
      </c>
      <c r="F4558" s="5">
        <v>6.8404132280007079</v>
      </c>
      <c r="G4558" s="5">
        <f>'PG facts'!F50</f>
        <v>10</v>
      </c>
      <c r="H4558" s="5">
        <f t="shared" si="142"/>
        <v>46.791253129807068</v>
      </c>
      <c r="I4558" s="5">
        <f t="shared" si="143"/>
        <v>68.404132280007076</v>
      </c>
    </row>
    <row r="4559" spans="1:9" ht="25" customHeight="1">
      <c r="A4559" s="1"/>
      <c r="B4559" s="1">
        <v>236</v>
      </c>
      <c r="C4559" s="13" t="s">
        <v>47</v>
      </c>
      <c r="D4559" s="4">
        <v>45291</v>
      </c>
      <c r="E4559" s="4">
        <v>45314</v>
      </c>
      <c r="F4559" s="5">
        <v>9.3239110832320513</v>
      </c>
      <c r="G4559" s="5">
        <f>'PG facts'!F57</f>
        <v>2</v>
      </c>
      <c r="H4559" s="5">
        <f t="shared" si="142"/>
        <v>86.93531788801748</v>
      </c>
      <c r="I4559" s="5">
        <f t="shared" si="143"/>
        <v>18.647822166464103</v>
      </c>
    </row>
    <row r="4560" spans="1:9" ht="25" customHeight="1">
      <c r="A4560" s="1"/>
      <c r="B4560" s="1">
        <v>236</v>
      </c>
      <c r="C4560" s="13" t="s">
        <v>47</v>
      </c>
      <c r="D4560" s="4">
        <v>45382</v>
      </c>
      <c r="E4560" s="4">
        <v>45401</v>
      </c>
      <c r="F4560" s="5">
        <v>2.5022114316902933</v>
      </c>
      <c r="G4560" s="5">
        <f>'PG facts'!F64</f>
        <v>2</v>
      </c>
      <c r="H4560" s="5">
        <f t="shared" si="142"/>
        <v>6.2610620488815867</v>
      </c>
      <c r="I4560" s="5">
        <f t="shared" si="143"/>
        <v>5.0044228633805865</v>
      </c>
    </row>
    <row r="4561" spans="1:9" ht="25" customHeight="1">
      <c r="A4561" s="1"/>
      <c r="B4561" s="1">
        <v>236</v>
      </c>
      <c r="C4561" s="13" t="s">
        <v>47</v>
      </c>
      <c r="D4561" s="4">
        <v>45473</v>
      </c>
      <c r="E4561" s="4">
        <v>45503</v>
      </c>
      <c r="F4561" s="5">
        <v>0.79943396399790867</v>
      </c>
      <c r="G4561" s="5">
        <f>'PG facts'!F71</f>
        <v>4</v>
      </c>
      <c r="H4561" s="5">
        <f t="shared" si="142"/>
        <v>0.63909466279340954</v>
      </c>
      <c r="I4561" s="5">
        <f t="shared" si="143"/>
        <v>3.1977358559916347</v>
      </c>
    </row>
    <row r="4562" spans="1:9" ht="25" customHeight="1">
      <c r="A4562" s="1"/>
      <c r="B4562" s="1">
        <v>236</v>
      </c>
      <c r="C4562" s="13" t="s">
        <v>47</v>
      </c>
      <c r="D4562" s="4">
        <v>45565</v>
      </c>
      <c r="E4562" s="4">
        <v>45583</v>
      </c>
      <c r="F4562" s="5">
        <v>4.4796110270171052</v>
      </c>
      <c r="G4562" s="5">
        <f>'PG facts'!F78</f>
        <v>4</v>
      </c>
      <c r="H4562" s="5">
        <f t="shared" si="142"/>
        <v>20.066914953373246</v>
      </c>
      <c r="I4562" s="5">
        <f t="shared" si="143"/>
        <v>17.918444108068421</v>
      </c>
    </row>
    <row r="4563" spans="1:9" ht="25" customHeight="1">
      <c r="A4563" s="1"/>
      <c r="B4563" s="1">
        <v>236</v>
      </c>
      <c r="C4563" s="13" t="s">
        <v>47</v>
      </c>
      <c r="D4563" s="4">
        <v>45657</v>
      </c>
      <c r="E4563" s="4">
        <v>45679</v>
      </c>
      <c r="F4563" s="5">
        <v>2.7693852484736547</v>
      </c>
      <c r="G4563" s="5">
        <f>'PG facts'!F85</f>
        <v>3</v>
      </c>
      <c r="H4563" s="5">
        <f t="shared" si="142"/>
        <v>7.6694946544634863</v>
      </c>
      <c r="I4563" s="5">
        <f t="shared" si="143"/>
        <v>8.3081557454209651</v>
      </c>
    </row>
    <row r="4564" spans="1:9" ht="25" customHeight="1">
      <c r="A4564" s="1"/>
      <c r="B4564" s="1">
        <v>236</v>
      </c>
      <c r="C4564" s="13" t="s">
        <v>50</v>
      </c>
      <c r="D4564" s="4">
        <v>44742</v>
      </c>
      <c r="E4564" s="4">
        <v>44771</v>
      </c>
      <c r="F4564" s="5">
        <v>6.6867236024844789</v>
      </c>
      <c r="G4564" s="5">
        <f>'PG facts'!F15</f>
        <v>9</v>
      </c>
      <c r="H4564" s="5">
        <f t="shared" si="142"/>
        <v>44.712272536023008</v>
      </c>
      <c r="I4564" s="5">
        <f t="shared" si="143"/>
        <v>60.180512422360309</v>
      </c>
    </row>
    <row r="4565" spans="1:9" ht="25" customHeight="1">
      <c r="A4565" s="1"/>
      <c r="B4565" s="1">
        <v>236</v>
      </c>
      <c r="C4565" s="13" t="s">
        <v>50</v>
      </c>
      <c r="D4565" s="4">
        <v>44834</v>
      </c>
      <c r="E4565" s="4">
        <v>44853</v>
      </c>
      <c r="F4565" s="5">
        <v>3.3005205380611136</v>
      </c>
      <c r="G4565" s="5">
        <f>'PG facts'!F22</f>
        <v>8</v>
      </c>
      <c r="H4565" s="5">
        <f t="shared" si="142"/>
        <v>10.893435822163223</v>
      </c>
      <c r="I4565" s="5">
        <f t="shared" si="143"/>
        <v>26.404164304488908</v>
      </c>
    </row>
    <row r="4566" spans="1:9" ht="25" customHeight="1">
      <c r="A4566" s="1"/>
      <c r="B4566" s="1">
        <v>236</v>
      </c>
      <c r="C4566" s="13" t="s">
        <v>50</v>
      </c>
      <c r="D4566" s="4">
        <v>44926</v>
      </c>
      <c r="E4566" s="4">
        <v>44945</v>
      </c>
      <c r="F4566" s="5">
        <v>3.7534957034626615</v>
      </c>
      <c r="G4566" s="5">
        <f>'PG facts'!F29</f>
        <v>8</v>
      </c>
      <c r="H4566" s="5">
        <f t="shared" si="142"/>
        <v>14.08872999591266</v>
      </c>
      <c r="I4566" s="5">
        <f t="shared" si="143"/>
        <v>30.027965627701292</v>
      </c>
    </row>
    <row r="4567" spans="1:9" ht="25" customHeight="1">
      <c r="A4567" s="1"/>
      <c r="B4567" s="1">
        <v>236</v>
      </c>
      <c r="C4567" s="13" t="s">
        <v>50</v>
      </c>
      <c r="D4567" s="4">
        <v>45016</v>
      </c>
      <c r="E4567" s="4">
        <v>45037</v>
      </c>
      <c r="F4567" s="5">
        <v>3.8537489057633101</v>
      </c>
      <c r="G4567" s="5">
        <f>'PG facts'!F36</f>
        <v>9</v>
      </c>
      <c r="H4567" s="5">
        <f t="shared" si="142"/>
        <v>14.85138062867191</v>
      </c>
      <c r="I4567" s="5">
        <f t="shared" si="143"/>
        <v>34.683740151869792</v>
      </c>
    </row>
    <row r="4568" spans="1:9" ht="25" customHeight="1">
      <c r="A4568" s="1"/>
      <c r="B4568" s="1">
        <v>236</v>
      </c>
      <c r="C4568" s="13" t="s">
        <v>50</v>
      </c>
      <c r="D4568" s="4">
        <v>45107</v>
      </c>
      <c r="E4568" s="4">
        <v>45135</v>
      </c>
      <c r="F4568" s="5">
        <v>7.4077443221443939</v>
      </c>
      <c r="G4568" s="5">
        <f>'PG facts'!F43</f>
        <v>5</v>
      </c>
      <c r="H4568" s="5">
        <f t="shared" si="142"/>
        <v>54.874675942262506</v>
      </c>
      <c r="I4568" s="5">
        <f t="shared" si="143"/>
        <v>37.038721610721971</v>
      </c>
    </row>
    <row r="4569" spans="1:9" ht="25" customHeight="1">
      <c r="A4569" s="1"/>
      <c r="B4569" s="1">
        <v>236</v>
      </c>
      <c r="C4569" s="13" t="s">
        <v>50</v>
      </c>
      <c r="D4569" s="4">
        <v>45199</v>
      </c>
      <c r="E4569" s="4">
        <v>45217</v>
      </c>
      <c r="F4569" s="5">
        <v>8.5913567558398185</v>
      </c>
      <c r="G4569" s="5">
        <f>'PG facts'!F50</f>
        <v>10</v>
      </c>
      <c r="H4569" s="5">
        <f t="shared" si="142"/>
        <v>73.811410906114489</v>
      </c>
      <c r="I4569" s="5">
        <f t="shared" si="143"/>
        <v>85.913567558398185</v>
      </c>
    </row>
    <row r="4570" spans="1:9" ht="25" customHeight="1">
      <c r="A4570" s="1"/>
      <c r="B4570" s="1">
        <v>236</v>
      </c>
      <c r="C4570" s="13" t="s">
        <v>50</v>
      </c>
      <c r="D4570" s="4">
        <v>45291</v>
      </c>
      <c r="E4570" s="4">
        <v>45314</v>
      </c>
      <c r="F4570" s="5">
        <v>6.8404132280007079</v>
      </c>
      <c r="G4570" s="5">
        <f>'PG facts'!F57</f>
        <v>2</v>
      </c>
      <c r="H4570" s="5">
        <f t="shared" si="142"/>
        <v>46.791253129807068</v>
      </c>
      <c r="I4570" s="5">
        <f t="shared" si="143"/>
        <v>13.680826456001416</v>
      </c>
    </row>
    <row r="4571" spans="1:9" ht="25" customHeight="1">
      <c r="A4571" s="1"/>
      <c r="B4571" s="1">
        <v>236</v>
      </c>
      <c r="C4571" s="13" t="s">
        <v>50</v>
      </c>
      <c r="D4571" s="4">
        <v>45382</v>
      </c>
      <c r="E4571" s="4">
        <v>45401</v>
      </c>
      <c r="F4571" s="5">
        <v>9.3239110832320513</v>
      </c>
      <c r="G4571" s="5">
        <f>'PG facts'!F64</f>
        <v>2</v>
      </c>
      <c r="H4571" s="5">
        <f t="shared" si="142"/>
        <v>86.93531788801748</v>
      </c>
      <c r="I4571" s="5">
        <f t="shared" si="143"/>
        <v>18.647822166464103</v>
      </c>
    </row>
    <row r="4572" spans="1:9" ht="25" customHeight="1">
      <c r="A4572" s="1"/>
      <c r="B4572" s="1">
        <v>236</v>
      </c>
      <c r="C4572" s="13" t="s">
        <v>50</v>
      </c>
      <c r="D4572" s="4">
        <v>45473</v>
      </c>
      <c r="E4572" s="4">
        <v>45503</v>
      </c>
      <c r="F4572" s="5">
        <v>2.5022114316902933</v>
      </c>
      <c r="G4572" s="5">
        <f>'PG facts'!F71</f>
        <v>4</v>
      </c>
      <c r="H4572" s="5">
        <f t="shared" si="142"/>
        <v>6.2610620488815867</v>
      </c>
      <c r="I4572" s="5">
        <f t="shared" si="143"/>
        <v>10.008845726761173</v>
      </c>
    </row>
    <row r="4573" spans="1:9" ht="25" customHeight="1">
      <c r="A4573" s="1"/>
      <c r="B4573" s="1">
        <v>236</v>
      </c>
      <c r="C4573" s="13" t="s">
        <v>50</v>
      </c>
      <c r="D4573" s="4">
        <v>45565</v>
      </c>
      <c r="E4573" s="4">
        <v>45583</v>
      </c>
      <c r="F4573" s="5">
        <v>0.79943396399790867</v>
      </c>
      <c r="G4573" s="5">
        <f>'PG facts'!F78</f>
        <v>4</v>
      </c>
      <c r="H4573" s="5">
        <f t="shared" si="142"/>
        <v>0.63909466279340954</v>
      </c>
      <c r="I4573" s="5">
        <f t="shared" si="143"/>
        <v>3.1977358559916347</v>
      </c>
    </row>
    <row r="4574" spans="1:9" ht="25" customHeight="1">
      <c r="A4574" s="1"/>
      <c r="B4574" s="1">
        <v>236</v>
      </c>
      <c r="C4574" s="13" t="s">
        <v>50</v>
      </c>
      <c r="D4574" s="4">
        <v>45657</v>
      </c>
      <c r="E4574" s="4">
        <v>45679</v>
      </c>
      <c r="F4574" s="5">
        <v>4.4796110270171052</v>
      </c>
      <c r="G4574" s="5">
        <f>'PG facts'!F85</f>
        <v>3</v>
      </c>
      <c r="H4574" s="5">
        <f t="shared" si="142"/>
        <v>20.066914953373246</v>
      </c>
      <c r="I4574" s="5">
        <f t="shared" si="143"/>
        <v>13.438833081051316</v>
      </c>
    </row>
    <row r="4575" spans="1:9" ht="25" customHeight="1">
      <c r="A4575" s="1"/>
      <c r="B4575" s="1">
        <v>237</v>
      </c>
      <c r="C4575" s="13" t="s">
        <v>47</v>
      </c>
      <c r="D4575" s="4">
        <v>44651</v>
      </c>
      <c r="E4575" s="4">
        <v>44671</v>
      </c>
      <c r="F4575" s="5">
        <v>6.6867236024844789</v>
      </c>
      <c r="G4575" s="5">
        <f>'PG facts'!F8</f>
        <v>16</v>
      </c>
      <c r="H4575" s="5">
        <f t="shared" si="142"/>
        <v>44.712272536023008</v>
      </c>
      <c r="I4575" s="5">
        <f t="shared" si="143"/>
        <v>106.98757763975166</v>
      </c>
    </row>
    <row r="4576" spans="1:9" ht="25" customHeight="1">
      <c r="A4576" s="1"/>
      <c r="B4576" s="1">
        <v>237</v>
      </c>
      <c r="C4576" s="13" t="s">
        <v>47</v>
      </c>
      <c r="D4576" s="4">
        <v>44742</v>
      </c>
      <c r="E4576" s="4">
        <v>44771</v>
      </c>
      <c r="F4576" s="5">
        <v>3.3005205380611136</v>
      </c>
      <c r="G4576" s="5">
        <f>'PG facts'!F15</f>
        <v>9</v>
      </c>
      <c r="H4576" s="5">
        <f t="shared" si="142"/>
        <v>10.893435822163223</v>
      </c>
      <c r="I4576" s="5">
        <f t="shared" si="143"/>
        <v>29.704684842550023</v>
      </c>
    </row>
    <row r="4577" spans="1:9" ht="25" customHeight="1">
      <c r="A4577" s="1"/>
      <c r="B4577" s="1">
        <v>237</v>
      </c>
      <c r="C4577" s="13" t="s">
        <v>47</v>
      </c>
      <c r="D4577" s="4">
        <v>44834</v>
      </c>
      <c r="E4577" s="4">
        <v>44853</v>
      </c>
      <c r="F4577" s="5">
        <v>3.7534957034626615</v>
      </c>
      <c r="G4577" s="5">
        <f>'PG facts'!F22</f>
        <v>8</v>
      </c>
      <c r="H4577" s="5">
        <f t="shared" si="142"/>
        <v>14.08872999591266</v>
      </c>
      <c r="I4577" s="5">
        <f t="shared" si="143"/>
        <v>30.027965627701292</v>
      </c>
    </row>
    <row r="4578" spans="1:9" ht="25" customHeight="1">
      <c r="A4578" s="1"/>
      <c r="B4578" s="1">
        <v>237</v>
      </c>
      <c r="C4578" s="13" t="s">
        <v>47</v>
      </c>
      <c r="D4578" s="4">
        <v>44926</v>
      </c>
      <c r="E4578" s="4">
        <v>44945</v>
      </c>
      <c r="F4578" s="5">
        <v>3.8537489057633101</v>
      </c>
      <c r="G4578" s="5">
        <f>'PG facts'!F29</f>
        <v>8</v>
      </c>
      <c r="H4578" s="5">
        <f t="shared" si="142"/>
        <v>14.85138062867191</v>
      </c>
      <c r="I4578" s="5">
        <f t="shared" si="143"/>
        <v>30.829991246106481</v>
      </c>
    </row>
    <row r="4579" spans="1:9" ht="25" customHeight="1">
      <c r="A4579" s="1"/>
      <c r="B4579" s="1">
        <v>237</v>
      </c>
      <c r="C4579" s="13" t="s">
        <v>47</v>
      </c>
      <c r="D4579" s="4">
        <v>45016</v>
      </c>
      <c r="E4579" s="4">
        <v>45037</v>
      </c>
      <c r="F4579" s="5">
        <v>7.4077443221443939</v>
      </c>
      <c r="G4579" s="5">
        <f>'PG facts'!F36</f>
        <v>9</v>
      </c>
      <c r="H4579" s="5">
        <f t="shared" si="142"/>
        <v>54.874675942262506</v>
      </c>
      <c r="I4579" s="5">
        <f t="shared" si="143"/>
        <v>66.669698899299547</v>
      </c>
    </row>
    <row r="4580" spans="1:9" ht="25" customHeight="1">
      <c r="A4580" s="1"/>
      <c r="B4580" s="1">
        <v>237</v>
      </c>
      <c r="C4580" s="13" t="s">
        <v>47</v>
      </c>
      <c r="D4580" s="4">
        <v>45107</v>
      </c>
      <c r="E4580" s="4">
        <v>45135</v>
      </c>
      <c r="F4580" s="5">
        <v>8.5913567558398185</v>
      </c>
      <c r="G4580" s="5">
        <f>'PG facts'!F43</f>
        <v>5</v>
      </c>
      <c r="H4580" s="5">
        <f t="shared" si="142"/>
        <v>73.811410906114489</v>
      </c>
      <c r="I4580" s="5">
        <f t="shared" si="143"/>
        <v>42.956783779199093</v>
      </c>
    </row>
    <row r="4581" spans="1:9" ht="25" customHeight="1">
      <c r="A4581" s="1"/>
      <c r="B4581" s="1">
        <v>237</v>
      </c>
      <c r="C4581" s="13" t="s">
        <v>47</v>
      </c>
      <c r="D4581" s="4">
        <v>45199</v>
      </c>
      <c r="E4581" s="4">
        <v>45217</v>
      </c>
      <c r="F4581" s="5">
        <v>6.8404132280007079</v>
      </c>
      <c r="G4581" s="5">
        <f>'PG facts'!F50</f>
        <v>10</v>
      </c>
      <c r="H4581" s="5">
        <f t="shared" si="142"/>
        <v>46.791253129807068</v>
      </c>
      <c r="I4581" s="5">
        <f t="shared" si="143"/>
        <v>68.404132280007076</v>
      </c>
    </row>
    <row r="4582" spans="1:9" ht="25" customHeight="1">
      <c r="A4582" s="1"/>
      <c r="B4582" s="1">
        <v>237</v>
      </c>
      <c r="C4582" s="13" t="s">
        <v>47</v>
      </c>
      <c r="D4582" s="4">
        <v>45291</v>
      </c>
      <c r="E4582" s="4">
        <v>45314</v>
      </c>
      <c r="F4582" s="5">
        <v>9.3239110832320513</v>
      </c>
      <c r="G4582" s="5">
        <f>'PG facts'!F57</f>
        <v>2</v>
      </c>
      <c r="H4582" s="5">
        <f t="shared" si="142"/>
        <v>86.93531788801748</v>
      </c>
      <c r="I4582" s="5">
        <f t="shared" si="143"/>
        <v>18.647822166464103</v>
      </c>
    </row>
    <row r="4583" spans="1:9" ht="25" customHeight="1">
      <c r="A4583" s="1"/>
      <c r="B4583" s="1">
        <v>237</v>
      </c>
      <c r="C4583" s="13" t="s">
        <v>47</v>
      </c>
      <c r="D4583" s="4">
        <v>45382</v>
      </c>
      <c r="E4583" s="4">
        <v>45401</v>
      </c>
      <c r="F4583" s="5">
        <v>2.5022114316902933</v>
      </c>
      <c r="G4583" s="5">
        <f>'PG facts'!F64</f>
        <v>2</v>
      </c>
      <c r="H4583" s="5">
        <f t="shared" si="142"/>
        <v>6.2610620488815867</v>
      </c>
      <c r="I4583" s="5">
        <f t="shared" si="143"/>
        <v>5.0044228633805865</v>
      </c>
    </row>
    <row r="4584" spans="1:9" ht="25" customHeight="1">
      <c r="A4584" s="1"/>
      <c r="B4584" s="1">
        <v>237</v>
      </c>
      <c r="C4584" s="13" t="s">
        <v>47</v>
      </c>
      <c r="D4584" s="4">
        <v>45473</v>
      </c>
      <c r="E4584" s="4">
        <v>45503</v>
      </c>
      <c r="F4584" s="5">
        <v>0.79943396399790867</v>
      </c>
      <c r="G4584" s="5">
        <f>'PG facts'!F71</f>
        <v>4</v>
      </c>
      <c r="H4584" s="5">
        <f t="shared" si="142"/>
        <v>0.63909466279340954</v>
      </c>
      <c r="I4584" s="5">
        <f t="shared" si="143"/>
        <v>3.1977358559916347</v>
      </c>
    </row>
    <row r="4585" spans="1:9" ht="25" customHeight="1">
      <c r="A4585" s="1"/>
      <c r="B4585" s="1">
        <v>237</v>
      </c>
      <c r="C4585" s="13" t="s">
        <v>47</v>
      </c>
      <c r="D4585" s="4">
        <v>45565</v>
      </c>
      <c r="E4585" s="4">
        <v>45583</v>
      </c>
      <c r="F4585" s="5">
        <v>4.4796110270171052</v>
      </c>
      <c r="G4585" s="5">
        <f>'PG facts'!F78</f>
        <v>4</v>
      </c>
      <c r="H4585" s="5">
        <f t="shared" si="142"/>
        <v>20.066914953373246</v>
      </c>
      <c r="I4585" s="5">
        <f t="shared" si="143"/>
        <v>17.918444108068421</v>
      </c>
    </row>
    <row r="4586" spans="1:9" ht="25" customHeight="1">
      <c r="A4586" s="1"/>
      <c r="B4586" s="1">
        <v>237</v>
      </c>
      <c r="C4586" s="13" t="s">
        <v>47</v>
      </c>
      <c r="D4586" s="4">
        <v>45657</v>
      </c>
      <c r="E4586" s="4">
        <v>45679</v>
      </c>
      <c r="F4586" s="5">
        <v>2.7693852484736547</v>
      </c>
      <c r="G4586" s="5">
        <f>'PG facts'!F85</f>
        <v>3</v>
      </c>
      <c r="H4586" s="5">
        <f t="shared" si="142"/>
        <v>7.6694946544634863</v>
      </c>
      <c r="I4586" s="5">
        <f t="shared" si="143"/>
        <v>8.3081557454209651</v>
      </c>
    </row>
    <row r="4587" spans="1:9" ht="25" customHeight="1">
      <c r="A4587" s="1"/>
      <c r="B4587" s="1">
        <v>237</v>
      </c>
      <c r="C4587" s="13" t="s">
        <v>50</v>
      </c>
      <c r="D4587" s="4">
        <v>44742</v>
      </c>
      <c r="E4587" s="4">
        <v>44771</v>
      </c>
      <c r="F4587" s="5">
        <v>6.6867236024844789</v>
      </c>
      <c r="G4587" s="5">
        <f>'PG facts'!F15</f>
        <v>9</v>
      </c>
      <c r="H4587" s="5">
        <f t="shared" si="142"/>
        <v>44.712272536023008</v>
      </c>
      <c r="I4587" s="5">
        <f t="shared" si="143"/>
        <v>60.180512422360309</v>
      </c>
    </row>
    <row r="4588" spans="1:9" ht="25" customHeight="1">
      <c r="A4588" s="1"/>
      <c r="B4588" s="1">
        <v>237</v>
      </c>
      <c r="C4588" s="13" t="s">
        <v>50</v>
      </c>
      <c r="D4588" s="4">
        <v>44834</v>
      </c>
      <c r="E4588" s="4">
        <v>44853</v>
      </c>
      <c r="F4588" s="5">
        <v>3.3005205380611136</v>
      </c>
      <c r="G4588" s="5">
        <f>'PG facts'!F22</f>
        <v>8</v>
      </c>
      <c r="H4588" s="5">
        <f t="shared" si="142"/>
        <v>10.893435822163223</v>
      </c>
      <c r="I4588" s="5">
        <f t="shared" si="143"/>
        <v>26.404164304488908</v>
      </c>
    </row>
    <row r="4589" spans="1:9" ht="25" customHeight="1">
      <c r="A4589" s="1"/>
      <c r="B4589" s="1">
        <v>237</v>
      </c>
      <c r="C4589" s="13" t="s">
        <v>50</v>
      </c>
      <c r="D4589" s="4">
        <v>44926</v>
      </c>
      <c r="E4589" s="4">
        <v>44945</v>
      </c>
      <c r="F4589" s="5">
        <v>3.7534957034626615</v>
      </c>
      <c r="G4589" s="5">
        <f>'PG facts'!F29</f>
        <v>8</v>
      </c>
      <c r="H4589" s="5">
        <f t="shared" si="142"/>
        <v>14.08872999591266</v>
      </c>
      <c r="I4589" s="5">
        <f t="shared" si="143"/>
        <v>30.027965627701292</v>
      </c>
    </row>
    <row r="4590" spans="1:9" ht="25" customHeight="1">
      <c r="A4590" s="1"/>
      <c r="B4590" s="1">
        <v>237</v>
      </c>
      <c r="C4590" s="13" t="s">
        <v>50</v>
      </c>
      <c r="D4590" s="4">
        <v>45016</v>
      </c>
      <c r="E4590" s="4">
        <v>45037</v>
      </c>
      <c r="F4590" s="5">
        <v>3.8537489057633101</v>
      </c>
      <c r="G4590" s="5">
        <f>'PG facts'!F36</f>
        <v>9</v>
      </c>
      <c r="H4590" s="5">
        <f t="shared" si="142"/>
        <v>14.85138062867191</v>
      </c>
      <c r="I4590" s="5">
        <f t="shared" si="143"/>
        <v>34.683740151869792</v>
      </c>
    </row>
    <row r="4591" spans="1:9" ht="25" customHeight="1">
      <c r="A4591" s="1"/>
      <c r="B4591" s="1">
        <v>237</v>
      </c>
      <c r="C4591" s="13" t="s">
        <v>50</v>
      </c>
      <c r="D4591" s="4">
        <v>45107</v>
      </c>
      <c r="E4591" s="4">
        <v>45135</v>
      </c>
      <c r="F4591" s="5">
        <v>7.4077443221443939</v>
      </c>
      <c r="G4591" s="5">
        <f>'PG facts'!F43</f>
        <v>5</v>
      </c>
      <c r="H4591" s="5">
        <f t="shared" si="142"/>
        <v>54.874675942262506</v>
      </c>
      <c r="I4591" s="5">
        <f t="shared" si="143"/>
        <v>37.038721610721971</v>
      </c>
    </row>
    <row r="4592" spans="1:9" ht="25" customHeight="1">
      <c r="A4592" s="1"/>
      <c r="B4592" s="1">
        <v>237</v>
      </c>
      <c r="C4592" s="13" t="s">
        <v>50</v>
      </c>
      <c r="D4592" s="4">
        <v>45199</v>
      </c>
      <c r="E4592" s="4">
        <v>45217</v>
      </c>
      <c r="F4592" s="5">
        <v>8.5913567558398185</v>
      </c>
      <c r="G4592" s="5">
        <f>'PG facts'!F50</f>
        <v>10</v>
      </c>
      <c r="H4592" s="5">
        <f t="shared" si="142"/>
        <v>73.811410906114489</v>
      </c>
      <c r="I4592" s="5">
        <f t="shared" si="143"/>
        <v>85.913567558398185</v>
      </c>
    </row>
    <row r="4593" spans="1:9" ht="25" customHeight="1">
      <c r="A4593" s="1"/>
      <c r="B4593" s="1">
        <v>237</v>
      </c>
      <c r="C4593" s="13" t="s">
        <v>50</v>
      </c>
      <c r="D4593" s="4">
        <v>45291</v>
      </c>
      <c r="E4593" s="4">
        <v>45314</v>
      </c>
      <c r="F4593" s="5">
        <v>6.8404132280007079</v>
      </c>
      <c r="G4593" s="5">
        <f>'PG facts'!F57</f>
        <v>2</v>
      </c>
      <c r="H4593" s="5">
        <f t="shared" si="142"/>
        <v>46.791253129807068</v>
      </c>
      <c r="I4593" s="5">
        <f t="shared" si="143"/>
        <v>13.680826456001416</v>
      </c>
    </row>
    <row r="4594" spans="1:9" ht="25" customHeight="1">
      <c r="A4594" s="1"/>
      <c r="B4594" s="1">
        <v>237</v>
      </c>
      <c r="C4594" s="13" t="s">
        <v>50</v>
      </c>
      <c r="D4594" s="4">
        <v>45382</v>
      </c>
      <c r="E4594" s="4">
        <v>45401</v>
      </c>
      <c r="F4594" s="5">
        <v>9.3239110832320513</v>
      </c>
      <c r="G4594" s="5">
        <f>'PG facts'!F64</f>
        <v>2</v>
      </c>
      <c r="H4594" s="5">
        <f t="shared" si="142"/>
        <v>86.93531788801748</v>
      </c>
      <c r="I4594" s="5">
        <f t="shared" si="143"/>
        <v>18.647822166464103</v>
      </c>
    </row>
    <row r="4595" spans="1:9" ht="25" customHeight="1">
      <c r="A4595" s="1"/>
      <c r="B4595" s="1">
        <v>237</v>
      </c>
      <c r="C4595" s="13" t="s">
        <v>50</v>
      </c>
      <c r="D4595" s="4">
        <v>45473</v>
      </c>
      <c r="E4595" s="4">
        <v>45503</v>
      </c>
      <c r="F4595" s="5">
        <v>2.5022114316902933</v>
      </c>
      <c r="G4595" s="5">
        <f>'PG facts'!F71</f>
        <v>4</v>
      </c>
      <c r="H4595" s="5">
        <f t="shared" si="142"/>
        <v>6.2610620488815867</v>
      </c>
      <c r="I4595" s="5">
        <f t="shared" si="143"/>
        <v>10.008845726761173</v>
      </c>
    </row>
    <row r="4596" spans="1:9" ht="25" customHeight="1">
      <c r="A4596" s="1"/>
      <c r="B4596" s="1">
        <v>237</v>
      </c>
      <c r="C4596" s="13" t="s">
        <v>50</v>
      </c>
      <c r="D4596" s="4">
        <v>45565</v>
      </c>
      <c r="E4596" s="4">
        <v>45583</v>
      </c>
      <c r="F4596" s="5">
        <v>0.79943396399790867</v>
      </c>
      <c r="G4596" s="5">
        <f>'PG facts'!F78</f>
        <v>4</v>
      </c>
      <c r="H4596" s="5">
        <f t="shared" si="142"/>
        <v>0.63909466279340954</v>
      </c>
      <c r="I4596" s="5">
        <f t="shared" si="143"/>
        <v>3.1977358559916347</v>
      </c>
    </row>
    <row r="4597" spans="1:9" ht="25" customHeight="1">
      <c r="A4597" s="1"/>
      <c r="B4597" s="1">
        <v>237</v>
      </c>
      <c r="C4597" s="13" t="s">
        <v>50</v>
      </c>
      <c r="D4597" s="4">
        <v>45657</v>
      </c>
      <c r="E4597" s="4">
        <v>45679</v>
      </c>
      <c r="F4597" s="5">
        <v>4.4796110270171052</v>
      </c>
      <c r="G4597" s="5">
        <f>'PG facts'!F85</f>
        <v>3</v>
      </c>
      <c r="H4597" s="5">
        <f t="shared" si="142"/>
        <v>20.066914953373246</v>
      </c>
      <c r="I4597" s="5">
        <f t="shared" si="143"/>
        <v>13.438833081051316</v>
      </c>
    </row>
    <row r="4598" spans="1:9" ht="25" customHeight="1">
      <c r="A4598" s="1"/>
      <c r="B4598" s="1">
        <v>238</v>
      </c>
      <c r="C4598" s="13" t="s">
        <v>47</v>
      </c>
      <c r="D4598" s="4">
        <v>44651</v>
      </c>
      <c r="E4598" s="4">
        <v>44671</v>
      </c>
      <c r="F4598" s="5">
        <v>3.4048088537418808</v>
      </c>
      <c r="G4598" s="5">
        <f>'PG facts'!D6</f>
        <v>-1</v>
      </c>
      <c r="H4598" s="5">
        <f t="shared" si="142"/>
        <v>11.5927233305191</v>
      </c>
      <c r="I4598" s="5">
        <f t="shared" si="143"/>
        <v>-3.4048088537418808</v>
      </c>
    </row>
    <row r="4599" spans="1:9" ht="25" customHeight="1">
      <c r="A4599" s="1"/>
      <c r="B4599" s="1">
        <v>238</v>
      </c>
      <c r="C4599" s="13" t="s">
        <v>47</v>
      </c>
      <c r="D4599" s="4">
        <v>44742</v>
      </c>
      <c r="E4599" s="4">
        <v>44771</v>
      </c>
      <c r="F4599" s="5">
        <v>-0.26864270520209343</v>
      </c>
      <c r="G4599" s="5">
        <f>'PG facts'!D13</f>
        <v>-2</v>
      </c>
      <c r="H4599" s="5">
        <f t="shared" si="142"/>
        <v>7.2168903058298872E-2</v>
      </c>
      <c r="I4599" s="5">
        <f t="shared" si="143"/>
        <v>0.53728541040418687</v>
      </c>
    </row>
    <row r="4600" spans="1:9" ht="25" customHeight="1">
      <c r="A4600" s="1"/>
      <c r="B4600" s="1">
        <v>238</v>
      </c>
      <c r="C4600" s="13" t="s">
        <v>47</v>
      </c>
      <c r="D4600" s="4">
        <v>44834</v>
      </c>
      <c r="E4600" s="4">
        <v>44853</v>
      </c>
      <c r="F4600" s="5">
        <v>-0.97880747126437573</v>
      </c>
      <c r="G4600" s="5">
        <f>'PG facts'!D20</f>
        <v>-1</v>
      </c>
      <c r="H4600" s="5">
        <f t="shared" si="142"/>
        <v>0.95806406580296166</v>
      </c>
      <c r="I4600" s="5">
        <f t="shared" si="143"/>
        <v>0.97880747126437573</v>
      </c>
    </row>
    <row r="4601" spans="1:9" ht="25" customHeight="1">
      <c r="A4601" s="1"/>
      <c r="B4601" s="1">
        <v>238</v>
      </c>
      <c r="C4601" s="13" t="s">
        <v>47</v>
      </c>
      <c r="D4601" s="4">
        <v>44926</v>
      </c>
      <c r="E4601" s="4">
        <v>44945</v>
      </c>
      <c r="F4601" s="5">
        <v>-1.5609194946349714</v>
      </c>
      <c r="G4601" s="5">
        <f>'PG facts'!D27</f>
        <v>-4</v>
      </c>
      <c r="H4601" s="5">
        <f t="shared" si="142"/>
        <v>2.4364696687314944</v>
      </c>
      <c r="I4601" s="5">
        <f t="shared" si="143"/>
        <v>6.2436779785398855</v>
      </c>
    </row>
    <row r="4602" spans="1:9" ht="25" customHeight="1">
      <c r="A4602" s="1"/>
      <c r="B4602" s="1">
        <v>238</v>
      </c>
      <c r="C4602" s="13" t="s">
        <v>47</v>
      </c>
      <c r="D4602" s="4">
        <v>45016</v>
      </c>
      <c r="E4602" s="4">
        <v>45037</v>
      </c>
      <c r="F4602" s="5">
        <v>-0.28354349497309306</v>
      </c>
      <c r="G4602" s="5">
        <f>'PG facts'!D34</f>
        <v>0</v>
      </c>
      <c r="H4602" s="5">
        <f t="shared" si="142"/>
        <v>8.0396913541556453E-2</v>
      </c>
      <c r="I4602" s="5">
        <f t="shared" si="143"/>
        <v>0</v>
      </c>
    </row>
    <row r="4603" spans="1:9" ht="25" customHeight="1">
      <c r="A4603" s="1"/>
      <c r="B4603" s="1">
        <v>238</v>
      </c>
      <c r="C4603" s="13" t="s">
        <v>47</v>
      </c>
      <c r="D4603" s="4">
        <v>45107</v>
      </c>
      <c r="E4603" s="4">
        <v>45135</v>
      </c>
      <c r="F4603" s="5">
        <v>-7.7104862613153191E-2</v>
      </c>
      <c r="G4603" s="5">
        <f>'PG facts'!D41</f>
        <v>-1</v>
      </c>
      <c r="H4603" s="5">
        <f t="shared" si="142"/>
        <v>5.9451598385932289E-3</v>
      </c>
      <c r="I4603" s="5">
        <f t="shared" si="143"/>
        <v>7.7104862613153191E-2</v>
      </c>
    </row>
    <row r="4604" spans="1:9" ht="25" customHeight="1">
      <c r="A4604" s="1"/>
      <c r="B4604" s="1">
        <v>238</v>
      </c>
      <c r="C4604" s="13" t="s">
        <v>47</v>
      </c>
      <c r="D4604" s="4">
        <v>45199</v>
      </c>
      <c r="E4604" s="4">
        <v>45217</v>
      </c>
      <c r="F4604" s="5">
        <v>1.3149542033191297</v>
      </c>
      <c r="G4604" s="5">
        <f>'PG facts'!D48</f>
        <v>0</v>
      </c>
      <c r="H4604" s="5">
        <f t="shared" si="142"/>
        <v>1.7291045568266472</v>
      </c>
      <c r="I4604" s="5">
        <f t="shared" si="143"/>
        <v>0</v>
      </c>
    </row>
    <row r="4605" spans="1:9" ht="25" customHeight="1">
      <c r="A4605" s="1"/>
      <c r="B4605" s="1">
        <v>238</v>
      </c>
      <c r="C4605" s="13" t="s">
        <v>47</v>
      </c>
      <c r="D4605" s="4">
        <v>45291</v>
      </c>
      <c r="E4605" s="4">
        <v>45314</v>
      </c>
      <c r="F4605" s="5">
        <v>2.2032156673114089</v>
      </c>
      <c r="G4605" s="5">
        <f>'PG facts'!D55</f>
        <v>-1</v>
      </c>
      <c r="H4605" s="5">
        <f t="shared" si="142"/>
        <v>4.854159276686457</v>
      </c>
      <c r="I4605" s="5">
        <f t="shared" si="143"/>
        <v>-2.2032156673114089</v>
      </c>
    </row>
    <row r="4606" spans="1:9" ht="25" customHeight="1">
      <c r="A4606" s="1"/>
      <c r="B4606" s="1">
        <v>238</v>
      </c>
      <c r="C4606" s="13" t="s">
        <v>47</v>
      </c>
      <c r="D4606" s="4">
        <v>45382</v>
      </c>
      <c r="E4606" s="4">
        <v>45401</v>
      </c>
      <c r="F4606" s="5">
        <v>1.360673628563136</v>
      </c>
      <c r="G4606" s="5">
        <f>'PG facts'!D62</f>
        <v>1</v>
      </c>
      <c r="H4606" s="5">
        <f t="shared" si="142"/>
        <v>1.851432723467171</v>
      </c>
      <c r="I4606" s="5">
        <f t="shared" si="143"/>
        <v>1.360673628563136</v>
      </c>
    </row>
    <row r="4607" spans="1:9" ht="25" customHeight="1">
      <c r="A4607" s="1"/>
      <c r="B4607" s="1">
        <v>238</v>
      </c>
      <c r="C4607" s="13" t="s">
        <v>47</v>
      </c>
      <c r="D4607" s="4">
        <v>45473</v>
      </c>
      <c r="E4607" s="4">
        <v>45503</v>
      </c>
      <c r="F4607" s="5">
        <v>1.8739916021125014</v>
      </c>
      <c r="G4607" s="5">
        <f>'PG facts'!D69</f>
        <v>1</v>
      </c>
      <c r="H4607" s="5">
        <f t="shared" si="142"/>
        <v>3.5118445247881795</v>
      </c>
      <c r="I4607" s="5">
        <f t="shared" si="143"/>
        <v>1.8739916021125014</v>
      </c>
    </row>
    <row r="4608" spans="1:9" ht="25" customHeight="1">
      <c r="A4608" s="1"/>
      <c r="B4608" s="1">
        <v>238</v>
      </c>
      <c r="C4608" s="13" t="s">
        <v>47</v>
      </c>
      <c r="D4608" s="4">
        <v>45565</v>
      </c>
      <c r="E4608" s="4">
        <v>45583</v>
      </c>
      <c r="F4608" s="5">
        <v>2.247682698810527</v>
      </c>
      <c r="G4608" s="5">
        <f>'PG facts'!D76</f>
        <v>0</v>
      </c>
      <c r="H4608" s="5">
        <f t="shared" si="142"/>
        <v>5.0520775145321739</v>
      </c>
      <c r="I4608" s="5">
        <f t="shared" si="143"/>
        <v>0</v>
      </c>
    </row>
    <row r="4609" spans="1:9" ht="25" customHeight="1">
      <c r="A4609" s="1"/>
      <c r="B4609" s="1">
        <v>238</v>
      </c>
      <c r="C4609" s="13" t="s">
        <v>47</v>
      </c>
      <c r="D4609" s="4">
        <v>45657</v>
      </c>
      <c r="E4609" s="4">
        <v>45679</v>
      </c>
      <c r="F4609" s="5">
        <v>2.1103784092813216</v>
      </c>
      <c r="G4609" s="5">
        <f>'PG facts'!D83</f>
        <v>0</v>
      </c>
      <c r="H4609" s="5">
        <f t="shared" si="142"/>
        <v>4.453697030360761</v>
      </c>
      <c r="I4609" s="5">
        <f t="shared" si="143"/>
        <v>0</v>
      </c>
    </row>
    <row r="4610" spans="1:9" ht="25" customHeight="1">
      <c r="A4610" s="1"/>
      <c r="B4610" s="1">
        <v>238</v>
      </c>
      <c r="C4610" s="13" t="s">
        <v>50</v>
      </c>
      <c r="D4610" s="4">
        <v>44742</v>
      </c>
      <c r="E4610" s="4">
        <v>44771</v>
      </c>
      <c r="F4610" s="5">
        <v>3.4048088537418808</v>
      </c>
      <c r="G4610" s="5">
        <f>'PG facts'!D13</f>
        <v>-2</v>
      </c>
      <c r="H4610" s="5">
        <f t="shared" si="142"/>
        <v>11.5927233305191</v>
      </c>
      <c r="I4610" s="5">
        <f t="shared" si="143"/>
        <v>-6.8096177074837616</v>
      </c>
    </row>
    <row r="4611" spans="1:9" ht="25" customHeight="1">
      <c r="A4611" s="1"/>
      <c r="B4611" s="1">
        <v>238</v>
      </c>
      <c r="C4611" s="13" t="s">
        <v>50</v>
      </c>
      <c r="D4611" s="4">
        <v>44834</v>
      </c>
      <c r="E4611" s="4">
        <v>44853</v>
      </c>
      <c r="F4611" s="5">
        <v>-0.26864270520209343</v>
      </c>
      <c r="G4611" s="5">
        <f>'PG facts'!D20</f>
        <v>-1</v>
      </c>
      <c r="H4611" s="5">
        <f t="shared" si="142"/>
        <v>7.2168903058298872E-2</v>
      </c>
      <c r="I4611" s="5">
        <f t="shared" si="143"/>
        <v>0.26864270520209343</v>
      </c>
    </row>
    <row r="4612" spans="1:9" ht="25" customHeight="1">
      <c r="A4612" s="1"/>
      <c r="B4612" s="1">
        <v>238</v>
      </c>
      <c r="C4612" s="13" t="s">
        <v>50</v>
      </c>
      <c r="D4612" s="4">
        <v>44926</v>
      </c>
      <c r="E4612" s="4">
        <v>44945</v>
      </c>
      <c r="F4612" s="5">
        <v>-0.97880747126437573</v>
      </c>
      <c r="G4612" s="5">
        <f>'PG facts'!D27</f>
        <v>-4</v>
      </c>
      <c r="H4612" s="5">
        <f t="shared" si="142"/>
        <v>0.95806406580296166</v>
      </c>
      <c r="I4612" s="5">
        <f t="shared" si="143"/>
        <v>3.9152298850575029</v>
      </c>
    </row>
    <row r="4613" spans="1:9" ht="25" customHeight="1">
      <c r="A4613" s="1"/>
      <c r="B4613" s="1">
        <v>238</v>
      </c>
      <c r="C4613" s="13" t="s">
        <v>50</v>
      </c>
      <c r="D4613" s="4">
        <v>45016</v>
      </c>
      <c r="E4613" s="4">
        <v>45037</v>
      </c>
      <c r="F4613" s="5">
        <v>-1.5609194946349714</v>
      </c>
      <c r="G4613" s="5">
        <f>'PG facts'!D34</f>
        <v>0</v>
      </c>
      <c r="H4613" s="5">
        <f t="shared" si="142"/>
        <v>2.4364696687314944</v>
      </c>
      <c r="I4613" s="5">
        <f t="shared" si="143"/>
        <v>0</v>
      </c>
    </row>
    <row r="4614" spans="1:9" ht="25" customHeight="1">
      <c r="A4614" s="1"/>
      <c r="B4614" s="1">
        <v>238</v>
      </c>
      <c r="C4614" s="13" t="s">
        <v>50</v>
      </c>
      <c r="D4614" s="4">
        <v>45107</v>
      </c>
      <c r="E4614" s="4">
        <v>45135</v>
      </c>
      <c r="F4614" s="5">
        <v>-0.28354349497309306</v>
      </c>
      <c r="G4614" s="5">
        <f>'PG facts'!D41</f>
        <v>-1</v>
      </c>
      <c r="H4614" s="5">
        <f t="shared" ref="H4614:H4677" si="144">F4614^2</f>
        <v>8.0396913541556453E-2</v>
      </c>
      <c r="I4614" s="5">
        <f t="shared" ref="I4614:I4677" si="145">F4614*G4614</f>
        <v>0.28354349497309306</v>
      </c>
    </row>
    <row r="4615" spans="1:9" ht="25" customHeight="1">
      <c r="A4615" s="1"/>
      <c r="B4615" s="1">
        <v>238</v>
      </c>
      <c r="C4615" s="13" t="s">
        <v>50</v>
      </c>
      <c r="D4615" s="4">
        <v>45199</v>
      </c>
      <c r="E4615" s="4">
        <v>45217</v>
      </c>
      <c r="F4615" s="5">
        <v>-7.7104862613153191E-2</v>
      </c>
      <c r="G4615" s="5">
        <f>'PG facts'!D48</f>
        <v>0</v>
      </c>
      <c r="H4615" s="5">
        <f t="shared" si="144"/>
        <v>5.9451598385932289E-3</v>
      </c>
      <c r="I4615" s="5">
        <f t="shared" si="145"/>
        <v>0</v>
      </c>
    </row>
    <row r="4616" spans="1:9" ht="25" customHeight="1">
      <c r="A4616" s="1"/>
      <c r="B4616" s="1">
        <v>238</v>
      </c>
      <c r="C4616" s="13" t="s">
        <v>50</v>
      </c>
      <c r="D4616" s="4">
        <v>45291</v>
      </c>
      <c r="E4616" s="4">
        <v>45314</v>
      </c>
      <c r="F4616" s="5">
        <v>1.3149542033191297</v>
      </c>
      <c r="G4616" s="5">
        <f>'PG facts'!D55</f>
        <v>-1</v>
      </c>
      <c r="H4616" s="5">
        <f t="shared" si="144"/>
        <v>1.7291045568266472</v>
      </c>
      <c r="I4616" s="5">
        <f t="shared" si="145"/>
        <v>-1.3149542033191297</v>
      </c>
    </row>
    <row r="4617" spans="1:9" ht="25" customHeight="1">
      <c r="A4617" s="1"/>
      <c r="B4617" s="1">
        <v>238</v>
      </c>
      <c r="C4617" s="13" t="s">
        <v>50</v>
      </c>
      <c r="D4617" s="4">
        <v>45382</v>
      </c>
      <c r="E4617" s="4">
        <v>45401</v>
      </c>
      <c r="F4617" s="5">
        <v>2.2032156673114089</v>
      </c>
      <c r="G4617" s="5">
        <f>'PG facts'!D62</f>
        <v>1</v>
      </c>
      <c r="H4617" s="5">
        <f t="shared" si="144"/>
        <v>4.854159276686457</v>
      </c>
      <c r="I4617" s="5">
        <f t="shared" si="145"/>
        <v>2.2032156673114089</v>
      </c>
    </row>
    <row r="4618" spans="1:9" ht="25" customHeight="1">
      <c r="A4618" s="1"/>
      <c r="B4618" s="1">
        <v>238</v>
      </c>
      <c r="C4618" s="13" t="s">
        <v>50</v>
      </c>
      <c r="D4618" s="4">
        <v>45473</v>
      </c>
      <c r="E4618" s="4">
        <v>45503</v>
      </c>
      <c r="F4618" s="5">
        <v>1.360673628563136</v>
      </c>
      <c r="G4618" s="5">
        <f>'PG facts'!D69</f>
        <v>1</v>
      </c>
      <c r="H4618" s="5">
        <f t="shared" si="144"/>
        <v>1.851432723467171</v>
      </c>
      <c r="I4618" s="5">
        <f t="shared" si="145"/>
        <v>1.360673628563136</v>
      </c>
    </row>
    <row r="4619" spans="1:9" ht="25" customHeight="1">
      <c r="A4619" s="1"/>
      <c r="B4619" s="1">
        <v>238</v>
      </c>
      <c r="C4619" s="13" t="s">
        <v>50</v>
      </c>
      <c r="D4619" s="4">
        <v>45565</v>
      </c>
      <c r="E4619" s="4">
        <v>45583</v>
      </c>
      <c r="F4619" s="5">
        <v>1.8739916021125014</v>
      </c>
      <c r="G4619" s="5">
        <f>'PG facts'!D76</f>
        <v>0</v>
      </c>
      <c r="H4619" s="5">
        <f t="shared" si="144"/>
        <v>3.5118445247881795</v>
      </c>
      <c r="I4619" s="5">
        <f t="shared" si="145"/>
        <v>0</v>
      </c>
    </row>
    <row r="4620" spans="1:9" ht="25" customHeight="1">
      <c r="A4620" s="1"/>
      <c r="B4620" s="1">
        <v>238</v>
      </c>
      <c r="C4620" s="13" t="s">
        <v>50</v>
      </c>
      <c r="D4620" s="4">
        <v>45657</v>
      </c>
      <c r="E4620" s="4">
        <v>45679</v>
      </c>
      <c r="F4620" s="5">
        <v>2.247682698810527</v>
      </c>
      <c r="G4620" s="5">
        <f>'PG facts'!D83</f>
        <v>0</v>
      </c>
      <c r="H4620" s="5">
        <f t="shared" si="144"/>
        <v>5.0520775145321739</v>
      </c>
      <c r="I4620" s="5">
        <f t="shared" si="145"/>
        <v>0</v>
      </c>
    </row>
    <row r="4621" spans="1:9" ht="25" customHeight="1">
      <c r="A4621" s="1"/>
      <c r="B4621" s="1">
        <v>239</v>
      </c>
      <c r="C4621" s="13" t="s">
        <v>47</v>
      </c>
      <c r="D4621" s="4">
        <v>44651</v>
      </c>
      <c r="E4621" s="4">
        <v>44671</v>
      </c>
      <c r="F4621" s="5">
        <v>3.4048088537418808</v>
      </c>
      <c r="G4621" s="5">
        <f>'PG facts'!D6</f>
        <v>-1</v>
      </c>
      <c r="H4621" s="5">
        <f t="shared" si="144"/>
        <v>11.5927233305191</v>
      </c>
      <c r="I4621" s="5">
        <f t="shared" si="145"/>
        <v>-3.4048088537418808</v>
      </c>
    </row>
    <row r="4622" spans="1:9" ht="25" customHeight="1">
      <c r="A4622" s="1"/>
      <c r="B4622" s="1">
        <v>239</v>
      </c>
      <c r="C4622" s="13" t="s">
        <v>47</v>
      </c>
      <c r="D4622" s="4">
        <v>44742</v>
      </c>
      <c r="E4622" s="4">
        <v>44771</v>
      </c>
      <c r="F4622" s="5">
        <v>-0.26864270520209343</v>
      </c>
      <c r="G4622" s="5">
        <f>'PG facts'!D13</f>
        <v>-2</v>
      </c>
      <c r="H4622" s="5">
        <f t="shared" si="144"/>
        <v>7.2168903058298872E-2</v>
      </c>
      <c r="I4622" s="5">
        <f t="shared" si="145"/>
        <v>0.53728541040418687</v>
      </c>
    </row>
    <row r="4623" spans="1:9" ht="25" customHeight="1">
      <c r="A4623" s="1"/>
      <c r="B4623" s="1">
        <v>239</v>
      </c>
      <c r="C4623" s="13" t="s">
        <v>47</v>
      </c>
      <c r="D4623" s="4">
        <v>44834</v>
      </c>
      <c r="E4623" s="4">
        <v>44853</v>
      </c>
      <c r="F4623" s="5">
        <v>-0.97880747126437573</v>
      </c>
      <c r="G4623" s="5">
        <f>'PG facts'!D20</f>
        <v>-1</v>
      </c>
      <c r="H4623" s="5">
        <f t="shared" si="144"/>
        <v>0.95806406580296166</v>
      </c>
      <c r="I4623" s="5">
        <f t="shared" si="145"/>
        <v>0.97880747126437573</v>
      </c>
    </row>
    <row r="4624" spans="1:9" ht="25" customHeight="1">
      <c r="A4624" s="1"/>
      <c r="B4624" s="1">
        <v>239</v>
      </c>
      <c r="C4624" s="13" t="s">
        <v>47</v>
      </c>
      <c r="D4624" s="4">
        <v>44926</v>
      </c>
      <c r="E4624" s="4">
        <v>44945</v>
      </c>
      <c r="F4624" s="5">
        <v>-1.5609194946349714</v>
      </c>
      <c r="G4624" s="5">
        <f>'PG facts'!D27</f>
        <v>-4</v>
      </c>
      <c r="H4624" s="5">
        <f t="shared" si="144"/>
        <v>2.4364696687314944</v>
      </c>
      <c r="I4624" s="5">
        <f t="shared" si="145"/>
        <v>6.2436779785398855</v>
      </c>
    </row>
    <row r="4625" spans="1:9" ht="25" customHeight="1">
      <c r="A4625" s="1"/>
      <c r="B4625" s="1">
        <v>239</v>
      </c>
      <c r="C4625" s="13" t="s">
        <v>47</v>
      </c>
      <c r="D4625" s="4">
        <v>45016</v>
      </c>
      <c r="E4625" s="4">
        <v>45037</v>
      </c>
      <c r="F4625" s="5">
        <v>-0.28354349497309306</v>
      </c>
      <c r="G4625" s="5">
        <f>'PG facts'!D34</f>
        <v>0</v>
      </c>
      <c r="H4625" s="5">
        <f t="shared" si="144"/>
        <v>8.0396913541556453E-2</v>
      </c>
      <c r="I4625" s="5">
        <f t="shared" si="145"/>
        <v>0</v>
      </c>
    </row>
    <row r="4626" spans="1:9" ht="25" customHeight="1">
      <c r="A4626" s="1"/>
      <c r="B4626" s="1">
        <v>239</v>
      </c>
      <c r="C4626" s="13" t="s">
        <v>47</v>
      </c>
      <c r="D4626" s="4">
        <v>45107</v>
      </c>
      <c r="E4626" s="4">
        <v>45135</v>
      </c>
      <c r="F4626" s="5">
        <v>-7.7104862613153191E-2</v>
      </c>
      <c r="G4626" s="5">
        <f>'PG facts'!D41</f>
        <v>-1</v>
      </c>
      <c r="H4626" s="5">
        <f t="shared" si="144"/>
        <v>5.9451598385932289E-3</v>
      </c>
      <c r="I4626" s="5">
        <f t="shared" si="145"/>
        <v>7.7104862613153191E-2</v>
      </c>
    </row>
    <row r="4627" spans="1:9" ht="25" customHeight="1">
      <c r="A4627" s="1"/>
      <c r="B4627" s="1">
        <v>239</v>
      </c>
      <c r="C4627" s="13" t="s">
        <v>47</v>
      </c>
      <c r="D4627" s="4">
        <v>45199</v>
      </c>
      <c r="E4627" s="4">
        <v>45217</v>
      </c>
      <c r="F4627" s="5">
        <v>1.3149542033191297</v>
      </c>
      <c r="G4627" s="5">
        <f>'PG facts'!D48</f>
        <v>0</v>
      </c>
      <c r="H4627" s="5">
        <f t="shared" si="144"/>
        <v>1.7291045568266472</v>
      </c>
      <c r="I4627" s="5">
        <f t="shared" si="145"/>
        <v>0</v>
      </c>
    </row>
    <row r="4628" spans="1:9" ht="25" customHeight="1">
      <c r="A4628" s="1"/>
      <c r="B4628" s="1">
        <v>239</v>
      </c>
      <c r="C4628" s="13" t="s">
        <v>47</v>
      </c>
      <c r="D4628" s="4">
        <v>45291</v>
      </c>
      <c r="E4628" s="4">
        <v>45314</v>
      </c>
      <c r="F4628" s="5">
        <v>2.2032156673114089</v>
      </c>
      <c r="G4628" s="5">
        <f>'PG facts'!D55</f>
        <v>-1</v>
      </c>
      <c r="H4628" s="5">
        <f t="shared" si="144"/>
        <v>4.854159276686457</v>
      </c>
      <c r="I4628" s="5">
        <f t="shared" si="145"/>
        <v>-2.2032156673114089</v>
      </c>
    </row>
    <row r="4629" spans="1:9" ht="25" customHeight="1">
      <c r="A4629" s="1"/>
      <c r="B4629" s="1">
        <v>239</v>
      </c>
      <c r="C4629" s="13" t="s">
        <v>47</v>
      </c>
      <c r="D4629" s="4">
        <v>45382</v>
      </c>
      <c r="E4629" s="4">
        <v>45401</v>
      </c>
      <c r="F4629" s="5">
        <v>1.360673628563136</v>
      </c>
      <c r="G4629" s="5">
        <f>'PG facts'!D62</f>
        <v>1</v>
      </c>
      <c r="H4629" s="5">
        <f t="shared" si="144"/>
        <v>1.851432723467171</v>
      </c>
      <c r="I4629" s="5">
        <f t="shared" si="145"/>
        <v>1.360673628563136</v>
      </c>
    </row>
    <row r="4630" spans="1:9" ht="25" customHeight="1">
      <c r="A4630" s="1"/>
      <c r="B4630" s="1">
        <v>239</v>
      </c>
      <c r="C4630" s="13" t="s">
        <v>47</v>
      </c>
      <c r="D4630" s="4">
        <v>45473</v>
      </c>
      <c r="E4630" s="4">
        <v>45503</v>
      </c>
      <c r="F4630" s="5">
        <v>1.8739916021125014</v>
      </c>
      <c r="G4630" s="5">
        <f>'PG facts'!D69</f>
        <v>1</v>
      </c>
      <c r="H4630" s="5">
        <f t="shared" si="144"/>
        <v>3.5118445247881795</v>
      </c>
      <c r="I4630" s="5">
        <f t="shared" si="145"/>
        <v>1.8739916021125014</v>
      </c>
    </row>
    <row r="4631" spans="1:9" ht="25" customHeight="1">
      <c r="A4631" s="1"/>
      <c r="B4631" s="1">
        <v>239</v>
      </c>
      <c r="C4631" s="13" t="s">
        <v>47</v>
      </c>
      <c r="D4631" s="4">
        <v>45565</v>
      </c>
      <c r="E4631" s="4">
        <v>45583</v>
      </c>
      <c r="F4631" s="5">
        <v>2.247682698810527</v>
      </c>
      <c r="G4631" s="5">
        <f>'PG facts'!D76</f>
        <v>0</v>
      </c>
      <c r="H4631" s="5">
        <f t="shared" si="144"/>
        <v>5.0520775145321739</v>
      </c>
      <c r="I4631" s="5">
        <f t="shared" si="145"/>
        <v>0</v>
      </c>
    </row>
    <row r="4632" spans="1:9" ht="25" customHeight="1">
      <c r="A4632" s="1"/>
      <c r="B4632" s="1">
        <v>239</v>
      </c>
      <c r="C4632" s="13" t="s">
        <v>47</v>
      </c>
      <c r="D4632" s="4">
        <v>45657</v>
      </c>
      <c r="E4632" s="4">
        <v>45679</v>
      </c>
      <c r="F4632" s="5">
        <v>2.1103784092813216</v>
      </c>
      <c r="G4632" s="5">
        <f>'PG facts'!D83</f>
        <v>0</v>
      </c>
      <c r="H4632" s="5">
        <f t="shared" si="144"/>
        <v>4.453697030360761</v>
      </c>
      <c r="I4632" s="5">
        <f t="shared" si="145"/>
        <v>0</v>
      </c>
    </row>
    <row r="4633" spans="1:9" ht="25" customHeight="1">
      <c r="A4633" s="1"/>
      <c r="B4633" s="1">
        <v>239</v>
      </c>
      <c r="C4633" s="13" t="s">
        <v>50</v>
      </c>
      <c r="D4633" s="4">
        <v>44742</v>
      </c>
      <c r="E4633" s="4">
        <v>44771</v>
      </c>
      <c r="F4633" s="5">
        <v>3.4048088537418808</v>
      </c>
      <c r="G4633" s="5">
        <f>'PG facts'!D13</f>
        <v>-2</v>
      </c>
      <c r="H4633" s="5">
        <f t="shared" si="144"/>
        <v>11.5927233305191</v>
      </c>
      <c r="I4633" s="5">
        <f t="shared" si="145"/>
        <v>-6.8096177074837616</v>
      </c>
    </row>
    <row r="4634" spans="1:9" ht="25" customHeight="1">
      <c r="A4634" s="1"/>
      <c r="B4634" s="1">
        <v>239</v>
      </c>
      <c r="C4634" s="13" t="s">
        <v>50</v>
      </c>
      <c r="D4634" s="4">
        <v>44834</v>
      </c>
      <c r="E4634" s="4">
        <v>44853</v>
      </c>
      <c r="F4634" s="5">
        <v>-0.26864270520209343</v>
      </c>
      <c r="G4634" s="5">
        <f>'PG facts'!D20</f>
        <v>-1</v>
      </c>
      <c r="H4634" s="5">
        <f t="shared" si="144"/>
        <v>7.2168903058298872E-2</v>
      </c>
      <c r="I4634" s="5">
        <f t="shared" si="145"/>
        <v>0.26864270520209343</v>
      </c>
    </row>
    <row r="4635" spans="1:9" ht="25" customHeight="1">
      <c r="A4635" s="1"/>
      <c r="B4635" s="1">
        <v>239</v>
      </c>
      <c r="C4635" s="13" t="s">
        <v>50</v>
      </c>
      <c r="D4635" s="4">
        <v>44926</v>
      </c>
      <c r="E4635" s="4">
        <v>44945</v>
      </c>
      <c r="F4635" s="5">
        <v>-0.97880747126437573</v>
      </c>
      <c r="G4635" s="5">
        <f>'PG facts'!D27</f>
        <v>-4</v>
      </c>
      <c r="H4635" s="5">
        <f t="shared" si="144"/>
        <v>0.95806406580296166</v>
      </c>
      <c r="I4635" s="5">
        <f t="shared" si="145"/>
        <v>3.9152298850575029</v>
      </c>
    </row>
    <row r="4636" spans="1:9" ht="25" customHeight="1">
      <c r="A4636" s="1"/>
      <c r="B4636" s="1">
        <v>239</v>
      </c>
      <c r="C4636" s="13" t="s">
        <v>50</v>
      </c>
      <c r="D4636" s="4">
        <v>45016</v>
      </c>
      <c r="E4636" s="4">
        <v>45037</v>
      </c>
      <c r="F4636" s="5">
        <v>-1.5609194946349714</v>
      </c>
      <c r="G4636" s="5">
        <f>'PG facts'!D34</f>
        <v>0</v>
      </c>
      <c r="H4636" s="5">
        <f t="shared" si="144"/>
        <v>2.4364696687314944</v>
      </c>
      <c r="I4636" s="5">
        <f t="shared" si="145"/>
        <v>0</v>
      </c>
    </row>
    <row r="4637" spans="1:9" ht="25" customHeight="1">
      <c r="A4637" s="1"/>
      <c r="B4637" s="1">
        <v>239</v>
      </c>
      <c r="C4637" s="13" t="s">
        <v>50</v>
      </c>
      <c r="D4637" s="4">
        <v>45107</v>
      </c>
      <c r="E4637" s="4">
        <v>45135</v>
      </c>
      <c r="F4637" s="5">
        <v>-0.28354349497309306</v>
      </c>
      <c r="G4637" s="5">
        <f>'PG facts'!D41</f>
        <v>-1</v>
      </c>
      <c r="H4637" s="5">
        <f t="shared" si="144"/>
        <v>8.0396913541556453E-2</v>
      </c>
      <c r="I4637" s="5">
        <f t="shared" si="145"/>
        <v>0.28354349497309306</v>
      </c>
    </row>
    <row r="4638" spans="1:9" ht="25" customHeight="1">
      <c r="A4638" s="1"/>
      <c r="B4638" s="1">
        <v>239</v>
      </c>
      <c r="C4638" s="13" t="s">
        <v>50</v>
      </c>
      <c r="D4638" s="4">
        <v>45199</v>
      </c>
      <c r="E4638" s="4">
        <v>45217</v>
      </c>
      <c r="F4638" s="5">
        <v>-7.7104862613153191E-2</v>
      </c>
      <c r="G4638" s="5">
        <f>'PG facts'!D48</f>
        <v>0</v>
      </c>
      <c r="H4638" s="5">
        <f t="shared" si="144"/>
        <v>5.9451598385932289E-3</v>
      </c>
      <c r="I4638" s="5">
        <f t="shared" si="145"/>
        <v>0</v>
      </c>
    </row>
    <row r="4639" spans="1:9" ht="25" customHeight="1">
      <c r="A4639" s="1"/>
      <c r="B4639" s="1">
        <v>239</v>
      </c>
      <c r="C4639" s="13" t="s">
        <v>50</v>
      </c>
      <c r="D4639" s="4">
        <v>45291</v>
      </c>
      <c r="E4639" s="4">
        <v>45314</v>
      </c>
      <c r="F4639" s="5">
        <v>1.3149542033191297</v>
      </c>
      <c r="G4639" s="5">
        <f>'PG facts'!D55</f>
        <v>-1</v>
      </c>
      <c r="H4639" s="5">
        <f t="shared" si="144"/>
        <v>1.7291045568266472</v>
      </c>
      <c r="I4639" s="5">
        <f t="shared" si="145"/>
        <v>-1.3149542033191297</v>
      </c>
    </row>
    <row r="4640" spans="1:9" ht="25" customHeight="1">
      <c r="A4640" s="1"/>
      <c r="B4640" s="1">
        <v>239</v>
      </c>
      <c r="C4640" s="13" t="s">
        <v>50</v>
      </c>
      <c r="D4640" s="4">
        <v>45382</v>
      </c>
      <c r="E4640" s="4">
        <v>45401</v>
      </c>
      <c r="F4640" s="5">
        <v>2.2032156673114089</v>
      </c>
      <c r="G4640" s="5">
        <f>'PG facts'!D62</f>
        <v>1</v>
      </c>
      <c r="H4640" s="5">
        <f t="shared" si="144"/>
        <v>4.854159276686457</v>
      </c>
      <c r="I4640" s="5">
        <f t="shared" si="145"/>
        <v>2.2032156673114089</v>
      </c>
    </row>
    <row r="4641" spans="1:9" ht="25" customHeight="1">
      <c r="A4641" s="1"/>
      <c r="B4641" s="1">
        <v>239</v>
      </c>
      <c r="C4641" s="13" t="s">
        <v>50</v>
      </c>
      <c r="D4641" s="4">
        <v>45473</v>
      </c>
      <c r="E4641" s="4">
        <v>45503</v>
      </c>
      <c r="F4641" s="5">
        <v>1.360673628563136</v>
      </c>
      <c r="G4641" s="5">
        <f>'PG facts'!D69</f>
        <v>1</v>
      </c>
      <c r="H4641" s="5">
        <f t="shared" si="144"/>
        <v>1.851432723467171</v>
      </c>
      <c r="I4641" s="5">
        <f t="shared" si="145"/>
        <v>1.360673628563136</v>
      </c>
    </row>
    <row r="4642" spans="1:9" ht="25" customHeight="1">
      <c r="A4642" s="1"/>
      <c r="B4642" s="1">
        <v>239</v>
      </c>
      <c r="C4642" s="13" t="s">
        <v>50</v>
      </c>
      <c r="D4642" s="4">
        <v>45565</v>
      </c>
      <c r="E4642" s="4">
        <v>45583</v>
      </c>
      <c r="F4642" s="5">
        <v>1.8739916021125014</v>
      </c>
      <c r="G4642" s="5">
        <f>'PG facts'!D76</f>
        <v>0</v>
      </c>
      <c r="H4642" s="5">
        <f t="shared" si="144"/>
        <v>3.5118445247881795</v>
      </c>
      <c r="I4642" s="5">
        <f t="shared" si="145"/>
        <v>0</v>
      </c>
    </row>
    <row r="4643" spans="1:9" ht="25" customHeight="1">
      <c r="A4643" s="1"/>
      <c r="B4643" s="1">
        <v>239</v>
      </c>
      <c r="C4643" s="13" t="s">
        <v>50</v>
      </c>
      <c r="D4643" s="4">
        <v>45657</v>
      </c>
      <c r="E4643" s="4">
        <v>45679</v>
      </c>
      <c r="F4643" s="5">
        <v>2.247682698810527</v>
      </c>
      <c r="G4643" s="5">
        <f>'PG facts'!D83</f>
        <v>0</v>
      </c>
      <c r="H4643" s="5">
        <f t="shared" si="144"/>
        <v>5.0520775145321739</v>
      </c>
      <c r="I4643" s="5">
        <f t="shared" si="145"/>
        <v>0</v>
      </c>
    </row>
    <row r="4644" spans="1:9" ht="25" customHeight="1">
      <c r="A4644" s="1"/>
      <c r="B4644" s="1">
        <v>239</v>
      </c>
      <c r="C4644" s="13" t="s">
        <v>50</v>
      </c>
      <c r="D4644" s="4">
        <v>45747</v>
      </c>
      <c r="E4644" s="4">
        <v>45771</v>
      </c>
      <c r="F4644" s="5">
        <v>2.1103784092813216</v>
      </c>
      <c r="G4644" s="5">
        <f>'PG facts'!D90</f>
        <v>1</v>
      </c>
      <c r="H4644" s="5">
        <f t="shared" si="144"/>
        <v>4.453697030360761</v>
      </c>
      <c r="I4644" s="5">
        <f t="shared" si="145"/>
        <v>2.1103784092813216</v>
      </c>
    </row>
    <row r="4645" spans="1:9" ht="25" customHeight="1">
      <c r="A4645" s="1"/>
      <c r="B4645" s="1">
        <v>240</v>
      </c>
      <c r="C4645" s="13" t="s">
        <v>47</v>
      </c>
      <c r="D4645" s="4">
        <v>44651</v>
      </c>
      <c r="E4645" s="4">
        <v>44671</v>
      </c>
      <c r="F4645" s="5">
        <v>3.4048088537418808</v>
      </c>
      <c r="G4645" s="5">
        <f>'PG facts'!D6</f>
        <v>-1</v>
      </c>
      <c r="H4645" s="5">
        <f t="shared" si="144"/>
        <v>11.5927233305191</v>
      </c>
      <c r="I4645" s="5">
        <f t="shared" si="145"/>
        <v>-3.4048088537418808</v>
      </c>
    </row>
    <row r="4646" spans="1:9" ht="25" customHeight="1">
      <c r="A4646" s="1"/>
      <c r="B4646" s="1">
        <v>240</v>
      </c>
      <c r="C4646" s="13" t="s">
        <v>47</v>
      </c>
      <c r="D4646" s="4">
        <v>44742</v>
      </c>
      <c r="E4646" s="4">
        <v>44771</v>
      </c>
      <c r="F4646" s="5">
        <v>-0.26864270520209343</v>
      </c>
      <c r="G4646" s="5">
        <f>'PG facts'!D13</f>
        <v>-2</v>
      </c>
      <c r="H4646" s="5">
        <f t="shared" si="144"/>
        <v>7.2168903058298872E-2</v>
      </c>
      <c r="I4646" s="5">
        <f t="shared" si="145"/>
        <v>0.53728541040418687</v>
      </c>
    </row>
    <row r="4647" spans="1:9" ht="25" customHeight="1">
      <c r="A4647" s="1"/>
      <c r="B4647" s="1">
        <v>240</v>
      </c>
      <c r="C4647" s="13" t="s">
        <v>47</v>
      </c>
      <c r="D4647" s="4">
        <v>44834</v>
      </c>
      <c r="E4647" s="4">
        <v>44853</v>
      </c>
      <c r="F4647" s="5">
        <v>-0.97880747126437573</v>
      </c>
      <c r="G4647" s="5">
        <f>'PG facts'!D20</f>
        <v>-1</v>
      </c>
      <c r="H4647" s="5">
        <f t="shared" si="144"/>
        <v>0.95806406580296166</v>
      </c>
      <c r="I4647" s="5">
        <f t="shared" si="145"/>
        <v>0.97880747126437573</v>
      </c>
    </row>
    <row r="4648" spans="1:9" ht="25" customHeight="1">
      <c r="A4648" s="1"/>
      <c r="B4648" s="1">
        <v>240</v>
      </c>
      <c r="C4648" s="13" t="s">
        <v>47</v>
      </c>
      <c r="D4648" s="4">
        <v>44926</v>
      </c>
      <c r="E4648" s="4">
        <v>44945</v>
      </c>
      <c r="F4648" s="5">
        <v>-1.5609194946349714</v>
      </c>
      <c r="G4648" s="5">
        <f>'PG facts'!D27</f>
        <v>-4</v>
      </c>
      <c r="H4648" s="5">
        <f t="shared" si="144"/>
        <v>2.4364696687314944</v>
      </c>
      <c r="I4648" s="5">
        <f t="shared" si="145"/>
        <v>6.2436779785398855</v>
      </c>
    </row>
    <row r="4649" spans="1:9" ht="25" customHeight="1">
      <c r="A4649" s="1"/>
      <c r="B4649" s="1">
        <v>240</v>
      </c>
      <c r="C4649" s="13" t="s">
        <v>47</v>
      </c>
      <c r="D4649" s="4">
        <v>45016</v>
      </c>
      <c r="E4649" s="4">
        <v>45037</v>
      </c>
      <c r="F4649" s="5">
        <v>-0.28354349497309306</v>
      </c>
      <c r="G4649" s="5">
        <f>'PG facts'!D34</f>
        <v>0</v>
      </c>
      <c r="H4649" s="5">
        <f t="shared" si="144"/>
        <v>8.0396913541556453E-2</v>
      </c>
      <c r="I4649" s="5">
        <f t="shared" si="145"/>
        <v>0</v>
      </c>
    </row>
    <row r="4650" spans="1:9" ht="25" customHeight="1">
      <c r="A4650" s="1"/>
      <c r="B4650" s="1">
        <v>240</v>
      </c>
      <c r="C4650" s="13" t="s">
        <v>47</v>
      </c>
      <c r="D4650" s="4">
        <v>45107</v>
      </c>
      <c r="E4650" s="4">
        <v>45135</v>
      </c>
      <c r="F4650" s="5">
        <v>-7.7104862613153191E-2</v>
      </c>
      <c r="G4650" s="5">
        <f>'PG facts'!D41</f>
        <v>-1</v>
      </c>
      <c r="H4650" s="5">
        <f t="shared" si="144"/>
        <v>5.9451598385932289E-3</v>
      </c>
      <c r="I4650" s="5">
        <f t="shared" si="145"/>
        <v>7.7104862613153191E-2</v>
      </c>
    </row>
    <row r="4651" spans="1:9" ht="25" customHeight="1">
      <c r="A4651" s="1"/>
      <c r="B4651" s="1">
        <v>240</v>
      </c>
      <c r="C4651" s="13" t="s">
        <v>47</v>
      </c>
      <c r="D4651" s="4">
        <v>45199</v>
      </c>
      <c r="E4651" s="4">
        <v>45217</v>
      </c>
      <c r="F4651" s="5">
        <v>1.3149542033191297</v>
      </c>
      <c r="G4651" s="5">
        <f>'PG facts'!D48</f>
        <v>0</v>
      </c>
      <c r="H4651" s="5">
        <f t="shared" si="144"/>
        <v>1.7291045568266472</v>
      </c>
      <c r="I4651" s="5">
        <f t="shared" si="145"/>
        <v>0</v>
      </c>
    </row>
    <row r="4652" spans="1:9" ht="25" customHeight="1">
      <c r="A4652" s="1"/>
      <c r="B4652" s="1">
        <v>240</v>
      </c>
      <c r="C4652" s="13" t="s">
        <v>47</v>
      </c>
      <c r="D4652" s="4">
        <v>45291</v>
      </c>
      <c r="E4652" s="4">
        <v>45314</v>
      </c>
      <c r="F4652" s="5">
        <v>2.2032156673114089</v>
      </c>
      <c r="G4652" s="5">
        <f>'PG facts'!D55</f>
        <v>-1</v>
      </c>
      <c r="H4652" s="5">
        <f t="shared" si="144"/>
        <v>4.854159276686457</v>
      </c>
      <c r="I4652" s="5">
        <f t="shared" si="145"/>
        <v>-2.2032156673114089</v>
      </c>
    </row>
    <row r="4653" spans="1:9" ht="25" customHeight="1">
      <c r="A4653" s="1"/>
      <c r="B4653" s="1">
        <v>240</v>
      </c>
      <c r="C4653" s="13" t="s">
        <v>47</v>
      </c>
      <c r="D4653" s="4">
        <v>45382</v>
      </c>
      <c r="E4653" s="4">
        <v>45401</v>
      </c>
      <c r="F4653" s="5">
        <v>1.360673628563136</v>
      </c>
      <c r="G4653" s="5">
        <f>'PG facts'!D62</f>
        <v>1</v>
      </c>
      <c r="H4653" s="5">
        <f t="shared" si="144"/>
        <v>1.851432723467171</v>
      </c>
      <c r="I4653" s="5">
        <f t="shared" si="145"/>
        <v>1.360673628563136</v>
      </c>
    </row>
    <row r="4654" spans="1:9" ht="25" customHeight="1">
      <c r="A4654" s="1"/>
      <c r="B4654" s="1">
        <v>240</v>
      </c>
      <c r="C4654" s="13" t="s">
        <v>47</v>
      </c>
      <c r="D4654" s="4">
        <v>45473</v>
      </c>
      <c r="E4654" s="4">
        <v>45503</v>
      </c>
      <c r="F4654" s="5">
        <v>1.8739916021125014</v>
      </c>
      <c r="G4654" s="5">
        <f>'PG facts'!D69</f>
        <v>1</v>
      </c>
      <c r="H4654" s="5">
        <f t="shared" si="144"/>
        <v>3.5118445247881795</v>
      </c>
      <c r="I4654" s="5">
        <f t="shared" si="145"/>
        <v>1.8739916021125014</v>
      </c>
    </row>
    <row r="4655" spans="1:9" ht="25" customHeight="1">
      <c r="A4655" s="1"/>
      <c r="B4655" s="1">
        <v>240</v>
      </c>
      <c r="C4655" s="13" t="s">
        <v>47</v>
      </c>
      <c r="D4655" s="4">
        <v>45565</v>
      </c>
      <c r="E4655" s="4">
        <v>45583</v>
      </c>
      <c r="F4655" s="5">
        <v>2.247682698810527</v>
      </c>
      <c r="G4655" s="5">
        <f>'PG facts'!D76</f>
        <v>0</v>
      </c>
      <c r="H4655" s="5">
        <f t="shared" si="144"/>
        <v>5.0520775145321739</v>
      </c>
      <c r="I4655" s="5">
        <f t="shared" si="145"/>
        <v>0</v>
      </c>
    </row>
    <row r="4656" spans="1:9" ht="25" customHeight="1">
      <c r="A4656" s="1"/>
      <c r="B4656" s="1">
        <v>240</v>
      </c>
      <c r="C4656" s="13" t="s">
        <v>47</v>
      </c>
      <c r="D4656" s="4">
        <v>45657</v>
      </c>
      <c r="E4656" s="4">
        <v>45679</v>
      </c>
      <c r="F4656" s="5">
        <v>2.1103784092813216</v>
      </c>
      <c r="G4656" s="5">
        <f>'PG facts'!D83</f>
        <v>0</v>
      </c>
      <c r="H4656" s="5">
        <f t="shared" si="144"/>
        <v>4.453697030360761</v>
      </c>
      <c r="I4656" s="5">
        <f t="shared" si="145"/>
        <v>0</v>
      </c>
    </row>
    <row r="4657" spans="1:9" ht="25" customHeight="1">
      <c r="A4657" s="1"/>
      <c r="B4657" s="1">
        <v>240</v>
      </c>
      <c r="C4657" s="13" t="s">
        <v>47</v>
      </c>
      <c r="D4657" s="4">
        <v>45747</v>
      </c>
      <c r="E4657" s="4">
        <v>45771</v>
      </c>
      <c r="F4657" s="5">
        <v>3.0127622584851244</v>
      </c>
      <c r="G4657" s="5">
        <f>'PG facts'!D90</f>
        <v>1</v>
      </c>
      <c r="H4657" s="5">
        <f t="shared" si="144"/>
        <v>9.0767364261523866</v>
      </c>
      <c r="I4657" s="5">
        <f t="shared" si="145"/>
        <v>3.0127622584851244</v>
      </c>
    </row>
    <row r="4658" spans="1:9" ht="25" customHeight="1">
      <c r="A4658" s="1"/>
      <c r="B4658" s="1">
        <v>240</v>
      </c>
      <c r="C4658" s="13" t="s">
        <v>50</v>
      </c>
      <c r="D4658" s="4">
        <v>44742</v>
      </c>
      <c r="E4658" s="4">
        <v>44771</v>
      </c>
      <c r="F4658" s="5">
        <v>3.4048088537418808</v>
      </c>
      <c r="G4658" s="5">
        <f>'PG facts'!D13</f>
        <v>-2</v>
      </c>
      <c r="H4658" s="5">
        <f t="shared" si="144"/>
        <v>11.5927233305191</v>
      </c>
      <c r="I4658" s="5">
        <f t="shared" si="145"/>
        <v>-6.8096177074837616</v>
      </c>
    </row>
    <row r="4659" spans="1:9" ht="25" customHeight="1">
      <c r="A4659" s="1"/>
      <c r="B4659" s="1">
        <v>240</v>
      </c>
      <c r="C4659" s="13" t="s">
        <v>50</v>
      </c>
      <c r="D4659" s="4">
        <v>44834</v>
      </c>
      <c r="E4659" s="4">
        <v>44853</v>
      </c>
      <c r="F4659" s="5">
        <v>-0.26864270520209343</v>
      </c>
      <c r="G4659" s="5">
        <f>'PG facts'!D20</f>
        <v>-1</v>
      </c>
      <c r="H4659" s="5">
        <f t="shared" si="144"/>
        <v>7.2168903058298872E-2</v>
      </c>
      <c r="I4659" s="5">
        <f t="shared" si="145"/>
        <v>0.26864270520209343</v>
      </c>
    </row>
    <row r="4660" spans="1:9" ht="25" customHeight="1">
      <c r="A4660" s="1"/>
      <c r="B4660" s="1">
        <v>240</v>
      </c>
      <c r="C4660" s="13" t="s">
        <v>50</v>
      </c>
      <c r="D4660" s="4">
        <v>44926</v>
      </c>
      <c r="E4660" s="4">
        <v>44945</v>
      </c>
      <c r="F4660" s="5">
        <v>-0.97880747126437573</v>
      </c>
      <c r="G4660" s="5">
        <f>'PG facts'!D27</f>
        <v>-4</v>
      </c>
      <c r="H4660" s="5">
        <f t="shared" si="144"/>
        <v>0.95806406580296166</v>
      </c>
      <c r="I4660" s="5">
        <f t="shared" si="145"/>
        <v>3.9152298850575029</v>
      </c>
    </row>
    <row r="4661" spans="1:9" ht="25" customHeight="1">
      <c r="A4661" s="1"/>
      <c r="B4661" s="1">
        <v>240</v>
      </c>
      <c r="C4661" s="13" t="s">
        <v>50</v>
      </c>
      <c r="D4661" s="4">
        <v>45016</v>
      </c>
      <c r="E4661" s="4">
        <v>45037</v>
      </c>
      <c r="F4661" s="5">
        <v>-1.5609194946349714</v>
      </c>
      <c r="G4661" s="5">
        <f>'PG facts'!D34</f>
        <v>0</v>
      </c>
      <c r="H4661" s="5">
        <f t="shared" si="144"/>
        <v>2.4364696687314944</v>
      </c>
      <c r="I4661" s="5">
        <f t="shared" si="145"/>
        <v>0</v>
      </c>
    </row>
    <row r="4662" spans="1:9" ht="25" customHeight="1">
      <c r="A4662" s="1"/>
      <c r="B4662" s="1">
        <v>240</v>
      </c>
      <c r="C4662" s="13" t="s">
        <v>50</v>
      </c>
      <c r="D4662" s="4">
        <v>45107</v>
      </c>
      <c r="E4662" s="4">
        <v>45135</v>
      </c>
      <c r="F4662" s="5">
        <v>-0.28354349497309306</v>
      </c>
      <c r="G4662" s="5">
        <f>'PG facts'!D41</f>
        <v>-1</v>
      </c>
      <c r="H4662" s="5">
        <f t="shared" si="144"/>
        <v>8.0396913541556453E-2</v>
      </c>
      <c r="I4662" s="5">
        <f t="shared" si="145"/>
        <v>0.28354349497309306</v>
      </c>
    </row>
    <row r="4663" spans="1:9" ht="25" customHeight="1">
      <c r="A4663" s="1"/>
      <c r="B4663" s="1">
        <v>240</v>
      </c>
      <c r="C4663" s="13" t="s">
        <v>50</v>
      </c>
      <c r="D4663" s="4">
        <v>45199</v>
      </c>
      <c r="E4663" s="4">
        <v>45217</v>
      </c>
      <c r="F4663" s="5">
        <v>-7.7104862613153191E-2</v>
      </c>
      <c r="G4663" s="5">
        <f>'PG facts'!D48</f>
        <v>0</v>
      </c>
      <c r="H4663" s="5">
        <f t="shared" si="144"/>
        <v>5.9451598385932289E-3</v>
      </c>
      <c r="I4663" s="5">
        <f t="shared" si="145"/>
        <v>0</v>
      </c>
    </row>
    <row r="4664" spans="1:9" ht="25" customHeight="1">
      <c r="A4664" s="1"/>
      <c r="B4664" s="1">
        <v>240</v>
      </c>
      <c r="C4664" s="13" t="s">
        <v>50</v>
      </c>
      <c r="D4664" s="4">
        <v>45291</v>
      </c>
      <c r="E4664" s="4">
        <v>45314</v>
      </c>
      <c r="F4664" s="5">
        <v>1.3149542033191297</v>
      </c>
      <c r="G4664" s="5">
        <f>'PG facts'!D55</f>
        <v>-1</v>
      </c>
      <c r="H4664" s="5">
        <f t="shared" si="144"/>
        <v>1.7291045568266472</v>
      </c>
      <c r="I4664" s="5">
        <f t="shared" si="145"/>
        <v>-1.3149542033191297</v>
      </c>
    </row>
    <row r="4665" spans="1:9" ht="25" customHeight="1">
      <c r="A4665" s="1"/>
      <c r="B4665" s="1">
        <v>240</v>
      </c>
      <c r="C4665" s="13" t="s">
        <v>50</v>
      </c>
      <c r="D4665" s="4">
        <v>45382</v>
      </c>
      <c r="E4665" s="4">
        <v>45401</v>
      </c>
      <c r="F4665" s="5">
        <v>2.2032156673114089</v>
      </c>
      <c r="G4665" s="5">
        <f>'PG facts'!D62</f>
        <v>1</v>
      </c>
      <c r="H4665" s="5">
        <f t="shared" si="144"/>
        <v>4.854159276686457</v>
      </c>
      <c r="I4665" s="5">
        <f t="shared" si="145"/>
        <v>2.2032156673114089</v>
      </c>
    </row>
    <row r="4666" spans="1:9" ht="25" customHeight="1">
      <c r="A4666" s="1"/>
      <c r="B4666" s="1">
        <v>240</v>
      </c>
      <c r="C4666" s="13" t="s">
        <v>50</v>
      </c>
      <c r="D4666" s="4">
        <v>45473</v>
      </c>
      <c r="E4666" s="4">
        <v>45503</v>
      </c>
      <c r="F4666" s="5">
        <v>1.360673628563136</v>
      </c>
      <c r="G4666" s="5">
        <f>'PG facts'!D69</f>
        <v>1</v>
      </c>
      <c r="H4666" s="5">
        <f t="shared" si="144"/>
        <v>1.851432723467171</v>
      </c>
      <c r="I4666" s="5">
        <f t="shared" si="145"/>
        <v>1.360673628563136</v>
      </c>
    </row>
    <row r="4667" spans="1:9" ht="25" customHeight="1">
      <c r="A4667" s="1"/>
      <c r="B4667" s="1">
        <v>240</v>
      </c>
      <c r="C4667" s="13" t="s">
        <v>50</v>
      </c>
      <c r="D4667" s="4">
        <v>45565</v>
      </c>
      <c r="E4667" s="4">
        <v>45583</v>
      </c>
      <c r="F4667" s="5">
        <v>1.8739916021125014</v>
      </c>
      <c r="G4667" s="5">
        <f>'PG facts'!D76</f>
        <v>0</v>
      </c>
      <c r="H4667" s="5">
        <f t="shared" si="144"/>
        <v>3.5118445247881795</v>
      </c>
      <c r="I4667" s="5">
        <f t="shared" si="145"/>
        <v>0</v>
      </c>
    </row>
    <row r="4668" spans="1:9" ht="25" customHeight="1">
      <c r="A4668" s="1"/>
      <c r="B4668" s="1">
        <v>240</v>
      </c>
      <c r="C4668" s="13" t="s">
        <v>50</v>
      </c>
      <c r="D4668" s="4">
        <v>45657</v>
      </c>
      <c r="E4668" s="4">
        <v>45679</v>
      </c>
      <c r="F4668" s="5">
        <v>2.247682698810527</v>
      </c>
      <c r="G4668" s="5">
        <f>'PG facts'!D83</f>
        <v>0</v>
      </c>
      <c r="H4668" s="5">
        <f t="shared" si="144"/>
        <v>5.0520775145321739</v>
      </c>
      <c r="I4668" s="5">
        <f t="shared" si="145"/>
        <v>0</v>
      </c>
    </row>
    <row r="4669" spans="1:9" ht="25" customHeight="1">
      <c r="A4669" s="1"/>
      <c r="B4669" s="1">
        <v>240</v>
      </c>
      <c r="C4669" s="13" t="s">
        <v>50</v>
      </c>
      <c r="D4669" s="4">
        <v>45747</v>
      </c>
      <c r="E4669" s="4">
        <v>45771</v>
      </c>
      <c r="F4669" s="5">
        <v>2.1103784092813216</v>
      </c>
      <c r="G4669" s="5">
        <f>'PG facts'!D90</f>
        <v>1</v>
      </c>
      <c r="H4669" s="5">
        <f t="shared" si="144"/>
        <v>4.453697030360761</v>
      </c>
      <c r="I4669" s="5">
        <f t="shared" si="145"/>
        <v>2.1103784092813216</v>
      </c>
    </row>
    <row r="4670" spans="1:9" ht="25" customHeight="1">
      <c r="A4670" s="1"/>
      <c r="B4670" s="1">
        <v>241</v>
      </c>
      <c r="C4670" s="13" t="s">
        <v>47</v>
      </c>
      <c r="D4670" s="4">
        <v>44651</v>
      </c>
      <c r="E4670" s="4">
        <v>44671</v>
      </c>
      <c r="F4670" s="5">
        <v>3.4048088537418808</v>
      </c>
      <c r="G4670" s="5">
        <f>'PG facts'!D6</f>
        <v>-1</v>
      </c>
      <c r="H4670" s="5">
        <f t="shared" si="144"/>
        <v>11.5927233305191</v>
      </c>
      <c r="I4670" s="5">
        <f t="shared" si="145"/>
        <v>-3.4048088537418808</v>
      </c>
    </row>
    <row r="4671" spans="1:9" ht="25" customHeight="1">
      <c r="A4671" s="1"/>
      <c r="B4671" s="1">
        <v>241</v>
      </c>
      <c r="C4671" s="13" t="s">
        <v>47</v>
      </c>
      <c r="D4671" s="4">
        <v>44742</v>
      </c>
      <c r="E4671" s="4">
        <v>44771</v>
      </c>
      <c r="F4671" s="5">
        <v>-0.26864270520209343</v>
      </c>
      <c r="G4671" s="5">
        <f>'PG facts'!D13</f>
        <v>-2</v>
      </c>
      <c r="H4671" s="5">
        <f t="shared" si="144"/>
        <v>7.2168903058298872E-2</v>
      </c>
      <c r="I4671" s="5">
        <f t="shared" si="145"/>
        <v>0.53728541040418687</v>
      </c>
    </row>
    <row r="4672" spans="1:9" ht="25" customHeight="1">
      <c r="A4672" s="1"/>
      <c r="B4672" s="1">
        <v>241</v>
      </c>
      <c r="C4672" s="13" t="s">
        <v>47</v>
      </c>
      <c r="D4672" s="4">
        <v>44834</v>
      </c>
      <c r="E4672" s="4">
        <v>44853</v>
      </c>
      <c r="F4672" s="5">
        <v>-0.97880747126437573</v>
      </c>
      <c r="G4672" s="5">
        <f>'PG facts'!D20</f>
        <v>-1</v>
      </c>
      <c r="H4672" s="5">
        <f t="shared" si="144"/>
        <v>0.95806406580296166</v>
      </c>
      <c r="I4672" s="5">
        <f t="shared" si="145"/>
        <v>0.97880747126437573</v>
      </c>
    </row>
    <row r="4673" spans="1:9" ht="25" customHeight="1">
      <c r="A4673" s="1"/>
      <c r="B4673" s="1">
        <v>241</v>
      </c>
      <c r="C4673" s="13" t="s">
        <v>47</v>
      </c>
      <c r="D4673" s="4">
        <v>44926</v>
      </c>
      <c r="E4673" s="4">
        <v>44945</v>
      </c>
      <c r="F4673" s="5">
        <v>-1.5609194946349714</v>
      </c>
      <c r="G4673" s="5">
        <f>'PG facts'!D27</f>
        <v>-4</v>
      </c>
      <c r="H4673" s="5">
        <f t="shared" si="144"/>
        <v>2.4364696687314944</v>
      </c>
      <c r="I4673" s="5">
        <f t="shared" si="145"/>
        <v>6.2436779785398855</v>
      </c>
    </row>
    <row r="4674" spans="1:9" ht="25" customHeight="1">
      <c r="A4674" s="1"/>
      <c r="B4674" s="1">
        <v>241</v>
      </c>
      <c r="C4674" s="13" t="s">
        <v>47</v>
      </c>
      <c r="D4674" s="4">
        <v>45016</v>
      </c>
      <c r="E4674" s="4">
        <v>45037</v>
      </c>
      <c r="F4674" s="5">
        <v>-0.28354349497309306</v>
      </c>
      <c r="G4674" s="5">
        <f>'PG facts'!D34</f>
        <v>0</v>
      </c>
      <c r="H4674" s="5">
        <f t="shared" si="144"/>
        <v>8.0396913541556453E-2</v>
      </c>
      <c r="I4674" s="5">
        <f t="shared" si="145"/>
        <v>0</v>
      </c>
    </row>
    <row r="4675" spans="1:9" ht="25" customHeight="1">
      <c r="A4675" s="1"/>
      <c r="B4675" s="1">
        <v>241</v>
      </c>
      <c r="C4675" s="13" t="s">
        <v>47</v>
      </c>
      <c r="D4675" s="4">
        <v>45107</v>
      </c>
      <c r="E4675" s="4">
        <v>45135</v>
      </c>
      <c r="F4675" s="5">
        <v>-7.7104862613153191E-2</v>
      </c>
      <c r="G4675" s="5">
        <f>'PG facts'!D41</f>
        <v>-1</v>
      </c>
      <c r="H4675" s="5">
        <f t="shared" si="144"/>
        <v>5.9451598385932289E-3</v>
      </c>
      <c r="I4675" s="5">
        <f t="shared" si="145"/>
        <v>7.7104862613153191E-2</v>
      </c>
    </row>
    <row r="4676" spans="1:9" ht="25" customHeight="1">
      <c r="A4676" s="1"/>
      <c r="B4676" s="1">
        <v>241</v>
      </c>
      <c r="C4676" s="13" t="s">
        <v>47</v>
      </c>
      <c r="D4676" s="4">
        <v>45199</v>
      </c>
      <c r="E4676" s="4">
        <v>45217</v>
      </c>
      <c r="F4676" s="5">
        <v>1.3149542033191297</v>
      </c>
      <c r="G4676" s="5">
        <f>'PG facts'!D48</f>
        <v>0</v>
      </c>
      <c r="H4676" s="5">
        <f t="shared" si="144"/>
        <v>1.7291045568266472</v>
      </c>
      <c r="I4676" s="5">
        <f t="shared" si="145"/>
        <v>0</v>
      </c>
    </row>
    <row r="4677" spans="1:9" ht="25" customHeight="1">
      <c r="A4677" s="1"/>
      <c r="B4677" s="1">
        <v>241</v>
      </c>
      <c r="C4677" s="13" t="s">
        <v>47</v>
      </c>
      <c r="D4677" s="4">
        <v>45291</v>
      </c>
      <c r="E4677" s="4">
        <v>45314</v>
      </c>
      <c r="F4677" s="5">
        <v>2.2032156673114089</v>
      </c>
      <c r="G4677" s="5">
        <f>'PG facts'!D55</f>
        <v>-1</v>
      </c>
      <c r="H4677" s="5">
        <f t="shared" si="144"/>
        <v>4.854159276686457</v>
      </c>
      <c r="I4677" s="5">
        <f t="shared" si="145"/>
        <v>-2.2032156673114089</v>
      </c>
    </row>
    <row r="4678" spans="1:9" ht="25" customHeight="1">
      <c r="A4678" s="1"/>
      <c r="B4678" s="1">
        <v>241</v>
      </c>
      <c r="C4678" s="13" t="s">
        <v>47</v>
      </c>
      <c r="D4678" s="4">
        <v>45382</v>
      </c>
      <c r="E4678" s="4">
        <v>45401</v>
      </c>
      <c r="F4678" s="5">
        <v>1.360673628563136</v>
      </c>
      <c r="G4678" s="5">
        <f>'PG facts'!D62</f>
        <v>1</v>
      </c>
      <c r="H4678" s="5">
        <f t="shared" ref="H4678:H4741" si="146">F4678^2</f>
        <v>1.851432723467171</v>
      </c>
      <c r="I4678" s="5">
        <f t="shared" ref="I4678:I4741" si="147">F4678*G4678</f>
        <v>1.360673628563136</v>
      </c>
    </row>
    <row r="4679" spans="1:9" ht="25" customHeight="1">
      <c r="A4679" s="1"/>
      <c r="B4679" s="1">
        <v>241</v>
      </c>
      <c r="C4679" s="13" t="s">
        <v>47</v>
      </c>
      <c r="D4679" s="4">
        <v>45473</v>
      </c>
      <c r="E4679" s="4">
        <v>45503</v>
      </c>
      <c r="F4679" s="5">
        <v>1.8739916021125014</v>
      </c>
      <c r="G4679" s="5">
        <f>'PG facts'!D69</f>
        <v>1</v>
      </c>
      <c r="H4679" s="5">
        <f t="shared" si="146"/>
        <v>3.5118445247881795</v>
      </c>
      <c r="I4679" s="5">
        <f t="shared" si="147"/>
        <v>1.8739916021125014</v>
      </c>
    </row>
    <row r="4680" spans="1:9" ht="25" customHeight="1">
      <c r="A4680" s="1"/>
      <c r="B4680" s="1">
        <v>241</v>
      </c>
      <c r="C4680" s="13" t="s">
        <v>47</v>
      </c>
      <c r="D4680" s="4">
        <v>45565</v>
      </c>
      <c r="E4680" s="4">
        <v>45583</v>
      </c>
      <c r="F4680" s="5">
        <v>2.247682698810527</v>
      </c>
      <c r="G4680" s="5">
        <f>'PG facts'!D76</f>
        <v>0</v>
      </c>
      <c r="H4680" s="5">
        <f t="shared" si="146"/>
        <v>5.0520775145321739</v>
      </c>
      <c r="I4680" s="5">
        <f t="shared" si="147"/>
        <v>0</v>
      </c>
    </row>
    <row r="4681" spans="1:9" ht="25" customHeight="1">
      <c r="A4681" s="1"/>
      <c r="B4681" s="1">
        <v>241</v>
      </c>
      <c r="C4681" s="13" t="s">
        <v>47</v>
      </c>
      <c r="D4681" s="4">
        <v>45657</v>
      </c>
      <c r="E4681" s="4">
        <v>45679</v>
      </c>
      <c r="F4681" s="5">
        <v>2.1103784092813216</v>
      </c>
      <c r="G4681" s="5">
        <f>'PG facts'!D83</f>
        <v>0</v>
      </c>
      <c r="H4681" s="5">
        <f t="shared" si="146"/>
        <v>4.453697030360761</v>
      </c>
      <c r="I4681" s="5">
        <f t="shared" si="147"/>
        <v>0</v>
      </c>
    </row>
    <row r="4682" spans="1:9" ht="25" customHeight="1">
      <c r="A4682" s="1"/>
      <c r="B4682" s="1">
        <v>241</v>
      </c>
      <c r="C4682" s="13" t="s">
        <v>47</v>
      </c>
      <c r="D4682" s="4">
        <v>45747</v>
      </c>
      <c r="E4682" s="4">
        <v>45771</v>
      </c>
      <c r="F4682" s="5">
        <v>2.8863250227191939</v>
      </c>
      <c r="G4682" s="5">
        <f>'PG facts'!D90</f>
        <v>1</v>
      </c>
      <c r="H4682" s="5">
        <f t="shared" si="146"/>
        <v>8.3308721367749552</v>
      </c>
      <c r="I4682" s="5">
        <f t="shared" si="147"/>
        <v>2.8863250227191939</v>
      </c>
    </row>
    <row r="4683" spans="1:9" ht="25" customHeight="1">
      <c r="A4683" s="1"/>
      <c r="B4683" s="1">
        <v>241</v>
      </c>
      <c r="C4683" s="13" t="s">
        <v>50</v>
      </c>
      <c r="D4683" s="4">
        <v>44742</v>
      </c>
      <c r="E4683" s="4">
        <v>44771</v>
      </c>
      <c r="F4683" s="5">
        <v>3.4048088537418808</v>
      </c>
      <c r="G4683" s="5">
        <f>'PG facts'!D13</f>
        <v>-2</v>
      </c>
      <c r="H4683" s="5">
        <f t="shared" si="146"/>
        <v>11.5927233305191</v>
      </c>
      <c r="I4683" s="5">
        <f t="shared" si="147"/>
        <v>-6.8096177074837616</v>
      </c>
    </row>
    <row r="4684" spans="1:9" ht="25" customHeight="1">
      <c r="A4684" s="1"/>
      <c r="B4684" s="1">
        <v>241</v>
      </c>
      <c r="C4684" s="13" t="s">
        <v>50</v>
      </c>
      <c r="D4684" s="4">
        <v>44834</v>
      </c>
      <c r="E4684" s="4">
        <v>44853</v>
      </c>
      <c r="F4684" s="5">
        <v>-0.26864270520209343</v>
      </c>
      <c r="G4684" s="5">
        <f>'PG facts'!D20</f>
        <v>-1</v>
      </c>
      <c r="H4684" s="5">
        <f t="shared" si="146"/>
        <v>7.2168903058298872E-2</v>
      </c>
      <c r="I4684" s="5">
        <f t="shared" si="147"/>
        <v>0.26864270520209343</v>
      </c>
    </row>
    <row r="4685" spans="1:9" ht="25" customHeight="1">
      <c r="A4685" s="1"/>
      <c r="B4685" s="1">
        <v>241</v>
      </c>
      <c r="C4685" s="13" t="s">
        <v>50</v>
      </c>
      <c r="D4685" s="4">
        <v>44926</v>
      </c>
      <c r="E4685" s="4">
        <v>44945</v>
      </c>
      <c r="F4685" s="5">
        <v>-0.97880747126437573</v>
      </c>
      <c r="G4685" s="5">
        <f>'PG facts'!D27</f>
        <v>-4</v>
      </c>
      <c r="H4685" s="5">
        <f t="shared" si="146"/>
        <v>0.95806406580296166</v>
      </c>
      <c r="I4685" s="5">
        <f t="shared" si="147"/>
        <v>3.9152298850575029</v>
      </c>
    </row>
    <row r="4686" spans="1:9" ht="25" customHeight="1">
      <c r="A4686" s="1"/>
      <c r="B4686" s="1">
        <v>241</v>
      </c>
      <c r="C4686" s="13" t="s">
        <v>50</v>
      </c>
      <c r="D4686" s="4">
        <v>45016</v>
      </c>
      <c r="E4686" s="4">
        <v>45037</v>
      </c>
      <c r="F4686" s="5">
        <v>-1.5609194946349714</v>
      </c>
      <c r="G4686" s="5">
        <f>'PG facts'!D34</f>
        <v>0</v>
      </c>
      <c r="H4686" s="5">
        <f t="shared" si="146"/>
        <v>2.4364696687314944</v>
      </c>
      <c r="I4686" s="5">
        <f t="shared" si="147"/>
        <v>0</v>
      </c>
    </row>
    <row r="4687" spans="1:9" ht="25" customHeight="1">
      <c r="A4687" s="1"/>
      <c r="B4687" s="1">
        <v>241</v>
      </c>
      <c r="C4687" s="13" t="s">
        <v>50</v>
      </c>
      <c r="D4687" s="4">
        <v>45107</v>
      </c>
      <c r="E4687" s="4">
        <v>45135</v>
      </c>
      <c r="F4687" s="5">
        <v>-0.28354349497309306</v>
      </c>
      <c r="G4687" s="5">
        <f>'PG facts'!D41</f>
        <v>-1</v>
      </c>
      <c r="H4687" s="5">
        <f t="shared" si="146"/>
        <v>8.0396913541556453E-2</v>
      </c>
      <c r="I4687" s="5">
        <f t="shared" si="147"/>
        <v>0.28354349497309306</v>
      </c>
    </row>
    <row r="4688" spans="1:9" ht="25" customHeight="1">
      <c r="A4688" s="1"/>
      <c r="B4688" s="1">
        <v>241</v>
      </c>
      <c r="C4688" s="13" t="s">
        <v>50</v>
      </c>
      <c r="D4688" s="4">
        <v>45199</v>
      </c>
      <c r="E4688" s="4">
        <v>45217</v>
      </c>
      <c r="F4688" s="5">
        <v>-7.7104862613153191E-2</v>
      </c>
      <c r="G4688" s="5">
        <f>'PG facts'!D48</f>
        <v>0</v>
      </c>
      <c r="H4688" s="5">
        <f t="shared" si="146"/>
        <v>5.9451598385932289E-3</v>
      </c>
      <c r="I4688" s="5">
        <f t="shared" si="147"/>
        <v>0</v>
      </c>
    </row>
    <row r="4689" spans="1:9" ht="25" customHeight="1">
      <c r="A4689" s="1"/>
      <c r="B4689" s="1">
        <v>241</v>
      </c>
      <c r="C4689" s="13" t="s">
        <v>50</v>
      </c>
      <c r="D4689" s="4">
        <v>45291</v>
      </c>
      <c r="E4689" s="4">
        <v>45314</v>
      </c>
      <c r="F4689" s="5">
        <v>1.3149542033191297</v>
      </c>
      <c r="G4689" s="5">
        <f>'PG facts'!D55</f>
        <v>-1</v>
      </c>
      <c r="H4689" s="5">
        <f t="shared" si="146"/>
        <v>1.7291045568266472</v>
      </c>
      <c r="I4689" s="5">
        <f t="shared" si="147"/>
        <v>-1.3149542033191297</v>
      </c>
    </row>
    <row r="4690" spans="1:9" ht="25" customHeight="1">
      <c r="A4690" s="1"/>
      <c r="B4690" s="1">
        <v>241</v>
      </c>
      <c r="C4690" s="13" t="s">
        <v>50</v>
      </c>
      <c r="D4690" s="4">
        <v>45382</v>
      </c>
      <c r="E4690" s="4">
        <v>45401</v>
      </c>
      <c r="F4690" s="5">
        <v>2.2032156673114089</v>
      </c>
      <c r="G4690" s="5">
        <f>'PG facts'!D62</f>
        <v>1</v>
      </c>
      <c r="H4690" s="5">
        <f t="shared" si="146"/>
        <v>4.854159276686457</v>
      </c>
      <c r="I4690" s="5">
        <f t="shared" si="147"/>
        <v>2.2032156673114089</v>
      </c>
    </row>
    <row r="4691" spans="1:9" ht="25" customHeight="1">
      <c r="A4691" s="1"/>
      <c r="B4691" s="1">
        <v>241</v>
      </c>
      <c r="C4691" s="13" t="s">
        <v>50</v>
      </c>
      <c r="D4691" s="4">
        <v>45473</v>
      </c>
      <c r="E4691" s="4">
        <v>45503</v>
      </c>
      <c r="F4691" s="5">
        <v>1.360673628563136</v>
      </c>
      <c r="G4691" s="5">
        <f>'PG facts'!D69</f>
        <v>1</v>
      </c>
      <c r="H4691" s="5">
        <f t="shared" si="146"/>
        <v>1.851432723467171</v>
      </c>
      <c r="I4691" s="5">
        <f t="shared" si="147"/>
        <v>1.360673628563136</v>
      </c>
    </row>
    <row r="4692" spans="1:9" ht="25" customHeight="1">
      <c r="A4692" s="1"/>
      <c r="B4692" s="1">
        <v>241</v>
      </c>
      <c r="C4692" s="13" t="s">
        <v>50</v>
      </c>
      <c r="D4692" s="4">
        <v>45565</v>
      </c>
      <c r="E4692" s="4">
        <v>45583</v>
      </c>
      <c r="F4692" s="5">
        <v>1.8739916021125014</v>
      </c>
      <c r="G4692" s="5">
        <f>'PG facts'!D76</f>
        <v>0</v>
      </c>
      <c r="H4692" s="5">
        <f t="shared" si="146"/>
        <v>3.5118445247881795</v>
      </c>
      <c r="I4692" s="5">
        <f t="shared" si="147"/>
        <v>0</v>
      </c>
    </row>
    <row r="4693" spans="1:9" ht="25" customHeight="1">
      <c r="A4693" s="1"/>
      <c r="B4693" s="1">
        <v>241</v>
      </c>
      <c r="C4693" s="13" t="s">
        <v>50</v>
      </c>
      <c r="D4693" s="4">
        <v>45657</v>
      </c>
      <c r="E4693" s="4">
        <v>45679</v>
      </c>
      <c r="F4693" s="5">
        <v>2.247682698810527</v>
      </c>
      <c r="G4693" s="5">
        <f>'PG facts'!D83</f>
        <v>0</v>
      </c>
      <c r="H4693" s="5">
        <f t="shared" si="146"/>
        <v>5.0520775145321739</v>
      </c>
      <c r="I4693" s="5">
        <f t="shared" si="147"/>
        <v>0</v>
      </c>
    </row>
    <row r="4694" spans="1:9" ht="25" customHeight="1">
      <c r="A4694" s="1"/>
      <c r="B4694" s="1">
        <v>241</v>
      </c>
      <c r="C4694" s="13" t="s">
        <v>50</v>
      </c>
      <c r="D4694" s="4">
        <v>45747</v>
      </c>
      <c r="E4694" s="4">
        <v>45771</v>
      </c>
      <c r="F4694" s="5">
        <v>2.1103784092813216</v>
      </c>
      <c r="G4694" s="5">
        <f>'PG facts'!D90</f>
        <v>1</v>
      </c>
      <c r="H4694" s="5">
        <f t="shared" si="146"/>
        <v>4.453697030360761</v>
      </c>
      <c r="I4694" s="5">
        <f t="shared" si="147"/>
        <v>2.1103784092813216</v>
      </c>
    </row>
    <row r="4695" spans="1:9" ht="25" customHeight="1">
      <c r="A4695" s="1"/>
      <c r="B4695" s="1">
        <v>242</v>
      </c>
      <c r="C4695" s="13" t="s">
        <v>47</v>
      </c>
      <c r="D4695" s="4">
        <v>44651</v>
      </c>
      <c r="E4695" s="4">
        <v>44671</v>
      </c>
      <c r="F4695" s="5">
        <v>3.4048088537418808</v>
      </c>
      <c r="G4695" s="5">
        <f>'PG facts'!D6</f>
        <v>-1</v>
      </c>
      <c r="H4695" s="5">
        <f t="shared" si="146"/>
        <v>11.5927233305191</v>
      </c>
      <c r="I4695" s="5">
        <f t="shared" si="147"/>
        <v>-3.4048088537418808</v>
      </c>
    </row>
    <row r="4696" spans="1:9" ht="25" customHeight="1">
      <c r="A4696" s="1"/>
      <c r="B4696" s="1">
        <v>242</v>
      </c>
      <c r="C4696" s="13" t="s">
        <v>47</v>
      </c>
      <c r="D4696" s="4">
        <v>44742</v>
      </c>
      <c r="E4696" s="4">
        <v>44771</v>
      </c>
      <c r="F4696" s="5">
        <v>-0.26864270520209343</v>
      </c>
      <c r="G4696" s="5">
        <f>'PG facts'!D13</f>
        <v>-2</v>
      </c>
      <c r="H4696" s="5">
        <f t="shared" si="146"/>
        <v>7.2168903058298872E-2</v>
      </c>
      <c r="I4696" s="5">
        <f t="shared" si="147"/>
        <v>0.53728541040418687</v>
      </c>
    </row>
    <row r="4697" spans="1:9" ht="25" customHeight="1">
      <c r="A4697" s="1"/>
      <c r="B4697" s="1">
        <v>242</v>
      </c>
      <c r="C4697" s="13" t="s">
        <v>47</v>
      </c>
      <c r="D4697" s="4">
        <v>44834</v>
      </c>
      <c r="E4697" s="4">
        <v>44853</v>
      </c>
      <c r="F4697" s="5">
        <v>-0.97880747126437573</v>
      </c>
      <c r="G4697" s="5">
        <f>'PG facts'!D20</f>
        <v>-1</v>
      </c>
      <c r="H4697" s="5">
        <f t="shared" si="146"/>
        <v>0.95806406580296166</v>
      </c>
      <c r="I4697" s="5">
        <f t="shared" si="147"/>
        <v>0.97880747126437573</v>
      </c>
    </row>
    <row r="4698" spans="1:9" ht="25" customHeight="1">
      <c r="A4698" s="1"/>
      <c r="B4698" s="1">
        <v>242</v>
      </c>
      <c r="C4698" s="13" t="s">
        <v>47</v>
      </c>
      <c r="D4698" s="4">
        <v>44926</v>
      </c>
      <c r="E4698" s="4">
        <v>44945</v>
      </c>
      <c r="F4698" s="5">
        <v>-1.5609194946349714</v>
      </c>
      <c r="G4698" s="5">
        <f>'PG facts'!D27</f>
        <v>-4</v>
      </c>
      <c r="H4698" s="5">
        <f t="shared" si="146"/>
        <v>2.4364696687314944</v>
      </c>
      <c r="I4698" s="5">
        <f t="shared" si="147"/>
        <v>6.2436779785398855</v>
      </c>
    </row>
    <row r="4699" spans="1:9" ht="25" customHeight="1">
      <c r="A4699" s="1"/>
      <c r="B4699" s="1">
        <v>242</v>
      </c>
      <c r="C4699" s="13" t="s">
        <v>47</v>
      </c>
      <c r="D4699" s="4">
        <v>45016</v>
      </c>
      <c r="E4699" s="4">
        <v>45037</v>
      </c>
      <c r="F4699" s="5">
        <v>-0.28354349497309306</v>
      </c>
      <c r="G4699" s="5">
        <f>'PG facts'!D34</f>
        <v>0</v>
      </c>
      <c r="H4699" s="5">
        <f t="shared" si="146"/>
        <v>8.0396913541556453E-2</v>
      </c>
      <c r="I4699" s="5">
        <f t="shared" si="147"/>
        <v>0</v>
      </c>
    </row>
    <row r="4700" spans="1:9" ht="25" customHeight="1">
      <c r="A4700" s="1"/>
      <c r="B4700" s="1">
        <v>242</v>
      </c>
      <c r="C4700" s="13" t="s">
        <v>47</v>
      </c>
      <c r="D4700" s="4">
        <v>45107</v>
      </c>
      <c r="E4700" s="4">
        <v>45135</v>
      </c>
      <c r="F4700" s="5">
        <v>-7.7104862613153191E-2</v>
      </c>
      <c r="G4700" s="5">
        <f>'PG facts'!D41</f>
        <v>-1</v>
      </c>
      <c r="H4700" s="5">
        <f t="shared" si="146"/>
        <v>5.9451598385932289E-3</v>
      </c>
      <c r="I4700" s="5">
        <f t="shared" si="147"/>
        <v>7.7104862613153191E-2</v>
      </c>
    </row>
    <row r="4701" spans="1:9" ht="25" customHeight="1">
      <c r="A4701" s="1"/>
      <c r="B4701" s="1">
        <v>242</v>
      </c>
      <c r="C4701" s="13" t="s">
        <v>47</v>
      </c>
      <c r="D4701" s="4">
        <v>45199</v>
      </c>
      <c r="E4701" s="4">
        <v>45217</v>
      </c>
      <c r="F4701" s="5">
        <v>1.3149542033191297</v>
      </c>
      <c r="G4701" s="5">
        <f>'PG facts'!D48</f>
        <v>0</v>
      </c>
      <c r="H4701" s="5">
        <f t="shared" si="146"/>
        <v>1.7291045568266472</v>
      </c>
      <c r="I4701" s="5">
        <f t="shared" si="147"/>
        <v>0</v>
      </c>
    </row>
    <row r="4702" spans="1:9" ht="25" customHeight="1">
      <c r="A4702" s="1"/>
      <c r="B4702" s="1">
        <v>242</v>
      </c>
      <c r="C4702" s="13" t="s">
        <v>47</v>
      </c>
      <c r="D4702" s="4">
        <v>45291</v>
      </c>
      <c r="E4702" s="4">
        <v>45314</v>
      </c>
      <c r="F4702" s="5">
        <v>2.2032156673114089</v>
      </c>
      <c r="G4702" s="5">
        <f>'PG facts'!D55</f>
        <v>-1</v>
      </c>
      <c r="H4702" s="5">
        <f t="shared" si="146"/>
        <v>4.854159276686457</v>
      </c>
      <c r="I4702" s="5">
        <f t="shared" si="147"/>
        <v>-2.2032156673114089</v>
      </c>
    </row>
    <row r="4703" spans="1:9" ht="25" customHeight="1">
      <c r="A4703" s="1"/>
      <c r="B4703" s="1">
        <v>242</v>
      </c>
      <c r="C4703" s="13" t="s">
        <v>47</v>
      </c>
      <c r="D4703" s="4">
        <v>45382</v>
      </c>
      <c r="E4703" s="4">
        <v>45401</v>
      </c>
      <c r="F4703" s="5">
        <v>1.360673628563136</v>
      </c>
      <c r="G4703" s="5">
        <f>'PG facts'!D62</f>
        <v>1</v>
      </c>
      <c r="H4703" s="5">
        <f t="shared" si="146"/>
        <v>1.851432723467171</v>
      </c>
      <c r="I4703" s="5">
        <f t="shared" si="147"/>
        <v>1.360673628563136</v>
      </c>
    </row>
    <row r="4704" spans="1:9" ht="25" customHeight="1">
      <c r="A4704" s="1"/>
      <c r="B4704" s="1">
        <v>242</v>
      </c>
      <c r="C4704" s="13" t="s">
        <v>47</v>
      </c>
      <c r="D4704" s="4">
        <v>45473</v>
      </c>
      <c r="E4704" s="4">
        <v>45503</v>
      </c>
      <c r="F4704" s="5">
        <v>1.8739916021125014</v>
      </c>
      <c r="G4704" s="5">
        <f>'PG facts'!D69</f>
        <v>1</v>
      </c>
      <c r="H4704" s="5">
        <f t="shared" si="146"/>
        <v>3.5118445247881795</v>
      </c>
      <c r="I4704" s="5">
        <f t="shared" si="147"/>
        <v>1.8739916021125014</v>
      </c>
    </row>
    <row r="4705" spans="1:9" ht="25" customHeight="1">
      <c r="A4705" s="1"/>
      <c r="B4705" s="1">
        <v>242</v>
      </c>
      <c r="C4705" s="13" t="s">
        <v>47</v>
      </c>
      <c r="D4705" s="4">
        <v>45565</v>
      </c>
      <c r="E4705" s="4">
        <v>45583</v>
      </c>
      <c r="F4705" s="5">
        <v>2.247682698810527</v>
      </c>
      <c r="G4705" s="5">
        <f>'PG facts'!D76</f>
        <v>0</v>
      </c>
      <c r="H4705" s="5">
        <f t="shared" si="146"/>
        <v>5.0520775145321739</v>
      </c>
      <c r="I4705" s="5">
        <f t="shared" si="147"/>
        <v>0</v>
      </c>
    </row>
    <row r="4706" spans="1:9" ht="25" customHeight="1">
      <c r="A4706" s="1"/>
      <c r="B4706" s="1">
        <v>242</v>
      </c>
      <c r="C4706" s="13" t="s">
        <v>47</v>
      </c>
      <c r="D4706" s="4">
        <v>45657</v>
      </c>
      <c r="E4706" s="4">
        <v>45679</v>
      </c>
      <c r="F4706" s="5">
        <v>2.1103784092813216</v>
      </c>
      <c r="G4706" s="5">
        <f>'PG facts'!D83</f>
        <v>0</v>
      </c>
      <c r="H4706" s="5">
        <f t="shared" si="146"/>
        <v>4.453697030360761</v>
      </c>
      <c r="I4706" s="5">
        <f t="shared" si="147"/>
        <v>0</v>
      </c>
    </row>
    <row r="4707" spans="1:9" ht="25" customHeight="1">
      <c r="A4707" s="1"/>
      <c r="B4707" s="1">
        <v>242</v>
      </c>
      <c r="C4707" s="13" t="s">
        <v>47</v>
      </c>
      <c r="D4707" s="4">
        <v>45747</v>
      </c>
      <c r="E4707" s="4">
        <v>45771</v>
      </c>
      <c r="F4707" s="5">
        <v>2.8695325773440361</v>
      </c>
      <c r="G4707" s="5">
        <f>'PG facts'!D90</f>
        <v>1</v>
      </c>
      <c r="H4707" s="5">
        <f t="shared" si="146"/>
        <v>8.2342172124387059</v>
      </c>
      <c r="I4707" s="5">
        <f t="shared" si="147"/>
        <v>2.8695325773440361</v>
      </c>
    </row>
    <row r="4708" spans="1:9" ht="25" customHeight="1">
      <c r="A4708" s="1"/>
      <c r="B4708" s="1">
        <v>242</v>
      </c>
      <c r="C4708" s="13" t="s">
        <v>50</v>
      </c>
      <c r="D4708" s="4">
        <v>44742</v>
      </c>
      <c r="E4708" s="4">
        <v>44771</v>
      </c>
      <c r="F4708" s="5">
        <v>3.4048088537418808</v>
      </c>
      <c r="G4708" s="5">
        <f>'PG facts'!D13</f>
        <v>-2</v>
      </c>
      <c r="H4708" s="5">
        <f t="shared" si="146"/>
        <v>11.5927233305191</v>
      </c>
      <c r="I4708" s="5">
        <f t="shared" si="147"/>
        <v>-6.8096177074837616</v>
      </c>
    </row>
    <row r="4709" spans="1:9" ht="25" customHeight="1">
      <c r="A4709" s="1"/>
      <c r="B4709" s="1">
        <v>242</v>
      </c>
      <c r="C4709" s="13" t="s">
        <v>50</v>
      </c>
      <c r="D4709" s="4">
        <v>44834</v>
      </c>
      <c r="E4709" s="4">
        <v>44853</v>
      </c>
      <c r="F4709" s="5">
        <v>-0.26864270520209343</v>
      </c>
      <c r="G4709" s="5">
        <f>'PG facts'!D20</f>
        <v>-1</v>
      </c>
      <c r="H4709" s="5">
        <f t="shared" si="146"/>
        <v>7.2168903058298872E-2</v>
      </c>
      <c r="I4709" s="5">
        <f t="shared" si="147"/>
        <v>0.26864270520209343</v>
      </c>
    </row>
    <row r="4710" spans="1:9" ht="25" customHeight="1">
      <c r="A4710" s="1"/>
      <c r="B4710" s="1">
        <v>242</v>
      </c>
      <c r="C4710" s="13" t="s">
        <v>50</v>
      </c>
      <c r="D4710" s="4">
        <v>44926</v>
      </c>
      <c r="E4710" s="4">
        <v>44945</v>
      </c>
      <c r="F4710" s="5">
        <v>-0.97880747126437573</v>
      </c>
      <c r="G4710" s="5">
        <f>'PG facts'!D27</f>
        <v>-4</v>
      </c>
      <c r="H4710" s="5">
        <f t="shared" si="146"/>
        <v>0.95806406580296166</v>
      </c>
      <c r="I4710" s="5">
        <f t="shared" si="147"/>
        <v>3.9152298850575029</v>
      </c>
    </row>
    <row r="4711" spans="1:9" ht="25" customHeight="1">
      <c r="A4711" s="1"/>
      <c r="B4711" s="1">
        <v>242</v>
      </c>
      <c r="C4711" s="13" t="s">
        <v>50</v>
      </c>
      <c r="D4711" s="4">
        <v>45016</v>
      </c>
      <c r="E4711" s="4">
        <v>45037</v>
      </c>
      <c r="F4711" s="5">
        <v>-1.5609194946349714</v>
      </c>
      <c r="G4711" s="5">
        <f>'PG facts'!D34</f>
        <v>0</v>
      </c>
      <c r="H4711" s="5">
        <f t="shared" si="146"/>
        <v>2.4364696687314944</v>
      </c>
      <c r="I4711" s="5">
        <f t="shared" si="147"/>
        <v>0</v>
      </c>
    </row>
    <row r="4712" spans="1:9" ht="25" customHeight="1">
      <c r="A4712" s="1"/>
      <c r="B4712" s="1">
        <v>242</v>
      </c>
      <c r="C4712" s="13" t="s">
        <v>50</v>
      </c>
      <c r="D4712" s="4">
        <v>45107</v>
      </c>
      <c r="E4712" s="4">
        <v>45135</v>
      </c>
      <c r="F4712" s="5">
        <v>-0.28354349497309306</v>
      </c>
      <c r="G4712" s="5">
        <f>'PG facts'!D41</f>
        <v>-1</v>
      </c>
      <c r="H4712" s="5">
        <f t="shared" si="146"/>
        <v>8.0396913541556453E-2</v>
      </c>
      <c r="I4712" s="5">
        <f t="shared" si="147"/>
        <v>0.28354349497309306</v>
      </c>
    </row>
    <row r="4713" spans="1:9" ht="25" customHeight="1">
      <c r="A4713" s="1"/>
      <c r="B4713" s="1">
        <v>242</v>
      </c>
      <c r="C4713" s="13" t="s">
        <v>50</v>
      </c>
      <c r="D4713" s="4">
        <v>45199</v>
      </c>
      <c r="E4713" s="4">
        <v>45217</v>
      </c>
      <c r="F4713" s="5">
        <v>-7.7104862613153191E-2</v>
      </c>
      <c r="G4713" s="5">
        <f>'PG facts'!D48</f>
        <v>0</v>
      </c>
      <c r="H4713" s="5">
        <f t="shared" si="146"/>
        <v>5.9451598385932289E-3</v>
      </c>
      <c r="I4713" s="5">
        <f t="shared" si="147"/>
        <v>0</v>
      </c>
    </row>
    <row r="4714" spans="1:9" ht="25" customHeight="1">
      <c r="A4714" s="1"/>
      <c r="B4714" s="1">
        <v>242</v>
      </c>
      <c r="C4714" s="13" t="s">
        <v>50</v>
      </c>
      <c r="D4714" s="4">
        <v>45291</v>
      </c>
      <c r="E4714" s="4">
        <v>45314</v>
      </c>
      <c r="F4714" s="5">
        <v>1.3149542033191297</v>
      </c>
      <c r="G4714" s="5">
        <f>'PG facts'!D55</f>
        <v>-1</v>
      </c>
      <c r="H4714" s="5">
        <f t="shared" si="146"/>
        <v>1.7291045568266472</v>
      </c>
      <c r="I4714" s="5">
        <f t="shared" si="147"/>
        <v>-1.3149542033191297</v>
      </c>
    </row>
    <row r="4715" spans="1:9" ht="25" customHeight="1">
      <c r="A4715" s="1"/>
      <c r="B4715" s="1">
        <v>242</v>
      </c>
      <c r="C4715" s="13" t="s">
        <v>50</v>
      </c>
      <c r="D4715" s="4">
        <v>45382</v>
      </c>
      <c r="E4715" s="4">
        <v>45401</v>
      </c>
      <c r="F4715" s="5">
        <v>2.2032156673114089</v>
      </c>
      <c r="G4715" s="5">
        <f>'PG facts'!D62</f>
        <v>1</v>
      </c>
      <c r="H4715" s="5">
        <f t="shared" si="146"/>
        <v>4.854159276686457</v>
      </c>
      <c r="I4715" s="5">
        <f t="shared" si="147"/>
        <v>2.2032156673114089</v>
      </c>
    </row>
    <row r="4716" spans="1:9" ht="25" customHeight="1">
      <c r="A4716" s="1"/>
      <c r="B4716" s="1">
        <v>242</v>
      </c>
      <c r="C4716" s="13" t="s">
        <v>50</v>
      </c>
      <c r="D4716" s="4">
        <v>45473</v>
      </c>
      <c r="E4716" s="4">
        <v>45503</v>
      </c>
      <c r="F4716" s="5">
        <v>1.360673628563136</v>
      </c>
      <c r="G4716" s="5">
        <f>'PG facts'!D69</f>
        <v>1</v>
      </c>
      <c r="H4716" s="5">
        <f t="shared" si="146"/>
        <v>1.851432723467171</v>
      </c>
      <c r="I4716" s="5">
        <f t="shared" si="147"/>
        <v>1.360673628563136</v>
      </c>
    </row>
    <row r="4717" spans="1:9" ht="25" customHeight="1">
      <c r="A4717" s="1"/>
      <c r="B4717" s="1">
        <v>242</v>
      </c>
      <c r="C4717" s="13" t="s">
        <v>50</v>
      </c>
      <c r="D4717" s="4">
        <v>45565</v>
      </c>
      <c r="E4717" s="4">
        <v>45583</v>
      </c>
      <c r="F4717" s="5">
        <v>1.8739916021125014</v>
      </c>
      <c r="G4717" s="5">
        <f>'PG facts'!D76</f>
        <v>0</v>
      </c>
      <c r="H4717" s="5">
        <f t="shared" si="146"/>
        <v>3.5118445247881795</v>
      </c>
      <c r="I4717" s="5">
        <f t="shared" si="147"/>
        <v>0</v>
      </c>
    </row>
    <row r="4718" spans="1:9" ht="25" customHeight="1">
      <c r="A4718" s="1"/>
      <c r="B4718" s="1">
        <v>242</v>
      </c>
      <c r="C4718" s="13" t="s">
        <v>50</v>
      </c>
      <c r="D4718" s="4">
        <v>45657</v>
      </c>
      <c r="E4718" s="4">
        <v>45679</v>
      </c>
      <c r="F4718" s="5">
        <v>2.247682698810527</v>
      </c>
      <c r="G4718" s="5">
        <f>'PG facts'!D83</f>
        <v>0</v>
      </c>
      <c r="H4718" s="5">
        <f t="shared" si="146"/>
        <v>5.0520775145321739</v>
      </c>
      <c r="I4718" s="5">
        <f t="shared" si="147"/>
        <v>0</v>
      </c>
    </row>
    <row r="4719" spans="1:9" ht="25" customHeight="1">
      <c r="A4719" s="1"/>
      <c r="B4719" s="1">
        <v>242</v>
      </c>
      <c r="C4719" s="13" t="s">
        <v>50</v>
      </c>
      <c r="D4719" s="4">
        <v>45747</v>
      </c>
      <c r="E4719" s="4">
        <v>45771</v>
      </c>
      <c r="F4719" s="5">
        <v>2.1103784092813216</v>
      </c>
      <c r="G4719" s="5">
        <f>'PG facts'!D90</f>
        <v>1</v>
      </c>
      <c r="H4719" s="5">
        <f t="shared" si="146"/>
        <v>4.453697030360761</v>
      </c>
      <c r="I4719" s="5">
        <f t="shared" si="147"/>
        <v>2.1103784092813216</v>
      </c>
    </row>
    <row r="4720" spans="1:9" ht="25" customHeight="1">
      <c r="A4720" s="1"/>
      <c r="B4720" s="1">
        <v>243</v>
      </c>
      <c r="C4720" s="13" t="s">
        <v>47</v>
      </c>
      <c r="D4720" s="4">
        <v>44651</v>
      </c>
      <c r="E4720" s="4">
        <v>44671</v>
      </c>
      <c r="F4720" s="5">
        <v>3.4048088537418808</v>
      </c>
      <c r="G4720" s="5">
        <f>'PG facts'!D6</f>
        <v>-1</v>
      </c>
      <c r="H4720" s="5">
        <f t="shared" si="146"/>
        <v>11.5927233305191</v>
      </c>
      <c r="I4720" s="5">
        <f t="shared" si="147"/>
        <v>-3.4048088537418808</v>
      </c>
    </row>
    <row r="4721" spans="1:9" ht="25" customHeight="1">
      <c r="A4721" s="1"/>
      <c r="B4721" s="1">
        <v>243</v>
      </c>
      <c r="C4721" s="13" t="s">
        <v>47</v>
      </c>
      <c r="D4721" s="4">
        <v>44742</v>
      </c>
      <c r="E4721" s="4">
        <v>44771</v>
      </c>
      <c r="F4721" s="5">
        <v>-0.26864270520209343</v>
      </c>
      <c r="G4721" s="5">
        <f>'PG facts'!D13</f>
        <v>-2</v>
      </c>
      <c r="H4721" s="5">
        <f t="shared" si="146"/>
        <v>7.2168903058298872E-2</v>
      </c>
      <c r="I4721" s="5">
        <f t="shared" si="147"/>
        <v>0.53728541040418687</v>
      </c>
    </row>
    <row r="4722" spans="1:9" ht="25" customHeight="1">
      <c r="A4722" s="1"/>
      <c r="B4722" s="1">
        <v>243</v>
      </c>
      <c r="C4722" s="13" t="s">
        <v>47</v>
      </c>
      <c r="D4722" s="4">
        <v>44834</v>
      </c>
      <c r="E4722" s="4">
        <v>44853</v>
      </c>
      <c r="F4722" s="5">
        <v>-0.97880747126437573</v>
      </c>
      <c r="G4722" s="5">
        <f>'PG facts'!D20</f>
        <v>-1</v>
      </c>
      <c r="H4722" s="5">
        <f t="shared" si="146"/>
        <v>0.95806406580296166</v>
      </c>
      <c r="I4722" s="5">
        <f t="shared" si="147"/>
        <v>0.97880747126437573</v>
      </c>
    </row>
    <row r="4723" spans="1:9" ht="25" customHeight="1">
      <c r="A4723" s="1"/>
      <c r="B4723" s="1">
        <v>243</v>
      </c>
      <c r="C4723" s="13" t="s">
        <v>47</v>
      </c>
      <c r="D4723" s="4">
        <v>44926</v>
      </c>
      <c r="E4723" s="4">
        <v>44945</v>
      </c>
      <c r="F4723" s="5">
        <v>-1.5609194946349714</v>
      </c>
      <c r="G4723" s="5">
        <f>'PG facts'!D27</f>
        <v>-4</v>
      </c>
      <c r="H4723" s="5">
        <f t="shared" si="146"/>
        <v>2.4364696687314944</v>
      </c>
      <c r="I4723" s="5">
        <f t="shared" si="147"/>
        <v>6.2436779785398855</v>
      </c>
    </row>
    <row r="4724" spans="1:9" ht="25" customHeight="1">
      <c r="A4724" s="1"/>
      <c r="B4724" s="1">
        <v>243</v>
      </c>
      <c r="C4724" s="13" t="s">
        <v>47</v>
      </c>
      <c r="D4724" s="4">
        <v>45016</v>
      </c>
      <c r="E4724" s="4">
        <v>45037</v>
      </c>
      <c r="F4724" s="5">
        <v>-0.28354349497309306</v>
      </c>
      <c r="G4724" s="5">
        <f>'PG facts'!D34</f>
        <v>0</v>
      </c>
      <c r="H4724" s="5">
        <f t="shared" si="146"/>
        <v>8.0396913541556453E-2</v>
      </c>
      <c r="I4724" s="5">
        <f t="shared" si="147"/>
        <v>0</v>
      </c>
    </row>
    <row r="4725" spans="1:9" ht="25" customHeight="1">
      <c r="A4725" s="1"/>
      <c r="B4725" s="1">
        <v>243</v>
      </c>
      <c r="C4725" s="13" t="s">
        <v>47</v>
      </c>
      <c r="D4725" s="4">
        <v>45107</v>
      </c>
      <c r="E4725" s="4">
        <v>45135</v>
      </c>
      <c r="F4725" s="5">
        <v>-7.7104862613153191E-2</v>
      </c>
      <c r="G4725" s="5">
        <f>'PG facts'!D41</f>
        <v>-1</v>
      </c>
      <c r="H4725" s="5">
        <f t="shared" si="146"/>
        <v>5.9451598385932289E-3</v>
      </c>
      <c r="I4725" s="5">
        <f t="shared" si="147"/>
        <v>7.7104862613153191E-2</v>
      </c>
    </row>
    <row r="4726" spans="1:9" ht="25" customHeight="1">
      <c r="A4726" s="1"/>
      <c r="B4726" s="1">
        <v>243</v>
      </c>
      <c r="C4726" s="13" t="s">
        <v>47</v>
      </c>
      <c r="D4726" s="4">
        <v>45199</v>
      </c>
      <c r="E4726" s="4">
        <v>45217</v>
      </c>
      <c r="F4726" s="5">
        <v>1.3149542033191297</v>
      </c>
      <c r="G4726" s="5">
        <f>'PG facts'!D48</f>
        <v>0</v>
      </c>
      <c r="H4726" s="5">
        <f t="shared" si="146"/>
        <v>1.7291045568266472</v>
      </c>
      <c r="I4726" s="5">
        <f t="shared" si="147"/>
        <v>0</v>
      </c>
    </row>
    <row r="4727" spans="1:9" ht="25" customHeight="1">
      <c r="A4727" s="1"/>
      <c r="B4727" s="1">
        <v>243</v>
      </c>
      <c r="C4727" s="13" t="s">
        <v>47</v>
      </c>
      <c r="D4727" s="4">
        <v>45291</v>
      </c>
      <c r="E4727" s="4">
        <v>45314</v>
      </c>
      <c r="F4727" s="5">
        <v>2.2032156673114089</v>
      </c>
      <c r="G4727" s="5">
        <f>'PG facts'!D55</f>
        <v>-1</v>
      </c>
      <c r="H4727" s="5">
        <f t="shared" si="146"/>
        <v>4.854159276686457</v>
      </c>
      <c r="I4727" s="5">
        <f t="shared" si="147"/>
        <v>-2.2032156673114089</v>
      </c>
    </row>
    <row r="4728" spans="1:9" ht="25" customHeight="1">
      <c r="A4728" s="1"/>
      <c r="B4728" s="1">
        <v>243</v>
      </c>
      <c r="C4728" s="13" t="s">
        <v>47</v>
      </c>
      <c r="D4728" s="4">
        <v>45382</v>
      </c>
      <c r="E4728" s="4">
        <v>45401</v>
      </c>
      <c r="F4728" s="5">
        <v>1.360673628563136</v>
      </c>
      <c r="G4728" s="5">
        <f>'PG facts'!D62</f>
        <v>1</v>
      </c>
      <c r="H4728" s="5">
        <f t="shared" si="146"/>
        <v>1.851432723467171</v>
      </c>
      <c r="I4728" s="5">
        <f t="shared" si="147"/>
        <v>1.360673628563136</v>
      </c>
    </row>
    <row r="4729" spans="1:9" ht="25" customHeight="1">
      <c r="A4729" s="1"/>
      <c r="B4729" s="1">
        <v>243</v>
      </c>
      <c r="C4729" s="13" t="s">
        <v>47</v>
      </c>
      <c r="D4729" s="4">
        <v>45473</v>
      </c>
      <c r="E4729" s="4">
        <v>45503</v>
      </c>
      <c r="F4729" s="5">
        <v>1.8739916021125014</v>
      </c>
      <c r="G4729" s="5">
        <f>'PG facts'!D69</f>
        <v>1</v>
      </c>
      <c r="H4729" s="5">
        <f t="shared" si="146"/>
        <v>3.5118445247881795</v>
      </c>
      <c r="I4729" s="5">
        <f t="shared" si="147"/>
        <v>1.8739916021125014</v>
      </c>
    </row>
    <row r="4730" spans="1:9" ht="25" customHeight="1">
      <c r="A4730" s="1"/>
      <c r="B4730" s="1">
        <v>243</v>
      </c>
      <c r="C4730" s="13" t="s">
        <v>47</v>
      </c>
      <c r="D4730" s="4">
        <v>45565</v>
      </c>
      <c r="E4730" s="4">
        <v>45583</v>
      </c>
      <c r="F4730" s="5">
        <v>2.247682698810527</v>
      </c>
      <c r="G4730" s="5">
        <f>'PG facts'!D76</f>
        <v>0</v>
      </c>
      <c r="H4730" s="5">
        <f t="shared" si="146"/>
        <v>5.0520775145321739</v>
      </c>
      <c r="I4730" s="5">
        <f t="shared" si="147"/>
        <v>0</v>
      </c>
    </row>
    <row r="4731" spans="1:9" ht="25" customHeight="1">
      <c r="A4731" s="1"/>
      <c r="B4731" s="1">
        <v>243</v>
      </c>
      <c r="C4731" s="13" t="s">
        <v>47</v>
      </c>
      <c r="D4731" s="4">
        <v>45657</v>
      </c>
      <c r="E4731" s="4">
        <v>45679</v>
      </c>
      <c r="F4731" s="5">
        <v>2.1103784092813216</v>
      </c>
      <c r="G4731" s="5">
        <f>'PG facts'!D83</f>
        <v>0</v>
      </c>
      <c r="H4731" s="5">
        <f t="shared" si="146"/>
        <v>4.453697030360761</v>
      </c>
      <c r="I4731" s="5">
        <f t="shared" si="147"/>
        <v>0</v>
      </c>
    </row>
    <row r="4732" spans="1:9" ht="25" customHeight="1">
      <c r="A4732" s="1"/>
      <c r="B4732" s="1">
        <v>243</v>
      </c>
      <c r="C4732" s="13" t="s">
        <v>47</v>
      </c>
      <c r="D4732" s="4">
        <v>45747</v>
      </c>
      <c r="E4732" s="4">
        <v>45771</v>
      </c>
      <c r="F4732" s="5">
        <v>2.8695325773440361</v>
      </c>
      <c r="G4732" s="5">
        <f>'PG facts'!D90</f>
        <v>1</v>
      </c>
      <c r="H4732" s="5">
        <f t="shared" si="146"/>
        <v>8.2342172124387059</v>
      </c>
      <c r="I4732" s="5">
        <f t="shared" si="147"/>
        <v>2.8695325773440361</v>
      </c>
    </row>
    <row r="4733" spans="1:9" ht="25" customHeight="1">
      <c r="A4733" s="1"/>
      <c r="B4733" s="1">
        <v>243</v>
      </c>
      <c r="C4733" s="13" t="s">
        <v>50</v>
      </c>
      <c r="D4733" s="4">
        <v>44742</v>
      </c>
      <c r="E4733" s="4">
        <v>44771</v>
      </c>
      <c r="F4733" s="5">
        <v>3.4048088537418808</v>
      </c>
      <c r="G4733" s="5">
        <f>'PG facts'!D13</f>
        <v>-2</v>
      </c>
      <c r="H4733" s="5">
        <f t="shared" si="146"/>
        <v>11.5927233305191</v>
      </c>
      <c r="I4733" s="5">
        <f t="shared" si="147"/>
        <v>-6.8096177074837616</v>
      </c>
    </row>
    <row r="4734" spans="1:9" ht="25" customHeight="1">
      <c r="A4734" s="1"/>
      <c r="B4734" s="1">
        <v>243</v>
      </c>
      <c r="C4734" s="13" t="s">
        <v>50</v>
      </c>
      <c r="D4734" s="4">
        <v>44834</v>
      </c>
      <c r="E4734" s="4">
        <v>44853</v>
      </c>
      <c r="F4734" s="5">
        <v>-0.26864270520209343</v>
      </c>
      <c r="G4734" s="5">
        <f>'PG facts'!D20</f>
        <v>-1</v>
      </c>
      <c r="H4734" s="5">
        <f t="shared" si="146"/>
        <v>7.2168903058298872E-2</v>
      </c>
      <c r="I4734" s="5">
        <f t="shared" si="147"/>
        <v>0.26864270520209343</v>
      </c>
    </row>
    <row r="4735" spans="1:9" ht="25" customHeight="1">
      <c r="A4735" s="1"/>
      <c r="B4735" s="1">
        <v>243</v>
      </c>
      <c r="C4735" s="13" t="s">
        <v>50</v>
      </c>
      <c r="D4735" s="4">
        <v>44926</v>
      </c>
      <c r="E4735" s="4">
        <v>44945</v>
      </c>
      <c r="F4735" s="5">
        <v>-0.97880747126437573</v>
      </c>
      <c r="G4735" s="5">
        <f>'PG facts'!D27</f>
        <v>-4</v>
      </c>
      <c r="H4735" s="5">
        <f t="shared" si="146"/>
        <v>0.95806406580296166</v>
      </c>
      <c r="I4735" s="5">
        <f t="shared" si="147"/>
        <v>3.9152298850575029</v>
      </c>
    </row>
    <row r="4736" spans="1:9" ht="25" customHeight="1">
      <c r="A4736" s="1"/>
      <c r="B4736" s="1">
        <v>243</v>
      </c>
      <c r="C4736" s="13" t="s">
        <v>50</v>
      </c>
      <c r="D4736" s="4">
        <v>45016</v>
      </c>
      <c r="E4736" s="4">
        <v>45037</v>
      </c>
      <c r="F4736" s="5">
        <v>-1.5609194946349714</v>
      </c>
      <c r="G4736" s="5">
        <f>'PG facts'!D34</f>
        <v>0</v>
      </c>
      <c r="H4736" s="5">
        <f t="shared" si="146"/>
        <v>2.4364696687314944</v>
      </c>
      <c r="I4736" s="5">
        <f t="shared" si="147"/>
        <v>0</v>
      </c>
    </row>
    <row r="4737" spans="1:9" ht="25" customHeight="1">
      <c r="A4737" s="1"/>
      <c r="B4737" s="1">
        <v>243</v>
      </c>
      <c r="C4737" s="13" t="s">
        <v>50</v>
      </c>
      <c r="D4737" s="4">
        <v>45107</v>
      </c>
      <c r="E4737" s="4">
        <v>45135</v>
      </c>
      <c r="F4737" s="5">
        <v>-0.28354349497309306</v>
      </c>
      <c r="G4737" s="5">
        <f>'PG facts'!D41</f>
        <v>-1</v>
      </c>
      <c r="H4737" s="5">
        <f t="shared" si="146"/>
        <v>8.0396913541556453E-2</v>
      </c>
      <c r="I4737" s="5">
        <f t="shared" si="147"/>
        <v>0.28354349497309306</v>
      </c>
    </row>
    <row r="4738" spans="1:9" ht="25" customHeight="1">
      <c r="A4738" s="1"/>
      <c r="B4738" s="1">
        <v>243</v>
      </c>
      <c r="C4738" s="13" t="s">
        <v>50</v>
      </c>
      <c r="D4738" s="4">
        <v>45199</v>
      </c>
      <c r="E4738" s="4">
        <v>45217</v>
      </c>
      <c r="F4738" s="5">
        <v>-7.7104862613153191E-2</v>
      </c>
      <c r="G4738" s="5">
        <f>'PG facts'!D48</f>
        <v>0</v>
      </c>
      <c r="H4738" s="5">
        <f t="shared" si="146"/>
        <v>5.9451598385932289E-3</v>
      </c>
      <c r="I4738" s="5">
        <f t="shared" si="147"/>
        <v>0</v>
      </c>
    </row>
    <row r="4739" spans="1:9" ht="25" customHeight="1">
      <c r="A4739" s="1"/>
      <c r="B4739" s="1">
        <v>243</v>
      </c>
      <c r="C4739" s="13" t="s">
        <v>50</v>
      </c>
      <c r="D4739" s="4">
        <v>45291</v>
      </c>
      <c r="E4739" s="4">
        <v>45314</v>
      </c>
      <c r="F4739" s="5">
        <v>1.3149542033191297</v>
      </c>
      <c r="G4739" s="5">
        <f>'PG facts'!D55</f>
        <v>-1</v>
      </c>
      <c r="H4739" s="5">
        <f t="shared" si="146"/>
        <v>1.7291045568266472</v>
      </c>
      <c r="I4739" s="5">
        <f t="shared" si="147"/>
        <v>-1.3149542033191297</v>
      </c>
    </row>
    <row r="4740" spans="1:9" ht="25" customHeight="1">
      <c r="A4740" s="1"/>
      <c r="B4740" s="1">
        <v>243</v>
      </c>
      <c r="C4740" s="13" t="s">
        <v>50</v>
      </c>
      <c r="D4740" s="4">
        <v>45382</v>
      </c>
      <c r="E4740" s="4">
        <v>45401</v>
      </c>
      <c r="F4740" s="5">
        <v>2.2032156673114089</v>
      </c>
      <c r="G4740" s="5">
        <f>'PG facts'!D62</f>
        <v>1</v>
      </c>
      <c r="H4740" s="5">
        <f t="shared" si="146"/>
        <v>4.854159276686457</v>
      </c>
      <c r="I4740" s="5">
        <f t="shared" si="147"/>
        <v>2.2032156673114089</v>
      </c>
    </row>
    <row r="4741" spans="1:9" ht="25" customHeight="1">
      <c r="A4741" s="1"/>
      <c r="B4741" s="1">
        <v>243</v>
      </c>
      <c r="C4741" s="13" t="s">
        <v>50</v>
      </c>
      <c r="D4741" s="4">
        <v>45473</v>
      </c>
      <c r="E4741" s="4">
        <v>45503</v>
      </c>
      <c r="F4741" s="5">
        <v>1.360673628563136</v>
      </c>
      <c r="G4741" s="5">
        <f>'PG facts'!D69</f>
        <v>1</v>
      </c>
      <c r="H4741" s="5">
        <f t="shared" si="146"/>
        <v>1.851432723467171</v>
      </c>
      <c r="I4741" s="5">
        <f t="shared" si="147"/>
        <v>1.360673628563136</v>
      </c>
    </row>
    <row r="4742" spans="1:9" ht="25" customHeight="1">
      <c r="A4742" s="1"/>
      <c r="B4742" s="1">
        <v>243</v>
      </c>
      <c r="C4742" s="13" t="s">
        <v>50</v>
      </c>
      <c r="D4742" s="4">
        <v>45565</v>
      </c>
      <c r="E4742" s="4">
        <v>45583</v>
      </c>
      <c r="F4742" s="5">
        <v>1.8739916021125014</v>
      </c>
      <c r="G4742" s="5">
        <f>'PG facts'!D76</f>
        <v>0</v>
      </c>
      <c r="H4742" s="5">
        <f t="shared" ref="H4742:H4805" si="148">F4742^2</f>
        <v>3.5118445247881795</v>
      </c>
      <c r="I4742" s="5">
        <f t="shared" ref="I4742:I4805" si="149">F4742*G4742</f>
        <v>0</v>
      </c>
    </row>
    <row r="4743" spans="1:9" ht="25" customHeight="1">
      <c r="A4743" s="1"/>
      <c r="B4743" s="1">
        <v>243</v>
      </c>
      <c r="C4743" s="13" t="s">
        <v>50</v>
      </c>
      <c r="D4743" s="4">
        <v>45657</v>
      </c>
      <c r="E4743" s="4">
        <v>45679</v>
      </c>
      <c r="F4743" s="5">
        <v>2.247682698810527</v>
      </c>
      <c r="G4743" s="5">
        <f>'PG facts'!D83</f>
        <v>0</v>
      </c>
      <c r="H4743" s="5">
        <f t="shared" si="148"/>
        <v>5.0520775145321739</v>
      </c>
      <c r="I4743" s="5">
        <f t="shared" si="149"/>
        <v>0</v>
      </c>
    </row>
    <row r="4744" spans="1:9" ht="25" customHeight="1">
      <c r="A4744" s="1"/>
      <c r="B4744" s="1">
        <v>243</v>
      </c>
      <c r="C4744" s="13" t="s">
        <v>50</v>
      </c>
      <c r="D4744" s="4">
        <v>45747</v>
      </c>
      <c r="E4744" s="4">
        <v>45771</v>
      </c>
      <c r="F4744" s="5">
        <v>2.1103784092813216</v>
      </c>
      <c r="G4744" s="5">
        <f>'PG facts'!D90</f>
        <v>1</v>
      </c>
      <c r="H4744" s="5">
        <f t="shared" si="148"/>
        <v>4.453697030360761</v>
      </c>
      <c r="I4744" s="5">
        <f t="shared" si="149"/>
        <v>2.1103784092813216</v>
      </c>
    </row>
    <row r="4745" spans="1:9" ht="25" customHeight="1">
      <c r="A4745" s="1"/>
      <c r="B4745" s="1">
        <v>244</v>
      </c>
      <c r="C4745" s="13" t="s">
        <v>47</v>
      </c>
      <c r="D4745" s="4">
        <v>44651</v>
      </c>
      <c r="E4745" s="4">
        <v>44671</v>
      </c>
      <c r="F4745" s="5">
        <v>3.4048088537418808</v>
      </c>
      <c r="G4745" s="5">
        <f>'PG facts'!D7</f>
        <v>1</v>
      </c>
      <c r="H4745" s="5">
        <f t="shared" si="148"/>
        <v>11.5927233305191</v>
      </c>
      <c r="I4745" s="5">
        <f t="shared" si="149"/>
        <v>3.4048088537418808</v>
      </c>
    </row>
    <row r="4746" spans="1:9" ht="25" customHeight="1">
      <c r="A4746" s="1"/>
      <c r="B4746" s="1">
        <v>244</v>
      </c>
      <c r="C4746" s="13" t="s">
        <v>47</v>
      </c>
      <c r="D4746" s="4">
        <v>44742</v>
      </c>
      <c r="E4746" s="4">
        <v>44771</v>
      </c>
      <c r="F4746" s="5">
        <v>-0.26864270520209343</v>
      </c>
      <c r="G4746" s="5">
        <f>'PG facts'!D14</f>
        <v>-2</v>
      </c>
      <c r="H4746" s="5">
        <f t="shared" si="148"/>
        <v>7.2168903058298872E-2</v>
      </c>
      <c r="I4746" s="5">
        <f t="shared" si="149"/>
        <v>0.53728541040418687</v>
      </c>
    </row>
    <row r="4747" spans="1:9" ht="25" customHeight="1">
      <c r="A4747" s="1"/>
      <c r="B4747" s="1">
        <v>244</v>
      </c>
      <c r="C4747" s="13" t="s">
        <v>47</v>
      </c>
      <c r="D4747" s="4">
        <v>44834</v>
      </c>
      <c r="E4747" s="4">
        <v>44853</v>
      </c>
      <c r="F4747" s="5">
        <v>-0.97880747126437573</v>
      </c>
      <c r="G4747" s="5">
        <f>'PG facts'!D21</f>
        <v>1</v>
      </c>
      <c r="H4747" s="5">
        <f t="shared" si="148"/>
        <v>0.95806406580296166</v>
      </c>
      <c r="I4747" s="5">
        <f t="shared" si="149"/>
        <v>-0.97880747126437573</v>
      </c>
    </row>
    <row r="4748" spans="1:9" ht="25" customHeight="1">
      <c r="A4748" s="1"/>
      <c r="B4748" s="1">
        <v>244</v>
      </c>
      <c r="C4748" s="13" t="s">
        <v>47</v>
      </c>
      <c r="D4748" s="4">
        <v>44926</v>
      </c>
      <c r="E4748" s="4">
        <v>44945</v>
      </c>
      <c r="F4748" s="5">
        <v>-1.5609194946349714</v>
      </c>
      <c r="G4748" s="5">
        <f>'PG facts'!D28</f>
        <v>-8</v>
      </c>
      <c r="H4748" s="5">
        <f t="shared" si="148"/>
        <v>2.4364696687314944</v>
      </c>
      <c r="I4748" s="5">
        <f t="shared" si="149"/>
        <v>12.487355957079771</v>
      </c>
    </row>
    <row r="4749" spans="1:9" ht="25" customHeight="1">
      <c r="A4749" s="1"/>
      <c r="B4749" s="1">
        <v>244</v>
      </c>
      <c r="C4749" s="13" t="s">
        <v>47</v>
      </c>
      <c r="D4749" s="4">
        <v>45016</v>
      </c>
      <c r="E4749" s="4">
        <v>45037</v>
      </c>
      <c r="F4749" s="5">
        <v>-0.28354349497309306</v>
      </c>
      <c r="G4749" s="5">
        <f>'PG facts'!D35</f>
        <v>-1</v>
      </c>
      <c r="H4749" s="5">
        <f t="shared" si="148"/>
        <v>8.0396913541556453E-2</v>
      </c>
      <c r="I4749" s="5">
        <f t="shared" si="149"/>
        <v>0.28354349497309306</v>
      </c>
    </row>
    <row r="4750" spans="1:9" ht="25" customHeight="1">
      <c r="A4750" s="1"/>
      <c r="B4750" s="1">
        <v>244</v>
      </c>
      <c r="C4750" s="13" t="s">
        <v>47</v>
      </c>
      <c r="D4750" s="4">
        <v>45107</v>
      </c>
      <c r="E4750" s="4">
        <v>45135</v>
      </c>
      <c r="F4750" s="5">
        <v>-7.7104862613153191E-2</v>
      </c>
      <c r="G4750" s="5">
        <f>'PG facts'!D42</f>
        <v>-1</v>
      </c>
      <c r="H4750" s="5">
        <f t="shared" si="148"/>
        <v>5.9451598385932289E-3</v>
      </c>
      <c r="I4750" s="5">
        <f t="shared" si="149"/>
        <v>7.7104862613153191E-2</v>
      </c>
    </row>
    <row r="4751" spans="1:9" ht="25" customHeight="1">
      <c r="A4751" s="1"/>
      <c r="B4751" s="1">
        <v>244</v>
      </c>
      <c r="C4751" s="13" t="s">
        <v>47</v>
      </c>
      <c r="D4751" s="4">
        <v>45199</v>
      </c>
      <c r="E4751" s="4">
        <v>45217</v>
      </c>
      <c r="F4751" s="5">
        <v>1.3149542033191297</v>
      </c>
      <c r="G4751" s="5">
        <f>'PG facts'!D49</f>
        <v>-2</v>
      </c>
      <c r="H4751" s="5">
        <f t="shared" si="148"/>
        <v>1.7291045568266472</v>
      </c>
      <c r="I4751" s="5">
        <f t="shared" si="149"/>
        <v>-2.6299084066382594</v>
      </c>
    </row>
    <row r="4752" spans="1:9" ht="25" customHeight="1">
      <c r="A4752" s="1"/>
      <c r="B4752" s="1">
        <v>244</v>
      </c>
      <c r="C4752" s="13" t="s">
        <v>47</v>
      </c>
      <c r="D4752" s="4">
        <v>45291</v>
      </c>
      <c r="E4752" s="4">
        <v>45314</v>
      </c>
      <c r="F4752" s="5">
        <v>2.2032156673114089</v>
      </c>
      <c r="G4752" s="5">
        <f>'PG facts'!D56</f>
        <v>1</v>
      </c>
      <c r="H4752" s="5">
        <f t="shared" si="148"/>
        <v>4.854159276686457</v>
      </c>
      <c r="I4752" s="5">
        <f t="shared" si="149"/>
        <v>2.2032156673114089</v>
      </c>
    </row>
    <row r="4753" spans="1:9" ht="25" customHeight="1">
      <c r="A4753" s="1"/>
      <c r="B4753" s="1">
        <v>244</v>
      </c>
      <c r="C4753" s="13" t="s">
        <v>47</v>
      </c>
      <c r="D4753" s="4">
        <v>45382</v>
      </c>
      <c r="E4753" s="4">
        <v>45401</v>
      </c>
      <c r="F4753" s="5">
        <v>1.360673628563136</v>
      </c>
      <c r="G4753" s="5">
        <f>'PG facts'!D63</f>
        <v>2</v>
      </c>
      <c r="H4753" s="5">
        <f t="shared" si="148"/>
        <v>1.851432723467171</v>
      </c>
      <c r="I4753" s="5">
        <f t="shared" si="149"/>
        <v>2.721347257126272</v>
      </c>
    </row>
    <row r="4754" spans="1:9" ht="25" customHeight="1">
      <c r="A4754" s="1"/>
      <c r="B4754" s="1">
        <v>244</v>
      </c>
      <c r="C4754" s="13" t="s">
        <v>47</v>
      </c>
      <c r="D4754" s="4">
        <v>45473</v>
      </c>
      <c r="E4754" s="4">
        <v>45503</v>
      </c>
      <c r="F4754" s="5">
        <v>1.8739916021125014</v>
      </c>
      <c r="G4754" s="5">
        <f>'PG facts'!D70</f>
        <v>2</v>
      </c>
      <c r="H4754" s="5">
        <f t="shared" si="148"/>
        <v>3.5118445247881795</v>
      </c>
      <c r="I4754" s="5">
        <f t="shared" si="149"/>
        <v>3.7479832042250028</v>
      </c>
    </row>
    <row r="4755" spans="1:9" ht="25" customHeight="1">
      <c r="A4755" s="1"/>
      <c r="B4755" s="1">
        <v>244</v>
      </c>
      <c r="C4755" s="13" t="s">
        <v>47</v>
      </c>
      <c r="D4755" s="4">
        <v>45565</v>
      </c>
      <c r="E4755" s="4">
        <v>45583</v>
      </c>
      <c r="F4755" s="5">
        <v>2.247682698810527</v>
      </c>
      <c r="G4755" s="5">
        <f>'PG facts'!D77</f>
        <v>5</v>
      </c>
      <c r="H4755" s="5">
        <f t="shared" si="148"/>
        <v>5.0520775145321739</v>
      </c>
      <c r="I4755" s="5">
        <f t="shared" si="149"/>
        <v>11.238413494052635</v>
      </c>
    </row>
    <row r="4756" spans="1:9" ht="25" customHeight="1">
      <c r="A4756" s="1"/>
      <c r="B4756" s="1">
        <v>244</v>
      </c>
      <c r="C4756" s="13" t="s">
        <v>47</v>
      </c>
      <c r="D4756" s="4">
        <v>45657</v>
      </c>
      <c r="E4756" s="4">
        <v>45679</v>
      </c>
      <c r="F4756" s="5">
        <v>2.1103784092813216</v>
      </c>
      <c r="G4756" s="5">
        <f>'PG facts'!D84</f>
        <v>2</v>
      </c>
      <c r="H4756" s="5">
        <f t="shared" si="148"/>
        <v>4.453697030360761</v>
      </c>
      <c r="I4756" s="5">
        <f t="shared" si="149"/>
        <v>4.2207568185626432</v>
      </c>
    </row>
    <row r="4757" spans="1:9" ht="25" customHeight="1">
      <c r="A4757" s="1"/>
      <c r="B4757" s="1">
        <v>244</v>
      </c>
      <c r="C4757" s="13" t="s">
        <v>50</v>
      </c>
      <c r="D4757" s="4">
        <v>44742</v>
      </c>
      <c r="E4757" s="4">
        <v>44771</v>
      </c>
      <c r="F4757" s="5">
        <v>3.4048088537418808</v>
      </c>
      <c r="G4757" s="5">
        <f>'PG facts'!D14</f>
        <v>-2</v>
      </c>
      <c r="H4757" s="5">
        <f t="shared" si="148"/>
        <v>11.5927233305191</v>
      </c>
      <c r="I4757" s="5">
        <f t="shared" si="149"/>
        <v>-6.8096177074837616</v>
      </c>
    </row>
    <row r="4758" spans="1:9" ht="25" customHeight="1">
      <c r="A4758" s="1"/>
      <c r="B4758" s="1">
        <v>244</v>
      </c>
      <c r="C4758" s="13" t="s">
        <v>50</v>
      </c>
      <c r="D4758" s="4">
        <v>44834</v>
      </c>
      <c r="E4758" s="4">
        <v>44853</v>
      </c>
      <c r="F4758" s="5">
        <v>-0.26864270520209343</v>
      </c>
      <c r="G4758" s="5">
        <f>'PG facts'!D21</f>
        <v>1</v>
      </c>
      <c r="H4758" s="5">
        <f t="shared" si="148"/>
        <v>7.2168903058298872E-2</v>
      </c>
      <c r="I4758" s="5">
        <f t="shared" si="149"/>
        <v>-0.26864270520209343</v>
      </c>
    </row>
    <row r="4759" spans="1:9" ht="25" customHeight="1">
      <c r="A4759" s="1"/>
      <c r="B4759" s="1">
        <v>244</v>
      </c>
      <c r="C4759" s="13" t="s">
        <v>50</v>
      </c>
      <c r="D4759" s="4">
        <v>44926</v>
      </c>
      <c r="E4759" s="4">
        <v>44945</v>
      </c>
      <c r="F4759" s="5">
        <v>-0.97880747126437573</v>
      </c>
      <c r="G4759" s="5">
        <f>'PG facts'!D28</f>
        <v>-8</v>
      </c>
      <c r="H4759" s="5">
        <f t="shared" si="148"/>
        <v>0.95806406580296166</v>
      </c>
      <c r="I4759" s="5">
        <f t="shared" si="149"/>
        <v>7.8304597701150058</v>
      </c>
    </row>
    <row r="4760" spans="1:9" ht="25" customHeight="1">
      <c r="A4760" s="1"/>
      <c r="B4760" s="1">
        <v>244</v>
      </c>
      <c r="C4760" s="13" t="s">
        <v>50</v>
      </c>
      <c r="D4760" s="4">
        <v>45016</v>
      </c>
      <c r="E4760" s="4">
        <v>45037</v>
      </c>
      <c r="F4760" s="5">
        <v>-1.5609194946349714</v>
      </c>
      <c r="G4760" s="5">
        <f>'PG facts'!D35</f>
        <v>-1</v>
      </c>
      <c r="H4760" s="5">
        <f t="shared" si="148"/>
        <v>2.4364696687314944</v>
      </c>
      <c r="I4760" s="5">
        <f t="shared" si="149"/>
        <v>1.5609194946349714</v>
      </c>
    </row>
    <row r="4761" spans="1:9" ht="25" customHeight="1">
      <c r="A4761" s="1"/>
      <c r="B4761" s="1">
        <v>244</v>
      </c>
      <c r="C4761" s="13" t="s">
        <v>50</v>
      </c>
      <c r="D4761" s="4">
        <v>45107</v>
      </c>
      <c r="E4761" s="4">
        <v>45135</v>
      </c>
      <c r="F4761" s="5">
        <v>-0.28354349497309306</v>
      </c>
      <c r="G4761" s="5">
        <f>'PG facts'!D42</f>
        <v>-1</v>
      </c>
      <c r="H4761" s="5">
        <f t="shared" si="148"/>
        <v>8.0396913541556453E-2</v>
      </c>
      <c r="I4761" s="5">
        <f t="shared" si="149"/>
        <v>0.28354349497309306</v>
      </c>
    </row>
    <row r="4762" spans="1:9" ht="25" customHeight="1">
      <c r="A4762" s="1"/>
      <c r="B4762" s="1">
        <v>244</v>
      </c>
      <c r="C4762" s="13" t="s">
        <v>50</v>
      </c>
      <c r="D4762" s="4">
        <v>45199</v>
      </c>
      <c r="E4762" s="4">
        <v>45217</v>
      </c>
      <c r="F4762" s="5">
        <v>-7.7104862613153191E-2</v>
      </c>
      <c r="G4762" s="5">
        <f>'PG facts'!D49</f>
        <v>-2</v>
      </c>
      <c r="H4762" s="5">
        <f t="shared" si="148"/>
        <v>5.9451598385932289E-3</v>
      </c>
      <c r="I4762" s="5">
        <f t="shared" si="149"/>
        <v>0.15420972522630638</v>
      </c>
    </row>
    <row r="4763" spans="1:9" ht="25" customHeight="1">
      <c r="A4763" s="1"/>
      <c r="B4763" s="1">
        <v>244</v>
      </c>
      <c r="C4763" s="13" t="s">
        <v>50</v>
      </c>
      <c r="D4763" s="4">
        <v>45291</v>
      </c>
      <c r="E4763" s="4">
        <v>45314</v>
      </c>
      <c r="F4763" s="5">
        <v>1.3149542033191297</v>
      </c>
      <c r="G4763" s="5">
        <f>'PG facts'!D56</f>
        <v>1</v>
      </c>
      <c r="H4763" s="5">
        <f t="shared" si="148"/>
        <v>1.7291045568266472</v>
      </c>
      <c r="I4763" s="5">
        <f t="shared" si="149"/>
        <v>1.3149542033191297</v>
      </c>
    </row>
    <row r="4764" spans="1:9" ht="25" customHeight="1">
      <c r="A4764" s="1"/>
      <c r="B4764" s="1">
        <v>244</v>
      </c>
      <c r="C4764" s="13" t="s">
        <v>50</v>
      </c>
      <c r="D4764" s="4">
        <v>45382</v>
      </c>
      <c r="E4764" s="4">
        <v>45401</v>
      </c>
      <c r="F4764" s="5">
        <v>2.2032156673114089</v>
      </c>
      <c r="G4764" s="5">
        <f>'PG facts'!D63</f>
        <v>2</v>
      </c>
      <c r="H4764" s="5">
        <f t="shared" si="148"/>
        <v>4.854159276686457</v>
      </c>
      <c r="I4764" s="5">
        <f t="shared" si="149"/>
        <v>4.4064313346228179</v>
      </c>
    </row>
    <row r="4765" spans="1:9" ht="25" customHeight="1">
      <c r="A4765" s="1"/>
      <c r="B4765" s="1">
        <v>244</v>
      </c>
      <c r="C4765" s="13" t="s">
        <v>50</v>
      </c>
      <c r="D4765" s="4">
        <v>45473</v>
      </c>
      <c r="E4765" s="4">
        <v>45503</v>
      </c>
      <c r="F4765" s="5">
        <v>1.360673628563136</v>
      </c>
      <c r="G4765" s="5">
        <f>'PG facts'!D70</f>
        <v>2</v>
      </c>
      <c r="H4765" s="5">
        <f t="shared" si="148"/>
        <v>1.851432723467171</v>
      </c>
      <c r="I4765" s="5">
        <f t="shared" si="149"/>
        <v>2.721347257126272</v>
      </c>
    </row>
    <row r="4766" spans="1:9" ht="25" customHeight="1">
      <c r="A4766" s="1"/>
      <c r="B4766" s="1">
        <v>244</v>
      </c>
      <c r="C4766" s="13" t="s">
        <v>50</v>
      </c>
      <c r="D4766" s="4">
        <v>45565</v>
      </c>
      <c r="E4766" s="4">
        <v>45583</v>
      </c>
      <c r="F4766" s="5">
        <v>1.8739916021125014</v>
      </c>
      <c r="G4766" s="5">
        <f>'PG facts'!D77</f>
        <v>5</v>
      </c>
      <c r="H4766" s="5">
        <f t="shared" si="148"/>
        <v>3.5118445247881795</v>
      </c>
      <c r="I4766" s="5">
        <f t="shared" si="149"/>
        <v>9.369958010562506</v>
      </c>
    </row>
    <row r="4767" spans="1:9" ht="25" customHeight="1">
      <c r="A4767" s="1"/>
      <c r="B4767" s="1">
        <v>244</v>
      </c>
      <c r="C4767" s="13" t="s">
        <v>50</v>
      </c>
      <c r="D4767" s="4">
        <v>45657</v>
      </c>
      <c r="E4767" s="4">
        <v>45679</v>
      </c>
      <c r="F4767" s="5">
        <v>2.247682698810527</v>
      </c>
      <c r="G4767" s="5">
        <f>'PG facts'!D84</f>
        <v>2</v>
      </c>
      <c r="H4767" s="5">
        <f t="shared" si="148"/>
        <v>5.0520775145321739</v>
      </c>
      <c r="I4767" s="5">
        <f t="shared" si="149"/>
        <v>4.4953653976210539</v>
      </c>
    </row>
    <row r="4768" spans="1:9" ht="25" customHeight="1">
      <c r="A4768" s="1"/>
      <c r="B4768" s="1">
        <v>245</v>
      </c>
      <c r="C4768" s="13" t="s">
        <v>47</v>
      </c>
      <c r="D4768" s="4">
        <v>44651</v>
      </c>
      <c r="E4768" s="4">
        <v>44671</v>
      </c>
      <c r="F4768" s="5">
        <v>3.4048088537418808</v>
      </c>
      <c r="G4768" s="5">
        <f>'PG facts'!D7</f>
        <v>1</v>
      </c>
      <c r="H4768" s="5">
        <f t="shared" si="148"/>
        <v>11.5927233305191</v>
      </c>
      <c r="I4768" s="5">
        <f t="shared" si="149"/>
        <v>3.4048088537418808</v>
      </c>
    </row>
    <row r="4769" spans="1:9" ht="25" customHeight="1">
      <c r="A4769" s="1"/>
      <c r="B4769" s="1">
        <v>245</v>
      </c>
      <c r="C4769" s="13" t="s">
        <v>47</v>
      </c>
      <c r="D4769" s="4">
        <v>44742</v>
      </c>
      <c r="E4769" s="4">
        <v>44771</v>
      </c>
      <c r="F4769" s="5">
        <v>-0.26864270520209343</v>
      </c>
      <c r="G4769" s="5">
        <f>'PG facts'!D14</f>
        <v>-2</v>
      </c>
      <c r="H4769" s="5">
        <f t="shared" si="148"/>
        <v>7.2168903058298872E-2</v>
      </c>
      <c r="I4769" s="5">
        <f t="shared" si="149"/>
        <v>0.53728541040418687</v>
      </c>
    </row>
    <row r="4770" spans="1:9" ht="25" customHeight="1">
      <c r="A4770" s="1"/>
      <c r="B4770" s="1">
        <v>245</v>
      </c>
      <c r="C4770" s="13" t="s">
        <v>47</v>
      </c>
      <c r="D4770" s="4">
        <v>44834</v>
      </c>
      <c r="E4770" s="4">
        <v>44853</v>
      </c>
      <c r="F4770" s="5">
        <v>-0.97880747126437573</v>
      </c>
      <c r="G4770" s="5">
        <f>'PG facts'!D21</f>
        <v>1</v>
      </c>
      <c r="H4770" s="5">
        <f t="shared" si="148"/>
        <v>0.95806406580296166</v>
      </c>
      <c r="I4770" s="5">
        <f t="shared" si="149"/>
        <v>-0.97880747126437573</v>
      </c>
    </row>
    <row r="4771" spans="1:9" ht="25" customHeight="1">
      <c r="A4771" s="1"/>
      <c r="B4771" s="1">
        <v>245</v>
      </c>
      <c r="C4771" s="13" t="s">
        <v>47</v>
      </c>
      <c r="D4771" s="4">
        <v>44926</v>
      </c>
      <c r="E4771" s="4">
        <v>44945</v>
      </c>
      <c r="F4771" s="5">
        <v>-1.5609194946349714</v>
      </c>
      <c r="G4771" s="5">
        <f>'PG facts'!D28</f>
        <v>-8</v>
      </c>
      <c r="H4771" s="5">
        <f t="shared" si="148"/>
        <v>2.4364696687314944</v>
      </c>
      <c r="I4771" s="5">
        <f t="shared" si="149"/>
        <v>12.487355957079771</v>
      </c>
    </row>
    <row r="4772" spans="1:9" ht="25" customHeight="1">
      <c r="A4772" s="1"/>
      <c r="B4772" s="1">
        <v>245</v>
      </c>
      <c r="C4772" s="13" t="s">
        <v>47</v>
      </c>
      <c r="D4772" s="4">
        <v>45016</v>
      </c>
      <c r="E4772" s="4">
        <v>45037</v>
      </c>
      <c r="F4772" s="5">
        <v>-0.28354349497309306</v>
      </c>
      <c r="G4772" s="5">
        <f>'PG facts'!D35</f>
        <v>-1</v>
      </c>
      <c r="H4772" s="5">
        <f t="shared" si="148"/>
        <v>8.0396913541556453E-2</v>
      </c>
      <c r="I4772" s="5">
        <f t="shared" si="149"/>
        <v>0.28354349497309306</v>
      </c>
    </row>
    <row r="4773" spans="1:9" ht="25" customHeight="1">
      <c r="A4773" s="1"/>
      <c r="B4773" s="1">
        <v>245</v>
      </c>
      <c r="C4773" s="13" t="s">
        <v>47</v>
      </c>
      <c r="D4773" s="4">
        <v>45107</v>
      </c>
      <c r="E4773" s="4">
        <v>45135</v>
      </c>
      <c r="F4773" s="5">
        <v>-7.7104862613153191E-2</v>
      </c>
      <c r="G4773" s="5">
        <f>'PG facts'!D42</f>
        <v>-1</v>
      </c>
      <c r="H4773" s="5">
        <f t="shared" si="148"/>
        <v>5.9451598385932289E-3</v>
      </c>
      <c r="I4773" s="5">
        <f t="shared" si="149"/>
        <v>7.7104862613153191E-2</v>
      </c>
    </row>
    <row r="4774" spans="1:9" ht="25" customHeight="1">
      <c r="A4774" s="1"/>
      <c r="B4774" s="1">
        <v>245</v>
      </c>
      <c r="C4774" s="13" t="s">
        <v>47</v>
      </c>
      <c r="D4774" s="4">
        <v>45199</v>
      </c>
      <c r="E4774" s="4">
        <v>45217</v>
      </c>
      <c r="F4774" s="5">
        <v>1.3149542033191297</v>
      </c>
      <c r="G4774" s="5">
        <f>'PG facts'!D49</f>
        <v>-2</v>
      </c>
      <c r="H4774" s="5">
        <f t="shared" si="148"/>
        <v>1.7291045568266472</v>
      </c>
      <c r="I4774" s="5">
        <f t="shared" si="149"/>
        <v>-2.6299084066382594</v>
      </c>
    </row>
    <row r="4775" spans="1:9" ht="25" customHeight="1">
      <c r="A4775" s="1"/>
      <c r="B4775" s="1">
        <v>245</v>
      </c>
      <c r="C4775" s="13" t="s">
        <v>47</v>
      </c>
      <c r="D4775" s="4">
        <v>45291</v>
      </c>
      <c r="E4775" s="4">
        <v>45314</v>
      </c>
      <c r="F4775" s="5">
        <v>2.2032156673114089</v>
      </c>
      <c r="G4775" s="5">
        <f>'PG facts'!D56</f>
        <v>1</v>
      </c>
      <c r="H4775" s="5">
        <f t="shared" si="148"/>
        <v>4.854159276686457</v>
      </c>
      <c r="I4775" s="5">
        <f t="shared" si="149"/>
        <v>2.2032156673114089</v>
      </c>
    </row>
    <row r="4776" spans="1:9" ht="25" customHeight="1">
      <c r="A4776" s="1"/>
      <c r="B4776" s="1">
        <v>245</v>
      </c>
      <c r="C4776" s="13" t="s">
        <v>47</v>
      </c>
      <c r="D4776" s="4">
        <v>45382</v>
      </c>
      <c r="E4776" s="4">
        <v>45401</v>
      </c>
      <c r="F4776" s="5">
        <v>1.360673628563136</v>
      </c>
      <c r="G4776" s="5">
        <f>'PG facts'!D63</f>
        <v>2</v>
      </c>
      <c r="H4776" s="5">
        <f t="shared" si="148"/>
        <v>1.851432723467171</v>
      </c>
      <c r="I4776" s="5">
        <f t="shared" si="149"/>
        <v>2.721347257126272</v>
      </c>
    </row>
    <row r="4777" spans="1:9" ht="25" customHeight="1">
      <c r="A4777" s="1"/>
      <c r="B4777" s="1">
        <v>245</v>
      </c>
      <c r="C4777" s="13" t="s">
        <v>47</v>
      </c>
      <c r="D4777" s="4">
        <v>45473</v>
      </c>
      <c r="E4777" s="4">
        <v>45503</v>
      </c>
      <c r="F4777" s="5">
        <v>1.8739916021125014</v>
      </c>
      <c r="G4777" s="5">
        <f>'PG facts'!D70</f>
        <v>2</v>
      </c>
      <c r="H4777" s="5">
        <f t="shared" si="148"/>
        <v>3.5118445247881795</v>
      </c>
      <c r="I4777" s="5">
        <f t="shared" si="149"/>
        <v>3.7479832042250028</v>
      </c>
    </row>
    <row r="4778" spans="1:9" ht="25" customHeight="1">
      <c r="A4778" s="1"/>
      <c r="B4778" s="1">
        <v>245</v>
      </c>
      <c r="C4778" s="13" t="s">
        <v>47</v>
      </c>
      <c r="D4778" s="4">
        <v>45565</v>
      </c>
      <c r="E4778" s="4">
        <v>45583</v>
      </c>
      <c r="F4778" s="5">
        <v>2.247682698810527</v>
      </c>
      <c r="G4778" s="5">
        <f>'PG facts'!D77</f>
        <v>5</v>
      </c>
      <c r="H4778" s="5">
        <f t="shared" si="148"/>
        <v>5.0520775145321739</v>
      </c>
      <c r="I4778" s="5">
        <f t="shared" si="149"/>
        <v>11.238413494052635</v>
      </c>
    </row>
    <row r="4779" spans="1:9" ht="25" customHeight="1">
      <c r="A4779" s="1"/>
      <c r="B4779" s="1">
        <v>245</v>
      </c>
      <c r="C4779" s="13" t="s">
        <v>47</v>
      </c>
      <c r="D4779" s="4">
        <v>45657</v>
      </c>
      <c r="E4779" s="4">
        <v>45679</v>
      </c>
      <c r="F4779" s="5">
        <v>2.1103784092813216</v>
      </c>
      <c r="G4779" s="5">
        <f>'PG facts'!D84</f>
        <v>2</v>
      </c>
      <c r="H4779" s="5">
        <f t="shared" si="148"/>
        <v>4.453697030360761</v>
      </c>
      <c r="I4779" s="5">
        <f t="shared" si="149"/>
        <v>4.2207568185626432</v>
      </c>
    </row>
    <row r="4780" spans="1:9" ht="25" customHeight="1">
      <c r="A4780" s="1"/>
      <c r="B4780" s="1">
        <v>245</v>
      </c>
      <c r="C4780" s="13" t="s">
        <v>50</v>
      </c>
      <c r="D4780" s="4">
        <v>44742</v>
      </c>
      <c r="E4780" s="4">
        <v>44771</v>
      </c>
      <c r="F4780" s="5">
        <v>3.4048088537418808</v>
      </c>
      <c r="G4780" s="5">
        <f>'PG facts'!D14</f>
        <v>-2</v>
      </c>
      <c r="H4780" s="5">
        <f t="shared" si="148"/>
        <v>11.5927233305191</v>
      </c>
      <c r="I4780" s="5">
        <f t="shared" si="149"/>
        <v>-6.8096177074837616</v>
      </c>
    </row>
    <row r="4781" spans="1:9" ht="25" customHeight="1">
      <c r="A4781" s="1"/>
      <c r="B4781" s="1">
        <v>245</v>
      </c>
      <c r="C4781" s="13" t="s">
        <v>50</v>
      </c>
      <c r="D4781" s="4">
        <v>44834</v>
      </c>
      <c r="E4781" s="4">
        <v>44853</v>
      </c>
      <c r="F4781" s="5">
        <v>-0.26864270520209343</v>
      </c>
      <c r="G4781" s="5">
        <f>'PG facts'!D21</f>
        <v>1</v>
      </c>
      <c r="H4781" s="5">
        <f t="shared" si="148"/>
        <v>7.2168903058298872E-2</v>
      </c>
      <c r="I4781" s="5">
        <f t="shared" si="149"/>
        <v>-0.26864270520209343</v>
      </c>
    </row>
    <row r="4782" spans="1:9" ht="25" customHeight="1">
      <c r="A4782" s="1"/>
      <c r="B4782" s="1">
        <v>245</v>
      </c>
      <c r="C4782" s="13" t="s">
        <v>50</v>
      </c>
      <c r="D4782" s="4">
        <v>44926</v>
      </c>
      <c r="E4782" s="4">
        <v>44945</v>
      </c>
      <c r="F4782" s="5">
        <v>-0.97880747126437573</v>
      </c>
      <c r="G4782" s="5">
        <f>'PG facts'!D28</f>
        <v>-8</v>
      </c>
      <c r="H4782" s="5">
        <f t="shared" si="148"/>
        <v>0.95806406580296166</v>
      </c>
      <c r="I4782" s="5">
        <f t="shared" si="149"/>
        <v>7.8304597701150058</v>
      </c>
    </row>
    <row r="4783" spans="1:9" ht="25" customHeight="1">
      <c r="A4783" s="1"/>
      <c r="B4783" s="1">
        <v>245</v>
      </c>
      <c r="C4783" s="13" t="s">
        <v>50</v>
      </c>
      <c r="D4783" s="4">
        <v>45016</v>
      </c>
      <c r="E4783" s="4">
        <v>45037</v>
      </c>
      <c r="F4783" s="5">
        <v>-1.5609194946349714</v>
      </c>
      <c r="G4783" s="5">
        <f>'PG facts'!D35</f>
        <v>-1</v>
      </c>
      <c r="H4783" s="5">
        <f t="shared" si="148"/>
        <v>2.4364696687314944</v>
      </c>
      <c r="I4783" s="5">
        <f t="shared" si="149"/>
        <v>1.5609194946349714</v>
      </c>
    </row>
    <row r="4784" spans="1:9" ht="25" customHeight="1">
      <c r="A4784" s="1"/>
      <c r="B4784" s="1">
        <v>245</v>
      </c>
      <c r="C4784" s="13" t="s">
        <v>50</v>
      </c>
      <c r="D4784" s="4">
        <v>45107</v>
      </c>
      <c r="E4784" s="4">
        <v>45135</v>
      </c>
      <c r="F4784" s="5">
        <v>-0.28354349497309306</v>
      </c>
      <c r="G4784" s="5">
        <f>'PG facts'!D42</f>
        <v>-1</v>
      </c>
      <c r="H4784" s="5">
        <f t="shared" si="148"/>
        <v>8.0396913541556453E-2</v>
      </c>
      <c r="I4784" s="5">
        <f t="shared" si="149"/>
        <v>0.28354349497309306</v>
      </c>
    </row>
    <row r="4785" spans="1:9" ht="25" customHeight="1">
      <c r="A4785" s="1"/>
      <c r="B4785" s="1">
        <v>245</v>
      </c>
      <c r="C4785" s="13" t="s">
        <v>50</v>
      </c>
      <c r="D4785" s="4">
        <v>45199</v>
      </c>
      <c r="E4785" s="4">
        <v>45217</v>
      </c>
      <c r="F4785" s="5">
        <v>-7.7104862613153191E-2</v>
      </c>
      <c r="G4785" s="5">
        <f>'PG facts'!D49</f>
        <v>-2</v>
      </c>
      <c r="H4785" s="5">
        <f t="shared" si="148"/>
        <v>5.9451598385932289E-3</v>
      </c>
      <c r="I4785" s="5">
        <f t="shared" si="149"/>
        <v>0.15420972522630638</v>
      </c>
    </row>
    <row r="4786" spans="1:9" ht="25" customHeight="1">
      <c r="A4786" s="1"/>
      <c r="B4786" s="1">
        <v>245</v>
      </c>
      <c r="C4786" s="13" t="s">
        <v>50</v>
      </c>
      <c r="D4786" s="4">
        <v>45291</v>
      </c>
      <c r="E4786" s="4">
        <v>45314</v>
      </c>
      <c r="F4786" s="5">
        <v>1.3149542033191297</v>
      </c>
      <c r="G4786" s="5">
        <f>'PG facts'!D56</f>
        <v>1</v>
      </c>
      <c r="H4786" s="5">
        <f t="shared" si="148"/>
        <v>1.7291045568266472</v>
      </c>
      <c r="I4786" s="5">
        <f t="shared" si="149"/>
        <v>1.3149542033191297</v>
      </c>
    </row>
    <row r="4787" spans="1:9" ht="25" customHeight="1">
      <c r="A4787" s="1"/>
      <c r="B4787" s="1">
        <v>245</v>
      </c>
      <c r="C4787" s="13" t="s">
        <v>50</v>
      </c>
      <c r="D4787" s="4">
        <v>45382</v>
      </c>
      <c r="E4787" s="4">
        <v>45401</v>
      </c>
      <c r="F4787" s="5">
        <v>2.2032156673114089</v>
      </c>
      <c r="G4787" s="5">
        <f>'PG facts'!D63</f>
        <v>2</v>
      </c>
      <c r="H4787" s="5">
        <f t="shared" si="148"/>
        <v>4.854159276686457</v>
      </c>
      <c r="I4787" s="5">
        <f t="shared" si="149"/>
        <v>4.4064313346228179</v>
      </c>
    </row>
    <row r="4788" spans="1:9" ht="25" customHeight="1">
      <c r="A4788" s="1"/>
      <c r="B4788" s="1">
        <v>245</v>
      </c>
      <c r="C4788" s="13" t="s">
        <v>50</v>
      </c>
      <c r="D4788" s="4">
        <v>45473</v>
      </c>
      <c r="E4788" s="4">
        <v>45503</v>
      </c>
      <c r="F4788" s="5">
        <v>1.360673628563136</v>
      </c>
      <c r="G4788" s="5">
        <f>'PG facts'!D70</f>
        <v>2</v>
      </c>
      <c r="H4788" s="5">
        <f t="shared" si="148"/>
        <v>1.851432723467171</v>
      </c>
      <c r="I4788" s="5">
        <f t="shared" si="149"/>
        <v>2.721347257126272</v>
      </c>
    </row>
    <row r="4789" spans="1:9" ht="25" customHeight="1">
      <c r="A4789" s="1"/>
      <c r="B4789" s="1">
        <v>245</v>
      </c>
      <c r="C4789" s="13" t="s">
        <v>50</v>
      </c>
      <c r="D4789" s="4">
        <v>45565</v>
      </c>
      <c r="E4789" s="4">
        <v>45583</v>
      </c>
      <c r="F4789" s="5">
        <v>1.8739916021125014</v>
      </c>
      <c r="G4789" s="5">
        <f>'PG facts'!D77</f>
        <v>5</v>
      </c>
      <c r="H4789" s="5">
        <f t="shared" si="148"/>
        <v>3.5118445247881795</v>
      </c>
      <c r="I4789" s="5">
        <f t="shared" si="149"/>
        <v>9.369958010562506</v>
      </c>
    </row>
    <row r="4790" spans="1:9" ht="25" customHeight="1">
      <c r="A4790" s="1"/>
      <c r="B4790" s="1">
        <v>245</v>
      </c>
      <c r="C4790" s="13" t="s">
        <v>50</v>
      </c>
      <c r="D4790" s="4">
        <v>45657</v>
      </c>
      <c r="E4790" s="4">
        <v>45679</v>
      </c>
      <c r="F4790" s="5">
        <v>2.247682698810527</v>
      </c>
      <c r="G4790" s="5">
        <f>'PG facts'!D84</f>
        <v>2</v>
      </c>
      <c r="H4790" s="5">
        <f t="shared" si="148"/>
        <v>5.0520775145321739</v>
      </c>
      <c r="I4790" s="5">
        <f t="shared" si="149"/>
        <v>4.4953653976210539</v>
      </c>
    </row>
    <row r="4791" spans="1:9" ht="25" customHeight="1">
      <c r="A4791" s="1"/>
      <c r="B4791" s="1">
        <v>245</v>
      </c>
      <c r="C4791" s="13" t="s">
        <v>50</v>
      </c>
      <c r="D4791" s="4">
        <v>45747</v>
      </c>
      <c r="E4791" s="4">
        <v>45771</v>
      </c>
      <c r="F4791" s="5">
        <v>2.1103784092813216</v>
      </c>
      <c r="G4791" s="5">
        <f>'PG facts'!D91</f>
        <v>1</v>
      </c>
      <c r="H4791" s="5">
        <f t="shared" si="148"/>
        <v>4.453697030360761</v>
      </c>
      <c r="I4791" s="5">
        <f t="shared" si="149"/>
        <v>2.1103784092813216</v>
      </c>
    </row>
    <row r="4792" spans="1:9" ht="25" customHeight="1">
      <c r="A4792" s="1"/>
      <c r="B4792" s="1">
        <v>246</v>
      </c>
      <c r="C4792" s="13" t="s">
        <v>47</v>
      </c>
      <c r="D4792" s="4">
        <v>44651</v>
      </c>
      <c r="E4792" s="4">
        <v>44671</v>
      </c>
      <c r="F4792" s="5">
        <v>3.4048088537418808</v>
      </c>
      <c r="G4792" s="5">
        <f>'PG facts'!D7</f>
        <v>1</v>
      </c>
      <c r="H4792" s="5">
        <f t="shared" si="148"/>
        <v>11.5927233305191</v>
      </c>
      <c r="I4792" s="5">
        <f t="shared" si="149"/>
        <v>3.4048088537418808</v>
      </c>
    </row>
    <row r="4793" spans="1:9" ht="25" customHeight="1">
      <c r="A4793" s="1"/>
      <c r="B4793" s="1">
        <v>246</v>
      </c>
      <c r="C4793" s="13" t="s">
        <v>47</v>
      </c>
      <c r="D4793" s="4">
        <v>44742</v>
      </c>
      <c r="E4793" s="4">
        <v>44771</v>
      </c>
      <c r="F4793" s="5">
        <v>-0.26864270520209343</v>
      </c>
      <c r="G4793" s="5">
        <f>'PG facts'!D14</f>
        <v>-2</v>
      </c>
      <c r="H4793" s="5">
        <f t="shared" si="148"/>
        <v>7.2168903058298872E-2</v>
      </c>
      <c r="I4793" s="5">
        <f t="shared" si="149"/>
        <v>0.53728541040418687</v>
      </c>
    </row>
    <row r="4794" spans="1:9" ht="25" customHeight="1">
      <c r="A4794" s="1"/>
      <c r="B4794" s="1">
        <v>246</v>
      </c>
      <c r="C4794" s="13" t="s">
        <v>47</v>
      </c>
      <c r="D4794" s="4">
        <v>44834</v>
      </c>
      <c r="E4794" s="4">
        <v>44853</v>
      </c>
      <c r="F4794" s="5">
        <v>-0.97880747126437573</v>
      </c>
      <c r="G4794" s="5">
        <f>'PG facts'!D21</f>
        <v>1</v>
      </c>
      <c r="H4794" s="5">
        <f t="shared" si="148"/>
        <v>0.95806406580296166</v>
      </c>
      <c r="I4794" s="5">
        <f t="shared" si="149"/>
        <v>-0.97880747126437573</v>
      </c>
    </row>
    <row r="4795" spans="1:9" ht="25" customHeight="1">
      <c r="A4795" s="1"/>
      <c r="B4795" s="1">
        <v>246</v>
      </c>
      <c r="C4795" s="13" t="s">
        <v>47</v>
      </c>
      <c r="D4795" s="4">
        <v>44926</v>
      </c>
      <c r="E4795" s="4">
        <v>44945</v>
      </c>
      <c r="F4795" s="5">
        <v>-1.5609194946349714</v>
      </c>
      <c r="G4795" s="5">
        <f>'PG facts'!D28</f>
        <v>-8</v>
      </c>
      <c r="H4795" s="5">
        <f t="shared" si="148"/>
        <v>2.4364696687314944</v>
      </c>
      <c r="I4795" s="5">
        <f t="shared" si="149"/>
        <v>12.487355957079771</v>
      </c>
    </row>
    <row r="4796" spans="1:9" ht="25" customHeight="1">
      <c r="A4796" s="1"/>
      <c r="B4796" s="1">
        <v>246</v>
      </c>
      <c r="C4796" s="13" t="s">
        <v>47</v>
      </c>
      <c r="D4796" s="4">
        <v>45016</v>
      </c>
      <c r="E4796" s="4">
        <v>45037</v>
      </c>
      <c r="F4796" s="5">
        <v>-0.28354349497309306</v>
      </c>
      <c r="G4796" s="5">
        <f>'PG facts'!D35</f>
        <v>-1</v>
      </c>
      <c r="H4796" s="5">
        <f t="shared" si="148"/>
        <v>8.0396913541556453E-2</v>
      </c>
      <c r="I4796" s="5">
        <f t="shared" si="149"/>
        <v>0.28354349497309306</v>
      </c>
    </row>
    <row r="4797" spans="1:9" ht="25" customHeight="1">
      <c r="A4797" s="1"/>
      <c r="B4797" s="1">
        <v>246</v>
      </c>
      <c r="C4797" s="13" t="s">
        <v>47</v>
      </c>
      <c r="D4797" s="4">
        <v>45107</v>
      </c>
      <c r="E4797" s="4">
        <v>45135</v>
      </c>
      <c r="F4797" s="5">
        <v>-7.7104862613153191E-2</v>
      </c>
      <c r="G4797" s="5">
        <f>'PG facts'!D42</f>
        <v>-1</v>
      </c>
      <c r="H4797" s="5">
        <f t="shared" si="148"/>
        <v>5.9451598385932289E-3</v>
      </c>
      <c r="I4797" s="5">
        <f t="shared" si="149"/>
        <v>7.7104862613153191E-2</v>
      </c>
    </row>
    <row r="4798" spans="1:9" ht="25" customHeight="1">
      <c r="A4798" s="1"/>
      <c r="B4798" s="1">
        <v>246</v>
      </c>
      <c r="C4798" s="13" t="s">
        <v>47</v>
      </c>
      <c r="D4798" s="4">
        <v>45199</v>
      </c>
      <c r="E4798" s="4">
        <v>45217</v>
      </c>
      <c r="F4798" s="5">
        <v>1.3149542033191297</v>
      </c>
      <c r="G4798" s="5">
        <f>'PG facts'!D49</f>
        <v>-2</v>
      </c>
      <c r="H4798" s="5">
        <f t="shared" si="148"/>
        <v>1.7291045568266472</v>
      </c>
      <c r="I4798" s="5">
        <f t="shared" si="149"/>
        <v>-2.6299084066382594</v>
      </c>
    </row>
    <row r="4799" spans="1:9" ht="25" customHeight="1">
      <c r="A4799" s="1"/>
      <c r="B4799" s="1">
        <v>246</v>
      </c>
      <c r="C4799" s="13" t="s">
        <v>47</v>
      </c>
      <c r="D4799" s="4">
        <v>45291</v>
      </c>
      <c r="E4799" s="4">
        <v>45314</v>
      </c>
      <c r="F4799" s="5">
        <v>2.2032156673114089</v>
      </c>
      <c r="G4799" s="5">
        <f>'PG facts'!D56</f>
        <v>1</v>
      </c>
      <c r="H4799" s="5">
        <f t="shared" si="148"/>
        <v>4.854159276686457</v>
      </c>
      <c r="I4799" s="5">
        <f t="shared" si="149"/>
        <v>2.2032156673114089</v>
      </c>
    </row>
    <row r="4800" spans="1:9" ht="25" customHeight="1">
      <c r="A4800" s="1"/>
      <c r="B4800" s="1">
        <v>246</v>
      </c>
      <c r="C4800" s="13" t="s">
        <v>47</v>
      </c>
      <c r="D4800" s="4">
        <v>45382</v>
      </c>
      <c r="E4800" s="4">
        <v>45401</v>
      </c>
      <c r="F4800" s="5">
        <v>1.360673628563136</v>
      </c>
      <c r="G4800" s="5">
        <f>'PG facts'!D63</f>
        <v>2</v>
      </c>
      <c r="H4800" s="5">
        <f t="shared" si="148"/>
        <v>1.851432723467171</v>
      </c>
      <c r="I4800" s="5">
        <f t="shared" si="149"/>
        <v>2.721347257126272</v>
      </c>
    </row>
    <row r="4801" spans="1:9" ht="25" customHeight="1">
      <c r="A4801" s="1"/>
      <c r="B4801" s="1">
        <v>246</v>
      </c>
      <c r="C4801" s="13" t="s">
        <v>47</v>
      </c>
      <c r="D4801" s="4">
        <v>45473</v>
      </c>
      <c r="E4801" s="4">
        <v>45503</v>
      </c>
      <c r="F4801" s="5">
        <v>1.8739916021125014</v>
      </c>
      <c r="G4801" s="5">
        <f>'PG facts'!D70</f>
        <v>2</v>
      </c>
      <c r="H4801" s="5">
        <f t="shared" si="148"/>
        <v>3.5118445247881795</v>
      </c>
      <c r="I4801" s="5">
        <f t="shared" si="149"/>
        <v>3.7479832042250028</v>
      </c>
    </row>
    <row r="4802" spans="1:9" ht="25" customHeight="1">
      <c r="A4802" s="1"/>
      <c r="B4802" s="1">
        <v>246</v>
      </c>
      <c r="C4802" s="13" t="s">
        <v>47</v>
      </c>
      <c r="D4802" s="4">
        <v>45565</v>
      </c>
      <c r="E4802" s="4">
        <v>45583</v>
      </c>
      <c r="F4802" s="5">
        <v>2.247682698810527</v>
      </c>
      <c r="G4802" s="5">
        <f>'PG facts'!D77</f>
        <v>5</v>
      </c>
      <c r="H4802" s="5">
        <f t="shared" si="148"/>
        <v>5.0520775145321739</v>
      </c>
      <c r="I4802" s="5">
        <f t="shared" si="149"/>
        <v>11.238413494052635</v>
      </c>
    </row>
    <row r="4803" spans="1:9" ht="25" customHeight="1">
      <c r="A4803" s="1"/>
      <c r="B4803" s="1">
        <v>246</v>
      </c>
      <c r="C4803" s="13" t="s">
        <v>47</v>
      </c>
      <c r="D4803" s="4">
        <v>45657</v>
      </c>
      <c r="E4803" s="4">
        <v>45679</v>
      </c>
      <c r="F4803" s="5">
        <v>2.1103784092813216</v>
      </c>
      <c r="G4803" s="5">
        <f>'PG facts'!D84</f>
        <v>2</v>
      </c>
      <c r="H4803" s="5">
        <f t="shared" si="148"/>
        <v>4.453697030360761</v>
      </c>
      <c r="I4803" s="5">
        <f t="shared" si="149"/>
        <v>4.2207568185626432</v>
      </c>
    </row>
    <row r="4804" spans="1:9" ht="25" customHeight="1">
      <c r="A4804" s="1"/>
      <c r="B4804" s="1">
        <v>246</v>
      </c>
      <c r="C4804" s="13" t="s">
        <v>47</v>
      </c>
      <c r="D4804" s="4">
        <v>45747</v>
      </c>
      <c r="E4804" s="4">
        <v>45771</v>
      </c>
      <c r="F4804" s="5">
        <v>3.0127622584851244</v>
      </c>
      <c r="G4804" s="5">
        <f>'PG facts'!D91</f>
        <v>1</v>
      </c>
      <c r="H4804" s="5">
        <f t="shared" si="148"/>
        <v>9.0767364261523866</v>
      </c>
      <c r="I4804" s="5">
        <f t="shared" si="149"/>
        <v>3.0127622584851244</v>
      </c>
    </row>
    <row r="4805" spans="1:9" ht="25" customHeight="1">
      <c r="A4805" s="1"/>
      <c r="B4805" s="1">
        <v>246</v>
      </c>
      <c r="C4805" s="13" t="s">
        <v>50</v>
      </c>
      <c r="D4805" s="4">
        <v>44742</v>
      </c>
      <c r="E4805" s="4">
        <v>44771</v>
      </c>
      <c r="F4805" s="5">
        <v>3.4048088537418808</v>
      </c>
      <c r="G4805" s="5">
        <f>'PG facts'!D14</f>
        <v>-2</v>
      </c>
      <c r="H4805" s="5">
        <f t="shared" si="148"/>
        <v>11.5927233305191</v>
      </c>
      <c r="I4805" s="5">
        <f t="shared" si="149"/>
        <v>-6.8096177074837616</v>
      </c>
    </row>
    <row r="4806" spans="1:9" ht="25" customHeight="1">
      <c r="A4806" s="1"/>
      <c r="B4806" s="1">
        <v>246</v>
      </c>
      <c r="C4806" s="13" t="s">
        <v>50</v>
      </c>
      <c r="D4806" s="4">
        <v>44834</v>
      </c>
      <c r="E4806" s="4">
        <v>44853</v>
      </c>
      <c r="F4806" s="5">
        <v>-0.26864270520209343</v>
      </c>
      <c r="G4806" s="5">
        <f>'PG facts'!D21</f>
        <v>1</v>
      </c>
      <c r="H4806" s="5">
        <f t="shared" ref="H4806:H4869" si="150">F4806^2</f>
        <v>7.2168903058298872E-2</v>
      </c>
      <c r="I4806" s="5">
        <f t="shared" ref="I4806:I4869" si="151">F4806*G4806</f>
        <v>-0.26864270520209343</v>
      </c>
    </row>
    <row r="4807" spans="1:9" ht="25" customHeight="1">
      <c r="A4807" s="1"/>
      <c r="B4807" s="1">
        <v>246</v>
      </c>
      <c r="C4807" s="13" t="s">
        <v>50</v>
      </c>
      <c r="D4807" s="4">
        <v>44926</v>
      </c>
      <c r="E4807" s="4">
        <v>44945</v>
      </c>
      <c r="F4807" s="5">
        <v>-0.97880747126437573</v>
      </c>
      <c r="G4807" s="5">
        <f>'PG facts'!D28</f>
        <v>-8</v>
      </c>
      <c r="H4807" s="5">
        <f t="shared" si="150"/>
        <v>0.95806406580296166</v>
      </c>
      <c r="I4807" s="5">
        <f t="shared" si="151"/>
        <v>7.8304597701150058</v>
      </c>
    </row>
    <row r="4808" spans="1:9" ht="25" customHeight="1">
      <c r="A4808" s="1"/>
      <c r="B4808" s="1">
        <v>246</v>
      </c>
      <c r="C4808" s="13" t="s">
        <v>50</v>
      </c>
      <c r="D4808" s="4">
        <v>45016</v>
      </c>
      <c r="E4808" s="4">
        <v>45037</v>
      </c>
      <c r="F4808" s="5">
        <v>-1.5609194946349714</v>
      </c>
      <c r="G4808" s="5">
        <f>'PG facts'!D35</f>
        <v>-1</v>
      </c>
      <c r="H4808" s="5">
        <f t="shared" si="150"/>
        <v>2.4364696687314944</v>
      </c>
      <c r="I4808" s="5">
        <f t="shared" si="151"/>
        <v>1.5609194946349714</v>
      </c>
    </row>
    <row r="4809" spans="1:9" ht="25" customHeight="1">
      <c r="A4809" s="1"/>
      <c r="B4809" s="1">
        <v>246</v>
      </c>
      <c r="C4809" s="13" t="s">
        <v>50</v>
      </c>
      <c r="D4809" s="4">
        <v>45107</v>
      </c>
      <c r="E4809" s="4">
        <v>45135</v>
      </c>
      <c r="F4809" s="5">
        <v>-0.28354349497309306</v>
      </c>
      <c r="G4809" s="5">
        <f>'PG facts'!D42</f>
        <v>-1</v>
      </c>
      <c r="H4809" s="5">
        <f t="shared" si="150"/>
        <v>8.0396913541556453E-2</v>
      </c>
      <c r="I4809" s="5">
        <f t="shared" si="151"/>
        <v>0.28354349497309306</v>
      </c>
    </row>
    <row r="4810" spans="1:9" ht="25" customHeight="1">
      <c r="A4810" s="1"/>
      <c r="B4810" s="1">
        <v>246</v>
      </c>
      <c r="C4810" s="13" t="s">
        <v>50</v>
      </c>
      <c r="D4810" s="4">
        <v>45199</v>
      </c>
      <c r="E4810" s="4">
        <v>45217</v>
      </c>
      <c r="F4810" s="5">
        <v>-7.7104862613153191E-2</v>
      </c>
      <c r="G4810" s="5">
        <f>'PG facts'!D49</f>
        <v>-2</v>
      </c>
      <c r="H4810" s="5">
        <f t="shared" si="150"/>
        <v>5.9451598385932289E-3</v>
      </c>
      <c r="I4810" s="5">
        <f t="shared" si="151"/>
        <v>0.15420972522630638</v>
      </c>
    </row>
    <row r="4811" spans="1:9" ht="25" customHeight="1">
      <c r="A4811" s="1"/>
      <c r="B4811" s="1">
        <v>246</v>
      </c>
      <c r="C4811" s="13" t="s">
        <v>50</v>
      </c>
      <c r="D4811" s="4">
        <v>45291</v>
      </c>
      <c r="E4811" s="4">
        <v>45314</v>
      </c>
      <c r="F4811" s="5">
        <v>1.3149542033191297</v>
      </c>
      <c r="G4811" s="5">
        <f>'PG facts'!D56</f>
        <v>1</v>
      </c>
      <c r="H4811" s="5">
        <f t="shared" si="150"/>
        <v>1.7291045568266472</v>
      </c>
      <c r="I4811" s="5">
        <f t="shared" si="151"/>
        <v>1.3149542033191297</v>
      </c>
    </row>
    <row r="4812" spans="1:9" ht="25" customHeight="1">
      <c r="A4812" s="1"/>
      <c r="B4812" s="1">
        <v>246</v>
      </c>
      <c r="C4812" s="13" t="s">
        <v>50</v>
      </c>
      <c r="D4812" s="4">
        <v>45382</v>
      </c>
      <c r="E4812" s="4">
        <v>45401</v>
      </c>
      <c r="F4812" s="5">
        <v>2.2032156673114089</v>
      </c>
      <c r="G4812" s="5">
        <f>'PG facts'!D63</f>
        <v>2</v>
      </c>
      <c r="H4812" s="5">
        <f t="shared" si="150"/>
        <v>4.854159276686457</v>
      </c>
      <c r="I4812" s="5">
        <f t="shared" si="151"/>
        <v>4.4064313346228179</v>
      </c>
    </row>
    <row r="4813" spans="1:9" ht="25" customHeight="1">
      <c r="A4813" s="1"/>
      <c r="B4813" s="1">
        <v>246</v>
      </c>
      <c r="C4813" s="13" t="s">
        <v>50</v>
      </c>
      <c r="D4813" s="4">
        <v>45473</v>
      </c>
      <c r="E4813" s="4">
        <v>45503</v>
      </c>
      <c r="F4813" s="5">
        <v>1.360673628563136</v>
      </c>
      <c r="G4813" s="5">
        <f>'PG facts'!D70</f>
        <v>2</v>
      </c>
      <c r="H4813" s="5">
        <f t="shared" si="150"/>
        <v>1.851432723467171</v>
      </c>
      <c r="I4813" s="5">
        <f t="shared" si="151"/>
        <v>2.721347257126272</v>
      </c>
    </row>
    <row r="4814" spans="1:9" ht="25" customHeight="1">
      <c r="A4814" s="1"/>
      <c r="B4814" s="1">
        <v>246</v>
      </c>
      <c r="C4814" s="13" t="s">
        <v>50</v>
      </c>
      <c r="D4814" s="4">
        <v>45565</v>
      </c>
      <c r="E4814" s="4">
        <v>45583</v>
      </c>
      <c r="F4814" s="5">
        <v>1.8739916021125014</v>
      </c>
      <c r="G4814" s="5">
        <f>'PG facts'!D77</f>
        <v>5</v>
      </c>
      <c r="H4814" s="5">
        <f t="shared" si="150"/>
        <v>3.5118445247881795</v>
      </c>
      <c r="I4814" s="5">
        <f t="shared" si="151"/>
        <v>9.369958010562506</v>
      </c>
    </row>
    <row r="4815" spans="1:9" ht="25" customHeight="1">
      <c r="A4815" s="1"/>
      <c r="B4815" s="1">
        <v>246</v>
      </c>
      <c r="C4815" s="13" t="s">
        <v>50</v>
      </c>
      <c r="D4815" s="4">
        <v>45657</v>
      </c>
      <c r="E4815" s="4">
        <v>45679</v>
      </c>
      <c r="F4815" s="5">
        <v>2.247682698810527</v>
      </c>
      <c r="G4815" s="5">
        <f>'PG facts'!D84</f>
        <v>2</v>
      </c>
      <c r="H4815" s="5">
        <f t="shared" si="150"/>
        <v>5.0520775145321739</v>
      </c>
      <c r="I4815" s="5">
        <f t="shared" si="151"/>
        <v>4.4953653976210539</v>
      </c>
    </row>
    <row r="4816" spans="1:9" ht="25" customHeight="1">
      <c r="A4816" s="1"/>
      <c r="B4816" s="1">
        <v>246</v>
      </c>
      <c r="C4816" s="13" t="s">
        <v>50</v>
      </c>
      <c r="D4816" s="4">
        <v>45747</v>
      </c>
      <c r="E4816" s="4">
        <v>45771</v>
      </c>
      <c r="F4816" s="5">
        <v>2.1103784092813216</v>
      </c>
      <c r="G4816" s="5">
        <f>'PG facts'!D91</f>
        <v>1</v>
      </c>
      <c r="H4816" s="5">
        <f t="shared" si="150"/>
        <v>4.453697030360761</v>
      </c>
      <c r="I4816" s="5">
        <f t="shared" si="151"/>
        <v>2.1103784092813216</v>
      </c>
    </row>
    <row r="4817" spans="1:9" ht="25" customHeight="1">
      <c r="A4817" s="1"/>
      <c r="B4817" s="1">
        <v>247</v>
      </c>
      <c r="C4817" s="13" t="s">
        <v>47</v>
      </c>
      <c r="D4817" s="4">
        <v>44651</v>
      </c>
      <c r="E4817" s="4">
        <v>44671</v>
      </c>
      <c r="F4817" s="5">
        <v>3.4048088537418808</v>
      </c>
      <c r="G4817" s="5">
        <f>'PG facts'!D7</f>
        <v>1</v>
      </c>
      <c r="H4817" s="5">
        <f t="shared" si="150"/>
        <v>11.5927233305191</v>
      </c>
      <c r="I4817" s="5">
        <f t="shared" si="151"/>
        <v>3.4048088537418808</v>
      </c>
    </row>
    <row r="4818" spans="1:9" ht="25" customHeight="1">
      <c r="A4818" s="1"/>
      <c r="B4818" s="1">
        <v>247</v>
      </c>
      <c r="C4818" s="13" t="s">
        <v>47</v>
      </c>
      <c r="D4818" s="4">
        <v>44742</v>
      </c>
      <c r="E4818" s="4">
        <v>44771</v>
      </c>
      <c r="F4818" s="5">
        <v>-0.26864270520209343</v>
      </c>
      <c r="G4818" s="5">
        <f>'PG facts'!D14</f>
        <v>-2</v>
      </c>
      <c r="H4818" s="5">
        <f t="shared" si="150"/>
        <v>7.2168903058298872E-2</v>
      </c>
      <c r="I4818" s="5">
        <f t="shared" si="151"/>
        <v>0.53728541040418687</v>
      </c>
    </row>
    <row r="4819" spans="1:9" ht="25" customHeight="1">
      <c r="A4819" s="1"/>
      <c r="B4819" s="1">
        <v>247</v>
      </c>
      <c r="C4819" s="13" t="s">
        <v>47</v>
      </c>
      <c r="D4819" s="4">
        <v>44834</v>
      </c>
      <c r="E4819" s="4">
        <v>44853</v>
      </c>
      <c r="F4819" s="5">
        <v>-0.97880747126437573</v>
      </c>
      <c r="G4819" s="5">
        <f>'PG facts'!D21</f>
        <v>1</v>
      </c>
      <c r="H4819" s="5">
        <f t="shared" si="150"/>
        <v>0.95806406580296166</v>
      </c>
      <c r="I4819" s="5">
        <f t="shared" si="151"/>
        <v>-0.97880747126437573</v>
      </c>
    </row>
    <row r="4820" spans="1:9" ht="25" customHeight="1">
      <c r="A4820" s="1"/>
      <c r="B4820" s="1">
        <v>247</v>
      </c>
      <c r="C4820" s="13" t="s">
        <v>47</v>
      </c>
      <c r="D4820" s="4">
        <v>44926</v>
      </c>
      <c r="E4820" s="4">
        <v>44945</v>
      </c>
      <c r="F4820" s="5">
        <v>-1.5609194946349714</v>
      </c>
      <c r="G4820" s="5">
        <f>'PG facts'!D28</f>
        <v>-8</v>
      </c>
      <c r="H4820" s="5">
        <f t="shared" si="150"/>
        <v>2.4364696687314944</v>
      </c>
      <c r="I4820" s="5">
        <f t="shared" si="151"/>
        <v>12.487355957079771</v>
      </c>
    </row>
    <row r="4821" spans="1:9" ht="25" customHeight="1">
      <c r="A4821" s="1"/>
      <c r="B4821" s="1">
        <v>247</v>
      </c>
      <c r="C4821" s="13" t="s">
        <v>47</v>
      </c>
      <c r="D4821" s="4">
        <v>45016</v>
      </c>
      <c r="E4821" s="4">
        <v>45037</v>
      </c>
      <c r="F4821" s="5">
        <v>-0.28354349497309306</v>
      </c>
      <c r="G4821" s="5">
        <f>'PG facts'!D35</f>
        <v>-1</v>
      </c>
      <c r="H4821" s="5">
        <f t="shared" si="150"/>
        <v>8.0396913541556453E-2</v>
      </c>
      <c r="I4821" s="5">
        <f t="shared" si="151"/>
        <v>0.28354349497309306</v>
      </c>
    </row>
    <row r="4822" spans="1:9" ht="25" customHeight="1">
      <c r="A4822" s="1"/>
      <c r="B4822" s="1">
        <v>247</v>
      </c>
      <c r="C4822" s="13" t="s">
        <v>47</v>
      </c>
      <c r="D4822" s="4">
        <v>45107</v>
      </c>
      <c r="E4822" s="4">
        <v>45135</v>
      </c>
      <c r="F4822" s="5">
        <v>-7.7104862613153191E-2</v>
      </c>
      <c r="G4822" s="5">
        <f>'PG facts'!D42</f>
        <v>-1</v>
      </c>
      <c r="H4822" s="5">
        <f t="shared" si="150"/>
        <v>5.9451598385932289E-3</v>
      </c>
      <c r="I4822" s="5">
        <f t="shared" si="151"/>
        <v>7.7104862613153191E-2</v>
      </c>
    </row>
    <row r="4823" spans="1:9" ht="25" customHeight="1">
      <c r="A4823" s="1"/>
      <c r="B4823" s="1">
        <v>247</v>
      </c>
      <c r="C4823" s="13" t="s">
        <v>47</v>
      </c>
      <c r="D4823" s="4">
        <v>45199</v>
      </c>
      <c r="E4823" s="4">
        <v>45217</v>
      </c>
      <c r="F4823" s="5">
        <v>1.3149542033191297</v>
      </c>
      <c r="G4823" s="5">
        <f>'PG facts'!D49</f>
        <v>-2</v>
      </c>
      <c r="H4823" s="5">
        <f t="shared" si="150"/>
        <v>1.7291045568266472</v>
      </c>
      <c r="I4823" s="5">
        <f t="shared" si="151"/>
        <v>-2.6299084066382594</v>
      </c>
    </row>
    <row r="4824" spans="1:9" ht="25" customHeight="1">
      <c r="A4824" s="1"/>
      <c r="B4824" s="1">
        <v>247</v>
      </c>
      <c r="C4824" s="13" t="s">
        <v>47</v>
      </c>
      <c r="D4824" s="4">
        <v>45291</v>
      </c>
      <c r="E4824" s="4">
        <v>45314</v>
      </c>
      <c r="F4824" s="5">
        <v>2.2032156673114089</v>
      </c>
      <c r="G4824" s="5">
        <f>'PG facts'!D56</f>
        <v>1</v>
      </c>
      <c r="H4824" s="5">
        <f t="shared" si="150"/>
        <v>4.854159276686457</v>
      </c>
      <c r="I4824" s="5">
        <f t="shared" si="151"/>
        <v>2.2032156673114089</v>
      </c>
    </row>
    <row r="4825" spans="1:9" ht="25" customHeight="1">
      <c r="A4825" s="1"/>
      <c r="B4825" s="1">
        <v>247</v>
      </c>
      <c r="C4825" s="13" t="s">
        <v>47</v>
      </c>
      <c r="D4825" s="4">
        <v>45382</v>
      </c>
      <c r="E4825" s="4">
        <v>45401</v>
      </c>
      <c r="F4825" s="5">
        <v>1.360673628563136</v>
      </c>
      <c r="G4825" s="5">
        <f>'PG facts'!D63</f>
        <v>2</v>
      </c>
      <c r="H4825" s="5">
        <f t="shared" si="150"/>
        <v>1.851432723467171</v>
      </c>
      <c r="I4825" s="5">
        <f t="shared" si="151"/>
        <v>2.721347257126272</v>
      </c>
    </row>
    <row r="4826" spans="1:9" ht="25" customHeight="1">
      <c r="A4826" s="1"/>
      <c r="B4826" s="1">
        <v>247</v>
      </c>
      <c r="C4826" s="13" t="s">
        <v>47</v>
      </c>
      <c r="D4826" s="4">
        <v>45473</v>
      </c>
      <c r="E4826" s="4">
        <v>45503</v>
      </c>
      <c r="F4826" s="5">
        <v>1.8739916021125014</v>
      </c>
      <c r="G4826" s="5">
        <f>'PG facts'!D70</f>
        <v>2</v>
      </c>
      <c r="H4826" s="5">
        <f t="shared" si="150"/>
        <v>3.5118445247881795</v>
      </c>
      <c r="I4826" s="5">
        <f t="shared" si="151"/>
        <v>3.7479832042250028</v>
      </c>
    </row>
    <row r="4827" spans="1:9" ht="25" customHeight="1">
      <c r="A4827" s="1"/>
      <c r="B4827" s="1">
        <v>247</v>
      </c>
      <c r="C4827" s="13" t="s">
        <v>47</v>
      </c>
      <c r="D4827" s="4">
        <v>45565</v>
      </c>
      <c r="E4827" s="4">
        <v>45583</v>
      </c>
      <c r="F4827" s="5">
        <v>2.247682698810527</v>
      </c>
      <c r="G4827" s="5">
        <f>'PG facts'!D77</f>
        <v>5</v>
      </c>
      <c r="H4827" s="5">
        <f t="shared" si="150"/>
        <v>5.0520775145321739</v>
      </c>
      <c r="I4827" s="5">
        <f t="shared" si="151"/>
        <v>11.238413494052635</v>
      </c>
    </row>
    <row r="4828" spans="1:9" ht="25" customHeight="1">
      <c r="A4828" s="1"/>
      <c r="B4828" s="1">
        <v>247</v>
      </c>
      <c r="C4828" s="13" t="s">
        <v>47</v>
      </c>
      <c r="D4828" s="4">
        <v>45657</v>
      </c>
      <c r="E4828" s="4">
        <v>45679</v>
      </c>
      <c r="F4828" s="5">
        <v>2.1103784092813216</v>
      </c>
      <c r="G4828" s="5">
        <f>'PG facts'!D84</f>
        <v>2</v>
      </c>
      <c r="H4828" s="5">
        <f t="shared" si="150"/>
        <v>4.453697030360761</v>
      </c>
      <c r="I4828" s="5">
        <f t="shared" si="151"/>
        <v>4.2207568185626432</v>
      </c>
    </row>
    <row r="4829" spans="1:9" ht="25" customHeight="1">
      <c r="A4829" s="1"/>
      <c r="B4829" s="1">
        <v>247</v>
      </c>
      <c r="C4829" s="13" t="s">
        <v>47</v>
      </c>
      <c r="D4829" s="4">
        <v>45747</v>
      </c>
      <c r="E4829" s="4">
        <v>45771</v>
      </c>
      <c r="F4829" s="5">
        <v>2.8863250227191939</v>
      </c>
      <c r="G4829" s="5">
        <f>'PG facts'!D91</f>
        <v>1</v>
      </c>
      <c r="H4829" s="5">
        <f t="shared" si="150"/>
        <v>8.3308721367749552</v>
      </c>
      <c r="I4829" s="5">
        <f t="shared" si="151"/>
        <v>2.8863250227191939</v>
      </c>
    </row>
    <row r="4830" spans="1:9" ht="25" customHeight="1">
      <c r="A4830" s="1"/>
      <c r="B4830" s="1">
        <v>247</v>
      </c>
      <c r="C4830" s="13" t="s">
        <v>50</v>
      </c>
      <c r="D4830" s="4">
        <v>44742</v>
      </c>
      <c r="E4830" s="4">
        <v>44771</v>
      </c>
      <c r="F4830" s="5">
        <v>3.4048088537418808</v>
      </c>
      <c r="G4830" s="5">
        <f>'PG facts'!D14</f>
        <v>-2</v>
      </c>
      <c r="H4830" s="5">
        <f t="shared" si="150"/>
        <v>11.5927233305191</v>
      </c>
      <c r="I4830" s="5">
        <f t="shared" si="151"/>
        <v>-6.8096177074837616</v>
      </c>
    </row>
    <row r="4831" spans="1:9" ht="25" customHeight="1">
      <c r="A4831" s="1"/>
      <c r="B4831" s="1">
        <v>247</v>
      </c>
      <c r="C4831" s="13" t="s">
        <v>50</v>
      </c>
      <c r="D4831" s="4">
        <v>44834</v>
      </c>
      <c r="E4831" s="4">
        <v>44853</v>
      </c>
      <c r="F4831" s="5">
        <v>-0.26864270520209343</v>
      </c>
      <c r="G4831" s="5">
        <f>'PG facts'!D21</f>
        <v>1</v>
      </c>
      <c r="H4831" s="5">
        <f t="shared" si="150"/>
        <v>7.2168903058298872E-2</v>
      </c>
      <c r="I4831" s="5">
        <f t="shared" si="151"/>
        <v>-0.26864270520209343</v>
      </c>
    </row>
    <row r="4832" spans="1:9" ht="25" customHeight="1">
      <c r="A4832" s="1"/>
      <c r="B4832" s="1">
        <v>247</v>
      </c>
      <c r="C4832" s="13" t="s">
        <v>50</v>
      </c>
      <c r="D4832" s="4">
        <v>44926</v>
      </c>
      <c r="E4832" s="4">
        <v>44945</v>
      </c>
      <c r="F4832" s="5">
        <v>-0.97880747126437573</v>
      </c>
      <c r="G4832" s="5">
        <f>'PG facts'!D28</f>
        <v>-8</v>
      </c>
      <c r="H4832" s="5">
        <f t="shared" si="150"/>
        <v>0.95806406580296166</v>
      </c>
      <c r="I4832" s="5">
        <f t="shared" si="151"/>
        <v>7.8304597701150058</v>
      </c>
    </row>
    <row r="4833" spans="1:9" ht="25" customHeight="1">
      <c r="A4833" s="1"/>
      <c r="B4833" s="1">
        <v>247</v>
      </c>
      <c r="C4833" s="13" t="s">
        <v>50</v>
      </c>
      <c r="D4833" s="4">
        <v>45016</v>
      </c>
      <c r="E4833" s="4">
        <v>45037</v>
      </c>
      <c r="F4833" s="5">
        <v>-1.5609194946349714</v>
      </c>
      <c r="G4833" s="5">
        <f>'PG facts'!D35</f>
        <v>-1</v>
      </c>
      <c r="H4833" s="5">
        <f t="shared" si="150"/>
        <v>2.4364696687314944</v>
      </c>
      <c r="I4833" s="5">
        <f t="shared" si="151"/>
        <v>1.5609194946349714</v>
      </c>
    </row>
    <row r="4834" spans="1:9" ht="25" customHeight="1">
      <c r="A4834" s="1"/>
      <c r="B4834" s="1">
        <v>247</v>
      </c>
      <c r="C4834" s="13" t="s">
        <v>50</v>
      </c>
      <c r="D4834" s="4">
        <v>45107</v>
      </c>
      <c r="E4834" s="4">
        <v>45135</v>
      </c>
      <c r="F4834" s="5">
        <v>-0.28354349497309306</v>
      </c>
      <c r="G4834" s="5">
        <f>'PG facts'!D42</f>
        <v>-1</v>
      </c>
      <c r="H4834" s="5">
        <f t="shared" si="150"/>
        <v>8.0396913541556453E-2</v>
      </c>
      <c r="I4834" s="5">
        <f t="shared" si="151"/>
        <v>0.28354349497309306</v>
      </c>
    </row>
    <row r="4835" spans="1:9" ht="25" customHeight="1">
      <c r="A4835" s="1"/>
      <c r="B4835" s="1">
        <v>247</v>
      </c>
      <c r="C4835" s="13" t="s">
        <v>50</v>
      </c>
      <c r="D4835" s="4">
        <v>45199</v>
      </c>
      <c r="E4835" s="4">
        <v>45217</v>
      </c>
      <c r="F4835" s="5">
        <v>-7.7104862613153191E-2</v>
      </c>
      <c r="G4835" s="5">
        <f>'PG facts'!D49</f>
        <v>-2</v>
      </c>
      <c r="H4835" s="5">
        <f t="shared" si="150"/>
        <v>5.9451598385932289E-3</v>
      </c>
      <c r="I4835" s="5">
        <f t="shared" si="151"/>
        <v>0.15420972522630638</v>
      </c>
    </row>
    <row r="4836" spans="1:9" ht="25" customHeight="1">
      <c r="A4836" s="1"/>
      <c r="B4836" s="1">
        <v>247</v>
      </c>
      <c r="C4836" s="13" t="s">
        <v>50</v>
      </c>
      <c r="D4836" s="4">
        <v>45291</v>
      </c>
      <c r="E4836" s="4">
        <v>45314</v>
      </c>
      <c r="F4836" s="5">
        <v>1.3149542033191297</v>
      </c>
      <c r="G4836" s="5">
        <f>'PG facts'!D56</f>
        <v>1</v>
      </c>
      <c r="H4836" s="5">
        <f t="shared" si="150"/>
        <v>1.7291045568266472</v>
      </c>
      <c r="I4836" s="5">
        <f t="shared" si="151"/>
        <v>1.3149542033191297</v>
      </c>
    </row>
    <row r="4837" spans="1:9" ht="25" customHeight="1">
      <c r="A4837" s="1"/>
      <c r="B4837" s="1">
        <v>247</v>
      </c>
      <c r="C4837" s="13" t="s">
        <v>50</v>
      </c>
      <c r="D4837" s="4">
        <v>45382</v>
      </c>
      <c r="E4837" s="4">
        <v>45401</v>
      </c>
      <c r="F4837" s="5">
        <v>2.2032156673114089</v>
      </c>
      <c r="G4837" s="5">
        <f>'PG facts'!D63</f>
        <v>2</v>
      </c>
      <c r="H4837" s="5">
        <f t="shared" si="150"/>
        <v>4.854159276686457</v>
      </c>
      <c r="I4837" s="5">
        <f t="shared" si="151"/>
        <v>4.4064313346228179</v>
      </c>
    </row>
    <row r="4838" spans="1:9" ht="25" customHeight="1">
      <c r="A4838" s="1"/>
      <c r="B4838" s="1">
        <v>247</v>
      </c>
      <c r="C4838" s="13" t="s">
        <v>50</v>
      </c>
      <c r="D4838" s="4">
        <v>45473</v>
      </c>
      <c r="E4838" s="4">
        <v>45503</v>
      </c>
      <c r="F4838" s="5">
        <v>1.360673628563136</v>
      </c>
      <c r="G4838" s="5">
        <f>'PG facts'!D70</f>
        <v>2</v>
      </c>
      <c r="H4838" s="5">
        <f t="shared" si="150"/>
        <v>1.851432723467171</v>
      </c>
      <c r="I4838" s="5">
        <f t="shared" si="151"/>
        <v>2.721347257126272</v>
      </c>
    </row>
    <row r="4839" spans="1:9" ht="25" customHeight="1">
      <c r="A4839" s="1"/>
      <c r="B4839" s="1">
        <v>247</v>
      </c>
      <c r="C4839" s="13" t="s">
        <v>50</v>
      </c>
      <c r="D4839" s="4">
        <v>45565</v>
      </c>
      <c r="E4839" s="4">
        <v>45583</v>
      </c>
      <c r="F4839" s="5">
        <v>1.8739916021125014</v>
      </c>
      <c r="G4839" s="5">
        <f>'PG facts'!D77</f>
        <v>5</v>
      </c>
      <c r="H4839" s="5">
        <f t="shared" si="150"/>
        <v>3.5118445247881795</v>
      </c>
      <c r="I4839" s="5">
        <f t="shared" si="151"/>
        <v>9.369958010562506</v>
      </c>
    </row>
    <row r="4840" spans="1:9" ht="25" customHeight="1">
      <c r="A4840" s="1"/>
      <c r="B4840" s="1">
        <v>247</v>
      </c>
      <c r="C4840" s="13" t="s">
        <v>50</v>
      </c>
      <c r="D4840" s="4">
        <v>45657</v>
      </c>
      <c r="E4840" s="4">
        <v>45679</v>
      </c>
      <c r="F4840" s="5">
        <v>2.247682698810527</v>
      </c>
      <c r="G4840" s="5">
        <f>'PG facts'!D84</f>
        <v>2</v>
      </c>
      <c r="H4840" s="5">
        <f t="shared" si="150"/>
        <v>5.0520775145321739</v>
      </c>
      <c r="I4840" s="5">
        <f t="shared" si="151"/>
        <v>4.4953653976210539</v>
      </c>
    </row>
    <row r="4841" spans="1:9" ht="25" customHeight="1">
      <c r="A4841" s="1"/>
      <c r="B4841" s="1">
        <v>247</v>
      </c>
      <c r="C4841" s="13" t="s">
        <v>50</v>
      </c>
      <c r="D4841" s="4">
        <v>45747</v>
      </c>
      <c r="E4841" s="4">
        <v>45771</v>
      </c>
      <c r="F4841" s="5">
        <v>2.1103784092813216</v>
      </c>
      <c r="G4841" s="5">
        <f>'PG facts'!D91</f>
        <v>1</v>
      </c>
      <c r="H4841" s="5">
        <f t="shared" si="150"/>
        <v>4.453697030360761</v>
      </c>
      <c r="I4841" s="5">
        <f t="shared" si="151"/>
        <v>2.1103784092813216</v>
      </c>
    </row>
    <row r="4842" spans="1:9" ht="25" customHeight="1">
      <c r="A4842" s="1"/>
      <c r="B4842" s="1">
        <v>248</v>
      </c>
      <c r="C4842" s="13" t="s">
        <v>47</v>
      </c>
      <c r="D4842" s="4">
        <v>44651</v>
      </c>
      <c r="E4842" s="4">
        <v>44671</v>
      </c>
      <c r="F4842" s="5">
        <v>3.4048088537418808</v>
      </c>
      <c r="G4842" s="5">
        <f>'PG facts'!D7</f>
        <v>1</v>
      </c>
      <c r="H4842" s="5">
        <f t="shared" si="150"/>
        <v>11.5927233305191</v>
      </c>
      <c r="I4842" s="5">
        <f t="shared" si="151"/>
        <v>3.4048088537418808</v>
      </c>
    </row>
    <row r="4843" spans="1:9" ht="25" customHeight="1">
      <c r="A4843" s="1"/>
      <c r="B4843" s="1">
        <v>248</v>
      </c>
      <c r="C4843" s="13" t="s">
        <v>47</v>
      </c>
      <c r="D4843" s="4">
        <v>44742</v>
      </c>
      <c r="E4843" s="4">
        <v>44771</v>
      </c>
      <c r="F4843" s="5">
        <v>-0.26864270520209343</v>
      </c>
      <c r="G4843" s="5">
        <f>'PG facts'!D14</f>
        <v>-2</v>
      </c>
      <c r="H4843" s="5">
        <f t="shared" si="150"/>
        <v>7.2168903058298872E-2</v>
      </c>
      <c r="I4843" s="5">
        <f t="shared" si="151"/>
        <v>0.53728541040418687</v>
      </c>
    </row>
    <row r="4844" spans="1:9" ht="25" customHeight="1">
      <c r="A4844" s="1"/>
      <c r="B4844" s="1">
        <v>248</v>
      </c>
      <c r="C4844" s="13" t="s">
        <v>47</v>
      </c>
      <c r="D4844" s="4">
        <v>44834</v>
      </c>
      <c r="E4844" s="4">
        <v>44853</v>
      </c>
      <c r="F4844" s="5">
        <v>-0.97880747126437573</v>
      </c>
      <c r="G4844" s="5">
        <f>'PG facts'!D21</f>
        <v>1</v>
      </c>
      <c r="H4844" s="5">
        <f t="shared" si="150"/>
        <v>0.95806406580296166</v>
      </c>
      <c r="I4844" s="5">
        <f t="shared" si="151"/>
        <v>-0.97880747126437573</v>
      </c>
    </row>
    <row r="4845" spans="1:9" ht="25" customHeight="1">
      <c r="A4845" s="1"/>
      <c r="B4845" s="1">
        <v>248</v>
      </c>
      <c r="C4845" s="13" t="s">
        <v>47</v>
      </c>
      <c r="D4845" s="4">
        <v>44926</v>
      </c>
      <c r="E4845" s="4">
        <v>44945</v>
      </c>
      <c r="F4845" s="5">
        <v>-1.5609194946349714</v>
      </c>
      <c r="G4845" s="5">
        <f>'PG facts'!D28</f>
        <v>-8</v>
      </c>
      <c r="H4845" s="5">
        <f t="shared" si="150"/>
        <v>2.4364696687314944</v>
      </c>
      <c r="I4845" s="5">
        <f t="shared" si="151"/>
        <v>12.487355957079771</v>
      </c>
    </row>
    <row r="4846" spans="1:9" ht="25" customHeight="1">
      <c r="A4846" s="1"/>
      <c r="B4846" s="1">
        <v>248</v>
      </c>
      <c r="C4846" s="13" t="s">
        <v>47</v>
      </c>
      <c r="D4846" s="4">
        <v>45016</v>
      </c>
      <c r="E4846" s="4">
        <v>45037</v>
      </c>
      <c r="F4846" s="5">
        <v>-0.28354349497309306</v>
      </c>
      <c r="G4846" s="5">
        <f>'PG facts'!D35</f>
        <v>-1</v>
      </c>
      <c r="H4846" s="5">
        <f t="shared" si="150"/>
        <v>8.0396913541556453E-2</v>
      </c>
      <c r="I4846" s="5">
        <f t="shared" si="151"/>
        <v>0.28354349497309306</v>
      </c>
    </row>
    <row r="4847" spans="1:9" ht="25" customHeight="1">
      <c r="A4847" s="1"/>
      <c r="B4847" s="1">
        <v>248</v>
      </c>
      <c r="C4847" s="13" t="s">
        <v>47</v>
      </c>
      <c r="D4847" s="4">
        <v>45107</v>
      </c>
      <c r="E4847" s="4">
        <v>45135</v>
      </c>
      <c r="F4847" s="5">
        <v>-7.7104862613153191E-2</v>
      </c>
      <c r="G4847" s="5">
        <f>'PG facts'!D42</f>
        <v>-1</v>
      </c>
      <c r="H4847" s="5">
        <f t="shared" si="150"/>
        <v>5.9451598385932289E-3</v>
      </c>
      <c r="I4847" s="5">
        <f t="shared" si="151"/>
        <v>7.7104862613153191E-2</v>
      </c>
    </row>
    <row r="4848" spans="1:9" ht="25" customHeight="1">
      <c r="A4848" s="1"/>
      <c r="B4848" s="1">
        <v>248</v>
      </c>
      <c r="C4848" s="13" t="s">
        <v>47</v>
      </c>
      <c r="D4848" s="4">
        <v>45199</v>
      </c>
      <c r="E4848" s="4">
        <v>45217</v>
      </c>
      <c r="F4848" s="5">
        <v>1.3149542033191297</v>
      </c>
      <c r="G4848" s="5">
        <f>'PG facts'!D49</f>
        <v>-2</v>
      </c>
      <c r="H4848" s="5">
        <f t="shared" si="150"/>
        <v>1.7291045568266472</v>
      </c>
      <c r="I4848" s="5">
        <f t="shared" si="151"/>
        <v>-2.6299084066382594</v>
      </c>
    </row>
    <row r="4849" spans="1:9" ht="25" customHeight="1">
      <c r="A4849" s="1"/>
      <c r="B4849" s="1">
        <v>248</v>
      </c>
      <c r="C4849" s="13" t="s">
        <v>47</v>
      </c>
      <c r="D4849" s="4">
        <v>45291</v>
      </c>
      <c r="E4849" s="4">
        <v>45314</v>
      </c>
      <c r="F4849" s="5">
        <v>2.2032156673114089</v>
      </c>
      <c r="G4849" s="5">
        <f>'PG facts'!D56</f>
        <v>1</v>
      </c>
      <c r="H4849" s="5">
        <f t="shared" si="150"/>
        <v>4.854159276686457</v>
      </c>
      <c r="I4849" s="5">
        <f t="shared" si="151"/>
        <v>2.2032156673114089</v>
      </c>
    </row>
    <row r="4850" spans="1:9" ht="25" customHeight="1">
      <c r="A4850" s="1"/>
      <c r="B4850" s="1">
        <v>248</v>
      </c>
      <c r="C4850" s="13" t="s">
        <v>47</v>
      </c>
      <c r="D4850" s="4">
        <v>45382</v>
      </c>
      <c r="E4850" s="4">
        <v>45401</v>
      </c>
      <c r="F4850" s="5">
        <v>1.360673628563136</v>
      </c>
      <c r="G4850" s="5">
        <f>'PG facts'!D63</f>
        <v>2</v>
      </c>
      <c r="H4850" s="5">
        <f t="shared" si="150"/>
        <v>1.851432723467171</v>
      </c>
      <c r="I4850" s="5">
        <f t="shared" si="151"/>
        <v>2.721347257126272</v>
      </c>
    </row>
    <row r="4851" spans="1:9" ht="25" customHeight="1">
      <c r="A4851" s="1"/>
      <c r="B4851" s="1">
        <v>248</v>
      </c>
      <c r="C4851" s="13" t="s">
        <v>47</v>
      </c>
      <c r="D4851" s="4">
        <v>45473</v>
      </c>
      <c r="E4851" s="4">
        <v>45503</v>
      </c>
      <c r="F4851" s="5">
        <v>1.8739916021125014</v>
      </c>
      <c r="G4851" s="5">
        <f>'PG facts'!D70</f>
        <v>2</v>
      </c>
      <c r="H4851" s="5">
        <f t="shared" si="150"/>
        <v>3.5118445247881795</v>
      </c>
      <c r="I4851" s="5">
        <f t="shared" si="151"/>
        <v>3.7479832042250028</v>
      </c>
    </row>
    <row r="4852" spans="1:9" ht="25" customHeight="1">
      <c r="A4852" s="1"/>
      <c r="B4852" s="1">
        <v>248</v>
      </c>
      <c r="C4852" s="13" t="s">
        <v>47</v>
      </c>
      <c r="D4852" s="4">
        <v>45565</v>
      </c>
      <c r="E4852" s="4">
        <v>45583</v>
      </c>
      <c r="F4852" s="5">
        <v>2.247682698810527</v>
      </c>
      <c r="G4852" s="5">
        <f>'PG facts'!D77</f>
        <v>5</v>
      </c>
      <c r="H4852" s="5">
        <f t="shared" si="150"/>
        <v>5.0520775145321739</v>
      </c>
      <c r="I4852" s="5">
        <f t="shared" si="151"/>
        <v>11.238413494052635</v>
      </c>
    </row>
    <row r="4853" spans="1:9" ht="25" customHeight="1">
      <c r="A4853" s="1"/>
      <c r="B4853" s="1">
        <v>248</v>
      </c>
      <c r="C4853" s="13" t="s">
        <v>47</v>
      </c>
      <c r="D4853" s="4">
        <v>45657</v>
      </c>
      <c r="E4853" s="4">
        <v>45679</v>
      </c>
      <c r="F4853" s="5">
        <v>2.1103784092813216</v>
      </c>
      <c r="G4853" s="5">
        <f>'PG facts'!D84</f>
        <v>2</v>
      </c>
      <c r="H4853" s="5">
        <f t="shared" si="150"/>
        <v>4.453697030360761</v>
      </c>
      <c r="I4853" s="5">
        <f t="shared" si="151"/>
        <v>4.2207568185626432</v>
      </c>
    </row>
    <row r="4854" spans="1:9" ht="25" customHeight="1">
      <c r="A4854" s="1"/>
      <c r="B4854" s="1">
        <v>248</v>
      </c>
      <c r="C4854" s="13" t="s">
        <v>47</v>
      </c>
      <c r="D4854" s="4">
        <v>45747</v>
      </c>
      <c r="E4854" s="4">
        <v>45771</v>
      </c>
      <c r="F4854" s="5">
        <v>2.8695325773440361</v>
      </c>
      <c r="G4854" s="5">
        <f>'PG facts'!D91</f>
        <v>1</v>
      </c>
      <c r="H4854" s="5">
        <f t="shared" si="150"/>
        <v>8.2342172124387059</v>
      </c>
      <c r="I4854" s="5">
        <f t="shared" si="151"/>
        <v>2.8695325773440361</v>
      </c>
    </row>
    <row r="4855" spans="1:9" ht="25" customHeight="1">
      <c r="A4855" s="1"/>
      <c r="B4855" s="1">
        <v>248</v>
      </c>
      <c r="C4855" s="13" t="s">
        <v>50</v>
      </c>
      <c r="D4855" s="4">
        <v>44742</v>
      </c>
      <c r="E4855" s="4">
        <v>44771</v>
      </c>
      <c r="F4855" s="5">
        <v>3.4048088537418808</v>
      </c>
      <c r="G4855" s="5">
        <f>'PG facts'!D14</f>
        <v>-2</v>
      </c>
      <c r="H4855" s="5">
        <f t="shared" si="150"/>
        <v>11.5927233305191</v>
      </c>
      <c r="I4855" s="5">
        <f t="shared" si="151"/>
        <v>-6.8096177074837616</v>
      </c>
    </row>
    <row r="4856" spans="1:9" ht="25" customHeight="1">
      <c r="A4856" s="1"/>
      <c r="B4856" s="1">
        <v>248</v>
      </c>
      <c r="C4856" s="13" t="s">
        <v>50</v>
      </c>
      <c r="D4856" s="4">
        <v>44834</v>
      </c>
      <c r="E4856" s="4">
        <v>44853</v>
      </c>
      <c r="F4856" s="5">
        <v>-0.26864270520209343</v>
      </c>
      <c r="G4856" s="5">
        <f>'PG facts'!D21</f>
        <v>1</v>
      </c>
      <c r="H4856" s="5">
        <f t="shared" si="150"/>
        <v>7.2168903058298872E-2</v>
      </c>
      <c r="I4856" s="5">
        <f t="shared" si="151"/>
        <v>-0.26864270520209343</v>
      </c>
    </row>
    <row r="4857" spans="1:9" ht="25" customHeight="1">
      <c r="A4857" s="1"/>
      <c r="B4857" s="1">
        <v>248</v>
      </c>
      <c r="C4857" s="13" t="s">
        <v>50</v>
      </c>
      <c r="D4857" s="4">
        <v>44926</v>
      </c>
      <c r="E4857" s="4">
        <v>44945</v>
      </c>
      <c r="F4857" s="5">
        <v>-0.97880747126437573</v>
      </c>
      <c r="G4857" s="5">
        <f>'PG facts'!D28</f>
        <v>-8</v>
      </c>
      <c r="H4857" s="5">
        <f t="shared" si="150"/>
        <v>0.95806406580296166</v>
      </c>
      <c r="I4857" s="5">
        <f t="shared" si="151"/>
        <v>7.8304597701150058</v>
      </c>
    </row>
    <row r="4858" spans="1:9" ht="25" customHeight="1">
      <c r="A4858" s="1"/>
      <c r="B4858" s="1">
        <v>248</v>
      </c>
      <c r="C4858" s="13" t="s">
        <v>50</v>
      </c>
      <c r="D4858" s="4">
        <v>45016</v>
      </c>
      <c r="E4858" s="4">
        <v>45037</v>
      </c>
      <c r="F4858" s="5">
        <v>-1.5609194946349714</v>
      </c>
      <c r="G4858" s="5">
        <f>'PG facts'!D35</f>
        <v>-1</v>
      </c>
      <c r="H4858" s="5">
        <f t="shared" si="150"/>
        <v>2.4364696687314944</v>
      </c>
      <c r="I4858" s="5">
        <f t="shared" si="151"/>
        <v>1.5609194946349714</v>
      </c>
    </row>
    <row r="4859" spans="1:9" ht="25" customHeight="1">
      <c r="A4859" s="1"/>
      <c r="B4859" s="1">
        <v>248</v>
      </c>
      <c r="C4859" s="13" t="s">
        <v>50</v>
      </c>
      <c r="D4859" s="4">
        <v>45107</v>
      </c>
      <c r="E4859" s="4">
        <v>45135</v>
      </c>
      <c r="F4859" s="5">
        <v>-0.28354349497309306</v>
      </c>
      <c r="G4859" s="5">
        <f>'PG facts'!D42</f>
        <v>-1</v>
      </c>
      <c r="H4859" s="5">
        <f t="shared" si="150"/>
        <v>8.0396913541556453E-2</v>
      </c>
      <c r="I4859" s="5">
        <f t="shared" si="151"/>
        <v>0.28354349497309306</v>
      </c>
    </row>
    <row r="4860" spans="1:9" ht="25" customHeight="1">
      <c r="A4860" s="1"/>
      <c r="B4860" s="1">
        <v>248</v>
      </c>
      <c r="C4860" s="13" t="s">
        <v>50</v>
      </c>
      <c r="D4860" s="4">
        <v>45199</v>
      </c>
      <c r="E4860" s="4">
        <v>45217</v>
      </c>
      <c r="F4860" s="5">
        <v>-7.7104862613153191E-2</v>
      </c>
      <c r="G4860" s="5">
        <f>'PG facts'!D49</f>
        <v>-2</v>
      </c>
      <c r="H4860" s="5">
        <f t="shared" si="150"/>
        <v>5.9451598385932289E-3</v>
      </c>
      <c r="I4860" s="5">
        <f t="shared" si="151"/>
        <v>0.15420972522630638</v>
      </c>
    </row>
    <row r="4861" spans="1:9" ht="25" customHeight="1">
      <c r="A4861" s="1"/>
      <c r="B4861" s="1">
        <v>248</v>
      </c>
      <c r="C4861" s="13" t="s">
        <v>50</v>
      </c>
      <c r="D4861" s="4">
        <v>45291</v>
      </c>
      <c r="E4861" s="4">
        <v>45314</v>
      </c>
      <c r="F4861" s="5">
        <v>1.3149542033191297</v>
      </c>
      <c r="G4861" s="5">
        <f>'PG facts'!D56</f>
        <v>1</v>
      </c>
      <c r="H4861" s="5">
        <f t="shared" si="150"/>
        <v>1.7291045568266472</v>
      </c>
      <c r="I4861" s="5">
        <f t="shared" si="151"/>
        <v>1.3149542033191297</v>
      </c>
    </row>
    <row r="4862" spans="1:9" ht="25" customHeight="1">
      <c r="A4862" s="1"/>
      <c r="B4862" s="1">
        <v>248</v>
      </c>
      <c r="C4862" s="13" t="s">
        <v>50</v>
      </c>
      <c r="D4862" s="4">
        <v>45382</v>
      </c>
      <c r="E4862" s="4">
        <v>45401</v>
      </c>
      <c r="F4862" s="5">
        <v>2.2032156673114089</v>
      </c>
      <c r="G4862" s="5">
        <f>'PG facts'!D63</f>
        <v>2</v>
      </c>
      <c r="H4862" s="5">
        <f t="shared" si="150"/>
        <v>4.854159276686457</v>
      </c>
      <c r="I4862" s="5">
        <f t="shared" si="151"/>
        <v>4.4064313346228179</v>
      </c>
    </row>
    <row r="4863" spans="1:9" ht="25" customHeight="1">
      <c r="A4863" s="1"/>
      <c r="B4863" s="1">
        <v>248</v>
      </c>
      <c r="C4863" s="13" t="s">
        <v>50</v>
      </c>
      <c r="D4863" s="4">
        <v>45473</v>
      </c>
      <c r="E4863" s="4">
        <v>45503</v>
      </c>
      <c r="F4863" s="5">
        <v>1.360673628563136</v>
      </c>
      <c r="G4863" s="5">
        <f>'PG facts'!D70</f>
        <v>2</v>
      </c>
      <c r="H4863" s="5">
        <f t="shared" si="150"/>
        <v>1.851432723467171</v>
      </c>
      <c r="I4863" s="5">
        <f t="shared" si="151"/>
        <v>2.721347257126272</v>
      </c>
    </row>
    <row r="4864" spans="1:9" ht="25" customHeight="1">
      <c r="A4864" s="1"/>
      <c r="B4864" s="1">
        <v>248</v>
      </c>
      <c r="C4864" s="13" t="s">
        <v>50</v>
      </c>
      <c r="D4864" s="4">
        <v>45565</v>
      </c>
      <c r="E4864" s="4">
        <v>45583</v>
      </c>
      <c r="F4864" s="5">
        <v>1.8739916021125014</v>
      </c>
      <c r="G4864" s="5">
        <f>'PG facts'!D77</f>
        <v>5</v>
      </c>
      <c r="H4864" s="5">
        <f t="shared" si="150"/>
        <v>3.5118445247881795</v>
      </c>
      <c r="I4864" s="5">
        <f t="shared" si="151"/>
        <v>9.369958010562506</v>
      </c>
    </row>
    <row r="4865" spans="1:9" ht="25" customHeight="1">
      <c r="A4865" s="1"/>
      <c r="B4865" s="1">
        <v>248</v>
      </c>
      <c r="C4865" s="13" t="s">
        <v>50</v>
      </c>
      <c r="D4865" s="4">
        <v>45657</v>
      </c>
      <c r="E4865" s="4">
        <v>45679</v>
      </c>
      <c r="F4865" s="5">
        <v>2.247682698810527</v>
      </c>
      <c r="G4865" s="5">
        <f>'PG facts'!D84</f>
        <v>2</v>
      </c>
      <c r="H4865" s="5">
        <f t="shared" si="150"/>
        <v>5.0520775145321739</v>
      </c>
      <c r="I4865" s="5">
        <f t="shared" si="151"/>
        <v>4.4953653976210539</v>
      </c>
    </row>
    <row r="4866" spans="1:9" ht="25" customHeight="1">
      <c r="A4866" s="1"/>
      <c r="B4866" s="1">
        <v>248</v>
      </c>
      <c r="C4866" s="13" t="s">
        <v>50</v>
      </c>
      <c r="D4866" s="4">
        <v>45747</v>
      </c>
      <c r="E4866" s="4">
        <v>45771</v>
      </c>
      <c r="F4866" s="5">
        <v>2.1103784092813216</v>
      </c>
      <c r="G4866" s="5">
        <f>'PG facts'!D91</f>
        <v>1</v>
      </c>
      <c r="H4866" s="5">
        <f t="shared" si="150"/>
        <v>4.453697030360761</v>
      </c>
      <c r="I4866" s="5">
        <f t="shared" si="151"/>
        <v>2.1103784092813216</v>
      </c>
    </row>
    <row r="4867" spans="1:9" ht="25" customHeight="1">
      <c r="A4867" s="1"/>
      <c r="B4867" s="1">
        <v>249</v>
      </c>
      <c r="C4867" s="13" t="s">
        <v>47</v>
      </c>
      <c r="D4867" s="4">
        <v>44651</v>
      </c>
      <c r="E4867" s="4">
        <v>44671</v>
      </c>
      <c r="F4867" s="5">
        <v>3.4048088537418808</v>
      </c>
      <c r="G4867" s="5">
        <f>'PG facts'!D7</f>
        <v>1</v>
      </c>
      <c r="H4867" s="5">
        <f t="shared" si="150"/>
        <v>11.5927233305191</v>
      </c>
      <c r="I4867" s="5">
        <f t="shared" si="151"/>
        <v>3.4048088537418808</v>
      </c>
    </row>
    <row r="4868" spans="1:9" ht="25" customHeight="1">
      <c r="A4868" s="1"/>
      <c r="B4868" s="1">
        <v>249</v>
      </c>
      <c r="C4868" s="13" t="s">
        <v>47</v>
      </c>
      <c r="D4868" s="4">
        <v>44742</v>
      </c>
      <c r="E4868" s="4">
        <v>44771</v>
      </c>
      <c r="F4868" s="5">
        <v>-0.26864270520209343</v>
      </c>
      <c r="G4868" s="5">
        <f>'PG facts'!D14</f>
        <v>-2</v>
      </c>
      <c r="H4868" s="5">
        <f t="shared" si="150"/>
        <v>7.2168903058298872E-2</v>
      </c>
      <c r="I4868" s="5">
        <f t="shared" si="151"/>
        <v>0.53728541040418687</v>
      </c>
    </row>
    <row r="4869" spans="1:9" ht="25" customHeight="1">
      <c r="A4869" s="1"/>
      <c r="B4869" s="1">
        <v>249</v>
      </c>
      <c r="C4869" s="13" t="s">
        <v>47</v>
      </c>
      <c r="D4869" s="4">
        <v>44834</v>
      </c>
      <c r="E4869" s="4">
        <v>44853</v>
      </c>
      <c r="F4869" s="5">
        <v>-0.97880747126437573</v>
      </c>
      <c r="G4869" s="5">
        <f>'PG facts'!D21</f>
        <v>1</v>
      </c>
      <c r="H4869" s="5">
        <f t="shared" si="150"/>
        <v>0.95806406580296166</v>
      </c>
      <c r="I4869" s="5">
        <f t="shared" si="151"/>
        <v>-0.97880747126437573</v>
      </c>
    </row>
    <row r="4870" spans="1:9" ht="25" customHeight="1">
      <c r="A4870" s="1"/>
      <c r="B4870" s="1">
        <v>249</v>
      </c>
      <c r="C4870" s="13" t="s">
        <v>47</v>
      </c>
      <c r="D4870" s="4">
        <v>44926</v>
      </c>
      <c r="E4870" s="4">
        <v>44945</v>
      </c>
      <c r="F4870" s="5">
        <v>-1.5609194946349714</v>
      </c>
      <c r="G4870" s="5">
        <f>'PG facts'!D28</f>
        <v>-8</v>
      </c>
      <c r="H4870" s="5">
        <f t="shared" ref="H4870:H4933" si="152">F4870^2</f>
        <v>2.4364696687314944</v>
      </c>
      <c r="I4870" s="5">
        <f t="shared" ref="I4870:I4933" si="153">F4870*G4870</f>
        <v>12.487355957079771</v>
      </c>
    </row>
    <row r="4871" spans="1:9" ht="25" customHeight="1">
      <c r="A4871" s="1"/>
      <c r="B4871" s="1">
        <v>249</v>
      </c>
      <c r="C4871" s="13" t="s">
        <v>47</v>
      </c>
      <c r="D4871" s="4">
        <v>45016</v>
      </c>
      <c r="E4871" s="4">
        <v>45037</v>
      </c>
      <c r="F4871" s="5">
        <v>-0.28354349497309306</v>
      </c>
      <c r="G4871" s="5">
        <f>'PG facts'!D35</f>
        <v>-1</v>
      </c>
      <c r="H4871" s="5">
        <f t="shared" si="152"/>
        <v>8.0396913541556453E-2</v>
      </c>
      <c r="I4871" s="5">
        <f t="shared" si="153"/>
        <v>0.28354349497309306</v>
      </c>
    </row>
    <row r="4872" spans="1:9" ht="25" customHeight="1">
      <c r="A4872" s="1"/>
      <c r="B4872" s="1">
        <v>249</v>
      </c>
      <c r="C4872" s="13" t="s">
        <v>47</v>
      </c>
      <c r="D4872" s="4">
        <v>45107</v>
      </c>
      <c r="E4872" s="4">
        <v>45135</v>
      </c>
      <c r="F4872" s="5">
        <v>-7.7104862613153191E-2</v>
      </c>
      <c r="G4872" s="5">
        <f>'PG facts'!D42</f>
        <v>-1</v>
      </c>
      <c r="H4872" s="5">
        <f t="shared" si="152"/>
        <v>5.9451598385932289E-3</v>
      </c>
      <c r="I4872" s="5">
        <f t="shared" si="153"/>
        <v>7.7104862613153191E-2</v>
      </c>
    </row>
    <row r="4873" spans="1:9" ht="25" customHeight="1">
      <c r="A4873" s="1"/>
      <c r="B4873" s="1">
        <v>249</v>
      </c>
      <c r="C4873" s="13" t="s">
        <v>47</v>
      </c>
      <c r="D4873" s="4">
        <v>45199</v>
      </c>
      <c r="E4873" s="4">
        <v>45217</v>
      </c>
      <c r="F4873" s="5">
        <v>1.3149542033191297</v>
      </c>
      <c r="G4873" s="5">
        <f>'PG facts'!D49</f>
        <v>-2</v>
      </c>
      <c r="H4873" s="5">
        <f t="shared" si="152"/>
        <v>1.7291045568266472</v>
      </c>
      <c r="I4873" s="5">
        <f t="shared" si="153"/>
        <v>-2.6299084066382594</v>
      </c>
    </row>
    <row r="4874" spans="1:9" ht="25" customHeight="1">
      <c r="A4874" s="1"/>
      <c r="B4874" s="1">
        <v>249</v>
      </c>
      <c r="C4874" s="13" t="s">
        <v>47</v>
      </c>
      <c r="D4874" s="4">
        <v>45291</v>
      </c>
      <c r="E4874" s="4">
        <v>45314</v>
      </c>
      <c r="F4874" s="5">
        <v>2.2032156673114089</v>
      </c>
      <c r="G4874" s="5">
        <f>'PG facts'!D56</f>
        <v>1</v>
      </c>
      <c r="H4874" s="5">
        <f t="shared" si="152"/>
        <v>4.854159276686457</v>
      </c>
      <c r="I4874" s="5">
        <f t="shared" si="153"/>
        <v>2.2032156673114089</v>
      </c>
    </row>
    <row r="4875" spans="1:9" ht="25" customHeight="1">
      <c r="A4875" s="1"/>
      <c r="B4875" s="1">
        <v>249</v>
      </c>
      <c r="C4875" s="13" t="s">
        <v>47</v>
      </c>
      <c r="D4875" s="4">
        <v>45382</v>
      </c>
      <c r="E4875" s="4">
        <v>45401</v>
      </c>
      <c r="F4875" s="5">
        <v>1.360673628563136</v>
      </c>
      <c r="G4875" s="5">
        <f>'PG facts'!D63</f>
        <v>2</v>
      </c>
      <c r="H4875" s="5">
        <f t="shared" si="152"/>
        <v>1.851432723467171</v>
      </c>
      <c r="I4875" s="5">
        <f t="shared" si="153"/>
        <v>2.721347257126272</v>
      </c>
    </row>
    <row r="4876" spans="1:9" ht="25" customHeight="1">
      <c r="A4876" s="1"/>
      <c r="B4876" s="1">
        <v>249</v>
      </c>
      <c r="C4876" s="13" t="s">
        <v>47</v>
      </c>
      <c r="D4876" s="4">
        <v>45473</v>
      </c>
      <c r="E4876" s="4">
        <v>45503</v>
      </c>
      <c r="F4876" s="5">
        <v>1.8739916021125014</v>
      </c>
      <c r="G4876" s="5">
        <f>'PG facts'!D70</f>
        <v>2</v>
      </c>
      <c r="H4876" s="5">
        <f t="shared" si="152"/>
        <v>3.5118445247881795</v>
      </c>
      <c r="I4876" s="5">
        <f t="shared" si="153"/>
        <v>3.7479832042250028</v>
      </c>
    </row>
    <row r="4877" spans="1:9" ht="25" customHeight="1">
      <c r="A4877" s="1"/>
      <c r="B4877" s="1">
        <v>249</v>
      </c>
      <c r="C4877" s="13" t="s">
        <v>47</v>
      </c>
      <c r="D4877" s="4">
        <v>45565</v>
      </c>
      <c r="E4877" s="4">
        <v>45583</v>
      </c>
      <c r="F4877" s="5">
        <v>2.247682698810527</v>
      </c>
      <c r="G4877" s="5">
        <f>'PG facts'!D77</f>
        <v>5</v>
      </c>
      <c r="H4877" s="5">
        <f t="shared" si="152"/>
        <v>5.0520775145321739</v>
      </c>
      <c r="I4877" s="5">
        <f t="shared" si="153"/>
        <v>11.238413494052635</v>
      </c>
    </row>
    <row r="4878" spans="1:9" ht="25" customHeight="1">
      <c r="A4878" s="1"/>
      <c r="B4878" s="1">
        <v>249</v>
      </c>
      <c r="C4878" s="13" t="s">
        <v>47</v>
      </c>
      <c r="D4878" s="4">
        <v>45657</v>
      </c>
      <c r="E4878" s="4">
        <v>45679</v>
      </c>
      <c r="F4878" s="5">
        <v>2.1103784092813216</v>
      </c>
      <c r="G4878" s="5">
        <f>'PG facts'!D84</f>
        <v>2</v>
      </c>
      <c r="H4878" s="5">
        <f t="shared" si="152"/>
        <v>4.453697030360761</v>
      </c>
      <c r="I4878" s="5">
        <f t="shared" si="153"/>
        <v>4.2207568185626432</v>
      </c>
    </row>
    <row r="4879" spans="1:9" ht="25" customHeight="1">
      <c r="A4879" s="1"/>
      <c r="B4879" s="1">
        <v>249</v>
      </c>
      <c r="C4879" s="13" t="s">
        <v>47</v>
      </c>
      <c r="D4879" s="4">
        <v>45747</v>
      </c>
      <c r="E4879" s="4">
        <v>45771</v>
      </c>
      <c r="F4879" s="5">
        <v>2.8695325773440361</v>
      </c>
      <c r="G4879" s="5">
        <f>'PG facts'!D91</f>
        <v>1</v>
      </c>
      <c r="H4879" s="5">
        <f t="shared" si="152"/>
        <v>8.2342172124387059</v>
      </c>
      <c r="I4879" s="5">
        <f t="shared" si="153"/>
        <v>2.8695325773440361</v>
      </c>
    </row>
    <row r="4880" spans="1:9" ht="25" customHeight="1">
      <c r="A4880" s="1"/>
      <c r="B4880" s="1">
        <v>249</v>
      </c>
      <c r="C4880" s="13" t="s">
        <v>50</v>
      </c>
      <c r="D4880" s="4">
        <v>44742</v>
      </c>
      <c r="E4880" s="4">
        <v>44771</v>
      </c>
      <c r="F4880" s="5">
        <v>3.4048088537418808</v>
      </c>
      <c r="G4880" s="5">
        <f>'PG facts'!D14</f>
        <v>-2</v>
      </c>
      <c r="H4880" s="5">
        <f t="shared" si="152"/>
        <v>11.5927233305191</v>
      </c>
      <c r="I4880" s="5">
        <f t="shared" si="153"/>
        <v>-6.8096177074837616</v>
      </c>
    </row>
    <row r="4881" spans="1:9" ht="25" customHeight="1">
      <c r="A4881" s="1"/>
      <c r="B4881" s="1">
        <v>249</v>
      </c>
      <c r="C4881" s="13" t="s">
        <v>50</v>
      </c>
      <c r="D4881" s="4">
        <v>44834</v>
      </c>
      <c r="E4881" s="4">
        <v>44853</v>
      </c>
      <c r="F4881" s="5">
        <v>-0.26864270520209343</v>
      </c>
      <c r="G4881" s="5">
        <f>'PG facts'!D21</f>
        <v>1</v>
      </c>
      <c r="H4881" s="5">
        <f t="shared" si="152"/>
        <v>7.2168903058298872E-2</v>
      </c>
      <c r="I4881" s="5">
        <f t="shared" si="153"/>
        <v>-0.26864270520209343</v>
      </c>
    </row>
    <row r="4882" spans="1:9" ht="25" customHeight="1">
      <c r="A4882" s="1"/>
      <c r="B4882" s="1">
        <v>249</v>
      </c>
      <c r="C4882" s="13" t="s">
        <v>50</v>
      </c>
      <c r="D4882" s="4">
        <v>44926</v>
      </c>
      <c r="E4882" s="4">
        <v>44945</v>
      </c>
      <c r="F4882" s="5">
        <v>-0.97880747126437573</v>
      </c>
      <c r="G4882" s="5">
        <f>'PG facts'!D28</f>
        <v>-8</v>
      </c>
      <c r="H4882" s="5">
        <f t="shared" si="152"/>
        <v>0.95806406580296166</v>
      </c>
      <c r="I4882" s="5">
        <f t="shared" si="153"/>
        <v>7.8304597701150058</v>
      </c>
    </row>
    <row r="4883" spans="1:9" ht="25" customHeight="1">
      <c r="A4883" s="1"/>
      <c r="B4883" s="1">
        <v>249</v>
      </c>
      <c r="C4883" s="13" t="s">
        <v>50</v>
      </c>
      <c r="D4883" s="4">
        <v>45016</v>
      </c>
      <c r="E4883" s="4">
        <v>45037</v>
      </c>
      <c r="F4883" s="5">
        <v>-1.5609194946349714</v>
      </c>
      <c r="G4883" s="5">
        <f>'PG facts'!D35</f>
        <v>-1</v>
      </c>
      <c r="H4883" s="5">
        <f t="shared" si="152"/>
        <v>2.4364696687314944</v>
      </c>
      <c r="I4883" s="5">
        <f t="shared" si="153"/>
        <v>1.5609194946349714</v>
      </c>
    </row>
    <row r="4884" spans="1:9" ht="25" customHeight="1">
      <c r="A4884" s="1"/>
      <c r="B4884" s="1">
        <v>249</v>
      </c>
      <c r="C4884" s="13" t="s">
        <v>50</v>
      </c>
      <c r="D4884" s="4">
        <v>45107</v>
      </c>
      <c r="E4884" s="4">
        <v>45135</v>
      </c>
      <c r="F4884" s="5">
        <v>-0.28354349497309306</v>
      </c>
      <c r="G4884" s="5">
        <f>'PG facts'!D42</f>
        <v>-1</v>
      </c>
      <c r="H4884" s="5">
        <f t="shared" si="152"/>
        <v>8.0396913541556453E-2</v>
      </c>
      <c r="I4884" s="5">
        <f t="shared" si="153"/>
        <v>0.28354349497309306</v>
      </c>
    </row>
    <row r="4885" spans="1:9" ht="25" customHeight="1">
      <c r="A4885" s="1"/>
      <c r="B4885" s="1">
        <v>249</v>
      </c>
      <c r="C4885" s="13" t="s">
        <v>50</v>
      </c>
      <c r="D4885" s="4">
        <v>45199</v>
      </c>
      <c r="E4885" s="4">
        <v>45217</v>
      </c>
      <c r="F4885" s="5">
        <v>-7.7104862613153191E-2</v>
      </c>
      <c r="G4885" s="5">
        <f>'PG facts'!D49</f>
        <v>-2</v>
      </c>
      <c r="H4885" s="5">
        <f t="shared" si="152"/>
        <v>5.9451598385932289E-3</v>
      </c>
      <c r="I4885" s="5">
        <f t="shared" si="153"/>
        <v>0.15420972522630638</v>
      </c>
    </row>
    <row r="4886" spans="1:9" ht="25" customHeight="1">
      <c r="A4886" s="1"/>
      <c r="B4886" s="1">
        <v>249</v>
      </c>
      <c r="C4886" s="13" t="s">
        <v>50</v>
      </c>
      <c r="D4886" s="4">
        <v>45291</v>
      </c>
      <c r="E4886" s="4">
        <v>45314</v>
      </c>
      <c r="F4886" s="5">
        <v>1.3149542033191297</v>
      </c>
      <c r="G4886" s="5">
        <f>'PG facts'!D56</f>
        <v>1</v>
      </c>
      <c r="H4886" s="5">
        <f t="shared" si="152"/>
        <v>1.7291045568266472</v>
      </c>
      <c r="I4886" s="5">
        <f t="shared" si="153"/>
        <v>1.3149542033191297</v>
      </c>
    </row>
    <row r="4887" spans="1:9" ht="25" customHeight="1">
      <c r="A4887" s="1"/>
      <c r="B4887" s="1">
        <v>249</v>
      </c>
      <c r="C4887" s="13" t="s">
        <v>50</v>
      </c>
      <c r="D4887" s="4">
        <v>45382</v>
      </c>
      <c r="E4887" s="4">
        <v>45401</v>
      </c>
      <c r="F4887" s="5">
        <v>2.2032156673114089</v>
      </c>
      <c r="G4887" s="5">
        <f>'PG facts'!D63</f>
        <v>2</v>
      </c>
      <c r="H4887" s="5">
        <f t="shared" si="152"/>
        <v>4.854159276686457</v>
      </c>
      <c r="I4887" s="5">
        <f t="shared" si="153"/>
        <v>4.4064313346228179</v>
      </c>
    </row>
    <row r="4888" spans="1:9" ht="25" customHeight="1">
      <c r="A4888" s="1"/>
      <c r="B4888" s="1">
        <v>249</v>
      </c>
      <c r="C4888" s="13" t="s">
        <v>50</v>
      </c>
      <c r="D4888" s="4">
        <v>45473</v>
      </c>
      <c r="E4888" s="4">
        <v>45503</v>
      </c>
      <c r="F4888" s="5">
        <v>1.360673628563136</v>
      </c>
      <c r="G4888" s="5">
        <f>'PG facts'!D70</f>
        <v>2</v>
      </c>
      <c r="H4888" s="5">
        <f t="shared" si="152"/>
        <v>1.851432723467171</v>
      </c>
      <c r="I4888" s="5">
        <f t="shared" si="153"/>
        <v>2.721347257126272</v>
      </c>
    </row>
    <row r="4889" spans="1:9" ht="25" customHeight="1">
      <c r="A4889" s="1"/>
      <c r="B4889" s="1">
        <v>249</v>
      </c>
      <c r="C4889" s="13" t="s">
        <v>50</v>
      </c>
      <c r="D4889" s="4">
        <v>45565</v>
      </c>
      <c r="E4889" s="4">
        <v>45583</v>
      </c>
      <c r="F4889" s="5">
        <v>1.8739916021125014</v>
      </c>
      <c r="G4889" s="5">
        <f>'PG facts'!D77</f>
        <v>5</v>
      </c>
      <c r="H4889" s="5">
        <f t="shared" si="152"/>
        <v>3.5118445247881795</v>
      </c>
      <c r="I4889" s="5">
        <f t="shared" si="153"/>
        <v>9.369958010562506</v>
      </c>
    </row>
    <row r="4890" spans="1:9" ht="25" customHeight="1">
      <c r="A4890" s="1"/>
      <c r="B4890" s="1">
        <v>249</v>
      </c>
      <c r="C4890" s="13" t="s">
        <v>50</v>
      </c>
      <c r="D4890" s="4">
        <v>45657</v>
      </c>
      <c r="E4890" s="4">
        <v>45679</v>
      </c>
      <c r="F4890" s="5">
        <v>2.247682698810527</v>
      </c>
      <c r="G4890" s="5">
        <f>'PG facts'!D84</f>
        <v>2</v>
      </c>
      <c r="H4890" s="5">
        <f t="shared" si="152"/>
        <v>5.0520775145321739</v>
      </c>
      <c r="I4890" s="5">
        <f t="shared" si="153"/>
        <v>4.4953653976210539</v>
      </c>
    </row>
    <row r="4891" spans="1:9" ht="25" customHeight="1">
      <c r="A4891" s="1"/>
      <c r="B4891" s="1">
        <v>249</v>
      </c>
      <c r="C4891" s="13" t="s">
        <v>50</v>
      </c>
      <c r="D4891" s="4">
        <v>45747</v>
      </c>
      <c r="E4891" s="4">
        <v>45771</v>
      </c>
      <c r="F4891" s="5">
        <v>2.1103784092813216</v>
      </c>
      <c r="G4891" s="5">
        <f>'PG facts'!D91</f>
        <v>1</v>
      </c>
      <c r="H4891" s="5">
        <f t="shared" si="152"/>
        <v>4.453697030360761</v>
      </c>
      <c r="I4891" s="5">
        <f t="shared" si="153"/>
        <v>2.1103784092813216</v>
      </c>
    </row>
    <row r="4892" spans="1:9" ht="25" customHeight="1">
      <c r="A4892" s="1"/>
      <c r="B4892" s="1">
        <v>250</v>
      </c>
      <c r="C4892" s="13" t="s">
        <v>47</v>
      </c>
      <c r="D4892" s="4">
        <v>44651</v>
      </c>
      <c r="E4892" s="4">
        <v>44671</v>
      </c>
      <c r="F4892" s="5">
        <v>3.4048088537418808</v>
      </c>
      <c r="G4892" s="5">
        <f>'PG facts'!D8</f>
        <v>8</v>
      </c>
      <c r="H4892" s="5">
        <f t="shared" si="152"/>
        <v>11.5927233305191</v>
      </c>
      <c r="I4892" s="5">
        <f t="shared" si="153"/>
        <v>27.238470829935046</v>
      </c>
    </row>
    <row r="4893" spans="1:9" ht="25" customHeight="1">
      <c r="A4893" s="1"/>
      <c r="B4893" s="1">
        <v>250</v>
      </c>
      <c r="C4893" s="13" t="s">
        <v>47</v>
      </c>
      <c r="D4893" s="4">
        <v>44742</v>
      </c>
      <c r="E4893" s="4">
        <v>44771</v>
      </c>
      <c r="F4893" s="5">
        <v>-0.26864270520209343</v>
      </c>
      <c r="G4893" s="5">
        <f>'PG facts'!D15</f>
        <v>0</v>
      </c>
      <c r="H4893" s="5">
        <f t="shared" si="152"/>
        <v>7.2168903058298872E-2</v>
      </c>
      <c r="I4893" s="5">
        <f t="shared" si="153"/>
        <v>0</v>
      </c>
    </row>
    <row r="4894" spans="1:9" ht="25" customHeight="1">
      <c r="A4894" s="1"/>
      <c r="B4894" s="1">
        <v>250</v>
      </c>
      <c r="C4894" s="13" t="s">
        <v>47</v>
      </c>
      <c r="D4894" s="4">
        <v>44834</v>
      </c>
      <c r="E4894" s="4">
        <v>44853</v>
      </c>
      <c r="F4894" s="5">
        <v>-0.97880747126437573</v>
      </c>
      <c r="G4894" s="5">
        <f>'PG facts'!D22</f>
        <v>-2</v>
      </c>
      <c r="H4894" s="5">
        <f t="shared" si="152"/>
        <v>0.95806406580296166</v>
      </c>
      <c r="I4894" s="5">
        <f t="shared" si="153"/>
        <v>1.9576149425287515</v>
      </c>
    </row>
    <row r="4895" spans="1:9" ht="25" customHeight="1">
      <c r="A4895" s="1"/>
      <c r="B4895" s="1">
        <v>250</v>
      </c>
      <c r="C4895" s="13" t="s">
        <v>47</v>
      </c>
      <c r="D4895" s="4">
        <v>44926</v>
      </c>
      <c r="E4895" s="4">
        <v>44945</v>
      </c>
      <c r="F4895" s="5">
        <v>-1.5609194946349714</v>
      </c>
      <c r="G4895" s="5">
        <f>'PG facts'!D29</f>
        <v>-1</v>
      </c>
      <c r="H4895" s="5">
        <f t="shared" si="152"/>
        <v>2.4364696687314944</v>
      </c>
      <c r="I4895" s="5">
        <f t="shared" si="153"/>
        <v>1.5609194946349714</v>
      </c>
    </row>
    <row r="4896" spans="1:9" ht="25" customHeight="1">
      <c r="A4896" s="1"/>
      <c r="B4896" s="1">
        <v>250</v>
      </c>
      <c r="C4896" s="13" t="s">
        <v>47</v>
      </c>
      <c r="D4896" s="4">
        <v>45016</v>
      </c>
      <c r="E4896" s="4">
        <v>45037</v>
      </c>
      <c r="F4896" s="5">
        <v>-0.28354349497309306</v>
      </c>
      <c r="G4896" s="5">
        <f>'PG facts'!D36</f>
        <v>1</v>
      </c>
      <c r="H4896" s="5">
        <f t="shared" si="152"/>
        <v>8.0396913541556453E-2</v>
      </c>
      <c r="I4896" s="5">
        <f t="shared" si="153"/>
        <v>-0.28354349497309306</v>
      </c>
    </row>
    <row r="4897" spans="1:9" ht="25" customHeight="1">
      <c r="A4897" s="1"/>
      <c r="B4897" s="1">
        <v>250</v>
      </c>
      <c r="C4897" s="13" t="s">
        <v>47</v>
      </c>
      <c r="D4897" s="4">
        <v>45107</v>
      </c>
      <c r="E4897" s="4">
        <v>45135</v>
      </c>
      <c r="F4897" s="5">
        <v>-7.7104862613153191E-2</v>
      </c>
      <c r="G4897" s="5">
        <f>'PG facts'!D43</f>
        <v>-3</v>
      </c>
      <c r="H4897" s="5">
        <f t="shared" si="152"/>
        <v>5.9451598385932289E-3</v>
      </c>
      <c r="I4897" s="5">
        <f t="shared" si="153"/>
        <v>0.23131458783945957</v>
      </c>
    </row>
    <row r="4898" spans="1:9" ht="25" customHeight="1">
      <c r="A4898" s="1"/>
      <c r="B4898" s="1">
        <v>250</v>
      </c>
      <c r="C4898" s="13" t="s">
        <v>47</v>
      </c>
      <c r="D4898" s="4">
        <v>45199</v>
      </c>
      <c r="E4898" s="4">
        <v>45217</v>
      </c>
      <c r="F4898" s="5">
        <v>1.3149542033191297</v>
      </c>
      <c r="G4898" s="5">
        <f>'PG facts'!D50</f>
        <v>2</v>
      </c>
      <c r="H4898" s="5">
        <f t="shared" si="152"/>
        <v>1.7291045568266472</v>
      </c>
      <c r="I4898" s="5">
        <f t="shared" si="153"/>
        <v>2.6299084066382594</v>
      </c>
    </row>
    <row r="4899" spans="1:9" ht="25" customHeight="1">
      <c r="A4899" s="1"/>
      <c r="B4899" s="1">
        <v>250</v>
      </c>
      <c r="C4899" s="13" t="s">
        <v>47</v>
      </c>
      <c r="D4899" s="4">
        <v>45291</v>
      </c>
      <c r="E4899" s="4">
        <v>45314</v>
      </c>
      <c r="F4899" s="5">
        <v>2.2032156673114089</v>
      </c>
      <c r="G4899" s="5">
        <f>'PG facts'!D57</f>
        <v>-4</v>
      </c>
      <c r="H4899" s="5">
        <f t="shared" si="152"/>
        <v>4.854159276686457</v>
      </c>
      <c r="I4899" s="5">
        <f t="shared" si="153"/>
        <v>-8.8128626692456358</v>
      </c>
    </row>
    <row r="4900" spans="1:9" ht="25" customHeight="1">
      <c r="A4900" s="1"/>
      <c r="B4900" s="1">
        <v>250</v>
      </c>
      <c r="C4900" s="13" t="s">
        <v>47</v>
      </c>
      <c r="D4900" s="4">
        <v>45382</v>
      </c>
      <c r="E4900" s="4">
        <v>45401</v>
      </c>
      <c r="F4900" s="5">
        <v>1.360673628563136</v>
      </c>
      <c r="G4900" s="5">
        <f>'PG facts'!D64</f>
        <v>-4</v>
      </c>
      <c r="H4900" s="5">
        <f t="shared" si="152"/>
        <v>1.851432723467171</v>
      </c>
      <c r="I4900" s="5">
        <f t="shared" si="153"/>
        <v>-5.442694514252544</v>
      </c>
    </row>
    <row r="4901" spans="1:9" ht="25" customHeight="1">
      <c r="A4901" s="1"/>
      <c r="B4901" s="1">
        <v>250</v>
      </c>
      <c r="C4901" s="13" t="s">
        <v>47</v>
      </c>
      <c r="D4901" s="4">
        <v>45473</v>
      </c>
      <c r="E4901" s="4">
        <v>45503</v>
      </c>
      <c r="F4901" s="5">
        <v>1.8739916021125014</v>
      </c>
      <c r="G4901" s="5">
        <f>'PG facts'!D71</f>
        <v>1</v>
      </c>
      <c r="H4901" s="5">
        <f t="shared" si="152"/>
        <v>3.5118445247881795</v>
      </c>
      <c r="I4901" s="5">
        <f t="shared" si="153"/>
        <v>1.8739916021125014</v>
      </c>
    </row>
    <row r="4902" spans="1:9" ht="25" customHeight="1">
      <c r="A4902" s="1"/>
      <c r="B4902" s="1">
        <v>250</v>
      </c>
      <c r="C4902" s="13" t="s">
        <v>47</v>
      </c>
      <c r="D4902" s="4">
        <v>45565</v>
      </c>
      <c r="E4902" s="4">
        <v>45583</v>
      </c>
      <c r="F4902" s="5">
        <v>2.247682698810527</v>
      </c>
      <c r="G4902" s="5">
        <f>'PG facts'!D78</f>
        <v>-1</v>
      </c>
      <c r="H4902" s="5">
        <f t="shared" si="152"/>
        <v>5.0520775145321739</v>
      </c>
      <c r="I4902" s="5">
        <f t="shared" si="153"/>
        <v>-2.247682698810527</v>
      </c>
    </row>
    <row r="4903" spans="1:9" ht="25" customHeight="1">
      <c r="A4903" s="1"/>
      <c r="B4903" s="1">
        <v>250</v>
      </c>
      <c r="C4903" s="13" t="s">
        <v>47</v>
      </c>
      <c r="D4903" s="4">
        <v>45657</v>
      </c>
      <c r="E4903" s="4">
        <v>45679</v>
      </c>
      <c r="F4903" s="5">
        <v>2.1103784092813216</v>
      </c>
      <c r="G4903" s="5">
        <f>'PG facts'!D85</f>
        <v>0</v>
      </c>
      <c r="H4903" s="5">
        <f t="shared" si="152"/>
        <v>4.453697030360761</v>
      </c>
      <c r="I4903" s="5">
        <f t="shared" si="153"/>
        <v>0</v>
      </c>
    </row>
    <row r="4904" spans="1:9" ht="25" customHeight="1">
      <c r="A4904" s="1"/>
      <c r="B4904" s="1">
        <v>250</v>
      </c>
      <c r="C4904" s="13" t="s">
        <v>50</v>
      </c>
      <c r="D4904" s="4">
        <v>44742</v>
      </c>
      <c r="E4904" s="4">
        <v>44771</v>
      </c>
      <c r="F4904" s="5">
        <v>3.4048088537418808</v>
      </c>
      <c r="G4904" s="5">
        <f>'PG facts'!D15</f>
        <v>0</v>
      </c>
      <c r="H4904" s="5">
        <f t="shared" si="152"/>
        <v>11.5927233305191</v>
      </c>
      <c r="I4904" s="5">
        <f t="shared" si="153"/>
        <v>0</v>
      </c>
    </row>
    <row r="4905" spans="1:9" ht="25" customHeight="1">
      <c r="A4905" s="1"/>
      <c r="B4905" s="1">
        <v>250</v>
      </c>
      <c r="C4905" s="13" t="s">
        <v>50</v>
      </c>
      <c r="D4905" s="4">
        <v>44834</v>
      </c>
      <c r="E4905" s="4">
        <v>44853</v>
      </c>
      <c r="F4905" s="5">
        <v>-0.26864270520209343</v>
      </c>
      <c r="G4905" s="5">
        <f>'PG facts'!D22</f>
        <v>-2</v>
      </c>
      <c r="H4905" s="5">
        <f t="shared" si="152"/>
        <v>7.2168903058298872E-2</v>
      </c>
      <c r="I4905" s="5">
        <f t="shared" si="153"/>
        <v>0.53728541040418687</v>
      </c>
    </row>
    <row r="4906" spans="1:9" ht="25" customHeight="1">
      <c r="A4906" s="1"/>
      <c r="B4906" s="1">
        <v>250</v>
      </c>
      <c r="C4906" s="13" t="s">
        <v>50</v>
      </c>
      <c r="D4906" s="4">
        <v>44926</v>
      </c>
      <c r="E4906" s="4">
        <v>44945</v>
      </c>
      <c r="F4906" s="5">
        <v>-0.97880747126437573</v>
      </c>
      <c r="G4906" s="5">
        <f>'PG facts'!D29</f>
        <v>-1</v>
      </c>
      <c r="H4906" s="5">
        <f t="shared" si="152"/>
        <v>0.95806406580296166</v>
      </c>
      <c r="I4906" s="5">
        <f t="shared" si="153"/>
        <v>0.97880747126437573</v>
      </c>
    </row>
    <row r="4907" spans="1:9" ht="25" customHeight="1">
      <c r="A4907" s="1"/>
      <c r="B4907" s="1">
        <v>250</v>
      </c>
      <c r="C4907" s="13" t="s">
        <v>50</v>
      </c>
      <c r="D4907" s="4">
        <v>45016</v>
      </c>
      <c r="E4907" s="4">
        <v>45037</v>
      </c>
      <c r="F4907" s="5">
        <v>-1.5609194946349714</v>
      </c>
      <c r="G4907" s="5">
        <f>'PG facts'!D36</f>
        <v>1</v>
      </c>
      <c r="H4907" s="5">
        <f t="shared" si="152"/>
        <v>2.4364696687314944</v>
      </c>
      <c r="I4907" s="5">
        <f t="shared" si="153"/>
        <v>-1.5609194946349714</v>
      </c>
    </row>
    <row r="4908" spans="1:9" ht="25" customHeight="1">
      <c r="A4908" s="1"/>
      <c r="B4908" s="1">
        <v>250</v>
      </c>
      <c r="C4908" s="13" t="s">
        <v>50</v>
      </c>
      <c r="D4908" s="4">
        <v>45107</v>
      </c>
      <c r="E4908" s="4">
        <v>45135</v>
      </c>
      <c r="F4908" s="5">
        <v>-0.28354349497309306</v>
      </c>
      <c r="G4908" s="5">
        <f>'PG facts'!D43</f>
        <v>-3</v>
      </c>
      <c r="H4908" s="5">
        <f t="shared" si="152"/>
        <v>8.0396913541556453E-2</v>
      </c>
      <c r="I4908" s="5">
        <f t="shared" si="153"/>
        <v>0.85063048491927917</v>
      </c>
    </row>
    <row r="4909" spans="1:9" ht="25" customHeight="1">
      <c r="A4909" s="1"/>
      <c r="B4909" s="1">
        <v>250</v>
      </c>
      <c r="C4909" s="13" t="s">
        <v>50</v>
      </c>
      <c r="D4909" s="4">
        <v>45199</v>
      </c>
      <c r="E4909" s="4">
        <v>45217</v>
      </c>
      <c r="F4909" s="5">
        <v>-7.7104862613153191E-2</v>
      </c>
      <c r="G4909" s="5">
        <f>'PG facts'!D50</f>
        <v>2</v>
      </c>
      <c r="H4909" s="5">
        <f t="shared" si="152"/>
        <v>5.9451598385932289E-3</v>
      </c>
      <c r="I4909" s="5">
        <f t="shared" si="153"/>
        <v>-0.15420972522630638</v>
      </c>
    </row>
    <row r="4910" spans="1:9" ht="25" customHeight="1">
      <c r="A4910" s="1"/>
      <c r="B4910" s="1">
        <v>250</v>
      </c>
      <c r="C4910" s="13" t="s">
        <v>50</v>
      </c>
      <c r="D4910" s="4">
        <v>45291</v>
      </c>
      <c r="E4910" s="4">
        <v>45314</v>
      </c>
      <c r="F4910" s="5">
        <v>1.3149542033191297</v>
      </c>
      <c r="G4910" s="5">
        <f>'PG facts'!D57</f>
        <v>-4</v>
      </c>
      <c r="H4910" s="5">
        <f t="shared" si="152"/>
        <v>1.7291045568266472</v>
      </c>
      <c r="I4910" s="5">
        <f t="shared" si="153"/>
        <v>-5.2598168132765188</v>
      </c>
    </row>
    <row r="4911" spans="1:9" ht="25" customHeight="1">
      <c r="A4911" s="1"/>
      <c r="B4911" s="1">
        <v>250</v>
      </c>
      <c r="C4911" s="13" t="s">
        <v>50</v>
      </c>
      <c r="D4911" s="4">
        <v>45382</v>
      </c>
      <c r="E4911" s="4">
        <v>45401</v>
      </c>
      <c r="F4911" s="5">
        <v>2.2032156673114089</v>
      </c>
      <c r="G4911" s="5">
        <f>'PG facts'!D64</f>
        <v>-4</v>
      </c>
      <c r="H4911" s="5">
        <f t="shared" si="152"/>
        <v>4.854159276686457</v>
      </c>
      <c r="I4911" s="5">
        <f t="shared" si="153"/>
        <v>-8.8128626692456358</v>
      </c>
    </row>
    <row r="4912" spans="1:9" ht="25" customHeight="1">
      <c r="A4912" s="1"/>
      <c r="B4912" s="1">
        <v>250</v>
      </c>
      <c r="C4912" s="13" t="s">
        <v>50</v>
      </c>
      <c r="D4912" s="4">
        <v>45473</v>
      </c>
      <c r="E4912" s="4">
        <v>45503</v>
      </c>
      <c r="F4912" s="5">
        <v>1.360673628563136</v>
      </c>
      <c r="G4912" s="5">
        <f>'PG facts'!D71</f>
        <v>1</v>
      </c>
      <c r="H4912" s="5">
        <f t="shared" si="152"/>
        <v>1.851432723467171</v>
      </c>
      <c r="I4912" s="5">
        <f t="shared" si="153"/>
        <v>1.360673628563136</v>
      </c>
    </row>
    <row r="4913" spans="1:9" ht="25" customHeight="1">
      <c r="A4913" s="1"/>
      <c r="B4913" s="1">
        <v>250</v>
      </c>
      <c r="C4913" s="13" t="s">
        <v>50</v>
      </c>
      <c r="D4913" s="4">
        <v>45565</v>
      </c>
      <c r="E4913" s="4">
        <v>45583</v>
      </c>
      <c r="F4913" s="5">
        <v>1.8739916021125014</v>
      </c>
      <c r="G4913" s="5">
        <f>'PG facts'!D78</f>
        <v>-1</v>
      </c>
      <c r="H4913" s="5">
        <f t="shared" si="152"/>
        <v>3.5118445247881795</v>
      </c>
      <c r="I4913" s="5">
        <f t="shared" si="153"/>
        <v>-1.8739916021125014</v>
      </c>
    </row>
    <row r="4914" spans="1:9" ht="25" customHeight="1">
      <c r="A4914" s="1"/>
      <c r="B4914" s="1">
        <v>250</v>
      </c>
      <c r="C4914" s="13" t="s">
        <v>50</v>
      </c>
      <c r="D4914" s="4">
        <v>45657</v>
      </c>
      <c r="E4914" s="4">
        <v>45679</v>
      </c>
      <c r="F4914" s="5">
        <v>2.247682698810527</v>
      </c>
      <c r="G4914" s="5">
        <f>'PG facts'!D85</f>
        <v>0</v>
      </c>
      <c r="H4914" s="5">
        <f t="shared" si="152"/>
        <v>5.0520775145321739</v>
      </c>
      <c r="I4914" s="5">
        <f t="shared" si="153"/>
        <v>0</v>
      </c>
    </row>
    <row r="4915" spans="1:9" ht="25" customHeight="1">
      <c r="A4915" s="1"/>
      <c r="B4915" s="1">
        <v>251</v>
      </c>
      <c r="C4915" s="13" t="s">
        <v>47</v>
      </c>
      <c r="D4915" s="4">
        <v>44651</v>
      </c>
      <c r="E4915" s="4">
        <v>44671</v>
      </c>
      <c r="F4915" s="5">
        <v>3.4048088537418808</v>
      </c>
      <c r="G4915" s="5">
        <f>'PG facts'!D8</f>
        <v>8</v>
      </c>
      <c r="H4915" s="5">
        <f t="shared" si="152"/>
        <v>11.5927233305191</v>
      </c>
      <c r="I4915" s="5">
        <f t="shared" si="153"/>
        <v>27.238470829935046</v>
      </c>
    </row>
    <row r="4916" spans="1:9" ht="25" customHeight="1">
      <c r="A4916" s="1"/>
      <c r="B4916" s="1">
        <v>251</v>
      </c>
      <c r="C4916" s="13" t="s">
        <v>47</v>
      </c>
      <c r="D4916" s="4">
        <v>44742</v>
      </c>
      <c r="E4916" s="4">
        <v>44771</v>
      </c>
      <c r="F4916" s="5">
        <v>-0.26864270520209343</v>
      </c>
      <c r="G4916" s="5">
        <f>'PG facts'!D15</f>
        <v>0</v>
      </c>
      <c r="H4916" s="5">
        <f t="shared" si="152"/>
        <v>7.2168903058298872E-2</v>
      </c>
      <c r="I4916" s="5">
        <f t="shared" si="153"/>
        <v>0</v>
      </c>
    </row>
    <row r="4917" spans="1:9" ht="25" customHeight="1">
      <c r="A4917" s="1"/>
      <c r="B4917" s="1">
        <v>251</v>
      </c>
      <c r="C4917" s="13" t="s">
        <v>47</v>
      </c>
      <c r="D4917" s="4">
        <v>44834</v>
      </c>
      <c r="E4917" s="4">
        <v>44853</v>
      </c>
      <c r="F4917" s="5">
        <v>-0.97880747126437573</v>
      </c>
      <c r="G4917" s="5">
        <f>'PG facts'!D22</f>
        <v>-2</v>
      </c>
      <c r="H4917" s="5">
        <f t="shared" si="152"/>
        <v>0.95806406580296166</v>
      </c>
      <c r="I4917" s="5">
        <f t="shared" si="153"/>
        <v>1.9576149425287515</v>
      </c>
    </row>
    <row r="4918" spans="1:9" ht="25" customHeight="1">
      <c r="A4918" s="1"/>
      <c r="B4918" s="1">
        <v>251</v>
      </c>
      <c r="C4918" s="13" t="s">
        <v>47</v>
      </c>
      <c r="D4918" s="4">
        <v>44926</v>
      </c>
      <c r="E4918" s="4">
        <v>44945</v>
      </c>
      <c r="F4918" s="5">
        <v>-1.5609194946349714</v>
      </c>
      <c r="G4918" s="5">
        <f>'PG facts'!D29</f>
        <v>-1</v>
      </c>
      <c r="H4918" s="5">
        <f t="shared" si="152"/>
        <v>2.4364696687314944</v>
      </c>
      <c r="I4918" s="5">
        <f t="shared" si="153"/>
        <v>1.5609194946349714</v>
      </c>
    </row>
    <row r="4919" spans="1:9" ht="25" customHeight="1">
      <c r="A4919" s="1"/>
      <c r="B4919" s="1">
        <v>251</v>
      </c>
      <c r="C4919" s="13" t="s">
        <v>47</v>
      </c>
      <c r="D4919" s="4">
        <v>45016</v>
      </c>
      <c r="E4919" s="4">
        <v>45037</v>
      </c>
      <c r="F4919" s="5">
        <v>-0.28354349497309306</v>
      </c>
      <c r="G4919" s="5">
        <f>'PG facts'!D36</f>
        <v>1</v>
      </c>
      <c r="H4919" s="5">
        <f t="shared" si="152"/>
        <v>8.0396913541556453E-2</v>
      </c>
      <c r="I4919" s="5">
        <f t="shared" si="153"/>
        <v>-0.28354349497309306</v>
      </c>
    </row>
    <row r="4920" spans="1:9" ht="25" customHeight="1">
      <c r="A4920" s="1"/>
      <c r="B4920" s="1">
        <v>251</v>
      </c>
      <c r="C4920" s="13" t="s">
        <v>47</v>
      </c>
      <c r="D4920" s="4">
        <v>45107</v>
      </c>
      <c r="E4920" s="4">
        <v>45135</v>
      </c>
      <c r="F4920" s="5">
        <v>-7.7104862613153191E-2</v>
      </c>
      <c r="G4920" s="5">
        <f>'PG facts'!D43</f>
        <v>-3</v>
      </c>
      <c r="H4920" s="5">
        <f t="shared" si="152"/>
        <v>5.9451598385932289E-3</v>
      </c>
      <c r="I4920" s="5">
        <f t="shared" si="153"/>
        <v>0.23131458783945957</v>
      </c>
    </row>
    <row r="4921" spans="1:9" ht="25" customHeight="1">
      <c r="A4921" s="1"/>
      <c r="B4921" s="1">
        <v>251</v>
      </c>
      <c r="C4921" s="13" t="s">
        <v>47</v>
      </c>
      <c r="D4921" s="4">
        <v>45199</v>
      </c>
      <c r="E4921" s="4">
        <v>45217</v>
      </c>
      <c r="F4921" s="5">
        <v>1.3149542033191297</v>
      </c>
      <c r="G4921" s="5">
        <f>'PG facts'!D50</f>
        <v>2</v>
      </c>
      <c r="H4921" s="5">
        <f t="shared" si="152"/>
        <v>1.7291045568266472</v>
      </c>
      <c r="I4921" s="5">
        <f t="shared" si="153"/>
        <v>2.6299084066382594</v>
      </c>
    </row>
    <row r="4922" spans="1:9" ht="25" customHeight="1">
      <c r="A4922" s="1"/>
      <c r="B4922" s="1">
        <v>251</v>
      </c>
      <c r="C4922" s="13" t="s">
        <v>47</v>
      </c>
      <c r="D4922" s="4">
        <v>45291</v>
      </c>
      <c r="E4922" s="4">
        <v>45314</v>
      </c>
      <c r="F4922" s="5">
        <v>2.2032156673114089</v>
      </c>
      <c r="G4922" s="5">
        <f>'PG facts'!D57</f>
        <v>-4</v>
      </c>
      <c r="H4922" s="5">
        <f t="shared" si="152"/>
        <v>4.854159276686457</v>
      </c>
      <c r="I4922" s="5">
        <f t="shared" si="153"/>
        <v>-8.8128626692456358</v>
      </c>
    </row>
    <row r="4923" spans="1:9" ht="25" customHeight="1">
      <c r="A4923" s="1"/>
      <c r="B4923" s="1">
        <v>251</v>
      </c>
      <c r="C4923" s="13" t="s">
        <v>47</v>
      </c>
      <c r="D4923" s="4">
        <v>45382</v>
      </c>
      <c r="E4923" s="4">
        <v>45401</v>
      </c>
      <c r="F4923" s="5">
        <v>1.360673628563136</v>
      </c>
      <c r="G4923" s="5">
        <f>'PG facts'!D64</f>
        <v>-4</v>
      </c>
      <c r="H4923" s="5">
        <f t="shared" si="152"/>
        <v>1.851432723467171</v>
      </c>
      <c r="I4923" s="5">
        <f t="shared" si="153"/>
        <v>-5.442694514252544</v>
      </c>
    </row>
    <row r="4924" spans="1:9" ht="25" customHeight="1">
      <c r="A4924" s="1"/>
      <c r="B4924" s="1">
        <v>251</v>
      </c>
      <c r="C4924" s="13" t="s">
        <v>47</v>
      </c>
      <c r="D4924" s="4">
        <v>45473</v>
      </c>
      <c r="E4924" s="4">
        <v>45503</v>
      </c>
      <c r="F4924" s="5">
        <v>1.8739916021125014</v>
      </c>
      <c r="G4924" s="5">
        <f>'PG facts'!D71</f>
        <v>1</v>
      </c>
      <c r="H4924" s="5">
        <f t="shared" si="152"/>
        <v>3.5118445247881795</v>
      </c>
      <c r="I4924" s="5">
        <f t="shared" si="153"/>
        <v>1.8739916021125014</v>
      </c>
    </row>
    <row r="4925" spans="1:9" ht="25" customHeight="1">
      <c r="A4925" s="1"/>
      <c r="B4925" s="1">
        <v>251</v>
      </c>
      <c r="C4925" s="13" t="s">
        <v>47</v>
      </c>
      <c r="D4925" s="4">
        <v>45565</v>
      </c>
      <c r="E4925" s="4">
        <v>45583</v>
      </c>
      <c r="F4925" s="5">
        <v>2.247682698810527</v>
      </c>
      <c r="G4925" s="5">
        <f>'PG facts'!D78</f>
        <v>-1</v>
      </c>
      <c r="H4925" s="5">
        <f t="shared" si="152"/>
        <v>5.0520775145321739</v>
      </c>
      <c r="I4925" s="5">
        <f t="shared" si="153"/>
        <v>-2.247682698810527</v>
      </c>
    </row>
    <row r="4926" spans="1:9" ht="25" customHeight="1">
      <c r="A4926" s="1"/>
      <c r="B4926" s="1">
        <v>251</v>
      </c>
      <c r="C4926" s="13" t="s">
        <v>47</v>
      </c>
      <c r="D4926" s="4">
        <v>45657</v>
      </c>
      <c r="E4926" s="4">
        <v>45679</v>
      </c>
      <c r="F4926" s="5">
        <v>2.1103784092813216</v>
      </c>
      <c r="G4926" s="5">
        <f>'PG facts'!D85</f>
        <v>0</v>
      </c>
      <c r="H4926" s="5">
        <f t="shared" si="152"/>
        <v>4.453697030360761</v>
      </c>
      <c r="I4926" s="5">
        <f t="shared" si="153"/>
        <v>0</v>
      </c>
    </row>
    <row r="4927" spans="1:9" ht="25" customHeight="1">
      <c r="A4927" s="1"/>
      <c r="B4927" s="1">
        <v>251</v>
      </c>
      <c r="C4927" s="13" t="s">
        <v>50</v>
      </c>
      <c r="D4927" s="4">
        <v>44742</v>
      </c>
      <c r="E4927" s="4">
        <v>44771</v>
      </c>
      <c r="F4927" s="5">
        <v>3.4048088537418808</v>
      </c>
      <c r="G4927" s="5">
        <f>'PG facts'!D15</f>
        <v>0</v>
      </c>
      <c r="H4927" s="5">
        <f t="shared" si="152"/>
        <v>11.5927233305191</v>
      </c>
      <c r="I4927" s="5">
        <f t="shared" si="153"/>
        <v>0</v>
      </c>
    </row>
    <row r="4928" spans="1:9" ht="25" customHeight="1">
      <c r="A4928" s="1"/>
      <c r="B4928" s="1">
        <v>251</v>
      </c>
      <c r="C4928" s="13" t="s">
        <v>50</v>
      </c>
      <c r="D4928" s="4">
        <v>44834</v>
      </c>
      <c r="E4928" s="4">
        <v>44853</v>
      </c>
      <c r="F4928" s="5">
        <v>-0.26864270520209343</v>
      </c>
      <c r="G4928" s="5">
        <f>'PG facts'!D22</f>
        <v>-2</v>
      </c>
      <c r="H4928" s="5">
        <f t="shared" si="152"/>
        <v>7.2168903058298872E-2</v>
      </c>
      <c r="I4928" s="5">
        <f t="shared" si="153"/>
        <v>0.53728541040418687</v>
      </c>
    </row>
    <row r="4929" spans="1:9" ht="25" customHeight="1">
      <c r="A4929" s="1"/>
      <c r="B4929" s="1">
        <v>251</v>
      </c>
      <c r="C4929" s="13" t="s">
        <v>50</v>
      </c>
      <c r="D4929" s="4">
        <v>44926</v>
      </c>
      <c r="E4929" s="4">
        <v>44945</v>
      </c>
      <c r="F4929" s="5">
        <v>-0.97880747126437573</v>
      </c>
      <c r="G4929" s="5">
        <f>'PG facts'!D29</f>
        <v>-1</v>
      </c>
      <c r="H4929" s="5">
        <f t="shared" si="152"/>
        <v>0.95806406580296166</v>
      </c>
      <c r="I4929" s="5">
        <f t="shared" si="153"/>
        <v>0.97880747126437573</v>
      </c>
    </row>
    <row r="4930" spans="1:9" ht="25" customHeight="1">
      <c r="A4930" s="1"/>
      <c r="B4930" s="1">
        <v>251</v>
      </c>
      <c r="C4930" s="13" t="s">
        <v>50</v>
      </c>
      <c r="D4930" s="4">
        <v>45016</v>
      </c>
      <c r="E4930" s="4">
        <v>45037</v>
      </c>
      <c r="F4930" s="5">
        <v>-1.5609194946349714</v>
      </c>
      <c r="G4930" s="5">
        <f>'PG facts'!D36</f>
        <v>1</v>
      </c>
      <c r="H4930" s="5">
        <f t="shared" si="152"/>
        <v>2.4364696687314944</v>
      </c>
      <c r="I4930" s="5">
        <f t="shared" si="153"/>
        <v>-1.5609194946349714</v>
      </c>
    </row>
    <row r="4931" spans="1:9" ht="25" customHeight="1">
      <c r="A4931" s="1"/>
      <c r="B4931" s="1">
        <v>251</v>
      </c>
      <c r="C4931" s="13" t="s">
        <v>50</v>
      </c>
      <c r="D4931" s="4">
        <v>45107</v>
      </c>
      <c r="E4931" s="4">
        <v>45135</v>
      </c>
      <c r="F4931" s="5">
        <v>-0.28354349497309306</v>
      </c>
      <c r="G4931" s="5">
        <f>'PG facts'!D43</f>
        <v>-3</v>
      </c>
      <c r="H4931" s="5">
        <f t="shared" si="152"/>
        <v>8.0396913541556453E-2</v>
      </c>
      <c r="I4931" s="5">
        <f t="shared" si="153"/>
        <v>0.85063048491927917</v>
      </c>
    </row>
    <row r="4932" spans="1:9" ht="25" customHeight="1">
      <c r="A4932" s="1"/>
      <c r="B4932" s="1">
        <v>251</v>
      </c>
      <c r="C4932" s="13" t="s">
        <v>50</v>
      </c>
      <c r="D4932" s="4">
        <v>45199</v>
      </c>
      <c r="E4932" s="4">
        <v>45217</v>
      </c>
      <c r="F4932" s="5">
        <v>-7.7104862613153191E-2</v>
      </c>
      <c r="G4932" s="5">
        <f>'PG facts'!D50</f>
        <v>2</v>
      </c>
      <c r="H4932" s="5">
        <f t="shared" si="152"/>
        <v>5.9451598385932289E-3</v>
      </c>
      <c r="I4932" s="5">
        <f t="shared" si="153"/>
        <v>-0.15420972522630638</v>
      </c>
    </row>
    <row r="4933" spans="1:9" ht="25" customHeight="1">
      <c r="A4933" s="1"/>
      <c r="B4933" s="1">
        <v>251</v>
      </c>
      <c r="C4933" s="13" t="s">
        <v>50</v>
      </c>
      <c r="D4933" s="4">
        <v>45291</v>
      </c>
      <c r="E4933" s="4">
        <v>45314</v>
      </c>
      <c r="F4933" s="5">
        <v>1.3149542033191297</v>
      </c>
      <c r="G4933" s="5">
        <f>'PG facts'!D57</f>
        <v>-4</v>
      </c>
      <c r="H4933" s="5">
        <f t="shared" si="152"/>
        <v>1.7291045568266472</v>
      </c>
      <c r="I4933" s="5">
        <f t="shared" si="153"/>
        <v>-5.2598168132765188</v>
      </c>
    </row>
    <row r="4934" spans="1:9" ht="25" customHeight="1">
      <c r="A4934" s="1"/>
      <c r="B4934" s="1">
        <v>251</v>
      </c>
      <c r="C4934" s="13" t="s">
        <v>50</v>
      </c>
      <c r="D4934" s="4">
        <v>45382</v>
      </c>
      <c r="E4934" s="4">
        <v>45401</v>
      </c>
      <c r="F4934" s="5">
        <v>2.2032156673114089</v>
      </c>
      <c r="G4934" s="5">
        <f>'PG facts'!D64</f>
        <v>-4</v>
      </c>
      <c r="H4934" s="5">
        <f t="shared" ref="H4934:H4997" si="154">F4934^2</f>
        <v>4.854159276686457</v>
      </c>
      <c r="I4934" s="5">
        <f t="shared" ref="I4934:I4997" si="155">F4934*G4934</f>
        <v>-8.8128626692456358</v>
      </c>
    </row>
    <row r="4935" spans="1:9" ht="25" customHeight="1">
      <c r="A4935" s="1"/>
      <c r="B4935" s="1">
        <v>251</v>
      </c>
      <c r="C4935" s="13" t="s">
        <v>50</v>
      </c>
      <c r="D4935" s="4">
        <v>45473</v>
      </c>
      <c r="E4935" s="4">
        <v>45503</v>
      </c>
      <c r="F4935" s="5">
        <v>1.360673628563136</v>
      </c>
      <c r="G4935" s="5">
        <f>'PG facts'!D71</f>
        <v>1</v>
      </c>
      <c r="H4935" s="5">
        <f t="shared" si="154"/>
        <v>1.851432723467171</v>
      </c>
      <c r="I4935" s="5">
        <f t="shared" si="155"/>
        <v>1.360673628563136</v>
      </c>
    </row>
    <row r="4936" spans="1:9" ht="25" customHeight="1">
      <c r="A4936" s="1"/>
      <c r="B4936" s="1">
        <v>251</v>
      </c>
      <c r="C4936" s="13" t="s">
        <v>50</v>
      </c>
      <c r="D4936" s="4">
        <v>45565</v>
      </c>
      <c r="E4936" s="4">
        <v>45583</v>
      </c>
      <c r="F4936" s="5">
        <v>1.8739916021125014</v>
      </c>
      <c r="G4936" s="5">
        <f>'PG facts'!D78</f>
        <v>-1</v>
      </c>
      <c r="H4936" s="5">
        <f t="shared" si="154"/>
        <v>3.5118445247881795</v>
      </c>
      <c r="I4936" s="5">
        <f t="shared" si="155"/>
        <v>-1.8739916021125014</v>
      </c>
    </row>
    <row r="4937" spans="1:9" ht="25" customHeight="1">
      <c r="A4937" s="1"/>
      <c r="B4937" s="1">
        <v>251</v>
      </c>
      <c r="C4937" s="13" t="s">
        <v>50</v>
      </c>
      <c r="D4937" s="4">
        <v>45657</v>
      </c>
      <c r="E4937" s="4">
        <v>45679</v>
      </c>
      <c r="F4937" s="5">
        <v>2.247682698810527</v>
      </c>
      <c r="G4937" s="5">
        <f>'PG facts'!D85</f>
        <v>0</v>
      </c>
      <c r="H4937" s="5">
        <f t="shared" si="154"/>
        <v>5.0520775145321739</v>
      </c>
      <c r="I4937" s="5">
        <f t="shared" si="155"/>
        <v>0</v>
      </c>
    </row>
    <row r="4938" spans="1:9" ht="25" customHeight="1">
      <c r="A4938" s="1"/>
      <c r="B4938" s="1">
        <v>251</v>
      </c>
      <c r="C4938" s="13" t="s">
        <v>50</v>
      </c>
      <c r="D4938" s="4">
        <v>45747</v>
      </c>
      <c r="E4938" s="4">
        <v>45771</v>
      </c>
      <c r="F4938" s="5">
        <v>2.1103784092813216</v>
      </c>
      <c r="G4938" s="5">
        <f>'PG facts'!D92</f>
        <v>-1</v>
      </c>
      <c r="H4938" s="5">
        <f t="shared" si="154"/>
        <v>4.453697030360761</v>
      </c>
      <c r="I4938" s="5">
        <f t="shared" si="155"/>
        <v>-2.1103784092813216</v>
      </c>
    </row>
    <row r="4939" spans="1:9" ht="25" customHeight="1">
      <c r="A4939" s="1"/>
      <c r="B4939" s="1">
        <v>252</v>
      </c>
      <c r="C4939" s="13" t="s">
        <v>47</v>
      </c>
      <c r="D4939" s="4">
        <v>44651</v>
      </c>
      <c r="E4939" s="4">
        <v>44671</v>
      </c>
      <c r="F4939" s="5">
        <v>3.4048088537418808</v>
      </c>
      <c r="G4939" s="5">
        <f>'PG facts'!D8</f>
        <v>8</v>
      </c>
      <c r="H4939" s="5">
        <f t="shared" si="154"/>
        <v>11.5927233305191</v>
      </c>
      <c r="I4939" s="5">
        <f t="shared" si="155"/>
        <v>27.238470829935046</v>
      </c>
    </row>
    <row r="4940" spans="1:9" ht="25" customHeight="1">
      <c r="A4940" s="1"/>
      <c r="B4940" s="1">
        <v>252</v>
      </c>
      <c r="C4940" s="13" t="s">
        <v>47</v>
      </c>
      <c r="D4940" s="4">
        <v>44742</v>
      </c>
      <c r="E4940" s="4">
        <v>44771</v>
      </c>
      <c r="F4940" s="5">
        <v>-0.26864270520209343</v>
      </c>
      <c r="G4940" s="5">
        <f>'PG facts'!D15</f>
        <v>0</v>
      </c>
      <c r="H4940" s="5">
        <f t="shared" si="154"/>
        <v>7.2168903058298872E-2</v>
      </c>
      <c r="I4940" s="5">
        <f t="shared" si="155"/>
        <v>0</v>
      </c>
    </row>
    <row r="4941" spans="1:9" ht="25" customHeight="1">
      <c r="A4941" s="1"/>
      <c r="B4941" s="1">
        <v>252</v>
      </c>
      <c r="C4941" s="13" t="s">
        <v>47</v>
      </c>
      <c r="D4941" s="4">
        <v>44834</v>
      </c>
      <c r="E4941" s="4">
        <v>44853</v>
      </c>
      <c r="F4941" s="5">
        <v>-0.97880747126437573</v>
      </c>
      <c r="G4941" s="5">
        <f>'PG facts'!D22</f>
        <v>-2</v>
      </c>
      <c r="H4941" s="5">
        <f t="shared" si="154"/>
        <v>0.95806406580296166</v>
      </c>
      <c r="I4941" s="5">
        <f t="shared" si="155"/>
        <v>1.9576149425287515</v>
      </c>
    </row>
    <row r="4942" spans="1:9" ht="25" customHeight="1">
      <c r="A4942" s="1"/>
      <c r="B4942" s="1">
        <v>252</v>
      </c>
      <c r="C4942" s="13" t="s">
        <v>47</v>
      </c>
      <c r="D4942" s="4">
        <v>44926</v>
      </c>
      <c r="E4942" s="4">
        <v>44945</v>
      </c>
      <c r="F4942" s="5">
        <v>-1.5609194946349714</v>
      </c>
      <c r="G4942" s="5">
        <f>'PG facts'!D29</f>
        <v>-1</v>
      </c>
      <c r="H4942" s="5">
        <f t="shared" si="154"/>
        <v>2.4364696687314944</v>
      </c>
      <c r="I4942" s="5">
        <f t="shared" si="155"/>
        <v>1.5609194946349714</v>
      </c>
    </row>
    <row r="4943" spans="1:9" ht="25" customHeight="1">
      <c r="A4943" s="1"/>
      <c r="B4943" s="1">
        <v>252</v>
      </c>
      <c r="C4943" s="13" t="s">
        <v>47</v>
      </c>
      <c r="D4943" s="4">
        <v>45016</v>
      </c>
      <c r="E4943" s="4">
        <v>45037</v>
      </c>
      <c r="F4943" s="5">
        <v>-0.28354349497309306</v>
      </c>
      <c r="G4943" s="5">
        <f>'PG facts'!D36</f>
        <v>1</v>
      </c>
      <c r="H4943" s="5">
        <f t="shared" si="154"/>
        <v>8.0396913541556453E-2</v>
      </c>
      <c r="I4943" s="5">
        <f t="shared" si="155"/>
        <v>-0.28354349497309306</v>
      </c>
    </row>
    <row r="4944" spans="1:9" ht="25" customHeight="1">
      <c r="A4944" s="1"/>
      <c r="B4944" s="1">
        <v>252</v>
      </c>
      <c r="C4944" s="13" t="s">
        <v>47</v>
      </c>
      <c r="D4944" s="4">
        <v>45107</v>
      </c>
      <c r="E4944" s="4">
        <v>45135</v>
      </c>
      <c r="F4944" s="5">
        <v>-7.7104862613153191E-2</v>
      </c>
      <c r="G4944" s="5">
        <f>'PG facts'!D43</f>
        <v>-3</v>
      </c>
      <c r="H4944" s="5">
        <f t="shared" si="154"/>
        <v>5.9451598385932289E-3</v>
      </c>
      <c r="I4944" s="5">
        <f t="shared" si="155"/>
        <v>0.23131458783945957</v>
      </c>
    </row>
    <row r="4945" spans="1:9" ht="25" customHeight="1">
      <c r="A4945" s="1"/>
      <c r="B4945" s="1">
        <v>252</v>
      </c>
      <c r="C4945" s="13" t="s">
        <v>47</v>
      </c>
      <c r="D4945" s="4">
        <v>45199</v>
      </c>
      <c r="E4945" s="4">
        <v>45217</v>
      </c>
      <c r="F4945" s="5">
        <v>1.3149542033191297</v>
      </c>
      <c r="G4945" s="5">
        <f>'PG facts'!D50</f>
        <v>2</v>
      </c>
      <c r="H4945" s="5">
        <f t="shared" si="154"/>
        <v>1.7291045568266472</v>
      </c>
      <c r="I4945" s="5">
        <f t="shared" si="155"/>
        <v>2.6299084066382594</v>
      </c>
    </row>
    <row r="4946" spans="1:9" ht="25" customHeight="1">
      <c r="A4946" s="1"/>
      <c r="B4946" s="1">
        <v>252</v>
      </c>
      <c r="C4946" s="13" t="s">
        <v>47</v>
      </c>
      <c r="D4946" s="4">
        <v>45291</v>
      </c>
      <c r="E4946" s="4">
        <v>45314</v>
      </c>
      <c r="F4946" s="5">
        <v>2.2032156673114089</v>
      </c>
      <c r="G4946" s="5">
        <f>'PG facts'!D57</f>
        <v>-4</v>
      </c>
      <c r="H4946" s="5">
        <f t="shared" si="154"/>
        <v>4.854159276686457</v>
      </c>
      <c r="I4946" s="5">
        <f t="shared" si="155"/>
        <v>-8.8128626692456358</v>
      </c>
    </row>
    <row r="4947" spans="1:9" ht="25" customHeight="1">
      <c r="A4947" s="1"/>
      <c r="B4947" s="1">
        <v>252</v>
      </c>
      <c r="C4947" s="13" t="s">
        <v>47</v>
      </c>
      <c r="D4947" s="4">
        <v>45382</v>
      </c>
      <c r="E4947" s="4">
        <v>45401</v>
      </c>
      <c r="F4947" s="5">
        <v>1.360673628563136</v>
      </c>
      <c r="G4947" s="5">
        <f>'PG facts'!D64</f>
        <v>-4</v>
      </c>
      <c r="H4947" s="5">
        <f t="shared" si="154"/>
        <v>1.851432723467171</v>
      </c>
      <c r="I4947" s="5">
        <f t="shared" si="155"/>
        <v>-5.442694514252544</v>
      </c>
    </row>
    <row r="4948" spans="1:9" ht="25" customHeight="1">
      <c r="A4948" s="1"/>
      <c r="B4948" s="1">
        <v>252</v>
      </c>
      <c r="C4948" s="13" t="s">
        <v>47</v>
      </c>
      <c r="D4948" s="4">
        <v>45473</v>
      </c>
      <c r="E4948" s="4">
        <v>45503</v>
      </c>
      <c r="F4948" s="5">
        <v>1.8739916021125014</v>
      </c>
      <c r="G4948" s="5">
        <f>'PG facts'!D71</f>
        <v>1</v>
      </c>
      <c r="H4948" s="5">
        <f t="shared" si="154"/>
        <v>3.5118445247881795</v>
      </c>
      <c r="I4948" s="5">
        <f t="shared" si="155"/>
        <v>1.8739916021125014</v>
      </c>
    </row>
    <row r="4949" spans="1:9" ht="25" customHeight="1">
      <c r="A4949" s="1"/>
      <c r="B4949" s="1">
        <v>252</v>
      </c>
      <c r="C4949" s="13" t="s">
        <v>47</v>
      </c>
      <c r="D4949" s="4">
        <v>45565</v>
      </c>
      <c r="E4949" s="4">
        <v>45583</v>
      </c>
      <c r="F4949" s="5">
        <v>2.247682698810527</v>
      </c>
      <c r="G4949" s="5">
        <f>'PG facts'!D78</f>
        <v>-1</v>
      </c>
      <c r="H4949" s="5">
        <f t="shared" si="154"/>
        <v>5.0520775145321739</v>
      </c>
      <c r="I4949" s="5">
        <f t="shared" si="155"/>
        <v>-2.247682698810527</v>
      </c>
    </row>
    <row r="4950" spans="1:9" ht="25" customHeight="1">
      <c r="A4950" s="1"/>
      <c r="B4950" s="1">
        <v>252</v>
      </c>
      <c r="C4950" s="13" t="s">
        <v>47</v>
      </c>
      <c r="D4950" s="4">
        <v>45657</v>
      </c>
      <c r="E4950" s="4">
        <v>45679</v>
      </c>
      <c r="F4950" s="5">
        <v>2.1103784092813216</v>
      </c>
      <c r="G4950" s="5">
        <f>'PG facts'!D85</f>
        <v>0</v>
      </c>
      <c r="H4950" s="5">
        <f t="shared" si="154"/>
        <v>4.453697030360761</v>
      </c>
      <c r="I4950" s="5">
        <f t="shared" si="155"/>
        <v>0</v>
      </c>
    </row>
    <row r="4951" spans="1:9" ht="25" customHeight="1">
      <c r="A4951" s="1"/>
      <c r="B4951" s="1">
        <v>252</v>
      </c>
      <c r="C4951" s="13" t="s">
        <v>47</v>
      </c>
      <c r="D4951" s="4">
        <v>45747</v>
      </c>
      <c r="E4951" s="4">
        <v>45771</v>
      </c>
      <c r="F4951" s="5">
        <v>3.0127622584851244</v>
      </c>
      <c r="G4951" s="5">
        <f>'PG facts'!D92</f>
        <v>-1</v>
      </c>
      <c r="H4951" s="5">
        <f t="shared" si="154"/>
        <v>9.0767364261523866</v>
      </c>
      <c r="I4951" s="5">
        <f t="shared" si="155"/>
        <v>-3.0127622584851244</v>
      </c>
    </row>
    <row r="4952" spans="1:9" ht="25" customHeight="1">
      <c r="A4952" s="1"/>
      <c r="B4952" s="1">
        <v>252</v>
      </c>
      <c r="C4952" s="13" t="s">
        <v>50</v>
      </c>
      <c r="D4952" s="4">
        <v>44742</v>
      </c>
      <c r="E4952" s="4">
        <v>44771</v>
      </c>
      <c r="F4952" s="5">
        <v>3.4048088537418808</v>
      </c>
      <c r="G4952" s="5">
        <f>'PG facts'!D15</f>
        <v>0</v>
      </c>
      <c r="H4952" s="5">
        <f t="shared" si="154"/>
        <v>11.5927233305191</v>
      </c>
      <c r="I4952" s="5">
        <f t="shared" si="155"/>
        <v>0</v>
      </c>
    </row>
    <row r="4953" spans="1:9" ht="25" customHeight="1">
      <c r="A4953" s="1"/>
      <c r="B4953" s="1">
        <v>252</v>
      </c>
      <c r="C4953" s="13" t="s">
        <v>50</v>
      </c>
      <c r="D4953" s="4">
        <v>44834</v>
      </c>
      <c r="E4953" s="4">
        <v>44853</v>
      </c>
      <c r="F4953" s="5">
        <v>-0.26864270520209343</v>
      </c>
      <c r="G4953" s="5">
        <f>'PG facts'!D22</f>
        <v>-2</v>
      </c>
      <c r="H4953" s="5">
        <f t="shared" si="154"/>
        <v>7.2168903058298872E-2</v>
      </c>
      <c r="I4953" s="5">
        <f t="shared" si="155"/>
        <v>0.53728541040418687</v>
      </c>
    </row>
    <row r="4954" spans="1:9" ht="25" customHeight="1">
      <c r="A4954" s="1"/>
      <c r="B4954" s="1">
        <v>252</v>
      </c>
      <c r="C4954" s="13" t="s">
        <v>50</v>
      </c>
      <c r="D4954" s="4">
        <v>44926</v>
      </c>
      <c r="E4954" s="4">
        <v>44945</v>
      </c>
      <c r="F4954" s="5">
        <v>-0.97880747126437573</v>
      </c>
      <c r="G4954" s="5">
        <f>'PG facts'!D29</f>
        <v>-1</v>
      </c>
      <c r="H4954" s="5">
        <f t="shared" si="154"/>
        <v>0.95806406580296166</v>
      </c>
      <c r="I4954" s="5">
        <f t="shared" si="155"/>
        <v>0.97880747126437573</v>
      </c>
    </row>
    <row r="4955" spans="1:9" ht="25" customHeight="1">
      <c r="A4955" s="1"/>
      <c r="B4955" s="1">
        <v>252</v>
      </c>
      <c r="C4955" s="13" t="s">
        <v>50</v>
      </c>
      <c r="D4955" s="4">
        <v>45016</v>
      </c>
      <c r="E4955" s="4">
        <v>45037</v>
      </c>
      <c r="F4955" s="5">
        <v>-1.5609194946349714</v>
      </c>
      <c r="G4955" s="5">
        <f>'PG facts'!D36</f>
        <v>1</v>
      </c>
      <c r="H4955" s="5">
        <f t="shared" si="154"/>
        <v>2.4364696687314944</v>
      </c>
      <c r="I4955" s="5">
        <f t="shared" si="155"/>
        <v>-1.5609194946349714</v>
      </c>
    </row>
    <row r="4956" spans="1:9" ht="25" customHeight="1">
      <c r="A4956" s="1"/>
      <c r="B4956" s="1">
        <v>252</v>
      </c>
      <c r="C4956" s="13" t="s">
        <v>50</v>
      </c>
      <c r="D4956" s="4">
        <v>45107</v>
      </c>
      <c r="E4956" s="4">
        <v>45135</v>
      </c>
      <c r="F4956" s="5">
        <v>-0.28354349497309306</v>
      </c>
      <c r="G4956" s="5">
        <f>'PG facts'!D43</f>
        <v>-3</v>
      </c>
      <c r="H4956" s="5">
        <f t="shared" si="154"/>
        <v>8.0396913541556453E-2</v>
      </c>
      <c r="I4956" s="5">
        <f t="shared" si="155"/>
        <v>0.85063048491927917</v>
      </c>
    </row>
    <row r="4957" spans="1:9" ht="25" customHeight="1">
      <c r="A4957" s="1"/>
      <c r="B4957" s="1">
        <v>252</v>
      </c>
      <c r="C4957" s="13" t="s">
        <v>50</v>
      </c>
      <c r="D4957" s="4">
        <v>45199</v>
      </c>
      <c r="E4957" s="4">
        <v>45217</v>
      </c>
      <c r="F4957" s="5">
        <v>-7.7104862613153191E-2</v>
      </c>
      <c r="G4957" s="5">
        <f>'PG facts'!D50</f>
        <v>2</v>
      </c>
      <c r="H4957" s="5">
        <f t="shared" si="154"/>
        <v>5.9451598385932289E-3</v>
      </c>
      <c r="I4957" s="5">
        <f t="shared" si="155"/>
        <v>-0.15420972522630638</v>
      </c>
    </row>
    <row r="4958" spans="1:9" ht="25" customHeight="1">
      <c r="A4958" s="1"/>
      <c r="B4958" s="1">
        <v>252</v>
      </c>
      <c r="C4958" s="13" t="s">
        <v>50</v>
      </c>
      <c r="D4958" s="4">
        <v>45291</v>
      </c>
      <c r="E4958" s="4">
        <v>45314</v>
      </c>
      <c r="F4958" s="5">
        <v>1.3149542033191297</v>
      </c>
      <c r="G4958" s="5">
        <f>'PG facts'!D57</f>
        <v>-4</v>
      </c>
      <c r="H4958" s="5">
        <f t="shared" si="154"/>
        <v>1.7291045568266472</v>
      </c>
      <c r="I4958" s="5">
        <f t="shared" si="155"/>
        <v>-5.2598168132765188</v>
      </c>
    </row>
    <row r="4959" spans="1:9" ht="25" customHeight="1">
      <c r="A4959" s="1"/>
      <c r="B4959" s="1">
        <v>252</v>
      </c>
      <c r="C4959" s="13" t="s">
        <v>50</v>
      </c>
      <c r="D4959" s="4">
        <v>45382</v>
      </c>
      <c r="E4959" s="4">
        <v>45401</v>
      </c>
      <c r="F4959" s="5">
        <v>2.2032156673114089</v>
      </c>
      <c r="G4959" s="5">
        <f>'PG facts'!D64</f>
        <v>-4</v>
      </c>
      <c r="H4959" s="5">
        <f t="shared" si="154"/>
        <v>4.854159276686457</v>
      </c>
      <c r="I4959" s="5">
        <f t="shared" si="155"/>
        <v>-8.8128626692456358</v>
      </c>
    </row>
    <row r="4960" spans="1:9" ht="25" customHeight="1">
      <c r="A4960" s="1"/>
      <c r="B4960" s="1">
        <v>252</v>
      </c>
      <c r="C4960" s="13" t="s">
        <v>50</v>
      </c>
      <c r="D4960" s="4">
        <v>45473</v>
      </c>
      <c r="E4960" s="4">
        <v>45503</v>
      </c>
      <c r="F4960" s="5">
        <v>1.360673628563136</v>
      </c>
      <c r="G4960" s="5">
        <f>'PG facts'!D71</f>
        <v>1</v>
      </c>
      <c r="H4960" s="5">
        <f t="shared" si="154"/>
        <v>1.851432723467171</v>
      </c>
      <c r="I4960" s="5">
        <f t="shared" si="155"/>
        <v>1.360673628563136</v>
      </c>
    </row>
    <row r="4961" spans="1:9" ht="25" customHeight="1">
      <c r="A4961" s="1"/>
      <c r="B4961" s="1">
        <v>252</v>
      </c>
      <c r="C4961" s="13" t="s">
        <v>50</v>
      </c>
      <c r="D4961" s="4">
        <v>45565</v>
      </c>
      <c r="E4961" s="4">
        <v>45583</v>
      </c>
      <c r="F4961" s="5">
        <v>1.8739916021125014</v>
      </c>
      <c r="G4961" s="5">
        <f>'PG facts'!D78</f>
        <v>-1</v>
      </c>
      <c r="H4961" s="5">
        <f t="shared" si="154"/>
        <v>3.5118445247881795</v>
      </c>
      <c r="I4961" s="5">
        <f t="shared" si="155"/>
        <v>-1.8739916021125014</v>
      </c>
    </row>
    <row r="4962" spans="1:9" ht="25" customHeight="1">
      <c r="A4962" s="1"/>
      <c r="B4962" s="1">
        <v>252</v>
      </c>
      <c r="C4962" s="13" t="s">
        <v>50</v>
      </c>
      <c r="D4962" s="4">
        <v>45657</v>
      </c>
      <c r="E4962" s="4">
        <v>45679</v>
      </c>
      <c r="F4962" s="5">
        <v>2.247682698810527</v>
      </c>
      <c r="G4962" s="5">
        <f>'PG facts'!D85</f>
        <v>0</v>
      </c>
      <c r="H4962" s="5">
        <f t="shared" si="154"/>
        <v>5.0520775145321739</v>
      </c>
      <c r="I4962" s="5">
        <f t="shared" si="155"/>
        <v>0</v>
      </c>
    </row>
    <row r="4963" spans="1:9" ht="25" customHeight="1">
      <c r="A4963" s="1"/>
      <c r="B4963" s="1">
        <v>252</v>
      </c>
      <c r="C4963" s="13" t="s">
        <v>50</v>
      </c>
      <c r="D4963" s="4">
        <v>45747</v>
      </c>
      <c r="E4963" s="4">
        <v>45771</v>
      </c>
      <c r="F4963" s="5">
        <v>2.1103784092813216</v>
      </c>
      <c r="G4963" s="5">
        <f>'PG facts'!D92</f>
        <v>-1</v>
      </c>
      <c r="H4963" s="5">
        <f t="shared" si="154"/>
        <v>4.453697030360761</v>
      </c>
      <c r="I4963" s="5">
        <f t="shared" si="155"/>
        <v>-2.1103784092813216</v>
      </c>
    </row>
    <row r="4964" spans="1:9" ht="25" customHeight="1">
      <c r="A4964" s="1"/>
      <c r="B4964" s="1">
        <v>253</v>
      </c>
      <c r="C4964" s="13" t="s">
        <v>47</v>
      </c>
      <c r="D4964" s="4">
        <v>44651</v>
      </c>
      <c r="E4964" s="4">
        <v>44671</v>
      </c>
      <c r="F4964" s="5">
        <v>3.4048088537418808</v>
      </c>
      <c r="G4964" s="5">
        <f>'PG facts'!D8</f>
        <v>8</v>
      </c>
      <c r="H4964" s="5">
        <f t="shared" si="154"/>
        <v>11.5927233305191</v>
      </c>
      <c r="I4964" s="5">
        <f t="shared" si="155"/>
        <v>27.238470829935046</v>
      </c>
    </row>
    <row r="4965" spans="1:9" ht="25" customHeight="1">
      <c r="A4965" s="1"/>
      <c r="B4965" s="1">
        <v>253</v>
      </c>
      <c r="C4965" s="13" t="s">
        <v>47</v>
      </c>
      <c r="D4965" s="4">
        <v>44742</v>
      </c>
      <c r="E4965" s="4">
        <v>44771</v>
      </c>
      <c r="F4965" s="5">
        <v>-0.26864270520209343</v>
      </c>
      <c r="G4965" s="5">
        <f>'PG facts'!D15</f>
        <v>0</v>
      </c>
      <c r="H4965" s="5">
        <f t="shared" si="154"/>
        <v>7.2168903058298872E-2</v>
      </c>
      <c r="I4965" s="5">
        <f t="shared" si="155"/>
        <v>0</v>
      </c>
    </row>
    <row r="4966" spans="1:9" ht="25" customHeight="1">
      <c r="A4966" s="1"/>
      <c r="B4966" s="1">
        <v>253</v>
      </c>
      <c r="C4966" s="13" t="s">
        <v>47</v>
      </c>
      <c r="D4966" s="4">
        <v>44834</v>
      </c>
      <c r="E4966" s="4">
        <v>44853</v>
      </c>
      <c r="F4966" s="5">
        <v>-0.97880747126437573</v>
      </c>
      <c r="G4966" s="5">
        <f>'PG facts'!D22</f>
        <v>-2</v>
      </c>
      <c r="H4966" s="5">
        <f t="shared" si="154"/>
        <v>0.95806406580296166</v>
      </c>
      <c r="I4966" s="5">
        <f t="shared" si="155"/>
        <v>1.9576149425287515</v>
      </c>
    </row>
    <row r="4967" spans="1:9" ht="25" customHeight="1">
      <c r="A4967" s="1"/>
      <c r="B4967" s="1">
        <v>253</v>
      </c>
      <c r="C4967" s="13" t="s">
        <v>47</v>
      </c>
      <c r="D4967" s="4">
        <v>44926</v>
      </c>
      <c r="E4967" s="4">
        <v>44945</v>
      </c>
      <c r="F4967" s="5">
        <v>-1.5609194946349714</v>
      </c>
      <c r="G4967" s="5">
        <f>'PG facts'!D29</f>
        <v>-1</v>
      </c>
      <c r="H4967" s="5">
        <f t="shared" si="154"/>
        <v>2.4364696687314944</v>
      </c>
      <c r="I4967" s="5">
        <f t="shared" si="155"/>
        <v>1.5609194946349714</v>
      </c>
    </row>
    <row r="4968" spans="1:9" ht="25" customHeight="1">
      <c r="A4968" s="1"/>
      <c r="B4968" s="1">
        <v>253</v>
      </c>
      <c r="C4968" s="13" t="s">
        <v>47</v>
      </c>
      <c r="D4968" s="4">
        <v>45016</v>
      </c>
      <c r="E4968" s="4">
        <v>45037</v>
      </c>
      <c r="F4968" s="5">
        <v>-0.28354349497309306</v>
      </c>
      <c r="G4968" s="5">
        <f>'PG facts'!D36</f>
        <v>1</v>
      </c>
      <c r="H4968" s="5">
        <f t="shared" si="154"/>
        <v>8.0396913541556453E-2</v>
      </c>
      <c r="I4968" s="5">
        <f t="shared" si="155"/>
        <v>-0.28354349497309306</v>
      </c>
    </row>
    <row r="4969" spans="1:9" ht="25" customHeight="1">
      <c r="A4969" s="1"/>
      <c r="B4969" s="1">
        <v>253</v>
      </c>
      <c r="C4969" s="13" t="s">
        <v>47</v>
      </c>
      <c r="D4969" s="4">
        <v>45107</v>
      </c>
      <c r="E4969" s="4">
        <v>45135</v>
      </c>
      <c r="F4969" s="5">
        <v>-7.7104862613153191E-2</v>
      </c>
      <c r="G4969" s="5">
        <f>'PG facts'!D43</f>
        <v>-3</v>
      </c>
      <c r="H4969" s="5">
        <f t="shared" si="154"/>
        <v>5.9451598385932289E-3</v>
      </c>
      <c r="I4969" s="5">
        <f t="shared" si="155"/>
        <v>0.23131458783945957</v>
      </c>
    </row>
    <row r="4970" spans="1:9" ht="25" customHeight="1">
      <c r="A4970" s="1"/>
      <c r="B4970" s="1">
        <v>253</v>
      </c>
      <c r="C4970" s="13" t="s">
        <v>47</v>
      </c>
      <c r="D4970" s="4">
        <v>45199</v>
      </c>
      <c r="E4970" s="4">
        <v>45217</v>
      </c>
      <c r="F4970" s="5">
        <v>1.3149542033191297</v>
      </c>
      <c r="G4970" s="5">
        <f>'PG facts'!D50</f>
        <v>2</v>
      </c>
      <c r="H4970" s="5">
        <f t="shared" si="154"/>
        <v>1.7291045568266472</v>
      </c>
      <c r="I4970" s="5">
        <f t="shared" si="155"/>
        <v>2.6299084066382594</v>
      </c>
    </row>
    <row r="4971" spans="1:9" ht="25" customHeight="1">
      <c r="A4971" s="1"/>
      <c r="B4971" s="1">
        <v>253</v>
      </c>
      <c r="C4971" s="13" t="s">
        <v>47</v>
      </c>
      <c r="D4971" s="4">
        <v>45291</v>
      </c>
      <c r="E4971" s="4">
        <v>45314</v>
      </c>
      <c r="F4971" s="5">
        <v>2.2032156673114089</v>
      </c>
      <c r="G4971" s="5">
        <f>'PG facts'!D57</f>
        <v>-4</v>
      </c>
      <c r="H4971" s="5">
        <f t="shared" si="154"/>
        <v>4.854159276686457</v>
      </c>
      <c r="I4971" s="5">
        <f t="shared" si="155"/>
        <v>-8.8128626692456358</v>
      </c>
    </row>
    <row r="4972" spans="1:9" ht="25" customHeight="1">
      <c r="A4972" s="1"/>
      <c r="B4972" s="1">
        <v>253</v>
      </c>
      <c r="C4972" s="13" t="s">
        <v>47</v>
      </c>
      <c r="D4972" s="4">
        <v>45382</v>
      </c>
      <c r="E4972" s="4">
        <v>45401</v>
      </c>
      <c r="F4972" s="5">
        <v>1.360673628563136</v>
      </c>
      <c r="G4972" s="5">
        <f>'PG facts'!D64</f>
        <v>-4</v>
      </c>
      <c r="H4972" s="5">
        <f t="shared" si="154"/>
        <v>1.851432723467171</v>
      </c>
      <c r="I4972" s="5">
        <f t="shared" si="155"/>
        <v>-5.442694514252544</v>
      </c>
    </row>
    <row r="4973" spans="1:9" ht="25" customHeight="1">
      <c r="A4973" s="1"/>
      <c r="B4973" s="1">
        <v>253</v>
      </c>
      <c r="C4973" s="13" t="s">
        <v>47</v>
      </c>
      <c r="D4973" s="4">
        <v>45473</v>
      </c>
      <c r="E4973" s="4">
        <v>45503</v>
      </c>
      <c r="F4973" s="5">
        <v>1.8739916021125014</v>
      </c>
      <c r="G4973" s="5">
        <f>'PG facts'!D71</f>
        <v>1</v>
      </c>
      <c r="H4973" s="5">
        <f t="shared" si="154"/>
        <v>3.5118445247881795</v>
      </c>
      <c r="I4973" s="5">
        <f t="shared" si="155"/>
        <v>1.8739916021125014</v>
      </c>
    </row>
    <row r="4974" spans="1:9" ht="25" customHeight="1">
      <c r="A4974" s="1"/>
      <c r="B4974" s="1">
        <v>253</v>
      </c>
      <c r="C4974" s="13" t="s">
        <v>47</v>
      </c>
      <c r="D4974" s="4">
        <v>45565</v>
      </c>
      <c r="E4974" s="4">
        <v>45583</v>
      </c>
      <c r="F4974" s="5">
        <v>2.247682698810527</v>
      </c>
      <c r="G4974" s="5">
        <f>'PG facts'!D78</f>
        <v>-1</v>
      </c>
      <c r="H4974" s="5">
        <f t="shared" si="154"/>
        <v>5.0520775145321739</v>
      </c>
      <c r="I4974" s="5">
        <f t="shared" si="155"/>
        <v>-2.247682698810527</v>
      </c>
    </row>
    <row r="4975" spans="1:9" ht="25" customHeight="1">
      <c r="A4975" s="1"/>
      <c r="B4975" s="1">
        <v>253</v>
      </c>
      <c r="C4975" s="13" t="s">
        <v>47</v>
      </c>
      <c r="D4975" s="4">
        <v>45657</v>
      </c>
      <c r="E4975" s="4">
        <v>45679</v>
      </c>
      <c r="F4975" s="5">
        <v>2.1103784092813216</v>
      </c>
      <c r="G4975" s="5">
        <f>'PG facts'!D85</f>
        <v>0</v>
      </c>
      <c r="H4975" s="5">
        <f t="shared" si="154"/>
        <v>4.453697030360761</v>
      </c>
      <c r="I4975" s="5">
        <f t="shared" si="155"/>
        <v>0</v>
      </c>
    </row>
    <row r="4976" spans="1:9" ht="25" customHeight="1">
      <c r="A4976" s="1"/>
      <c r="B4976" s="1">
        <v>253</v>
      </c>
      <c r="C4976" s="13" t="s">
        <v>47</v>
      </c>
      <c r="D4976" s="4">
        <v>45747</v>
      </c>
      <c r="E4976" s="4">
        <v>45771</v>
      </c>
      <c r="F4976" s="5">
        <v>2.8863250227191939</v>
      </c>
      <c r="G4976" s="5">
        <f>'PG facts'!D92</f>
        <v>-1</v>
      </c>
      <c r="H4976" s="5">
        <f t="shared" si="154"/>
        <v>8.3308721367749552</v>
      </c>
      <c r="I4976" s="5">
        <f t="shared" si="155"/>
        <v>-2.8863250227191939</v>
      </c>
    </row>
    <row r="4977" spans="1:9" ht="25" customHeight="1">
      <c r="A4977" s="1"/>
      <c r="B4977" s="1">
        <v>253</v>
      </c>
      <c r="C4977" s="13" t="s">
        <v>50</v>
      </c>
      <c r="D4977" s="4">
        <v>44742</v>
      </c>
      <c r="E4977" s="4">
        <v>44771</v>
      </c>
      <c r="F4977" s="5">
        <v>3.4048088537418808</v>
      </c>
      <c r="G4977" s="5">
        <f>'PG facts'!D15</f>
        <v>0</v>
      </c>
      <c r="H4977" s="5">
        <f t="shared" si="154"/>
        <v>11.5927233305191</v>
      </c>
      <c r="I4977" s="5">
        <f t="shared" si="155"/>
        <v>0</v>
      </c>
    </row>
    <row r="4978" spans="1:9" ht="25" customHeight="1">
      <c r="A4978" s="1"/>
      <c r="B4978" s="1">
        <v>253</v>
      </c>
      <c r="C4978" s="13" t="s">
        <v>50</v>
      </c>
      <c r="D4978" s="4">
        <v>44834</v>
      </c>
      <c r="E4978" s="4">
        <v>44853</v>
      </c>
      <c r="F4978" s="5">
        <v>-0.26864270520209343</v>
      </c>
      <c r="G4978" s="5">
        <f>'PG facts'!D22</f>
        <v>-2</v>
      </c>
      <c r="H4978" s="5">
        <f t="shared" si="154"/>
        <v>7.2168903058298872E-2</v>
      </c>
      <c r="I4978" s="5">
        <f t="shared" si="155"/>
        <v>0.53728541040418687</v>
      </c>
    </row>
    <row r="4979" spans="1:9" ht="25" customHeight="1">
      <c r="A4979" s="1"/>
      <c r="B4979" s="1">
        <v>253</v>
      </c>
      <c r="C4979" s="13" t="s">
        <v>50</v>
      </c>
      <c r="D4979" s="4">
        <v>44926</v>
      </c>
      <c r="E4979" s="4">
        <v>44945</v>
      </c>
      <c r="F4979" s="5">
        <v>-0.97880747126437573</v>
      </c>
      <c r="G4979" s="5">
        <f>'PG facts'!D29</f>
        <v>-1</v>
      </c>
      <c r="H4979" s="5">
        <f t="shared" si="154"/>
        <v>0.95806406580296166</v>
      </c>
      <c r="I4979" s="5">
        <f t="shared" si="155"/>
        <v>0.97880747126437573</v>
      </c>
    </row>
    <row r="4980" spans="1:9" ht="25" customHeight="1">
      <c r="A4980" s="1"/>
      <c r="B4980" s="1">
        <v>253</v>
      </c>
      <c r="C4980" s="13" t="s">
        <v>50</v>
      </c>
      <c r="D4980" s="4">
        <v>45016</v>
      </c>
      <c r="E4980" s="4">
        <v>45037</v>
      </c>
      <c r="F4980" s="5">
        <v>-1.5609194946349714</v>
      </c>
      <c r="G4980" s="5">
        <f>'PG facts'!D36</f>
        <v>1</v>
      </c>
      <c r="H4980" s="5">
        <f t="shared" si="154"/>
        <v>2.4364696687314944</v>
      </c>
      <c r="I4980" s="5">
        <f t="shared" si="155"/>
        <v>-1.5609194946349714</v>
      </c>
    </row>
    <row r="4981" spans="1:9" ht="25" customHeight="1">
      <c r="A4981" s="1"/>
      <c r="B4981" s="1">
        <v>253</v>
      </c>
      <c r="C4981" s="13" t="s">
        <v>50</v>
      </c>
      <c r="D4981" s="4">
        <v>45107</v>
      </c>
      <c r="E4981" s="4">
        <v>45135</v>
      </c>
      <c r="F4981" s="5">
        <v>-0.28354349497309306</v>
      </c>
      <c r="G4981" s="5">
        <f>'PG facts'!D43</f>
        <v>-3</v>
      </c>
      <c r="H4981" s="5">
        <f t="shared" si="154"/>
        <v>8.0396913541556453E-2</v>
      </c>
      <c r="I4981" s="5">
        <f t="shared" si="155"/>
        <v>0.85063048491927917</v>
      </c>
    </row>
    <row r="4982" spans="1:9" ht="25" customHeight="1">
      <c r="A4982" s="1"/>
      <c r="B4982" s="1">
        <v>253</v>
      </c>
      <c r="C4982" s="13" t="s">
        <v>50</v>
      </c>
      <c r="D4982" s="4">
        <v>45199</v>
      </c>
      <c r="E4982" s="4">
        <v>45217</v>
      </c>
      <c r="F4982" s="5">
        <v>-7.7104862613153191E-2</v>
      </c>
      <c r="G4982" s="5">
        <f>'PG facts'!D50</f>
        <v>2</v>
      </c>
      <c r="H4982" s="5">
        <f t="shared" si="154"/>
        <v>5.9451598385932289E-3</v>
      </c>
      <c r="I4982" s="5">
        <f t="shared" si="155"/>
        <v>-0.15420972522630638</v>
      </c>
    </row>
    <row r="4983" spans="1:9" ht="25" customHeight="1">
      <c r="A4983" s="1"/>
      <c r="B4983" s="1">
        <v>253</v>
      </c>
      <c r="C4983" s="13" t="s">
        <v>50</v>
      </c>
      <c r="D4983" s="4">
        <v>45291</v>
      </c>
      <c r="E4983" s="4">
        <v>45314</v>
      </c>
      <c r="F4983" s="5">
        <v>1.3149542033191297</v>
      </c>
      <c r="G4983" s="5">
        <f>'PG facts'!D57</f>
        <v>-4</v>
      </c>
      <c r="H4983" s="5">
        <f t="shared" si="154"/>
        <v>1.7291045568266472</v>
      </c>
      <c r="I4983" s="5">
        <f t="shared" si="155"/>
        <v>-5.2598168132765188</v>
      </c>
    </row>
    <row r="4984" spans="1:9" ht="25" customHeight="1">
      <c r="A4984" s="1"/>
      <c r="B4984" s="1">
        <v>253</v>
      </c>
      <c r="C4984" s="13" t="s">
        <v>50</v>
      </c>
      <c r="D4984" s="4">
        <v>45382</v>
      </c>
      <c r="E4984" s="4">
        <v>45401</v>
      </c>
      <c r="F4984" s="5">
        <v>2.2032156673114089</v>
      </c>
      <c r="G4984" s="5">
        <f>'PG facts'!D64</f>
        <v>-4</v>
      </c>
      <c r="H4984" s="5">
        <f t="shared" si="154"/>
        <v>4.854159276686457</v>
      </c>
      <c r="I4984" s="5">
        <f t="shared" si="155"/>
        <v>-8.8128626692456358</v>
      </c>
    </row>
    <row r="4985" spans="1:9" ht="25" customHeight="1">
      <c r="A4985" s="1"/>
      <c r="B4985" s="1">
        <v>253</v>
      </c>
      <c r="C4985" s="13" t="s">
        <v>50</v>
      </c>
      <c r="D4985" s="4">
        <v>45473</v>
      </c>
      <c r="E4985" s="4">
        <v>45503</v>
      </c>
      <c r="F4985" s="5">
        <v>1.360673628563136</v>
      </c>
      <c r="G4985" s="5">
        <f>'PG facts'!D71</f>
        <v>1</v>
      </c>
      <c r="H4985" s="5">
        <f t="shared" si="154"/>
        <v>1.851432723467171</v>
      </c>
      <c r="I4985" s="5">
        <f t="shared" si="155"/>
        <v>1.360673628563136</v>
      </c>
    </row>
    <row r="4986" spans="1:9" ht="25" customHeight="1">
      <c r="A4986" s="1"/>
      <c r="B4986" s="1">
        <v>253</v>
      </c>
      <c r="C4986" s="13" t="s">
        <v>50</v>
      </c>
      <c r="D4986" s="4">
        <v>45565</v>
      </c>
      <c r="E4986" s="4">
        <v>45583</v>
      </c>
      <c r="F4986" s="5">
        <v>1.8739916021125014</v>
      </c>
      <c r="G4986" s="5">
        <f>'PG facts'!D78</f>
        <v>-1</v>
      </c>
      <c r="H4986" s="5">
        <f t="shared" si="154"/>
        <v>3.5118445247881795</v>
      </c>
      <c r="I4986" s="5">
        <f t="shared" si="155"/>
        <v>-1.8739916021125014</v>
      </c>
    </row>
    <row r="4987" spans="1:9" ht="25" customHeight="1">
      <c r="A4987" s="1"/>
      <c r="B4987" s="1">
        <v>253</v>
      </c>
      <c r="C4987" s="13" t="s">
        <v>50</v>
      </c>
      <c r="D4987" s="4">
        <v>45657</v>
      </c>
      <c r="E4987" s="4">
        <v>45679</v>
      </c>
      <c r="F4987" s="5">
        <v>2.247682698810527</v>
      </c>
      <c r="G4987" s="5">
        <f>'PG facts'!D85</f>
        <v>0</v>
      </c>
      <c r="H4987" s="5">
        <f t="shared" si="154"/>
        <v>5.0520775145321739</v>
      </c>
      <c r="I4987" s="5">
        <f t="shared" si="155"/>
        <v>0</v>
      </c>
    </row>
    <row r="4988" spans="1:9" ht="25" customHeight="1">
      <c r="A4988" s="1"/>
      <c r="B4988" s="1">
        <v>253</v>
      </c>
      <c r="C4988" s="13" t="s">
        <v>50</v>
      </c>
      <c r="D4988" s="4">
        <v>45747</v>
      </c>
      <c r="E4988" s="4">
        <v>45771</v>
      </c>
      <c r="F4988" s="5">
        <v>2.1103784092813216</v>
      </c>
      <c r="G4988" s="5">
        <f>'PG facts'!D92</f>
        <v>-1</v>
      </c>
      <c r="H4988" s="5">
        <f t="shared" si="154"/>
        <v>4.453697030360761</v>
      </c>
      <c r="I4988" s="5">
        <f t="shared" si="155"/>
        <v>-2.1103784092813216</v>
      </c>
    </row>
    <row r="4989" spans="1:9" ht="25" customHeight="1">
      <c r="A4989" s="1"/>
      <c r="B4989" s="1">
        <v>254</v>
      </c>
      <c r="C4989" s="13" t="s">
        <v>47</v>
      </c>
      <c r="D4989" s="4">
        <v>44651</v>
      </c>
      <c r="E4989" s="4">
        <v>44671</v>
      </c>
      <c r="F4989" s="5">
        <v>3.4048088537418808</v>
      </c>
      <c r="G4989" s="5">
        <f>'PG facts'!D8</f>
        <v>8</v>
      </c>
      <c r="H4989" s="5">
        <f t="shared" si="154"/>
        <v>11.5927233305191</v>
      </c>
      <c r="I4989" s="5">
        <f t="shared" si="155"/>
        <v>27.238470829935046</v>
      </c>
    </row>
    <row r="4990" spans="1:9" ht="25" customHeight="1">
      <c r="A4990" s="1"/>
      <c r="B4990" s="1">
        <v>254</v>
      </c>
      <c r="C4990" s="13" t="s">
        <v>47</v>
      </c>
      <c r="D4990" s="4">
        <v>44742</v>
      </c>
      <c r="E4990" s="4">
        <v>44771</v>
      </c>
      <c r="F4990" s="5">
        <v>-0.26864270520209343</v>
      </c>
      <c r="G4990" s="5">
        <f>'PG facts'!D15</f>
        <v>0</v>
      </c>
      <c r="H4990" s="5">
        <f t="shared" si="154"/>
        <v>7.2168903058298872E-2</v>
      </c>
      <c r="I4990" s="5">
        <f t="shared" si="155"/>
        <v>0</v>
      </c>
    </row>
    <row r="4991" spans="1:9" ht="25" customHeight="1">
      <c r="A4991" s="1"/>
      <c r="B4991" s="1">
        <v>254</v>
      </c>
      <c r="C4991" s="13" t="s">
        <v>47</v>
      </c>
      <c r="D4991" s="4">
        <v>44834</v>
      </c>
      <c r="E4991" s="4">
        <v>44853</v>
      </c>
      <c r="F4991" s="5">
        <v>-0.97880747126437573</v>
      </c>
      <c r="G4991" s="5">
        <f>'PG facts'!D22</f>
        <v>-2</v>
      </c>
      <c r="H4991" s="5">
        <f t="shared" si="154"/>
        <v>0.95806406580296166</v>
      </c>
      <c r="I4991" s="5">
        <f t="shared" si="155"/>
        <v>1.9576149425287515</v>
      </c>
    </row>
    <row r="4992" spans="1:9" ht="25" customHeight="1">
      <c r="A4992" s="1"/>
      <c r="B4992" s="1">
        <v>254</v>
      </c>
      <c r="C4992" s="13" t="s">
        <v>47</v>
      </c>
      <c r="D4992" s="4">
        <v>44926</v>
      </c>
      <c r="E4992" s="4">
        <v>44945</v>
      </c>
      <c r="F4992" s="5">
        <v>-1.5609194946349714</v>
      </c>
      <c r="G4992" s="5">
        <f>'PG facts'!D29</f>
        <v>-1</v>
      </c>
      <c r="H4992" s="5">
        <f t="shared" si="154"/>
        <v>2.4364696687314944</v>
      </c>
      <c r="I4992" s="5">
        <f t="shared" si="155"/>
        <v>1.5609194946349714</v>
      </c>
    </row>
    <row r="4993" spans="1:9" ht="25" customHeight="1">
      <c r="A4993" s="1"/>
      <c r="B4993" s="1">
        <v>254</v>
      </c>
      <c r="C4993" s="13" t="s">
        <v>47</v>
      </c>
      <c r="D4993" s="4">
        <v>45016</v>
      </c>
      <c r="E4993" s="4">
        <v>45037</v>
      </c>
      <c r="F4993" s="5">
        <v>-0.28354349497309306</v>
      </c>
      <c r="G4993" s="5">
        <f>'PG facts'!D36</f>
        <v>1</v>
      </c>
      <c r="H4993" s="5">
        <f t="shared" si="154"/>
        <v>8.0396913541556453E-2</v>
      </c>
      <c r="I4993" s="5">
        <f t="shared" si="155"/>
        <v>-0.28354349497309306</v>
      </c>
    </row>
    <row r="4994" spans="1:9" ht="25" customHeight="1">
      <c r="A4994" s="1"/>
      <c r="B4994" s="1">
        <v>254</v>
      </c>
      <c r="C4994" s="13" t="s">
        <v>47</v>
      </c>
      <c r="D4994" s="4">
        <v>45107</v>
      </c>
      <c r="E4994" s="4">
        <v>45135</v>
      </c>
      <c r="F4994" s="5">
        <v>-7.7104862613153191E-2</v>
      </c>
      <c r="G4994" s="5">
        <f>'PG facts'!D43</f>
        <v>-3</v>
      </c>
      <c r="H4994" s="5">
        <f t="shared" si="154"/>
        <v>5.9451598385932289E-3</v>
      </c>
      <c r="I4994" s="5">
        <f t="shared" si="155"/>
        <v>0.23131458783945957</v>
      </c>
    </row>
    <row r="4995" spans="1:9" ht="25" customHeight="1">
      <c r="A4995" s="1"/>
      <c r="B4995" s="1">
        <v>254</v>
      </c>
      <c r="C4995" s="13" t="s">
        <v>47</v>
      </c>
      <c r="D4995" s="4">
        <v>45199</v>
      </c>
      <c r="E4995" s="4">
        <v>45217</v>
      </c>
      <c r="F4995" s="5">
        <v>1.3149542033191297</v>
      </c>
      <c r="G4995" s="5">
        <f>'PG facts'!D50</f>
        <v>2</v>
      </c>
      <c r="H4995" s="5">
        <f t="shared" si="154"/>
        <v>1.7291045568266472</v>
      </c>
      <c r="I4995" s="5">
        <f t="shared" si="155"/>
        <v>2.6299084066382594</v>
      </c>
    </row>
    <row r="4996" spans="1:9" ht="25" customHeight="1">
      <c r="A4996" s="1"/>
      <c r="B4996" s="1">
        <v>254</v>
      </c>
      <c r="C4996" s="13" t="s">
        <v>47</v>
      </c>
      <c r="D4996" s="4">
        <v>45291</v>
      </c>
      <c r="E4996" s="4">
        <v>45314</v>
      </c>
      <c r="F4996" s="5">
        <v>2.2032156673114089</v>
      </c>
      <c r="G4996" s="5">
        <f>'PG facts'!D57</f>
        <v>-4</v>
      </c>
      <c r="H4996" s="5">
        <f t="shared" si="154"/>
        <v>4.854159276686457</v>
      </c>
      <c r="I4996" s="5">
        <f t="shared" si="155"/>
        <v>-8.8128626692456358</v>
      </c>
    </row>
    <row r="4997" spans="1:9" ht="25" customHeight="1">
      <c r="A4997" s="1"/>
      <c r="B4997" s="1">
        <v>254</v>
      </c>
      <c r="C4997" s="13" t="s">
        <v>47</v>
      </c>
      <c r="D4997" s="4">
        <v>45382</v>
      </c>
      <c r="E4997" s="4">
        <v>45401</v>
      </c>
      <c r="F4997" s="5">
        <v>1.360673628563136</v>
      </c>
      <c r="G4997" s="5">
        <f>'PG facts'!D64</f>
        <v>-4</v>
      </c>
      <c r="H4997" s="5">
        <f t="shared" si="154"/>
        <v>1.851432723467171</v>
      </c>
      <c r="I4997" s="5">
        <f t="shared" si="155"/>
        <v>-5.442694514252544</v>
      </c>
    </row>
    <row r="4998" spans="1:9" ht="25" customHeight="1">
      <c r="A4998" s="1"/>
      <c r="B4998" s="1">
        <v>254</v>
      </c>
      <c r="C4998" s="13" t="s">
        <v>47</v>
      </c>
      <c r="D4998" s="4">
        <v>45473</v>
      </c>
      <c r="E4998" s="4">
        <v>45503</v>
      </c>
      <c r="F4998" s="5">
        <v>1.8739916021125014</v>
      </c>
      <c r="G4998" s="5">
        <f>'PG facts'!D71</f>
        <v>1</v>
      </c>
      <c r="H4998" s="5">
        <f t="shared" ref="H4998:H5061" si="156">F4998^2</f>
        <v>3.5118445247881795</v>
      </c>
      <c r="I4998" s="5">
        <f t="shared" ref="I4998:I5061" si="157">F4998*G4998</f>
        <v>1.8739916021125014</v>
      </c>
    </row>
    <row r="4999" spans="1:9" ht="25" customHeight="1">
      <c r="A4999" s="1"/>
      <c r="B4999" s="1">
        <v>254</v>
      </c>
      <c r="C4999" s="13" t="s">
        <v>47</v>
      </c>
      <c r="D4999" s="4">
        <v>45565</v>
      </c>
      <c r="E4999" s="4">
        <v>45583</v>
      </c>
      <c r="F4999" s="5">
        <v>2.247682698810527</v>
      </c>
      <c r="G4999" s="5">
        <f>'PG facts'!D78</f>
        <v>-1</v>
      </c>
      <c r="H4999" s="5">
        <f t="shared" si="156"/>
        <v>5.0520775145321739</v>
      </c>
      <c r="I4999" s="5">
        <f t="shared" si="157"/>
        <v>-2.247682698810527</v>
      </c>
    </row>
    <row r="5000" spans="1:9" ht="25" customHeight="1">
      <c r="A5000" s="1"/>
      <c r="B5000" s="1">
        <v>254</v>
      </c>
      <c r="C5000" s="13" t="s">
        <v>47</v>
      </c>
      <c r="D5000" s="4">
        <v>45657</v>
      </c>
      <c r="E5000" s="4">
        <v>45679</v>
      </c>
      <c r="F5000" s="5">
        <v>2.1103784092813216</v>
      </c>
      <c r="G5000" s="5">
        <f>'PG facts'!D85</f>
        <v>0</v>
      </c>
      <c r="H5000" s="5">
        <f t="shared" si="156"/>
        <v>4.453697030360761</v>
      </c>
      <c r="I5000" s="5">
        <f t="shared" si="157"/>
        <v>0</v>
      </c>
    </row>
    <row r="5001" spans="1:9" ht="25" customHeight="1">
      <c r="A5001" s="1"/>
      <c r="B5001" s="1">
        <v>254</v>
      </c>
      <c r="C5001" s="13" t="s">
        <v>47</v>
      </c>
      <c r="D5001" s="4">
        <v>45747</v>
      </c>
      <c r="E5001" s="4">
        <v>45771</v>
      </c>
      <c r="F5001" s="5">
        <v>2.8695325773440361</v>
      </c>
      <c r="G5001" s="5">
        <f>'PG facts'!D92</f>
        <v>-1</v>
      </c>
      <c r="H5001" s="5">
        <f t="shared" si="156"/>
        <v>8.2342172124387059</v>
      </c>
      <c r="I5001" s="5">
        <f t="shared" si="157"/>
        <v>-2.8695325773440361</v>
      </c>
    </row>
    <row r="5002" spans="1:9" ht="25" customHeight="1">
      <c r="A5002" s="1"/>
      <c r="B5002" s="1">
        <v>254</v>
      </c>
      <c r="C5002" s="13" t="s">
        <v>50</v>
      </c>
      <c r="D5002" s="4">
        <v>44742</v>
      </c>
      <c r="E5002" s="4">
        <v>44771</v>
      </c>
      <c r="F5002" s="5">
        <v>3.4048088537418808</v>
      </c>
      <c r="G5002" s="5">
        <f>'PG facts'!D15</f>
        <v>0</v>
      </c>
      <c r="H5002" s="5">
        <f t="shared" si="156"/>
        <v>11.5927233305191</v>
      </c>
      <c r="I5002" s="5">
        <f t="shared" si="157"/>
        <v>0</v>
      </c>
    </row>
    <row r="5003" spans="1:9" ht="25" customHeight="1">
      <c r="A5003" s="1"/>
      <c r="B5003" s="1">
        <v>254</v>
      </c>
      <c r="C5003" s="13" t="s">
        <v>50</v>
      </c>
      <c r="D5003" s="4">
        <v>44834</v>
      </c>
      <c r="E5003" s="4">
        <v>44853</v>
      </c>
      <c r="F5003" s="5">
        <v>-0.26864270520209343</v>
      </c>
      <c r="G5003" s="5">
        <f>'PG facts'!D22</f>
        <v>-2</v>
      </c>
      <c r="H5003" s="5">
        <f t="shared" si="156"/>
        <v>7.2168903058298872E-2</v>
      </c>
      <c r="I5003" s="5">
        <f t="shared" si="157"/>
        <v>0.53728541040418687</v>
      </c>
    </row>
    <row r="5004" spans="1:9" ht="25" customHeight="1">
      <c r="A5004" s="1"/>
      <c r="B5004" s="1">
        <v>254</v>
      </c>
      <c r="C5004" s="13" t="s">
        <v>50</v>
      </c>
      <c r="D5004" s="4">
        <v>44926</v>
      </c>
      <c r="E5004" s="4">
        <v>44945</v>
      </c>
      <c r="F5004" s="5">
        <v>-0.97880747126437573</v>
      </c>
      <c r="G5004" s="5">
        <f>'PG facts'!D29</f>
        <v>-1</v>
      </c>
      <c r="H5004" s="5">
        <f t="shared" si="156"/>
        <v>0.95806406580296166</v>
      </c>
      <c r="I5004" s="5">
        <f t="shared" si="157"/>
        <v>0.97880747126437573</v>
      </c>
    </row>
    <row r="5005" spans="1:9" ht="25" customHeight="1">
      <c r="A5005" s="1"/>
      <c r="B5005" s="1">
        <v>254</v>
      </c>
      <c r="C5005" s="13" t="s">
        <v>50</v>
      </c>
      <c r="D5005" s="4">
        <v>45016</v>
      </c>
      <c r="E5005" s="4">
        <v>45037</v>
      </c>
      <c r="F5005" s="5">
        <v>-1.5609194946349714</v>
      </c>
      <c r="G5005" s="5">
        <f>'PG facts'!D36</f>
        <v>1</v>
      </c>
      <c r="H5005" s="5">
        <f t="shared" si="156"/>
        <v>2.4364696687314944</v>
      </c>
      <c r="I5005" s="5">
        <f t="shared" si="157"/>
        <v>-1.5609194946349714</v>
      </c>
    </row>
    <row r="5006" spans="1:9" ht="25" customHeight="1">
      <c r="A5006" s="1"/>
      <c r="B5006" s="1">
        <v>254</v>
      </c>
      <c r="C5006" s="13" t="s">
        <v>50</v>
      </c>
      <c r="D5006" s="4">
        <v>45107</v>
      </c>
      <c r="E5006" s="4">
        <v>45135</v>
      </c>
      <c r="F5006" s="5">
        <v>-0.28354349497309306</v>
      </c>
      <c r="G5006" s="5">
        <f>'PG facts'!D43</f>
        <v>-3</v>
      </c>
      <c r="H5006" s="5">
        <f t="shared" si="156"/>
        <v>8.0396913541556453E-2</v>
      </c>
      <c r="I5006" s="5">
        <f t="shared" si="157"/>
        <v>0.85063048491927917</v>
      </c>
    </row>
    <row r="5007" spans="1:9" ht="25" customHeight="1">
      <c r="A5007" s="1"/>
      <c r="B5007" s="1">
        <v>254</v>
      </c>
      <c r="C5007" s="13" t="s">
        <v>50</v>
      </c>
      <c r="D5007" s="4">
        <v>45199</v>
      </c>
      <c r="E5007" s="4">
        <v>45217</v>
      </c>
      <c r="F5007" s="5">
        <v>-7.7104862613153191E-2</v>
      </c>
      <c r="G5007" s="5">
        <f>'PG facts'!D50</f>
        <v>2</v>
      </c>
      <c r="H5007" s="5">
        <f t="shared" si="156"/>
        <v>5.9451598385932289E-3</v>
      </c>
      <c r="I5007" s="5">
        <f t="shared" si="157"/>
        <v>-0.15420972522630638</v>
      </c>
    </row>
    <row r="5008" spans="1:9" ht="25" customHeight="1">
      <c r="A5008" s="1"/>
      <c r="B5008" s="1">
        <v>254</v>
      </c>
      <c r="C5008" s="13" t="s">
        <v>50</v>
      </c>
      <c r="D5008" s="4">
        <v>45291</v>
      </c>
      <c r="E5008" s="4">
        <v>45314</v>
      </c>
      <c r="F5008" s="5">
        <v>1.3149542033191297</v>
      </c>
      <c r="G5008" s="5">
        <f>'PG facts'!D57</f>
        <v>-4</v>
      </c>
      <c r="H5008" s="5">
        <f t="shared" si="156"/>
        <v>1.7291045568266472</v>
      </c>
      <c r="I5008" s="5">
        <f t="shared" si="157"/>
        <v>-5.2598168132765188</v>
      </c>
    </row>
    <row r="5009" spans="1:9" ht="25" customHeight="1">
      <c r="A5009" s="1"/>
      <c r="B5009" s="1">
        <v>254</v>
      </c>
      <c r="C5009" s="13" t="s">
        <v>50</v>
      </c>
      <c r="D5009" s="4">
        <v>45382</v>
      </c>
      <c r="E5009" s="4">
        <v>45401</v>
      </c>
      <c r="F5009" s="5">
        <v>2.2032156673114089</v>
      </c>
      <c r="G5009" s="5">
        <f>'PG facts'!D64</f>
        <v>-4</v>
      </c>
      <c r="H5009" s="5">
        <f t="shared" si="156"/>
        <v>4.854159276686457</v>
      </c>
      <c r="I5009" s="5">
        <f t="shared" si="157"/>
        <v>-8.8128626692456358</v>
      </c>
    </row>
    <row r="5010" spans="1:9" ht="25" customHeight="1">
      <c r="A5010" s="1"/>
      <c r="B5010" s="1">
        <v>254</v>
      </c>
      <c r="C5010" s="13" t="s">
        <v>50</v>
      </c>
      <c r="D5010" s="4">
        <v>45473</v>
      </c>
      <c r="E5010" s="4">
        <v>45503</v>
      </c>
      <c r="F5010" s="5">
        <v>1.360673628563136</v>
      </c>
      <c r="G5010" s="5">
        <f>'PG facts'!D71</f>
        <v>1</v>
      </c>
      <c r="H5010" s="5">
        <f t="shared" si="156"/>
        <v>1.851432723467171</v>
      </c>
      <c r="I5010" s="5">
        <f t="shared" si="157"/>
        <v>1.360673628563136</v>
      </c>
    </row>
    <row r="5011" spans="1:9" ht="25" customHeight="1">
      <c r="A5011" s="1"/>
      <c r="B5011" s="1">
        <v>254</v>
      </c>
      <c r="C5011" s="13" t="s">
        <v>50</v>
      </c>
      <c r="D5011" s="4">
        <v>45565</v>
      </c>
      <c r="E5011" s="4">
        <v>45583</v>
      </c>
      <c r="F5011" s="5">
        <v>1.8739916021125014</v>
      </c>
      <c r="G5011" s="5">
        <f>'PG facts'!D78</f>
        <v>-1</v>
      </c>
      <c r="H5011" s="5">
        <f t="shared" si="156"/>
        <v>3.5118445247881795</v>
      </c>
      <c r="I5011" s="5">
        <f t="shared" si="157"/>
        <v>-1.8739916021125014</v>
      </c>
    </row>
    <row r="5012" spans="1:9" ht="25" customHeight="1">
      <c r="A5012" s="1"/>
      <c r="B5012" s="1">
        <v>254</v>
      </c>
      <c r="C5012" s="13" t="s">
        <v>50</v>
      </c>
      <c r="D5012" s="4">
        <v>45657</v>
      </c>
      <c r="E5012" s="4">
        <v>45679</v>
      </c>
      <c r="F5012" s="5">
        <v>2.247682698810527</v>
      </c>
      <c r="G5012" s="5">
        <f>'PG facts'!D85</f>
        <v>0</v>
      </c>
      <c r="H5012" s="5">
        <f t="shared" si="156"/>
        <v>5.0520775145321739</v>
      </c>
      <c r="I5012" s="5">
        <f t="shared" si="157"/>
        <v>0</v>
      </c>
    </row>
    <row r="5013" spans="1:9" ht="25" customHeight="1">
      <c r="A5013" s="1"/>
      <c r="B5013" s="1">
        <v>254</v>
      </c>
      <c r="C5013" s="13" t="s">
        <v>50</v>
      </c>
      <c r="D5013" s="4">
        <v>45747</v>
      </c>
      <c r="E5013" s="4">
        <v>45771</v>
      </c>
      <c r="F5013" s="5">
        <v>2.1103784092813216</v>
      </c>
      <c r="G5013" s="5">
        <f>'PG facts'!D92</f>
        <v>-1</v>
      </c>
      <c r="H5013" s="5">
        <f t="shared" si="156"/>
        <v>4.453697030360761</v>
      </c>
      <c r="I5013" s="5">
        <f t="shared" si="157"/>
        <v>-2.1103784092813216</v>
      </c>
    </row>
    <row r="5014" spans="1:9" ht="25" customHeight="1">
      <c r="A5014" s="1"/>
      <c r="B5014" s="1">
        <v>255</v>
      </c>
      <c r="C5014" s="13" t="s">
        <v>47</v>
      </c>
      <c r="D5014" s="4">
        <v>44651</v>
      </c>
      <c r="E5014" s="4">
        <v>44671</v>
      </c>
      <c r="F5014" s="5">
        <v>3.4048088537418808</v>
      </c>
      <c r="G5014" s="5">
        <f>'PG facts'!D8</f>
        <v>8</v>
      </c>
      <c r="H5014" s="5">
        <f t="shared" si="156"/>
        <v>11.5927233305191</v>
      </c>
      <c r="I5014" s="5">
        <f t="shared" si="157"/>
        <v>27.238470829935046</v>
      </c>
    </row>
    <row r="5015" spans="1:9" ht="25" customHeight="1">
      <c r="A5015" s="1"/>
      <c r="B5015" s="1">
        <v>255</v>
      </c>
      <c r="C5015" s="13" t="s">
        <v>47</v>
      </c>
      <c r="D5015" s="4">
        <v>44742</v>
      </c>
      <c r="E5015" s="4">
        <v>44771</v>
      </c>
      <c r="F5015" s="5">
        <v>-0.26864270520209343</v>
      </c>
      <c r="G5015" s="5">
        <f>'PG facts'!D15</f>
        <v>0</v>
      </c>
      <c r="H5015" s="5">
        <f t="shared" si="156"/>
        <v>7.2168903058298872E-2</v>
      </c>
      <c r="I5015" s="5">
        <f t="shared" si="157"/>
        <v>0</v>
      </c>
    </row>
    <row r="5016" spans="1:9" ht="25" customHeight="1">
      <c r="A5016" s="1"/>
      <c r="B5016" s="1">
        <v>255</v>
      </c>
      <c r="C5016" s="13" t="s">
        <v>47</v>
      </c>
      <c r="D5016" s="4">
        <v>44834</v>
      </c>
      <c r="E5016" s="4">
        <v>44853</v>
      </c>
      <c r="F5016" s="5">
        <v>-0.97880747126437573</v>
      </c>
      <c r="G5016" s="5">
        <f>'PG facts'!D22</f>
        <v>-2</v>
      </c>
      <c r="H5016" s="5">
        <f t="shared" si="156"/>
        <v>0.95806406580296166</v>
      </c>
      <c r="I5016" s="5">
        <f t="shared" si="157"/>
        <v>1.9576149425287515</v>
      </c>
    </row>
    <row r="5017" spans="1:9" ht="25" customHeight="1">
      <c r="A5017" s="1"/>
      <c r="B5017" s="1">
        <v>255</v>
      </c>
      <c r="C5017" s="13" t="s">
        <v>47</v>
      </c>
      <c r="D5017" s="4">
        <v>44926</v>
      </c>
      <c r="E5017" s="4">
        <v>44945</v>
      </c>
      <c r="F5017" s="5">
        <v>-1.5609194946349714</v>
      </c>
      <c r="G5017" s="5">
        <f>'PG facts'!D29</f>
        <v>-1</v>
      </c>
      <c r="H5017" s="5">
        <f t="shared" si="156"/>
        <v>2.4364696687314944</v>
      </c>
      <c r="I5017" s="5">
        <f t="shared" si="157"/>
        <v>1.5609194946349714</v>
      </c>
    </row>
    <row r="5018" spans="1:9" ht="25" customHeight="1">
      <c r="A5018" s="1"/>
      <c r="B5018" s="1">
        <v>255</v>
      </c>
      <c r="C5018" s="13" t="s">
        <v>47</v>
      </c>
      <c r="D5018" s="4">
        <v>45016</v>
      </c>
      <c r="E5018" s="4">
        <v>45037</v>
      </c>
      <c r="F5018" s="5">
        <v>-0.28354349497309306</v>
      </c>
      <c r="G5018" s="5">
        <f>'PG facts'!D36</f>
        <v>1</v>
      </c>
      <c r="H5018" s="5">
        <f t="shared" si="156"/>
        <v>8.0396913541556453E-2</v>
      </c>
      <c r="I5018" s="5">
        <f t="shared" si="157"/>
        <v>-0.28354349497309306</v>
      </c>
    </row>
    <row r="5019" spans="1:9" ht="25" customHeight="1">
      <c r="A5019" s="1"/>
      <c r="B5019" s="1">
        <v>255</v>
      </c>
      <c r="C5019" s="13" t="s">
        <v>47</v>
      </c>
      <c r="D5019" s="4">
        <v>45107</v>
      </c>
      <c r="E5019" s="4">
        <v>45135</v>
      </c>
      <c r="F5019" s="5">
        <v>-7.7104862613153191E-2</v>
      </c>
      <c r="G5019" s="5">
        <f>'PG facts'!D43</f>
        <v>-3</v>
      </c>
      <c r="H5019" s="5">
        <f t="shared" si="156"/>
        <v>5.9451598385932289E-3</v>
      </c>
      <c r="I5019" s="5">
        <f t="shared" si="157"/>
        <v>0.23131458783945957</v>
      </c>
    </row>
    <row r="5020" spans="1:9" ht="25" customHeight="1">
      <c r="A5020" s="1"/>
      <c r="B5020" s="1">
        <v>255</v>
      </c>
      <c r="C5020" s="13" t="s">
        <v>47</v>
      </c>
      <c r="D5020" s="4">
        <v>45199</v>
      </c>
      <c r="E5020" s="4">
        <v>45217</v>
      </c>
      <c r="F5020" s="5">
        <v>1.3149542033191297</v>
      </c>
      <c r="G5020" s="5">
        <f>'PG facts'!D50</f>
        <v>2</v>
      </c>
      <c r="H5020" s="5">
        <f t="shared" si="156"/>
        <v>1.7291045568266472</v>
      </c>
      <c r="I5020" s="5">
        <f t="shared" si="157"/>
        <v>2.6299084066382594</v>
      </c>
    </row>
    <row r="5021" spans="1:9" ht="25" customHeight="1">
      <c r="A5021" s="1"/>
      <c r="B5021" s="1">
        <v>255</v>
      </c>
      <c r="C5021" s="13" t="s">
        <v>47</v>
      </c>
      <c r="D5021" s="4">
        <v>45291</v>
      </c>
      <c r="E5021" s="4">
        <v>45314</v>
      </c>
      <c r="F5021" s="5">
        <v>2.2032156673114089</v>
      </c>
      <c r="G5021" s="5">
        <f>'PG facts'!D57</f>
        <v>-4</v>
      </c>
      <c r="H5021" s="5">
        <f t="shared" si="156"/>
        <v>4.854159276686457</v>
      </c>
      <c r="I5021" s="5">
        <f t="shared" si="157"/>
        <v>-8.8128626692456358</v>
      </c>
    </row>
    <row r="5022" spans="1:9" ht="25" customHeight="1">
      <c r="A5022" s="1"/>
      <c r="B5022" s="1">
        <v>255</v>
      </c>
      <c r="C5022" s="13" t="s">
        <v>47</v>
      </c>
      <c r="D5022" s="4">
        <v>45382</v>
      </c>
      <c r="E5022" s="4">
        <v>45401</v>
      </c>
      <c r="F5022" s="5">
        <v>1.360673628563136</v>
      </c>
      <c r="G5022" s="5">
        <f>'PG facts'!D64</f>
        <v>-4</v>
      </c>
      <c r="H5022" s="5">
        <f t="shared" si="156"/>
        <v>1.851432723467171</v>
      </c>
      <c r="I5022" s="5">
        <f t="shared" si="157"/>
        <v>-5.442694514252544</v>
      </c>
    </row>
    <row r="5023" spans="1:9" ht="25" customHeight="1">
      <c r="A5023" s="1"/>
      <c r="B5023" s="1">
        <v>255</v>
      </c>
      <c r="C5023" s="13" t="s">
        <v>47</v>
      </c>
      <c r="D5023" s="4">
        <v>45473</v>
      </c>
      <c r="E5023" s="4">
        <v>45503</v>
      </c>
      <c r="F5023" s="5">
        <v>1.8739916021125014</v>
      </c>
      <c r="G5023" s="5">
        <f>'PG facts'!D71</f>
        <v>1</v>
      </c>
      <c r="H5023" s="5">
        <f t="shared" si="156"/>
        <v>3.5118445247881795</v>
      </c>
      <c r="I5023" s="5">
        <f t="shared" si="157"/>
        <v>1.8739916021125014</v>
      </c>
    </row>
    <row r="5024" spans="1:9" ht="25" customHeight="1">
      <c r="A5024" s="1"/>
      <c r="B5024" s="1">
        <v>255</v>
      </c>
      <c r="C5024" s="13" t="s">
        <v>47</v>
      </c>
      <c r="D5024" s="4">
        <v>45565</v>
      </c>
      <c r="E5024" s="4">
        <v>45583</v>
      </c>
      <c r="F5024" s="5">
        <v>2.247682698810527</v>
      </c>
      <c r="G5024" s="5">
        <f>'PG facts'!D78</f>
        <v>-1</v>
      </c>
      <c r="H5024" s="5">
        <f t="shared" si="156"/>
        <v>5.0520775145321739</v>
      </c>
      <c r="I5024" s="5">
        <f t="shared" si="157"/>
        <v>-2.247682698810527</v>
      </c>
    </row>
    <row r="5025" spans="1:9" ht="25" customHeight="1">
      <c r="A5025" s="1"/>
      <c r="B5025" s="1">
        <v>255</v>
      </c>
      <c r="C5025" s="13" t="s">
        <v>47</v>
      </c>
      <c r="D5025" s="4">
        <v>45657</v>
      </c>
      <c r="E5025" s="4">
        <v>45679</v>
      </c>
      <c r="F5025" s="5">
        <v>2.1103784092813216</v>
      </c>
      <c r="G5025" s="5">
        <f>'PG facts'!D85</f>
        <v>0</v>
      </c>
      <c r="H5025" s="5">
        <f t="shared" si="156"/>
        <v>4.453697030360761</v>
      </c>
      <c r="I5025" s="5">
        <f t="shared" si="157"/>
        <v>0</v>
      </c>
    </row>
    <row r="5026" spans="1:9" ht="25" customHeight="1">
      <c r="A5026" s="1"/>
      <c r="B5026" s="1">
        <v>255</v>
      </c>
      <c r="C5026" s="13" t="s">
        <v>47</v>
      </c>
      <c r="D5026" s="4">
        <v>45747</v>
      </c>
      <c r="E5026" s="4">
        <v>45771</v>
      </c>
      <c r="F5026" s="5">
        <v>2.8695325773440361</v>
      </c>
      <c r="G5026" s="5">
        <f>'PG facts'!D92</f>
        <v>-1</v>
      </c>
      <c r="H5026" s="5">
        <f t="shared" si="156"/>
        <v>8.2342172124387059</v>
      </c>
      <c r="I5026" s="5">
        <f t="shared" si="157"/>
        <v>-2.8695325773440361</v>
      </c>
    </row>
    <row r="5027" spans="1:9" ht="25" customHeight="1">
      <c r="A5027" s="1"/>
      <c r="B5027" s="1">
        <v>255</v>
      </c>
      <c r="C5027" s="13" t="s">
        <v>50</v>
      </c>
      <c r="D5027" s="4">
        <v>44742</v>
      </c>
      <c r="E5027" s="4">
        <v>44771</v>
      </c>
      <c r="F5027" s="5">
        <v>3.4048088537418808</v>
      </c>
      <c r="G5027" s="5">
        <f>'PG facts'!D15</f>
        <v>0</v>
      </c>
      <c r="H5027" s="5">
        <f t="shared" si="156"/>
        <v>11.5927233305191</v>
      </c>
      <c r="I5027" s="5">
        <f t="shared" si="157"/>
        <v>0</v>
      </c>
    </row>
    <row r="5028" spans="1:9" ht="25" customHeight="1">
      <c r="A5028" s="1"/>
      <c r="B5028" s="1">
        <v>255</v>
      </c>
      <c r="C5028" s="13" t="s">
        <v>50</v>
      </c>
      <c r="D5028" s="4">
        <v>44834</v>
      </c>
      <c r="E5028" s="4">
        <v>44853</v>
      </c>
      <c r="F5028" s="5">
        <v>-0.26864270520209343</v>
      </c>
      <c r="G5028" s="5">
        <f>'PG facts'!D22</f>
        <v>-2</v>
      </c>
      <c r="H5028" s="5">
        <f t="shared" si="156"/>
        <v>7.2168903058298872E-2</v>
      </c>
      <c r="I5028" s="5">
        <f t="shared" si="157"/>
        <v>0.53728541040418687</v>
      </c>
    </row>
    <row r="5029" spans="1:9" ht="25" customHeight="1">
      <c r="A5029" s="1"/>
      <c r="B5029" s="1">
        <v>255</v>
      </c>
      <c r="C5029" s="13" t="s">
        <v>50</v>
      </c>
      <c r="D5029" s="4">
        <v>44926</v>
      </c>
      <c r="E5029" s="4">
        <v>44945</v>
      </c>
      <c r="F5029" s="5">
        <v>-0.97880747126437573</v>
      </c>
      <c r="G5029" s="5">
        <f>'PG facts'!D29</f>
        <v>-1</v>
      </c>
      <c r="H5029" s="5">
        <f t="shared" si="156"/>
        <v>0.95806406580296166</v>
      </c>
      <c r="I5029" s="5">
        <f t="shared" si="157"/>
        <v>0.97880747126437573</v>
      </c>
    </row>
    <row r="5030" spans="1:9" ht="25" customHeight="1">
      <c r="A5030" s="1"/>
      <c r="B5030" s="1">
        <v>255</v>
      </c>
      <c r="C5030" s="13" t="s">
        <v>50</v>
      </c>
      <c r="D5030" s="4">
        <v>45016</v>
      </c>
      <c r="E5030" s="4">
        <v>45037</v>
      </c>
      <c r="F5030" s="5">
        <v>-1.5609194946349714</v>
      </c>
      <c r="G5030" s="5">
        <f>'PG facts'!D36</f>
        <v>1</v>
      </c>
      <c r="H5030" s="5">
        <f t="shared" si="156"/>
        <v>2.4364696687314944</v>
      </c>
      <c r="I5030" s="5">
        <f t="shared" si="157"/>
        <v>-1.5609194946349714</v>
      </c>
    </row>
    <row r="5031" spans="1:9" ht="25" customHeight="1">
      <c r="A5031" s="1"/>
      <c r="B5031" s="1">
        <v>255</v>
      </c>
      <c r="C5031" s="13" t="s">
        <v>50</v>
      </c>
      <c r="D5031" s="4">
        <v>45107</v>
      </c>
      <c r="E5031" s="4">
        <v>45135</v>
      </c>
      <c r="F5031" s="5">
        <v>-0.28354349497309306</v>
      </c>
      <c r="G5031" s="5">
        <f>'PG facts'!D43</f>
        <v>-3</v>
      </c>
      <c r="H5031" s="5">
        <f t="shared" si="156"/>
        <v>8.0396913541556453E-2</v>
      </c>
      <c r="I5031" s="5">
        <f t="shared" si="157"/>
        <v>0.85063048491927917</v>
      </c>
    </row>
    <row r="5032" spans="1:9" ht="25" customHeight="1">
      <c r="A5032" s="1"/>
      <c r="B5032" s="1">
        <v>255</v>
      </c>
      <c r="C5032" s="13" t="s">
        <v>50</v>
      </c>
      <c r="D5032" s="4">
        <v>45199</v>
      </c>
      <c r="E5032" s="4">
        <v>45217</v>
      </c>
      <c r="F5032" s="5">
        <v>-7.7104862613153191E-2</v>
      </c>
      <c r="G5032" s="5">
        <f>'PG facts'!D50</f>
        <v>2</v>
      </c>
      <c r="H5032" s="5">
        <f t="shared" si="156"/>
        <v>5.9451598385932289E-3</v>
      </c>
      <c r="I5032" s="5">
        <f t="shared" si="157"/>
        <v>-0.15420972522630638</v>
      </c>
    </row>
    <row r="5033" spans="1:9" ht="25" customHeight="1">
      <c r="A5033" s="1"/>
      <c r="B5033" s="1">
        <v>255</v>
      </c>
      <c r="C5033" s="13" t="s">
        <v>50</v>
      </c>
      <c r="D5033" s="4">
        <v>45291</v>
      </c>
      <c r="E5033" s="4">
        <v>45314</v>
      </c>
      <c r="F5033" s="5">
        <v>1.3149542033191297</v>
      </c>
      <c r="G5033" s="5">
        <f>'PG facts'!D57</f>
        <v>-4</v>
      </c>
      <c r="H5033" s="5">
        <f t="shared" si="156"/>
        <v>1.7291045568266472</v>
      </c>
      <c r="I5033" s="5">
        <f t="shared" si="157"/>
        <v>-5.2598168132765188</v>
      </c>
    </row>
    <row r="5034" spans="1:9" ht="25" customHeight="1">
      <c r="A5034" s="1"/>
      <c r="B5034" s="1">
        <v>255</v>
      </c>
      <c r="C5034" s="13" t="s">
        <v>50</v>
      </c>
      <c r="D5034" s="4">
        <v>45382</v>
      </c>
      <c r="E5034" s="4">
        <v>45401</v>
      </c>
      <c r="F5034" s="5">
        <v>2.2032156673114089</v>
      </c>
      <c r="G5034" s="5">
        <f>'PG facts'!D64</f>
        <v>-4</v>
      </c>
      <c r="H5034" s="5">
        <f t="shared" si="156"/>
        <v>4.854159276686457</v>
      </c>
      <c r="I5034" s="5">
        <f t="shared" si="157"/>
        <v>-8.8128626692456358</v>
      </c>
    </row>
    <row r="5035" spans="1:9" ht="25" customHeight="1">
      <c r="A5035" s="1"/>
      <c r="B5035" s="1">
        <v>255</v>
      </c>
      <c r="C5035" s="13" t="s">
        <v>50</v>
      </c>
      <c r="D5035" s="4">
        <v>45473</v>
      </c>
      <c r="E5035" s="4">
        <v>45503</v>
      </c>
      <c r="F5035" s="5">
        <v>1.360673628563136</v>
      </c>
      <c r="G5035" s="5">
        <f>'PG facts'!D71</f>
        <v>1</v>
      </c>
      <c r="H5035" s="5">
        <f t="shared" si="156"/>
        <v>1.851432723467171</v>
      </c>
      <c r="I5035" s="5">
        <f t="shared" si="157"/>
        <v>1.360673628563136</v>
      </c>
    </row>
    <row r="5036" spans="1:9" ht="25" customHeight="1">
      <c r="A5036" s="1"/>
      <c r="B5036" s="1">
        <v>255</v>
      </c>
      <c r="C5036" s="13" t="s">
        <v>50</v>
      </c>
      <c r="D5036" s="4">
        <v>45565</v>
      </c>
      <c r="E5036" s="4">
        <v>45583</v>
      </c>
      <c r="F5036" s="5">
        <v>1.8739916021125014</v>
      </c>
      <c r="G5036" s="5">
        <f>'PG facts'!D78</f>
        <v>-1</v>
      </c>
      <c r="H5036" s="5">
        <f t="shared" si="156"/>
        <v>3.5118445247881795</v>
      </c>
      <c r="I5036" s="5">
        <f t="shared" si="157"/>
        <v>-1.8739916021125014</v>
      </c>
    </row>
    <row r="5037" spans="1:9" ht="25" customHeight="1">
      <c r="A5037" s="1"/>
      <c r="B5037" s="1">
        <v>255</v>
      </c>
      <c r="C5037" s="13" t="s">
        <v>50</v>
      </c>
      <c r="D5037" s="4">
        <v>45657</v>
      </c>
      <c r="E5037" s="4">
        <v>45679</v>
      </c>
      <c r="F5037" s="5">
        <v>2.247682698810527</v>
      </c>
      <c r="G5037" s="5">
        <f>'PG facts'!D85</f>
        <v>0</v>
      </c>
      <c r="H5037" s="5">
        <f t="shared" si="156"/>
        <v>5.0520775145321739</v>
      </c>
      <c r="I5037" s="5">
        <f t="shared" si="157"/>
        <v>0</v>
      </c>
    </row>
    <row r="5038" spans="1:9" ht="25" customHeight="1">
      <c r="A5038" s="1"/>
      <c r="B5038" s="1">
        <v>255</v>
      </c>
      <c r="C5038" s="13" t="s">
        <v>50</v>
      </c>
      <c r="D5038" s="4">
        <v>45747</v>
      </c>
      <c r="E5038" s="4">
        <v>45771</v>
      </c>
      <c r="F5038" s="5">
        <v>2.1103784092813216</v>
      </c>
      <c r="G5038" s="5">
        <f>'PG facts'!D92</f>
        <v>-1</v>
      </c>
      <c r="H5038" s="5">
        <f t="shared" si="156"/>
        <v>4.453697030360761</v>
      </c>
      <c r="I5038" s="5">
        <f t="shared" si="157"/>
        <v>-2.1103784092813216</v>
      </c>
    </row>
    <row r="5039" spans="1:9" ht="25" customHeight="1">
      <c r="A5039" s="1"/>
      <c r="B5039" s="1">
        <v>256</v>
      </c>
      <c r="C5039" s="13" t="s">
        <v>47</v>
      </c>
      <c r="D5039" s="4">
        <v>44651</v>
      </c>
      <c r="E5039" s="4">
        <v>44671</v>
      </c>
      <c r="F5039" s="5">
        <v>3.4048088537418808</v>
      </c>
      <c r="G5039" s="5">
        <f>'PG facts'!D9</f>
        <v>5</v>
      </c>
      <c r="H5039" s="5">
        <f t="shared" si="156"/>
        <v>11.5927233305191</v>
      </c>
      <c r="I5039" s="5">
        <f t="shared" si="157"/>
        <v>17.024044268709403</v>
      </c>
    </row>
    <row r="5040" spans="1:9" ht="25" customHeight="1">
      <c r="A5040" s="1"/>
      <c r="B5040" s="1">
        <v>256</v>
      </c>
      <c r="C5040" s="13" t="s">
        <v>47</v>
      </c>
      <c r="D5040" s="4">
        <v>44742</v>
      </c>
      <c r="E5040" s="4">
        <v>44771</v>
      </c>
      <c r="F5040" s="5">
        <v>-0.26864270520209343</v>
      </c>
      <c r="G5040" s="5">
        <f>'PG facts'!D16</f>
        <v>-1</v>
      </c>
      <c r="H5040" s="5">
        <f t="shared" si="156"/>
        <v>7.2168903058298872E-2</v>
      </c>
      <c r="I5040" s="5">
        <f t="shared" si="157"/>
        <v>0.26864270520209343</v>
      </c>
    </row>
    <row r="5041" spans="1:9" ht="25" customHeight="1">
      <c r="A5041" s="1"/>
      <c r="B5041" s="1">
        <v>256</v>
      </c>
      <c r="C5041" s="13" t="s">
        <v>47</v>
      </c>
      <c r="D5041" s="4">
        <v>44834</v>
      </c>
      <c r="E5041" s="4">
        <v>44853</v>
      </c>
      <c r="F5041" s="5">
        <v>-0.97880747126437573</v>
      </c>
      <c r="G5041" s="5">
        <f>'PG facts'!D23</f>
        <v>-4</v>
      </c>
      <c r="H5041" s="5">
        <f t="shared" si="156"/>
        <v>0.95806406580296166</v>
      </c>
      <c r="I5041" s="5">
        <f t="shared" si="157"/>
        <v>3.9152298850575029</v>
      </c>
    </row>
    <row r="5042" spans="1:9" ht="25" customHeight="1">
      <c r="A5042" s="1"/>
      <c r="B5042" s="1">
        <v>256</v>
      </c>
      <c r="C5042" s="13" t="s">
        <v>47</v>
      </c>
      <c r="D5042" s="4">
        <v>44926</v>
      </c>
      <c r="E5042" s="4">
        <v>44945</v>
      </c>
      <c r="F5042" s="5">
        <v>-1.5609194946349714</v>
      </c>
      <c r="G5042" s="5">
        <f>'PG facts'!D30</f>
        <v>-7</v>
      </c>
      <c r="H5042" s="5">
        <f t="shared" si="156"/>
        <v>2.4364696687314944</v>
      </c>
      <c r="I5042" s="5">
        <f t="shared" si="157"/>
        <v>10.9264364624448</v>
      </c>
    </row>
    <row r="5043" spans="1:9" ht="25" customHeight="1">
      <c r="A5043" s="1"/>
      <c r="B5043" s="1">
        <v>256</v>
      </c>
      <c r="C5043" s="13" t="s">
        <v>47</v>
      </c>
      <c r="D5043" s="4">
        <v>45016</v>
      </c>
      <c r="E5043" s="4">
        <v>45037</v>
      </c>
      <c r="F5043" s="5">
        <v>-0.28354349497309306</v>
      </c>
      <c r="G5043" s="5">
        <f>'PG facts'!D37</f>
        <v>-5</v>
      </c>
      <c r="H5043" s="5">
        <f t="shared" si="156"/>
        <v>8.0396913541556453E-2</v>
      </c>
      <c r="I5043" s="5">
        <f t="shared" si="157"/>
        <v>1.4177174748654653</v>
      </c>
    </row>
    <row r="5044" spans="1:9" ht="25" customHeight="1">
      <c r="A5044" s="1"/>
      <c r="B5044" s="1">
        <v>256</v>
      </c>
      <c r="C5044" s="13" t="s">
        <v>47</v>
      </c>
      <c r="D5044" s="4">
        <v>45107</v>
      </c>
      <c r="E5044" s="4">
        <v>45135</v>
      </c>
      <c r="F5044" s="5">
        <v>-7.7104862613153191E-2</v>
      </c>
      <c r="G5044" s="5">
        <f>'PG facts'!D44</f>
        <v>-2</v>
      </c>
      <c r="H5044" s="5">
        <f t="shared" si="156"/>
        <v>5.9451598385932289E-3</v>
      </c>
      <c r="I5044" s="5">
        <f t="shared" si="157"/>
        <v>0.15420972522630638</v>
      </c>
    </row>
    <row r="5045" spans="1:9" ht="25" customHeight="1">
      <c r="A5045" s="1"/>
      <c r="B5045" s="1">
        <v>256</v>
      </c>
      <c r="C5045" s="13" t="s">
        <v>47</v>
      </c>
      <c r="D5045" s="4">
        <v>45199</v>
      </c>
      <c r="E5045" s="4">
        <v>45217</v>
      </c>
      <c r="F5045" s="5">
        <v>1.3149542033191297</v>
      </c>
      <c r="G5045" s="5">
        <f>'PG facts'!D51</f>
        <v>0</v>
      </c>
      <c r="H5045" s="5">
        <f t="shared" si="156"/>
        <v>1.7291045568266472</v>
      </c>
      <c r="I5045" s="5">
        <f t="shared" si="157"/>
        <v>0</v>
      </c>
    </row>
    <row r="5046" spans="1:9" ht="25" customHeight="1">
      <c r="A5046" s="1"/>
      <c r="B5046" s="1">
        <v>256</v>
      </c>
      <c r="C5046" s="13" t="s">
        <v>47</v>
      </c>
      <c r="D5046" s="4">
        <v>45291</v>
      </c>
      <c r="E5046" s="4">
        <v>45314</v>
      </c>
      <c r="F5046" s="5">
        <v>2.2032156673114089</v>
      </c>
      <c r="G5046" s="5">
        <f>'PG facts'!D58</f>
        <v>1</v>
      </c>
      <c r="H5046" s="5">
        <f t="shared" si="156"/>
        <v>4.854159276686457</v>
      </c>
      <c r="I5046" s="5">
        <f t="shared" si="157"/>
        <v>2.2032156673114089</v>
      </c>
    </row>
    <row r="5047" spans="1:9" ht="25" customHeight="1">
      <c r="A5047" s="1"/>
      <c r="B5047" s="1">
        <v>256</v>
      </c>
      <c r="C5047" s="13" t="s">
        <v>47</v>
      </c>
      <c r="D5047" s="4">
        <v>45382</v>
      </c>
      <c r="E5047" s="4">
        <v>45401</v>
      </c>
      <c r="F5047" s="5">
        <v>1.360673628563136</v>
      </c>
      <c r="G5047" s="5">
        <f>'PG facts'!D65</f>
        <v>1</v>
      </c>
      <c r="H5047" s="5">
        <f t="shared" si="156"/>
        <v>1.851432723467171</v>
      </c>
      <c r="I5047" s="5">
        <f t="shared" si="157"/>
        <v>1.360673628563136</v>
      </c>
    </row>
    <row r="5048" spans="1:9" ht="25" customHeight="1">
      <c r="A5048" s="1"/>
      <c r="B5048" s="1">
        <v>256</v>
      </c>
      <c r="C5048" s="13" t="s">
        <v>47</v>
      </c>
      <c r="D5048" s="4">
        <v>45473</v>
      </c>
      <c r="E5048" s="4">
        <v>45503</v>
      </c>
      <c r="F5048" s="5">
        <v>1.8739916021125014</v>
      </c>
      <c r="G5048" s="5">
        <f>'PG facts'!D72</f>
        <v>3</v>
      </c>
      <c r="H5048" s="5">
        <f t="shared" si="156"/>
        <v>3.5118445247881795</v>
      </c>
      <c r="I5048" s="5">
        <f t="shared" si="157"/>
        <v>5.6219748063375041</v>
      </c>
    </row>
    <row r="5049" spans="1:9" ht="25" customHeight="1">
      <c r="A5049" s="1"/>
      <c r="B5049" s="1">
        <v>256</v>
      </c>
      <c r="C5049" s="13" t="s">
        <v>47</v>
      </c>
      <c r="D5049" s="4">
        <v>45565</v>
      </c>
      <c r="E5049" s="4">
        <v>45583</v>
      </c>
      <c r="F5049" s="5">
        <v>2.247682698810527</v>
      </c>
      <c r="G5049" s="5">
        <f>'PG facts'!D79</f>
        <v>1</v>
      </c>
      <c r="H5049" s="5">
        <f t="shared" si="156"/>
        <v>5.0520775145321739</v>
      </c>
      <c r="I5049" s="5">
        <f t="shared" si="157"/>
        <v>2.247682698810527</v>
      </c>
    </row>
    <row r="5050" spans="1:9" ht="25" customHeight="1">
      <c r="A5050" s="1"/>
      <c r="B5050" s="1">
        <v>256</v>
      </c>
      <c r="C5050" s="13" t="s">
        <v>47</v>
      </c>
      <c r="D5050" s="4">
        <v>45657</v>
      </c>
      <c r="E5050" s="4">
        <v>45679</v>
      </c>
      <c r="F5050" s="5">
        <v>2.1103784092813216</v>
      </c>
      <c r="G5050" s="5">
        <f>'PG facts'!D86</f>
        <v>2</v>
      </c>
      <c r="H5050" s="5">
        <f t="shared" si="156"/>
        <v>4.453697030360761</v>
      </c>
      <c r="I5050" s="5">
        <f t="shared" si="157"/>
        <v>4.2207568185626432</v>
      </c>
    </row>
    <row r="5051" spans="1:9" ht="25" customHeight="1">
      <c r="A5051" s="1"/>
      <c r="B5051" s="1">
        <v>256</v>
      </c>
      <c r="C5051" s="13" t="s">
        <v>50</v>
      </c>
      <c r="D5051" s="4">
        <v>44742</v>
      </c>
      <c r="E5051" s="4">
        <v>44771</v>
      </c>
      <c r="F5051" s="5">
        <v>3.4048088537418808</v>
      </c>
      <c r="G5051" s="5">
        <f>'PG facts'!D16</f>
        <v>-1</v>
      </c>
      <c r="H5051" s="5">
        <f t="shared" si="156"/>
        <v>11.5927233305191</v>
      </c>
      <c r="I5051" s="5">
        <f t="shared" si="157"/>
        <v>-3.4048088537418808</v>
      </c>
    </row>
    <row r="5052" spans="1:9" ht="25" customHeight="1">
      <c r="A5052" s="1"/>
      <c r="B5052" s="1">
        <v>256</v>
      </c>
      <c r="C5052" s="13" t="s">
        <v>50</v>
      </c>
      <c r="D5052" s="4">
        <v>44834</v>
      </c>
      <c r="E5052" s="4">
        <v>44853</v>
      </c>
      <c r="F5052" s="5">
        <v>-0.26864270520209343</v>
      </c>
      <c r="G5052" s="5">
        <f>'PG facts'!D23</f>
        <v>-4</v>
      </c>
      <c r="H5052" s="5">
        <f t="shared" si="156"/>
        <v>7.2168903058298872E-2</v>
      </c>
      <c r="I5052" s="5">
        <f t="shared" si="157"/>
        <v>1.0745708208083737</v>
      </c>
    </row>
    <row r="5053" spans="1:9" ht="25" customHeight="1">
      <c r="A5053" s="1"/>
      <c r="B5053" s="1">
        <v>256</v>
      </c>
      <c r="C5053" s="13" t="s">
        <v>50</v>
      </c>
      <c r="D5053" s="4">
        <v>44926</v>
      </c>
      <c r="E5053" s="4">
        <v>44945</v>
      </c>
      <c r="F5053" s="5">
        <v>-0.97880747126437573</v>
      </c>
      <c r="G5053" s="5">
        <f>'PG facts'!D30</f>
        <v>-7</v>
      </c>
      <c r="H5053" s="5">
        <f t="shared" si="156"/>
        <v>0.95806406580296166</v>
      </c>
      <c r="I5053" s="5">
        <f t="shared" si="157"/>
        <v>6.8516522988506301</v>
      </c>
    </row>
    <row r="5054" spans="1:9" ht="25" customHeight="1">
      <c r="A5054" s="1"/>
      <c r="B5054" s="1">
        <v>256</v>
      </c>
      <c r="C5054" s="13" t="s">
        <v>50</v>
      </c>
      <c r="D5054" s="4">
        <v>45016</v>
      </c>
      <c r="E5054" s="4">
        <v>45037</v>
      </c>
      <c r="F5054" s="5">
        <v>-1.5609194946349714</v>
      </c>
      <c r="G5054" s="5">
        <f>'PG facts'!D37</f>
        <v>-5</v>
      </c>
      <c r="H5054" s="5">
        <f t="shared" si="156"/>
        <v>2.4364696687314944</v>
      </c>
      <c r="I5054" s="5">
        <f t="shared" si="157"/>
        <v>7.8045974731748569</v>
      </c>
    </row>
    <row r="5055" spans="1:9" ht="25" customHeight="1">
      <c r="A5055" s="1"/>
      <c r="B5055" s="1">
        <v>256</v>
      </c>
      <c r="C5055" s="13" t="s">
        <v>50</v>
      </c>
      <c r="D5055" s="4">
        <v>45107</v>
      </c>
      <c r="E5055" s="4">
        <v>45135</v>
      </c>
      <c r="F5055" s="5">
        <v>-0.28354349497309306</v>
      </c>
      <c r="G5055" s="5">
        <f>'PG facts'!D44</f>
        <v>-2</v>
      </c>
      <c r="H5055" s="5">
        <f t="shared" si="156"/>
        <v>8.0396913541556453E-2</v>
      </c>
      <c r="I5055" s="5">
        <f t="shared" si="157"/>
        <v>0.56708698994618612</v>
      </c>
    </row>
    <row r="5056" spans="1:9" ht="25" customHeight="1">
      <c r="A5056" s="1"/>
      <c r="B5056" s="1">
        <v>256</v>
      </c>
      <c r="C5056" s="13" t="s">
        <v>50</v>
      </c>
      <c r="D5056" s="4">
        <v>45199</v>
      </c>
      <c r="E5056" s="4">
        <v>45217</v>
      </c>
      <c r="F5056" s="5">
        <v>-7.7104862613153191E-2</v>
      </c>
      <c r="G5056" s="5">
        <f>'PG facts'!D51</f>
        <v>0</v>
      </c>
      <c r="H5056" s="5">
        <f t="shared" si="156"/>
        <v>5.9451598385932289E-3</v>
      </c>
      <c r="I5056" s="5">
        <f t="shared" si="157"/>
        <v>0</v>
      </c>
    </row>
    <row r="5057" spans="1:9" ht="25" customHeight="1">
      <c r="A5057" s="1"/>
      <c r="B5057" s="1">
        <v>256</v>
      </c>
      <c r="C5057" s="13" t="s">
        <v>50</v>
      </c>
      <c r="D5057" s="4">
        <v>45291</v>
      </c>
      <c r="E5057" s="4">
        <v>45314</v>
      </c>
      <c r="F5057" s="5">
        <v>1.3149542033191297</v>
      </c>
      <c r="G5057" s="5">
        <f>'PG facts'!D58</f>
        <v>1</v>
      </c>
      <c r="H5057" s="5">
        <f t="shared" si="156"/>
        <v>1.7291045568266472</v>
      </c>
      <c r="I5057" s="5">
        <f t="shared" si="157"/>
        <v>1.3149542033191297</v>
      </c>
    </row>
    <row r="5058" spans="1:9" ht="25" customHeight="1">
      <c r="A5058" s="1"/>
      <c r="B5058" s="1">
        <v>256</v>
      </c>
      <c r="C5058" s="13" t="s">
        <v>50</v>
      </c>
      <c r="D5058" s="4">
        <v>45382</v>
      </c>
      <c r="E5058" s="4">
        <v>45401</v>
      </c>
      <c r="F5058" s="5">
        <v>2.2032156673114089</v>
      </c>
      <c r="G5058" s="5">
        <f>'PG facts'!D65</f>
        <v>1</v>
      </c>
      <c r="H5058" s="5">
        <f t="shared" si="156"/>
        <v>4.854159276686457</v>
      </c>
      <c r="I5058" s="5">
        <f t="shared" si="157"/>
        <v>2.2032156673114089</v>
      </c>
    </row>
    <row r="5059" spans="1:9" ht="25" customHeight="1">
      <c r="A5059" s="1"/>
      <c r="B5059" s="1">
        <v>256</v>
      </c>
      <c r="C5059" s="13" t="s">
        <v>50</v>
      </c>
      <c r="D5059" s="4">
        <v>45473</v>
      </c>
      <c r="E5059" s="4">
        <v>45503</v>
      </c>
      <c r="F5059" s="5">
        <v>1.360673628563136</v>
      </c>
      <c r="G5059" s="5">
        <f>'PG facts'!D72</f>
        <v>3</v>
      </c>
      <c r="H5059" s="5">
        <f t="shared" si="156"/>
        <v>1.851432723467171</v>
      </c>
      <c r="I5059" s="5">
        <f t="shared" si="157"/>
        <v>4.082020885689408</v>
      </c>
    </row>
    <row r="5060" spans="1:9" ht="25" customHeight="1">
      <c r="A5060" s="1"/>
      <c r="B5060" s="1">
        <v>256</v>
      </c>
      <c r="C5060" s="13" t="s">
        <v>50</v>
      </c>
      <c r="D5060" s="4">
        <v>45565</v>
      </c>
      <c r="E5060" s="4">
        <v>45583</v>
      </c>
      <c r="F5060" s="5">
        <v>1.8739916021125014</v>
      </c>
      <c r="G5060" s="5">
        <f>'PG facts'!D79</f>
        <v>1</v>
      </c>
      <c r="H5060" s="5">
        <f t="shared" si="156"/>
        <v>3.5118445247881795</v>
      </c>
      <c r="I5060" s="5">
        <f t="shared" si="157"/>
        <v>1.8739916021125014</v>
      </c>
    </row>
    <row r="5061" spans="1:9" ht="25" customHeight="1">
      <c r="A5061" s="1"/>
      <c r="B5061" s="1">
        <v>256</v>
      </c>
      <c r="C5061" s="13" t="s">
        <v>50</v>
      </c>
      <c r="D5061" s="4">
        <v>45657</v>
      </c>
      <c r="E5061" s="4">
        <v>45679</v>
      </c>
      <c r="F5061" s="5">
        <v>2.247682698810527</v>
      </c>
      <c r="G5061" s="5">
        <f>'PG facts'!D86</f>
        <v>2</v>
      </c>
      <c r="H5061" s="5">
        <f t="shared" si="156"/>
        <v>5.0520775145321739</v>
      </c>
      <c r="I5061" s="5">
        <f t="shared" si="157"/>
        <v>4.4953653976210539</v>
      </c>
    </row>
    <row r="5062" spans="1:9" ht="25" customHeight="1">
      <c r="A5062" s="1"/>
      <c r="B5062" s="1">
        <v>257</v>
      </c>
      <c r="C5062" s="13" t="s">
        <v>47</v>
      </c>
      <c r="D5062" s="4">
        <v>44651</v>
      </c>
      <c r="E5062" s="4">
        <v>44671</v>
      </c>
      <c r="F5062" s="5">
        <v>3.4048088537418808</v>
      </c>
      <c r="G5062" s="5">
        <f>'PG facts'!D9</f>
        <v>5</v>
      </c>
      <c r="H5062" s="5">
        <f t="shared" ref="H5062:H5125" si="158">F5062^2</f>
        <v>11.5927233305191</v>
      </c>
      <c r="I5062" s="5">
        <f t="shared" ref="I5062:I5125" si="159">F5062*G5062</f>
        <v>17.024044268709403</v>
      </c>
    </row>
    <row r="5063" spans="1:9" ht="25" customHeight="1">
      <c r="A5063" s="1"/>
      <c r="B5063" s="1">
        <v>257</v>
      </c>
      <c r="C5063" s="13" t="s">
        <v>47</v>
      </c>
      <c r="D5063" s="4">
        <v>44742</v>
      </c>
      <c r="E5063" s="4">
        <v>44771</v>
      </c>
      <c r="F5063" s="5">
        <v>-0.26864270520209343</v>
      </c>
      <c r="G5063" s="5">
        <f>'PG facts'!D16</f>
        <v>-1</v>
      </c>
      <c r="H5063" s="5">
        <f t="shared" si="158"/>
        <v>7.2168903058298872E-2</v>
      </c>
      <c r="I5063" s="5">
        <f t="shared" si="159"/>
        <v>0.26864270520209343</v>
      </c>
    </row>
    <row r="5064" spans="1:9" ht="25" customHeight="1">
      <c r="A5064" s="1"/>
      <c r="B5064" s="1">
        <v>257</v>
      </c>
      <c r="C5064" s="13" t="s">
        <v>47</v>
      </c>
      <c r="D5064" s="4">
        <v>44834</v>
      </c>
      <c r="E5064" s="4">
        <v>44853</v>
      </c>
      <c r="F5064" s="5">
        <v>-0.97880747126437573</v>
      </c>
      <c r="G5064" s="5">
        <f>'PG facts'!D23</f>
        <v>-4</v>
      </c>
      <c r="H5064" s="5">
        <f t="shared" si="158"/>
        <v>0.95806406580296166</v>
      </c>
      <c r="I5064" s="5">
        <f t="shared" si="159"/>
        <v>3.9152298850575029</v>
      </c>
    </row>
    <row r="5065" spans="1:9" ht="25" customHeight="1">
      <c r="A5065" s="1"/>
      <c r="B5065" s="1">
        <v>257</v>
      </c>
      <c r="C5065" s="13" t="s">
        <v>47</v>
      </c>
      <c r="D5065" s="4">
        <v>44926</v>
      </c>
      <c r="E5065" s="4">
        <v>44945</v>
      </c>
      <c r="F5065" s="5">
        <v>-1.5609194946349714</v>
      </c>
      <c r="G5065" s="5">
        <f>'PG facts'!D30</f>
        <v>-7</v>
      </c>
      <c r="H5065" s="5">
        <f t="shared" si="158"/>
        <v>2.4364696687314944</v>
      </c>
      <c r="I5065" s="5">
        <f t="shared" si="159"/>
        <v>10.9264364624448</v>
      </c>
    </row>
    <row r="5066" spans="1:9" ht="25" customHeight="1">
      <c r="A5066" s="1"/>
      <c r="B5066" s="1">
        <v>257</v>
      </c>
      <c r="C5066" s="13" t="s">
        <v>47</v>
      </c>
      <c r="D5066" s="4">
        <v>45016</v>
      </c>
      <c r="E5066" s="4">
        <v>45037</v>
      </c>
      <c r="F5066" s="5">
        <v>-0.28354349497309306</v>
      </c>
      <c r="G5066" s="5">
        <f>'PG facts'!D37</f>
        <v>-5</v>
      </c>
      <c r="H5066" s="5">
        <f t="shared" si="158"/>
        <v>8.0396913541556453E-2</v>
      </c>
      <c r="I5066" s="5">
        <f t="shared" si="159"/>
        <v>1.4177174748654653</v>
      </c>
    </row>
    <row r="5067" spans="1:9" ht="25" customHeight="1">
      <c r="A5067" s="1"/>
      <c r="B5067" s="1">
        <v>257</v>
      </c>
      <c r="C5067" s="13" t="s">
        <v>47</v>
      </c>
      <c r="D5067" s="4">
        <v>45107</v>
      </c>
      <c r="E5067" s="4">
        <v>45135</v>
      </c>
      <c r="F5067" s="5">
        <v>-7.7104862613153191E-2</v>
      </c>
      <c r="G5067" s="5">
        <f>'PG facts'!D44</f>
        <v>-2</v>
      </c>
      <c r="H5067" s="5">
        <f t="shared" si="158"/>
        <v>5.9451598385932289E-3</v>
      </c>
      <c r="I5067" s="5">
        <f t="shared" si="159"/>
        <v>0.15420972522630638</v>
      </c>
    </row>
    <row r="5068" spans="1:9" ht="25" customHeight="1">
      <c r="A5068" s="1"/>
      <c r="B5068" s="1">
        <v>257</v>
      </c>
      <c r="C5068" s="13" t="s">
        <v>47</v>
      </c>
      <c r="D5068" s="4">
        <v>45199</v>
      </c>
      <c r="E5068" s="4">
        <v>45217</v>
      </c>
      <c r="F5068" s="5">
        <v>1.3149542033191297</v>
      </c>
      <c r="G5068" s="5">
        <f>'PG facts'!D51</f>
        <v>0</v>
      </c>
      <c r="H5068" s="5">
        <f t="shared" si="158"/>
        <v>1.7291045568266472</v>
      </c>
      <c r="I5068" s="5">
        <f t="shared" si="159"/>
        <v>0</v>
      </c>
    </row>
    <row r="5069" spans="1:9" ht="25" customHeight="1">
      <c r="A5069" s="1"/>
      <c r="B5069" s="1">
        <v>257</v>
      </c>
      <c r="C5069" s="13" t="s">
        <v>47</v>
      </c>
      <c r="D5069" s="4">
        <v>45291</v>
      </c>
      <c r="E5069" s="4">
        <v>45314</v>
      </c>
      <c r="F5069" s="5">
        <v>2.2032156673114089</v>
      </c>
      <c r="G5069" s="5">
        <f>'PG facts'!D58</f>
        <v>1</v>
      </c>
      <c r="H5069" s="5">
        <f t="shared" si="158"/>
        <v>4.854159276686457</v>
      </c>
      <c r="I5069" s="5">
        <f t="shared" si="159"/>
        <v>2.2032156673114089</v>
      </c>
    </row>
    <row r="5070" spans="1:9" ht="25" customHeight="1">
      <c r="A5070" s="1"/>
      <c r="B5070" s="1">
        <v>257</v>
      </c>
      <c r="C5070" s="13" t="s">
        <v>47</v>
      </c>
      <c r="D5070" s="4">
        <v>45382</v>
      </c>
      <c r="E5070" s="4">
        <v>45401</v>
      </c>
      <c r="F5070" s="5">
        <v>1.360673628563136</v>
      </c>
      <c r="G5070" s="5">
        <f>'PG facts'!D65</f>
        <v>1</v>
      </c>
      <c r="H5070" s="5">
        <f t="shared" si="158"/>
        <v>1.851432723467171</v>
      </c>
      <c r="I5070" s="5">
        <f t="shared" si="159"/>
        <v>1.360673628563136</v>
      </c>
    </row>
    <row r="5071" spans="1:9" ht="25" customHeight="1">
      <c r="A5071" s="1"/>
      <c r="B5071" s="1">
        <v>257</v>
      </c>
      <c r="C5071" s="13" t="s">
        <v>47</v>
      </c>
      <c r="D5071" s="4">
        <v>45473</v>
      </c>
      <c r="E5071" s="4">
        <v>45503</v>
      </c>
      <c r="F5071" s="5">
        <v>1.8739916021125014</v>
      </c>
      <c r="G5071" s="5">
        <f>'PG facts'!D72</f>
        <v>3</v>
      </c>
      <c r="H5071" s="5">
        <f t="shared" si="158"/>
        <v>3.5118445247881795</v>
      </c>
      <c r="I5071" s="5">
        <f t="shared" si="159"/>
        <v>5.6219748063375041</v>
      </c>
    </row>
    <row r="5072" spans="1:9" ht="25" customHeight="1">
      <c r="A5072" s="1"/>
      <c r="B5072" s="1">
        <v>257</v>
      </c>
      <c r="C5072" s="13" t="s">
        <v>47</v>
      </c>
      <c r="D5072" s="4">
        <v>45565</v>
      </c>
      <c r="E5072" s="4">
        <v>45583</v>
      </c>
      <c r="F5072" s="5">
        <v>2.247682698810527</v>
      </c>
      <c r="G5072" s="5">
        <f>'PG facts'!D79</f>
        <v>1</v>
      </c>
      <c r="H5072" s="5">
        <f t="shared" si="158"/>
        <v>5.0520775145321739</v>
      </c>
      <c r="I5072" s="5">
        <f t="shared" si="159"/>
        <v>2.247682698810527</v>
      </c>
    </row>
    <row r="5073" spans="1:9" ht="25" customHeight="1">
      <c r="A5073" s="1"/>
      <c r="B5073" s="1">
        <v>257</v>
      </c>
      <c r="C5073" s="13" t="s">
        <v>47</v>
      </c>
      <c r="D5073" s="4">
        <v>45657</v>
      </c>
      <c r="E5073" s="4">
        <v>45679</v>
      </c>
      <c r="F5073" s="5">
        <v>2.1103784092813216</v>
      </c>
      <c r="G5073" s="5">
        <f>'PG facts'!D86</f>
        <v>2</v>
      </c>
      <c r="H5073" s="5">
        <f t="shared" si="158"/>
        <v>4.453697030360761</v>
      </c>
      <c r="I5073" s="5">
        <f t="shared" si="159"/>
        <v>4.2207568185626432</v>
      </c>
    </row>
    <row r="5074" spans="1:9" ht="25" customHeight="1">
      <c r="A5074" s="1"/>
      <c r="B5074" s="1">
        <v>257</v>
      </c>
      <c r="C5074" s="13" t="s">
        <v>50</v>
      </c>
      <c r="D5074" s="4">
        <v>44742</v>
      </c>
      <c r="E5074" s="4">
        <v>44771</v>
      </c>
      <c r="F5074" s="5">
        <v>3.4048088537418808</v>
      </c>
      <c r="G5074" s="5">
        <f>'PG facts'!D16</f>
        <v>-1</v>
      </c>
      <c r="H5074" s="5">
        <f t="shared" si="158"/>
        <v>11.5927233305191</v>
      </c>
      <c r="I5074" s="5">
        <f t="shared" si="159"/>
        <v>-3.4048088537418808</v>
      </c>
    </row>
    <row r="5075" spans="1:9" ht="25" customHeight="1">
      <c r="A5075" s="1"/>
      <c r="B5075" s="1">
        <v>257</v>
      </c>
      <c r="C5075" s="13" t="s">
        <v>50</v>
      </c>
      <c r="D5075" s="4">
        <v>44834</v>
      </c>
      <c r="E5075" s="4">
        <v>44853</v>
      </c>
      <c r="F5075" s="5">
        <v>-0.26864270520209343</v>
      </c>
      <c r="G5075" s="5">
        <f>'PG facts'!D23</f>
        <v>-4</v>
      </c>
      <c r="H5075" s="5">
        <f t="shared" si="158"/>
        <v>7.2168903058298872E-2</v>
      </c>
      <c r="I5075" s="5">
        <f t="shared" si="159"/>
        <v>1.0745708208083737</v>
      </c>
    </row>
    <row r="5076" spans="1:9" ht="25" customHeight="1">
      <c r="A5076" s="1"/>
      <c r="B5076" s="1">
        <v>257</v>
      </c>
      <c r="C5076" s="13" t="s">
        <v>50</v>
      </c>
      <c r="D5076" s="4">
        <v>44926</v>
      </c>
      <c r="E5076" s="4">
        <v>44945</v>
      </c>
      <c r="F5076" s="5">
        <v>-0.97880747126437573</v>
      </c>
      <c r="G5076" s="5">
        <f>'PG facts'!D30</f>
        <v>-7</v>
      </c>
      <c r="H5076" s="5">
        <f t="shared" si="158"/>
        <v>0.95806406580296166</v>
      </c>
      <c r="I5076" s="5">
        <f t="shared" si="159"/>
        <v>6.8516522988506301</v>
      </c>
    </row>
    <row r="5077" spans="1:9" ht="25" customHeight="1">
      <c r="A5077" s="1"/>
      <c r="B5077" s="1">
        <v>257</v>
      </c>
      <c r="C5077" s="13" t="s">
        <v>50</v>
      </c>
      <c r="D5077" s="4">
        <v>45016</v>
      </c>
      <c r="E5077" s="4">
        <v>45037</v>
      </c>
      <c r="F5077" s="5">
        <v>-1.5609194946349714</v>
      </c>
      <c r="G5077" s="5">
        <f>'PG facts'!D37</f>
        <v>-5</v>
      </c>
      <c r="H5077" s="5">
        <f t="shared" si="158"/>
        <v>2.4364696687314944</v>
      </c>
      <c r="I5077" s="5">
        <f t="shared" si="159"/>
        <v>7.8045974731748569</v>
      </c>
    </row>
    <row r="5078" spans="1:9" ht="25" customHeight="1">
      <c r="A5078" s="1"/>
      <c r="B5078" s="1">
        <v>257</v>
      </c>
      <c r="C5078" s="13" t="s">
        <v>50</v>
      </c>
      <c r="D5078" s="4">
        <v>45107</v>
      </c>
      <c r="E5078" s="4">
        <v>45135</v>
      </c>
      <c r="F5078" s="5">
        <v>-0.28354349497309306</v>
      </c>
      <c r="G5078" s="5">
        <f>'PG facts'!D44</f>
        <v>-2</v>
      </c>
      <c r="H5078" s="5">
        <f t="shared" si="158"/>
        <v>8.0396913541556453E-2</v>
      </c>
      <c r="I5078" s="5">
        <f t="shared" si="159"/>
        <v>0.56708698994618612</v>
      </c>
    </row>
    <row r="5079" spans="1:9" ht="25" customHeight="1">
      <c r="A5079" s="1"/>
      <c r="B5079" s="1">
        <v>257</v>
      </c>
      <c r="C5079" s="13" t="s">
        <v>50</v>
      </c>
      <c r="D5079" s="4">
        <v>45199</v>
      </c>
      <c r="E5079" s="4">
        <v>45217</v>
      </c>
      <c r="F5079" s="5">
        <v>-7.7104862613153191E-2</v>
      </c>
      <c r="G5079" s="5">
        <f>'PG facts'!D51</f>
        <v>0</v>
      </c>
      <c r="H5079" s="5">
        <f t="shared" si="158"/>
        <v>5.9451598385932289E-3</v>
      </c>
      <c r="I5079" s="5">
        <f t="shared" si="159"/>
        <v>0</v>
      </c>
    </row>
    <row r="5080" spans="1:9" ht="25" customHeight="1">
      <c r="A5080" s="1"/>
      <c r="B5080" s="1">
        <v>257</v>
      </c>
      <c r="C5080" s="13" t="s">
        <v>50</v>
      </c>
      <c r="D5080" s="4">
        <v>45291</v>
      </c>
      <c r="E5080" s="4">
        <v>45314</v>
      </c>
      <c r="F5080" s="5">
        <v>1.3149542033191297</v>
      </c>
      <c r="G5080" s="5">
        <f>'PG facts'!D58</f>
        <v>1</v>
      </c>
      <c r="H5080" s="5">
        <f t="shared" si="158"/>
        <v>1.7291045568266472</v>
      </c>
      <c r="I5080" s="5">
        <f t="shared" si="159"/>
        <v>1.3149542033191297</v>
      </c>
    </row>
    <row r="5081" spans="1:9" ht="25" customHeight="1">
      <c r="A5081" s="1"/>
      <c r="B5081" s="1">
        <v>257</v>
      </c>
      <c r="C5081" s="13" t="s">
        <v>50</v>
      </c>
      <c r="D5081" s="4">
        <v>45382</v>
      </c>
      <c r="E5081" s="4">
        <v>45401</v>
      </c>
      <c r="F5081" s="5">
        <v>2.2032156673114089</v>
      </c>
      <c r="G5081" s="5">
        <f>'PG facts'!D65</f>
        <v>1</v>
      </c>
      <c r="H5081" s="5">
        <f t="shared" si="158"/>
        <v>4.854159276686457</v>
      </c>
      <c r="I5081" s="5">
        <f t="shared" si="159"/>
        <v>2.2032156673114089</v>
      </c>
    </row>
    <row r="5082" spans="1:9" ht="25" customHeight="1">
      <c r="A5082" s="1"/>
      <c r="B5082" s="1">
        <v>257</v>
      </c>
      <c r="C5082" s="13" t="s">
        <v>50</v>
      </c>
      <c r="D5082" s="4">
        <v>45473</v>
      </c>
      <c r="E5082" s="4">
        <v>45503</v>
      </c>
      <c r="F5082" s="5">
        <v>1.360673628563136</v>
      </c>
      <c r="G5082" s="5">
        <f>'PG facts'!D72</f>
        <v>3</v>
      </c>
      <c r="H5082" s="5">
        <f t="shared" si="158"/>
        <v>1.851432723467171</v>
      </c>
      <c r="I5082" s="5">
        <f t="shared" si="159"/>
        <v>4.082020885689408</v>
      </c>
    </row>
    <row r="5083" spans="1:9" ht="25" customHeight="1">
      <c r="A5083" s="1"/>
      <c r="B5083" s="1">
        <v>257</v>
      </c>
      <c r="C5083" s="13" t="s">
        <v>50</v>
      </c>
      <c r="D5083" s="4">
        <v>45565</v>
      </c>
      <c r="E5083" s="4">
        <v>45583</v>
      </c>
      <c r="F5083" s="5">
        <v>1.8739916021125014</v>
      </c>
      <c r="G5083" s="5">
        <f>'PG facts'!D79</f>
        <v>1</v>
      </c>
      <c r="H5083" s="5">
        <f t="shared" si="158"/>
        <v>3.5118445247881795</v>
      </c>
      <c r="I5083" s="5">
        <f t="shared" si="159"/>
        <v>1.8739916021125014</v>
      </c>
    </row>
    <row r="5084" spans="1:9" ht="25" customHeight="1">
      <c r="A5084" s="1"/>
      <c r="B5084" s="1">
        <v>257</v>
      </c>
      <c r="C5084" s="13" t="s">
        <v>50</v>
      </c>
      <c r="D5084" s="4">
        <v>45657</v>
      </c>
      <c r="E5084" s="4">
        <v>45679</v>
      </c>
      <c r="F5084" s="5">
        <v>2.247682698810527</v>
      </c>
      <c r="G5084" s="5">
        <f>'PG facts'!D86</f>
        <v>2</v>
      </c>
      <c r="H5084" s="5">
        <f t="shared" si="158"/>
        <v>5.0520775145321739</v>
      </c>
      <c r="I5084" s="5">
        <f t="shared" si="159"/>
        <v>4.4953653976210539</v>
      </c>
    </row>
    <row r="5085" spans="1:9" ht="25" customHeight="1">
      <c r="A5085" s="1"/>
      <c r="B5085" s="1">
        <v>257</v>
      </c>
      <c r="C5085" s="13" t="s">
        <v>50</v>
      </c>
      <c r="D5085" s="4">
        <v>45747</v>
      </c>
      <c r="E5085" s="4">
        <v>45771</v>
      </c>
      <c r="F5085" s="5">
        <v>2.1103784092813216</v>
      </c>
      <c r="G5085" s="5">
        <f>'PG facts'!D93</f>
        <v>0</v>
      </c>
      <c r="H5085" s="5">
        <f t="shared" si="158"/>
        <v>4.453697030360761</v>
      </c>
      <c r="I5085" s="5">
        <f t="shared" si="159"/>
        <v>0</v>
      </c>
    </row>
    <row r="5086" spans="1:9" ht="25" customHeight="1">
      <c r="A5086" s="1"/>
      <c r="B5086" s="1">
        <v>258</v>
      </c>
      <c r="C5086" s="13" t="s">
        <v>47</v>
      </c>
      <c r="D5086" s="4">
        <v>44651</v>
      </c>
      <c r="E5086" s="4">
        <v>44671</v>
      </c>
      <c r="F5086" s="5">
        <v>3.4048088537418808</v>
      </c>
      <c r="G5086" s="5">
        <f>'PG facts'!D9</f>
        <v>5</v>
      </c>
      <c r="H5086" s="5">
        <f t="shared" si="158"/>
        <v>11.5927233305191</v>
      </c>
      <c r="I5086" s="5">
        <f t="shared" si="159"/>
        <v>17.024044268709403</v>
      </c>
    </row>
    <row r="5087" spans="1:9" ht="25" customHeight="1">
      <c r="A5087" s="1"/>
      <c r="B5087" s="1">
        <v>258</v>
      </c>
      <c r="C5087" s="13" t="s">
        <v>47</v>
      </c>
      <c r="D5087" s="4">
        <v>44742</v>
      </c>
      <c r="E5087" s="4">
        <v>44771</v>
      </c>
      <c r="F5087" s="5">
        <v>-0.26864270520209343</v>
      </c>
      <c r="G5087" s="5">
        <f>'PG facts'!D16</f>
        <v>-1</v>
      </c>
      <c r="H5087" s="5">
        <f t="shared" si="158"/>
        <v>7.2168903058298872E-2</v>
      </c>
      <c r="I5087" s="5">
        <f t="shared" si="159"/>
        <v>0.26864270520209343</v>
      </c>
    </row>
    <row r="5088" spans="1:9" ht="25" customHeight="1">
      <c r="A5088" s="1"/>
      <c r="B5088" s="1">
        <v>258</v>
      </c>
      <c r="C5088" s="13" t="s">
        <v>47</v>
      </c>
      <c r="D5088" s="4">
        <v>44834</v>
      </c>
      <c r="E5088" s="4">
        <v>44853</v>
      </c>
      <c r="F5088" s="5">
        <v>-0.97880747126437573</v>
      </c>
      <c r="G5088" s="5">
        <f>'PG facts'!D23</f>
        <v>-4</v>
      </c>
      <c r="H5088" s="5">
        <f t="shared" si="158"/>
        <v>0.95806406580296166</v>
      </c>
      <c r="I5088" s="5">
        <f t="shared" si="159"/>
        <v>3.9152298850575029</v>
      </c>
    </row>
    <row r="5089" spans="1:9" ht="25" customHeight="1">
      <c r="A5089" s="1"/>
      <c r="B5089" s="1">
        <v>258</v>
      </c>
      <c r="C5089" s="13" t="s">
        <v>47</v>
      </c>
      <c r="D5089" s="4">
        <v>44926</v>
      </c>
      <c r="E5089" s="4">
        <v>44945</v>
      </c>
      <c r="F5089" s="5">
        <v>-1.5609194946349714</v>
      </c>
      <c r="G5089" s="5">
        <f>'PG facts'!D30</f>
        <v>-7</v>
      </c>
      <c r="H5089" s="5">
        <f t="shared" si="158"/>
        <v>2.4364696687314944</v>
      </c>
      <c r="I5089" s="5">
        <f t="shared" si="159"/>
        <v>10.9264364624448</v>
      </c>
    </row>
    <row r="5090" spans="1:9" ht="25" customHeight="1">
      <c r="A5090" s="1"/>
      <c r="B5090" s="1">
        <v>258</v>
      </c>
      <c r="C5090" s="13" t="s">
        <v>47</v>
      </c>
      <c r="D5090" s="4">
        <v>45016</v>
      </c>
      <c r="E5090" s="4">
        <v>45037</v>
      </c>
      <c r="F5090" s="5">
        <v>-0.28354349497309306</v>
      </c>
      <c r="G5090" s="5">
        <f>'PG facts'!D37</f>
        <v>-5</v>
      </c>
      <c r="H5090" s="5">
        <f t="shared" si="158"/>
        <v>8.0396913541556453E-2</v>
      </c>
      <c r="I5090" s="5">
        <f t="shared" si="159"/>
        <v>1.4177174748654653</v>
      </c>
    </row>
    <row r="5091" spans="1:9" ht="25" customHeight="1">
      <c r="A5091" s="1"/>
      <c r="B5091" s="1">
        <v>258</v>
      </c>
      <c r="C5091" s="13" t="s">
        <v>47</v>
      </c>
      <c r="D5091" s="4">
        <v>45107</v>
      </c>
      <c r="E5091" s="4">
        <v>45135</v>
      </c>
      <c r="F5091" s="5">
        <v>-7.7104862613153191E-2</v>
      </c>
      <c r="G5091" s="5">
        <f>'PG facts'!D44</f>
        <v>-2</v>
      </c>
      <c r="H5091" s="5">
        <f t="shared" si="158"/>
        <v>5.9451598385932289E-3</v>
      </c>
      <c r="I5091" s="5">
        <f t="shared" si="159"/>
        <v>0.15420972522630638</v>
      </c>
    </row>
    <row r="5092" spans="1:9" ht="25" customHeight="1">
      <c r="A5092" s="1"/>
      <c r="B5092" s="1">
        <v>258</v>
      </c>
      <c r="C5092" s="13" t="s">
        <v>47</v>
      </c>
      <c r="D5092" s="4">
        <v>45199</v>
      </c>
      <c r="E5092" s="4">
        <v>45217</v>
      </c>
      <c r="F5092" s="5">
        <v>1.3149542033191297</v>
      </c>
      <c r="G5092" s="5">
        <f>'PG facts'!D51</f>
        <v>0</v>
      </c>
      <c r="H5092" s="5">
        <f t="shared" si="158"/>
        <v>1.7291045568266472</v>
      </c>
      <c r="I5092" s="5">
        <f t="shared" si="159"/>
        <v>0</v>
      </c>
    </row>
    <row r="5093" spans="1:9" ht="25" customHeight="1">
      <c r="A5093" s="1"/>
      <c r="B5093" s="1">
        <v>258</v>
      </c>
      <c r="C5093" s="13" t="s">
        <v>47</v>
      </c>
      <c r="D5093" s="4">
        <v>45291</v>
      </c>
      <c r="E5093" s="4">
        <v>45314</v>
      </c>
      <c r="F5093" s="5">
        <v>2.2032156673114089</v>
      </c>
      <c r="G5093" s="5">
        <f>'PG facts'!D58</f>
        <v>1</v>
      </c>
      <c r="H5093" s="5">
        <f t="shared" si="158"/>
        <v>4.854159276686457</v>
      </c>
      <c r="I5093" s="5">
        <f t="shared" si="159"/>
        <v>2.2032156673114089</v>
      </c>
    </row>
    <row r="5094" spans="1:9" ht="25" customHeight="1">
      <c r="A5094" s="1"/>
      <c r="B5094" s="1">
        <v>258</v>
      </c>
      <c r="C5094" s="13" t="s">
        <v>47</v>
      </c>
      <c r="D5094" s="4">
        <v>45382</v>
      </c>
      <c r="E5094" s="4">
        <v>45401</v>
      </c>
      <c r="F5094" s="5">
        <v>1.360673628563136</v>
      </c>
      <c r="G5094" s="5">
        <f>'PG facts'!D65</f>
        <v>1</v>
      </c>
      <c r="H5094" s="5">
        <f t="shared" si="158"/>
        <v>1.851432723467171</v>
      </c>
      <c r="I5094" s="5">
        <f t="shared" si="159"/>
        <v>1.360673628563136</v>
      </c>
    </row>
    <row r="5095" spans="1:9" ht="25" customHeight="1">
      <c r="A5095" s="1"/>
      <c r="B5095" s="1">
        <v>258</v>
      </c>
      <c r="C5095" s="13" t="s">
        <v>47</v>
      </c>
      <c r="D5095" s="4">
        <v>45473</v>
      </c>
      <c r="E5095" s="4">
        <v>45503</v>
      </c>
      <c r="F5095" s="5">
        <v>1.8739916021125014</v>
      </c>
      <c r="G5095" s="5">
        <f>'PG facts'!D72</f>
        <v>3</v>
      </c>
      <c r="H5095" s="5">
        <f t="shared" si="158"/>
        <v>3.5118445247881795</v>
      </c>
      <c r="I5095" s="5">
        <f t="shared" si="159"/>
        <v>5.6219748063375041</v>
      </c>
    </row>
    <row r="5096" spans="1:9" ht="25" customHeight="1">
      <c r="A5096" s="1"/>
      <c r="B5096" s="1">
        <v>258</v>
      </c>
      <c r="C5096" s="13" t="s">
        <v>47</v>
      </c>
      <c r="D5096" s="4">
        <v>45565</v>
      </c>
      <c r="E5096" s="4">
        <v>45583</v>
      </c>
      <c r="F5096" s="5">
        <v>2.247682698810527</v>
      </c>
      <c r="G5096" s="5">
        <f>'PG facts'!D79</f>
        <v>1</v>
      </c>
      <c r="H5096" s="5">
        <f t="shared" si="158"/>
        <v>5.0520775145321739</v>
      </c>
      <c r="I5096" s="5">
        <f t="shared" si="159"/>
        <v>2.247682698810527</v>
      </c>
    </row>
    <row r="5097" spans="1:9" ht="25" customHeight="1">
      <c r="A5097" s="1"/>
      <c r="B5097" s="1">
        <v>258</v>
      </c>
      <c r="C5097" s="13" t="s">
        <v>47</v>
      </c>
      <c r="D5097" s="4">
        <v>45657</v>
      </c>
      <c r="E5097" s="4">
        <v>45679</v>
      </c>
      <c r="F5097" s="5">
        <v>2.1103784092813216</v>
      </c>
      <c r="G5097" s="5">
        <f>'PG facts'!D86</f>
        <v>2</v>
      </c>
      <c r="H5097" s="5">
        <f t="shared" si="158"/>
        <v>4.453697030360761</v>
      </c>
      <c r="I5097" s="5">
        <f t="shared" si="159"/>
        <v>4.2207568185626432</v>
      </c>
    </row>
    <row r="5098" spans="1:9" ht="25" customHeight="1">
      <c r="A5098" s="1"/>
      <c r="B5098" s="1">
        <v>258</v>
      </c>
      <c r="C5098" s="13" t="s">
        <v>47</v>
      </c>
      <c r="D5098" s="4">
        <v>45747</v>
      </c>
      <c r="E5098" s="4">
        <v>45771</v>
      </c>
      <c r="F5098" s="5">
        <v>3.0127622584851244</v>
      </c>
      <c r="G5098" s="5">
        <f>'PG facts'!D93</f>
        <v>0</v>
      </c>
      <c r="H5098" s="5">
        <f t="shared" si="158"/>
        <v>9.0767364261523866</v>
      </c>
      <c r="I5098" s="5">
        <f t="shared" si="159"/>
        <v>0</v>
      </c>
    </row>
    <row r="5099" spans="1:9" ht="25" customHeight="1">
      <c r="A5099" s="1"/>
      <c r="B5099" s="1">
        <v>258</v>
      </c>
      <c r="C5099" s="13" t="s">
        <v>50</v>
      </c>
      <c r="D5099" s="4">
        <v>44742</v>
      </c>
      <c r="E5099" s="4">
        <v>44771</v>
      </c>
      <c r="F5099" s="5">
        <v>3.4048088537418808</v>
      </c>
      <c r="G5099" s="5">
        <f>'PG facts'!D16</f>
        <v>-1</v>
      </c>
      <c r="H5099" s="5">
        <f t="shared" si="158"/>
        <v>11.5927233305191</v>
      </c>
      <c r="I5099" s="5">
        <f t="shared" si="159"/>
        <v>-3.4048088537418808</v>
      </c>
    </row>
    <row r="5100" spans="1:9" ht="25" customHeight="1">
      <c r="A5100" s="1"/>
      <c r="B5100" s="1">
        <v>258</v>
      </c>
      <c r="C5100" s="13" t="s">
        <v>50</v>
      </c>
      <c r="D5100" s="4">
        <v>44834</v>
      </c>
      <c r="E5100" s="4">
        <v>44853</v>
      </c>
      <c r="F5100" s="5">
        <v>-0.26864270520209343</v>
      </c>
      <c r="G5100" s="5">
        <f>'PG facts'!D23</f>
        <v>-4</v>
      </c>
      <c r="H5100" s="5">
        <f t="shared" si="158"/>
        <v>7.2168903058298872E-2</v>
      </c>
      <c r="I5100" s="5">
        <f t="shared" si="159"/>
        <v>1.0745708208083737</v>
      </c>
    </row>
    <row r="5101" spans="1:9" ht="25" customHeight="1">
      <c r="A5101" s="1"/>
      <c r="B5101" s="1">
        <v>258</v>
      </c>
      <c r="C5101" s="13" t="s">
        <v>50</v>
      </c>
      <c r="D5101" s="4">
        <v>44926</v>
      </c>
      <c r="E5101" s="4">
        <v>44945</v>
      </c>
      <c r="F5101" s="5">
        <v>-0.97880747126437573</v>
      </c>
      <c r="G5101" s="5">
        <f>'PG facts'!D30</f>
        <v>-7</v>
      </c>
      <c r="H5101" s="5">
        <f t="shared" si="158"/>
        <v>0.95806406580296166</v>
      </c>
      <c r="I5101" s="5">
        <f t="shared" si="159"/>
        <v>6.8516522988506301</v>
      </c>
    </row>
    <row r="5102" spans="1:9" ht="25" customHeight="1">
      <c r="A5102" s="1"/>
      <c r="B5102" s="1">
        <v>258</v>
      </c>
      <c r="C5102" s="13" t="s">
        <v>50</v>
      </c>
      <c r="D5102" s="4">
        <v>45016</v>
      </c>
      <c r="E5102" s="4">
        <v>45037</v>
      </c>
      <c r="F5102" s="5">
        <v>-1.5609194946349714</v>
      </c>
      <c r="G5102" s="5">
        <f>'PG facts'!D37</f>
        <v>-5</v>
      </c>
      <c r="H5102" s="5">
        <f t="shared" si="158"/>
        <v>2.4364696687314944</v>
      </c>
      <c r="I5102" s="5">
        <f t="shared" si="159"/>
        <v>7.8045974731748569</v>
      </c>
    </row>
    <row r="5103" spans="1:9" ht="25" customHeight="1">
      <c r="A5103" s="1"/>
      <c r="B5103" s="1">
        <v>258</v>
      </c>
      <c r="C5103" s="13" t="s">
        <v>50</v>
      </c>
      <c r="D5103" s="4">
        <v>45107</v>
      </c>
      <c r="E5103" s="4">
        <v>45135</v>
      </c>
      <c r="F5103" s="5">
        <v>-0.28354349497309306</v>
      </c>
      <c r="G5103" s="5">
        <f>'PG facts'!D44</f>
        <v>-2</v>
      </c>
      <c r="H5103" s="5">
        <f t="shared" si="158"/>
        <v>8.0396913541556453E-2</v>
      </c>
      <c r="I5103" s="5">
        <f t="shared" si="159"/>
        <v>0.56708698994618612</v>
      </c>
    </row>
    <row r="5104" spans="1:9" ht="25" customHeight="1">
      <c r="A5104" s="1"/>
      <c r="B5104" s="1">
        <v>258</v>
      </c>
      <c r="C5104" s="13" t="s">
        <v>50</v>
      </c>
      <c r="D5104" s="4">
        <v>45199</v>
      </c>
      <c r="E5104" s="4">
        <v>45217</v>
      </c>
      <c r="F5104" s="5">
        <v>-7.7104862613153191E-2</v>
      </c>
      <c r="G5104" s="5">
        <f>'PG facts'!D51</f>
        <v>0</v>
      </c>
      <c r="H5104" s="5">
        <f t="shared" si="158"/>
        <v>5.9451598385932289E-3</v>
      </c>
      <c r="I5104" s="5">
        <f t="shared" si="159"/>
        <v>0</v>
      </c>
    </row>
    <row r="5105" spans="1:9" ht="25" customHeight="1">
      <c r="A5105" s="1"/>
      <c r="B5105" s="1">
        <v>258</v>
      </c>
      <c r="C5105" s="13" t="s">
        <v>50</v>
      </c>
      <c r="D5105" s="4">
        <v>45291</v>
      </c>
      <c r="E5105" s="4">
        <v>45314</v>
      </c>
      <c r="F5105" s="5">
        <v>1.3149542033191297</v>
      </c>
      <c r="G5105" s="5">
        <f>'PG facts'!D58</f>
        <v>1</v>
      </c>
      <c r="H5105" s="5">
        <f t="shared" si="158"/>
        <v>1.7291045568266472</v>
      </c>
      <c r="I5105" s="5">
        <f t="shared" si="159"/>
        <v>1.3149542033191297</v>
      </c>
    </row>
    <row r="5106" spans="1:9" ht="25" customHeight="1">
      <c r="A5106" s="1"/>
      <c r="B5106" s="1">
        <v>258</v>
      </c>
      <c r="C5106" s="13" t="s">
        <v>50</v>
      </c>
      <c r="D5106" s="4">
        <v>45382</v>
      </c>
      <c r="E5106" s="4">
        <v>45401</v>
      </c>
      <c r="F5106" s="5">
        <v>2.2032156673114089</v>
      </c>
      <c r="G5106" s="5">
        <f>'PG facts'!D65</f>
        <v>1</v>
      </c>
      <c r="H5106" s="5">
        <f t="shared" si="158"/>
        <v>4.854159276686457</v>
      </c>
      <c r="I5106" s="5">
        <f t="shared" si="159"/>
        <v>2.2032156673114089</v>
      </c>
    </row>
    <row r="5107" spans="1:9" ht="25" customHeight="1">
      <c r="A5107" s="1"/>
      <c r="B5107" s="1">
        <v>258</v>
      </c>
      <c r="C5107" s="13" t="s">
        <v>50</v>
      </c>
      <c r="D5107" s="4">
        <v>45473</v>
      </c>
      <c r="E5107" s="4">
        <v>45503</v>
      </c>
      <c r="F5107" s="5">
        <v>1.360673628563136</v>
      </c>
      <c r="G5107" s="5">
        <f>'PG facts'!D72</f>
        <v>3</v>
      </c>
      <c r="H5107" s="5">
        <f t="shared" si="158"/>
        <v>1.851432723467171</v>
      </c>
      <c r="I5107" s="5">
        <f t="shared" si="159"/>
        <v>4.082020885689408</v>
      </c>
    </row>
    <row r="5108" spans="1:9" ht="25" customHeight="1">
      <c r="A5108" s="1"/>
      <c r="B5108" s="1">
        <v>258</v>
      </c>
      <c r="C5108" s="13" t="s">
        <v>50</v>
      </c>
      <c r="D5108" s="4">
        <v>45565</v>
      </c>
      <c r="E5108" s="4">
        <v>45583</v>
      </c>
      <c r="F5108" s="5">
        <v>1.8739916021125014</v>
      </c>
      <c r="G5108" s="5">
        <f>'PG facts'!D79</f>
        <v>1</v>
      </c>
      <c r="H5108" s="5">
        <f t="shared" si="158"/>
        <v>3.5118445247881795</v>
      </c>
      <c r="I5108" s="5">
        <f t="shared" si="159"/>
        <v>1.8739916021125014</v>
      </c>
    </row>
    <row r="5109" spans="1:9" ht="25" customHeight="1">
      <c r="A5109" s="1"/>
      <c r="B5109" s="1">
        <v>258</v>
      </c>
      <c r="C5109" s="13" t="s">
        <v>50</v>
      </c>
      <c r="D5109" s="4">
        <v>45657</v>
      </c>
      <c r="E5109" s="4">
        <v>45679</v>
      </c>
      <c r="F5109" s="5">
        <v>2.247682698810527</v>
      </c>
      <c r="G5109" s="5">
        <f>'PG facts'!D86</f>
        <v>2</v>
      </c>
      <c r="H5109" s="5">
        <f t="shared" si="158"/>
        <v>5.0520775145321739</v>
      </c>
      <c r="I5109" s="5">
        <f t="shared" si="159"/>
        <v>4.4953653976210539</v>
      </c>
    </row>
    <row r="5110" spans="1:9" ht="25" customHeight="1">
      <c r="A5110" s="1"/>
      <c r="B5110" s="1">
        <v>258</v>
      </c>
      <c r="C5110" s="13" t="s">
        <v>50</v>
      </c>
      <c r="D5110" s="4">
        <v>45747</v>
      </c>
      <c r="E5110" s="4">
        <v>45771</v>
      </c>
      <c r="F5110" s="5">
        <v>2.1103784092813216</v>
      </c>
      <c r="G5110" s="5">
        <f>'PG facts'!D93</f>
        <v>0</v>
      </c>
      <c r="H5110" s="5">
        <f t="shared" si="158"/>
        <v>4.453697030360761</v>
      </c>
      <c r="I5110" s="5">
        <f t="shared" si="159"/>
        <v>0</v>
      </c>
    </row>
    <row r="5111" spans="1:9" ht="25" customHeight="1">
      <c r="A5111" s="1"/>
      <c r="B5111" s="1">
        <v>259</v>
      </c>
      <c r="C5111" s="13" t="s">
        <v>47</v>
      </c>
      <c r="D5111" s="4">
        <v>44651</v>
      </c>
      <c r="E5111" s="4">
        <v>44671</v>
      </c>
      <c r="F5111" s="5">
        <v>3.4048088537418808</v>
      </c>
      <c r="G5111" s="5">
        <f>'PG facts'!D9</f>
        <v>5</v>
      </c>
      <c r="H5111" s="5">
        <f t="shared" si="158"/>
        <v>11.5927233305191</v>
      </c>
      <c r="I5111" s="5">
        <f t="shared" si="159"/>
        <v>17.024044268709403</v>
      </c>
    </row>
    <row r="5112" spans="1:9" ht="25" customHeight="1">
      <c r="A5112" s="1"/>
      <c r="B5112" s="1">
        <v>259</v>
      </c>
      <c r="C5112" s="13" t="s">
        <v>47</v>
      </c>
      <c r="D5112" s="4">
        <v>44742</v>
      </c>
      <c r="E5112" s="4">
        <v>44771</v>
      </c>
      <c r="F5112" s="5">
        <v>-0.26864270520209343</v>
      </c>
      <c r="G5112" s="5">
        <f>'PG facts'!D16</f>
        <v>-1</v>
      </c>
      <c r="H5112" s="5">
        <f t="shared" si="158"/>
        <v>7.2168903058298872E-2</v>
      </c>
      <c r="I5112" s="5">
        <f t="shared" si="159"/>
        <v>0.26864270520209343</v>
      </c>
    </row>
    <row r="5113" spans="1:9" ht="25" customHeight="1">
      <c r="A5113" s="1"/>
      <c r="B5113" s="1">
        <v>259</v>
      </c>
      <c r="C5113" s="13" t="s">
        <v>47</v>
      </c>
      <c r="D5113" s="4">
        <v>44834</v>
      </c>
      <c r="E5113" s="4">
        <v>44853</v>
      </c>
      <c r="F5113" s="5">
        <v>-0.97880747126437573</v>
      </c>
      <c r="G5113" s="5">
        <f>'PG facts'!D23</f>
        <v>-4</v>
      </c>
      <c r="H5113" s="5">
        <f t="shared" si="158"/>
        <v>0.95806406580296166</v>
      </c>
      <c r="I5113" s="5">
        <f t="shared" si="159"/>
        <v>3.9152298850575029</v>
      </c>
    </row>
    <row r="5114" spans="1:9" ht="25" customHeight="1">
      <c r="A5114" s="1"/>
      <c r="B5114" s="1">
        <v>259</v>
      </c>
      <c r="C5114" s="13" t="s">
        <v>47</v>
      </c>
      <c r="D5114" s="4">
        <v>44926</v>
      </c>
      <c r="E5114" s="4">
        <v>44945</v>
      </c>
      <c r="F5114" s="5">
        <v>-1.5609194946349714</v>
      </c>
      <c r="G5114" s="5">
        <f>'PG facts'!D30</f>
        <v>-7</v>
      </c>
      <c r="H5114" s="5">
        <f t="shared" si="158"/>
        <v>2.4364696687314944</v>
      </c>
      <c r="I5114" s="5">
        <f t="shared" si="159"/>
        <v>10.9264364624448</v>
      </c>
    </row>
    <row r="5115" spans="1:9" ht="25" customHeight="1">
      <c r="A5115" s="1"/>
      <c r="B5115" s="1">
        <v>259</v>
      </c>
      <c r="C5115" s="13" t="s">
        <v>47</v>
      </c>
      <c r="D5115" s="4">
        <v>45016</v>
      </c>
      <c r="E5115" s="4">
        <v>45037</v>
      </c>
      <c r="F5115" s="5">
        <v>-0.28354349497309306</v>
      </c>
      <c r="G5115" s="5">
        <f>'PG facts'!D37</f>
        <v>-5</v>
      </c>
      <c r="H5115" s="5">
        <f t="shared" si="158"/>
        <v>8.0396913541556453E-2</v>
      </c>
      <c r="I5115" s="5">
        <f t="shared" si="159"/>
        <v>1.4177174748654653</v>
      </c>
    </row>
    <row r="5116" spans="1:9" ht="25" customHeight="1">
      <c r="A5116" s="1"/>
      <c r="B5116" s="1">
        <v>259</v>
      </c>
      <c r="C5116" s="13" t="s">
        <v>47</v>
      </c>
      <c r="D5116" s="4">
        <v>45107</v>
      </c>
      <c r="E5116" s="4">
        <v>45135</v>
      </c>
      <c r="F5116" s="5">
        <v>-7.7104862613153191E-2</v>
      </c>
      <c r="G5116" s="5">
        <f>'PG facts'!D44</f>
        <v>-2</v>
      </c>
      <c r="H5116" s="5">
        <f t="shared" si="158"/>
        <v>5.9451598385932289E-3</v>
      </c>
      <c r="I5116" s="5">
        <f t="shared" si="159"/>
        <v>0.15420972522630638</v>
      </c>
    </row>
    <row r="5117" spans="1:9" ht="25" customHeight="1">
      <c r="A5117" s="1"/>
      <c r="B5117" s="1">
        <v>259</v>
      </c>
      <c r="C5117" s="13" t="s">
        <v>47</v>
      </c>
      <c r="D5117" s="4">
        <v>45199</v>
      </c>
      <c r="E5117" s="4">
        <v>45217</v>
      </c>
      <c r="F5117" s="5">
        <v>1.3149542033191297</v>
      </c>
      <c r="G5117" s="5">
        <f>'PG facts'!D51</f>
        <v>0</v>
      </c>
      <c r="H5117" s="5">
        <f t="shared" si="158"/>
        <v>1.7291045568266472</v>
      </c>
      <c r="I5117" s="5">
        <f t="shared" si="159"/>
        <v>0</v>
      </c>
    </row>
    <row r="5118" spans="1:9" ht="25" customHeight="1">
      <c r="A5118" s="1"/>
      <c r="B5118" s="1">
        <v>259</v>
      </c>
      <c r="C5118" s="13" t="s">
        <v>47</v>
      </c>
      <c r="D5118" s="4">
        <v>45291</v>
      </c>
      <c r="E5118" s="4">
        <v>45314</v>
      </c>
      <c r="F5118" s="5">
        <v>2.2032156673114089</v>
      </c>
      <c r="G5118" s="5">
        <f>'PG facts'!D58</f>
        <v>1</v>
      </c>
      <c r="H5118" s="5">
        <f t="shared" si="158"/>
        <v>4.854159276686457</v>
      </c>
      <c r="I5118" s="5">
        <f t="shared" si="159"/>
        <v>2.2032156673114089</v>
      </c>
    </row>
    <row r="5119" spans="1:9" ht="25" customHeight="1">
      <c r="A5119" s="1"/>
      <c r="B5119" s="1">
        <v>259</v>
      </c>
      <c r="C5119" s="13" t="s">
        <v>47</v>
      </c>
      <c r="D5119" s="4">
        <v>45382</v>
      </c>
      <c r="E5119" s="4">
        <v>45401</v>
      </c>
      <c r="F5119" s="5">
        <v>1.360673628563136</v>
      </c>
      <c r="G5119" s="5">
        <f>'PG facts'!D65</f>
        <v>1</v>
      </c>
      <c r="H5119" s="5">
        <f t="shared" si="158"/>
        <v>1.851432723467171</v>
      </c>
      <c r="I5119" s="5">
        <f t="shared" si="159"/>
        <v>1.360673628563136</v>
      </c>
    </row>
    <row r="5120" spans="1:9" ht="25" customHeight="1">
      <c r="A5120" s="1"/>
      <c r="B5120" s="1">
        <v>259</v>
      </c>
      <c r="C5120" s="13" t="s">
        <v>47</v>
      </c>
      <c r="D5120" s="4">
        <v>45473</v>
      </c>
      <c r="E5120" s="4">
        <v>45503</v>
      </c>
      <c r="F5120" s="5">
        <v>1.8739916021125014</v>
      </c>
      <c r="G5120" s="5">
        <f>'PG facts'!D72</f>
        <v>3</v>
      </c>
      <c r="H5120" s="5">
        <f t="shared" si="158"/>
        <v>3.5118445247881795</v>
      </c>
      <c r="I5120" s="5">
        <f t="shared" si="159"/>
        <v>5.6219748063375041</v>
      </c>
    </row>
    <row r="5121" spans="1:9" ht="25" customHeight="1">
      <c r="A5121" s="1"/>
      <c r="B5121" s="1">
        <v>259</v>
      </c>
      <c r="C5121" s="13" t="s">
        <v>47</v>
      </c>
      <c r="D5121" s="4">
        <v>45565</v>
      </c>
      <c r="E5121" s="4">
        <v>45583</v>
      </c>
      <c r="F5121" s="5">
        <v>2.247682698810527</v>
      </c>
      <c r="G5121" s="5">
        <f>'PG facts'!D79</f>
        <v>1</v>
      </c>
      <c r="H5121" s="5">
        <f t="shared" si="158"/>
        <v>5.0520775145321739</v>
      </c>
      <c r="I5121" s="5">
        <f t="shared" si="159"/>
        <v>2.247682698810527</v>
      </c>
    </row>
    <row r="5122" spans="1:9" ht="25" customHeight="1">
      <c r="A5122" s="1"/>
      <c r="B5122" s="1">
        <v>259</v>
      </c>
      <c r="C5122" s="13" t="s">
        <v>47</v>
      </c>
      <c r="D5122" s="4">
        <v>45657</v>
      </c>
      <c r="E5122" s="4">
        <v>45679</v>
      </c>
      <c r="F5122" s="5">
        <v>2.1103784092813216</v>
      </c>
      <c r="G5122" s="5">
        <f>'PG facts'!D86</f>
        <v>2</v>
      </c>
      <c r="H5122" s="5">
        <f t="shared" si="158"/>
        <v>4.453697030360761</v>
      </c>
      <c r="I5122" s="5">
        <f t="shared" si="159"/>
        <v>4.2207568185626432</v>
      </c>
    </row>
    <row r="5123" spans="1:9" ht="25" customHeight="1">
      <c r="A5123" s="1"/>
      <c r="B5123" s="1">
        <v>259</v>
      </c>
      <c r="C5123" s="13" t="s">
        <v>47</v>
      </c>
      <c r="D5123" s="4">
        <v>45747</v>
      </c>
      <c r="E5123" s="4">
        <v>45771</v>
      </c>
      <c r="F5123" s="5">
        <v>2.8863250227191939</v>
      </c>
      <c r="G5123" s="5">
        <f>'PG facts'!D93</f>
        <v>0</v>
      </c>
      <c r="H5123" s="5">
        <f t="shared" si="158"/>
        <v>8.3308721367749552</v>
      </c>
      <c r="I5123" s="5">
        <f t="shared" si="159"/>
        <v>0</v>
      </c>
    </row>
    <row r="5124" spans="1:9" ht="25" customHeight="1">
      <c r="A5124" s="1"/>
      <c r="B5124" s="1">
        <v>259</v>
      </c>
      <c r="C5124" s="13" t="s">
        <v>50</v>
      </c>
      <c r="D5124" s="4">
        <v>44742</v>
      </c>
      <c r="E5124" s="4">
        <v>44771</v>
      </c>
      <c r="F5124" s="5">
        <v>3.4048088537418808</v>
      </c>
      <c r="G5124" s="5">
        <f>'PG facts'!D16</f>
        <v>-1</v>
      </c>
      <c r="H5124" s="5">
        <f t="shared" si="158"/>
        <v>11.5927233305191</v>
      </c>
      <c r="I5124" s="5">
        <f t="shared" si="159"/>
        <v>-3.4048088537418808</v>
      </c>
    </row>
    <row r="5125" spans="1:9" ht="25" customHeight="1">
      <c r="A5125" s="1"/>
      <c r="B5125" s="1">
        <v>259</v>
      </c>
      <c r="C5125" s="13" t="s">
        <v>50</v>
      </c>
      <c r="D5125" s="4">
        <v>44834</v>
      </c>
      <c r="E5125" s="4">
        <v>44853</v>
      </c>
      <c r="F5125" s="5">
        <v>-0.26864270520209343</v>
      </c>
      <c r="G5125" s="5">
        <f>'PG facts'!D23</f>
        <v>-4</v>
      </c>
      <c r="H5125" s="5">
        <f t="shared" si="158"/>
        <v>7.2168903058298872E-2</v>
      </c>
      <c r="I5125" s="5">
        <f t="shared" si="159"/>
        <v>1.0745708208083737</v>
      </c>
    </row>
    <row r="5126" spans="1:9" ht="25" customHeight="1">
      <c r="A5126" s="1"/>
      <c r="B5126" s="1">
        <v>259</v>
      </c>
      <c r="C5126" s="13" t="s">
        <v>50</v>
      </c>
      <c r="D5126" s="4">
        <v>44926</v>
      </c>
      <c r="E5126" s="4">
        <v>44945</v>
      </c>
      <c r="F5126" s="5">
        <v>-0.97880747126437573</v>
      </c>
      <c r="G5126" s="5">
        <f>'PG facts'!D30</f>
        <v>-7</v>
      </c>
      <c r="H5126" s="5">
        <f t="shared" ref="H5126:H5189" si="160">F5126^2</f>
        <v>0.95806406580296166</v>
      </c>
      <c r="I5126" s="5">
        <f t="shared" ref="I5126:I5189" si="161">F5126*G5126</f>
        <v>6.8516522988506301</v>
      </c>
    </row>
    <row r="5127" spans="1:9" ht="25" customHeight="1">
      <c r="A5127" s="1"/>
      <c r="B5127" s="1">
        <v>259</v>
      </c>
      <c r="C5127" s="13" t="s">
        <v>50</v>
      </c>
      <c r="D5127" s="4">
        <v>45016</v>
      </c>
      <c r="E5127" s="4">
        <v>45037</v>
      </c>
      <c r="F5127" s="5">
        <v>-1.5609194946349714</v>
      </c>
      <c r="G5127" s="5">
        <f>'PG facts'!D37</f>
        <v>-5</v>
      </c>
      <c r="H5127" s="5">
        <f t="shared" si="160"/>
        <v>2.4364696687314944</v>
      </c>
      <c r="I5127" s="5">
        <f t="shared" si="161"/>
        <v>7.8045974731748569</v>
      </c>
    </row>
    <row r="5128" spans="1:9" ht="25" customHeight="1">
      <c r="A5128" s="1"/>
      <c r="B5128" s="1">
        <v>259</v>
      </c>
      <c r="C5128" s="13" t="s">
        <v>50</v>
      </c>
      <c r="D5128" s="4">
        <v>45107</v>
      </c>
      <c r="E5128" s="4">
        <v>45135</v>
      </c>
      <c r="F5128" s="5">
        <v>-0.28354349497309306</v>
      </c>
      <c r="G5128" s="5">
        <f>'PG facts'!D44</f>
        <v>-2</v>
      </c>
      <c r="H5128" s="5">
        <f t="shared" si="160"/>
        <v>8.0396913541556453E-2</v>
      </c>
      <c r="I5128" s="5">
        <f t="shared" si="161"/>
        <v>0.56708698994618612</v>
      </c>
    </row>
    <row r="5129" spans="1:9" ht="25" customHeight="1">
      <c r="A5129" s="1"/>
      <c r="B5129" s="1">
        <v>259</v>
      </c>
      <c r="C5129" s="13" t="s">
        <v>50</v>
      </c>
      <c r="D5129" s="4">
        <v>45199</v>
      </c>
      <c r="E5129" s="4">
        <v>45217</v>
      </c>
      <c r="F5129" s="5">
        <v>-7.7104862613153191E-2</v>
      </c>
      <c r="G5129" s="5">
        <f>'PG facts'!D51</f>
        <v>0</v>
      </c>
      <c r="H5129" s="5">
        <f t="shared" si="160"/>
        <v>5.9451598385932289E-3</v>
      </c>
      <c r="I5129" s="5">
        <f t="shared" si="161"/>
        <v>0</v>
      </c>
    </row>
    <row r="5130" spans="1:9" ht="25" customHeight="1">
      <c r="A5130" s="1"/>
      <c r="B5130" s="1">
        <v>259</v>
      </c>
      <c r="C5130" s="13" t="s">
        <v>50</v>
      </c>
      <c r="D5130" s="4">
        <v>45291</v>
      </c>
      <c r="E5130" s="4">
        <v>45314</v>
      </c>
      <c r="F5130" s="5">
        <v>1.3149542033191297</v>
      </c>
      <c r="G5130" s="5">
        <f>'PG facts'!D58</f>
        <v>1</v>
      </c>
      <c r="H5130" s="5">
        <f t="shared" si="160"/>
        <v>1.7291045568266472</v>
      </c>
      <c r="I5130" s="5">
        <f t="shared" si="161"/>
        <v>1.3149542033191297</v>
      </c>
    </row>
    <row r="5131" spans="1:9" ht="25" customHeight="1">
      <c r="A5131" s="1"/>
      <c r="B5131" s="1">
        <v>259</v>
      </c>
      <c r="C5131" s="13" t="s">
        <v>50</v>
      </c>
      <c r="D5131" s="4">
        <v>45382</v>
      </c>
      <c r="E5131" s="4">
        <v>45401</v>
      </c>
      <c r="F5131" s="5">
        <v>2.2032156673114089</v>
      </c>
      <c r="G5131" s="5">
        <f>'PG facts'!D65</f>
        <v>1</v>
      </c>
      <c r="H5131" s="5">
        <f t="shared" si="160"/>
        <v>4.854159276686457</v>
      </c>
      <c r="I5131" s="5">
        <f t="shared" si="161"/>
        <v>2.2032156673114089</v>
      </c>
    </row>
    <row r="5132" spans="1:9" ht="25" customHeight="1">
      <c r="A5132" s="1"/>
      <c r="B5132" s="1">
        <v>259</v>
      </c>
      <c r="C5132" s="13" t="s">
        <v>50</v>
      </c>
      <c r="D5132" s="4">
        <v>45473</v>
      </c>
      <c r="E5132" s="4">
        <v>45503</v>
      </c>
      <c r="F5132" s="5">
        <v>1.360673628563136</v>
      </c>
      <c r="G5132" s="5">
        <f>'PG facts'!D72</f>
        <v>3</v>
      </c>
      <c r="H5132" s="5">
        <f t="shared" si="160"/>
        <v>1.851432723467171</v>
      </c>
      <c r="I5132" s="5">
        <f t="shared" si="161"/>
        <v>4.082020885689408</v>
      </c>
    </row>
    <row r="5133" spans="1:9" ht="25" customHeight="1">
      <c r="A5133" s="1"/>
      <c r="B5133" s="1">
        <v>259</v>
      </c>
      <c r="C5133" s="13" t="s">
        <v>50</v>
      </c>
      <c r="D5133" s="4">
        <v>45565</v>
      </c>
      <c r="E5133" s="4">
        <v>45583</v>
      </c>
      <c r="F5133" s="5">
        <v>1.8739916021125014</v>
      </c>
      <c r="G5133" s="5">
        <f>'PG facts'!D79</f>
        <v>1</v>
      </c>
      <c r="H5133" s="5">
        <f t="shared" si="160"/>
        <v>3.5118445247881795</v>
      </c>
      <c r="I5133" s="5">
        <f t="shared" si="161"/>
        <v>1.8739916021125014</v>
      </c>
    </row>
    <row r="5134" spans="1:9" ht="25" customHeight="1">
      <c r="A5134" s="1"/>
      <c r="B5134" s="1">
        <v>259</v>
      </c>
      <c r="C5134" s="13" t="s">
        <v>50</v>
      </c>
      <c r="D5134" s="4">
        <v>45657</v>
      </c>
      <c r="E5134" s="4">
        <v>45679</v>
      </c>
      <c r="F5134" s="5">
        <v>2.247682698810527</v>
      </c>
      <c r="G5134" s="5">
        <f>'PG facts'!D86</f>
        <v>2</v>
      </c>
      <c r="H5134" s="5">
        <f t="shared" si="160"/>
        <v>5.0520775145321739</v>
      </c>
      <c r="I5134" s="5">
        <f t="shared" si="161"/>
        <v>4.4953653976210539</v>
      </c>
    </row>
    <row r="5135" spans="1:9" ht="25" customHeight="1">
      <c r="A5135" s="1"/>
      <c r="B5135" s="1">
        <v>259</v>
      </c>
      <c r="C5135" s="13" t="s">
        <v>50</v>
      </c>
      <c r="D5135" s="4">
        <v>45747</v>
      </c>
      <c r="E5135" s="4">
        <v>45771</v>
      </c>
      <c r="F5135" s="5">
        <v>2.1103784092813216</v>
      </c>
      <c r="G5135" s="5">
        <f>'PG facts'!D93</f>
        <v>0</v>
      </c>
      <c r="H5135" s="5">
        <f t="shared" si="160"/>
        <v>4.453697030360761</v>
      </c>
      <c r="I5135" s="5">
        <f t="shared" si="161"/>
        <v>0</v>
      </c>
    </row>
    <row r="5136" spans="1:9" ht="25" customHeight="1">
      <c r="A5136" s="1"/>
      <c r="B5136" s="1">
        <v>260</v>
      </c>
      <c r="C5136" s="13" t="s">
        <v>47</v>
      </c>
      <c r="D5136" s="4">
        <v>44651</v>
      </c>
      <c r="E5136" s="4">
        <v>44671</v>
      </c>
      <c r="F5136" s="5">
        <v>3.4048088537418808</v>
      </c>
      <c r="G5136" s="5">
        <f>'PG facts'!D9</f>
        <v>5</v>
      </c>
      <c r="H5136" s="5">
        <f t="shared" si="160"/>
        <v>11.5927233305191</v>
      </c>
      <c r="I5136" s="5">
        <f t="shared" si="161"/>
        <v>17.024044268709403</v>
      </c>
    </row>
    <row r="5137" spans="1:9" ht="25" customHeight="1">
      <c r="A5137" s="1"/>
      <c r="B5137" s="1">
        <v>260</v>
      </c>
      <c r="C5137" s="13" t="s">
        <v>47</v>
      </c>
      <c r="D5137" s="4">
        <v>44742</v>
      </c>
      <c r="E5137" s="4">
        <v>44771</v>
      </c>
      <c r="F5137" s="5">
        <v>-0.26864270520209343</v>
      </c>
      <c r="G5137" s="5">
        <f>'PG facts'!D16</f>
        <v>-1</v>
      </c>
      <c r="H5137" s="5">
        <f t="shared" si="160"/>
        <v>7.2168903058298872E-2</v>
      </c>
      <c r="I5137" s="5">
        <f t="shared" si="161"/>
        <v>0.26864270520209343</v>
      </c>
    </row>
    <row r="5138" spans="1:9" ht="25" customHeight="1">
      <c r="A5138" s="1"/>
      <c r="B5138" s="1">
        <v>260</v>
      </c>
      <c r="C5138" s="13" t="s">
        <v>47</v>
      </c>
      <c r="D5138" s="4">
        <v>44834</v>
      </c>
      <c r="E5138" s="4">
        <v>44853</v>
      </c>
      <c r="F5138" s="5">
        <v>-0.97880747126437573</v>
      </c>
      <c r="G5138" s="5">
        <f>'PG facts'!D23</f>
        <v>-4</v>
      </c>
      <c r="H5138" s="5">
        <f t="shared" si="160"/>
        <v>0.95806406580296166</v>
      </c>
      <c r="I5138" s="5">
        <f t="shared" si="161"/>
        <v>3.9152298850575029</v>
      </c>
    </row>
    <row r="5139" spans="1:9" ht="25" customHeight="1">
      <c r="A5139" s="1"/>
      <c r="B5139" s="1">
        <v>260</v>
      </c>
      <c r="C5139" s="13" t="s">
        <v>47</v>
      </c>
      <c r="D5139" s="4">
        <v>44926</v>
      </c>
      <c r="E5139" s="4">
        <v>44945</v>
      </c>
      <c r="F5139" s="5">
        <v>-1.5609194946349714</v>
      </c>
      <c r="G5139" s="5">
        <f>'PG facts'!D30</f>
        <v>-7</v>
      </c>
      <c r="H5139" s="5">
        <f t="shared" si="160"/>
        <v>2.4364696687314944</v>
      </c>
      <c r="I5139" s="5">
        <f t="shared" si="161"/>
        <v>10.9264364624448</v>
      </c>
    </row>
    <row r="5140" spans="1:9" ht="25" customHeight="1">
      <c r="A5140" s="1"/>
      <c r="B5140" s="1">
        <v>260</v>
      </c>
      <c r="C5140" s="13" t="s">
        <v>47</v>
      </c>
      <c r="D5140" s="4">
        <v>45016</v>
      </c>
      <c r="E5140" s="4">
        <v>45037</v>
      </c>
      <c r="F5140" s="5">
        <v>-0.28354349497309306</v>
      </c>
      <c r="G5140" s="5">
        <f>'PG facts'!D37</f>
        <v>-5</v>
      </c>
      <c r="H5140" s="5">
        <f t="shared" si="160"/>
        <v>8.0396913541556453E-2</v>
      </c>
      <c r="I5140" s="5">
        <f t="shared" si="161"/>
        <v>1.4177174748654653</v>
      </c>
    </row>
    <row r="5141" spans="1:9" ht="25" customHeight="1">
      <c r="A5141" s="1"/>
      <c r="B5141" s="1">
        <v>260</v>
      </c>
      <c r="C5141" s="13" t="s">
        <v>47</v>
      </c>
      <c r="D5141" s="4">
        <v>45107</v>
      </c>
      <c r="E5141" s="4">
        <v>45135</v>
      </c>
      <c r="F5141" s="5">
        <v>-7.7104862613153191E-2</v>
      </c>
      <c r="G5141" s="5">
        <f>'PG facts'!D44</f>
        <v>-2</v>
      </c>
      <c r="H5141" s="5">
        <f t="shared" si="160"/>
        <v>5.9451598385932289E-3</v>
      </c>
      <c r="I5141" s="5">
        <f t="shared" si="161"/>
        <v>0.15420972522630638</v>
      </c>
    </row>
    <row r="5142" spans="1:9" ht="25" customHeight="1">
      <c r="A5142" s="1"/>
      <c r="B5142" s="1">
        <v>260</v>
      </c>
      <c r="C5142" s="13" t="s">
        <v>47</v>
      </c>
      <c r="D5142" s="4">
        <v>45199</v>
      </c>
      <c r="E5142" s="4">
        <v>45217</v>
      </c>
      <c r="F5142" s="5">
        <v>1.3149542033191297</v>
      </c>
      <c r="G5142" s="5">
        <f>'PG facts'!D51</f>
        <v>0</v>
      </c>
      <c r="H5142" s="5">
        <f t="shared" si="160"/>
        <v>1.7291045568266472</v>
      </c>
      <c r="I5142" s="5">
        <f t="shared" si="161"/>
        <v>0</v>
      </c>
    </row>
    <row r="5143" spans="1:9" ht="25" customHeight="1">
      <c r="A5143" s="1"/>
      <c r="B5143" s="1">
        <v>260</v>
      </c>
      <c r="C5143" s="13" t="s">
        <v>47</v>
      </c>
      <c r="D5143" s="4">
        <v>45291</v>
      </c>
      <c r="E5143" s="4">
        <v>45314</v>
      </c>
      <c r="F5143" s="5">
        <v>2.2032156673114089</v>
      </c>
      <c r="G5143" s="5">
        <f>'PG facts'!D58</f>
        <v>1</v>
      </c>
      <c r="H5143" s="5">
        <f t="shared" si="160"/>
        <v>4.854159276686457</v>
      </c>
      <c r="I5143" s="5">
        <f t="shared" si="161"/>
        <v>2.2032156673114089</v>
      </c>
    </row>
    <row r="5144" spans="1:9" ht="25" customHeight="1">
      <c r="A5144" s="1"/>
      <c r="B5144" s="1">
        <v>260</v>
      </c>
      <c r="C5144" s="13" t="s">
        <v>47</v>
      </c>
      <c r="D5144" s="4">
        <v>45382</v>
      </c>
      <c r="E5144" s="4">
        <v>45401</v>
      </c>
      <c r="F5144" s="5">
        <v>1.360673628563136</v>
      </c>
      <c r="G5144" s="5">
        <f>'PG facts'!D65</f>
        <v>1</v>
      </c>
      <c r="H5144" s="5">
        <f t="shared" si="160"/>
        <v>1.851432723467171</v>
      </c>
      <c r="I5144" s="5">
        <f t="shared" si="161"/>
        <v>1.360673628563136</v>
      </c>
    </row>
    <row r="5145" spans="1:9" ht="25" customHeight="1">
      <c r="A5145" s="1"/>
      <c r="B5145" s="1">
        <v>260</v>
      </c>
      <c r="C5145" s="13" t="s">
        <v>47</v>
      </c>
      <c r="D5145" s="4">
        <v>45473</v>
      </c>
      <c r="E5145" s="4">
        <v>45503</v>
      </c>
      <c r="F5145" s="5">
        <v>1.8739916021125014</v>
      </c>
      <c r="G5145" s="5">
        <f>'PG facts'!D72</f>
        <v>3</v>
      </c>
      <c r="H5145" s="5">
        <f t="shared" si="160"/>
        <v>3.5118445247881795</v>
      </c>
      <c r="I5145" s="5">
        <f t="shared" si="161"/>
        <v>5.6219748063375041</v>
      </c>
    </row>
    <row r="5146" spans="1:9" ht="25" customHeight="1">
      <c r="A5146" s="1"/>
      <c r="B5146" s="1">
        <v>260</v>
      </c>
      <c r="C5146" s="13" t="s">
        <v>47</v>
      </c>
      <c r="D5146" s="4">
        <v>45565</v>
      </c>
      <c r="E5146" s="4">
        <v>45583</v>
      </c>
      <c r="F5146" s="5">
        <v>2.247682698810527</v>
      </c>
      <c r="G5146" s="5">
        <f>'PG facts'!D79</f>
        <v>1</v>
      </c>
      <c r="H5146" s="5">
        <f t="shared" si="160"/>
        <v>5.0520775145321739</v>
      </c>
      <c r="I5146" s="5">
        <f t="shared" si="161"/>
        <v>2.247682698810527</v>
      </c>
    </row>
    <row r="5147" spans="1:9" ht="25" customHeight="1">
      <c r="A5147" s="1"/>
      <c r="B5147" s="1">
        <v>260</v>
      </c>
      <c r="C5147" s="13" t="s">
        <v>47</v>
      </c>
      <c r="D5147" s="4">
        <v>45657</v>
      </c>
      <c r="E5147" s="4">
        <v>45679</v>
      </c>
      <c r="F5147" s="5">
        <v>2.1103784092813216</v>
      </c>
      <c r="G5147" s="5">
        <f>'PG facts'!D86</f>
        <v>2</v>
      </c>
      <c r="H5147" s="5">
        <f t="shared" si="160"/>
        <v>4.453697030360761</v>
      </c>
      <c r="I5147" s="5">
        <f t="shared" si="161"/>
        <v>4.2207568185626432</v>
      </c>
    </row>
    <row r="5148" spans="1:9" ht="25" customHeight="1">
      <c r="A5148" s="1"/>
      <c r="B5148" s="1">
        <v>260</v>
      </c>
      <c r="C5148" s="13" t="s">
        <v>47</v>
      </c>
      <c r="D5148" s="4">
        <v>45747</v>
      </c>
      <c r="E5148" s="4">
        <v>45771</v>
      </c>
      <c r="F5148" s="5">
        <v>2.8695325773440361</v>
      </c>
      <c r="G5148" s="5">
        <f>'PG facts'!D93</f>
        <v>0</v>
      </c>
      <c r="H5148" s="5">
        <f t="shared" si="160"/>
        <v>8.2342172124387059</v>
      </c>
      <c r="I5148" s="5">
        <f t="shared" si="161"/>
        <v>0</v>
      </c>
    </row>
    <row r="5149" spans="1:9" ht="25" customHeight="1">
      <c r="A5149" s="1"/>
      <c r="B5149" s="1">
        <v>260</v>
      </c>
      <c r="C5149" s="13" t="s">
        <v>50</v>
      </c>
      <c r="D5149" s="4">
        <v>44742</v>
      </c>
      <c r="E5149" s="4">
        <v>44771</v>
      </c>
      <c r="F5149" s="5">
        <v>3.4048088537418808</v>
      </c>
      <c r="G5149" s="5">
        <f>'PG facts'!D16</f>
        <v>-1</v>
      </c>
      <c r="H5149" s="5">
        <f t="shared" si="160"/>
        <v>11.5927233305191</v>
      </c>
      <c r="I5149" s="5">
        <f t="shared" si="161"/>
        <v>-3.4048088537418808</v>
      </c>
    </row>
    <row r="5150" spans="1:9" ht="25" customHeight="1">
      <c r="A5150" s="1"/>
      <c r="B5150" s="1">
        <v>260</v>
      </c>
      <c r="C5150" s="13" t="s">
        <v>50</v>
      </c>
      <c r="D5150" s="4">
        <v>44834</v>
      </c>
      <c r="E5150" s="4">
        <v>44853</v>
      </c>
      <c r="F5150" s="5">
        <v>-0.26864270520209343</v>
      </c>
      <c r="G5150" s="5">
        <f>'PG facts'!D23</f>
        <v>-4</v>
      </c>
      <c r="H5150" s="5">
        <f t="shared" si="160"/>
        <v>7.2168903058298872E-2</v>
      </c>
      <c r="I5150" s="5">
        <f t="shared" si="161"/>
        <v>1.0745708208083737</v>
      </c>
    </row>
    <row r="5151" spans="1:9" ht="25" customHeight="1">
      <c r="A5151" s="1"/>
      <c r="B5151" s="1">
        <v>260</v>
      </c>
      <c r="C5151" s="13" t="s">
        <v>50</v>
      </c>
      <c r="D5151" s="4">
        <v>44926</v>
      </c>
      <c r="E5151" s="4">
        <v>44945</v>
      </c>
      <c r="F5151" s="5">
        <v>-0.97880747126437573</v>
      </c>
      <c r="G5151" s="5">
        <f>'PG facts'!D30</f>
        <v>-7</v>
      </c>
      <c r="H5151" s="5">
        <f t="shared" si="160"/>
        <v>0.95806406580296166</v>
      </c>
      <c r="I5151" s="5">
        <f t="shared" si="161"/>
        <v>6.8516522988506301</v>
      </c>
    </row>
    <row r="5152" spans="1:9" ht="25" customHeight="1">
      <c r="A5152" s="1"/>
      <c r="B5152" s="1">
        <v>260</v>
      </c>
      <c r="C5152" s="13" t="s">
        <v>50</v>
      </c>
      <c r="D5152" s="4">
        <v>45016</v>
      </c>
      <c r="E5152" s="4">
        <v>45037</v>
      </c>
      <c r="F5152" s="5">
        <v>-1.5609194946349714</v>
      </c>
      <c r="G5152" s="5">
        <f>'PG facts'!D37</f>
        <v>-5</v>
      </c>
      <c r="H5152" s="5">
        <f t="shared" si="160"/>
        <v>2.4364696687314944</v>
      </c>
      <c r="I5152" s="5">
        <f t="shared" si="161"/>
        <v>7.8045974731748569</v>
      </c>
    </row>
    <row r="5153" spans="1:9" ht="25" customHeight="1">
      <c r="A5153" s="1"/>
      <c r="B5153" s="1">
        <v>260</v>
      </c>
      <c r="C5153" s="13" t="s">
        <v>50</v>
      </c>
      <c r="D5153" s="4">
        <v>45107</v>
      </c>
      <c r="E5153" s="4">
        <v>45135</v>
      </c>
      <c r="F5153" s="5">
        <v>-0.28354349497309306</v>
      </c>
      <c r="G5153" s="5">
        <f>'PG facts'!D44</f>
        <v>-2</v>
      </c>
      <c r="H5153" s="5">
        <f t="shared" si="160"/>
        <v>8.0396913541556453E-2</v>
      </c>
      <c r="I5153" s="5">
        <f t="shared" si="161"/>
        <v>0.56708698994618612</v>
      </c>
    </row>
    <row r="5154" spans="1:9" ht="25" customHeight="1">
      <c r="A5154" s="1"/>
      <c r="B5154" s="1">
        <v>260</v>
      </c>
      <c r="C5154" s="13" t="s">
        <v>50</v>
      </c>
      <c r="D5154" s="4">
        <v>45199</v>
      </c>
      <c r="E5154" s="4">
        <v>45217</v>
      </c>
      <c r="F5154" s="5">
        <v>-7.7104862613153191E-2</v>
      </c>
      <c r="G5154" s="5">
        <f>'PG facts'!D51</f>
        <v>0</v>
      </c>
      <c r="H5154" s="5">
        <f t="shared" si="160"/>
        <v>5.9451598385932289E-3</v>
      </c>
      <c r="I5154" s="5">
        <f t="shared" si="161"/>
        <v>0</v>
      </c>
    </row>
    <row r="5155" spans="1:9" ht="25" customHeight="1">
      <c r="A5155" s="1"/>
      <c r="B5155" s="1">
        <v>260</v>
      </c>
      <c r="C5155" s="13" t="s">
        <v>50</v>
      </c>
      <c r="D5155" s="4">
        <v>45291</v>
      </c>
      <c r="E5155" s="4">
        <v>45314</v>
      </c>
      <c r="F5155" s="5">
        <v>1.3149542033191297</v>
      </c>
      <c r="G5155" s="5">
        <f>'PG facts'!D58</f>
        <v>1</v>
      </c>
      <c r="H5155" s="5">
        <f t="shared" si="160"/>
        <v>1.7291045568266472</v>
      </c>
      <c r="I5155" s="5">
        <f t="shared" si="161"/>
        <v>1.3149542033191297</v>
      </c>
    </row>
    <row r="5156" spans="1:9" ht="25" customHeight="1">
      <c r="A5156" s="1"/>
      <c r="B5156" s="1">
        <v>260</v>
      </c>
      <c r="C5156" s="13" t="s">
        <v>50</v>
      </c>
      <c r="D5156" s="4">
        <v>45382</v>
      </c>
      <c r="E5156" s="4">
        <v>45401</v>
      </c>
      <c r="F5156" s="5">
        <v>2.2032156673114089</v>
      </c>
      <c r="G5156" s="5">
        <f>'PG facts'!D65</f>
        <v>1</v>
      </c>
      <c r="H5156" s="5">
        <f t="shared" si="160"/>
        <v>4.854159276686457</v>
      </c>
      <c r="I5156" s="5">
        <f t="shared" si="161"/>
        <v>2.2032156673114089</v>
      </c>
    </row>
    <row r="5157" spans="1:9" ht="25" customHeight="1">
      <c r="A5157" s="1"/>
      <c r="B5157" s="1">
        <v>260</v>
      </c>
      <c r="C5157" s="13" t="s">
        <v>50</v>
      </c>
      <c r="D5157" s="4">
        <v>45473</v>
      </c>
      <c r="E5157" s="4">
        <v>45503</v>
      </c>
      <c r="F5157" s="5">
        <v>1.360673628563136</v>
      </c>
      <c r="G5157" s="5">
        <f>'PG facts'!D72</f>
        <v>3</v>
      </c>
      <c r="H5157" s="5">
        <f t="shared" si="160"/>
        <v>1.851432723467171</v>
      </c>
      <c r="I5157" s="5">
        <f t="shared" si="161"/>
        <v>4.082020885689408</v>
      </c>
    </row>
    <row r="5158" spans="1:9" ht="25" customHeight="1">
      <c r="A5158" s="1"/>
      <c r="B5158" s="1">
        <v>260</v>
      </c>
      <c r="C5158" s="13" t="s">
        <v>50</v>
      </c>
      <c r="D5158" s="4">
        <v>45565</v>
      </c>
      <c r="E5158" s="4">
        <v>45583</v>
      </c>
      <c r="F5158" s="5">
        <v>1.8739916021125014</v>
      </c>
      <c r="G5158" s="5">
        <f>'PG facts'!D79</f>
        <v>1</v>
      </c>
      <c r="H5158" s="5">
        <f t="shared" si="160"/>
        <v>3.5118445247881795</v>
      </c>
      <c r="I5158" s="5">
        <f t="shared" si="161"/>
        <v>1.8739916021125014</v>
      </c>
    </row>
    <row r="5159" spans="1:9" ht="25" customHeight="1">
      <c r="A5159" s="1"/>
      <c r="B5159" s="1">
        <v>260</v>
      </c>
      <c r="C5159" s="13" t="s">
        <v>50</v>
      </c>
      <c r="D5159" s="4">
        <v>45657</v>
      </c>
      <c r="E5159" s="4">
        <v>45679</v>
      </c>
      <c r="F5159" s="5">
        <v>2.247682698810527</v>
      </c>
      <c r="G5159" s="5">
        <f>'PG facts'!D86</f>
        <v>2</v>
      </c>
      <c r="H5159" s="5">
        <f t="shared" si="160"/>
        <v>5.0520775145321739</v>
      </c>
      <c r="I5159" s="5">
        <f t="shared" si="161"/>
        <v>4.4953653976210539</v>
      </c>
    </row>
    <row r="5160" spans="1:9" ht="25" customHeight="1">
      <c r="A5160" s="1"/>
      <c r="B5160" s="1">
        <v>260</v>
      </c>
      <c r="C5160" s="13" t="s">
        <v>50</v>
      </c>
      <c r="D5160" s="4">
        <v>45747</v>
      </c>
      <c r="E5160" s="4">
        <v>45771</v>
      </c>
      <c r="F5160" s="5">
        <v>2.1103784092813216</v>
      </c>
      <c r="G5160" s="5">
        <f>'PG facts'!D93</f>
        <v>0</v>
      </c>
      <c r="H5160" s="5">
        <f t="shared" si="160"/>
        <v>4.453697030360761</v>
      </c>
      <c r="I5160" s="5">
        <f t="shared" si="161"/>
        <v>0</v>
      </c>
    </row>
    <row r="5161" spans="1:9" ht="25" customHeight="1">
      <c r="A5161" s="1"/>
      <c r="B5161" s="1">
        <v>261</v>
      </c>
      <c r="C5161" s="13" t="s">
        <v>47</v>
      </c>
      <c r="D5161" s="4">
        <v>44651</v>
      </c>
      <c r="E5161" s="4">
        <v>44671</v>
      </c>
      <c r="F5161" s="5">
        <v>3.4048088537418808</v>
      </c>
      <c r="G5161" s="5">
        <f>'PG facts'!D9</f>
        <v>5</v>
      </c>
      <c r="H5161" s="5">
        <f t="shared" si="160"/>
        <v>11.5927233305191</v>
      </c>
      <c r="I5161" s="5">
        <f t="shared" si="161"/>
        <v>17.024044268709403</v>
      </c>
    </row>
    <row r="5162" spans="1:9" ht="25" customHeight="1">
      <c r="A5162" s="1"/>
      <c r="B5162" s="1">
        <v>261</v>
      </c>
      <c r="C5162" s="13" t="s">
        <v>47</v>
      </c>
      <c r="D5162" s="4">
        <v>44742</v>
      </c>
      <c r="E5162" s="4">
        <v>44771</v>
      </c>
      <c r="F5162" s="5">
        <v>-0.26864270520209343</v>
      </c>
      <c r="G5162" s="5">
        <f>'PG facts'!D16</f>
        <v>-1</v>
      </c>
      <c r="H5162" s="5">
        <f t="shared" si="160"/>
        <v>7.2168903058298872E-2</v>
      </c>
      <c r="I5162" s="5">
        <f t="shared" si="161"/>
        <v>0.26864270520209343</v>
      </c>
    </row>
    <row r="5163" spans="1:9" ht="25" customHeight="1">
      <c r="A5163" s="1"/>
      <c r="B5163" s="1">
        <v>261</v>
      </c>
      <c r="C5163" s="13" t="s">
        <v>47</v>
      </c>
      <c r="D5163" s="4">
        <v>44834</v>
      </c>
      <c r="E5163" s="4">
        <v>44853</v>
      </c>
      <c r="F5163" s="5">
        <v>-0.97880747126437573</v>
      </c>
      <c r="G5163" s="5">
        <f>'PG facts'!D23</f>
        <v>-4</v>
      </c>
      <c r="H5163" s="5">
        <f t="shared" si="160"/>
        <v>0.95806406580296166</v>
      </c>
      <c r="I5163" s="5">
        <f t="shared" si="161"/>
        <v>3.9152298850575029</v>
      </c>
    </row>
    <row r="5164" spans="1:9" ht="25" customHeight="1">
      <c r="A5164" s="1"/>
      <c r="B5164" s="1">
        <v>261</v>
      </c>
      <c r="C5164" s="13" t="s">
        <v>47</v>
      </c>
      <c r="D5164" s="4">
        <v>44926</v>
      </c>
      <c r="E5164" s="4">
        <v>44945</v>
      </c>
      <c r="F5164" s="5">
        <v>-1.5609194946349714</v>
      </c>
      <c r="G5164" s="5">
        <f>'PG facts'!D30</f>
        <v>-7</v>
      </c>
      <c r="H5164" s="5">
        <f t="shared" si="160"/>
        <v>2.4364696687314944</v>
      </c>
      <c r="I5164" s="5">
        <f t="shared" si="161"/>
        <v>10.9264364624448</v>
      </c>
    </row>
    <row r="5165" spans="1:9" ht="25" customHeight="1">
      <c r="A5165" s="1"/>
      <c r="B5165" s="1">
        <v>261</v>
      </c>
      <c r="C5165" s="13" t="s">
        <v>47</v>
      </c>
      <c r="D5165" s="4">
        <v>45016</v>
      </c>
      <c r="E5165" s="4">
        <v>45037</v>
      </c>
      <c r="F5165" s="5">
        <v>-0.28354349497309306</v>
      </c>
      <c r="G5165" s="5">
        <f>'PG facts'!D37</f>
        <v>-5</v>
      </c>
      <c r="H5165" s="5">
        <f t="shared" si="160"/>
        <v>8.0396913541556453E-2</v>
      </c>
      <c r="I5165" s="5">
        <f t="shared" si="161"/>
        <v>1.4177174748654653</v>
      </c>
    </row>
    <row r="5166" spans="1:9" ht="25" customHeight="1">
      <c r="A5166" s="1"/>
      <c r="B5166" s="1">
        <v>261</v>
      </c>
      <c r="C5166" s="13" t="s">
        <v>47</v>
      </c>
      <c r="D5166" s="4">
        <v>45107</v>
      </c>
      <c r="E5166" s="4">
        <v>45135</v>
      </c>
      <c r="F5166" s="5">
        <v>-7.7104862613153191E-2</v>
      </c>
      <c r="G5166" s="5">
        <f>'PG facts'!D44</f>
        <v>-2</v>
      </c>
      <c r="H5166" s="5">
        <f t="shared" si="160"/>
        <v>5.9451598385932289E-3</v>
      </c>
      <c r="I5166" s="5">
        <f t="shared" si="161"/>
        <v>0.15420972522630638</v>
      </c>
    </row>
    <row r="5167" spans="1:9" ht="25" customHeight="1">
      <c r="A5167" s="1"/>
      <c r="B5167" s="1">
        <v>261</v>
      </c>
      <c r="C5167" s="13" t="s">
        <v>47</v>
      </c>
      <c r="D5167" s="4">
        <v>45199</v>
      </c>
      <c r="E5167" s="4">
        <v>45217</v>
      </c>
      <c r="F5167" s="5">
        <v>1.3149542033191297</v>
      </c>
      <c r="G5167" s="5">
        <f>'PG facts'!D51</f>
        <v>0</v>
      </c>
      <c r="H5167" s="5">
        <f t="shared" si="160"/>
        <v>1.7291045568266472</v>
      </c>
      <c r="I5167" s="5">
        <f t="shared" si="161"/>
        <v>0</v>
      </c>
    </row>
    <row r="5168" spans="1:9" ht="25" customHeight="1">
      <c r="A5168" s="1"/>
      <c r="B5168" s="1">
        <v>261</v>
      </c>
      <c r="C5168" s="13" t="s">
        <v>47</v>
      </c>
      <c r="D5168" s="4">
        <v>45291</v>
      </c>
      <c r="E5168" s="4">
        <v>45314</v>
      </c>
      <c r="F5168" s="5">
        <v>2.2032156673114089</v>
      </c>
      <c r="G5168" s="5">
        <f>'PG facts'!D58</f>
        <v>1</v>
      </c>
      <c r="H5168" s="5">
        <f t="shared" si="160"/>
        <v>4.854159276686457</v>
      </c>
      <c r="I5168" s="5">
        <f t="shared" si="161"/>
        <v>2.2032156673114089</v>
      </c>
    </row>
    <row r="5169" spans="1:9" ht="25" customHeight="1">
      <c r="A5169" s="1"/>
      <c r="B5169" s="1">
        <v>261</v>
      </c>
      <c r="C5169" s="13" t="s">
        <v>47</v>
      </c>
      <c r="D5169" s="4">
        <v>45382</v>
      </c>
      <c r="E5169" s="4">
        <v>45401</v>
      </c>
      <c r="F5169" s="5">
        <v>1.360673628563136</v>
      </c>
      <c r="G5169" s="5">
        <f>'PG facts'!D65</f>
        <v>1</v>
      </c>
      <c r="H5169" s="5">
        <f t="shared" si="160"/>
        <v>1.851432723467171</v>
      </c>
      <c r="I5169" s="5">
        <f t="shared" si="161"/>
        <v>1.360673628563136</v>
      </c>
    </row>
    <row r="5170" spans="1:9" ht="25" customHeight="1">
      <c r="A5170" s="1"/>
      <c r="B5170" s="1">
        <v>261</v>
      </c>
      <c r="C5170" s="13" t="s">
        <v>47</v>
      </c>
      <c r="D5170" s="4">
        <v>45473</v>
      </c>
      <c r="E5170" s="4">
        <v>45503</v>
      </c>
      <c r="F5170" s="5">
        <v>1.8739916021125014</v>
      </c>
      <c r="G5170" s="5">
        <f>'PG facts'!D72</f>
        <v>3</v>
      </c>
      <c r="H5170" s="5">
        <f t="shared" si="160"/>
        <v>3.5118445247881795</v>
      </c>
      <c r="I5170" s="5">
        <f t="shared" si="161"/>
        <v>5.6219748063375041</v>
      </c>
    </row>
    <row r="5171" spans="1:9" ht="25" customHeight="1">
      <c r="A5171" s="1"/>
      <c r="B5171" s="1">
        <v>261</v>
      </c>
      <c r="C5171" s="13" t="s">
        <v>47</v>
      </c>
      <c r="D5171" s="4">
        <v>45565</v>
      </c>
      <c r="E5171" s="4">
        <v>45583</v>
      </c>
      <c r="F5171" s="5">
        <v>2.247682698810527</v>
      </c>
      <c r="G5171" s="5">
        <f>'PG facts'!D79</f>
        <v>1</v>
      </c>
      <c r="H5171" s="5">
        <f t="shared" si="160"/>
        <v>5.0520775145321739</v>
      </c>
      <c r="I5171" s="5">
        <f t="shared" si="161"/>
        <v>2.247682698810527</v>
      </c>
    </row>
    <row r="5172" spans="1:9" ht="25" customHeight="1">
      <c r="A5172" s="1"/>
      <c r="B5172" s="1">
        <v>261</v>
      </c>
      <c r="C5172" s="13" t="s">
        <v>47</v>
      </c>
      <c r="D5172" s="4">
        <v>45657</v>
      </c>
      <c r="E5172" s="4">
        <v>45679</v>
      </c>
      <c r="F5172" s="5">
        <v>2.1103784092813216</v>
      </c>
      <c r="G5172" s="5">
        <f>'PG facts'!D86</f>
        <v>2</v>
      </c>
      <c r="H5172" s="5">
        <f t="shared" si="160"/>
        <v>4.453697030360761</v>
      </c>
      <c r="I5172" s="5">
        <f t="shared" si="161"/>
        <v>4.2207568185626432</v>
      </c>
    </row>
    <row r="5173" spans="1:9" ht="25" customHeight="1">
      <c r="A5173" s="1"/>
      <c r="B5173" s="1">
        <v>261</v>
      </c>
      <c r="C5173" s="13" t="s">
        <v>47</v>
      </c>
      <c r="D5173" s="4">
        <v>45747</v>
      </c>
      <c r="E5173" s="4">
        <v>45771</v>
      </c>
      <c r="F5173" s="5">
        <v>2.8695325773440361</v>
      </c>
      <c r="G5173" s="5">
        <f>'PG facts'!D93</f>
        <v>0</v>
      </c>
      <c r="H5173" s="5">
        <f t="shared" si="160"/>
        <v>8.2342172124387059</v>
      </c>
      <c r="I5173" s="5">
        <f t="shared" si="161"/>
        <v>0</v>
      </c>
    </row>
    <row r="5174" spans="1:9" ht="25" customHeight="1">
      <c r="A5174" s="1"/>
      <c r="B5174" s="1">
        <v>261</v>
      </c>
      <c r="C5174" s="13" t="s">
        <v>50</v>
      </c>
      <c r="D5174" s="4">
        <v>44742</v>
      </c>
      <c r="E5174" s="4">
        <v>44771</v>
      </c>
      <c r="F5174" s="5">
        <v>3.4048088537418808</v>
      </c>
      <c r="G5174" s="5">
        <f>'PG facts'!D16</f>
        <v>-1</v>
      </c>
      <c r="H5174" s="5">
        <f t="shared" si="160"/>
        <v>11.5927233305191</v>
      </c>
      <c r="I5174" s="5">
        <f t="shared" si="161"/>
        <v>-3.4048088537418808</v>
      </c>
    </row>
    <row r="5175" spans="1:9" ht="25" customHeight="1">
      <c r="A5175" s="1"/>
      <c r="B5175" s="1">
        <v>261</v>
      </c>
      <c r="C5175" s="13" t="s">
        <v>50</v>
      </c>
      <c r="D5175" s="4">
        <v>44834</v>
      </c>
      <c r="E5175" s="4">
        <v>44853</v>
      </c>
      <c r="F5175" s="5">
        <v>-0.26864270520209343</v>
      </c>
      <c r="G5175" s="5">
        <f>'PG facts'!D23</f>
        <v>-4</v>
      </c>
      <c r="H5175" s="5">
        <f t="shared" si="160"/>
        <v>7.2168903058298872E-2</v>
      </c>
      <c r="I5175" s="5">
        <f t="shared" si="161"/>
        <v>1.0745708208083737</v>
      </c>
    </row>
    <row r="5176" spans="1:9" ht="25" customHeight="1">
      <c r="A5176" s="1"/>
      <c r="B5176" s="1">
        <v>261</v>
      </c>
      <c r="C5176" s="13" t="s">
        <v>50</v>
      </c>
      <c r="D5176" s="4">
        <v>44926</v>
      </c>
      <c r="E5176" s="4">
        <v>44945</v>
      </c>
      <c r="F5176" s="5">
        <v>-0.97880747126437573</v>
      </c>
      <c r="G5176" s="5">
        <f>'PG facts'!D30</f>
        <v>-7</v>
      </c>
      <c r="H5176" s="5">
        <f t="shared" si="160"/>
        <v>0.95806406580296166</v>
      </c>
      <c r="I5176" s="5">
        <f t="shared" si="161"/>
        <v>6.8516522988506301</v>
      </c>
    </row>
    <row r="5177" spans="1:9" ht="25" customHeight="1">
      <c r="A5177" s="1"/>
      <c r="B5177" s="1">
        <v>261</v>
      </c>
      <c r="C5177" s="13" t="s">
        <v>50</v>
      </c>
      <c r="D5177" s="4">
        <v>45016</v>
      </c>
      <c r="E5177" s="4">
        <v>45037</v>
      </c>
      <c r="F5177" s="5">
        <v>-1.5609194946349714</v>
      </c>
      <c r="G5177" s="5">
        <f>'PG facts'!D37</f>
        <v>-5</v>
      </c>
      <c r="H5177" s="5">
        <f t="shared" si="160"/>
        <v>2.4364696687314944</v>
      </c>
      <c r="I5177" s="5">
        <f t="shared" si="161"/>
        <v>7.8045974731748569</v>
      </c>
    </row>
    <row r="5178" spans="1:9" ht="25" customHeight="1">
      <c r="A5178" s="1"/>
      <c r="B5178" s="1">
        <v>261</v>
      </c>
      <c r="C5178" s="13" t="s">
        <v>50</v>
      </c>
      <c r="D5178" s="4">
        <v>45107</v>
      </c>
      <c r="E5178" s="4">
        <v>45135</v>
      </c>
      <c r="F5178" s="5">
        <v>-0.28354349497309306</v>
      </c>
      <c r="G5178" s="5">
        <f>'PG facts'!D44</f>
        <v>-2</v>
      </c>
      <c r="H5178" s="5">
        <f t="shared" si="160"/>
        <v>8.0396913541556453E-2</v>
      </c>
      <c r="I5178" s="5">
        <f t="shared" si="161"/>
        <v>0.56708698994618612</v>
      </c>
    </row>
    <row r="5179" spans="1:9" ht="25" customHeight="1">
      <c r="A5179" s="1"/>
      <c r="B5179" s="1">
        <v>261</v>
      </c>
      <c r="C5179" s="13" t="s">
        <v>50</v>
      </c>
      <c r="D5179" s="4">
        <v>45199</v>
      </c>
      <c r="E5179" s="4">
        <v>45217</v>
      </c>
      <c r="F5179" s="5">
        <v>-7.7104862613153191E-2</v>
      </c>
      <c r="G5179" s="5">
        <f>'PG facts'!D51</f>
        <v>0</v>
      </c>
      <c r="H5179" s="5">
        <f t="shared" si="160"/>
        <v>5.9451598385932289E-3</v>
      </c>
      <c r="I5179" s="5">
        <f t="shared" si="161"/>
        <v>0</v>
      </c>
    </row>
    <row r="5180" spans="1:9" ht="25" customHeight="1">
      <c r="A5180" s="1"/>
      <c r="B5180" s="1">
        <v>261</v>
      </c>
      <c r="C5180" s="13" t="s">
        <v>50</v>
      </c>
      <c r="D5180" s="4">
        <v>45291</v>
      </c>
      <c r="E5180" s="4">
        <v>45314</v>
      </c>
      <c r="F5180" s="5">
        <v>1.3149542033191297</v>
      </c>
      <c r="G5180" s="5">
        <f>'PG facts'!D58</f>
        <v>1</v>
      </c>
      <c r="H5180" s="5">
        <f t="shared" si="160"/>
        <v>1.7291045568266472</v>
      </c>
      <c r="I5180" s="5">
        <f t="shared" si="161"/>
        <v>1.3149542033191297</v>
      </c>
    </row>
    <row r="5181" spans="1:9" ht="25" customHeight="1">
      <c r="A5181" s="1"/>
      <c r="B5181" s="1">
        <v>261</v>
      </c>
      <c r="C5181" s="13" t="s">
        <v>50</v>
      </c>
      <c r="D5181" s="4">
        <v>45382</v>
      </c>
      <c r="E5181" s="4">
        <v>45401</v>
      </c>
      <c r="F5181" s="5">
        <v>2.2032156673114089</v>
      </c>
      <c r="G5181" s="5">
        <f>'PG facts'!D65</f>
        <v>1</v>
      </c>
      <c r="H5181" s="5">
        <f t="shared" si="160"/>
        <v>4.854159276686457</v>
      </c>
      <c r="I5181" s="5">
        <f t="shared" si="161"/>
        <v>2.2032156673114089</v>
      </c>
    </row>
    <row r="5182" spans="1:9" ht="25" customHeight="1">
      <c r="A5182" s="1"/>
      <c r="B5182" s="1">
        <v>261</v>
      </c>
      <c r="C5182" s="13" t="s">
        <v>50</v>
      </c>
      <c r="D5182" s="4">
        <v>45473</v>
      </c>
      <c r="E5182" s="4">
        <v>45503</v>
      </c>
      <c r="F5182" s="5">
        <v>1.360673628563136</v>
      </c>
      <c r="G5182" s="5">
        <f>'PG facts'!D72</f>
        <v>3</v>
      </c>
      <c r="H5182" s="5">
        <f t="shared" si="160"/>
        <v>1.851432723467171</v>
      </c>
      <c r="I5182" s="5">
        <f t="shared" si="161"/>
        <v>4.082020885689408</v>
      </c>
    </row>
    <row r="5183" spans="1:9" ht="25" customHeight="1">
      <c r="A5183" s="1"/>
      <c r="B5183" s="1">
        <v>261</v>
      </c>
      <c r="C5183" s="13" t="s">
        <v>50</v>
      </c>
      <c r="D5183" s="4">
        <v>45565</v>
      </c>
      <c r="E5183" s="4">
        <v>45583</v>
      </c>
      <c r="F5183" s="5">
        <v>1.8739916021125014</v>
      </c>
      <c r="G5183" s="5">
        <f>'PG facts'!D79</f>
        <v>1</v>
      </c>
      <c r="H5183" s="5">
        <f t="shared" si="160"/>
        <v>3.5118445247881795</v>
      </c>
      <c r="I5183" s="5">
        <f t="shared" si="161"/>
        <v>1.8739916021125014</v>
      </c>
    </row>
    <row r="5184" spans="1:9" ht="25" customHeight="1">
      <c r="A5184" s="1"/>
      <c r="B5184" s="1">
        <v>261</v>
      </c>
      <c r="C5184" s="13" t="s">
        <v>50</v>
      </c>
      <c r="D5184" s="4">
        <v>45657</v>
      </c>
      <c r="E5184" s="4">
        <v>45679</v>
      </c>
      <c r="F5184" s="5">
        <v>2.247682698810527</v>
      </c>
      <c r="G5184" s="5">
        <f>'PG facts'!D86</f>
        <v>2</v>
      </c>
      <c r="H5184" s="5">
        <f t="shared" si="160"/>
        <v>5.0520775145321739</v>
      </c>
      <c r="I5184" s="5">
        <f t="shared" si="161"/>
        <v>4.4953653976210539</v>
      </c>
    </row>
    <row r="5185" spans="1:9" ht="25" customHeight="1">
      <c r="A5185" s="1"/>
      <c r="B5185" s="1">
        <v>261</v>
      </c>
      <c r="C5185" s="13" t="s">
        <v>50</v>
      </c>
      <c r="D5185" s="4">
        <v>45747</v>
      </c>
      <c r="E5185" s="4">
        <v>45771</v>
      </c>
      <c r="F5185" s="5">
        <v>2.1103784092813216</v>
      </c>
      <c r="G5185" s="5">
        <f>'PG facts'!D93</f>
        <v>0</v>
      </c>
      <c r="H5185" s="5">
        <f t="shared" si="160"/>
        <v>4.453697030360761</v>
      </c>
      <c r="I5185" s="5">
        <f t="shared" si="161"/>
        <v>0</v>
      </c>
    </row>
    <row r="5186" spans="1:9" ht="25" customHeight="1">
      <c r="A5186" s="1"/>
      <c r="B5186" s="1">
        <v>262</v>
      </c>
      <c r="C5186" s="13" t="s">
        <v>47</v>
      </c>
      <c r="D5186" s="4">
        <v>44651</v>
      </c>
      <c r="E5186" s="4">
        <v>44671</v>
      </c>
      <c r="F5186" s="5">
        <v>3.4048088537418808</v>
      </c>
      <c r="G5186" s="5">
        <f>'PG facts'!D10</f>
        <v>2</v>
      </c>
      <c r="H5186" s="5">
        <f t="shared" si="160"/>
        <v>11.5927233305191</v>
      </c>
      <c r="I5186" s="5">
        <f t="shared" si="161"/>
        <v>6.8096177074837616</v>
      </c>
    </row>
    <row r="5187" spans="1:9" ht="25" customHeight="1">
      <c r="A5187" s="1"/>
      <c r="B5187" s="1">
        <v>262</v>
      </c>
      <c r="C5187" s="13" t="s">
        <v>47</v>
      </c>
      <c r="D5187" s="4">
        <v>44742</v>
      </c>
      <c r="E5187" s="4">
        <v>44771</v>
      </c>
      <c r="F5187" s="5">
        <v>-0.26864270520209343</v>
      </c>
      <c r="G5187" s="5">
        <f>'PG facts'!D17</f>
        <v>0</v>
      </c>
      <c r="H5187" s="5">
        <f t="shared" si="160"/>
        <v>7.2168903058298872E-2</v>
      </c>
      <c r="I5187" s="5">
        <f t="shared" si="161"/>
        <v>0</v>
      </c>
    </row>
    <row r="5188" spans="1:9" ht="25" customHeight="1">
      <c r="A5188" s="1"/>
      <c r="B5188" s="1">
        <v>262</v>
      </c>
      <c r="C5188" s="13" t="s">
        <v>47</v>
      </c>
      <c r="D5188" s="4">
        <v>44834</v>
      </c>
      <c r="E5188" s="4">
        <v>44853</v>
      </c>
      <c r="F5188" s="5">
        <v>-0.97880747126437573</v>
      </c>
      <c r="G5188" s="5">
        <f>'PG facts'!D24</f>
        <v>-3</v>
      </c>
      <c r="H5188" s="5">
        <f t="shared" si="160"/>
        <v>0.95806406580296166</v>
      </c>
      <c r="I5188" s="5">
        <f t="shared" si="161"/>
        <v>2.9364224137931272</v>
      </c>
    </row>
    <row r="5189" spans="1:9" ht="25" customHeight="1">
      <c r="A5189" s="1"/>
      <c r="B5189" s="1">
        <v>262</v>
      </c>
      <c r="C5189" s="13" t="s">
        <v>47</v>
      </c>
      <c r="D5189" s="4">
        <v>44926</v>
      </c>
      <c r="E5189" s="4">
        <v>44945</v>
      </c>
      <c r="F5189" s="5">
        <v>-1.5609194946349714</v>
      </c>
      <c r="G5189" s="5">
        <f>'PG facts'!D31</f>
        <v>-6</v>
      </c>
      <c r="H5189" s="5">
        <f t="shared" si="160"/>
        <v>2.4364696687314944</v>
      </c>
      <c r="I5189" s="5">
        <f t="shared" si="161"/>
        <v>9.3655169678098282</v>
      </c>
    </row>
    <row r="5190" spans="1:9" ht="25" customHeight="1">
      <c r="A5190" s="1"/>
      <c r="B5190" s="1">
        <v>262</v>
      </c>
      <c r="C5190" s="13" t="s">
        <v>47</v>
      </c>
      <c r="D5190" s="4">
        <v>45016</v>
      </c>
      <c r="E5190" s="4">
        <v>45037</v>
      </c>
      <c r="F5190" s="5">
        <v>-0.28354349497309306</v>
      </c>
      <c r="G5190" s="5">
        <f>'PG facts'!D38</f>
        <v>-4</v>
      </c>
      <c r="H5190" s="5">
        <f t="shared" ref="H5190:H5253" si="162">F5190^2</f>
        <v>8.0396913541556453E-2</v>
      </c>
      <c r="I5190" s="5">
        <f t="shared" ref="I5190:I5253" si="163">F5190*G5190</f>
        <v>1.1341739798923722</v>
      </c>
    </row>
    <row r="5191" spans="1:9" ht="25" customHeight="1">
      <c r="A5191" s="1"/>
      <c r="B5191" s="1">
        <v>262</v>
      </c>
      <c r="C5191" s="13" t="s">
        <v>47</v>
      </c>
      <c r="D5191" s="4">
        <v>45107</v>
      </c>
      <c r="E5191" s="4">
        <v>45135</v>
      </c>
      <c r="F5191" s="5">
        <v>-7.7104862613153191E-2</v>
      </c>
      <c r="G5191" s="5">
        <f>'PG facts'!D45</f>
        <v>0</v>
      </c>
      <c r="H5191" s="5">
        <f t="shared" si="162"/>
        <v>5.9451598385932289E-3</v>
      </c>
      <c r="I5191" s="5">
        <f t="shared" si="163"/>
        <v>0</v>
      </c>
    </row>
    <row r="5192" spans="1:9" ht="25" customHeight="1">
      <c r="A5192" s="1"/>
      <c r="B5192" s="1">
        <v>262</v>
      </c>
      <c r="C5192" s="13" t="s">
        <v>47</v>
      </c>
      <c r="D5192" s="4">
        <v>45199</v>
      </c>
      <c r="E5192" s="4">
        <v>45217</v>
      </c>
      <c r="F5192" s="5">
        <v>1.3149542033191297</v>
      </c>
      <c r="G5192" s="5">
        <f>'PG facts'!D52</f>
        <v>-3</v>
      </c>
      <c r="H5192" s="5">
        <f t="shared" si="162"/>
        <v>1.7291045568266472</v>
      </c>
      <c r="I5192" s="5">
        <f t="shared" si="163"/>
        <v>-3.9448626099573891</v>
      </c>
    </row>
    <row r="5193" spans="1:9" ht="25" customHeight="1">
      <c r="A5193" s="1"/>
      <c r="B5193" s="1">
        <v>262</v>
      </c>
      <c r="C5193" s="13" t="s">
        <v>47</v>
      </c>
      <c r="D5193" s="4">
        <v>45291</v>
      </c>
      <c r="E5193" s="4">
        <v>45314</v>
      </c>
      <c r="F5193" s="5">
        <v>2.2032156673114089</v>
      </c>
      <c r="G5193" s="5">
        <f>'PG facts'!D59</f>
        <v>-2</v>
      </c>
      <c r="H5193" s="5">
        <f t="shared" si="162"/>
        <v>4.854159276686457</v>
      </c>
      <c r="I5193" s="5">
        <f t="shared" si="163"/>
        <v>-4.4064313346228179</v>
      </c>
    </row>
    <row r="5194" spans="1:9" ht="25" customHeight="1">
      <c r="A5194" s="1"/>
      <c r="B5194" s="1">
        <v>262</v>
      </c>
      <c r="C5194" s="13" t="s">
        <v>47</v>
      </c>
      <c r="D5194" s="4">
        <v>45382</v>
      </c>
      <c r="E5194" s="4">
        <v>45401</v>
      </c>
      <c r="F5194" s="5">
        <v>1.360673628563136</v>
      </c>
      <c r="G5194" s="5">
        <f>'PG facts'!D66</f>
        <v>-3</v>
      </c>
      <c r="H5194" s="5">
        <f t="shared" si="162"/>
        <v>1.851432723467171</v>
      </c>
      <c r="I5194" s="5">
        <f t="shared" si="163"/>
        <v>-4.082020885689408</v>
      </c>
    </row>
    <row r="5195" spans="1:9" ht="25" customHeight="1">
      <c r="A5195" s="1"/>
      <c r="B5195" s="1">
        <v>262</v>
      </c>
      <c r="C5195" s="13" t="s">
        <v>47</v>
      </c>
      <c r="D5195" s="4">
        <v>45473</v>
      </c>
      <c r="E5195" s="4">
        <v>45503</v>
      </c>
      <c r="F5195" s="5">
        <v>1.8739916021125014</v>
      </c>
      <c r="G5195" s="5">
        <f>'PG facts'!D73</f>
        <v>-1</v>
      </c>
      <c r="H5195" s="5">
        <f t="shared" si="162"/>
        <v>3.5118445247881795</v>
      </c>
      <c r="I5195" s="5">
        <f t="shared" si="163"/>
        <v>-1.8739916021125014</v>
      </c>
    </row>
    <row r="5196" spans="1:9" ht="25" customHeight="1">
      <c r="A5196" s="1"/>
      <c r="B5196" s="1">
        <v>262</v>
      </c>
      <c r="C5196" s="13" t="s">
        <v>47</v>
      </c>
      <c r="D5196" s="4">
        <v>45565</v>
      </c>
      <c r="E5196" s="4">
        <v>45583</v>
      </c>
      <c r="F5196" s="5">
        <v>2.247682698810527</v>
      </c>
      <c r="G5196" s="5">
        <f>'PG facts'!D80</f>
        <v>-1</v>
      </c>
      <c r="H5196" s="5">
        <f t="shared" si="162"/>
        <v>5.0520775145321739</v>
      </c>
      <c r="I5196" s="5">
        <f t="shared" si="163"/>
        <v>-2.247682698810527</v>
      </c>
    </row>
    <row r="5197" spans="1:9" ht="25" customHeight="1">
      <c r="A5197" s="1"/>
      <c r="B5197" s="1">
        <v>262</v>
      </c>
      <c r="C5197" s="13" t="s">
        <v>47</v>
      </c>
      <c r="D5197" s="4">
        <v>45657</v>
      </c>
      <c r="E5197" s="4">
        <v>45679</v>
      </c>
      <c r="F5197" s="5">
        <v>2.1103784092813216</v>
      </c>
      <c r="G5197" s="5">
        <f>'PG facts'!D87</f>
        <v>4</v>
      </c>
      <c r="H5197" s="5">
        <f t="shared" si="162"/>
        <v>4.453697030360761</v>
      </c>
      <c r="I5197" s="5">
        <f t="shared" si="163"/>
        <v>8.4415136371252864</v>
      </c>
    </row>
    <row r="5198" spans="1:9" ht="25" customHeight="1">
      <c r="A5198" s="1"/>
      <c r="B5198" s="1">
        <v>262</v>
      </c>
      <c r="C5198" s="13" t="s">
        <v>50</v>
      </c>
      <c r="D5198" s="4">
        <v>44742</v>
      </c>
      <c r="E5198" s="4">
        <v>44771</v>
      </c>
      <c r="F5198" s="5">
        <v>3.4048088537418808</v>
      </c>
      <c r="G5198" s="5">
        <f>'PG facts'!D17</f>
        <v>0</v>
      </c>
      <c r="H5198" s="5">
        <f t="shared" si="162"/>
        <v>11.5927233305191</v>
      </c>
      <c r="I5198" s="5">
        <f t="shared" si="163"/>
        <v>0</v>
      </c>
    </row>
    <row r="5199" spans="1:9" ht="25" customHeight="1">
      <c r="A5199" s="1"/>
      <c r="B5199" s="1">
        <v>262</v>
      </c>
      <c r="C5199" s="13" t="s">
        <v>50</v>
      </c>
      <c r="D5199" s="4">
        <v>44834</v>
      </c>
      <c r="E5199" s="4">
        <v>44853</v>
      </c>
      <c r="F5199" s="5">
        <v>-0.26864270520209343</v>
      </c>
      <c r="G5199" s="5">
        <f>'PG facts'!D24</f>
        <v>-3</v>
      </c>
      <c r="H5199" s="5">
        <f t="shared" si="162"/>
        <v>7.2168903058298872E-2</v>
      </c>
      <c r="I5199" s="5">
        <f t="shared" si="163"/>
        <v>0.8059281156062803</v>
      </c>
    </row>
    <row r="5200" spans="1:9" ht="25" customHeight="1">
      <c r="A5200" s="1"/>
      <c r="B5200" s="1">
        <v>262</v>
      </c>
      <c r="C5200" s="13" t="s">
        <v>50</v>
      </c>
      <c r="D5200" s="4">
        <v>44926</v>
      </c>
      <c r="E5200" s="4">
        <v>44945</v>
      </c>
      <c r="F5200" s="5">
        <v>-0.97880747126437573</v>
      </c>
      <c r="G5200" s="5">
        <f>'PG facts'!D31</f>
        <v>-6</v>
      </c>
      <c r="H5200" s="5">
        <f t="shared" si="162"/>
        <v>0.95806406580296166</v>
      </c>
      <c r="I5200" s="5">
        <f t="shared" si="163"/>
        <v>5.8728448275862544</v>
      </c>
    </row>
    <row r="5201" spans="1:9" ht="25" customHeight="1">
      <c r="A5201" s="1"/>
      <c r="B5201" s="1">
        <v>262</v>
      </c>
      <c r="C5201" s="13" t="s">
        <v>50</v>
      </c>
      <c r="D5201" s="4">
        <v>45016</v>
      </c>
      <c r="E5201" s="4">
        <v>45037</v>
      </c>
      <c r="F5201" s="5">
        <v>-1.5609194946349714</v>
      </c>
      <c r="G5201" s="5">
        <f>'PG facts'!D38</f>
        <v>-4</v>
      </c>
      <c r="H5201" s="5">
        <f t="shared" si="162"/>
        <v>2.4364696687314944</v>
      </c>
      <c r="I5201" s="5">
        <f t="shared" si="163"/>
        <v>6.2436779785398855</v>
      </c>
    </row>
    <row r="5202" spans="1:9" ht="25" customHeight="1">
      <c r="A5202" s="1"/>
      <c r="B5202" s="1">
        <v>262</v>
      </c>
      <c r="C5202" s="13" t="s">
        <v>50</v>
      </c>
      <c r="D5202" s="4">
        <v>45107</v>
      </c>
      <c r="E5202" s="4">
        <v>45135</v>
      </c>
      <c r="F5202" s="5">
        <v>-0.28354349497309306</v>
      </c>
      <c r="G5202" s="5">
        <f>'PG facts'!D45</f>
        <v>0</v>
      </c>
      <c r="H5202" s="5">
        <f t="shared" si="162"/>
        <v>8.0396913541556453E-2</v>
      </c>
      <c r="I5202" s="5">
        <f t="shared" si="163"/>
        <v>0</v>
      </c>
    </row>
    <row r="5203" spans="1:9" ht="25" customHeight="1">
      <c r="A5203" s="1"/>
      <c r="B5203" s="1">
        <v>262</v>
      </c>
      <c r="C5203" s="13" t="s">
        <v>50</v>
      </c>
      <c r="D5203" s="4">
        <v>45199</v>
      </c>
      <c r="E5203" s="4">
        <v>45217</v>
      </c>
      <c r="F5203" s="5">
        <v>-7.7104862613153191E-2</v>
      </c>
      <c r="G5203" s="5">
        <f>'PG facts'!D52</f>
        <v>-3</v>
      </c>
      <c r="H5203" s="5">
        <f t="shared" si="162"/>
        <v>5.9451598385932289E-3</v>
      </c>
      <c r="I5203" s="5">
        <f t="shared" si="163"/>
        <v>0.23131458783945957</v>
      </c>
    </row>
    <row r="5204" spans="1:9" ht="25" customHeight="1">
      <c r="A5204" s="1"/>
      <c r="B5204" s="1">
        <v>262</v>
      </c>
      <c r="C5204" s="13" t="s">
        <v>50</v>
      </c>
      <c r="D5204" s="4">
        <v>45291</v>
      </c>
      <c r="E5204" s="4">
        <v>45314</v>
      </c>
      <c r="F5204" s="5">
        <v>1.3149542033191297</v>
      </c>
      <c r="G5204" s="5">
        <f>'PG facts'!D59</f>
        <v>-2</v>
      </c>
      <c r="H5204" s="5">
        <f t="shared" si="162"/>
        <v>1.7291045568266472</v>
      </c>
      <c r="I5204" s="5">
        <f t="shared" si="163"/>
        <v>-2.6299084066382594</v>
      </c>
    </row>
    <row r="5205" spans="1:9" ht="25" customHeight="1">
      <c r="A5205" s="1"/>
      <c r="B5205" s="1">
        <v>262</v>
      </c>
      <c r="C5205" s="13" t="s">
        <v>50</v>
      </c>
      <c r="D5205" s="4">
        <v>45382</v>
      </c>
      <c r="E5205" s="4">
        <v>45401</v>
      </c>
      <c r="F5205" s="5">
        <v>2.2032156673114089</v>
      </c>
      <c r="G5205" s="5">
        <f>'PG facts'!D66</f>
        <v>-3</v>
      </c>
      <c r="H5205" s="5">
        <f t="shared" si="162"/>
        <v>4.854159276686457</v>
      </c>
      <c r="I5205" s="5">
        <f t="shared" si="163"/>
        <v>-6.6096470019342268</v>
      </c>
    </row>
    <row r="5206" spans="1:9" ht="25" customHeight="1">
      <c r="A5206" s="1"/>
      <c r="B5206" s="1">
        <v>262</v>
      </c>
      <c r="C5206" s="13" t="s">
        <v>50</v>
      </c>
      <c r="D5206" s="4">
        <v>45473</v>
      </c>
      <c r="E5206" s="4">
        <v>45503</v>
      </c>
      <c r="F5206" s="5">
        <v>1.360673628563136</v>
      </c>
      <c r="G5206" s="5">
        <f>'PG facts'!D73</f>
        <v>-1</v>
      </c>
      <c r="H5206" s="5">
        <f t="shared" si="162"/>
        <v>1.851432723467171</v>
      </c>
      <c r="I5206" s="5">
        <f t="shared" si="163"/>
        <v>-1.360673628563136</v>
      </c>
    </row>
    <row r="5207" spans="1:9" ht="25" customHeight="1">
      <c r="A5207" s="1"/>
      <c r="B5207" s="1">
        <v>262</v>
      </c>
      <c r="C5207" s="13" t="s">
        <v>50</v>
      </c>
      <c r="D5207" s="4">
        <v>45565</v>
      </c>
      <c r="E5207" s="4">
        <v>45583</v>
      </c>
      <c r="F5207" s="5">
        <v>1.8739916021125014</v>
      </c>
      <c r="G5207" s="5">
        <f>'PG facts'!D80</f>
        <v>-1</v>
      </c>
      <c r="H5207" s="5">
        <f t="shared" si="162"/>
        <v>3.5118445247881795</v>
      </c>
      <c r="I5207" s="5">
        <f t="shared" si="163"/>
        <v>-1.8739916021125014</v>
      </c>
    </row>
    <row r="5208" spans="1:9" ht="25" customHeight="1">
      <c r="A5208" s="1"/>
      <c r="B5208" s="1">
        <v>262</v>
      </c>
      <c r="C5208" s="13" t="s">
        <v>50</v>
      </c>
      <c r="D5208" s="4">
        <v>45657</v>
      </c>
      <c r="E5208" s="4">
        <v>45679</v>
      </c>
      <c r="F5208" s="5">
        <v>2.247682698810527</v>
      </c>
      <c r="G5208" s="5">
        <f>'PG facts'!D87</f>
        <v>4</v>
      </c>
      <c r="H5208" s="5">
        <f t="shared" si="162"/>
        <v>5.0520775145321739</v>
      </c>
      <c r="I5208" s="5">
        <f t="shared" si="163"/>
        <v>8.9907307952421078</v>
      </c>
    </row>
    <row r="5209" spans="1:9" ht="25" customHeight="1">
      <c r="A5209" s="1"/>
      <c r="B5209" s="1">
        <v>263</v>
      </c>
      <c r="C5209" s="13" t="s">
        <v>47</v>
      </c>
      <c r="D5209" s="4">
        <v>44651</v>
      </c>
      <c r="E5209" s="4">
        <v>44671</v>
      </c>
      <c r="F5209" s="5">
        <v>3.4048088537418808</v>
      </c>
      <c r="G5209" s="5">
        <f>'PG facts'!D10</f>
        <v>2</v>
      </c>
      <c r="H5209" s="5">
        <f t="shared" si="162"/>
        <v>11.5927233305191</v>
      </c>
      <c r="I5209" s="5">
        <f t="shared" si="163"/>
        <v>6.8096177074837616</v>
      </c>
    </row>
    <row r="5210" spans="1:9" ht="25" customHeight="1">
      <c r="A5210" s="1"/>
      <c r="B5210" s="1">
        <v>263</v>
      </c>
      <c r="C5210" s="13" t="s">
        <v>47</v>
      </c>
      <c r="D5210" s="4">
        <v>44742</v>
      </c>
      <c r="E5210" s="4">
        <v>44771</v>
      </c>
      <c r="F5210" s="5">
        <v>-0.26864270520209343</v>
      </c>
      <c r="G5210" s="5">
        <f>'PG facts'!D17</f>
        <v>0</v>
      </c>
      <c r="H5210" s="5">
        <f t="shared" si="162"/>
        <v>7.2168903058298872E-2</v>
      </c>
      <c r="I5210" s="5">
        <f t="shared" si="163"/>
        <v>0</v>
      </c>
    </row>
    <row r="5211" spans="1:9" ht="25" customHeight="1">
      <c r="A5211" s="1"/>
      <c r="B5211" s="1">
        <v>263</v>
      </c>
      <c r="C5211" s="13" t="s">
        <v>47</v>
      </c>
      <c r="D5211" s="4">
        <v>44834</v>
      </c>
      <c r="E5211" s="4">
        <v>44853</v>
      </c>
      <c r="F5211" s="5">
        <v>-0.97880747126437573</v>
      </c>
      <c r="G5211" s="5">
        <f>'PG facts'!D24</f>
        <v>-3</v>
      </c>
      <c r="H5211" s="5">
        <f t="shared" si="162"/>
        <v>0.95806406580296166</v>
      </c>
      <c r="I5211" s="5">
        <f t="shared" si="163"/>
        <v>2.9364224137931272</v>
      </c>
    </row>
    <row r="5212" spans="1:9" ht="25" customHeight="1">
      <c r="A5212" s="1"/>
      <c r="B5212" s="1">
        <v>263</v>
      </c>
      <c r="C5212" s="13" t="s">
        <v>47</v>
      </c>
      <c r="D5212" s="4">
        <v>44926</v>
      </c>
      <c r="E5212" s="4">
        <v>44945</v>
      </c>
      <c r="F5212" s="5">
        <v>-1.5609194946349714</v>
      </c>
      <c r="G5212" s="5">
        <f>'PG facts'!D31</f>
        <v>-6</v>
      </c>
      <c r="H5212" s="5">
        <f t="shared" si="162"/>
        <v>2.4364696687314944</v>
      </c>
      <c r="I5212" s="5">
        <f t="shared" si="163"/>
        <v>9.3655169678098282</v>
      </c>
    </row>
    <row r="5213" spans="1:9" ht="25" customHeight="1">
      <c r="A5213" s="1"/>
      <c r="B5213" s="1">
        <v>263</v>
      </c>
      <c r="C5213" s="13" t="s">
        <v>47</v>
      </c>
      <c r="D5213" s="4">
        <v>45016</v>
      </c>
      <c r="E5213" s="4">
        <v>45037</v>
      </c>
      <c r="F5213" s="5">
        <v>-0.28354349497309306</v>
      </c>
      <c r="G5213" s="5">
        <f>'PG facts'!D38</f>
        <v>-4</v>
      </c>
      <c r="H5213" s="5">
        <f t="shared" si="162"/>
        <v>8.0396913541556453E-2</v>
      </c>
      <c r="I5213" s="5">
        <f t="shared" si="163"/>
        <v>1.1341739798923722</v>
      </c>
    </row>
    <row r="5214" spans="1:9" ht="25" customHeight="1">
      <c r="A5214" s="1"/>
      <c r="B5214" s="1">
        <v>263</v>
      </c>
      <c r="C5214" s="13" t="s">
        <v>47</v>
      </c>
      <c r="D5214" s="4">
        <v>45107</v>
      </c>
      <c r="E5214" s="4">
        <v>45135</v>
      </c>
      <c r="F5214" s="5">
        <v>-7.7104862613153191E-2</v>
      </c>
      <c r="G5214" s="5">
        <f>'PG facts'!D45</f>
        <v>0</v>
      </c>
      <c r="H5214" s="5">
        <f t="shared" si="162"/>
        <v>5.9451598385932289E-3</v>
      </c>
      <c r="I5214" s="5">
        <f t="shared" si="163"/>
        <v>0</v>
      </c>
    </row>
    <row r="5215" spans="1:9" ht="25" customHeight="1">
      <c r="A5215" s="1"/>
      <c r="B5215" s="1">
        <v>263</v>
      </c>
      <c r="C5215" s="13" t="s">
        <v>47</v>
      </c>
      <c r="D5215" s="4">
        <v>45199</v>
      </c>
      <c r="E5215" s="4">
        <v>45217</v>
      </c>
      <c r="F5215" s="5">
        <v>1.3149542033191297</v>
      </c>
      <c r="G5215" s="5">
        <f>'PG facts'!D52</f>
        <v>-3</v>
      </c>
      <c r="H5215" s="5">
        <f t="shared" si="162"/>
        <v>1.7291045568266472</v>
      </c>
      <c r="I5215" s="5">
        <f t="shared" si="163"/>
        <v>-3.9448626099573891</v>
      </c>
    </row>
    <row r="5216" spans="1:9" ht="25" customHeight="1">
      <c r="A5216" s="1"/>
      <c r="B5216" s="1">
        <v>263</v>
      </c>
      <c r="C5216" s="13" t="s">
        <v>47</v>
      </c>
      <c r="D5216" s="4">
        <v>45291</v>
      </c>
      <c r="E5216" s="4">
        <v>45314</v>
      </c>
      <c r="F5216" s="5">
        <v>2.2032156673114089</v>
      </c>
      <c r="G5216" s="5">
        <f>'PG facts'!D59</f>
        <v>-2</v>
      </c>
      <c r="H5216" s="5">
        <f t="shared" si="162"/>
        <v>4.854159276686457</v>
      </c>
      <c r="I5216" s="5">
        <f t="shared" si="163"/>
        <v>-4.4064313346228179</v>
      </c>
    </row>
    <row r="5217" spans="1:9" ht="25" customHeight="1">
      <c r="A5217" s="1"/>
      <c r="B5217" s="1">
        <v>263</v>
      </c>
      <c r="C5217" s="13" t="s">
        <v>47</v>
      </c>
      <c r="D5217" s="4">
        <v>45382</v>
      </c>
      <c r="E5217" s="4">
        <v>45401</v>
      </c>
      <c r="F5217" s="5">
        <v>1.360673628563136</v>
      </c>
      <c r="G5217" s="5">
        <f>'PG facts'!D66</f>
        <v>-3</v>
      </c>
      <c r="H5217" s="5">
        <f t="shared" si="162"/>
        <v>1.851432723467171</v>
      </c>
      <c r="I5217" s="5">
        <f t="shared" si="163"/>
        <v>-4.082020885689408</v>
      </c>
    </row>
    <row r="5218" spans="1:9" ht="25" customHeight="1">
      <c r="A5218" s="1"/>
      <c r="B5218" s="1">
        <v>263</v>
      </c>
      <c r="C5218" s="13" t="s">
        <v>47</v>
      </c>
      <c r="D5218" s="4">
        <v>45473</v>
      </c>
      <c r="E5218" s="4">
        <v>45503</v>
      </c>
      <c r="F5218" s="5">
        <v>1.8739916021125014</v>
      </c>
      <c r="G5218" s="5">
        <f>'PG facts'!D73</f>
        <v>-1</v>
      </c>
      <c r="H5218" s="5">
        <f t="shared" si="162"/>
        <v>3.5118445247881795</v>
      </c>
      <c r="I5218" s="5">
        <f t="shared" si="163"/>
        <v>-1.8739916021125014</v>
      </c>
    </row>
    <row r="5219" spans="1:9" ht="25" customHeight="1">
      <c r="A5219" s="1"/>
      <c r="B5219" s="1">
        <v>263</v>
      </c>
      <c r="C5219" s="13" t="s">
        <v>47</v>
      </c>
      <c r="D5219" s="4">
        <v>45565</v>
      </c>
      <c r="E5219" s="4">
        <v>45583</v>
      </c>
      <c r="F5219" s="5">
        <v>2.247682698810527</v>
      </c>
      <c r="G5219" s="5">
        <f>'PG facts'!D80</f>
        <v>-1</v>
      </c>
      <c r="H5219" s="5">
        <f t="shared" si="162"/>
        <v>5.0520775145321739</v>
      </c>
      <c r="I5219" s="5">
        <f t="shared" si="163"/>
        <v>-2.247682698810527</v>
      </c>
    </row>
    <row r="5220" spans="1:9" ht="25" customHeight="1">
      <c r="A5220" s="1"/>
      <c r="B5220" s="1">
        <v>263</v>
      </c>
      <c r="C5220" s="13" t="s">
        <v>47</v>
      </c>
      <c r="D5220" s="4">
        <v>45657</v>
      </c>
      <c r="E5220" s="4">
        <v>45679</v>
      </c>
      <c r="F5220" s="5">
        <v>2.1103784092813216</v>
      </c>
      <c r="G5220" s="5">
        <f>'PG facts'!D87</f>
        <v>4</v>
      </c>
      <c r="H5220" s="5">
        <f t="shared" si="162"/>
        <v>4.453697030360761</v>
      </c>
      <c r="I5220" s="5">
        <f t="shared" si="163"/>
        <v>8.4415136371252864</v>
      </c>
    </row>
    <row r="5221" spans="1:9" ht="25" customHeight="1">
      <c r="A5221" s="1"/>
      <c r="B5221" s="1">
        <v>263</v>
      </c>
      <c r="C5221" s="13" t="s">
        <v>50</v>
      </c>
      <c r="D5221" s="4">
        <v>44742</v>
      </c>
      <c r="E5221" s="4">
        <v>44771</v>
      </c>
      <c r="F5221" s="5">
        <v>3.4048088537418808</v>
      </c>
      <c r="G5221" s="5">
        <f>'PG facts'!D17</f>
        <v>0</v>
      </c>
      <c r="H5221" s="5">
        <f t="shared" si="162"/>
        <v>11.5927233305191</v>
      </c>
      <c r="I5221" s="5">
        <f t="shared" si="163"/>
        <v>0</v>
      </c>
    </row>
    <row r="5222" spans="1:9" ht="25" customHeight="1">
      <c r="A5222" s="1"/>
      <c r="B5222" s="1">
        <v>263</v>
      </c>
      <c r="C5222" s="13" t="s">
        <v>50</v>
      </c>
      <c r="D5222" s="4">
        <v>44834</v>
      </c>
      <c r="E5222" s="4">
        <v>44853</v>
      </c>
      <c r="F5222" s="5">
        <v>-0.26864270520209343</v>
      </c>
      <c r="G5222" s="5">
        <f>'PG facts'!D24</f>
        <v>-3</v>
      </c>
      <c r="H5222" s="5">
        <f t="shared" si="162"/>
        <v>7.2168903058298872E-2</v>
      </c>
      <c r="I5222" s="5">
        <f t="shared" si="163"/>
        <v>0.8059281156062803</v>
      </c>
    </row>
    <row r="5223" spans="1:9" ht="25" customHeight="1">
      <c r="A5223" s="1"/>
      <c r="B5223" s="1">
        <v>263</v>
      </c>
      <c r="C5223" s="13" t="s">
        <v>50</v>
      </c>
      <c r="D5223" s="4">
        <v>44926</v>
      </c>
      <c r="E5223" s="4">
        <v>44945</v>
      </c>
      <c r="F5223" s="5">
        <v>-0.97880747126437573</v>
      </c>
      <c r="G5223" s="5">
        <f>'PG facts'!D31</f>
        <v>-6</v>
      </c>
      <c r="H5223" s="5">
        <f t="shared" si="162"/>
        <v>0.95806406580296166</v>
      </c>
      <c r="I5223" s="5">
        <f t="shared" si="163"/>
        <v>5.8728448275862544</v>
      </c>
    </row>
    <row r="5224" spans="1:9" ht="25" customHeight="1">
      <c r="A5224" s="1"/>
      <c r="B5224" s="1">
        <v>263</v>
      </c>
      <c r="C5224" s="13" t="s">
        <v>50</v>
      </c>
      <c r="D5224" s="4">
        <v>45016</v>
      </c>
      <c r="E5224" s="4">
        <v>45037</v>
      </c>
      <c r="F5224" s="5">
        <v>-1.5609194946349714</v>
      </c>
      <c r="G5224" s="5">
        <f>'PG facts'!D38</f>
        <v>-4</v>
      </c>
      <c r="H5224" s="5">
        <f t="shared" si="162"/>
        <v>2.4364696687314944</v>
      </c>
      <c r="I5224" s="5">
        <f t="shared" si="163"/>
        <v>6.2436779785398855</v>
      </c>
    </row>
    <row r="5225" spans="1:9" ht="25" customHeight="1">
      <c r="A5225" s="1"/>
      <c r="B5225" s="1">
        <v>263</v>
      </c>
      <c r="C5225" s="13" t="s">
        <v>50</v>
      </c>
      <c r="D5225" s="4">
        <v>45107</v>
      </c>
      <c r="E5225" s="4">
        <v>45135</v>
      </c>
      <c r="F5225" s="5">
        <v>-0.28354349497309306</v>
      </c>
      <c r="G5225" s="5">
        <f>'PG facts'!D45</f>
        <v>0</v>
      </c>
      <c r="H5225" s="5">
        <f t="shared" si="162"/>
        <v>8.0396913541556453E-2</v>
      </c>
      <c r="I5225" s="5">
        <f t="shared" si="163"/>
        <v>0</v>
      </c>
    </row>
    <row r="5226" spans="1:9" ht="25" customHeight="1">
      <c r="A5226" s="1"/>
      <c r="B5226" s="1">
        <v>263</v>
      </c>
      <c r="C5226" s="13" t="s">
        <v>50</v>
      </c>
      <c r="D5226" s="4">
        <v>45199</v>
      </c>
      <c r="E5226" s="4">
        <v>45217</v>
      </c>
      <c r="F5226" s="5">
        <v>-7.7104862613153191E-2</v>
      </c>
      <c r="G5226" s="5">
        <f>'PG facts'!D52</f>
        <v>-3</v>
      </c>
      <c r="H5226" s="5">
        <f t="shared" si="162"/>
        <v>5.9451598385932289E-3</v>
      </c>
      <c r="I5226" s="5">
        <f t="shared" si="163"/>
        <v>0.23131458783945957</v>
      </c>
    </row>
    <row r="5227" spans="1:9" ht="25" customHeight="1">
      <c r="A5227" s="1"/>
      <c r="B5227" s="1">
        <v>263</v>
      </c>
      <c r="C5227" s="13" t="s">
        <v>50</v>
      </c>
      <c r="D5227" s="4">
        <v>45291</v>
      </c>
      <c r="E5227" s="4">
        <v>45314</v>
      </c>
      <c r="F5227" s="5">
        <v>1.3149542033191297</v>
      </c>
      <c r="G5227" s="5">
        <f>'PG facts'!D59</f>
        <v>-2</v>
      </c>
      <c r="H5227" s="5">
        <f t="shared" si="162"/>
        <v>1.7291045568266472</v>
      </c>
      <c r="I5227" s="5">
        <f t="shared" si="163"/>
        <v>-2.6299084066382594</v>
      </c>
    </row>
    <row r="5228" spans="1:9" ht="25" customHeight="1">
      <c r="A5228" s="1"/>
      <c r="B5228" s="1">
        <v>263</v>
      </c>
      <c r="C5228" s="13" t="s">
        <v>50</v>
      </c>
      <c r="D5228" s="4">
        <v>45382</v>
      </c>
      <c r="E5228" s="4">
        <v>45401</v>
      </c>
      <c r="F5228" s="5">
        <v>2.2032156673114089</v>
      </c>
      <c r="G5228" s="5">
        <f>'PG facts'!D66</f>
        <v>-3</v>
      </c>
      <c r="H5228" s="5">
        <f t="shared" si="162"/>
        <v>4.854159276686457</v>
      </c>
      <c r="I5228" s="5">
        <f t="shared" si="163"/>
        <v>-6.6096470019342268</v>
      </c>
    </row>
    <row r="5229" spans="1:9" ht="25" customHeight="1">
      <c r="A5229" s="1"/>
      <c r="B5229" s="1">
        <v>263</v>
      </c>
      <c r="C5229" s="13" t="s">
        <v>50</v>
      </c>
      <c r="D5229" s="4">
        <v>45473</v>
      </c>
      <c r="E5229" s="4">
        <v>45503</v>
      </c>
      <c r="F5229" s="5">
        <v>1.360673628563136</v>
      </c>
      <c r="G5229" s="5">
        <f>'PG facts'!D73</f>
        <v>-1</v>
      </c>
      <c r="H5229" s="5">
        <f t="shared" si="162"/>
        <v>1.851432723467171</v>
      </c>
      <c r="I5229" s="5">
        <f t="shared" si="163"/>
        <v>-1.360673628563136</v>
      </c>
    </row>
    <row r="5230" spans="1:9" ht="25" customHeight="1">
      <c r="A5230" s="1"/>
      <c r="B5230" s="1">
        <v>263</v>
      </c>
      <c r="C5230" s="13" t="s">
        <v>50</v>
      </c>
      <c r="D5230" s="4">
        <v>45565</v>
      </c>
      <c r="E5230" s="4">
        <v>45583</v>
      </c>
      <c r="F5230" s="5">
        <v>1.8739916021125014</v>
      </c>
      <c r="G5230" s="5">
        <f>'PG facts'!D80</f>
        <v>-1</v>
      </c>
      <c r="H5230" s="5">
        <f t="shared" si="162"/>
        <v>3.5118445247881795</v>
      </c>
      <c r="I5230" s="5">
        <f t="shared" si="163"/>
        <v>-1.8739916021125014</v>
      </c>
    </row>
    <row r="5231" spans="1:9" ht="25" customHeight="1">
      <c r="A5231" s="1"/>
      <c r="B5231" s="1">
        <v>263</v>
      </c>
      <c r="C5231" s="13" t="s">
        <v>50</v>
      </c>
      <c r="D5231" s="4">
        <v>45657</v>
      </c>
      <c r="E5231" s="4">
        <v>45679</v>
      </c>
      <c r="F5231" s="5">
        <v>2.247682698810527</v>
      </c>
      <c r="G5231" s="5">
        <f>'PG facts'!D87</f>
        <v>4</v>
      </c>
      <c r="H5231" s="5">
        <f t="shared" si="162"/>
        <v>5.0520775145321739</v>
      </c>
      <c r="I5231" s="5">
        <f t="shared" si="163"/>
        <v>8.9907307952421078</v>
      </c>
    </row>
    <row r="5232" spans="1:9" ht="25" customHeight="1">
      <c r="A5232" s="1"/>
      <c r="B5232" s="1">
        <v>263</v>
      </c>
      <c r="C5232" s="13" t="s">
        <v>50</v>
      </c>
      <c r="D5232" s="4">
        <v>45747</v>
      </c>
      <c r="E5232" s="4">
        <v>45771</v>
      </c>
      <c r="F5232" s="5">
        <v>2.1103784092813216</v>
      </c>
      <c r="G5232" s="5">
        <f>'PG facts'!D94</f>
        <v>-2</v>
      </c>
      <c r="H5232" s="5">
        <f t="shared" si="162"/>
        <v>4.453697030360761</v>
      </c>
      <c r="I5232" s="5">
        <f t="shared" si="163"/>
        <v>-4.2207568185626432</v>
      </c>
    </row>
    <row r="5233" spans="1:9" ht="25" customHeight="1">
      <c r="A5233" s="1"/>
      <c r="B5233" s="1">
        <v>264</v>
      </c>
      <c r="C5233" s="13" t="s">
        <v>47</v>
      </c>
      <c r="D5233" s="4">
        <v>44651</v>
      </c>
      <c r="E5233" s="4">
        <v>44671</v>
      </c>
      <c r="F5233" s="5">
        <v>3.4048088537418808</v>
      </c>
      <c r="G5233" s="5">
        <f>'PG facts'!D10</f>
        <v>2</v>
      </c>
      <c r="H5233" s="5">
        <f t="shared" si="162"/>
        <v>11.5927233305191</v>
      </c>
      <c r="I5233" s="5">
        <f t="shared" si="163"/>
        <v>6.8096177074837616</v>
      </c>
    </row>
    <row r="5234" spans="1:9" ht="25" customHeight="1">
      <c r="A5234" s="1"/>
      <c r="B5234" s="1">
        <v>264</v>
      </c>
      <c r="C5234" s="13" t="s">
        <v>47</v>
      </c>
      <c r="D5234" s="4">
        <v>44742</v>
      </c>
      <c r="E5234" s="4">
        <v>44771</v>
      </c>
      <c r="F5234" s="5">
        <v>-0.26864270520209343</v>
      </c>
      <c r="G5234" s="5">
        <f>'PG facts'!D17</f>
        <v>0</v>
      </c>
      <c r="H5234" s="5">
        <f t="shared" si="162"/>
        <v>7.2168903058298872E-2</v>
      </c>
      <c r="I5234" s="5">
        <f t="shared" si="163"/>
        <v>0</v>
      </c>
    </row>
    <row r="5235" spans="1:9" ht="25" customHeight="1">
      <c r="A5235" s="1"/>
      <c r="B5235" s="1">
        <v>264</v>
      </c>
      <c r="C5235" s="13" t="s">
        <v>47</v>
      </c>
      <c r="D5235" s="4">
        <v>44834</v>
      </c>
      <c r="E5235" s="4">
        <v>44853</v>
      </c>
      <c r="F5235" s="5">
        <v>-0.97880747126437573</v>
      </c>
      <c r="G5235" s="5">
        <f>'PG facts'!D24</f>
        <v>-3</v>
      </c>
      <c r="H5235" s="5">
        <f t="shared" si="162"/>
        <v>0.95806406580296166</v>
      </c>
      <c r="I5235" s="5">
        <f t="shared" si="163"/>
        <v>2.9364224137931272</v>
      </c>
    </row>
    <row r="5236" spans="1:9" ht="25" customHeight="1">
      <c r="A5236" s="1"/>
      <c r="B5236" s="1">
        <v>264</v>
      </c>
      <c r="C5236" s="13" t="s">
        <v>47</v>
      </c>
      <c r="D5236" s="4">
        <v>44926</v>
      </c>
      <c r="E5236" s="4">
        <v>44945</v>
      </c>
      <c r="F5236" s="5">
        <v>-1.5609194946349714</v>
      </c>
      <c r="G5236" s="5">
        <f>'PG facts'!D31</f>
        <v>-6</v>
      </c>
      <c r="H5236" s="5">
        <f t="shared" si="162"/>
        <v>2.4364696687314944</v>
      </c>
      <c r="I5236" s="5">
        <f t="shared" si="163"/>
        <v>9.3655169678098282</v>
      </c>
    </row>
    <row r="5237" spans="1:9" ht="25" customHeight="1">
      <c r="A5237" s="1"/>
      <c r="B5237" s="1">
        <v>264</v>
      </c>
      <c r="C5237" s="13" t="s">
        <v>47</v>
      </c>
      <c r="D5237" s="4">
        <v>45016</v>
      </c>
      <c r="E5237" s="4">
        <v>45037</v>
      </c>
      <c r="F5237" s="5">
        <v>-0.28354349497309306</v>
      </c>
      <c r="G5237" s="5">
        <f>'PG facts'!D38</f>
        <v>-4</v>
      </c>
      <c r="H5237" s="5">
        <f t="shared" si="162"/>
        <v>8.0396913541556453E-2</v>
      </c>
      <c r="I5237" s="5">
        <f t="shared" si="163"/>
        <v>1.1341739798923722</v>
      </c>
    </row>
    <row r="5238" spans="1:9" ht="25" customHeight="1">
      <c r="A5238" s="1"/>
      <c r="B5238" s="1">
        <v>264</v>
      </c>
      <c r="C5238" s="13" t="s">
        <v>47</v>
      </c>
      <c r="D5238" s="4">
        <v>45107</v>
      </c>
      <c r="E5238" s="4">
        <v>45135</v>
      </c>
      <c r="F5238" s="5">
        <v>-7.7104862613153191E-2</v>
      </c>
      <c r="G5238" s="5">
        <f>'PG facts'!D45</f>
        <v>0</v>
      </c>
      <c r="H5238" s="5">
        <f t="shared" si="162"/>
        <v>5.9451598385932289E-3</v>
      </c>
      <c r="I5238" s="5">
        <f t="shared" si="163"/>
        <v>0</v>
      </c>
    </row>
    <row r="5239" spans="1:9" ht="25" customHeight="1">
      <c r="A5239" s="1"/>
      <c r="B5239" s="1">
        <v>264</v>
      </c>
      <c r="C5239" s="13" t="s">
        <v>47</v>
      </c>
      <c r="D5239" s="4">
        <v>45199</v>
      </c>
      <c r="E5239" s="4">
        <v>45217</v>
      </c>
      <c r="F5239" s="5">
        <v>1.3149542033191297</v>
      </c>
      <c r="G5239" s="5">
        <f>'PG facts'!D52</f>
        <v>-3</v>
      </c>
      <c r="H5239" s="5">
        <f t="shared" si="162"/>
        <v>1.7291045568266472</v>
      </c>
      <c r="I5239" s="5">
        <f t="shared" si="163"/>
        <v>-3.9448626099573891</v>
      </c>
    </row>
    <row r="5240" spans="1:9" ht="25" customHeight="1">
      <c r="A5240" s="1"/>
      <c r="B5240" s="1">
        <v>264</v>
      </c>
      <c r="C5240" s="13" t="s">
        <v>47</v>
      </c>
      <c r="D5240" s="4">
        <v>45291</v>
      </c>
      <c r="E5240" s="4">
        <v>45314</v>
      </c>
      <c r="F5240" s="5">
        <v>2.2032156673114089</v>
      </c>
      <c r="G5240" s="5">
        <f>'PG facts'!D59</f>
        <v>-2</v>
      </c>
      <c r="H5240" s="5">
        <f t="shared" si="162"/>
        <v>4.854159276686457</v>
      </c>
      <c r="I5240" s="5">
        <f t="shared" si="163"/>
        <v>-4.4064313346228179</v>
      </c>
    </row>
    <row r="5241" spans="1:9" ht="25" customHeight="1">
      <c r="A5241" s="1"/>
      <c r="B5241" s="1">
        <v>264</v>
      </c>
      <c r="C5241" s="13" t="s">
        <v>47</v>
      </c>
      <c r="D5241" s="4">
        <v>45382</v>
      </c>
      <c r="E5241" s="4">
        <v>45401</v>
      </c>
      <c r="F5241" s="5">
        <v>1.360673628563136</v>
      </c>
      <c r="G5241" s="5">
        <f>'PG facts'!D66</f>
        <v>-3</v>
      </c>
      <c r="H5241" s="5">
        <f t="shared" si="162"/>
        <v>1.851432723467171</v>
      </c>
      <c r="I5241" s="5">
        <f t="shared" si="163"/>
        <v>-4.082020885689408</v>
      </c>
    </row>
    <row r="5242" spans="1:9" ht="25" customHeight="1">
      <c r="A5242" s="1"/>
      <c r="B5242" s="1">
        <v>264</v>
      </c>
      <c r="C5242" s="13" t="s">
        <v>47</v>
      </c>
      <c r="D5242" s="4">
        <v>45473</v>
      </c>
      <c r="E5242" s="4">
        <v>45503</v>
      </c>
      <c r="F5242" s="5">
        <v>1.8739916021125014</v>
      </c>
      <c r="G5242" s="5">
        <f>'PG facts'!D73</f>
        <v>-1</v>
      </c>
      <c r="H5242" s="5">
        <f t="shared" si="162"/>
        <v>3.5118445247881795</v>
      </c>
      <c r="I5242" s="5">
        <f t="shared" si="163"/>
        <v>-1.8739916021125014</v>
      </c>
    </row>
    <row r="5243" spans="1:9" ht="25" customHeight="1">
      <c r="A5243" s="1"/>
      <c r="B5243" s="1">
        <v>264</v>
      </c>
      <c r="C5243" s="13" t="s">
        <v>47</v>
      </c>
      <c r="D5243" s="4">
        <v>45565</v>
      </c>
      <c r="E5243" s="4">
        <v>45583</v>
      </c>
      <c r="F5243" s="5">
        <v>2.247682698810527</v>
      </c>
      <c r="G5243" s="5">
        <f>'PG facts'!D80</f>
        <v>-1</v>
      </c>
      <c r="H5243" s="5">
        <f t="shared" si="162"/>
        <v>5.0520775145321739</v>
      </c>
      <c r="I5243" s="5">
        <f t="shared" si="163"/>
        <v>-2.247682698810527</v>
      </c>
    </row>
    <row r="5244" spans="1:9" ht="25" customHeight="1">
      <c r="A5244" s="1"/>
      <c r="B5244" s="1">
        <v>264</v>
      </c>
      <c r="C5244" s="13" t="s">
        <v>47</v>
      </c>
      <c r="D5244" s="4">
        <v>45657</v>
      </c>
      <c r="E5244" s="4">
        <v>45679</v>
      </c>
      <c r="F5244" s="5">
        <v>2.1103784092813216</v>
      </c>
      <c r="G5244" s="5">
        <f>'PG facts'!D87</f>
        <v>4</v>
      </c>
      <c r="H5244" s="5">
        <f t="shared" si="162"/>
        <v>4.453697030360761</v>
      </c>
      <c r="I5244" s="5">
        <f t="shared" si="163"/>
        <v>8.4415136371252864</v>
      </c>
    </row>
    <row r="5245" spans="1:9" ht="25" customHeight="1">
      <c r="A5245" s="1"/>
      <c r="B5245" s="1">
        <v>264</v>
      </c>
      <c r="C5245" s="13" t="s">
        <v>47</v>
      </c>
      <c r="D5245" s="4">
        <v>45747</v>
      </c>
      <c r="E5245" s="4">
        <v>45771</v>
      </c>
      <c r="F5245" s="5">
        <v>3.0127622584851244</v>
      </c>
      <c r="G5245" s="5">
        <f>'PG facts'!D94</f>
        <v>-2</v>
      </c>
      <c r="H5245" s="5">
        <f t="shared" si="162"/>
        <v>9.0767364261523866</v>
      </c>
      <c r="I5245" s="5">
        <f t="shared" si="163"/>
        <v>-6.0255245169702487</v>
      </c>
    </row>
    <row r="5246" spans="1:9" ht="25" customHeight="1">
      <c r="A5246" s="1"/>
      <c r="B5246" s="1">
        <v>264</v>
      </c>
      <c r="C5246" s="13" t="s">
        <v>50</v>
      </c>
      <c r="D5246" s="4">
        <v>44742</v>
      </c>
      <c r="E5246" s="4">
        <v>44771</v>
      </c>
      <c r="F5246" s="5">
        <v>3.4048088537418808</v>
      </c>
      <c r="G5246" s="5">
        <f>'PG facts'!D17</f>
        <v>0</v>
      </c>
      <c r="H5246" s="5">
        <f t="shared" si="162"/>
        <v>11.5927233305191</v>
      </c>
      <c r="I5246" s="5">
        <f t="shared" si="163"/>
        <v>0</v>
      </c>
    </row>
    <row r="5247" spans="1:9" ht="25" customHeight="1">
      <c r="A5247" s="1"/>
      <c r="B5247" s="1">
        <v>264</v>
      </c>
      <c r="C5247" s="13" t="s">
        <v>50</v>
      </c>
      <c r="D5247" s="4">
        <v>44834</v>
      </c>
      <c r="E5247" s="4">
        <v>44853</v>
      </c>
      <c r="F5247" s="5">
        <v>-0.26864270520209343</v>
      </c>
      <c r="G5247" s="5">
        <f>'PG facts'!D24</f>
        <v>-3</v>
      </c>
      <c r="H5247" s="5">
        <f t="shared" si="162"/>
        <v>7.2168903058298872E-2</v>
      </c>
      <c r="I5247" s="5">
        <f t="shared" si="163"/>
        <v>0.8059281156062803</v>
      </c>
    </row>
    <row r="5248" spans="1:9" ht="25" customHeight="1">
      <c r="A5248" s="1"/>
      <c r="B5248" s="1">
        <v>264</v>
      </c>
      <c r="C5248" s="13" t="s">
        <v>50</v>
      </c>
      <c r="D5248" s="4">
        <v>44926</v>
      </c>
      <c r="E5248" s="4">
        <v>44945</v>
      </c>
      <c r="F5248" s="5">
        <v>-0.97880747126437573</v>
      </c>
      <c r="G5248" s="5">
        <f>'PG facts'!D31</f>
        <v>-6</v>
      </c>
      <c r="H5248" s="5">
        <f t="shared" si="162"/>
        <v>0.95806406580296166</v>
      </c>
      <c r="I5248" s="5">
        <f t="shared" si="163"/>
        <v>5.8728448275862544</v>
      </c>
    </row>
    <row r="5249" spans="1:9" ht="25" customHeight="1">
      <c r="A5249" s="1"/>
      <c r="B5249" s="1">
        <v>264</v>
      </c>
      <c r="C5249" s="13" t="s">
        <v>50</v>
      </c>
      <c r="D5249" s="4">
        <v>45016</v>
      </c>
      <c r="E5249" s="4">
        <v>45037</v>
      </c>
      <c r="F5249" s="5">
        <v>-1.5609194946349714</v>
      </c>
      <c r="G5249" s="5">
        <f>'PG facts'!D38</f>
        <v>-4</v>
      </c>
      <c r="H5249" s="5">
        <f t="shared" si="162"/>
        <v>2.4364696687314944</v>
      </c>
      <c r="I5249" s="5">
        <f t="shared" si="163"/>
        <v>6.2436779785398855</v>
      </c>
    </row>
    <row r="5250" spans="1:9" ht="25" customHeight="1">
      <c r="A5250" s="1"/>
      <c r="B5250" s="1">
        <v>264</v>
      </c>
      <c r="C5250" s="13" t="s">
        <v>50</v>
      </c>
      <c r="D5250" s="4">
        <v>45107</v>
      </c>
      <c r="E5250" s="4">
        <v>45135</v>
      </c>
      <c r="F5250" s="5">
        <v>-0.28354349497309306</v>
      </c>
      <c r="G5250" s="5">
        <f>'PG facts'!D45</f>
        <v>0</v>
      </c>
      <c r="H5250" s="5">
        <f t="shared" si="162"/>
        <v>8.0396913541556453E-2</v>
      </c>
      <c r="I5250" s="5">
        <f t="shared" si="163"/>
        <v>0</v>
      </c>
    </row>
    <row r="5251" spans="1:9" ht="25" customHeight="1">
      <c r="A5251" s="1"/>
      <c r="B5251" s="1">
        <v>264</v>
      </c>
      <c r="C5251" s="13" t="s">
        <v>50</v>
      </c>
      <c r="D5251" s="4">
        <v>45199</v>
      </c>
      <c r="E5251" s="4">
        <v>45217</v>
      </c>
      <c r="F5251" s="5">
        <v>-7.7104862613153191E-2</v>
      </c>
      <c r="G5251" s="5">
        <f>'PG facts'!D52</f>
        <v>-3</v>
      </c>
      <c r="H5251" s="5">
        <f t="shared" si="162"/>
        <v>5.9451598385932289E-3</v>
      </c>
      <c r="I5251" s="5">
        <f t="shared" si="163"/>
        <v>0.23131458783945957</v>
      </c>
    </row>
    <row r="5252" spans="1:9" ht="25" customHeight="1">
      <c r="A5252" s="1"/>
      <c r="B5252" s="1">
        <v>264</v>
      </c>
      <c r="C5252" s="13" t="s">
        <v>50</v>
      </c>
      <c r="D5252" s="4">
        <v>45291</v>
      </c>
      <c r="E5252" s="4">
        <v>45314</v>
      </c>
      <c r="F5252" s="5">
        <v>1.3149542033191297</v>
      </c>
      <c r="G5252" s="5">
        <f>'PG facts'!D59</f>
        <v>-2</v>
      </c>
      <c r="H5252" s="5">
        <f t="shared" si="162"/>
        <v>1.7291045568266472</v>
      </c>
      <c r="I5252" s="5">
        <f t="shared" si="163"/>
        <v>-2.6299084066382594</v>
      </c>
    </row>
    <row r="5253" spans="1:9" ht="25" customHeight="1">
      <c r="A5253" s="1"/>
      <c r="B5253" s="1">
        <v>264</v>
      </c>
      <c r="C5253" s="13" t="s">
        <v>50</v>
      </c>
      <c r="D5253" s="4">
        <v>45382</v>
      </c>
      <c r="E5253" s="4">
        <v>45401</v>
      </c>
      <c r="F5253" s="5">
        <v>2.2032156673114089</v>
      </c>
      <c r="G5253" s="5">
        <f>'PG facts'!D66</f>
        <v>-3</v>
      </c>
      <c r="H5253" s="5">
        <f t="shared" si="162"/>
        <v>4.854159276686457</v>
      </c>
      <c r="I5253" s="5">
        <f t="shared" si="163"/>
        <v>-6.6096470019342268</v>
      </c>
    </row>
    <row r="5254" spans="1:9" ht="25" customHeight="1">
      <c r="A5254" s="1"/>
      <c r="B5254" s="1">
        <v>264</v>
      </c>
      <c r="C5254" s="13" t="s">
        <v>50</v>
      </c>
      <c r="D5254" s="4">
        <v>45473</v>
      </c>
      <c r="E5254" s="4">
        <v>45503</v>
      </c>
      <c r="F5254" s="5">
        <v>1.360673628563136</v>
      </c>
      <c r="G5254" s="5">
        <f>'PG facts'!D73</f>
        <v>-1</v>
      </c>
      <c r="H5254" s="5">
        <f t="shared" ref="H5254:H5317" si="164">F5254^2</f>
        <v>1.851432723467171</v>
      </c>
      <c r="I5254" s="5">
        <f t="shared" ref="I5254:I5317" si="165">F5254*G5254</f>
        <v>-1.360673628563136</v>
      </c>
    </row>
    <row r="5255" spans="1:9" ht="25" customHeight="1">
      <c r="A5255" s="1"/>
      <c r="B5255" s="1">
        <v>264</v>
      </c>
      <c r="C5255" s="13" t="s">
        <v>50</v>
      </c>
      <c r="D5255" s="4">
        <v>45565</v>
      </c>
      <c r="E5255" s="4">
        <v>45583</v>
      </c>
      <c r="F5255" s="5">
        <v>1.8739916021125014</v>
      </c>
      <c r="G5255" s="5">
        <f>'PG facts'!D80</f>
        <v>-1</v>
      </c>
      <c r="H5255" s="5">
        <f t="shared" si="164"/>
        <v>3.5118445247881795</v>
      </c>
      <c r="I5255" s="5">
        <f t="shared" si="165"/>
        <v>-1.8739916021125014</v>
      </c>
    </row>
    <row r="5256" spans="1:9" ht="25" customHeight="1">
      <c r="A5256" s="1"/>
      <c r="B5256" s="1">
        <v>264</v>
      </c>
      <c r="C5256" s="13" t="s">
        <v>50</v>
      </c>
      <c r="D5256" s="4">
        <v>45657</v>
      </c>
      <c r="E5256" s="4">
        <v>45679</v>
      </c>
      <c r="F5256" s="5">
        <v>2.247682698810527</v>
      </c>
      <c r="G5256" s="5">
        <f>'PG facts'!D87</f>
        <v>4</v>
      </c>
      <c r="H5256" s="5">
        <f t="shared" si="164"/>
        <v>5.0520775145321739</v>
      </c>
      <c r="I5256" s="5">
        <f t="shared" si="165"/>
        <v>8.9907307952421078</v>
      </c>
    </row>
    <row r="5257" spans="1:9" ht="25" customHeight="1">
      <c r="A5257" s="1"/>
      <c r="B5257" s="1">
        <v>264</v>
      </c>
      <c r="C5257" s="13" t="s">
        <v>50</v>
      </c>
      <c r="D5257" s="4">
        <v>45747</v>
      </c>
      <c r="E5257" s="4">
        <v>45771</v>
      </c>
      <c r="F5257" s="5">
        <v>2.1103784092813216</v>
      </c>
      <c r="G5257" s="5">
        <f>'PG facts'!D94</f>
        <v>-2</v>
      </c>
      <c r="H5257" s="5">
        <f t="shared" si="164"/>
        <v>4.453697030360761</v>
      </c>
      <c r="I5257" s="5">
        <f t="shared" si="165"/>
        <v>-4.2207568185626432</v>
      </c>
    </row>
    <row r="5258" spans="1:9" ht="25" customHeight="1">
      <c r="A5258" s="1"/>
      <c r="B5258" s="1">
        <v>265</v>
      </c>
      <c r="C5258" s="13" t="s">
        <v>47</v>
      </c>
      <c r="D5258" s="4">
        <v>44651</v>
      </c>
      <c r="E5258" s="4">
        <v>44671</v>
      </c>
      <c r="F5258" s="5">
        <v>3.4048088537418808</v>
      </c>
      <c r="G5258" s="5">
        <f>'PG facts'!D10</f>
        <v>2</v>
      </c>
      <c r="H5258" s="5">
        <f t="shared" si="164"/>
        <v>11.5927233305191</v>
      </c>
      <c r="I5258" s="5">
        <f t="shared" si="165"/>
        <v>6.8096177074837616</v>
      </c>
    </row>
    <row r="5259" spans="1:9" ht="25" customHeight="1">
      <c r="A5259" s="1"/>
      <c r="B5259" s="1">
        <v>265</v>
      </c>
      <c r="C5259" s="13" t="s">
        <v>47</v>
      </c>
      <c r="D5259" s="4">
        <v>44742</v>
      </c>
      <c r="E5259" s="4">
        <v>44771</v>
      </c>
      <c r="F5259" s="5">
        <v>-0.26864270520209343</v>
      </c>
      <c r="G5259" s="5">
        <f>'PG facts'!D17</f>
        <v>0</v>
      </c>
      <c r="H5259" s="5">
        <f t="shared" si="164"/>
        <v>7.2168903058298872E-2</v>
      </c>
      <c r="I5259" s="5">
        <f t="shared" si="165"/>
        <v>0</v>
      </c>
    </row>
    <row r="5260" spans="1:9" ht="25" customHeight="1">
      <c r="A5260" s="1"/>
      <c r="B5260" s="1">
        <v>265</v>
      </c>
      <c r="C5260" s="13" t="s">
        <v>47</v>
      </c>
      <c r="D5260" s="4">
        <v>44834</v>
      </c>
      <c r="E5260" s="4">
        <v>44853</v>
      </c>
      <c r="F5260" s="5">
        <v>-0.97880747126437573</v>
      </c>
      <c r="G5260" s="5">
        <f>'PG facts'!D24</f>
        <v>-3</v>
      </c>
      <c r="H5260" s="5">
        <f t="shared" si="164"/>
        <v>0.95806406580296166</v>
      </c>
      <c r="I5260" s="5">
        <f t="shared" si="165"/>
        <v>2.9364224137931272</v>
      </c>
    </row>
    <row r="5261" spans="1:9" ht="25" customHeight="1">
      <c r="A5261" s="1"/>
      <c r="B5261" s="1">
        <v>265</v>
      </c>
      <c r="C5261" s="13" t="s">
        <v>47</v>
      </c>
      <c r="D5261" s="4">
        <v>44926</v>
      </c>
      <c r="E5261" s="4">
        <v>44945</v>
      </c>
      <c r="F5261" s="5">
        <v>-1.5609194946349714</v>
      </c>
      <c r="G5261" s="5">
        <f>'PG facts'!D31</f>
        <v>-6</v>
      </c>
      <c r="H5261" s="5">
        <f t="shared" si="164"/>
        <v>2.4364696687314944</v>
      </c>
      <c r="I5261" s="5">
        <f t="shared" si="165"/>
        <v>9.3655169678098282</v>
      </c>
    </row>
    <row r="5262" spans="1:9" ht="25" customHeight="1">
      <c r="A5262" s="1"/>
      <c r="B5262" s="1">
        <v>265</v>
      </c>
      <c r="C5262" s="13" t="s">
        <v>47</v>
      </c>
      <c r="D5262" s="4">
        <v>45016</v>
      </c>
      <c r="E5262" s="4">
        <v>45037</v>
      </c>
      <c r="F5262" s="5">
        <v>-0.28354349497309306</v>
      </c>
      <c r="G5262" s="5">
        <f>'PG facts'!D38</f>
        <v>-4</v>
      </c>
      <c r="H5262" s="5">
        <f t="shared" si="164"/>
        <v>8.0396913541556453E-2</v>
      </c>
      <c r="I5262" s="5">
        <f t="shared" si="165"/>
        <v>1.1341739798923722</v>
      </c>
    </row>
    <row r="5263" spans="1:9" ht="25" customHeight="1">
      <c r="A5263" s="1"/>
      <c r="B5263" s="1">
        <v>265</v>
      </c>
      <c r="C5263" s="13" t="s">
        <v>47</v>
      </c>
      <c r="D5263" s="4">
        <v>45107</v>
      </c>
      <c r="E5263" s="4">
        <v>45135</v>
      </c>
      <c r="F5263" s="5">
        <v>-7.7104862613153191E-2</v>
      </c>
      <c r="G5263" s="5">
        <f>'PG facts'!D45</f>
        <v>0</v>
      </c>
      <c r="H5263" s="5">
        <f t="shared" si="164"/>
        <v>5.9451598385932289E-3</v>
      </c>
      <c r="I5263" s="5">
        <f t="shared" si="165"/>
        <v>0</v>
      </c>
    </row>
    <row r="5264" spans="1:9" ht="25" customHeight="1">
      <c r="A5264" s="1"/>
      <c r="B5264" s="1">
        <v>265</v>
      </c>
      <c r="C5264" s="13" t="s">
        <v>47</v>
      </c>
      <c r="D5264" s="4">
        <v>45199</v>
      </c>
      <c r="E5264" s="4">
        <v>45217</v>
      </c>
      <c r="F5264" s="5">
        <v>1.3149542033191297</v>
      </c>
      <c r="G5264" s="5">
        <f>'PG facts'!D52</f>
        <v>-3</v>
      </c>
      <c r="H5264" s="5">
        <f t="shared" si="164"/>
        <v>1.7291045568266472</v>
      </c>
      <c r="I5264" s="5">
        <f t="shared" si="165"/>
        <v>-3.9448626099573891</v>
      </c>
    </row>
    <row r="5265" spans="1:9" ht="25" customHeight="1">
      <c r="A5265" s="1"/>
      <c r="B5265" s="1">
        <v>265</v>
      </c>
      <c r="C5265" s="13" t="s">
        <v>47</v>
      </c>
      <c r="D5265" s="4">
        <v>45291</v>
      </c>
      <c r="E5265" s="4">
        <v>45314</v>
      </c>
      <c r="F5265" s="5">
        <v>2.2032156673114089</v>
      </c>
      <c r="G5265" s="5">
        <f>'PG facts'!D59</f>
        <v>-2</v>
      </c>
      <c r="H5265" s="5">
        <f t="shared" si="164"/>
        <v>4.854159276686457</v>
      </c>
      <c r="I5265" s="5">
        <f t="shared" si="165"/>
        <v>-4.4064313346228179</v>
      </c>
    </row>
    <row r="5266" spans="1:9" ht="25" customHeight="1">
      <c r="A5266" s="1"/>
      <c r="B5266" s="1">
        <v>265</v>
      </c>
      <c r="C5266" s="13" t="s">
        <v>47</v>
      </c>
      <c r="D5266" s="4">
        <v>45382</v>
      </c>
      <c r="E5266" s="4">
        <v>45401</v>
      </c>
      <c r="F5266" s="5">
        <v>1.360673628563136</v>
      </c>
      <c r="G5266" s="5">
        <f>'PG facts'!D66</f>
        <v>-3</v>
      </c>
      <c r="H5266" s="5">
        <f t="shared" si="164"/>
        <v>1.851432723467171</v>
      </c>
      <c r="I5266" s="5">
        <f t="shared" si="165"/>
        <v>-4.082020885689408</v>
      </c>
    </row>
    <row r="5267" spans="1:9" ht="25" customHeight="1">
      <c r="A5267" s="1"/>
      <c r="B5267" s="1">
        <v>265</v>
      </c>
      <c r="C5267" s="13" t="s">
        <v>47</v>
      </c>
      <c r="D5267" s="4">
        <v>45473</v>
      </c>
      <c r="E5267" s="4">
        <v>45503</v>
      </c>
      <c r="F5267" s="5">
        <v>1.8739916021125014</v>
      </c>
      <c r="G5267" s="5">
        <f>'PG facts'!D73</f>
        <v>-1</v>
      </c>
      <c r="H5267" s="5">
        <f t="shared" si="164"/>
        <v>3.5118445247881795</v>
      </c>
      <c r="I5267" s="5">
        <f t="shared" si="165"/>
        <v>-1.8739916021125014</v>
      </c>
    </row>
    <row r="5268" spans="1:9" ht="25" customHeight="1">
      <c r="A5268" s="1"/>
      <c r="B5268" s="1">
        <v>265</v>
      </c>
      <c r="C5268" s="13" t="s">
        <v>47</v>
      </c>
      <c r="D5268" s="4">
        <v>45565</v>
      </c>
      <c r="E5268" s="4">
        <v>45583</v>
      </c>
      <c r="F5268" s="5">
        <v>2.247682698810527</v>
      </c>
      <c r="G5268" s="5">
        <f>'PG facts'!D80</f>
        <v>-1</v>
      </c>
      <c r="H5268" s="5">
        <f t="shared" si="164"/>
        <v>5.0520775145321739</v>
      </c>
      <c r="I5268" s="5">
        <f t="shared" si="165"/>
        <v>-2.247682698810527</v>
      </c>
    </row>
    <row r="5269" spans="1:9" ht="25" customHeight="1">
      <c r="A5269" s="1"/>
      <c r="B5269" s="1">
        <v>265</v>
      </c>
      <c r="C5269" s="13" t="s">
        <v>47</v>
      </c>
      <c r="D5269" s="4">
        <v>45657</v>
      </c>
      <c r="E5269" s="4">
        <v>45679</v>
      </c>
      <c r="F5269" s="5">
        <v>2.1103784092813216</v>
      </c>
      <c r="G5269" s="5">
        <f>'PG facts'!D87</f>
        <v>4</v>
      </c>
      <c r="H5269" s="5">
        <f t="shared" si="164"/>
        <v>4.453697030360761</v>
      </c>
      <c r="I5269" s="5">
        <f t="shared" si="165"/>
        <v>8.4415136371252864</v>
      </c>
    </row>
    <row r="5270" spans="1:9" ht="25" customHeight="1">
      <c r="A5270" s="1"/>
      <c r="B5270" s="1">
        <v>265</v>
      </c>
      <c r="C5270" s="13" t="s">
        <v>47</v>
      </c>
      <c r="D5270" s="4">
        <v>45747</v>
      </c>
      <c r="E5270" s="4">
        <v>45771</v>
      </c>
      <c r="F5270" s="5">
        <v>2.8863250227191939</v>
      </c>
      <c r="G5270" s="5">
        <f>'PG facts'!D94</f>
        <v>-2</v>
      </c>
      <c r="H5270" s="5">
        <f t="shared" si="164"/>
        <v>8.3308721367749552</v>
      </c>
      <c r="I5270" s="5">
        <f t="shared" si="165"/>
        <v>-5.7726500454383878</v>
      </c>
    </row>
    <row r="5271" spans="1:9" ht="25" customHeight="1">
      <c r="A5271" s="1"/>
      <c r="B5271" s="1">
        <v>265</v>
      </c>
      <c r="C5271" s="13" t="s">
        <v>50</v>
      </c>
      <c r="D5271" s="4">
        <v>44742</v>
      </c>
      <c r="E5271" s="4">
        <v>44771</v>
      </c>
      <c r="F5271" s="5">
        <v>3.4048088537418808</v>
      </c>
      <c r="G5271" s="5">
        <f>'PG facts'!D17</f>
        <v>0</v>
      </c>
      <c r="H5271" s="5">
        <f t="shared" si="164"/>
        <v>11.5927233305191</v>
      </c>
      <c r="I5271" s="5">
        <f t="shared" si="165"/>
        <v>0</v>
      </c>
    </row>
    <row r="5272" spans="1:9" ht="25" customHeight="1">
      <c r="A5272" s="1"/>
      <c r="B5272" s="1">
        <v>265</v>
      </c>
      <c r="C5272" s="13" t="s">
        <v>50</v>
      </c>
      <c r="D5272" s="4">
        <v>44834</v>
      </c>
      <c r="E5272" s="4">
        <v>44853</v>
      </c>
      <c r="F5272" s="5">
        <v>-0.26864270520209343</v>
      </c>
      <c r="G5272" s="5">
        <f>'PG facts'!D24</f>
        <v>-3</v>
      </c>
      <c r="H5272" s="5">
        <f t="shared" si="164"/>
        <v>7.2168903058298872E-2</v>
      </c>
      <c r="I5272" s="5">
        <f t="shared" si="165"/>
        <v>0.8059281156062803</v>
      </c>
    </row>
    <row r="5273" spans="1:9" ht="25" customHeight="1">
      <c r="A5273" s="1"/>
      <c r="B5273" s="1">
        <v>265</v>
      </c>
      <c r="C5273" s="13" t="s">
        <v>50</v>
      </c>
      <c r="D5273" s="4">
        <v>44926</v>
      </c>
      <c r="E5273" s="4">
        <v>44945</v>
      </c>
      <c r="F5273" s="5">
        <v>-0.97880747126437573</v>
      </c>
      <c r="G5273" s="5">
        <f>'PG facts'!D31</f>
        <v>-6</v>
      </c>
      <c r="H5273" s="5">
        <f t="shared" si="164"/>
        <v>0.95806406580296166</v>
      </c>
      <c r="I5273" s="5">
        <f t="shared" si="165"/>
        <v>5.8728448275862544</v>
      </c>
    </row>
    <row r="5274" spans="1:9" ht="25" customHeight="1">
      <c r="A5274" s="1"/>
      <c r="B5274" s="1">
        <v>265</v>
      </c>
      <c r="C5274" s="13" t="s">
        <v>50</v>
      </c>
      <c r="D5274" s="4">
        <v>45016</v>
      </c>
      <c r="E5274" s="4">
        <v>45037</v>
      </c>
      <c r="F5274" s="5">
        <v>-1.5609194946349714</v>
      </c>
      <c r="G5274" s="5">
        <f>'PG facts'!D38</f>
        <v>-4</v>
      </c>
      <c r="H5274" s="5">
        <f t="shared" si="164"/>
        <v>2.4364696687314944</v>
      </c>
      <c r="I5274" s="5">
        <f t="shared" si="165"/>
        <v>6.2436779785398855</v>
      </c>
    </row>
    <row r="5275" spans="1:9" ht="25" customHeight="1">
      <c r="A5275" s="1"/>
      <c r="B5275" s="1">
        <v>265</v>
      </c>
      <c r="C5275" s="13" t="s">
        <v>50</v>
      </c>
      <c r="D5275" s="4">
        <v>45107</v>
      </c>
      <c r="E5275" s="4">
        <v>45135</v>
      </c>
      <c r="F5275" s="5">
        <v>-0.28354349497309306</v>
      </c>
      <c r="G5275" s="5">
        <f>'PG facts'!D45</f>
        <v>0</v>
      </c>
      <c r="H5275" s="5">
        <f t="shared" si="164"/>
        <v>8.0396913541556453E-2</v>
      </c>
      <c r="I5275" s="5">
        <f t="shared" si="165"/>
        <v>0</v>
      </c>
    </row>
    <row r="5276" spans="1:9" ht="25" customHeight="1">
      <c r="A5276" s="1"/>
      <c r="B5276" s="1">
        <v>265</v>
      </c>
      <c r="C5276" s="13" t="s">
        <v>50</v>
      </c>
      <c r="D5276" s="4">
        <v>45199</v>
      </c>
      <c r="E5276" s="4">
        <v>45217</v>
      </c>
      <c r="F5276" s="5">
        <v>-7.7104862613153191E-2</v>
      </c>
      <c r="G5276" s="5">
        <f>'PG facts'!D52</f>
        <v>-3</v>
      </c>
      <c r="H5276" s="5">
        <f t="shared" si="164"/>
        <v>5.9451598385932289E-3</v>
      </c>
      <c r="I5276" s="5">
        <f t="shared" si="165"/>
        <v>0.23131458783945957</v>
      </c>
    </row>
    <row r="5277" spans="1:9" ht="25" customHeight="1">
      <c r="A5277" s="1"/>
      <c r="B5277" s="1">
        <v>265</v>
      </c>
      <c r="C5277" s="13" t="s">
        <v>50</v>
      </c>
      <c r="D5277" s="4">
        <v>45291</v>
      </c>
      <c r="E5277" s="4">
        <v>45314</v>
      </c>
      <c r="F5277" s="5">
        <v>1.3149542033191297</v>
      </c>
      <c r="G5277" s="5">
        <f>'PG facts'!D59</f>
        <v>-2</v>
      </c>
      <c r="H5277" s="5">
        <f t="shared" si="164"/>
        <v>1.7291045568266472</v>
      </c>
      <c r="I5277" s="5">
        <f t="shared" si="165"/>
        <v>-2.6299084066382594</v>
      </c>
    </row>
    <row r="5278" spans="1:9" ht="25" customHeight="1">
      <c r="A5278" s="1"/>
      <c r="B5278" s="1">
        <v>265</v>
      </c>
      <c r="C5278" s="13" t="s">
        <v>50</v>
      </c>
      <c r="D5278" s="4">
        <v>45382</v>
      </c>
      <c r="E5278" s="4">
        <v>45401</v>
      </c>
      <c r="F5278" s="5">
        <v>2.2032156673114089</v>
      </c>
      <c r="G5278" s="5">
        <f>'PG facts'!D66</f>
        <v>-3</v>
      </c>
      <c r="H5278" s="5">
        <f t="shared" si="164"/>
        <v>4.854159276686457</v>
      </c>
      <c r="I5278" s="5">
        <f t="shared" si="165"/>
        <v>-6.6096470019342268</v>
      </c>
    </row>
    <row r="5279" spans="1:9" ht="25" customHeight="1">
      <c r="A5279" s="1"/>
      <c r="B5279" s="1">
        <v>265</v>
      </c>
      <c r="C5279" s="13" t="s">
        <v>50</v>
      </c>
      <c r="D5279" s="4">
        <v>45473</v>
      </c>
      <c r="E5279" s="4">
        <v>45503</v>
      </c>
      <c r="F5279" s="5">
        <v>1.360673628563136</v>
      </c>
      <c r="G5279" s="5">
        <f>'PG facts'!D73</f>
        <v>-1</v>
      </c>
      <c r="H5279" s="5">
        <f t="shared" si="164"/>
        <v>1.851432723467171</v>
      </c>
      <c r="I5279" s="5">
        <f t="shared" si="165"/>
        <v>-1.360673628563136</v>
      </c>
    </row>
    <row r="5280" spans="1:9" ht="25" customHeight="1">
      <c r="A5280" s="1"/>
      <c r="B5280" s="1">
        <v>265</v>
      </c>
      <c r="C5280" s="13" t="s">
        <v>50</v>
      </c>
      <c r="D5280" s="4">
        <v>45565</v>
      </c>
      <c r="E5280" s="4">
        <v>45583</v>
      </c>
      <c r="F5280" s="5">
        <v>1.8739916021125014</v>
      </c>
      <c r="G5280" s="5">
        <f>'PG facts'!D80</f>
        <v>-1</v>
      </c>
      <c r="H5280" s="5">
        <f t="shared" si="164"/>
        <v>3.5118445247881795</v>
      </c>
      <c r="I5280" s="5">
        <f t="shared" si="165"/>
        <v>-1.8739916021125014</v>
      </c>
    </row>
    <row r="5281" spans="1:9" ht="25" customHeight="1">
      <c r="A5281" s="1"/>
      <c r="B5281" s="1">
        <v>265</v>
      </c>
      <c r="C5281" s="13" t="s">
        <v>50</v>
      </c>
      <c r="D5281" s="4">
        <v>45657</v>
      </c>
      <c r="E5281" s="4">
        <v>45679</v>
      </c>
      <c r="F5281" s="5">
        <v>2.247682698810527</v>
      </c>
      <c r="G5281" s="5">
        <f>'PG facts'!D87</f>
        <v>4</v>
      </c>
      <c r="H5281" s="5">
        <f t="shared" si="164"/>
        <v>5.0520775145321739</v>
      </c>
      <c r="I5281" s="5">
        <f t="shared" si="165"/>
        <v>8.9907307952421078</v>
      </c>
    </row>
    <row r="5282" spans="1:9" ht="25" customHeight="1">
      <c r="A5282" s="1"/>
      <c r="B5282" s="1">
        <v>265</v>
      </c>
      <c r="C5282" s="13" t="s">
        <v>50</v>
      </c>
      <c r="D5282" s="4">
        <v>45747</v>
      </c>
      <c r="E5282" s="4">
        <v>45771</v>
      </c>
      <c r="F5282" s="5">
        <v>2.1103784092813216</v>
      </c>
      <c r="G5282" s="5">
        <f>'PG facts'!D94</f>
        <v>-2</v>
      </c>
      <c r="H5282" s="5">
        <f t="shared" si="164"/>
        <v>4.453697030360761</v>
      </c>
      <c r="I5282" s="5">
        <f t="shared" si="165"/>
        <v>-4.2207568185626432</v>
      </c>
    </row>
    <row r="5283" spans="1:9" ht="25" customHeight="1">
      <c r="A5283" s="1"/>
      <c r="B5283" s="1">
        <v>266</v>
      </c>
      <c r="C5283" s="13" t="s">
        <v>47</v>
      </c>
      <c r="D5283" s="4">
        <v>44651</v>
      </c>
      <c r="E5283" s="4">
        <v>44671</v>
      </c>
      <c r="F5283" s="5">
        <v>3.4048088537418808</v>
      </c>
      <c r="G5283" s="5">
        <f>'PG facts'!D10</f>
        <v>2</v>
      </c>
      <c r="H5283" s="5">
        <f t="shared" si="164"/>
        <v>11.5927233305191</v>
      </c>
      <c r="I5283" s="5">
        <f t="shared" si="165"/>
        <v>6.8096177074837616</v>
      </c>
    </row>
    <row r="5284" spans="1:9" ht="25" customHeight="1">
      <c r="A5284" s="1"/>
      <c r="B5284" s="1">
        <v>266</v>
      </c>
      <c r="C5284" s="13" t="s">
        <v>47</v>
      </c>
      <c r="D5284" s="4">
        <v>44742</v>
      </c>
      <c r="E5284" s="4">
        <v>44771</v>
      </c>
      <c r="F5284" s="5">
        <v>-0.26864270520209343</v>
      </c>
      <c r="G5284" s="5">
        <f>'PG facts'!D17</f>
        <v>0</v>
      </c>
      <c r="H5284" s="5">
        <f t="shared" si="164"/>
        <v>7.2168903058298872E-2</v>
      </c>
      <c r="I5284" s="5">
        <f t="shared" si="165"/>
        <v>0</v>
      </c>
    </row>
    <row r="5285" spans="1:9" ht="25" customHeight="1">
      <c r="A5285" s="1"/>
      <c r="B5285" s="1">
        <v>266</v>
      </c>
      <c r="C5285" s="13" t="s">
        <v>47</v>
      </c>
      <c r="D5285" s="4">
        <v>44834</v>
      </c>
      <c r="E5285" s="4">
        <v>44853</v>
      </c>
      <c r="F5285" s="5">
        <v>-0.97880747126437573</v>
      </c>
      <c r="G5285" s="5">
        <f>'PG facts'!D24</f>
        <v>-3</v>
      </c>
      <c r="H5285" s="5">
        <f t="shared" si="164"/>
        <v>0.95806406580296166</v>
      </c>
      <c r="I5285" s="5">
        <f t="shared" si="165"/>
        <v>2.9364224137931272</v>
      </c>
    </row>
    <row r="5286" spans="1:9" ht="25" customHeight="1">
      <c r="A5286" s="1"/>
      <c r="B5286" s="1">
        <v>266</v>
      </c>
      <c r="C5286" s="13" t="s">
        <v>47</v>
      </c>
      <c r="D5286" s="4">
        <v>44926</v>
      </c>
      <c r="E5286" s="4">
        <v>44945</v>
      </c>
      <c r="F5286" s="5">
        <v>-1.5609194946349714</v>
      </c>
      <c r="G5286" s="5">
        <f>'PG facts'!D31</f>
        <v>-6</v>
      </c>
      <c r="H5286" s="5">
        <f t="shared" si="164"/>
        <v>2.4364696687314944</v>
      </c>
      <c r="I5286" s="5">
        <f t="shared" si="165"/>
        <v>9.3655169678098282</v>
      </c>
    </row>
    <row r="5287" spans="1:9" ht="25" customHeight="1">
      <c r="A5287" s="1"/>
      <c r="B5287" s="1">
        <v>266</v>
      </c>
      <c r="C5287" s="13" t="s">
        <v>47</v>
      </c>
      <c r="D5287" s="4">
        <v>45016</v>
      </c>
      <c r="E5287" s="4">
        <v>45037</v>
      </c>
      <c r="F5287" s="5">
        <v>-0.28354349497309306</v>
      </c>
      <c r="G5287" s="5">
        <f>'PG facts'!D38</f>
        <v>-4</v>
      </c>
      <c r="H5287" s="5">
        <f t="shared" si="164"/>
        <v>8.0396913541556453E-2</v>
      </c>
      <c r="I5287" s="5">
        <f t="shared" si="165"/>
        <v>1.1341739798923722</v>
      </c>
    </row>
    <row r="5288" spans="1:9" ht="25" customHeight="1">
      <c r="A5288" s="1"/>
      <c r="B5288" s="1">
        <v>266</v>
      </c>
      <c r="C5288" s="13" t="s">
        <v>47</v>
      </c>
      <c r="D5288" s="4">
        <v>45107</v>
      </c>
      <c r="E5288" s="4">
        <v>45135</v>
      </c>
      <c r="F5288" s="5">
        <v>-7.7104862613153191E-2</v>
      </c>
      <c r="G5288" s="5">
        <f>'PG facts'!D45</f>
        <v>0</v>
      </c>
      <c r="H5288" s="5">
        <f t="shared" si="164"/>
        <v>5.9451598385932289E-3</v>
      </c>
      <c r="I5288" s="5">
        <f t="shared" si="165"/>
        <v>0</v>
      </c>
    </row>
    <row r="5289" spans="1:9" ht="25" customHeight="1">
      <c r="A5289" s="1"/>
      <c r="B5289" s="1">
        <v>266</v>
      </c>
      <c r="C5289" s="13" t="s">
        <v>47</v>
      </c>
      <c r="D5289" s="4">
        <v>45199</v>
      </c>
      <c r="E5289" s="4">
        <v>45217</v>
      </c>
      <c r="F5289" s="5">
        <v>1.3149542033191297</v>
      </c>
      <c r="G5289" s="5">
        <f>'PG facts'!D52</f>
        <v>-3</v>
      </c>
      <c r="H5289" s="5">
        <f t="shared" si="164"/>
        <v>1.7291045568266472</v>
      </c>
      <c r="I5289" s="5">
        <f t="shared" si="165"/>
        <v>-3.9448626099573891</v>
      </c>
    </row>
    <row r="5290" spans="1:9" ht="25" customHeight="1">
      <c r="A5290" s="1"/>
      <c r="B5290" s="1">
        <v>266</v>
      </c>
      <c r="C5290" s="13" t="s">
        <v>47</v>
      </c>
      <c r="D5290" s="4">
        <v>45291</v>
      </c>
      <c r="E5290" s="4">
        <v>45314</v>
      </c>
      <c r="F5290" s="5">
        <v>2.2032156673114089</v>
      </c>
      <c r="G5290" s="5">
        <f>'PG facts'!D59</f>
        <v>-2</v>
      </c>
      <c r="H5290" s="5">
        <f t="shared" si="164"/>
        <v>4.854159276686457</v>
      </c>
      <c r="I5290" s="5">
        <f t="shared" si="165"/>
        <v>-4.4064313346228179</v>
      </c>
    </row>
    <row r="5291" spans="1:9" ht="25" customHeight="1">
      <c r="A5291" s="1"/>
      <c r="B5291" s="1">
        <v>266</v>
      </c>
      <c r="C5291" s="13" t="s">
        <v>47</v>
      </c>
      <c r="D5291" s="4">
        <v>45382</v>
      </c>
      <c r="E5291" s="4">
        <v>45401</v>
      </c>
      <c r="F5291" s="5">
        <v>1.360673628563136</v>
      </c>
      <c r="G5291" s="5">
        <f>'PG facts'!D66</f>
        <v>-3</v>
      </c>
      <c r="H5291" s="5">
        <f t="shared" si="164"/>
        <v>1.851432723467171</v>
      </c>
      <c r="I5291" s="5">
        <f t="shared" si="165"/>
        <v>-4.082020885689408</v>
      </c>
    </row>
    <row r="5292" spans="1:9" ht="25" customHeight="1">
      <c r="A5292" s="1"/>
      <c r="B5292" s="1">
        <v>266</v>
      </c>
      <c r="C5292" s="13" t="s">
        <v>47</v>
      </c>
      <c r="D5292" s="4">
        <v>45473</v>
      </c>
      <c r="E5292" s="4">
        <v>45503</v>
      </c>
      <c r="F5292" s="5">
        <v>1.8739916021125014</v>
      </c>
      <c r="G5292" s="5">
        <f>'PG facts'!D73</f>
        <v>-1</v>
      </c>
      <c r="H5292" s="5">
        <f t="shared" si="164"/>
        <v>3.5118445247881795</v>
      </c>
      <c r="I5292" s="5">
        <f t="shared" si="165"/>
        <v>-1.8739916021125014</v>
      </c>
    </row>
    <row r="5293" spans="1:9" ht="25" customHeight="1">
      <c r="A5293" s="1"/>
      <c r="B5293" s="1">
        <v>266</v>
      </c>
      <c r="C5293" s="13" t="s">
        <v>47</v>
      </c>
      <c r="D5293" s="4">
        <v>45565</v>
      </c>
      <c r="E5293" s="4">
        <v>45583</v>
      </c>
      <c r="F5293" s="5">
        <v>2.247682698810527</v>
      </c>
      <c r="G5293" s="5">
        <f>'PG facts'!D80</f>
        <v>-1</v>
      </c>
      <c r="H5293" s="5">
        <f t="shared" si="164"/>
        <v>5.0520775145321739</v>
      </c>
      <c r="I5293" s="5">
        <f t="shared" si="165"/>
        <v>-2.247682698810527</v>
      </c>
    </row>
    <row r="5294" spans="1:9" ht="25" customHeight="1">
      <c r="A5294" s="1"/>
      <c r="B5294" s="1">
        <v>266</v>
      </c>
      <c r="C5294" s="13" t="s">
        <v>47</v>
      </c>
      <c r="D5294" s="4">
        <v>45657</v>
      </c>
      <c r="E5294" s="4">
        <v>45679</v>
      </c>
      <c r="F5294" s="5">
        <v>2.1103784092813216</v>
      </c>
      <c r="G5294" s="5">
        <f>'PG facts'!D87</f>
        <v>4</v>
      </c>
      <c r="H5294" s="5">
        <f t="shared" si="164"/>
        <v>4.453697030360761</v>
      </c>
      <c r="I5294" s="5">
        <f t="shared" si="165"/>
        <v>8.4415136371252864</v>
      </c>
    </row>
    <row r="5295" spans="1:9" ht="25" customHeight="1">
      <c r="A5295" s="1"/>
      <c r="B5295" s="1">
        <v>266</v>
      </c>
      <c r="C5295" s="13" t="s">
        <v>47</v>
      </c>
      <c r="D5295" s="4">
        <v>45747</v>
      </c>
      <c r="E5295" s="4">
        <v>45771</v>
      </c>
      <c r="F5295" s="5">
        <v>2.8695325773440361</v>
      </c>
      <c r="G5295" s="5">
        <f>'PG facts'!D94</f>
        <v>-2</v>
      </c>
      <c r="H5295" s="5">
        <f t="shared" si="164"/>
        <v>8.2342172124387059</v>
      </c>
      <c r="I5295" s="5">
        <f t="shared" si="165"/>
        <v>-5.7390651546880722</v>
      </c>
    </row>
    <row r="5296" spans="1:9" ht="25" customHeight="1">
      <c r="A5296" s="1"/>
      <c r="B5296" s="1">
        <v>266</v>
      </c>
      <c r="C5296" s="13" t="s">
        <v>50</v>
      </c>
      <c r="D5296" s="4">
        <v>44742</v>
      </c>
      <c r="E5296" s="4">
        <v>44771</v>
      </c>
      <c r="F5296" s="5">
        <v>3.4048088537418808</v>
      </c>
      <c r="G5296" s="5">
        <f>'PG facts'!D17</f>
        <v>0</v>
      </c>
      <c r="H5296" s="5">
        <f t="shared" si="164"/>
        <v>11.5927233305191</v>
      </c>
      <c r="I5296" s="5">
        <f t="shared" si="165"/>
        <v>0</v>
      </c>
    </row>
    <row r="5297" spans="1:9" ht="25" customHeight="1">
      <c r="A5297" s="1"/>
      <c r="B5297" s="1">
        <v>266</v>
      </c>
      <c r="C5297" s="13" t="s">
        <v>50</v>
      </c>
      <c r="D5297" s="4">
        <v>44834</v>
      </c>
      <c r="E5297" s="4">
        <v>44853</v>
      </c>
      <c r="F5297" s="5">
        <v>-0.26864270520209343</v>
      </c>
      <c r="G5297" s="5">
        <f>'PG facts'!D24</f>
        <v>-3</v>
      </c>
      <c r="H5297" s="5">
        <f t="shared" si="164"/>
        <v>7.2168903058298872E-2</v>
      </c>
      <c r="I5297" s="5">
        <f t="shared" si="165"/>
        <v>0.8059281156062803</v>
      </c>
    </row>
    <row r="5298" spans="1:9" ht="25" customHeight="1">
      <c r="A5298" s="1"/>
      <c r="B5298" s="1">
        <v>266</v>
      </c>
      <c r="C5298" s="13" t="s">
        <v>50</v>
      </c>
      <c r="D5298" s="4">
        <v>44926</v>
      </c>
      <c r="E5298" s="4">
        <v>44945</v>
      </c>
      <c r="F5298" s="5">
        <v>-0.97880747126437573</v>
      </c>
      <c r="G5298" s="5">
        <f>'PG facts'!D31</f>
        <v>-6</v>
      </c>
      <c r="H5298" s="5">
        <f t="shared" si="164"/>
        <v>0.95806406580296166</v>
      </c>
      <c r="I5298" s="5">
        <f t="shared" si="165"/>
        <v>5.8728448275862544</v>
      </c>
    </row>
    <row r="5299" spans="1:9" ht="25" customHeight="1">
      <c r="A5299" s="1"/>
      <c r="B5299" s="1">
        <v>266</v>
      </c>
      <c r="C5299" s="13" t="s">
        <v>50</v>
      </c>
      <c r="D5299" s="4">
        <v>45016</v>
      </c>
      <c r="E5299" s="4">
        <v>45037</v>
      </c>
      <c r="F5299" s="5">
        <v>-1.5609194946349714</v>
      </c>
      <c r="G5299" s="5">
        <f>'PG facts'!D38</f>
        <v>-4</v>
      </c>
      <c r="H5299" s="5">
        <f t="shared" si="164"/>
        <v>2.4364696687314944</v>
      </c>
      <c r="I5299" s="5">
        <f t="shared" si="165"/>
        <v>6.2436779785398855</v>
      </c>
    </row>
    <row r="5300" spans="1:9" ht="25" customHeight="1">
      <c r="A5300" s="1"/>
      <c r="B5300" s="1">
        <v>266</v>
      </c>
      <c r="C5300" s="13" t="s">
        <v>50</v>
      </c>
      <c r="D5300" s="4">
        <v>45107</v>
      </c>
      <c r="E5300" s="4">
        <v>45135</v>
      </c>
      <c r="F5300" s="5">
        <v>-0.28354349497309306</v>
      </c>
      <c r="G5300" s="5">
        <f>'PG facts'!D45</f>
        <v>0</v>
      </c>
      <c r="H5300" s="5">
        <f t="shared" si="164"/>
        <v>8.0396913541556453E-2</v>
      </c>
      <c r="I5300" s="5">
        <f t="shared" si="165"/>
        <v>0</v>
      </c>
    </row>
    <row r="5301" spans="1:9" ht="25" customHeight="1">
      <c r="A5301" s="1"/>
      <c r="B5301" s="1">
        <v>266</v>
      </c>
      <c r="C5301" s="13" t="s">
        <v>50</v>
      </c>
      <c r="D5301" s="4">
        <v>45199</v>
      </c>
      <c r="E5301" s="4">
        <v>45217</v>
      </c>
      <c r="F5301" s="5">
        <v>-7.7104862613153191E-2</v>
      </c>
      <c r="G5301" s="5">
        <f>'PG facts'!D52</f>
        <v>-3</v>
      </c>
      <c r="H5301" s="5">
        <f t="shared" si="164"/>
        <v>5.9451598385932289E-3</v>
      </c>
      <c r="I5301" s="5">
        <f t="shared" si="165"/>
        <v>0.23131458783945957</v>
      </c>
    </row>
    <row r="5302" spans="1:9" ht="25" customHeight="1">
      <c r="A5302" s="1"/>
      <c r="B5302" s="1">
        <v>266</v>
      </c>
      <c r="C5302" s="13" t="s">
        <v>50</v>
      </c>
      <c r="D5302" s="4">
        <v>45291</v>
      </c>
      <c r="E5302" s="4">
        <v>45314</v>
      </c>
      <c r="F5302" s="5">
        <v>1.3149542033191297</v>
      </c>
      <c r="G5302" s="5">
        <f>'PG facts'!D59</f>
        <v>-2</v>
      </c>
      <c r="H5302" s="5">
        <f t="shared" si="164"/>
        <v>1.7291045568266472</v>
      </c>
      <c r="I5302" s="5">
        <f t="shared" si="165"/>
        <v>-2.6299084066382594</v>
      </c>
    </row>
    <row r="5303" spans="1:9" ht="25" customHeight="1">
      <c r="A5303" s="1"/>
      <c r="B5303" s="1">
        <v>266</v>
      </c>
      <c r="C5303" s="13" t="s">
        <v>50</v>
      </c>
      <c r="D5303" s="4">
        <v>45382</v>
      </c>
      <c r="E5303" s="4">
        <v>45401</v>
      </c>
      <c r="F5303" s="5">
        <v>2.2032156673114089</v>
      </c>
      <c r="G5303" s="5">
        <f>'PG facts'!D66</f>
        <v>-3</v>
      </c>
      <c r="H5303" s="5">
        <f t="shared" si="164"/>
        <v>4.854159276686457</v>
      </c>
      <c r="I5303" s="5">
        <f t="shared" si="165"/>
        <v>-6.6096470019342268</v>
      </c>
    </row>
    <row r="5304" spans="1:9" ht="25" customHeight="1">
      <c r="A5304" s="1"/>
      <c r="B5304" s="1">
        <v>266</v>
      </c>
      <c r="C5304" s="13" t="s">
        <v>50</v>
      </c>
      <c r="D5304" s="4">
        <v>45473</v>
      </c>
      <c r="E5304" s="4">
        <v>45503</v>
      </c>
      <c r="F5304" s="5">
        <v>1.360673628563136</v>
      </c>
      <c r="G5304" s="5">
        <f>'PG facts'!D73</f>
        <v>-1</v>
      </c>
      <c r="H5304" s="5">
        <f t="shared" si="164"/>
        <v>1.851432723467171</v>
      </c>
      <c r="I5304" s="5">
        <f t="shared" si="165"/>
        <v>-1.360673628563136</v>
      </c>
    </row>
    <row r="5305" spans="1:9" ht="25" customHeight="1">
      <c r="A5305" s="1"/>
      <c r="B5305" s="1">
        <v>266</v>
      </c>
      <c r="C5305" s="13" t="s">
        <v>50</v>
      </c>
      <c r="D5305" s="4">
        <v>45565</v>
      </c>
      <c r="E5305" s="4">
        <v>45583</v>
      </c>
      <c r="F5305" s="5">
        <v>1.8739916021125014</v>
      </c>
      <c r="G5305" s="5">
        <f>'PG facts'!D80</f>
        <v>-1</v>
      </c>
      <c r="H5305" s="5">
        <f t="shared" si="164"/>
        <v>3.5118445247881795</v>
      </c>
      <c r="I5305" s="5">
        <f t="shared" si="165"/>
        <v>-1.8739916021125014</v>
      </c>
    </row>
    <row r="5306" spans="1:9" ht="25" customHeight="1">
      <c r="A5306" s="1"/>
      <c r="B5306" s="1">
        <v>266</v>
      </c>
      <c r="C5306" s="13" t="s">
        <v>50</v>
      </c>
      <c r="D5306" s="4">
        <v>45657</v>
      </c>
      <c r="E5306" s="4">
        <v>45679</v>
      </c>
      <c r="F5306" s="5">
        <v>2.247682698810527</v>
      </c>
      <c r="G5306" s="5">
        <f>'PG facts'!D87</f>
        <v>4</v>
      </c>
      <c r="H5306" s="5">
        <f t="shared" si="164"/>
        <v>5.0520775145321739</v>
      </c>
      <c r="I5306" s="5">
        <f t="shared" si="165"/>
        <v>8.9907307952421078</v>
      </c>
    </row>
    <row r="5307" spans="1:9" ht="25" customHeight="1">
      <c r="A5307" s="1"/>
      <c r="B5307" s="1">
        <v>266</v>
      </c>
      <c r="C5307" s="13" t="s">
        <v>50</v>
      </c>
      <c r="D5307" s="4">
        <v>45747</v>
      </c>
      <c r="E5307" s="4">
        <v>45771</v>
      </c>
      <c r="F5307" s="5">
        <v>2.1103784092813216</v>
      </c>
      <c r="G5307" s="5">
        <f>'PG facts'!D94</f>
        <v>-2</v>
      </c>
      <c r="H5307" s="5">
        <f t="shared" si="164"/>
        <v>4.453697030360761</v>
      </c>
      <c r="I5307" s="5">
        <f t="shared" si="165"/>
        <v>-4.2207568185626432</v>
      </c>
    </row>
    <row r="5308" spans="1:9" ht="25" customHeight="1">
      <c r="A5308" s="1"/>
      <c r="B5308" s="1">
        <v>267</v>
      </c>
      <c r="C5308" s="13" t="s">
        <v>47</v>
      </c>
      <c r="D5308" s="4">
        <v>44651</v>
      </c>
      <c r="E5308" s="4">
        <v>44671</v>
      </c>
      <c r="F5308" s="5">
        <v>3.4048088537418808</v>
      </c>
      <c r="G5308" s="5">
        <f>'PG facts'!D10</f>
        <v>2</v>
      </c>
      <c r="H5308" s="5">
        <f t="shared" si="164"/>
        <v>11.5927233305191</v>
      </c>
      <c r="I5308" s="5">
        <f t="shared" si="165"/>
        <v>6.8096177074837616</v>
      </c>
    </row>
    <row r="5309" spans="1:9" ht="25" customHeight="1">
      <c r="A5309" s="1"/>
      <c r="B5309" s="1">
        <v>267</v>
      </c>
      <c r="C5309" s="13" t="s">
        <v>47</v>
      </c>
      <c r="D5309" s="4">
        <v>44742</v>
      </c>
      <c r="E5309" s="4">
        <v>44771</v>
      </c>
      <c r="F5309" s="5">
        <v>-0.26864270520209343</v>
      </c>
      <c r="G5309" s="5">
        <f>'PG facts'!D17</f>
        <v>0</v>
      </c>
      <c r="H5309" s="5">
        <f t="shared" si="164"/>
        <v>7.2168903058298872E-2</v>
      </c>
      <c r="I5309" s="5">
        <f t="shared" si="165"/>
        <v>0</v>
      </c>
    </row>
    <row r="5310" spans="1:9" ht="25" customHeight="1">
      <c r="A5310" s="1"/>
      <c r="B5310" s="1">
        <v>267</v>
      </c>
      <c r="C5310" s="13" t="s">
        <v>47</v>
      </c>
      <c r="D5310" s="4">
        <v>44834</v>
      </c>
      <c r="E5310" s="4">
        <v>44853</v>
      </c>
      <c r="F5310" s="5">
        <v>-0.97880747126437573</v>
      </c>
      <c r="G5310" s="5">
        <f>'PG facts'!D24</f>
        <v>-3</v>
      </c>
      <c r="H5310" s="5">
        <f t="shared" si="164"/>
        <v>0.95806406580296166</v>
      </c>
      <c r="I5310" s="5">
        <f t="shared" si="165"/>
        <v>2.9364224137931272</v>
      </c>
    </row>
    <row r="5311" spans="1:9" ht="25" customHeight="1">
      <c r="A5311" s="1"/>
      <c r="B5311" s="1">
        <v>267</v>
      </c>
      <c r="C5311" s="13" t="s">
        <v>47</v>
      </c>
      <c r="D5311" s="4">
        <v>44926</v>
      </c>
      <c r="E5311" s="4">
        <v>44945</v>
      </c>
      <c r="F5311" s="5">
        <v>-1.5609194946349714</v>
      </c>
      <c r="G5311" s="5">
        <f>'PG facts'!D31</f>
        <v>-6</v>
      </c>
      <c r="H5311" s="5">
        <f t="shared" si="164"/>
        <v>2.4364696687314944</v>
      </c>
      <c r="I5311" s="5">
        <f t="shared" si="165"/>
        <v>9.3655169678098282</v>
      </c>
    </row>
    <row r="5312" spans="1:9" ht="25" customHeight="1">
      <c r="A5312" s="1"/>
      <c r="B5312" s="1">
        <v>267</v>
      </c>
      <c r="C5312" s="13" t="s">
        <v>47</v>
      </c>
      <c r="D5312" s="4">
        <v>45016</v>
      </c>
      <c r="E5312" s="4">
        <v>45037</v>
      </c>
      <c r="F5312" s="5">
        <v>-0.28354349497309306</v>
      </c>
      <c r="G5312" s="5">
        <f>'PG facts'!D38</f>
        <v>-4</v>
      </c>
      <c r="H5312" s="5">
        <f t="shared" si="164"/>
        <v>8.0396913541556453E-2</v>
      </c>
      <c r="I5312" s="5">
        <f t="shared" si="165"/>
        <v>1.1341739798923722</v>
      </c>
    </row>
    <row r="5313" spans="1:9" ht="25" customHeight="1">
      <c r="A5313" s="1"/>
      <c r="B5313" s="1">
        <v>267</v>
      </c>
      <c r="C5313" s="13" t="s">
        <v>47</v>
      </c>
      <c r="D5313" s="4">
        <v>45107</v>
      </c>
      <c r="E5313" s="4">
        <v>45135</v>
      </c>
      <c r="F5313" s="5">
        <v>-7.7104862613153191E-2</v>
      </c>
      <c r="G5313" s="5">
        <f>'PG facts'!D45</f>
        <v>0</v>
      </c>
      <c r="H5313" s="5">
        <f t="shared" si="164"/>
        <v>5.9451598385932289E-3</v>
      </c>
      <c r="I5313" s="5">
        <f t="shared" si="165"/>
        <v>0</v>
      </c>
    </row>
    <row r="5314" spans="1:9" ht="25" customHeight="1">
      <c r="A5314" s="1"/>
      <c r="B5314" s="1">
        <v>267</v>
      </c>
      <c r="C5314" s="13" t="s">
        <v>47</v>
      </c>
      <c r="D5314" s="4">
        <v>45199</v>
      </c>
      <c r="E5314" s="4">
        <v>45217</v>
      </c>
      <c r="F5314" s="5">
        <v>1.3149542033191297</v>
      </c>
      <c r="G5314" s="5">
        <f>'PG facts'!D52</f>
        <v>-3</v>
      </c>
      <c r="H5314" s="5">
        <f t="shared" si="164"/>
        <v>1.7291045568266472</v>
      </c>
      <c r="I5314" s="5">
        <f t="shared" si="165"/>
        <v>-3.9448626099573891</v>
      </c>
    </row>
    <row r="5315" spans="1:9" ht="25" customHeight="1">
      <c r="A5315" s="1"/>
      <c r="B5315" s="1">
        <v>267</v>
      </c>
      <c r="C5315" s="13" t="s">
        <v>47</v>
      </c>
      <c r="D5315" s="4">
        <v>45291</v>
      </c>
      <c r="E5315" s="4">
        <v>45314</v>
      </c>
      <c r="F5315" s="5">
        <v>2.2032156673114089</v>
      </c>
      <c r="G5315" s="5">
        <f>'PG facts'!D59</f>
        <v>-2</v>
      </c>
      <c r="H5315" s="5">
        <f t="shared" si="164"/>
        <v>4.854159276686457</v>
      </c>
      <c r="I5315" s="5">
        <f t="shared" si="165"/>
        <v>-4.4064313346228179</v>
      </c>
    </row>
    <row r="5316" spans="1:9" ht="25" customHeight="1">
      <c r="A5316" s="1"/>
      <c r="B5316" s="1">
        <v>267</v>
      </c>
      <c r="C5316" s="13" t="s">
        <v>47</v>
      </c>
      <c r="D5316" s="4">
        <v>45382</v>
      </c>
      <c r="E5316" s="4">
        <v>45401</v>
      </c>
      <c r="F5316" s="5">
        <v>1.360673628563136</v>
      </c>
      <c r="G5316" s="5">
        <f>'PG facts'!D66</f>
        <v>-3</v>
      </c>
      <c r="H5316" s="5">
        <f t="shared" si="164"/>
        <v>1.851432723467171</v>
      </c>
      <c r="I5316" s="5">
        <f t="shared" si="165"/>
        <v>-4.082020885689408</v>
      </c>
    </row>
    <row r="5317" spans="1:9" ht="25" customHeight="1">
      <c r="A5317" s="1"/>
      <c r="B5317" s="1">
        <v>267</v>
      </c>
      <c r="C5317" s="13" t="s">
        <v>47</v>
      </c>
      <c r="D5317" s="4">
        <v>45473</v>
      </c>
      <c r="E5317" s="4">
        <v>45503</v>
      </c>
      <c r="F5317" s="5">
        <v>1.8739916021125014</v>
      </c>
      <c r="G5317" s="5">
        <f>'PG facts'!D73</f>
        <v>-1</v>
      </c>
      <c r="H5317" s="5">
        <f t="shared" si="164"/>
        <v>3.5118445247881795</v>
      </c>
      <c r="I5317" s="5">
        <f t="shared" si="165"/>
        <v>-1.8739916021125014</v>
      </c>
    </row>
    <row r="5318" spans="1:9" ht="25" customHeight="1">
      <c r="A5318" s="1"/>
      <c r="B5318" s="1">
        <v>267</v>
      </c>
      <c r="C5318" s="13" t="s">
        <v>47</v>
      </c>
      <c r="D5318" s="4">
        <v>45565</v>
      </c>
      <c r="E5318" s="4">
        <v>45583</v>
      </c>
      <c r="F5318" s="5">
        <v>2.247682698810527</v>
      </c>
      <c r="G5318" s="5">
        <f>'PG facts'!D80</f>
        <v>-1</v>
      </c>
      <c r="H5318" s="5">
        <f t="shared" ref="H5318:H5381" si="166">F5318^2</f>
        <v>5.0520775145321739</v>
      </c>
      <c r="I5318" s="5">
        <f t="shared" ref="I5318:I5381" si="167">F5318*G5318</f>
        <v>-2.247682698810527</v>
      </c>
    </row>
    <row r="5319" spans="1:9" ht="25" customHeight="1">
      <c r="A5319" s="1"/>
      <c r="B5319" s="1">
        <v>267</v>
      </c>
      <c r="C5319" s="13" t="s">
        <v>47</v>
      </c>
      <c r="D5319" s="4">
        <v>45657</v>
      </c>
      <c r="E5319" s="4">
        <v>45679</v>
      </c>
      <c r="F5319" s="5">
        <v>2.1103784092813216</v>
      </c>
      <c r="G5319" s="5">
        <f>'PG facts'!D87</f>
        <v>4</v>
      </c>
      <c r="H5319" s="5">
        <f t="shared" si="166"/>
        <v>4.453697030360761</v>
      </c>
      <c r="I5319" s="5">
        <f t="shared" si="167"/>
        <v>8.4415136371252864</v>
      </c>
    </row>
    <row r="5320" spans="1:9" ht="25" customHeight="1">
      <c r="A5320" s="1"/>
      <c r="B5320" s="1">
        <v>267</v>
      </c>
      <c r="C5320" s="13" t="s">
        <v>47</v>
      </c>
      <c r="D5320" s="4">
        <v>45747</v>
      </c>
      <c r="E5320" s="4">
        <v>45771</v>
      </c>
      <c r="F5320" s="5">
        <v>2.8695325773440361</v>
      </c>
      <c r="G5320" s="5">
        <f>'PG facts'!D94</f>
        <v>-2</v>
      </c>
      <c r="H5320" s="5">
        <f t="shared" si="166"/>
        <v>8.2342172124387059</v>
      </c>
      <c r="I5320" s="5">
        <f t="shared" si="167"/>
        <v>-5.7390651546880722</v>
      </c>
    </row>
    <row r="5321" spans="1:9" ht="25" customHeight="1">
      <c r="A5321" s="1"/>
      <c r="B5321" s="1">
        <v>267</v>
      </c>
      <c r="C5321" s="13" t="s">
        <v>50</v>
      </c>
      <c r="D5321" s="4">
        <v>44742</v>
      </c>
      <c r="E5321" s="4">
        <v>44771</v>
      </c>
      <c r="F5321" s="5">
        <v>3.4048088537418808</v>
      </c>
      <c r="G5321" s="5">
        <f>'PG facts'!D17</f>
        <v>0</v>
      </c>
      <c r="H5321" s="5">
        <f t="shared" si="166"/>
        <v>11.5927233305191</v>
      </c>
      <c r="I5321" s="5">
        <f t="shared" si="167"/>
        <v>0</v>
      </c>
    </row>
    <row r="5322" spans="1:9" ht="25" customHeight="1">
      <c r="A5322" s="1"/>
      <c r="B5322" s="1">
        <v>267</v>
      </c>
      <c r="C5322" s="13" t="s">
        <v>50</v>
      </c>
      <c r="D5322" s="4">
        <v>44834</v>
      </c>
      <c r="E5322" s="4">
        <v>44853</v>
      </c>
      <c r="F5322" s="5">
        <v>-0.26864270520209343</v>
      </c>
      <c r="G5322" s="5">
        <f>'PG facts'!D24</f>
        <v>-3</v>
      </c>
      <c r="H5322" s="5">
        <f t="shared" si="166"/>
        <v>7.2168903058298872E-2</v>
      </c>
      <c r="I5322" s="5">
        <f t="shared" si="167"/>
        <v>0.8059281156062803</v>
      </c>
    </row>
    <row r="5323" spans="1:9" ht="25" customHeight="1">
      <c r="A5323" s="1"/>
      <c r="B5323" s="1">
        <v>267</v>
      </c>
      <c r="C5323" s="13" t="s">
        <v>50</v>
      </c>
      <c r="D5323" s="4">
        <v>44926</v>
      </c>
      <c r="E5323" s="4">
        <v>44945</v>
      </c>
      <c r="F5323" s="5">
        <v>-0.97880747126437573</v>
      </c>
      <c r="G5323" s="5">
        <f>'PG facts'!D31</f>
        <v>-6</v>
      </c>
      <c r="H5323" s="5">
        <f t="shared" si="166"/>
        <v>0.95806406580296166</v>
      </c>
      <c r="I5323" s="5">
        <f t="shared" si="167"/>
        <v>5.8728448275862544</v>
      </c>
    </row>
    <row r="5324" spans="1:9" ht="25" customHeight="1">
      <c r="A5324" s="1"/>
      <c r="B5324" s="1">
        <v>267</v>
      </c>
      <c r="C5324" s="13" t="s">
        <v>50</v>
      </c>
      <c r="D5324" s="4">
        <v>45016</v>
      </c>
      <c r="E5324" s="4">
        <v>45037</v>
      </c>
      <c r="F5324" s="5">
        <v>-1.5609194946349714</v>
      </c>
      <c r="G5324" s="5">
        <f>'PG facts'!D38</f>
        <v>-4</v>
      </c>
      <c r="H5324" s="5">
        <f t="shared" si="166"/>
        <v>2.4364696687314944</v>
      </c>
      <c r="I5324" s="5">
        <f t="shared" si="167"/>
        <v>6.2436779785398855</v>
      </c>
    </row>
    <row r="5325" spans="1:9" ht="25" customHeight="1">
      <c r="A5325" s="1"/>
      <c r="B5325" s="1">
        <v>267</v>
      </c>
      <c r="C5325" s="13" t="s">
        <v>50</v>
      </c>
      <c r="D5325" s="4">
        <v>45107</v>
      </c>
      <c r="E5325" s="4">
        <v>45135</v>
      </c>
      <c r="F5325" s="5">
        <v>-0.28354349497309306</v>
      </c>
      <c r="G5325" s="5">
        <f>'PG facts'!D45</f>
        <v>0</v>
      </c>
      <c r="H5325" s="5">
        <f t="shared" si="166"/>
        <v>8.0396913541556453E-2</v>
      </c>
      <c r="I5325" s="5">
        <f t="shared" si="167"/>
        <v>0</v>
      </c>
    </row>
    <row r="5326" spans="1:9" ht="25" customHeight="1">
      <c r="A5326" s="1"/>
      <c r="B5326" s="1">
        <v>267</v>
      </c>
      <c r="C5326" s="13" t="s">
        <v>50</v>
      </c>
      <c r="D5326" s="4">
        <v>45199</v>
      </c>
      <c r="E5326" s="4">
        <v>45217</v>
      </c>
      <c r="F5326" s="5">
        <v>-7.7104862613153191E-2</v>
      </c>
      <c r="G5326" s="5">
        <f>'PG facts'!D52</f>
        <v>-3</v>
      </c>
      <c r="H5326" s="5">
        <f t="shared" si="166"/>
        <v>5.9451598385932289E-3</v>
      </c>
      <c r="I5326" s="5">
        <f t="shared" si="167"/>
        <v>0.23131458783945957</v>
      </c>
    </row>
    <row r="5327" spans="1:9" ht="25" customHeight="1">
      <c r="A5327" s="1"/>
      <c r="B5327" s="1">
        <v>267</v>
      </c>
      <c r="C5327" s="13" t="s">
        <v>50</v>
      </c>
      <c r="D5327" s="4">
        <v>45291</v>
      </c>
      <c r="E5327" s="4">
        <v>45314</v>
      </c>
      <c r="F5327" s="5">
        <v>1.3149542033191297</v>
      </c>
      <c r="G5327" s="5">
        <f>'PG facts'!D59</f>
        <v>-2</v>
      </c>
      <c r="H5327" s="5">
        <f t="shared" si="166"/>
        <v>1.7291045568266472</v>
      </c>
      <c r="I5327" s="5">
        <f t="shared" si="167"/>
        <v>-2.6299084066382594</v>
      </c>
    </row>
    <row r="5328" spans="1:9" ht="25" customHeight="1">
      <c r="A5328" s="1"/>
      <c r="B5328" s="1">
        <v>267</v>
      </c>
      <c r="C5328" s="13" t="s">
        <v>50</v>
      </c>
      <c r="D5328" s="4">
        <v>45382</v>
      </c>
      <c r="E5328" s="4">
        <v>45401</v>
      </c>
      <c r="F5328" s="5">
        <v>2.2032156673114089</v>
      </c>
      <c r="G5328" s="5">
        <f>'PG facts'!D66</f>
        <v>-3</v>
      </c>
      <c r="H5328" s="5">
        <f t="shared" si="166"/>
        <v>4.854159276686457</v>
      </c>
      <c r="I5328" s="5">
        <f t="shared" si="167"/>
        <v>-6.6096470019342268</v>
      </c>
    </row>
    <row r="5329" spans="1:9" ht="25" customHeight="1">
      <c r="A5329" s="1"/>
      <c r="B5329" s="1">
        <v>267</v>
      </c>
      <c r="C5329" s="13" t="s">
        <v>50</v>
      </c>
      <c r="D5329" s="4">
        <v>45473</v>
      </c>
      <c r="E5329" s="4">
        <v>45503</v>
      </c>
      <c r="F5329" s="5">
        <v>1.360673628563136</v>
      </c>
      <c r="G5329" s="5">
        <f>'PG facts'!D73</f>
        <v>-1</v>
      </c>
      <c r="H5329" s="5">
        <f t="shared" si="166"/>
        <v>1.851432723467171</v>
      </c>
      <c r="I5329" s="5">
        <f t="shared" si="167"/>
        <v>-1.360673628563136</v>
      </c>
    </row>
    <row r="5330" spans="1:9" ht="25" customHeight="1">
      <c r="A5330" s="1"/>
      <c r="B5330" s="1">
        <v>267</v>
      </c>
      <c r="C5330" s="13" t="s">
        <v>50</v>
      </c>
      <c r="D5330" s="4">
        <v>45565</v>
      </c>
      <c r="E5330" s="4">
        <v>45583</v>
      </c>
      <c r="F5330" s="5">
        <v>1.8739916021125014</v>
      </c>
      <c r="G5330" s="5">
        <f>'PG facts'!D80</f>
        <v>-1</v>
      </c>
      <c r="H5330" s="5">
        <f t="shared" si="166"/>
        <v>3.5118445247881795</v>
      </c>
      <c r="I5330" s="5">
        <f t="shared" si="167"/>
        <v>-1.8739916021125014</v>
      </c>
    </row>
    <row r="5331" spans="1:9" ht="25" customHeight="1">
      <c r="A5331" s="1"/>
      <c r="B5331" s="1">
        <v>267</v>
      </c>
      <c r="C5331" s="13" t="s">
        <v>50</v>
      </c>
      <c r="D5331" s="4">
        <v>45657</v>
      </c>
      <c r="E5331" s="4">
        <v>45679</v>
      </c>
      <c r="F5331" s="5">
        <v>2.247682698810527</v>
      </c>
      <c r="G5331" s="5">
        <f>'PG facts'!D87</f>
        <v>4</v>
      </c>
      <c r="H5331" s="5">
        <f t="shared" si="166"/>
        <v>5.0520775145321739</v>
      </c>
      <c r="I5331" s="5">
        <f t="shared" si="167"/>
        <v>8.9907307952421078</v>
      </c>
    </row>
    <row r="5332" spans="1:9" ht="25" customHeight="1">
      <c r="A5332" s="1"/>
      <c r="B5332" s="1">
        <v>267</v>
      </c>
      <c r="C5332" s="13" t="s">
        <v>50</v>
      </c>
      <c r="D5332" s="4">
        <v>45747</v>
      </c>
      <c r="E5332" s="4">
        <v>45771</v>
      </c>
      <c r="F5332" s="5">
        <v>2.1103784092813216</v>
      </c>
      <c r="G5332" s="5">
        <f>'PG facts'!D94</f>
        <v>-2</v>
      </c>
      <c r="H5332" s="5">
        <f t="shared" si="166"/>
        <v>4.453697030360761</v>
      </c>
      <c r="I5332" s="5">
        <f t="shared" si="167"/>
        <v>-4.2207568185626432</v>
      </c>
    </row>
    <row r="5333" spans="1:9" ht="25" customHeight="1">
      <c r="A5333" s="1"/>
      <c r="B5333" s="1">
        <v>268</v>
      </c>
      <c r="C5333" s="13" t="s">
        <v>47</v>
      </c>
      <c r="D5333" s="4">
        <v>44651</v>
      </c>
      <c r="E5333" s="4">
        <v>44671</v>
      </c>
      <c r="F5333" s="5">
        <v>1.0280001916822323</v>
      </c>
      <c r="G5333" s="5">
        <f>'PG facts'!E6</f>
        <v>4</v>
      </c>
      <c r="H5333" s="5">
        <f t="shared" si="166"/>
        <v>1.0567843940987065</v>
      </c>
      <c r="I5333" s="5">
        <f t="shared" si="167"/>
        <v>4.1120007667289293</v>
      </c>
    </row>
    <row r="5334" spans="1:9" ht="25" customHeight="1">
      <c r="A5334" s="1"/>
      <c r="B5334" s="1">
        <v>268</v>
      </c>
      <c r="C5334" s="13" t="s">
        <v>47</v>
      </c>
      <c r="D5334" s="4">
        <v>44742</v>
      </c>
      <c r="E5334" s="4">
        <v>44771</v>
      </c>
      <c r="F5334" s="5">
        <v>2.9122729416084958</v>
      </c>
      <c r="G5334" s="5">
        <f>'PG facts'!E13</f>
        <v>6</v>
      </c>
      <c r="H5334" s="5">
        <f t="shared" si="166"/>
        <v>8.4813336864250015</v>
      </c>
      <c r="I5334" s="5">
        <f t="shared" si="167"/>
        <v>17.473637649650975</v>
      </c>
    </row>
    <row r="5335" spans="1:9" ht="25" customHeight="1">
      <c r="A5335" s="1"/>
      <c r="B5335" s="1">
        <v>268</v>
      </c>
      <c r="C5335" s="13" t="s">
        <v>47</v>
      </c>
      <c r="D5335" s="4">
        <v>44834</v>
      </c>
      <c r="E5335" s="4">
        <v>44853</v>
      </c>
      <c r="F5335" s="5">
        <v>5.8502773415310516</v>
      </c>
      <c r="G5335" s="5">
        <f>'PG facts'!E20</f>
        <v>7</v>
      </c>
      <c r="H5335" s="5">
        <f t="shared" si="166"/>
        <v>34.225744972831627</v>
      </c>
      <c r="I5335" s="5">
        <f t="shared" si="167"/>
        <v>40.951941390717359</v>
      </c>
    </row>
    <row r="5336" spans="1:9" ht="25" customHeight="1">
      <c r="A5336" s="1"/>
      <c r="B5336" s="1">
        <v>268</v>
      </c>
      <c r="C5336" s="13" t="s">
        <v>47</v>
      </c>
      <c r="D5336" s="4">
        <v>44926</v>
      </c>
      <c r="E5336" s="4">
        <v>44945</v>
      </c>
      <c r="F5336" s="5">
        <v>7.2560334575520802</v>
      </c>
      <c r="G5336" s="5">
        <f>'PG facts'!E27</f>
        <v>9</v>
      </c>
      <c r="H5336" s="5">
        <f t="shared" si="166"/>
        <v>52.650021537115194</v>
      </c>
      <c r="I5336" s="5">
        <f t="shared" si="167"/>
        <v>65.30430111796872</v>
      </c>
    </row>
    <row r="5337" spans="1:9" ht="25" customHeight="1">
      <c r="A5337" s="1"/>
      <c r="B5337" s="1">
        <v>268</v>
      </c>
      <c r="C5337" s="13" t="s">
        <v>47</v>
      </c>
      <c r="D5337" s="4">
        <v>45016</v>
      </c>
      <c r="E5337" s="4">
        <v>45037</v>
      </c>
      <c r="F5337" s="5">
        <v>6.7723940234483804</v>
      </c>
      <c r="G5337" s="5">
        <f>'PG facts'!E34</f>
        <v>8</v>
      </c>
      <c r="H5337" s="5">
        <f t="shared" si="166"/>
        <v>45.865320808839343</v>
      </c>
      <c r="I5337" s="5">
        <f t="shared" si="167"/>
        <v>54.179152187587043</v>
      </c>
    </row>
    <row r="5338" spans="1:9" ht="25" customHeight="1">
      <c r="A5338" s="1"/>
      <c r="B5338" s="1">
        <v>268</v>
      </c>
      <c r="C5338" s="13" t="s">
        <v>47</v>
      </c>
      <c r="D5338" s="4">
        <v>45107</v>
      </c>
      <c r="E5338" s="4">
        <v>45135</v>
      </c>
      <c r="F5338" s="5">
        <v>7.0582272321790596</v>
      </c>
      <c r="G5338" s="5">
        <f>'PG facts'!E41</f>
        <v>8</v>
      </c>
      <c r="H5338" s="5">
        <f t="shared" si="166"/>
        <v>49.818571661074067</v>
      </c>
      <c r="I5338" s="5">
        <f t="shared" si="167"/>
        <v>56.465817857432477</v>
      </c>
    </row>
    <row r="5339" spans="1:9" ht="25" customHeight="1">
      <c r="A5339" s="1"/>
      <c r="B5339" s="1">
        <v>268</v>
      </c>
      <c r="C5339" s="13" t="s">
        <v>47</v>
      </c>
      <c r="D5339" s="4">
        <v>45199</v>
      </c>
      <c r="E5339" s="4">
        <v>45217</v>
      </c>
      <c r="F5339" s="5">
        <v>5.4935927157217845</v>
      </c>
      <c r="G5339" s="5">
        <f>'PG facts'!E48</f>
        <v>7</v>
      </c>
      <c r="H5339" s="5">
        <f t="shared" si="166"/>
        <v>30.179560926231453</v>
      </c>
      <c r="I5339" s="5">
        <f t="shared" si="167"/>
        <v>38.455149010052494</v>
      </c>
    </row>
    <row r="5340" spans="1:9" ht="25" customHeight="1">
      <c r="A5340" s="1"/>
      <c r="B5340" s="1">
        <v>268</v>
      </c>
      <c r="C5340" s="13" t="s">
        <v>47</v>
      </c>
      <c r="D5340" s="4">
        <v>45291</v>
      </c>
      <c r="E5340" s="4">
        <v>45314</v>
      </c>
      <c r="F5340" s="5">
        <v>4.2122165191533556</v>
      </c>
      <c r="G5340" s="5">
        <f>'PG facts'!E55</f>
        <v>4</v>
      </c>
      <c r="H5340" s="5">
        <f t="shared" si="166"/>
        <v>17.742768004228413</v>
      </c>
      <c r="I5340" s="5">
        <f t="shared" si="167"/>
        <v>16.848866076613422</v>
      </c>
    </row>
    <row r="5341" spans="1:9" ht="25" customHeight="1">
      <c r="A5341" s="1"/>
      <c r="B5341" s="1">
        <v>268</v>
      </c>
      <c r="C5341" s="13" t="s">
        <v>47</v>
      </c>
      <c r="D5341" s="4">
        <v>45382</v>
      </c>
      <c r="E5341" s="4">
        <v>45401</v>
      </c>
      <c r="F5341" s="5">
        <v>3.636809635836169</v>
      </c>
      <c r="G5341" s="5">
        <f>'PG facts'!E62</f>
        <v>4</v>
      </c>
      <c r="H5341" s="5">
        <f t="shared" si="166"/>
        <v>13.226384327310809</v>
      </c>
      <c r="I5341" s="5">
        <f t="shared" si="167"/>
        <v>14.547238543344676</v>
      </c>
    </row>
    <row r="5342" spans="1:9" ht="25" customHeight="1">
      <c r="A5342" s="1"/>
      <c r="B5342" s="1">
        <v>268</v>
      </c>
      <c r="C5342" s="13" t="s">
        <v>47</v>
      </c>
      <c r="D5342" s="4">
        <v>45473</v>
      </c>
      <c r="E5342" s="4">
        <v>45503</v>
      </c>
      <c r="F5342" s="5">
        <v>1.6547550061168037</v>
      </c>
      <c r="G5342" s="5">
        <f>'PG facts'!E69</f>
        <v>3</v>
      </c>
      <c r="H5342" s="5">
        <f t="shared" si="166"/>
        <v>2.7382141302686231</v>
      </c>
      <c r="I5342" s="5">
        <f t="shared" si="167"/>
        <v>4.9642650183504111</v>
      </c>
    </row>
    <row r="5343" spans="1:9" ht="25" customHeight="1">
      <c r="A5343" s="1"/>
      <c r="B5343" s="1">
        <v>268</v>
      </c>
      <c r="C5343" s="13" t="s">
        <v>47</v>
      </c>
      <c r="D5343" s="4">
        <v>45565</v>
      </c>
      <c r="E5343" s="4">
        <v>45583</v>
      </c>
      <c r="F5343" s="5">
        <v>0.37330111522773102</v>
      </c>
      <c r="G5343" s="5">
        <f>'PG facts'!E76</f>
        <v>1</v>
      </c>
      <c r="H5343" s="5">
        <f t="shared" si="166"/>
        <v>0.13935372263026771</v>
      </c>
      <c r="I5343" s="5">
        <f t="shared" si="167"/>
        <v>0.37330111522773102</v>
      </c>
    </row>
    <row r="5344" spans="1:9" ht="25" customHeight="1">
      <c r="A5344" s="1"/>
      <c r="B5344" s="1">
        <v>268</v>
      </c>
      <c r="C5344" s="13" t="s">
        <v>47</v>
      </c>
      <c r="D5344" s="4">
        <v>45657</v>
      </c>
      <c r="E5344" s="4">
        <v>45679</v>
      </c>
      <c r="F5344" s="5">
        <v>0.34106845677743802</v>
      </c>
      <c r="G5344" s="5">
        <f>'PG facts'!E83</f>
        <v>2</v>
      </c>
      <c r="H5344" s="5">
        <f t="shared" si="166"/>
        <v>0.11632769220854311</v>
      </c>
      <c r="I5344" s="5">
        <f t="shared" si="167"/>
        <v>0.68213691355487605</v>
      </c>
    </row>
    <row r="5345" spans="1:9" ht="25" customHeight="1">
      <c r="A5345" s="1"/>
      <c r="B5345" s="1">
        <v>268</v>
      </c>
      <c r="C5345" s="13" t="s">
        <v>50</v>
      </c>
      <c r="D5345" s="4">
        <v>44742</v>
      </c>
      <c r="E5345" s="4">
        <v>44771</v>
      </c>
      <c r="F5345" s="5">
        <v>1.0280001916822323</v>
      </c>
      <c r="G5345" s="5">
        <f>'PG facts'!E13</f>
        <v>6</v>
      </c>
      <c r="H5345" s="5">
        <f t="shared" si="166"/>
        <v>1.0567843940987065</v>
      </c>
      <c r="I5345" s="5">
        <f t="shared" si="167"/>
        <v>6.168001150093394</v>
      </c>
    </row>
    <row r="5346" spans="1:9" ht="25" customHeight="1">
      <c r="A5346" s="1"/>
      <c r="B5346" s="1">
        <v>268</v>
      </c>
      <c r="C5346" s="13" t="s">
        <v>50</v>
      </c>
      <c r="D5346" s="4">
        <v>44834</v>
      </c>
      <c r="E5346" s="4">
        <v>44853</v>
      </c>
      <c r="F5346" s="5">
        <v>2.9122729416084958</v>
      </c>
      <c r="G5346" s="5">
        <f>'PG facts'!E20</f>
        <v>7</v>
      </c>
      <c r="H5346" s="5">
        <f t="shared" si="166"/>
        <v>8.4813336864250015</v>
      </c>
      <c r="I5346" s="5">
        <f t="shared" si="167"/>
        <v>20.385910591259471</v>
      </c>
    </row>
    <row r="5347" spans="1:9" ht="25" customHeight="1">
      <c r="A5347" s="1"/>
      <c r="B5347" s="1">
        <v>268</v>
      </c>
      <c r="C5347" s="13" t="s">
        <v>50</v>
      </c>
      <c r="D5347" s="4">
        <v>44926</v>
      </c>
      <c r="E5347" s="4">
        <v>44945</v>
      </c>
      <c r="F5347" s="5">
        <v>5.8502773415310516</v>
      </c>
      <c r="G5347" s="5">
        <f>'PG facts'!E27</f>
        <v>9</v>
      </c>
      <c r="H5347" s="5">
        <f t="shared" si="166"/>
        <v>34.225744972831627</v>
      </c>
      <c r="I5347" s="5">
        <f t="shared" si="167"/>
        <v>52.652496073779467</v>
      </c>
    </row>
    <row r="5348" spans="1:9" ht="25" customHeight="1">
      <c r="A5348" s="1"/>
      <c r="B5348" s="1">
        <v>268</v>
      </c>
      <c r="C5348" s="13" t="s">
        <v>50</v>
      </c>
      <c r="D5348" s="4">
        <v>45016</v>
      </c>
      <c r="E5348" s="4">
        <v>45037</v>
      </c>
      <c r="F5348" s="5">
        <v>7.2560334575520802</v>
      </c>
      <c r="G5348" s="5">
        <f>'PG facts'!E34</f>
        <v>8</v>
      </c>
      <c r="H5348" s="5">
        <f t="shared" si="166"/>
        <v>52.650021537115194</v>
      </c>
      <c r="I5348" s="5">
        <f t="shared" si="167"/>
        <v>58.048267660416641</v>
      </c>
    </row>
    <row r="5349" spans="1:9" ht="25" customHeight="1">
      <c r="A5349" s="1"/>
      <c r="B5349" s="1">
        <v>268</v>
      </c>
      <c r="C5349" s="13" t="s">
        <v>50</v>
      </c>
      <c r="D5349" s="4">
        <v>45107</v>
      </c>
      <c r="E5349" s="4">
        <v>45135</v>
      </c>
      <c r="F5349" s="5">
        <v>6.7723940234483804</v>
      </c>
      <c r="G5349" s="5">
        <f>'PG facts'!E41</f>
        <v>8</v>
      </c>
      <c r="H5349" s="5">
        <f t="shared" si="166"/>
        <v>45.865320808839343</v>
      </c>
      <c r="I5349" s="5">
        <f t="shared" si="167"/>
        <v>54.179152187587043</v>
      </c>
    </row>
    <row r="5350" spans="1:9" ht="25" customHeight="1">
      <c r="A5350" s="1"/>
      <c r="B5350" s="1">
        <v>268</v>
      </c>
      <c r="C5350" s="13" t="s">
        <v>50</v>
      </c>
      <c r="D5350" s="4">
        <v>45199</v>
      </c>
      <c r="E5350" s="4">
        <v>45217</v>
      </c>
      <c r="F5350" s="5">
        <v>7.0582272321790596</v>
      </c>
      <c r="G5350" s="5">
        <f>'PG facts'!E48</f>
        <v>7</v>
      </c>
      <c r="H5350" s="5">
        <f t="shared" si="166"/>
        <v>49.818571661074067</v>
      </c>
      <c r="I5350" s="5">
        <f t="shared" si="167"/>
        <v>49.40759062525342</v>
      </c>
    </row>
    <row r="5351" spans="1:9" ht="25" customHeight="1">
      <c r="A5351" s="1"/>
      <c r="B5351" s="1">
        <v>268</v>
      </c>
      <c r="C5351" s="13" t="s">
        <v>50</v>
      </c>
      <c r="D5351" s="4">
        <v>45291</v>
      </c>
      <c r="E5351" s="4">
        <v>45314</v>
      </c>
      <c r="F5351" s="5">
        <v>5.4935927157217845</v>
      </c>
      <c r="G5351" s="5">
        <f>'PG facts'!E55</f>
        <v>4</v>
      </c>
      <c r="H5351" s="5">
        <f t="shared" si="166"/>
        <v>30.179560926231453</v>
      </c>
      <c r="I5351" s="5">
        <f t="shared" si="167"/>
        <v>21.974370862887138</v>
      </c>
    </row>
    <row r="5352" spans="1:9" ht="25" customHeight="1">
      <c r="A5352" s="1"/>
      <c r="B5352" s="1">
        <v>268</v>
      </c>
      <c r="C5352" s="13" t="s">
        <v>50</v>
      </c>
      <c r="D5352" s="4">
        <v>45382</v>
      </c>
      <c r="E5352" s="4">
        <v>45401</v>
      </c>
      <c r="F5352" s="5">
        <v>4.2122165191533556</v>
      </c>
      <c r="G5352" s="5">
        <f>'PG facts'!E62</f>
        <v>4</v>
      </c>
      <c r="H5352" s="5">
        <f t="shared" si="166"/>
        <v>17.742768004228413</v>
      </c>
      <c r="I5352" s="5">
        <f t="shared" si="167"/>
        <v>16.848866076613422</v>
      </c>
    </row>
    <row r="5353" spans="1:9" ht="25" customHeight="1">
      <c r="A5353" s="1"/>
      <c r="B5353" s="1">
        <v>268</v>
      </c>
      <c r="C5353" s="13" t="s">
        <v>50</v>
      </c>
      <c r="D5353" s="4">
        <v>45473</v>
      </c>
      <c r="E5353" s="4">
        <v>45503</v>
      </c>
      <c r="F5353" s="5">
        <v>3.636809635836169</v>
      </c>
      <c r="G5353" s="5">
        <f>'PG facts'!E69</f>
        <v>3</v>
      </c>
      <c r="H5353" s="5">
        <f t="shared" si="166"/>
        <v>13.226384327310809</v>
      </c>
      <c r="I5353" s="5">
        <f t="shared" si="167"/>
        <v>10.910428907508507</v>
      </c>
    </row>
    <row r="5354" spans="1:9" ht="25" customHeight="1">
      <c r="A5354" s="1"/>
      <c r="B5354" s="1">
        <v>268</v>
      </c>
      <c r="C5354" s="13" t="s">
        <v>50</v>
      </c>
      <c r="D5354" s="4">
        <v>45565</v>
      </c>
      <c r="E5354" s="4">
        <v>45583</v>
      </c>
      <c r="F5354" s="5">
        <v>1.6547550061168037</v>
      </c>
      <c r="G5354" s="5">
        <f>'PG facts'!E76</f>
        <v>1</v>
      </c>
      <c r="H5354" s="5">
        <f t="shared" si="166"/>
        <v>2.7382141302686231</v>
      </c>
      <c r="I5354" s="5">
        <f t="shared" si="167"/>
        <v>1.6547550061168037</v>
      </c>
    </row>
    <row r="5355" spans="1:9" ht="25" customHeight="1">
      <c r="A5355" s="1"/>
      <c r="B5355" s="1">
        <v>268</v>
      </c>
      <c r="C5355" s="13" t="s">
        <v>50</v>
      </c>
      <c r="D5355" s="4">
        <v>45657</v>
      </c>
      <c r="E5355" s="4">
        <v>45679</v>
      </c>
      <c r="F5355" s="5">
        <v>0.37330111522773102</v>
      </c>
      <c r="G5355" s="5">
        <f>'PG facts'!E83</f>
        <v>2</v>
      </c>
      <c r="H5355" s="5">
        <f t="shared" si="166"/>
        <v>0.13935372263026771</v>
      </c>
      <c r="I5355" s="5">
        <f t="shared" si="167"/>
        <v>0.74660223045546203</v>
      </c>
    </row>
    <row r="5356" spans="1:9" ht="25" customHeight="1">
      <c r="A5356" s="1"/>
      <c r="B5356" s="1">
        <v>269</v>
      </c>
      <c r="C5356" s="13" t="s">
        <v>47</v>
      </c>
      <c r="D5356" s="4">
        <v>44651</v>
      </c>
      <c r="E5356" s="4">
        <v>44671</v>
      </c>
      <c r="F5356" s="5">
        <v>1.0280001916822323</v>
      </c>
      <c r="G5356" s="5">
        <f>'PG facts'!E6</f>
        <v>4</v>
      </c>
      <c r="H5356" s="5">
        <f t="shared" si="166"/>
        <v>1.0567843940987065</v>
      </c>
      <c r="I5356" s="5">
        <f t="shared" si="167"/>
        <v>4.1120007667289293</v>
      </c>
    </row>
    <row r="5357" spans="1:9" ht="25" customHeight="1">
      <c r="A5357" s="1"/>
      <c r="B5357" s="1">
        <v>269</v>
      </c>
      <c r="C5357" s="13" t="s">
        <v>47</v>
      </c>
      <c r="D5357" s="4">
        <v>44742</v>
      </c>
      <c r="E5357" s="4">
        <v>44771</v>
      </c>
      <c r="F5357" s="5">
        <v>2.9122729416084958</v>
      </c>
      <c r="G5357" s="5">
        <f>'PG facts'!E13</f>
        <v>6</v>
      </c>
      <c r="H5357" s="5">
        <f t="shared" si="166"/>
        <v>8.4813336864250015</v>
      </c>
      <c r="I5357" s="5">
        <f t="shared" si="167"/>
        <v>17.473637649650975</v>
      </c>
    </row>
    <row r="5358" spans="1:9" ht="25" customHeight="1">
      <c r="A5358" s="1"/>
      <c r="B5358" s="1">
        <v>269</v>
      </c>
      <c r="C5358" s="13" t="s">
        <v>47</v>
      </c>
      <c r="D5358" s="4">
        <v>44834</v>
      </c>
      <c r="E5358" s="4">
        <v>44853</v>
      </c>
      <c r="F5358" s="5">
        <v>5.8502773415310516</v>
      </c>
      <c r="G5358" s="5">
        <f>'PG facts'!E20</f>
        <v>7</v>
      </c>
      <c r="H5358" s="5">
        <f t="shared" si="166"/>
        <v>34.225744972831627</v>
      </c>
      <c r="I5358" s="5">
        <f t="shared" si="167"/>
        <v>40.951941390717359</v>
      </c>
    </row>
    <row r="5359" spans="1:9" ht="25" customHeight="1">
      <c r="A5359" s="1"/>
      <c r="B5359" s="1">
        <v>269</v>
      </c>
      <c r="C5359" s="13" t="s">
        <v>47</v>
      </c>
      <c r="D5359" s="4">
        <v>44926</v>
      </c>
      <c r="E5359" s="4">
        <v>44945</v>
      </c>
      <c r="F5359" s="5">
        <v>7.2560334575520802</v>
      </c>
      <c r="G5359" s="5">
        <f>'PG facts'!E27</f>
        <v>9</v>
      </c>
      <c r="H5359" s="5">
        <f t="shared" si="166"/>
        <v>52.650021537115194</v>
      </c>
      <c r="I5359" s="5">
        <f t="shared" si="167"/>
        <v>65.30430111796872</v>
      </c>
    </row>
    <row r="5360" spans="1:9" ht="25" customHeight="1">
      <c r="A5360" s="1"/>
      <c r="B5360" s="1">
        <v>269</v>
      </c>
      <c r="C5360" s="13" t="s">
        <v>47</v>
      </c>
      <c r="D5360" s="4">
        <v>45016</v>
      </c>
      <c r="E5360" s="4">
        <v>45037</v>
      </c>
      <c r="F5360" s="5">
        <v>6.7723940234483804</v>
      </c>
      <c r="G5360" s="5">
        <f>'PG facts'!E34</f>
        <v>8</v>
      </c>
      <c r="H5360" s="5">
        <f t="shared" si="166"/>
        <v>45.865320808839343</v>
      </c>
      <c r="I5360" s="5">
        <f t="shared" si="167"/>
        <v>54.179152187587043</v>
      </c>
    </row>
    <row r="5361" spans="1:9" ht="25" customHeight="1">
      <c r="A5361" s="1"/>
      <c r="B5361" s="1">
        <v>269</v>
      </c>
      <c r="C5361" s="13" t="s">
        <v>47</v>
      </c>
      <c r="D5361" s="4">
        <v>45107</v>
      </c>
      <c r="E5361" s="4">
        <v>45135</v>
      </c>
      <c r="F5361" s="5">
        <v>7.0582272321790596</v>
      </c>
      <c r="G5361" s="5">
        <f>'PG facts'!E41</f>
        <v>8</v>
      </c>
      <c r="H5361" s="5">
        <f t="shared" si="166"/>
        <v>49.818571661074067</v>
      </c>
      <c r="I5361" s="5">
        <f t="shared" si="167"/>
        <v>56.465817857432477</v>
      </c>
    </row>
    <row r="5362" spans="1:9" ht="25" customHeight="1">
      <c r="A5362" s="1"/>
      <c r="B5362" s="1">
        <v>269</v>
      </c>
      <c r="C5362" s="13" t="s">
        <v>47</v>
      </c>
      <c r="D5362" s="4">
        <v>45199</v>
      </c>
      <c r="E5362" s="4">
        <v>45217</v>
      </c>
      <c r="F5362" s="5">
        <v>5.4935927157217845</v>
      </c>
      <c r="G5362" s="5">
        <f>'PG facts'!E48</f>
        <v>7</v>
      </c>
      <c r="H5362" s="5">
        <f t="shared" si="166"/>
        <v>30.179560926231453</v>
      </c>
      <c r="I5362" s="5">
        <f t="shared" si="167"/>
        <v>38.455149010052494</v>
      </c>
    </row>
    <row r="5363" spans="1:9" ht="25" customHeight="1">
      <c r="A5363" s="1"/>
      <c r="B5363" s="1">
        <v>269</v>
      </c>
      <c r="C5363" s="13" t="s">
        <v>47</v>
      </c>
      <c r="D5363" s="4">
        <v>45291</v>
      </c>
      <c r="E5363" s="4">
        <v>45314</v>
      </c>
      <c r="F5363" s="5">
        <v>4.2122165191533556</v>
      </c>
      <c r="G5363" s="5">
        <f>'PG facts'!E55</f>
        <v>4</v>
      </c>
      <c r="H5363" s="5">
        <f t="shared" si="166"/>
        <v>17.742768004228413</v>
      </c>
      <c r="I5363" s="5">
        <f t="shared" si="167"/>
        <v>16.848866076613422</v>
      </c>
    </row>
    <row r="5364" spans="1:9" ht="25" customHeight="1">
      <c r="A5364" s="1"/>
      <c r="B5364" s="1">
        <v>269</v>
      </c>
      <c r="C5364" s="13" t="s">
        <v>47</v>
      </c>
      <c r="D5364" s="4">
        <v>45382</v>
      </c>
      <c r="E5364" s="4">
        <v>45401</v>
      </c>
      <c r="F5364" s="5">
        <v>3.636809635836169</v>
      </c>
      <c r="G5364" s="5">
        <f>'PG facts'!E62</f>
        <v>4</v>
      </c>
      <c r="H5364" s="5">
        <f t="shared" si="166"/>
        <v>13.226384327310809</v>
      </c>
      <c r="I5364" s="5">
        <f t="shared" si="167"/>
        <v>14.547238543344676</v>
      </c>
    </row>
    <row r="5365" spans="1:9" ht="25" customHeight="1">
      <c r="A5365" s="1"/>
      <c r="B5365" s="1">
        <v>269</v>
      </c>
      <c r="C5365" s="13" t="s">
        <v>47</v>
      </c>
      <c r="D5365" s="4">
        <v>45473</v>
      </c>
      <c r="E5365" s="4">
        <v>45503</v>
      </c>
      <c r="F5365" s="5">
        <v>1.6547550061168037</v>
      </c>
      <c r="G5365" s="5">
        <f>'PG facts'!E69</f>
        <v>3</v>
      </c>
      <c r="H5365" s="5">
        <f t="shared" si="166"/>
        <v>2.7382141302686231</v>
      </c>
      <c r="I5365" s="5">
        <f t="shared" si="167"/>
        <v>4.9642650183504111</v>
      </c>
    </row>
    <row r="5366" spans="1:9" ht="25" customHeight="1">
      <c r="A5366" s="1"/>
      <c r="B5366" s="1">
        <v>269</v>
      </c>
      <c r="C5366" s="13" t="s">
        <v>47</v>
      </c>
      <c r="D5366" s="4">
        <v>45565</v>
      </c>
      <c r="E5366" s="4">
        <v>45583</v>
      </c>
      <c r="F5366" s="5">
        <v>0.37330111522773102</v>
      </c>
      <c r="G5366" s="5">
        <f>'PG facts'!E76</f>
        <v>1</v>
      </c>
      <c r="H5366" s="5">
        <f t="shared" si="166"/>
        <v>0.13935372263026771</v>
      </c>
      <c r="I5366" s="5">
        <f t="shared" si="167"/>
        <v>0.37330111522773102</v>
      </c>
    </row>
    <row r="5367" spans="1:9" ht="25" customHeight="1">
      <c r="A5367" s="1"/>
      <c r="B5367" s="1">
        <v>269</v>
      </c>
      <c r="C5367" s="13" t="s">
        <v>47</v>
      </c>
      <c r="D5367" s="4">
        <v>45657</v>
      </c>
      <c r="E5367" s="4">
        <v>45679</v>
      </c>
      <c r="F5367" s="5">
        <v>0.34106845677743802</v>
      </c>
      <c r="G5367" s="5">
        <f>'PG facts'!E83</f>
        <v>2</v>
      </c>
      <c r="H5367" s="5">
        <f t="shared" si="166"/>
        <v>0.11632769220854311</v>
      </c>
      <c r="I5367" s="5">
        <f t="shared" si="167"/>
        <v>0.68213691355487605</v>
      </c>
    </row>
    <row r="5368" spans="1:9" ht="25" customHeight="1">
      <c r="A5368" s="1"/>
      <c r="B5368" s="1">
        <v>269</v>
      </c>
      <c r="C5368" s="13" t="s">
        <v>50</v>
      </c>
      <c r="D5368" s="4">
        <v>44742</v>
      </c>
      <c r="E5368" s="4">
        <v>44771</v>
      </c>
      <c r="F5368" s="5">
        <v>1.0280001916822323</v>
      </c>
      <c r="G5368" s="5">
        <f>'PG facts'!E13</f>
        <v>6</v>
      </c>
      <c r="H5368" s="5">
        <f t="shared" si="166"/>
        <v>1.0567843940987065</v>
      </c>
      <c r="I5368" s="5">
        <f t="shared" si="167"/>
        <v>6.168001150093394</v>
      </c>
    </row>
    <row r="5369" spans="1:9" ht="25" customHeight="1">
      <c r="A5369" s="1"/>
      <c r="B5369" s="1">
        <v>269</v>
      </c>
      <c r="C5369" s="13" t="s">
        <v>50</v>
      </c>
      <c r="D5369" s="4">
        <v>44834</v>
      </c>
      <c r="E5369" s="4">
        <v>44853</v>
      </c>
      <c r="F5369" s="5">
        <v>2.9122729416084958</v>
      </c>
      <c r="G5369" s="5">
        <f>'PG facts'!E20</f>
        <v>7</v>
      </c>
      <c r="H5369" s="5">
        <f t="shared" si="166"/>
        <v>8.4813336864250015</v>
      </c>
      <c r="I5369" s="5">
        <f t="shared" si="167"/>
        <v>20.385910591259471</v>
      </c>
    </row>
    <row r="5370" spans="1:9" ht="25" customHeight="1">
      <c r="A5370" s="1"/>
      <c r="B5370" s="1">
        <v>269</v>
      </c>
      <c r="C5370" s="13" t="s">
        <v>50</v>
      </c>
      <c r="D5370" s="4">
        <v>44926</v>
      </c>
      <c r="E5370" s="4">
        <v>44945</v>
      </c>
      <c r="F5370" s="5">
        <v>5.8502773415310516</v>
      </c>
      <c r="G5370" s="5">
        <f>'PG facts'!E27</f>
        <v>9</v>
      </c>
      <c r="H5370" s="5">
        <f t="shared" si="166"/>
        <v>34.225744972831627</v>
      </c>
      <c r="I5370" s="5">
        <f t="shared" si="167"/>
        <v>52.652496073779467</v>
      </c>
    </row>
    <row r="5371" spans="1:9" ht="25" customHeight="1">
      <c r="A5371" s="1"/>
      <c r="B5371" s="1">
        <v>269</v>
      </c>
      <c r="C5371" s="13" t="s">
        <v>50</v>
      </c>
      <c r="D5371" s="4">
        <v>45016</v>
      </c>
      <c r="E5371" s="4">
        <v>45037</v>
      </c>
      <c r="F5371" s="5">
        <v>7.2560334575520802</v>
      </c>
      <c r="G5371" s="5">
        <f>'PG facts'!E34</f>
        <v>8</v>
      </c>
      <c r="H5371" s="5">
        <f t="shared" si="166"/>
        <v>52.650021537115194</v>
      </c>
      <c r="I5371" s="5">
        <f t="shared" si="167"/>
        <v>58.048267660416641</v>
      </c>
    </row>
    <row r="5372" spans="1:9" ht="25" customHeight="1">
      <c r="A5372" s="1"/>
      <c r="B5372" s="1">
        <v>269</v>
      </c>
      <c r="C5372" s="13" t="s">
        <v>50</v>
      </c>
      <c r="D5372" s="4">
        <v>45107</v>
      </c>
      <c r="E5372" s="4">
        <v>45135</v>
      </c>
      <c r="F5372" s="5">
        <v>6.7723940234483804</v>
      </c>
      <c r="G5372" s="5">
        <f>'PG facts'!E41</f>
        <v>8</v>
      </c>
      <c r="H5372" s="5">
        <f t="shared" si="166"/>
        <v>45.865320808839343</v>
      </c>
      <c r="I5372" s="5">
        <f t="shared" si="167"/>
        <v>54.179152187587043</v>
      </c>
    </row>
    <row r="5373" spans="1:9" ht="25" customHeight="1">
      <c r="A5373" s="1"/>
      <c r="B5373" s="1">
        <v>269</v>
      </c>
      <c r="C5373" s="13" t="s">
        <v>50</v>
      </c>
      <c r="D5373" s="4">
        <v>45199</v>
      </c>
      <c r="E5373" s="4">
        <v>45217</v>
      </c>
      <c r="F5373" s="5">
        <v>7.0582272321790596</v>
      </c>
      <c r="G5373" s="5">
        <f>'PG facts'!E48</f>
        <v>7</v>
      </c>
      <c r="H5373" s="5">
        <f t="shared" si="166"/>
        <v>49.818571661074067</v>
      </c>
      <c r="I5373" s="5">
        <f t="shared" si="167"/>
        <v>49.40759062525342</v>
      </c>
    </row>
    <row r="5374" spans="1:9" ht="25" customHeight="1">
      <c r="A5374" s="1"/>
      <c r="B5374" s="1">
        <v>269</v>
      </c>
      <c r="C5374" s="13" t="s">
        <v>50</v>
      </c>
      <c r="D5374" s="4">
        <v>45291</v>
      </c>
      <c r="E5374" s="4">
        <v>45314</v>
      </c>
      <c r="F5374" s="5">
        <v>5.4935927157217845</v>
      </c>
      <c r="G5374" s="5">
        <f>'PG facts'!E55</f>
        <v>4</v>
      </c>
      <c r="H5374" s="5">
        <f t="shared" si="166"/>
        <v>30.179560926231453</v>
      </c>
      <c r="I5374" s="5">
        <f t="shared" si="167"/>
        <v>21.974370862887138</v>
      </c>
    </row>
    <row r="5375" spans="1:9" ht="25" customHeight="1">
      <c r="A5375" s="1"/>
      <c r="B5375" s="1">
        <v>269</v>
      </c>
      <c r="C5375" s="13" t="s">
        <v>50</v>
      </c>
      <c r="D5375" s="4">
        <v>45382</v>
      </c>
      <c r="E5375" s="4">
        <v>45401</v>
      </c>
      <c r="F5375" s="5">
        <v>4.2122165191533556</v>
      </c>
      <c r="G5375" s="5">
        <f>'PG facts'!E62</f>
        <v>4</v>
      </c>
      <c r="H5375" s="5">
        <f t="shared" si="166"/>
        <v>17.742768004228413</v>
      </c>
      <c r="I5375" s="5">
        <f t="shared" si="167"/>
        <v>16.848866076613422</v>
      </c>
    </row>
    <row r="5376" spans="1:9" ht="25" customHeight="1">
      <c r="A5376" s="1"/>
      <c r="B5376" s="1">
        <v>269</v>
      </c>
      <c r="C5376" s="13" t="s">
        <v>50</v>
      </c>
      <c r="D5376" s="4">
        <v>45473</v>
      </c>
      <c r="E5376" s="4">
        <v>45503</v>
      </c>
      <c r="F5376" s="5">
        <v>3.636809635836169</v>
      </c>
      <c r="G5376" s="5">
        <f>'PG facts'!E69</f>
        <v>3</v>
      </c>
      <c r="H5376" s="5">
        <f t="shared" si="166"/>
        <v>13.226384327310809</v>
      </c>
      <c r="I5376" s="5">
        <f t="shared" si="167"/>
        <v>10.910428907508507</v>
      </c>
    </row>
    <row r="5377" spans="1:9" ht="25" customHeight="1">
      <c r="A5377" s="1"/>
      <c r="B5377" s="1">
        <v>269</v>
      </c>
      <c r="C5377" s="13" t="s">
        <v>50</v>
      </c>
      <c r="D5377" s="4">
        <v>45565</v>
      </c>
      <c r="E5377" s="4">
        <v>45583</v>
      </c>
      <c r="F5377" s="5">
        <v>1.6547550061168037</v>
      </c>
      <c r="G5377" s="5">
        <f>'PG facts'!E76</f>
        <v>1</v>
      </c>
      <c r="H5377" s="5">
        <f t="shared" si="166"/>
        <v>2.7382141302686231</v>
      </c>
      <c r="I5377" s="5">
        <f t="shared" si="167"/>
        <v>1.6547550061168037</v>
      </c>
    </row>
    <row r="5378" spans="1:9" ht="25" customHeight="1">
      <c r="A5378" s="1"/>
      <c r="B5378" s="1">
        <v>269</v>
      </c>
      <c r="C5378" s="13" t="s">
        <v>50</v>
      </c>
      <c r="D5378" s="4">
        <v>45657</v>
      </c>
      <c r="E5378" s="4">
        <v>45679</v>
      </c>
      <c r="F5378" s="5">
        <v>0.37330111522773102</v>
      </c>
      <c r="G5378" s="5">
        <f>'PG facts'!E83</f>
        <v>2</v>
      </c>
      <c r="H5378" s="5">
        <f t="shared" si="166"/>
        <v>0.13935372263026771</v>
      </c>
      <c r="I5378" s="5">
        <f t="shared" si="167"/>
        <v>0.74660223045546203</v>
      </c>
    </row>
    <row r="5379" spans="1:9" ht="25" customHeight="1">
      <c r="A5379" s="1"/>
      <c r="B5379" s="1">
        <v>270</v>
      </c>
      <c r="C5379" s="13" t="s">
        <v>47</v>
      </c>
      <c r="D5379" s="4">
        <v>44651</v>
      </c>
      <c r="E5379" s="4">
        <v>44671</v>
      </c>
      <c r="F5379" s="5">
        <v>1.0280001916822323</v>
      </c>
      <c r="G5379" s="5">
        <f>'PG facts'!E6</f>
        <v>4</v>
      </c>
      <c r="H5379" s="5">
        <f t="shared" si="166"/>
        <v>1.0567843940987065</v>
      </c>
      <c r="I5379" s="5">
        <f t="shared" si="167"/>
        <v>4.1120007667289293</v>
      </c>
    </row>
    <row r="5380" spans="1:9" ht="25" customHeight="1">
      <c r="A5380" s="1"/>
      <c r="B5380" s="1">
        <v>270</v>
      </c>
      <c r="C5380" s="13" t="s">
        <v>47</v>
      </c>
      <c r="D5380" s="4">
        <v>44742</v>
      </c>
      <c r="E5380" s="4">
        <v>44771</v>
      </c>
      <c r="F5380" s="5">
        <v>2.9122729416084958</v>
      </c>
      <c r="G5380" s="5">
        <f>'PG facts'!E13</f>
        <v>6</v>
      </c>
      <c r="H5380" s="5">
        <f t="shared" si="166"/>
        <v>8.4813336864250015</v>
      </c>
      <c r="I5380" s="5">
        <f t="shared" si="167"/>
        <v>17.473637649650975</v>
      </c>
    </row>
    <row r="5381" spans="1:9" ht="25" customHeight="1">
      <c r="A5381" s="1"/>
      <c r="B5381" s="1">
        <v>270</v>
      </c>
      <c r="C5381" s="13" t="s">
        <v>47</v>
      </c>
      <c r="D5381" s="4">
        <v>44834</v>
      </c>
      <c r="E5381" s="4">
        <v>44853</v>
      </c>
      <c r="F5381" s="5">
        <v>5.8502773415310516</v>
      </c>
      <c r="G5381" s="5">
        <f>'PG facts'!E20</f>
        <v>7</v>
      </c>
      <c r="H5381" s="5">
        <f t="shared" si="166"/>
        <v>34.225744972831627</v>
      </c>
      <c r="I5381" s="5">
        <f t="shared" si="167"/>
        <v>40.951941390717359</v>
      </c>
    </row>
    <row r="5382" spans="1:9" ht="25" customHeight="1">
      <c r="A5382" s="1"/>
      <c r="B5382" s="1">
        <v>270</v>
      </c>
      <c r="C5382" s="13" t="s">
        <v>47</v>
      </c>
      <c r="D5382" s="4">
        <v>44926</v>
      </c>
      <c r="E5382" s="4">
        <v>44945</v>
      </c>
      <c r="F5382" s="5">
        <v>7.2560334575520802</v>
      </c>
      <c r="G5382" s="5">
        <f>'PG facts'!E27</f>
        <v>9</v>
      </c>
      <c r="H5382" s="5">
        <f t="shared" ref="H5382:H5445" si="168">F5382^2</f>
        <v>52.650021537115194</v>
      </c>
      <c r="I5382" s="5">
        <f t="shared" ref="I5382:I5445" si="169">F5382*G5382</f>
        <v>65.30430111796872</v>
      </c>
    </row>
    <row r="5383" spans="1:9" ht="25" customHeight="1">
      <c r="A5383" s="1"/>
      <c r="B5383" s="1">
        <v>270</v>
      </c>
      <c r="C5383" s="13" t="s">
        <v>47</v>
      </c>
      <c r="D5383" s="4">
        <v>45016</v>
      </c>
      <c r="E5383" s="4">
        <v>45037</v>
      </c>
      <c r="F5383" s="5">
        <v>6.7723940234483804</v>
      </c>
      <c r="G5383" s="5">
        <f>'PG facts'!E34</f>
        <v>8</v>
      </c>
      <c r="H5383" s="5">
        <f t="shared" si="168"/>
        <v>45.865320808839343</v>
      </c>
      <c r="I5383" s="5">
        <f t="shared" si="169"/>
        <v>54.179152187587043</v>
      </c>
    </row>
    <row r="5384" spans="1:9" ht="25" customHeight="1">
      <c r="A5384" s="1"/>
      <c r="B5384" s="1">
        <v>270</v>
      </c>
      <c r="C5384" s="13" t="s">
        <v>47</v>
      </c>
      <c r="D5384" s="4">
        <v>45107</v>
      </c>
      <c r="E5384" s="4">
        <v>45135</v>
      </c>
      <c r="F5384" s="5">
        <v>7.0582272321790596</v>
      </c>
      <c r="G5384" s="5">
        <f>'PG facts'!E41</f>
        <v>8</v>
      </c>
      <c r="H5384" s="5">
        <f t="shared" si="168"/>
        <v>49.818571661074067</v>
      </c>
      <c r="I5384" s="5">
        <f t="shared" si="169"/>
        <v>56.465817857432477</v>
      </c>
    </row>
    <row r="5385" spans="1:9" ht="25" customHeight="1">
      <c r="A5385" s="1"/>
      <c r="B5385" s="1">
        <v>270</v>
      </c>
      <c r="C5385" s="13" t="s">
        <v>47</v>
      </c>
      <c r="D5385" s="4">
        <v>45199</v>
      </c>
      <c r="E5385" s="4">
        <v>45217</v>
      </c>
      <c r="F5385" s="5">
        <v>5.4935927157217845</v>
      </c>
      <c r="G5385" s="5">
        <f>'PG facts'!E48</f>
        <v>7</v>
      </c>
      <c r="H5385" s="5">
        <f t="shared" si="168"/>
        <v>30.179560926231453</v>
      </c>
      <c r="I5385" s="5">
        <f t="shared" si="169"/>
        <v>38.455149010052494</v>
      </c>
    </row>
    <row r="5386" spans="1:9" ht="25" customHeight="1">
      <c r="A5386" s="1"/>
      <c r="B5386" s="1">
        <v>270</v>
      </c>
      <c r="C5386" s="13" t="s">
        <v>47</v>
      </c>
      <c r="D5386" s="4">
        <v>45291</v>
      </c>
      <c r="E5386" s="4">
        <v>45314</v>
      </c>
      <c r="F5386" s="5">
        <v>4.2122165191533556</v>
      </c>
      <c r="G5386" s="5">
        <f>'PG facts'!E55</f>
        <v>4</v>
      </c>
      <c r="H5386" s="5">
        <f t="shared" si="168"/>
        <v>17.742768004228413</v>
      </c>
      <c r="I5386" s="5">
        <f t="shared" si="169"/>
        <v>16.848866076613422</v>
      </c>
    </row>
    <row r="5387" spans="1:9" ht="25" customHeight="1">
      <c r="A5387" s="1"/>
      <c r="B5387" s="1">
        <v>270</v>
      </c>
      <c r="C5387" s="13" t="s">
        <v>47</v>
      </c>
      <c r="D5387" s="4">
        <v>45382</v>
      </c>
      <c r="E5387" s="4">
        <v>45401</v>
      </c>
      <c r="F5387" s="5">
        <v>3.636809635836169</v>
      </c>
      <c r="G5387" s="5">
        <f>'PG facts'!E62</f>
        <v>4</v>
      </c>
      <c r="H5387" s="5">
        <f t="shared" si="168"/>
        <v>13.226384327310809</v>
      </c>
      <c r="I5387" s="5">
        <f t="shared" si="169"/>
        <v>14.547238543344676</v>
      </c>
    </row>
    <row r="5388" spans="1:9" ht="25" customHeight="1">
      <c r="A5388" s="1"/>
      <c r="B5388" s="1">
        <v>270</v>
      </c>
      <c r="C5388" s="13" t="s">
        <v>47</v>
      </c>
      <c r="D5388" s="4">
        <v>45473</v>
      </c>
      <c r="E5388" s="4">
        <v>45503</v>
      </c>
      <c r="F5388" s="5">
        <v>1.6547550061168037</v>
      </c>
      <c r="G5388" s="5">
        <f>'PG facts'!E69</f>
        <v>3</v>
      </c>
      <c r="H5388" s="5">
        <f t="shared" si="168"/>
        <v>2.7382141302686231</v>
      </c>
      <c r="I5388" s="5">
        <f t="shared" si="169"/>
        <v>4.9642650183504111</v>
      </c>
    </row>
    <row r="5389" spans="1:9" ht="25" customHeight="1">
      <c r="A5389" s="1"/>
      <c r="B5389" s="1">
        <v>270</v>
      </c>
      <c r="C5389" s="13" t="s">
        <v>47</v>
      </c>
      <c r="D5389" s="4">
        <v>45565</v>
      </c>
      <c r="E5389" s="4">
        <v>45583</v>
      </c>
      <c r="F5389" s="5">
        <v>0.37330111522773102</v>
      </c>
      <c r="G5389" s="5">
        <f>'PG facts'!E76</f>
        <v>1</v>
      </c>
      <c r="H5389" s="5">
        <f t="shared" si="168"/>
        <v>0.13935372263026771</v>
      </c>
      <c r="I5389" s="5">
        <f t="shared" si="169"/>
        <v>0.37330111522773102</v>
      </c>
    </row>
    <row r="5390" spans="1:9" ht="25" customHeight="1">
      <c r="A5390" s="1"/>
      <c r="B5390" s="1">
        <v>270</v>
      </c>
      <c r="C5390" s="13" t="s">
        <v>47</v>
      </c>
      <c r="D5390" s="4">
        <v>45657</v>
      </c>
      <c r="E5390" s="4">
        <v>45679</v>
      </c>
      <c r="F5390" s="5">
        <v>0.34106845677743802</v>
      </c>
      <c r="G5390" s="5">
        <f>'PG facts'!E83</f>
        <v>2</v>
      </c>
      <c r="H5390" s="5">
        <f t="shared" si="168"/>
        <v>0.11632769220854311</v>
      </c>
      <c r="I5390" s="5">
        <f t="shared" si="169"/>
        <v>0.68213691355487605</v>
      </c>
    </row>
    <row r="5391" spans="1:9" ht="25" customHeight="1">
      <c r="A5391" s="1"/>
      <c r="B5391" s="1">
        <v>270</v>
      </c>
      <c r="C5391" s="13" t="s">
        <v>47</v>
      </c>
      <c r="D5391" s="4">
        <v>45747</v>
      </c>
      <c r="E5391" s="4">
        <v>45771</v>
      </c>
      <c r="F5391" s="5">
        <v>0.23594619830289432</v>
      </c>
      <c r="G5391" s="5">
        <f>'PG facts'!E90</f>
        <v>3</v>
      </c>
      <c r="H5391" s="5">
        <f t="shared" si="168"/>
        <v>5.5670608493588729E-2</v>
      </c>
      <c r="I5391" s="5">
        <f t="shared" si="169"/>
        <v>0.70783859490868295</v>
      </c>
    </row>
    <row r="5392" spans="1:9" ht="25" customHeight="1">
      <c r="A5392" s="1"/>
      <c r="B5392" s="1">
        <v>270</v>
      </c>
      <c r="C5392" s="13" t="s">
        <v>50</v>
      </c>
      <c r="D5392" s="4">
        <v>44742</v>
      </c>
      <c r="E5392" s="4">
        <v>44771</v>
      </c>
      <c r="F5392" s="5">
        <v>1.0280001916822323</v>
      </c>
      <c r="G5392" s="5">
        <f>'PG facts'!E13</f>
        <v>6</v>
      </c>
      <c r="H5392" s="5">
        <f t="shared" si="168"/>
        <v>1.0567843940987065</v>
      </c>
      <c r="I5392" s="5">
        <f t="shared" si="169"/>
        <v>6.168001150093394</v>
      </c>
    </row>
    <row r="5393" spans="1:9" ht="25" customHeight="1">
      <c r="A5393" s="1"/>
      <c r="B5393" s="1">
        <v>270</v>
      </c>
      <c r="C5393" s="13" t="s">
        <v>50</v>
      </c>
      <c r="D5393" s="4">
        <v>44834</v>
      </c>
      <c r="E5393" s="4">
        <v>44853</v>
      </c>
      <c r="F5393" s="5">
        <v>2.9122729416084958</v>
      </c>
      <c r="G5393" s="5">
        <f>'PG facts'!E20</f>
        <v>7</v>
      </c>
      <c r="H5393" s="5">
        <f t="shared" si="168"/>
        <v>8.4813336864250015</v>
      </c>
      <c r="I5393" s="5">
        <f t="shared" si="169"/>
        <v>20.385910591259471</v>
      </c>
    </row>
    <row r="5394" spans="1:9" ht="25" customHeight="1">
      <c r="A5394" s="1"/>
      <c r="B5394" s="1">
        <v>270</v>
      </c>
      <c r="C5394" s="13" t="s">
        <v>50</v>
      </c>
      <c r="D5394" s="4">
        <v>44926</v>
      </c>
      <c r="E5394" s="4">
        <v>44945</v>
      </c>
      <c r="F5394" s="5">
        <v>5.8502773415310516</v>
      </c>
      <c r="G5394" s="5">
        <f>'PG facts'!E27</f>
        <v>9</v>
      </c>
      <c r="H5394" s="5">
        <f t="shared" si="168"/>
        <v>34.225744972831627</v>
      </c>
      <c r="I5394" s="5">
        <f t="shared" si="169"/>
        <v>52.652496073779467</v>
      </c>
    </row>
    <row r="5395" spans="1:9" ht="25" customHeight="1">
      <c r="A5395" s="1"/>
      <c r="B5395" s="1">
        <v>270</v>
      </c>
      <c r="C5395" s="13" t="s">
        <v>50</v>
      </c>
      <c r="D5395" s="4">
        <v>45016</v>
      </c>
      <c r="E5395" s="4">
        <v>45037</v>
      </c>
      <c r="F5395" s="5">
        <v>7.2560334575520802</v>
      </c>
      <c r="G5395" s="5">
        <f>'PG facts'!E34</f>
        <v>8</v>
      </c>
      <c r="H5395" s="5">
        <f t="shared" si="168"/>
        <v>52.650021537115194</v>
      </c>
      <c r="I5395" s="5">
        <f t="shared" si="169"/>
        <v>58.048267660416641</v>
      </c>
    </row>
    <row r="5396" spans="1:9" ht="25" customHeight="1">
      <c r="A5396" s="1"/>
      <c r="B5396" s="1">
        <v>270</v>
      </c>
      <c r="C5396" s="13" t="s">
        <v>50</v>
      </c>
      <c r="D5396" s="4">
        <v>45107</v>
      </c>
      <c r="E5396" s="4">
        <v>45135</v>
      </c>
      <c r="F5396" s="5">
        <v>6.7723940234483804</v>
      </c>
      <c r="G5396" s="5">
        <f>'PG facts'!E41</f>
        <v>8</v>
      </c>
      <c r="H5396" s="5">
        <f t="shared" si="168"/>
        <v>45.865320808839343</v>
      </c>
      <c r="I5396" s="5">
        <f t="shared" si="169"/>
        <v>54.179152187587043</v>
      </c>
    </row>
    <row r="5397" spans="1:9" ht="25" customHeight="1">
      <c r="A5397" s="1"/>
      <c r="B5397" s="1">
        <v>270</v>
      </c>
      <c r="C5397" s="13" t="s">
        <v>50</v>
      </c>
      <c r="D5397" s="4">
        <v>45199</v>
      </c>
      <c r="E5397" s="4">
        <v>45217</v>
      </c>
      <c r="F5397" s="5">
        <v>7.0582272321790596</v>
      </c>
      <c r="G5397" s="5">
        <f>'PG facts'!E48</f>
        <v>7</v>
      </c>
      <c r="H5397" s="5">
        <f t="shared" si="168"/>
        <v>49.818571661074067</v>
      </c>
      <c r="I5397" s="5">
        <f t="shared" si="169"/>
        <v>49.40759062525342</v>
      </c>
    </row>
    <row r="5398" spans="1:9" ht="25" customHeight="1">
      <c r="A5398" s="1"/>
      <c r="B5398" s="1">
        <v>270</v>
      </c>
      <c r="C5398" s="13" t="s">
        <v>50</v>
      </c>
      <c r="D5398" s="4">
        <v>45291</v>
      </c>
      <c r="E5398" s="4">
        <v>45314</v>
      </c>
      <c r="F5398" s="5">
        <v>5.4935927157217845</v>
      </c>
      <c r="G5398" s="5">
        <f>'PG facts'!E55</f>
        <v>4</v>
      </c>
      <c r="H5398" s="5">
        <f t="shared" si="168"/>
        <v>30.179560926231453</v>
      </c>
      <c r="I5398" s="5">
        <f t="shared" si="169"/>
        <v>21.974370862887138</v>
      </c>
    </row>
    <row r="5399" spans="1:9" ht="25" customHeight="1">
      <c r="A5399" s="1"/>
      <c r="B5399" s="1">
        <v>270</v>
      </c>
      <c r="C5399" s="13" t="s">
        <v>50</v>
      </c>
      <c r="D5399" s="4">
        <v>45382</v>
      </c>
      <c r="E5399" s="4">
        <v>45401</v>
      </c>
      <c r="F5399" s="5">
        <v>4.2122165191533556</v>
      </c>
      <c r="G5399" s="5">
        <f>'PG facts'!E62</f>
        <v>4</v>
      </c>
      <c r="H5399" s="5">
        <f t="shared" si="168"/>
        <v>17.742768004228413</v>
      </c>
      <c r="I5399" s="5">
        <f t="shared" si="169"/>
        <v>16.848866076613422</v>
      </c>
    </row>
    <row r="5400" spans="1:9" ht="25" customHeight="1">
      <c r="A5400" s="1"/>
      <c r="B5400" s="1">
        <v>270</v>
      </c>
      <c r="C5400" s="13" t="s">
        <v>50</v>
      </c>
      <c r="D5400" s="4">
        <v>45473</v>
      </c>
      <c r="E5400" s="4">
        <v>45503</v>
      </c>
      <c r="F5400" s="5">
        <v>3.636809635836169</v>
      </c>
      <c r="G5400" s="5">
        <f>'PG facts'!E69</f>
        <v>3</v>
      </c>
      <c r="H5400" s="5">
        <f t="shared" si="168"/>
        <v>13.226384327310809</v>
      </c>
      <c r="I5400" s="5">
        <f t="shared" si="169"/>
        <v>10.910428907508507</v>
      </c>
    </row>
    <row r="5401" spans="1:9" ht="25" customHeight="1">
      <c r="A5401" s="1"/>
      <c r="B5401" s="1">
        <v>270</v>
      </c>
      <c r="C5401" s="13" t="s">
        <v>50</v>
      </c>
      <c r="D5401" s="4">
        <v>45565</v>
      </c>
      <c r="E5401" s="4">
        <v>45583</v>
      </c>
      <c r="F5401" s="5">
        <v>1.6547550061168037</v>
      </c>
      <c r="G5401" s="5">
        <f>'PG facts'!E76</f>
        <v>1</v>
      </c>
      <c r="H5401" s="5">
        <f t="shared" si="168"/>
        <v>2.7382141302686231</v>
      </c>
      <c r="I5401" s="5">
        <f t="shared" si="169"/>
        <v>1.6547550061168037</v>
      </c>
    </row>
    <row r="5402" spans="1:9" ht="25" customHeight="1">
      <c r="A5402" s="1"/>
      <c r="B5402" s="1">
        <v>270</v>
      </c>
      <c r="C5402" s="13" t="s">
        <v>50</v>
      </c>
      <c r="D5402" s="4">
        <v>45657</v>
      </c>
      <c r="E5402" s="4">
        <v>45679</v>
      </c>
      <c r="F5402" s="5">
        <v>0.37330111522773102</v>
      </c>
      <c r="G5402" s="5">
        <f>'PG facts'!E83</f>
        <v>2</v>
      </c>
      <c r="H5402" s="5">
        <f t="shared" si="168"/>
        <v>0.13935372263026771</v>
      </c>
      <c r="I5402" s="5">
        <f t="shared" si="169"/>
        <v>0.74660223045546203</v>
      </c>
    </row>
    <row r="5403" spans="1:9" ht="25" customHeight="1">
      <c r="A5403" s="1"/>
      <c r="B5403" s="1">
        <v>270</v>
      </c>
      <c r="C5403" s="13" t="s">
        <v>50</v>
      </c>
      <c r="D5403" s="4">
        <v>45747</v>
      </c>
      <c r="E5403" s="4">
        <v>45771</v>
      </c>
      <c r="F5403" s="5">
        <v>0.34106845677743802</v>
      </c>
      <c r="G5403" s="5">
        <f>'PG facts'!E90</f>
        <v>3</v>
      </c>
      <c r="H5403" s="5">
        <f t="shared" si="168"/>
        <v>0.11632769220854311</v>
      </c>
      <c r="I5403" s="5">
        <f t="shared" si="169"/>
        <v>1.0232053703323141</v>
      </c>
    </row>
    <row r="5404" spans="1:9" ht="25" customHeight="1">
      <c r="A5404" s="1"/>
      <c r="B5404" s="1">
        <v>271</v>
      </c>
      <c r="C5404" s="13" t="s">
        <v>47</v>
      </c>
      <c r="D5404" s="4">
        <v>44651</v>
      </c>
      <c r="E5404" s="4">
        <v>44671</v>
      </c>
      <c r="F5404" s="5">
        <v>1.0280001916822323</v>
      </c>
      <c r="G5404" s="5">
        <f>'PG facts'!E6</f>
        <v>4</v>
      </c>
      <c r="H5404" s="5">
        <f t="shared" si="168"/>
        <v>1.0567843940987065</v>
      </c>
      <c r="I5404" s="5">
        <f t="shared" si="169"/>
        <v>4.1120007667289293</v>
      </c>
    </row>
    <row r="5405" spans="1:9" ht="25" customHeight="1">
      <c r="A5405" s="1"/>
      <c r="B5405" s="1">
        <v>271</v>
      </c>
      <c r="C5405" s="13" t="s">
        <v>47</v>
      </c>
      <c r="D5405" s="4">
        <v>44742</v>
      </c>
      <c r="E5405" s="4">
        <v>44771</v>
      </c>
      <c r="F5405" s="5">
        <v>2.9122729416084958</v>
      </c>
      <c r="G5405" s="5">
        <f>'PG facts'!E13</f>
        <v>6</v>
      </c>
      <c r="H5405" s="5">
        <f t="shared" si="168"/>
        <v>8.4813336864250015</v>
      </c>
      <c r="I5405" s="5">
        <f t="shared" si="169"/>
        <v>17.473637649650975</v>
      </c>
    </row>
    <row r="5406" spans="1:9" ht="25" customHeight="1">
      <c r="A5406" s="1"/>
      <c r="B5406" s="1">
        <v>271</v>
      </c>
      <c r="C5406" s="13" t="s">
        <v>47</v>
      </c>
      <c r="D5406" s="4">
        <v>44834</v>
      </c>
      <c r="E5406" s="4">
        <v>44853</v>
      </c>
      <c r="F5406" s="5">
        <v>5.8502773415310516</v>
      </c>
      <c r="G5406" s="5">
        <f>'PG facts'!E20</f>
        <v>7</v>
      </c>
      <c r="H5406" s="5">
        <f t="shared" si="168"/>
        <v>34.225744972831627</v>
      </c>
      <c r="I5406" s="5">
        <f t="shared" si="169"/>
        <v>40.951941390717359</v>
      </c>
    </row>
    <row r="5407" spans="1:9" ht="25" customHeight="1">
      <c r="A5407" s="1"/>
      <c r="B5407" s="1">
        <v>271</v>
      </c>
      <c r="C5407" s="13" t="s">
        <v>47</v>
      </c>
      <c r="D5407" s="4">
        <v>44926</v>
      </c>
      <c r="E5407" s="4">
        <v>44945</v>
      </c>
      <c r="F5407" s="5">
        <v>7.2560334575520802</v>
      </c>
      <c r="G5407" s="5">
        <f>'PG facts'!E27</f>
        <v>9</v>
      </c>
      <c r="H5407" s="5">
        <f t="shared" si="168"/>
        <v>52.650021537115194</v>
      </c>
      <c r="I5407" s="5">
        <f t="shared" si="169"/>
        <v>65.30430111796872</v>
      </c>
    </row>
    <row r="5408" spans="1:9" ht="25" customHeight="1">
      <c r="A5408" s="1"/>
      <c r="B5408" s="1">
        <v>271</v>
      </c>
      <c r="C5408" s="13" t="s">
        <v>47</v>
      </c>
      <c r="D5408" s="4">
        <v>45016</v>
      </c>
      <c r="E5408" s="4">
        <v>45037</v>
      </c>
      <c r="F5408" s="5">
        <v>6.7723940234483804</v>
      </c>
      <c r="G5408" s="5">
        <f>'PG facts'!E34</f>
        <v>8</v>
      </c>
      <c r="H5408" s="5">
        <f t="shared" si="168"/>
        <v>45.865320808839343</v>
      </c>
      <c r="I5408" s="5">
        <f t="shared" si="169"/>
        <v>54.179152187587043</v>
      </c>
    </row>
    <row r="5409" spans="1:9" ht="25" customHeight="1">
      <c r="A5409" s="1"/>
      <c r="B5409" s="1">
        <v>271</v>
      </c>
      <c r="C5409" s="13" t="s">
        <v>47</v>
      </c>
      <c r="D5409" s="4">
        <v>45107</v>
      </c>
      <c r="E5409" s="4">
        <v>45135</v>
      </c>
      <c r="F5409" s="5">
        <v>7.0582272321790596</v>
      </c>
      <c r="G5409" s="5">
        <f>'PG facts'!E41</f>
        <v>8</v>
      </c>
      <c r="H5409" s="5">
        <f t="shared" si="168"/>
        <v>49.818571661074067</v>
      </c>
      <c r="I5409" s="5">
        <f t="shared" si="169"/>
        <v>56.465817857432477</v>
      </c>
    </row>
    <row r="5410" spans="1:9" ht="25" customHeight="1">
      <c r="A5410" s="1"/>
      <c r="B5410" s="1">
        <v>271</v>
      </c>
      <c r="C5410" s="13" t="s">
        <v>47</v>
      </c>
      <c r="D5410" s="4">
        <v>45199</v>
      </c>
      <c r="E5410" s="4">
        <v>45217</v>
      </c>
      <c r="F5410" s="5">
        <v>5.4935927157217845</v>
      </c>
      <c r="G5410" s="5">
        <f>'PG facts'!E48</f>
        <v>7</v>
      </c>
      <c r="H5410" s="5">
        <f t="shared" si="168"/>
        <v>30.179560926231453</v>
      </c>
      <c r="I5410" s="5">
        <f t="shared" si="169"/>
        <v>38.455149010052494</v>
      </c>
    </row>
    <row r="5411" spans="1:9" ht="25" customHeight="1">
      <c r="A5411" s="1"/>
      <c r="B5411" s="1">
        <v>271</v>
      </c>
      <c r="C5411" s="13" t="s">
        <v>47</v>
      </c>
      <c r="D5411" s="4">
        <v>45291</v>
      </c>
      <c r="E5411" s="4">
        <v>45314</v>
      </c>
      <c r="F5411" s="5">
        <v>4.2122165191533556</v>
      </c>
      <c r="G5411" s="5">
        <f>'PG facts'!E55</f>
        <v>4</v>
      </c>
      <c r="H5411" s="5">
        <f t="shared" si="168"/>
        <v>17.742768004228413</v>
      </c>
      <c r="I5411" s="5">
        <f t="shared" si="169"/>
        <v>16.848866076613422</v>
      </c>
    </row>
    <row r="5412" spans="1:9" ht="25" customHeight="1">
      <c r="A5412" s="1"/>
      <c r="B5412" s="1">
        <v>271</v>
      </c>
      <c r="C5412" s="13" t="s">
        <v>47</v>
      </c>
      <c r="D5412" s="4">
        <v>45382</v>
      </c>
      <c r="E5412" s="4">
        <v>45401</v>
      </c>
      <c r="F5412" s="5">
        <v>3.636809635836169</v>
      </c>
      <c r="G5412" s="5">
        <f>'PG facts'!E62</f>
        <v>4</v>
      </c>
      <c r="H5412" s="5">
        <f t="shared" si="168"/>
        <v>13.226384327310809</v>
      </c>
      <c r="I5412" s="5">
        <f t="shared" si="169"/>
        <v>14.547238543344676</v>
      </c>
    </row>
    <row r="5413" spans="1:9" ht="25" customHeight="1">
      <c r="A5413" s="1"/>
      <c r="B5413" s="1">
        <v>271</v>
      </c>
      <c r="C5413" s="13" t="s">
        <v>47</v>
      </c>
      <c r="D5413" s="4">
        <v>45473</v>
      </c>
      <c r="E5413" s="4">
        <v>45503</v>
      </c>
      <c r="F5413" s="5">
        <v>1.6547550061168037</v>
      </c>
      <c r="G5413" s="5">
        <f>'PG facts'!E69</f>
        <v>3</v>
      </c>
      <c r="H5413" s="5">
        <f t="shared" si="168"/>
        <v>2.7382141302686231</v>
      </c>
      <c r="I5413" s="5">
        <f t="shared" si="169"/>
        <v>4.9642650183504111</v>
      </c>
    </row>
    <row r="5414" spans="1:9" ht="25" customHeight="1">
      <c r="A5414" s="1"/>
      <c r="B5414" s="1">
        <v>271</v>
      </c>
      <c r="C5414" s="13" t="s">
        <v>47</v>
      </c>
      <c r="D5414" s="4">
        <v>45565</v>
      </c>
      <c r="E5414" s="4">
        <v>45583</v>
      </c>
      <c r="F5414" s="5">
        <v>0.37330111522773102</v>
      </c>
      <c r="G5414" s="5">
        <f>'PG facts'!E76</f>
        <v>1</v>
      </c>
      <c r="H5414" s="5">
        <f t="shared" si="168"/>
        <v>0.13935372263026771</v>
      </c>
      <c r="I5414" s="5">
        <f t="shared" si="169"/>
        <v>0.37330111522773102</v>
      </c>
    </row>
    <row r="5415" spans="1:9" ht="25" customHeight="1">
      <c r="A5415" s="1"/>
      <c r="B5415" s="1">
        <v>271</v>
      </c>
      <c r="C5415" s="13" t="s">
        <v>47</v>
      </c>
      <c r="D5415" s="4">
        <v>45657</v>
      </c>
      <c r="E5415" s="4">
        <v>45679</v>
      </c>
      <c r="F5415" s="5">
        <v>0.34106845677743802</v>
      </c>
      <c r="G5415" s="5">
        <f>'PG facts'!E83</f>
        <v>2</v>
      </c>
      <c r="H5415" s="5">
        <f t="shared" si="168"/>
        <v>0.11632769220854311</v>
      </c>
      <c r="I5415" s="5">
        <f t="shared" si="169"/>
        <v>0.68213691355487605</v>
      </c>
    </row>
    <row r="5416" spans="1:9" ht="25" customHeight="1">
      <c r="A5416" s="1"/>
      <c r="B5416" s="1">
        <v>271</v>
      </c>
      <c r="C5416" s="13" t="s">
        <v>47</v>
      </c>
      <c r="D5416" s="4">
        <v>45747</v>
      </c>
      <c r="E5416" s="4">
        <v>45771</v>
      </c>
      <c r="F5416" s="5">
        <v>0.23594619830289432</v>
      </c>
      <c r="G5416" s="5">
        <f>'PG facts'!E90</f>
        <v>3</v>
      </c>
      <c r="H5416" s="5">
        <f t="shared" si="168"/>
        <v>5.5670608493588729E-2</v>
      </c>
      <c r="I5416" s="5">
        <f t="shared" si="169"/>
        <v>0.70783859490868295</v>
      </c>
    </row>
    <row r="5417" spans="1:9" ht="25" customHeight="1">
      <c r="A5417" s="1"/>
      <c r="B5417" s="1">
        <v>271</v>
      </c>
      <c r="C5417" s="13" t="s">
        <v>50</v>
      </c>
      <c r="D5417" s="4">
        <v>44742</v>
      </c>
      <c r="E5417" s="4">
        <v>44771</v>
      </c>
      <c r="F5417" s="5">
        <v>1.0280001916822323</v>
      </c>
      <c r="G5417" s="5">
        <f>'PG facts'!E13</f>
        <v>6</v>
      </c>
      <c r="H5417" s="5">
        <f t="shared" si="168"/>
        <v>1.0567843940987065</v>
      </c>
      <c r="I5417" s="5">
        <f t="shared" si="169"/>
        <v>6.168001150093394</v>
      </c>
    </row>
    <row r="5418" spans="1:9" ht="25" customHeight="1">
      <c r="A5418" s="1"/>
      <c r="B5418" s="1">
        <v>271</v>
      </c>
      <c r="C5418" s="13" t="s">
        <v>50</v>
      </c>
      <c r="D5418" s="4">
        <v>44834</v>
      </c>
      <c r="E5418" s="4">
        <v>44853</v>
      </c>
      <c r="F5418" s="5">
        <v>2.9122729416084958</v>
      </c>
      <c r="G5418" s="5">
        <f>'PG facts'!E20</f>
        <v>7</v>
      </c>
      <c r="H5418" s="5">
        <f t="shared" si="168"/>
        <v>8.4813336864250015</v>
      </c>
      <c r="I5418" s="5">
        <f t="shared" si="169"/>
        <v>20.385910591259471</v>
      </c>
    </row>
    <row r="5419" spans="1:9" ht="25" customHeight="1">
      <c r="A5419" s="1"/>
      <c r="B5419" s="1">
        <v>271</v>
      </c>
      <c r="C5419" s="13" t="s">
        <v>50</v>
      </c>
      <c r="D5419" s="4">
        <v>44926</v>
      </c>
      <c r="E5419" s="4">
        <v>44945</v>
      </c>
      <c r="F5419" s="5">
        <v>5.8502773415310516</v>
      </c>
      <c r="G5419" s="5">
        <f>'PG facts'!E27</f>
        <v>9</v>
      </c>
      <c r="H5419" s="5">
        <f t="shared" si="168"/>
        <v>34.225744972831627</v>
      </c>
      <c r="I5419" s="5">
        <f t="shared" si="169"/>
        <v>52.652496073779467</v>
      </c>
    </row>
    <row r="5420" spans="1:9" ht="25" customHeight="1">
      <c r="A5420" s="1"/>
      <c r="B5420" s="1">
        <v>271</v>
      </c>
      <c r="C5420" s="13" t="s">
        <v>50</v>
      </c>
      <c r="D5420" s="4">
        <v>45016</v>
      </c>
      <c r="E5420" s="4">
        <v>45037</v>
      </c>
      <c r="F5420" s="5">
        <v>7.2560334575520802</v>
      </c>
      <c r="G5420" s="5">
        <f>'PG facts'!E34</f>
        <v>8</v>
      </c>
      <c r="H5420" s="5">
        <f t="shared" si="168"/>
        <v>52.650021537115194</v>
      </c>
      <c r="I5420" s="5">
        <f t="shared" si="169"/>
        <v>58.048267660416641</v>
      </c>
    </row>
    <row r="5421" spans="1:9" ht="25" customHeight="1">
      <c r="A5421" s="1"/>
      <c r="B5421" s="1">
        <v>271</v>
      </c>
      <c r="C5421" s="13" t="s">
        <v>50</v>
      </c>
      <c r="D5421" s="4">
        <v>45107</v>
      </c>
      <c r="E5421" s="4">
        <v>45135</v>
      </c>
      <c r="F5421" s="5">
        <v>6.7723940234483804</v>
      </c>
      <c r="G5421" s="5">
        <f>'PG facts'!E41</f>
        <v>8</v>
      </c>
      <c r="H5421" s="5">
        <f t="shared" si="168"/>
        <v>45.865320808839343</v>
      </c>
      <c r="I5421" s="5">
        <f t="shared" si="169"/>
        <v>54.179152187587043</v>
      </c>
    </row>
    <row r="5422" spans="1:9" ht="25" customHeight="1">
      <c r="A5422" s="1"/>
      <c r="B5422" s="1">
        <v>271</v>
      </c>
      <c r="C5422" s="13" t="s">
        <v>50</v>
      </c>
      <c r="D5422" s="4">
        <v>45199</v>
      </c>
      <c r="E5422" s="4">
        <v>45217</v>
      </c>
      <c r="F5422" s="5">
        <v>7.0582272321790596</v>
      </c>
      <c r="G5422" s="5">
        <f>'PG facts'!E48</f>
        <v>7</v>
      </c>
      <c r="H5422" s="5">
        <f t="shared" si="168"/>
        <v>49.818571661074067</v>
      </c>
      <c r="I5422" s="5">
        <f t="shared" si="169"/>
        <v>49.40759062525342</v>
      </c>
    </row>
    <row r="5423" spans="1:9" ht="25" customHeight="1">
      <c r="A5423" s="1"/>
      <c r="B5423" s="1">
        <v>271</v>
      </c>
      <c r="C5423" s="13" t="s">
        <v>50</v>
      </c>
      <c r="D5423" s="4">
        <v>45291</v>
      </c>
      <c r="E5423" s="4">
        <v>45314</v>
      </c>
      <c r="F5423" s="5">
        <v>5.4935927157217845</v>
      </c>
      <c r="G5423" s="5">
        <f>'PG facts'!E55</f>
        <v>4</v>
      </c>
      <c r="H5423" s="5">
        <f t="shared" si="168"/>
        <v>30.179560926231453</v>
      </c>
      <c r="I5423" s="5">
        <f t="shared" si="169"/>
        <v>21.974370862887138</v>
      </c>
    </row>
    <row r="5424" spans="1:9" ht="25" customHeight="1">
      <c r="A5424" s="1"/>
      <c r="B5424" s="1">
        <v>271</v>
      </c>
      <c r="C5424" s="13" t="s">
        <v>50</v>
      </c>
      <c r="D5424" s="4">
        <v>45382</v>
      </c>
      <c r="E5424" s="4">
        <v>45401</v>
      </c>
      <c r="F5424" s="5">
        <v>4.2122165191533556</v>
      </c>
      <c r="G5424" s="5">
        <f>'PG facts'!E62</f>
        <v>4</v>
      </c>
      <c r="H5424" s="5">
        <f t="shared" si="168"/>
        <v>17.742768004228413</v>
      </c>
      <c r="I5424" s="5">
        <f t="shared" si="169"/>
        <v>16.848866076613422</v>
      </c>
    </row>
    <row r="5425" spans="1:9" ht="25" customHeight="1">
      <c r="A5425" s="1"/>
      <c r="B5425" s="1">
        <v>271</v>
      </c>
      <c r="C5425" s="13" t="s">
        <v>50</v>
      </c>
      <c r="D5425" s="4">
        <v>45473</v>
      </c>
      <c r="E5425" s="4">
        <v>45503</v>
      </c>
      <c r="F5425" s="5">
        <v>3.636809635836169</v>
      </c>
      <c r="G5425" s="5">
        <f>'PG facts'!E69</f>
        <v>3</v>
      </c>
      <c r="H5425" s="5">
        <f t="shared" si="168"/>
        <v>13.226384327310809</v>
      </c>
      <c r="I5425" s="5">
        <f t="shared" si="169"/>
        <v>10.910428907508507</v>
      </c>
    </row>
    <row r="5426" spans="1:9" ht="25" customHeight="1">
      <c r="A5426" s="1"/>
      <c r="B5426" s="1">
        <v>271</v>
      </c>
      <c r="C5426" s="13" t="s">
        <v>50</v>
      </c>
      <c r="D5426" s="4">
        <v>45565</v>
      </c>
      <c r="E5426" s="4">
        <v>45583</v>
      </c>
      <c r="F5426" s="5">
        <v>1.6547550061168037</v>
      </c>
      <c r="G5426" s="5">
        <f>'PG facts'!E76</f>
        <v>1</v>
      </c>
      <c r="H5426" s="5">
        <f t="shared" si="168"/>
        <v>2.7382141302686231</v>
      </c>
      <c r="I5426" s="5">
        <f t="shared" si="169"/>
        <v>1.6547550061168037</v>
      </c>
    </row>
    <row r="5427" spans="1:9" ht="25" customHeight="1">
      <c r="A5427" s="1"/>
      <c r="B5427" s="1">
        <v>271</v>
      </c>
      <c r="C5427" s="13" t="s">
        <v>50</v>
      </c>
      <c r="D5427" s="4">
        <v>45657</v>
      </c>
      <c r="E5427" s="4">
        <v>45679</v>
      </c>
      <c r="F5427" s="5">
        <v>0.37330111522773102</v>
      </c>
      <c r="G5427" s="5">
        <f>'PG facts'!E83</f>
        <v>2</v>
      </c>
      <c r="H5427" s="5">
        <f t="shared" si="168"/>
        <v>0.13935372263026771</v>
      </c>
      <c r="I5427" s="5">
        <f t="shared" si="169"/>
        <v>0.74660223045546203</v>
      </c>
    </row>
    <row r="5428" spans="1:9" ht="25" customHeight="1">
      <c r="A5428" s="1"/>
      <c r="B5428" s="1">
        <v>271</v>
      </c>
      <c r="C5428" s="13" t="s">
        <v>50</v>
      </c>
      <c r="D5428" s="4">
        <v>45747</v>
      </c>
      <c r="E5428" s="4">
        <v>45771</v>
      </c>
      <c r="F5428" s="5">
        <v>0.34106845677743802</v>
      </c>
      <c r="G5428" s="5">
        <f>'PG facts'!E90</f>
        <v>3</v>
      </c>
      <c r="H5428" s="5">
        <f t="shared" si="168"/>
        <v>0.11632769220854311</v>
      </c>
      <c r="I5428" s="5">
        <f t="shared" si="169"/>
        <v>1.0232053703323141</v>
      </c>
    </row>
    <row r="5429" spans="1:9" ht="25" customHeight="1">
      <c r="A5429" s="1"/>
      <c r="B5429" s="1">
        <v>272</v>
      </c>
      <c r="C5429" s="13" t="s">
        <v>47</v>
      </c>
      <c r="D5429" s="4">
        <v>44651</v>
      </c>
      <c r="E5429" s="4">
        <v>44671</v>
      </c>
      <c r="F5429" s="5">
        <v>1.0280001916822323</v>
      </c>
      <c r="G5429" s="5">
        <f>'PG facts'!E6</f>
        <v>4</v>
      </c>
      <c r="H5429" s="5">
        <f t="shared" si="168"/>
        <v>1.0567843940987065</v>
      </c>
      <c r="I5429" s="5">
        <f t="shared" si="169"/>
        <v>4.1120007667289293</v>
      </c>
    </row>
    <row r="5430" spans="1:9" ht="25" customHeight="1">
      <c r="A5430" s="1"/>
      <c r="B5430" s="1">
        <v>272</v>
      </c>
      <c r="C5430" s="13" t="s">
        <v>47</v>
      </c>
      <c r="D5430" s="4">
        <v>44742</v>
      </c>
      <c r="E5430" s="4">
        <v>44771</v>
      </c>
      <c r="F5430" s="5">
        <v>2.9122729416084958</v>
      </c>
      <c r="G5430" s="5">
        <f>'PG facts'!E13</f>
        <v>6</v>
      </c>
      <c r="H5430" s="5">
        <f t="shared" si="168"/>
        <v>8.4813336864250015</v>
      </c>
      <c r="I5430" s="5">
        <f t="shared" si="169"/>
        <v>17.473637649650975</v>
      </c>
    </row>
    <row r="5431" spans="1:9" ht="25" customHeight="1">
      <c r="A5431" s="1"/>
      <c r="B5431" s="1">
        <v>272</v>
      </c>
      <c r="C5431" s="13" t="s">
        <v>47</v>
      </c>
      <c r="D5431" s="4">
        <v>44834</v>
      </c>
      <c r="E5431" s="4">
        <v>44853</v>
      </c>
      <c r="F5431" s="5">
        <v>5.8502773415310516</v>
      </c>
      <c r="G5431" s="5">
        <f>'PG facts'!E20</f>
        <v>7</v>
      </c>
      <c r="H5431" s="5">
        <f t="shared" si="168"/>
        <v>34.225744972831627</v>
      </c>
      <c r="I5431" s="5">
        <f t="shared" si="169"/>
        <v>40.951941390717359</v>
      </c>
    </row>
    <row r="5432" spans="1:9" ht="25" customHeight="1">
      <c r="A5432" s="1"/>
      <c r="B5432" s="1">
        <v>272</v>
      </c>
      <c r="C5432" s="13" t="s">
        <v>47</v>
      </c>
      <c r="D5432" s="4">
        <v>44926</v>
      </c>
      <c r="E5432" s="4">
        <v>44945</v>
      </c>
      <c r="F5432" s="5">
        <v>7.2560334575520802</v>
      </c>
      <c r="G5432" s="5">
        <f>'PG facts'!E27</f>
        <v>9</v>
      </c>
      <c r="H5432" s="5">
        <f t="shared" si="168"/>
        <v>52.650021537115194</v>
      </c>
      <c r="I5432" s="5">
        <f t="shared" si="169"/>
        <v>65.30430111796872</v>
      </c>
    </row>
    <row r="5433" spans="1:9" ht="25" customHeight="1">
      <c r="A5433" s="1"/>
      <c r="B5433" s="1">
        <v>272</v>
      </c>
      <c r="C5433" s="13" t="s">
        <v>47</v>
      </c>
      <c r="D5433" s="4">
        <v>45016</v>
      </c>
      <c r="E5433" s="4">
        <v>45037</v>
      </c>
      <c r="F5433" s="5">
        <v>6.7723940234483804</v>
      </c>
      <c r="G5433" s="5">
        <f>'PG facts'!E34</f>
        <v>8</v>
      </c>
      <c r="H5433" s="5">
        <f t="shared" si="168"/>
        <v>45.865320808839343</v>
      </c>
      <c r="I5433" s="5">
        <f t="shared" si="169"/>
        <v>54.179152187587043</v>
      </c>
    </row>
    <row r="5434" spans="1:9" ht="25" customHeight="1">
      <c r="A5434" s="1"/>
      <c r="B5434" s="1">
        <v>272</v>
      </c>
      <c r="C5434" s="13" t="s">
        <v>47</v>
      </c>
      <c r="D5434" s="4">
        <v>45107</v>
      </c>
      <c r="E5434" s="4">
        <v>45135</v>
      </c>
      <c r="F5434" s="5">
        <v>7.0582272321790596</v>
      </c>
      <c r="G5434" s="5">
        <f>'PG facts'!E41</f>
        <v>8</v>
      </c>
      <c r="H5434" s="5">
        <f t="shared" si="168"/>
        <v>49.818571661074067</v>
      </c>
      <c r="I5434" s="5">
        <f t="shared" si="169"/>
        <v>56.465817857432477</v>
      </c>
    </row>
    <row r="5435" spans="1:9" ht="25" customHeight="1">
      <c r="A5435" s="1"/>
      <c r="B5435" s="1">
        <v>272</v>
      </c>
      <c r="C5435" s="13" t="s">
        <v>47</v>
      </c>
      <c r="D5435" s="4">
        <v>45199</v>
      </c>
      <c r="E5435" s="4">
        <v>45217</v>
      </c>
      <c r="F5435" s="5">
        <v>5.4935927157217845</v>
      </c>
      <c r="G5435" s="5">
        <f>'PG facts'!E48</f>
        <v>7</v>
      </c>
      <c r="H5435" s="5">
        <f t="shared" si="168"/>
        <v>30.179560926231453</v>
      </c>
      <c r="I5435" s="5">
        <f t="shared" si="169"/>
        <v>38.455149010052494</v>
      </c>
    </row>
    <row r="5436" spans="1:9" ht="25" customHeight="1">
      <c r="A5436" s="1"/>
      <c r="B5436" s="1">
        <v>272</v>
      </c>
      <c r="C5436" s="13" t="s">
        <v>47</v>
      </c>
      <c r="D5436" s="4">
        <v>45291</v>
      </c>
      <c r="E5436" s="4">
        <v>45314</v>
      </c>
      <c r="F5436" s="5">
        <v>4.2122165191533556</v>
      </c>
      <c r="G5436" s="5">
        <f>'PG facts'!E55</f>
        <v>4</v>
      </c>
      <c r="H5436" s="5">
        <f t="shared" si="168"/>
        <v>17.742768004228413</v>
      </c>
      <c r="I5436" s="5">
        <f t="shared" si="169"/>
        <v>16.848866076613422</v>
      </c>
    </row>
    <row r="5437" spans="1:9" ht="25" customHeight="1">
      <c r="A5437" s="1"/>
      <c r="B5437" s="1">
        <v>272</v>
      </c>
      <c r="C5437" s="13" t="s">
        <v>47</v>
      </c>
      <c r="D5437" s="4">
        <v>45382</v>
      </c>
      <c r="E5437" s="4">
        <v>45401</v>
      </c>
      <c r="F5437" s="5">
        <v>3.636809635836169</v>
      </c>
      <c r="G5437" s="5">
        <f>'PG facts'!E62</f>
        <v>4</v>
      </c>
      <c r="H5437" s="5">
        <f t="shared" si="168"/>
        <v>13.226384327310809</v>
      </c>
      <c r="I5437" s="5">
        <f t="shared" si="169"/>
        <v>14.547238543344676</v>
      </c>
    </row>
    <row r="5438" spans="1:9" ht="25" customHeight="1">
      <c r="A5438" s="1"/>
      <c r="B5438" s="1">
        <v>272</v>
      </c>
      <c r="C5438" s="13" t="s">
        <v>47</v>
      </c>
      <c r="D5438" s="4">
        <v>45473</v>
      </c>
      <c r="E5438" s="4">
        <v>45503</v>
      </c>
      <c r="F5438" s="5">
        <v>1.6547550061168037</v>
      </c>
      <c r="G5438" s="5">
        <f>'PG facts'!E69</f>
        <v>3</v>
      </c>
      <c r="H5438" s="5">
        <f t="shared" si="168"/>
        <v>2.7382141302686231</v>
      </c>
      <c r="I5438" s="5">
        <f t="shared" si="169"/>
        <v>4.9642650183504111</v>
      </c>
    </row>
    <row r="5439" spans="1:9" ht="25" customHeight="1">
      <c r="A5439" s="1"/>
      <c r="B5439" s="1">
        <v>272</v>
      </c>
      <c r="C5439" s="13" t="s">
        <v>47</v>
      </c>
      <c r="D5439" s="4">
        <v>45565</v>
      </c>
      <c r="E5439" s="4">
        <v>45583</v>
      </c>
      <c r="F5439" s="5">
        <v>0.37330111522773102</v>
      </c>
      <c r="G5439" s="5">
        <f>'PG facts'!E76</f>
        <v>1</v>
      </c>
      <c r="H5439" s="5">
        <f t="shared" si="168"/>
        <v>0.13935372263026771</v>
      </c>
      <c r="I5439" s="5">
        <f t="shared" si="169"/>
        <v>0.37330111522773102</v>
      </c>
    </row>
    <row r="5440" spans="1:9" ht="25" customHeight="1">
      <c r="A5440" s="1"/>
      <c r="B5440" s="1">
        <v>272</v>
      </c>
      <c r="C5440" s="13" t="s">
        <v>47</v>
      </c>
      <c r="D5440" s="4">
        <v>45657</v>
      </c>
      <c r="E5440" s="4">
        <v>45679</v>
      </c>
      <c r="F5440" s="5">
        <v>0.34106845677743802</v>
      </c>
      <c r="G5440" s="5">
        <f>'PG facts'!E83</f>
        <v>2</v>
      </c>
      <c r="H5440" s="5">
        <f t="shared" si="168"/>
        <v>0.11632769220854311</v>
      </c>
      <c r="I5440" s="5">
        <f t="shared" si="169"/>
        <v>0.68213691355487605</v>
      </c>
    </row>
    <row r="5441" spans="1:9" ht="25" customHeight="1">
      <c r="A5441" s="1"/>
      <c r="B5441" s="1">
        <v>272</v>
      </c>
      <c r="C5441" s="13" t="s">
        <v>47</v>
      </c>
      <c r="D5441" s="4">
        <v>45747</v>
      </c>
      <c r="E5441" s="4">
        <v>45771</v>
      </c>
      <c r="F5441" s="5">
        <v>0.23594619830289432</v>
      </c>
      <c r="G5441" s="5">
        <f>'PG facts'!E90</f>
        <v>3</v>
      </c>
      <c r="H5441" s="5">
        <f t="shared" si="168"/>
        <v>5.5670608493588729E-2</v>
      </c>
      <c r="I5441" s="5">
        <f t="shared" si="169"/>
        <v>0.70783859490868295</v>
      </c>
    </row>
    <row r="5442" spans="1:9" ht="25" customHeight="1">
      <c r="A5442" s="1"/>
      <c r="B5442" s="1">
        <v>272</v>
      </c>
      <c r="C5442" s="13" t="s">
        <v>50</v>
      </c>
      <c r="D5442" s="4">
        <v>44742</v>
      </c>
      <c r="E5442" s="4">
        <v>44771</v>
      </c>
      <c r="F5442" s="5">
        <v>1.0280001916822323</v>
      </c>
      <c r="G5442" s="5">
        <f>'PG facts'!E13</f>
        <v>6</v>
      </c>
      <c r="H5442" s="5">
        <f t="shared" si="168"/>
        <v>1.0567843940987065</v>
      </c>
      <c r="I5442" s="5">
        <f t="shared" si="169"/>
        <v>6.168001150093394</v>
      </c>
    </row>
    <row r="5443" spans="1:9" ht="25" customHeight="1">
      <c r="A5443" s="1"/>
      <c r="B5443" s="1">
        <v>272</v>
      </c>
      <c r="C5443" s="13" t="s">
        <v>50</v>
      </c>
      <c r="D5443" s="4">
        <v>44834</v>
      </c>
      <c r="E5443" s="4">
        <v>44853</v>
      </c>
      <c r="F5443" s="5">
        <v>2.9122729416084958</v>
      </c>
      <c r="G5443" s="5">
        <f>'PG facts'!E20</f>
        <v>7</v>
      </c>
      <c r="H5443" s="5">
        <f t="shared" si="168"/>
        <v>8.4813336864250015</v>
      </c>
      <c r="I5443" s="5">
        <f t="shared" si="169"/>
        <v>20.385910591259471</v>
      </c>
    </row>
    <row r="5444" spans="1:9" ht="25" customHeight="1">
      <c r="A5444" s="1"/>
      <c r="B5444" s="1">
        <v>272</v>
      </c>
      <c r="C5444" s="13" t="s">
        <v>50</v>
      </c>
      <c r="D5444" s="4">
        <v>44926</v>
      </c>
      <c r="E5444" s="4">
        <v>44945</v>
      </c>
      <c r="F5444" s="5">
        <v>5.8502773415310516</v>
      </c>
      <c r="G5444" s="5">
        <f>'PG facts'!E27</f>
        <v>9</v>
      </c>
      <c r="H5444" s="5">
        <f t="shared" si="168"/>
        <v>34.225744972831627</v>
      </c>
      <c r="I5444" s="5">
        <f t="shared" si="169"/>
        <v>52.652496073779467</v>
      </c>
    </row>
    <row r="5445" spans="1:9" ht="25" customHeight="1">
      <c r="A5445" s="1"/>
      <c r="B5445" s="1">
        <v>272</v>
      </c>
      <c r="C5445" s="13" t="s">
        <v>50</v>
      </c>
      <c r="D5445" s="4">
        <v>45016</v>
      </c>
      <c r="E5445" s="4">
        <v>45037</v>
      </c>
      <c r="F5445" s="5">
        <v>7.2560334575520802</v>
      </c>
      <c r="G5445" s="5">
        <f>'PG facts'!E34</f>
        <v>8</v>
      </c>
      <c r="H5445" s="5">
        <f t="shared" si="168"/>
        <v>52.650021537115194</v>
      </c>
      <c r="I5445" s="5">
        <f t="shared" si="169"/>
        <v>58.048267660416641</v>
      </c>
    </row>
    <row r="5446" spans="1:9" ht="25" customHeight="1">
      <c r="A5446" s="1"/>
      <c r="B5446" s="1">
        <v>272</v>
      </c>
      <c r="C5446" s="13" t="s">
        <v>50</v>
      </c>
      <c r="D5446" s="4">
        <v>45107</v>
      </c>
      <c r="E5446" s="4">
        <v>45135</v>
      </c>
      <c r="F5446" s="5">
        <v>6.7723940234483804</v>
      </c>
      <c r="G5446" s="5">
        <f>'PG facts'!E41</f>
        <v>8</v>
      </c>
      <c r="H5446" s="5">
        <f t="shared" ref="H5446:H5509" si="170">F5446^2</f>
        <v>45.865320808839343</v>
      </c>
      <c r="I5446" s="5">
        <f t="shared" ref="I5446:I5509" si="171">F5446*G5446</f>
        <v>54.179152187587043</v>
      </c>
    </row>
    <row r="5447" spans="1:9" ht="25" customHeight="1">
      <c r="A5447" s="1"/>
      <c r="B5447" s="1">
        <v>272</v>
      </c>
      <c r="C5447" s="13" t="s">
        <v>50</v>
      </c>
      <c r="D5447" s="4">
        <v>45199</v>
      </c>
      <c r="E5447" s="4">
        <v>45217</v>
      </c>
      <c r="F5447" s="5">
        <v>7.0582272321790596</v>
      </c>
      <c r="G5447" s="5">
        <f>'PG facts'!E48</f>
        <v>7</v>
      </c>
      <c r="H5447" s="5">
        <f t="shared" si="170"/>
        <v>49.818571661074067</v>
      </c>
      <c r="I5447" s="5">
        <f t="shared" si="171"/>
        <v>49.40759062525342</v>
      </c>
    </row>
    <row r="5448" spans="1:9" ht="25" customHeight="1">
      <c r="A5448" s="1"/>
      <c r="B5448" s="1">
        <v>272</v>
      </c>
      <c r="C5448" s="13" t="s">
        <v>50</v>
      </c>
      <c r="D5448" s="4">
        <v>45291</v>
      </c>
      <c r="E5448" s="4">
        <v>45314</v>
      </c>
      <c r="F5448" s="5">
        <v>5.4935927157217845</v>
      </c>
      <c r="G5448" s="5">
        <f>'PG facts'!E55</f>
        <v>4</v>
      </c>
      <c r="H5448" s="5">
        <f t="shared" si="170"/>
        <v>30.179560926231453</v>
      </c>
      <c r="I5448" s="5">
        <f t="shared" si="171"/>
        <v>21.974370862887138</v>
      </c>
    </row>
    <row r="5449" spans="1:9" ht="25" customHeight="1">
      <c r="A5449" s="1"/>
      <c r="B5449" s="1">
        <v>272</v>
      </c>
      <c r="C5449" s="13" t="s">
        <v>50</v>
      </c>
      <c r="D5449" s="4">
        <v>45382</v>
      </c>
      <c r="E5449" s="4">
        <v>45401</v>
      </c>
      <c r="F5449" s="5">
        <v>4.2122165191533556</v>
      </c>
      <c r="G5449" s="5">
        <f>'PG facts'!E62</f>
        <v>4</v>
      </c>
      <c r="H5449" s="5">
        <f t="shared" si="170"/>
        <v>17.742768004228413</v>
      </c>
      <c r="I5449" s="5">
        <f t="shared" si="171"/>
        <v>16.848866076613422</v>
      </c>
    </row>
    <row r="5450" spans="1:9" ht="25" customHeight="1">
      <c r="A5450" s="1"/>
      <c r="B5450" s="1">
        <v>272</v>
      </c>
      <c r="C5450" s="13" t="s">
        <v>50</v>
      </c>
      <c r="D5450" s="4">
        <v>45473</v>
      </c>
      <c r="E5450" s="4">
        <v>45503</v>
      </c>
      <c r="F5450" s="5">
        <v>3.636809635836169</v>
      </c>
      <c r="G5450" s="5">
        <f>'PG facts'!E69</f>
        <v>3</v>
      </c>
      <c r="H5450" s="5">
        <f t="shared" si="170"/>
        <v>13.226384327310809</v>
      </c>
      <c r="I5450" s="5">
        <f t="shared" si="171"/>
        <v>10.910428907508507</v>
      </c>
    </row>
    <row r="5451" spans="1:9" ht="25" customHeight="1">
      <c r="A5451" s="1"/>
      <c r="B5451" s="1">
        <v>272</v>
      </c>
      <c r="C5451" s="13" t="s">
        <v>50</v>
      </c>
      <c r="D5451" s="4">
        <v>45565</v>
      </c>
      <c r="E5451" s="4">
        <v>45583</v>
      </c>
      <c r="F5451" s="5">
        <v>1.6547550061168037</v>
      </c>
      <c r="G5451" s="5">
        <f>'PG facts'!E76</f>
        <v>1</v>
      </c>
      <c r="H5451" s="5">
        <f t="shared" si="170"/>
        <v>2.7382141302686231</v>
      </c>
      <c r="I5451" s="5">
        <f t="shared" si="171"/>
        <v>1.6547550061168037</v>
      </c>
    </row>
    <row r="5452" spans="1:9" ht="25" customHeight="1">
      <c r="A5452" s="1"/>
      <c r="B5452" s="1">
        <v>272</v>
      </c>
      <c r="C5452" s="13" t="s">
        <v>50</v>
      </c>
      <c r="D5452" s="4">
        <v>45657</v>
      </c>
      <c r="E5452" s="4">
        <v>45679</v>
      </c>
      <c r="F5452" s="5">
        <v>0.37330111522773102</v>
      </c>
      <c r="G5452" s="5">
        <f>'PG facts'!E83</f>
        <v>2</v>
      </c>
      <c r="H5452" s="5">
        <f t="shared" si="170"/>
        <v>0.13935372263026771</v>
      </c>
      <c r="I5452" s="5">
        <f t="shared" si="171"/>
        <v>0.74660223045546203</v>
      </c>
    </row>
    <row r="5453" spans="1:9" ht="25" customHeight="1">
      <c r="A5453" s="1"/>
      <c r="B5453" s="1">
        <v>272</v>
      </c>
      <c r="C5453" s="13" t="s">
        <v>50</v>
      </c>
      <c r="D5453" s="4">
        <v>45747</v>
      </c>
      <c r="E5453" s="4">
        <v>45771</v>
      </c>
      <c r="F5453" s="5">
        <v>0.34106845677743802</v>
      </c>
      <c r="G5453" s="5">
        <f>'PG facts'!E90</f>
        <v>3</v>
      </c>
      <c r="H5453" s="5">
        <f t="shared" si="170"/>
        <v>0.11632769220854311</v>
      </c>
      <c r="I5453" s="5">
        <f t="shared" si="171"/>
        <v>1.0232053703323141</v>
      </c>
    </row>
    <row r="5454" spans="1:9" ht="25" customHeight="1">
      <c r="A5454" s="1"/>
      <c r="B5454" s="1">
        <v>273</v>
      </c>
      <c r="C5454" s="13" t="s">
        <v>47</v>
      </c>
      <c r="D5454" s="4">
        <v>44651</v>
      </c>
      <c r="E5454" s="4">
        <v>44671</v>
      </c>
      <c r="F5454" s="5">
        <v>1.0280001916822323</v>
      </c>
      <c r="G5454" s="5">
        <f>'PG facts'!E6</f>
        <v>4</v>
      </c>
      <c r="H5454" s="5">
        <f t="shared" si="170"/>
        <v>1.0567843940987065</v>
      </c>
      <c r="I5454" s="5">
        <f t="shared" si="171"/>
        <v>4.1120007667289293</v>
      </c>
    </row>
    <row r="5455" spans="1:9" ht="25" customHeight="1">
      <c r="A5455" s="1"/>
      <c r="B5455" s="1">
        <v>273</v>
      </c>
      <c r="C5455" s="13" t="s">
        <v>47</v>
      </c>
      <c r="D5455" s="4">
        <v>44742</v>
      </c>
      <c r="E5455" s="4">
        <v>44771</v>
      </c>
      <c r="F5455" s="5">
        <v>2.9122729416084958</v>
      </c>
      <c r="G5455" s="5">
        <f>'PG facts'!E13</f>
        <v>6</v>
      </c>
      <c r="H5455" s="5">
        <f t="shared" si="170"/>
        <v>8.4813336864250015</v>
      </c>
      <c r="I5455" s="5">
        <f t="shared" si="171"/>
        <v>17.473637649650975</v>
      </c>
    </row>
    <row r="5456" spans="1:9" ht="25" customHeight="1">
      <c r="A5456" s="1"/>
      <c r="B5456" s="1">
        <v>273</v>
      </c>
      <c r="C5456" s="13" t="s">
        <v>47</v>
      </c>
      <c r="D5456" s="4">
        <v>44834</v>
      </c>
      <c r="E5456" s="4">
        <v>44853</v>
      </c>
      <c r="F5456" s="5">
        <v>5.8502773415310516</v>
      </c>
      <c r="G5456" s="5">
        <f>'PG facts'!E20</f>
        <v>7</v>
      </c>
      <c r="H5456" s="5">
        <f t="shared" si="170"/>
        <v>34.225744972831627</v>
      </c>
      <c r="I5456" s="5">
        <f t="shared" si="171"/>
        <v>40.951941390717359</v>
      </c>
    </row>
    <row r="5457" spans="1:9" ht="25" customHeight="1">
      <c r="A5457" s="1"/>
      <c r="B5457" s="1">
        <v>273</v>
      </c>
      <c r="C5457" s="13" t="s">
        <v>47</v>
      </c>
      <c r="D5457" s="4">
        <v>44926</v>
      </c>
      <c r="E5457" s="4">
        <v>44945</v>
      </c>
      <c r="F5457" s="5">
        <v>7.2560334575520802</v>
      </c>
      <c r="G5457" s="5">
        <f>'PG facts'!E27</f>
        <v>9</v>
      </c>
      <c r="H5457" s="5">
        <f t="shared" si="170"/>
        <v>52.650021537115194</v>
      </c>
      <c r="I5457" s="5">
        <f t="shared" si="171"/>
        <v>65.30430111796872</v>
      </c>
    </row>
    <row r="5458" spans="1:9" ht="25" customHeight="1">
      <c r="A5458" s="1"/>
      <c r="B5458" s="1">
        <v>273</v>
      </c>
      <c r="C5458" s="13" t="s">
        <v>47</v>
      </c>
      <c r="D5458" s="4">
        <v>45016</v>
      </c>
      <c r="E5458" s="4">
        <v>45037</v>
      </c>
      <c r="F5458" s="5">
        <v>6.7723940234483804</v>
      </c>
      <c r="G5458" s="5">
        <f>'PG facts'!E34</f>
        <v>8</v>
      </c>
      <c r="H5458" s="5">
        <f t="shared" si="170"/>
        <v>45.865320808839343</v>
      </c>
      <c r="I5458" s="5">
        <f t="shared" si="171"/>
        <v>54.179152187587043</v>
      </c>
    </row>
    <row r="5459" spans="1:9" ht="25" customHeight="1">
      <c r="A5459" s="1"/>
      <c r="B5459" s="1">
        <v>273</v>
      </c>
      <c r="C5459" s="13" t="s">
        <v>47</v>
      </c>
      <c r="D5459" s="4">
        <v>45107</v>
      </c>
      <c r="E5459" s="4">
        <v>45135</v>
      </c>
      <c r="F5459" s="5">
        <v>7.0582272321790596</v>
      </c>
      <c r="G5459" s="5">
        <f>'PG facts'!E41</f>
        <v>8</v>
      </c>
      <c r="H5459" s="5">
        <f t="shared" si="170"/>
        <v>49.818571661074067</v>
      </c>
      <c r="I5459" s="5">
        <f t="shared" si="171"/>
        <v>56.465817857432477</v>
      </c>
    </row>
    <row r="5460" spans="1:9" ht="25" customHeight="1">
      <c r="A5460" s="1"/>
      <c r="B5460" s="1">
        <v>273</v>
      </c>
      <c r="C5460" s="13" t="s">
        <v>47</v>
      </c>
      <c r="D5460" s="4">
        <v>45199</v>
      </c>
      <c r="E5460" s="4">
        <v>45217</v>
      </c>
      <c r="F5460" s="5">
        <v>5.4935927157217845</v>
      </c>
      <c r="G5460" s="5">
        <f>'PG facts'!E48</f>
        <v>7</v>
      </c>
      <c r="H5460" s="5">
        <f t="shared" si="170"/>
        <v>30.179560926231453</v>
      </c>
      <c r="I5460" s="5">
        <f t="shared" si="171"/>
        <v>38.455149010052494</v>
      </c>
    </row>
    <row r="5461" spans="1:9" ht="25" customHeight="1">
      <c r="A5461" s="1"/>
      <c r="B5461" s="1">
        <v>273</v>
      </c>
      <c r="C5461" s="13" t="s">
        <v>47</v>
      </c>
      <c r="D5461" s="4">
        <v>45291</v>
      </c>
      <c r="E5461" s="4">
        <v>45314</v>
      </c>
      <c r="F5461" s="5">
        <v>4.2122165191533556</v>
      </c>
      <c r="G5461" s="5">
        <f>'PG facts'!E55</f>
        <v>4</v>
      </c>
      <c r="H5461" s="5">
        <f t="shared" si="170"/>
        <v>17.742768004228413</v>
      </c>
      <c r="I5461" s="5">
        <f t="shared" si="171"/>
        <v>16.848866076613422</v>
      </c>
    </row>
    <row r="5462" spans="1:9" ht="25" customHeight="1">
      <c r="A5462" s="1"/>
      <c r="B5462" s="1">
        <v>273</v>
      </c>
      <c r="C5462" s="13" t="s">
        <v>47</v>
      </c>
      <c r="D5462" s="4">
        <v>45382</v>
      </c>
      <c r="E5462" s="4">
        <v>45401</v>
      </c>
      <c r="F5462" s="5">
        <v>3.636809635836169</v>
      </c>
      <c r="G5462" s="5">
        <f>'PG facts'!E62</f>
        <v>4</v>
      </c>
      <c r="H5462" s="5">
        <f t="shared" si="170"/>
        <v>13.226384327310809</v>
      </c>
      <c r="I5462" s="5">
        <f t="shared" si="171"/>
        <v>14.547238543344676</v>
      </c>
    </row>
    <row r="5463" spans="1:9" ht="25" customHeight="1">
      <c r="A5463" s="1"/>
      <c r="B5463" s="1">
        <v>273</v>
      </c>
      <c r="C5463" s="13" t="s">
        <v>47</v>
      </c>
      <c r="D5463" s="4">
        <v>45473</v>
      </c>
      <c r="E5463" s="4">
        <v>45503</v>
      </c>
      <c r="F5463" s="5">
        <v>1.6547550061168037</v>
      </c>
      <c r="G5463" s="5">
        <f>'PG facts'!E69</f>
        <v>3</v>
      </c>
      <c r="H5463" s="5">
        <f t="shared" si="170"/>
        <v>2.7382141302686231</v>
      </c>
      <c r="I5463" s="5">
        <f t="shared" si="171"/>
        <v>4.9642650183504111</v>
      </c>
    </row>
    <row r="5464" spans="1:9" ht="25" customHeight="1">
      <c r="A5464" s="1"/>
      <c r="B5464" s="1">
        <v>273</v>
      </c>
      <c r="C5464" s="13" t="s">
        <v>47</v>
      </c>
      <c r="D5464" s="4">
        <v>45565</v>
      </c>
      <c r="E5464" s="4">
        <v>45583</v>
      </c>
      <c r="F5464" s="5">
        <v>0.37330111522773102</v>
      </c>
      <c r="G5464" s="5">
        <f>'PG facts'!E76</f>
        <v>1</v>
      </c>
      <c r="H5464" s="5">
        <f t="shared" si="170"/>
        <v>0.13935372263026771</v>
      </c>
      <c r="I5464" s="5">
        <f t="shared" si="171"/>
        <v>0.37330111522773102</v>
      </c>
    </row>
    <row r="5465" spans="1:9" ht="25" customHeight="1">
      <c r="A5465" s="1"/>
      <c r="B5465" s="1">
        <v>273</v>
      </c>
      <c r="C5465" s="13" t="s">
        <v>47</v>
      </c>
      <c r="D5465" s="4">
        <v>45657</v>
      </c>
      <c r="E5465" s="4">
        <v>45679</v>
      </c>
      <c r="F5465" s="5">
        <v>0.34106845677743802</v>
      </c>
      <c r="G5465" s="5">
        <f>'PG facts'!E83</f>
        <v>2</v>
      </c>
      <c r="H5465" s="5">
        <f t="shared" si="170"/>
        <v>0.11632769220854311</v>
      </c>
      <c r="I5465" s="5">
        <f t="shared" si="171"/>
        <v>0.68213691355487605</v>
      </c>
    </row>
    <row r="5466" spans="1:9" ht="25" customHeight="1">
      <c r="A5466" s="1"/>
      <c r="B5466" s="1">
        <v>273</v>
      </c>
      <c r="C5466" s="13" t="s">
        <v>47</v>
      </c>
      <c r="D5466" s="4">
        <v>45747</v>
      </c>
      <c r="E5466" s="4">
        <v>45771</v>
      </c>
      <c r="F5466" s="5">
        <v>0.23594619830289432</v>
      </c>
      <c r="G5466" s="5">
        <f>'PG facts'!E90</f>
        <v>3</v>
      </c>
      <c r="H5466" s="5">
        <f t="shared" si="170"/>
        <v>5.5670608493588729E-2</v>
      </c>
      <c r="I5466" s="5">
        <f t="shared" si="171"/>
        <v>0.70783859490868295</v>
      </c>
    </row>
    <row r="5467" spans="1:9" ht="25" customHeight="1">
      <c r="A5467" s="1"/>
      <c r="B5467" s="1">
        <v>273</v>
      </c>
      <c r="C5467" s="13" t="s">
        <v>50</v>
      </c>
      <c r="D5467" s="4">
        <v>44742</v>
      </c>
      <c r="E5467" s="4">
        <v>44771</v>
      </c>
      <c r="F5467" s="5">
        <v>1.0280001916822323</v>
      </c>
      <c r="G5467" s="5">
        <f>'PG facts'!E13</f>
        <v>6</v>
      </c>
      <c r="H5467" s="5">
        <f t="shared" si="170"/>
        <v>1.0567843940987065</v>
      </c>
      <c r="I5467" s="5">
        <f t="shared" si="171"/>
        <v>6.168001150093394</v>
      </c>
    </row>
    <row r="5468" spans="1:9" ht="25" customHeight="1">
      <c r="A5468" s="1"/>
      <c r="B5468" s="1">
        <v>273</v>
      </c>
      <c r="C5468" s="13" t="s">
        <v>50</v>
      </c>
      <c r="D5468" s="4">
        <v>44834</v>
      </c>
      <c r="E5468" s="4">
        <v>44853</v>
      </c>
      <c r="F5468" s="5">
        <v>2.9122729416084958</v>
      </c>
      <c r="G5468" s="5">
        <f>'PG facts'!E20</f>
        <v>7</v>
      </c>
      <c r="H5468" s="5">
        <f t="shared" si="170"/>
        <v>8.4813336864250015</v>
      </c>
      <c r="I5468" s="5">
        <f t="shared" si="171"/>
        <v>20.385910591259471</v>
      </c>
    </row>
    <row r="5469" spans="1:9" ht="25" customHeight="1">
      <c r="A5469" s="1"/>
      <c r="B5469" s="1">
        <v>273</v>
      </c>
      <c r="C5469" s="13" t="s">
        <v>50</v>
      </c>
      <c r="D5469" s="4">
        <v>44926</v>
      </c>
      <c r="E5469" s="4">
        <v>44945</v>
      </c>
      <c r="F5469" s="5">
        <v>5.8502773415310516</v>
      </c>
      <c r="G5469" s="5">
        <f>'PG facts'!E27</f>
        <v>9</v>
      </c>
      <c r="H5469" s="5">
        <f t="shared" si="170"/>
        <v>34.225744972831627</v>
      </c>
      <c r="I5469" s="5">
        <f t="shared" si="171"/>
        <v>52.652496073779467</v>
      </c>
    </row>
    <row r="5470" spans="1:9" ht="25" customHeight="1">
      <c r="A5470" s="1"/>
      <c r="B5470" s="1">
        <v>273</v>
      </c>
      <c r="C5470" s="13" t="s">
        <v>50</v>
      </c>
      <c r="D5470" s="4">
        <v>45016</v>
      </c>
      <c r="E5470" s="4">
        <v>45037</v>
      </c>
      <c r="F5470" s="5">
        <v>7.2560334575520802</v>
      </c>
      <c r="G5470" s="5">
        <f>'PG facts'!E34</f>
        <v>8</v>
      </c>
      <c r="H5470" s="5">
        <f t="shared" si="170"/>
        <v>52.650021537115194</v>
      </c>
      <c r="I5470" s="5">
        <f t="shared" si="171"/>
        <v>58.048267660416641</v>
      </c>
    </row>
    <row r="5471" spans="1:9" ht="25" customHeight="1">
      <c r="A5471" s="1"/>
      <c r="B5471" s="1">
        <v>273</v>
      </c>
      <c r="C5471" s="13" t="s">
        <v>50</v>
      </c>
      <c r="D5471" s="4">
        <v>45107</v>
      </c>
      <c r="E5471" s="4">
        <v>45135</v>
      </c>
      <c r="F5471" s="5">
        <v>6.7723940234483804</v>
      </c>
      <c r="G5471" s="5">
        <f>'PG facts'!E41</f>
        <v>8</v>
      </c>
      <c r="H5471" s="5">
        <f t="shared" si="170"/>
        <v>45.865320808839343</v>
      </c>
      <c r="I5471" s="5">
        <f t="shared" si="171"/>
        <v>54.179152187587043</v>
      </c>
    </row>
    <row r="5472" spans="1:9" ht="25" customHeight="1">
      <c r="A5472" s="1"/>
      <c r="B5472" s="1">
        <v>273</v>
      </c>
      <c r="C5472" s="13" t="s">
        <v>50</v>
      </c>
      <c r="D5472" s="4">
        <v>45199</v>
      </c>
      <c r="E5472" s="4">
        <v>45217</v>
      </c>
      <c r="F5472" s="5">
        <v>7.0582272321790596</v>
      </c>
      <c r="G5472" s="5">
        <f>'PG facts'!E48</f>
        <v>7</v>
      </c>
      <c r="H5472" s="5">
        <f t="shared" si="170"/>
        <v>49.818571661074067</v>
      </c>
      <c r="I5472" s="5">
        <f t="shared" si="171"/>
        <v>49.40759062525342</v>
      </c>
    </row>
    <row r="5473" spans="1:9" ht="25" customHeight="1">
      <c r="A5473" s="1"/>
      <c r="B5473" s="1">
        <v>273</v>
      </c>
      <c r="C5473" s="13" t="s">
        <v>50</v>
      </c>
      <c r="D5473" s="4">
        <v>45291</v>
      </c>
      <c r="E5473" s="4">
        <v>45314</v>
      </c>
      <c r="F5473" s="5">
        <v>5.4935927157217845</v>
      </c>
      <c r="G5473" s="5">
        <f>'PG facts'!E55</f>
        <v>4</v>
      </c>
      <c r="H5473" s="5">
        <f t="shared" si="170"/>
        <v>30.179560926231453</v>
      </c>
      <c r="I5473" s="5">
        <f t="shared" si="171"/>
        <v>21.974370862887138</v>
      </c>
    </row>
    <row r="5474" spans="1:9" ht="25" customHeight="1">
      <c r="A5474" s="1"/>
      <c r="B5474" s="1">
        <v>273</v>
      </c>
      <c r="C5474" s="13" t="s">
        <v>50</v>
      </c>
      <c r="D5474" s="4">
        <v>45382</v>
      </c>
      <c r="E5474" s="4">
        <v>45401</v>
      </c>
      <c r="F5474" s="5">
        <v>4.2122165191533556</v>
      </c>
      <c r="G5474" s="5">
        <f>'PG facts'!E62</f>
        <v>4</v>
      </c>
      <c r="H5474" s="5">
        <f t="shared" si="170"/>
        <v>17.742768004228413</v>
      </c>
      <c r="I5474" s="5">
        <f t="shared" si="171"/>
        <v>16.848866076613422</v>
      </c>
    </row>
    <row r="5475" spans="1:9" ht="25" customHeight="1">
      <c r="A5475" s="1"/>
      <c r="B5475" s="1">
        <v>273</v>
      </c>
      <c r="C5475" s="13" t="s">
        <v>50</v>
      </c>
      <c r="D5475" s="4">
        <v>45473</v>
      </c>
      <c r="E5475" s="4">
        <v>45503</v>
      </c>
      <c r="F5475" s="5">
        <v>3.636809635836169</v>
      </c>
      <c r="G5475" s="5">
        <f>'PG facts'!E69</f>
        <v>3</v>
      </c>
      <c r="H5475" s="5">
        <f t="shared" si="170"/>
        <v>13.226384327310809</v>
      </c>
      <c r="I5475" s="5">
        <f t="shared" si="171"/>
        <v>10.910428907508507</v>
      </c>
    </row>
    <row r="5476" spans="1:9" ht="25" customHeight="1">
      <c r="A5476" s="1"/>
      <c r="B5476" s="1">
        <v>273</v>
      </c>
      <c r="C5476" s="13" t="s">
        <v>50</v>
      </c>
      <c r="D5476" s="4">
        <v>45565</v>
      </c>
      <c r="E5476" s="4">
        <v>45583</v>
      </c>
      <c r="F5476" s="5">
        <v>1.6547550061168037</v>
      </c>
      <c r="G5476" s="5">
        <f>'PG facts'!E76</f>
        <v>1</v>
      </c>
      <c r="H5476" s="5">
        <f t="shared" si="170"/>
        <v>2.7382141302686231</v>
      </c>
      <c r="I5476" s="5">
        <f t="shared" si="171"/>
        <v>1.6547550061168037</v>
      </c>
    </row>
    <row r="5477" spans="1:9" ht="25" customHeight="1">
      <c r="A5477" s="1"/>
      <c r="B5477" s="1">
        <v>273</v>
      </c>
      <c r="C5477" s="13" t="s">
        <v>50</v>
      </c>
      <c r="D5477" s="4">
        <v>45657</v>
      </c>
      <c r="E5477" s="4">
        <v>45679</v>
      </c>
      <c r="F5477" s="5">
        <v>0.37330111522773102</v>
      </c>
      <c r="G5477" s="5">
        <f>'PG facts'!E83</f>
        <v>2</v>
      </c>
      <c r="H5477" s="5">
        <f t="shared" si="170"/>
        <v>0.13935372263026771</v>
      </c>
      <c r="I5477" s="5">
        <f t="shared" si="171"/>
        <v>0.74660223045546203</v>
      </c>
    </row>
    <row r="5478" spans="1:9" ht="25" customHeight="1">
      <c r="A5478" s="1"/>
      <c r="B5478" s="1">
        <v>273</v>
      </c>
      <c r="C5478" s="13" t="s">
        <v>50</v>
      </c>
      <c r="D5478" s="4">
        <v>45747</v>
      </c>
      <c r="E5478" s="4">
        <v>45771</v>
      </c>
      <c r="F5478" s="5">
        <v>0.34106845677743802</v>
      </c>
      <c r="G5478" s="5">
        <f>'PG facts'!E90</f>
        <v>3</v>
      </c>
      <c r="H5478" s="5">
        <f t="shared" si="170"/>
        <v>0.11632769220854311</v>
      </c>
      <c r="I5478" s="5">
        <f t="shared" si="171"/>
        <v>1.0232053703323141</v>
      </c>
    </row>
    <row r="5479" spans="1:9" ht="25" customHeight="1">
      <c r="A5479" s="1"/>
      <c r="B5479" s="1">
        <v>274</v>
      </c>
      <c r="C5479" s="13" t="s">
        <v>47</v>
      </c>
      <c r="D5479" s="4">
        <v>44651</v>
      </c>
      <c r="E5479" s="4">
        <v>44671</v>
      </c>
      <c r="F5479" s="5">
        <v>1.0280001916822323</v>
      </c>
      <c r="G5479" s="5">
        <f>'PG facts'!E6</f>
        <v>4</v>
      </c>
      <c r="H5479" s="5">
        <f t="shared" si="170"/>
        <v>1.0567843940987065</v>
      </c>
      <c r="I5479" s="5">
        <f t="shared" si="171"/>
        <v>4.1120007667289293</v>
      </c>
    </row>
    <row r="5480" spans="1:9" ht="25" customHeight="1">
      <c r="A5480" s="1"/>
      <c r="B5480" s="1">
        <v>274</v>
      </c>
      <c r="C5480" s="13" t="s">
        <v>47</v>
      </c>
      <c r="D5480" s="4">
        <v>44742</v>
      </c>
      <c r="E5480" s="4">
        <v>44771</v>
      </c>
      <c r="F5480" s="5">
        <v>2.9122729416084958</v>
      </c>
      <c r="G5480" s="5">
        <f>'PG facts'!E13</f>
        <v>6</v>
      </c>
      <c r="H5480" s="5">
        <f t="shared" si="170"/>
        <v>8.4813336864250015</v>
      </c>
      <c r="I5480" s="5">
        <f t="shared" si="171"/>
        <v>17.473637649650975</v>
      </c>
    </row>
    <row r="5481" spans="1:9" ht="25" customHeight="1">
      <c r="A5481" s="1"/>
      <c r="B5481" s="1">
        <v>274</v>
      </c>
      <c r="C5481" s="13" t="s">
        <v>47</v>
      </c>
      <c r="D5481" s="4">
        <v>44834</v>
      </c>
      <c r="E5481" s="4">
        <v>44853</v>
      </c>
      <c r="F5481" s="5">
        <v>5.8502773415310516</v>
      </c>
      <c r="G5481" s="5">
        <f>'PG facts'!E20</f>
        <v>7</v>
      </c>
      <c r="H5481" s="5">
        <f t="shared" si="170"/>
        <v>34.225744972831627</v>
      </c>
      <c r="I5481" s="5">
        <f t="shared" si="171"/>
        <v>40.951941390717359</v>
      </c>
    </row>
    <row r="5482" spans="1:9" ht="25" customHeight="1">
      <c r="A5482" s="1"/>
      <c r="B5482" s="1">
        <v>274</v>
      </c>
      <c r="C5482" s="13" t="s">
        <v>47</v>
      </c>
      <c r="D5482" s="4">
        <v>44926</v>
      </c>
      <c r="E5482" s="4">
        <v>44945</v>
      </c>
      <c r="F5482" s="5">
        <v>7.2560334575520802</v>
      </c>
      <c r="G5482" s="5">
        <f>'PG facts'!E27</f>
        <v>9</v>
      </c>
      <c r="H5482" s="5">
        <f t="shared" si="170"/>
        <v>52.650021537115194</v>
      </c>
      <c r="I5482" s="5">
        <f t="shared" si="171"/>
        <v>65.30430111796872</v>
      </c>
    </row>
    <row r="5483" spans="1:9" ht="25" customHeight="1">
      <c r="A5483" s="1"/>
      <c r="B5483" s="1">
        <v>274</v>
      </c>
      <c r="C5483" s="13" t="s">
        <v>47</v>
      </c>
      <c r="D5483" s="4">
        <v>45016</v>
      </c>
      <c r="E5483" s="4">
        <v>45037</v>
      </c>
      <c r="F5483" s="5">
        <v>6.7723940234483804</v>
      </c>
      <c r="G5483" s="5">
        <f>'PG facts'!E34</f>
        <v>8</v>
      </c>
      <c r="H5483" s="5">
        <f t="shared" si="170"/>
        <v>45.865320808839343</v>
      </c>
      <c r="I5483" s="5">
        <f t="shared" si="171"/>
        <v>54.179152187587043</v>
      </c>
    </row>
    <row r="5484" spans="1:9" ht="25" customHeight="1">
      <c r="A5484" s="1"/>
      <c r="B5484" s="1">
        <v>274</v>
      </c>
      <c r="C5484" s="13" t="s">
        <v>47</v>
      </c>
      <c r="D5484" s="4">
        <v>45107</v>
      </c>
      <c r="E5484" s="4">
        <v>45135</v>
      </c>
      <c r="F5484" s="5">
        <v>7.0582272321790596</v>
      </c>
      <c r="G5484" s="5">
        <f>'PG facts'!E41</f>
        <v>8</v>
      </c>
      <c r="H5484" s="5">
        <f t="shared" si="170"/>
        <v>49.818571661074067</v>
      </c>
      <c r="I5484" s="5">
        <f t="shared" si="171"/>
        <v>56.465817857432477</v>
      </c>
    </row>
    <row r="5485" spans="1:9" ht="25" customHeight="1">
      <c r="A5485" s="1"/>
      <c r="B5485" s="1">
        <v>274</v>
      </c>
      <c r="C5485" s="13" t="s">
        <v>47</v>
      </c>
      <c r="D5485" s="4">
        <v>45199</v>
      </c>
      <c r="E5485" s="4">
        <v>45217</v>
      </c>
      <c r="F5485" s="5">
        <v>5.4935927157217845</v>
      </c>
      <c r="G5485" s="5">
        <f>'PG facts'!E48</f>
        <v>7</v>
      </c>
      <c r="H5485" s="5">
        <f t="shared" si="170"/>
        <v>30.179560926231453</v>
      </c>
      <c r="I5485" s="5">
        <f t="shared" si="171"/>
        <v>38.455149010052494</v>
      </c>
    </row>
    <row r="5486" spans="1:9" ht="25" customHeight="1">
      <c r="A5486" s="1"/>
      <c r="B5486" s="1">
        <v>274</v>
      </c>
      <c r="C5486" s="13" t="s">
        <v>47</v>
      </c>
      <c r="D5486" s="4">
        <v>45291</v>
      </c>
      <c r="E5486" s="4">
        <v>45314</v>
      </c>
      <c r="F5486" s="5">
        <v>4.2122165191533556</v>
      </c>
      <c r="G5486" s="5">
        <f>'PG facts'!E55</f>
        <v>4</v>
      </c>
      <c r="H5486" s="5">
        <f t="shared" si="170"/>
        <v>17.742768004228413</v>
      </c>
      <c r="I5486" s="5">
        <f t="shared" si="171"/>
        <v>16.848866076613422</v>
      </c>
    </row>
    <row r="5487" spans="1:9" ht="25" customHeight="1">
      <c r="A5487" s="1"/>
      <c r="B5487" s="1">
        <v>274</v>
      </c>
      <c r="C5487" s="13" t="s">
        <v>47</v>
      </c>
      <c r="D5487" s="4">
        <v>45382</v>
      </c>
      <c r="E5487" s="4">
        <v>45401</v>
      </c>
      <c r="F5487" s="5">
        <v>3.636809635836169</v>
      </c>
      <c r="G5487" s="5">
        <f>'PG facts'!E62</f>
        <v>4</v>
      </c>
      <c r="H5487" s="5">
        <f t="shared" si="170"/>
        <v>13.226384327310809</v>
      </c>
      <c r="I5487" s="5">
        <f t="shared" si="171"/>
        <v>14.547238543344676</v>
      </c>
    </row>
    <row r="5488" spans="1:9" ht="25" customHeight="1">
      <c r="A5488" s="1"/>
      <c r="B5488" s="1">
        <v>274</v>
      </c>
      <c r="C5488" s="13" t="s">
        <v>47</v>
      </c>
      <c r="D5488" s="4">
        <v>45473</v>
      </c>
      <c r="E5488" s="4">
        <v>45503</v>
      </c>
      <c r="F5488" s="5">
        <v>1.6547550061168037</v>
      </c>
      <c r="G5488" s="5">
        <f>'PG facts'!E69</f>
        <v>3</v>
      </c>
      <c r="H5488" s="5">
        <f t="shared" si="170"/>
        <v>2.7382141302686231</v>
      </c>
      <c r="I5488" s="5">
        <f t="shared" si="171"/>
        <v>4.9642650183504111</v>
      </c>
    </row>
    <row r="5489" spans="1:9" ht="25" customHeight="1">
      <c r="A5489" s="1"/>
      <c r="B5489" s="1">
        <v>274</v>
      </c>
      <c r="C5489" s="13" t="s">
        <v>47</v>
      </c>
      <c r="D5489" s="4">
        <v>45565</v>
      </c>
      <c r="E5489" s="4">
        <v>45583</v>
      </c>
      <c r="F5489" s="5">
        <v>0.37330111522773102</v>
      </c>
      <c r="G5489" s="5">
        <f>'PG facts'!E76</f>
        <v>1</v>
      </c>
      <c r="H5489" s="5">
        <f t="shared" si="170"/>
        <v>0.13935372263026771</v>
      </c>
      <c r="I5489" s="5">
        <f t="shared" si="171"/>
        <v>0.37330111522773102</v>
      </c>
    </row>
    <row r="5490" spans="1:9" ht="25" customHeight="1">
      <c r="A5490" s="1"/>
      <c r="B5490" s="1">
        <v>274</v>
      </c>
      <c r="C5490" s="13" t="s">
        <v>47</v>
      </c>
      <c r="D5490" s="4">
        <v>45657</v>
      </c>
      <c r="E5490" s="4">
        <v>45679</v>
      </c>
      <c r="F5490" s="5">
        <v>0.34106845677743802</v>
      </c>
      <c r="G5490" s="5">
        <f>'PG facts'!E83</f>
        <v>2</v>
      </c>
      <c r="H5490" s="5">
        <f t="shared" si="170"/>
        <v>0.11632769220854311</v>
      </c>
      <c r="I5490" s="5">
        <f t="shared" si="171"/>
        <v>0.68213691355487605</v>
      </c>
    </row>
    <row r="5491" spans="1:9" ht="25" customHeight="1">
      <c r="A5491" s="1"/>
      <c r="B5491" s="1">
        <v>274</v>
      </c>
      <c r="C5491" s="13" t="s">
        <v>47</v>
      </c>
      <c r="D5491" s="4">
        <v>45747</v>
      </c>
      <c r="E5491" s="4">
        <v>45771</v>
      </c>
      <c r="F5491" s="5">
        <v>0.23594619830289432</v>
      </c>
      <c r="G5491" s="5">
        <f>'PG facts'!E90</f>
        <v>3</v>
      </c>
      <c r="H5491" s="5">
        <f t="shared" si="170"/>
        <v>5.5670608493588729E-2</v>
      </c>
      <c r="I5491" s="5">
        <f t="shared" si="171"/>
        <v>0.70783859490868295</v>
      </c>
    </row>
    <row r="5492" spans="1:9" ht="25" customHeight="1">
      <c r="A5492" s="1"/>
      <c r="B5492" s="1">
        <v>274</v>
      </c>
      <c r="C5492" s="13" t="s">
        <v>50</v>
      </c>
      <c r="D5492" s="4">
        <v>44742</v>
      </c>
      <c r="E5492" s="4">
        <v>44771</v>
      </c>
      <c r="F5492" s="5">
        <v>1.0280001916822323</v>
      </c>
      <c r="G5492" s="5">
        <f>'PG facts'!E13</f>
        <v>6</v>
      </c>
      <c r="H5492" s="5">
        <f t="shared" si="170"/>
        <v>1.0567843940987065</v>
      </c>
      <c r="I5492" s="5">
        <f t="shared" si="171"/>
        <v>6.168001150093394</v>
      </c>
    </row>
    <row r="5493" spans="1:9" ht="25" customHeight="1">
      <c r="A5493" s="1"/>
      <c r="B5493" s="1">
        <v>274</v>
      </c>
      <c r="C5493" s="13" t="s">
        <v>50</v>
      </c>
      <c r="D5493" s="4">
        <v>44834</v>
      </c>
      <c r="E5493" s="4">
        <v>44853</v>
      </c>
      <c r="F5493" s="5">
        <v>2.9122729416084958</v>
      </c>
      <c r="G5493" s="5">
        <f>'PG facts'!E20</f>
        <v>7</v>
      </c>
      <c r="H5493" s="5">
        <f t="shared" si="170"/>
        <v>8.4813336864250015</v>
      </c>
      <c r="I5493" s="5">
        <f t="shared" si="171"/>
        <v>20.385910591259471</v>
      </c>
    </row>
    <row r="5494" spans="1:9" ht="25" customHeight="1">
      <c r="A5494" s="1"/>
      <c r="B5494" s="1">
        <v>274</v>
      </c>
      <c r="C5494" s="13" t="s">
        <v>50</v>
      </c>
      <c r="D5494" s="4">
        <v>44926</v>
      </c>
      <c r="E5494" s="4">
        <v>44945</v>
      </c>
      <c r="F5494" s="5">
        <v>5.8502773415310516</v>
      </c>
      <c r="G5494" s="5">
        <f>'PG facts'!E27</f>
        <v>9</v>
      </c>
      <c r="H5494" s="5">
        <f t="shared" si="170"/>
        <v>34.225744972831627</v>
      </c>
      <c r="I5494" s="5">
        <f t="shared" si="171"/>
        <v>52.652496073779467</v>
      </c>
    </row>
    <row r="5495" spans="1:9" ht="25" customHeight="1">
      <c r="A5495" s="1"/>
      <c r="B5495" s="1">
        <v>274</v>
      </c>
      <c r="C5495" s="13" t="s">
        <v>50</v>
      </c>
      <c r="D5495" s="4">
        <v>45016</v>
      </c>
      <c r="E5495" s="4">
        <v>45037</v>
      </c>
      <c r="F5495" s="5">
        <v>7.2560334575520802</v>
      </c>
      <c r="G5495" s="5">
        <f>'PG facts'!E34</f>
        <v>8</v>
      </c>
      <c r="H5495" s="5">
        <f t="shared" si="170"/>
        <v>52.650021537115194</v>
      </c>
      <c r="I5495" s="5">
        <f t="shared" si="171"/>
        <v>58.048267660416641</v>
      </c>
    </row>
    <row r="5496" spans="1:9" ht="25" customHeight="1">
      <c r="A5496" s="1"/>
      <c r="B5496" s="1">
        <v>274</v>
      </c>
      <c r="C5496" s="13" t="s">
        <v>50</v>
      </c>
      <c r="D5496" s="4">
        <v>45107</v>
      </c>
      <c r="E5496" s="4">
        <v>45135</v>
      </c>
      <c r="F5496" s="5">
        <v>6.7723940234483804</v>
      </c>
      <c r="G5496" s="5">
        <f>'PG facts'!E41</f>
        <v>8</v>
      </c>
      <c r="H5496" s="5">
        <f t="shared" si="170"/>
        <v>45.865320808839343</v>
      </c>
      <c r="I5496" s="5">
        <f t="shared" si="171"/>
        <v>54.179152187587043</v>
      </c>
    </row>
    <row r="5497" spans="1:9" ht="25" customHeight="1">
      <c r="A5497" s="1"/>
      <c r="B5497" s="1">
        <v>274</v>
      </c>
      <c r="C5497" s="13" t="s">
        <v>50</v>
      </c>
      <c r="D5497" s="4">
        <v>45199</v>
      </c>
      <c r="E5497" s="4">
        <v>45217</v>
      </c>
      <c r="F5497" s="5">
        <v>7.0582272321790596</v>
      </c>
      <c r="G5497" s="5">
        <f>'PG facts'!E48</f>
        <v>7</v>
      </c>
      <c r="H5497" s="5">
        <f t="shared" si="170"/>
        <v>49.818571661074067</v>
      </c>
      <c r="I5497" s="5">
        <f t="shared" si="171"/>
        <v>49.40759062525342</v>
      </c>
    </row>
    <row r="5498" spans="1:9" ht="25" customHeight="1">
      <c r="A5498" s="1"/>
      <c r="B5498" s="1">
        <v>274</v>
      </c>
      <c r="C5498" s="13" t="s">
        <v>50</v>
      </c>
      <c r="D5498" s="4">
        <v>45291</v>
      </c>
      <c r="E5498" s="4">
        <v>45314</v>
      </c>
      <c r="F5498" s="5">
        <v>5.4935927157217845</v>
      </c>
      <c r="G5498" s="5">
        <f>'PG facts'!E55</f>
        <v>4</v>
      </c>
      <c r="H5498" s="5">
        <f t="shared" si="170"/>
        <v>30.179560926231453</v>
      </c>
      <c r="I5498" s="5">
        <f t="shared" si="171"/>
        <v>21.974370862887138</v>
      </c>
    </row>
    <row r="5499" spans="1:9" ht="25" customHeight="1">
      <c r="A5499" s="1"/>
      <c r="B5499" s="1">
        <v>274</v>
      </c>
      <c r="C5499" s="13" t="s">
        <v>50</v>
      </c>
      <c r="D5499" s="4">
        <v>45382</v>
      </c>
      <c r="E5499" s="4">
        <v>45401</v>
      </c>
      <c r="F5499" s="5">
        <v>4.2122165191533556</v>
      </c>
      <c r="G5499" s="5">
        <f>'PG facts'!E62</f>
        <v>4</v>
      </c>
      <c r="H5499" s="5">
        <f t="shared" si="170"/>
        <v>17.742768004228413</v>
      </c>
      <c r="I5499" s="5">
        <f t="shared" si="171"/>
        <v>16.848866076613422</v>
      </c>
    </row>
    <row r="5500" spans="1:9" ht="25" customHeight="1">
      <c r="A5500" s="1"/>
      <c r="B5500" s="1">
        <v>274</v>
      </c>
      <c r="C5500" s="13" t="s">
        <v>50</v>
      </c>
      <c r="D5500" s="4">
        <v>45473</v>
      </c>
      <c r="E5500" s="4">
        <v>45503</v>
      </c>
      <c r="F5500" s="5">
        <v>3.636809635836169</v>
      </c>
      <c r="G5500" s="5">
        <f>'PG facts'!E69</f>
        <v>3</v>
      </c>
      <c r="H5500" s="5">
        <f t="shared" si="170"/>
        <v>13.226384327310809</v>
      </c>
      <c r="I5500" s="5">
        <f t="shared" si="171"/>
        <v>10.910428907508507</v>
      </c>
    </row>
    <row r="5501" spans="1:9" ht="25" customHeight="1">
      <c r="A5501" s="1"/>
      <c r="B5501" s="1">
        <v>274</v>
      </c>
      <c r="C5501" s="13" t="s">
        <v>50</v>
      </c>
      <c r="D5501" s="4">
        <v>45565</v>
      </c>
      <c r="E5501" s="4">
        <v>45583</v>
      </c>
      <c r="F5501" s="5">
        <v>1.6547550061168037</v>
      </c>
      <c r="G5501" s="5">
        <f>'PG facts'!E76</f>
        <v>1</v>
      </c>
      <c r="H5501" s="5">
        <f t="shared" si="170"/>
        <v>2.7382141302686231</v>
      </c>
      <c r="I5501" s="5">
        <f t="shared" si="171"/>
        <v>1.6547550061168037</v>
      </c>
    </row>
    <row r="5502" spans="1:9" ht="25" customHeight="1">
      <c r="A5502" s="1"/>
      <c r="B5502" s="1">
        <v>274</v>
      </c>
      <c r="C5502" s="13" t="s">
        <v>50</v>
      </c>
      <c r="D5502" s="4">
        <v>45657</v>
      </c>
      <c r="E5502" s="4">
        <v>45679</v>
      </c>
      <c r="F5502" s="5">
        <v>0.37330111522773102</v>
      </c>
      <c r="G5502" s="5">
        <f>'PG facts'!E83</f>
        <v>2</v>
      </c>
      <c r="H5502" s="5">
        <f t="shared" si="170"/>
        <v>0.13935372263026771</v>
      </c>
      <c r="I5502" s="5">
        <f t="shared" si="171"/>
        <v>0.74660223045546203</v>
      </c>
    </row>
    <row r="5503" spans="1:9" ht="25" customHeight="1">
      <c r="A5503" s="1"/>
      <c r="B5503" s="1">
        <v>274</v>
      </c>
      <c r="C5503" s="13" t="s">
        <v>50</v>
      </c>
      <c r="D5503" s="4">
        <v>45747</v>
      </c>
      <c r="E5503" s="4">
        <v>45771</v>
      </c>
      <c r="F5503" s="5">
        <v>0.34106845677743802</v>
      </c>
      <c r="G5503" s="5">
        <f>'PG facts'!E90</f>
        <v>3</v>
      </c>
      <c r="H5503" s="5">
        <f t="shared" si="170"/>
        <v>0.11632769220854311</v>
      </c>
      <c r="I5503" s="5">
        <f t="shared" si="171"/>
        <v>1.0232053703323141</v>
      </c>
    </row>
    <row r="5504" spans="1:9" ht="25" customHeight="1">
      <c r="A5504" s="1"/>
      <c r="B5504" s="1">
        <v>275</v>
      </c>
      <c r="C5504" s="13" t="s">
        <v>47</v>
      </c>
      <c r="D5504" s="4">
        <v>44651</v>
      </c>
      <c r="E5504" s="4">
        <v>44671</v>
      </c>
      <c r="F5504" s="5">
        <v>1.0280001916822323</v>
      </c>
      <c r="G5504" s="5">
        <f>'PG facts'!E7</f>
        <v>6</v>
      </c>
      <c r="H5504" s="5">
        <f t="shared" si="170"/>
        <v>1.0567843940987065</v>
      </c>
      <c r="I5504" s="5">
        <f t="shared" si="171"/>
        <v>6.168001150093394</v>
      </c>
    </row>
    <row r="5505" spans="1:9" ht="25" customHeight="1">
      <c r="A5505" s="1"/>
      <c r="B5505" s="1">
        <v>275</v>
      </c>
      <c r="C5505" s="13" t="s">
        <v>47</v>
      </c>
      <c r="D5505" s="4">
        <v>44742</v>
      </c>
      <c r="E5505" s="4">
        <v>44771</v>
      </c>
      <c r="F5505" s="5">
        <v>2.9122729416084958</v>
      </c>
      <c r="G5505" s="5">
        <f>'PG facts'!E14</f>
        <v>6</v>
      </c>
      <c r="H5505" s="5">
        <f t="shared" si="170"/>
        <v>8.4813336864250015</v>
      </c>
      <c r="I5505" s="5">
        <f t="shared" si="171"/>
        <v>17.473637649650975</v>
      </c>
    </row>
    <row r="5506" spans="1:9" ht="25" customHeight="1">
      <c r="A5506" s="1"/>
      <c r="B5506" s="1">
        <v>275</v>
      </c>
      <c r="C5506" s="13" t="s">
        <v>47</v>
      </c>
      <c r="D5506" s="4">
        <v>44834</v>
      </c>
      <c r="E5506" s="4">
        <v>44853</v>
      </c>
      <c r="F5506" s="5">
        <v>5.8502773415310516</v>
      </c>
      <c r="G5506" s="5">
        <f>'PG facts'!E21</f>
        <v>8</v>
      </c>
      <c r="H5506" s="5">
        <f t="shared" si="170"/>
        <v>34.225744972831627</v>
      </c>
      <c r="I5506" s="5">
        <f t="shared" si="171"/>
        <v>46.802218732248413</v>
      </c>
    </row>
    <row r="5507" spans="1:9" ht="25" customHeight="1">
      <c r="A5507" s="1"/>
      <c r="B5507" s="1">
        <v>275</v>
      </c>
      <c r="C5507" s="13" t="s">
        <v>47</v>
      </c>
      <c r="D5507" s="4">
        <v>44926</v>
      </c>
      <c r="E5507" s="4">
        <v>44945</v>
      </c>
      <c r="F5507" s="5">
        <v>7.2560334575520802</v>
      </c>
      <c r="G5507" s="5">
        <f>'PG facts'!E28</f>
        <v>11</v>
      </c>
      <c r="H5507" s="5">
        <f t="shared" si="170"/>
        <v>52.650021537115194</v>
      </c>
      <c r="I5507" s="5">
        <f t="shared" si="171"/>
        <v>79.816368033072877</v>
      </c>
    </row>
    <row r="5508" spans="1:9" ht="25" customHeight="1">
      <c r="A5508" s="1"/>
      <c r="B5508" s="1">
        <v>275</v>
      </c>
      <c r="C5508" s="13" t="s">
        <v>47</v>
      </c>
      <c r="D5508" s="4">
        <v>45016</v>
      </c>
      <c r="E5508" s="4">
        <v>45037</v>
      </c>
      <c r="F5508" s="5">
        <v>6.7723940234483804</v>
      </c>
      <c r="G5508" s="5">
        <f>'PG facts'!E35</f>
        <v>10</v>
      </c>
      <c r="H5508" s="5">
        <f t="shared" si="170"/>
        <v>45.865320808839343</v>
      </c>
      <c r="I5508" s="5">
        <f t="shared" si="171"/>
        <v>67.723940234483806</v>
      </c>
    </row>
    <row r="5509" spans="1:9" ht="25" customHeight="1">
      <c r="A5509" s="1"/>
      <c r="B5509" s="1">
        <v>275</v>
      </c>
      <c r="C5509" s="13" t="s">
        <v>47</v>
      </c>
      <c r="D5509" s="4">
        <v>45107</v>
      </c>
      <c r="E5509" s="4">
        <v>45135</v>
      </c>
      <c r="F5509" s="5">
        <v>7.0582272321790596</v>
      </c>
      <c r="G5509" s="5">
        <f>'PG facts'!E42</f>
        <v>9</v>
      </c>
      <c r="H5509" s="5">
        <f t="shared" si="170"/>
        <v>49.818571661074067</v>
      </c>
      <c r="I5509" s="5">
        <f t="shared" si="171"/>
        <v>63.524045089611533</v>
      </c>
    </row>
    <row r="5510" spans="1:9" ht="25" customHeight="1">
      <c r="A5510" s="1"/>
      <c r="B5510" s="1">
        <v>275</v>
      </c>
      <c r="C5510" s="13" t="s">
        <v>47</v>
      </c>
      <c r="D5510" s="4">
        <v>45199</v>
      </c>
      <c r="E5510" s="4">
        <v>45217</v>
      </c>
      <c r="F5510" s="5">
        <v>5.4935927157217845</v>
      </c>
      <c r="G5510" s="5">
        <f>'PG facts'!E49</f>
        <v>9</v>
      </c>
      <c r="H5510" s="5">
        <f t="shared" ref="H5510:H5573" si="172">F5510^2</f>
        <v>30.179560926231453</v>
      </c>
      <c r="I5510" s="5">
        <f t="shared" ref="I5510:I5573" si="173">F5510*G5510</f>
        <v>49.442334441496058</v>
      </c>
    </row>
    <row r="5511" spans="1:9" ht="25" customHeight="1">
      <c r="A5511" s="1"/>
      <c r="B5511" s="1">
        <v>275</v>
      </c>
      <c r="C5511" s="13" t="s">
        <v>47</v>
      </c>
      <c r="D5511" s="4">
        <v>45291</v>
      </c>
      <c r="E5511" s="4">
        <v>45314</v>
      </c>
      <c r="F5511" s="5">
        <v>4.2122165191533556</v>
      </c>
      <c r="G5511" s="5">
        <f>'PG facts'!E56</f>
        <v>7</v>
      </c>
      <c r="H5511" s="5">
        <f t="shared" si="172"/>
        <v>17.742768004228413</v>
      </c>
      <c r="I5511" s="5">
        <f t="shared" si="173"/>
        <v>29.48551563407349</v>
      </c>
    </row>
    <row r="5512" spans="1:9" ht="25" customHeight="1">
      <c r="A5512" s="1"/>
      <c r="B5512" s="1">
        <v>275</v>
      </c>
      <c r="C5512" s="13" t="s">
        <v>47</v>
      </c>
      <c r="D5512" s="4">
        <v>45382</v>
      </c>
      <c r="E5512" s="4">
        <v>45401</v>
      </c>
      <c r="F5512" s="5">
        <v>3.636809635836169</v>
      </c>
      <c r="G5512" s="5">
        <f>'PG facts'!E63</f>
        <v>10</v>
      </c>
      <c r="H5512" s="5">
        <f t="shared" si="172"/>
        <v>13.226384327310809</v>
      </c>
      <c r="I5512" s="5">
        <f t="shared" si="173"/>
        <v>36.36809635836169</v>
      </c>
    </row>
    <row r="5513" spans="1:9" ht="25" customHeight="1">
      <c r="A5513" s="1"/>
      <c r="B5513" s="1">
        <v>275</v>
      </c>
      <c r="C5513" s="13" t="s">
        <v>47</v>
      </c>
      <c r="D5513" s="4">
        <v>45473</v>
      </c>
      <c r="E5513" s="4">
        <v>45503</v>
      </c>
      <c r="F5513" s="5">
        <v>1.6547550061168037</v>
      </c>
      <c r="G5513" s="5">
        <f>'PG facts'!E70</f>
        <v>5</v>
      </c>
      <c r="H5513" s="5">
        <f t="shared" si="172"/>
        <v>2.7382141302686231</v>
      </c>
      <c r="I5513" s="5">
        <f t="shared" si="173"/>
        <v>8.2737750305840194</v>
      </c>
    </row>
    <row r="5514" spans="1:9" ht="25" customHeight="1">
      <c r="A5514" s="1"/>
      <c r="B5514" s="1">
        <v>275</v>
      </c>
      <c r="C5514" s="13" t="s">
        <v>47</v>
      </c>
      <c r="D5514" s="4">
        <v>45565</v>
      </c>
      <c r="E5514" s="4">
        <v>45583</v>
      </c>
      <c r="F5514" s="5">
        <v>0.37330111522773102</v>
      </c>
      <c r="G5514" s="5">
        <f>'PG facts'!E77</f>
        <v>1</v>
      </c>
      <c r="H5514" s="5">
        <f t="shared" si="172"/>
        <v>0.13935372263026771</v>
      </c>
      <c r="I5514" s="5">
        <f t="shared" si="173"/>
        <v>0.37330111522773102</v>
      </c>
    </row>
    <row r="5515" spans="1:9" ht="25" customHeight="1">
      <c r="A5515" s="1"/>
      <c r="B5515" s="1">
        <v>275</v>
      </c>
      <c r="C5515" s="13" t="s">
        <v>47</v>
      </c>
      <c r="D5515" s="4">
        <v>45657</v>
      </c>
      <c r="E5515" s="4">
        <v>45679</v>
      </c>
      <c r="F5515" s="5">
        <v>0.34106845677743802</v>
      </c>
      <c r="G5515" s="5">
        <f>'PG facts'!E84</f>
        <v>1</v>
      </c>
      <c r="H5515" s="5">
        <f t="shared" si="172"/>
        <v>0.11632769220854311</v>
      </c>
      <c r="I5515" s="5">
        <f t="shared" si="173"/>
        <v>0.34106845677743802</v>
      </c>
    </row>
    <row r="5516" spans="1:9" ht="25" customHeight="1">
      <c r="A5516" s="1"/>
      <c r="B5516" s="1">
        <v>275</v>
      </c>
      <c r="C5516" s="13" t="s">
        <v>50</v>
      </c>
      <c r="D5516" s="4">
        <v>44742</v>
      </c>
      <c r="E5516" s="4">
        <v>44771</v>
      </c>
      <c r="F5516" s="5">
        <v>1.0280001916822323</v>
      </c>
      <c r="G5516" s="5">
        <f>'PG facts'!E14</f>
        <v>6</v>
      </c>
      <c r="H5516" s="5">
        <f t="shared" si="172"/>
        <v>1.0567843940987065</v>
      </c>
      <c r="I5516" s="5">
        <f t="shared" si="173"/>
        <v>6.168001150093394</v>
      </c>
    </row>
    <row r="5517" spans="1:9" ht="25" customHeight="1">
      <c r="A5517" s="1"/>
      <c r="B5517" s="1">
        <v>275</v>
      </c>
      <c r="C5517" s="13" t="s">
        <v>50</v>
      </c>
      <c r="D5517" s="4">
        <v>44834</v>
      </c>
      <c r="E5517" s="4">
        <v>44853</v>
      </c>
      <c r="F5517" s="5">
        <v>2.9122729416084958</v>
      </c>
      <c r="G5517" s="5">
        <f>'PG facts'!E21</f>
        <v>8</v>
      </c>
      <c r="H5517" s="5">
        <f t="shared" si="172"/>
        <v>8.4813336864250015</v>
      </c>
      <c r="I5517" s="5">
        <f t="shared" si="173"/>
        <v>23.298183532867967</v>
      </c>
    </row>
    <row r="5518" spans="1:9" ht="25" customHeight="1">
      <c r="A5518" s="1"/>
      <c r="B5518" s="1">
        <v>275</v>
      </c>
      <c r="C5518" s="13" t="s">
        <v>50</v>
      </c>
      <c r="D5518" s="4">
        <v>44926</v>
      </c>
      <c r="E5518" s="4">
        <v>44945</v>
      </c>
      <c r="F5518" s="5">
        <v>5.8502773415310516</v>
      </c>
      <c r="G5518" s="5">
        <f>'PG facts'!E28</f>
        <v>11</v>
      </c>
      <c r="H5518" s="5">
        <f t="shared" si="172"/>
        <v>34.225744972831627</v>
      </c>
      <c r="I5518" s="5">
        <f t="shared" si="173"/>
        <v>64.353050756841569</v>
      </c>
    </row>
    <row r="5519" spans="1:9" ht="25" customHeight="1">
      <c r="A5519" s="1"/>
      <c r="B5519" s="1">
        <v>275</v>
      </c>
      <c r="C5519" s="13" t="s">
        <v>50</v>
      </c>
      <c r="D5519" s="4">
        <v>45016</v>
      </c>
      <c r="E5519" s="4">
        <v>45037</v>
      </c>
      <c r="F5519" s="5">
        <v>7.2560334575520802</v>
      </c>
      <c r="G5519" s="5">
        <f>'PG facts'!E35</f>
        <v>10</v>
      </c>
      <c r="H5519" s="5">
        <f t="shared" si="172"/>
        <v>52.650021537115194</v>
      </c>
      <c r="I5519" s="5">
        <f t="shared" si="173"/>
        <v>72.560334575520798</v>
      </c>
    </row>
    <row r="5520" spans="1:9" ht="25" customHeight="1">
      <c r="A5520" s="1"/>
      <c r="B5520" s="1">
        <v>275</v>
      </c>
      <c r="C5520" s="13" t="s">
        <v>50</v>
      </c>
      <c r="D5520" s="4">
        <v>45107</v>
      </c>
      <c r="E5520" s="4">
        <v>45135</v>
      </c>
      <c r="F5520" s="5">
        <v>6.7723940234483804</v>
      </c>
      <c r="G5520" s="5">
        <f>'PG facts'!E42</f>
        <v>9</v>
      </c>
      <c r="H5520" s="5">
        <f t="shared" si="172"/>
        <v>45.865320808839343</v>
      </c>
      <c r="I5520" s="5">
        <f t="shared" si="173"/>
        <v>60.951546211035421</v>
      </c>
    </row>
    <row r="5521" spans="1:9" ht="25" customHeight="1">
      <c r="A5521" s="1"/>
      <c r="B5521" s="1">
        <v>275</v>
      </c>
      <c r="C5521" s="13" t="s">
        <v>50</v>
      </c>
      <c r="D5521" s="4">
        <v>45199</v>
      </c>
      <c r="E5521" s="4">
        <v>45217</v>
      </c>
      <c r="F5521" s="5">
        <v>7.0582272321790596</v>
      </c>
      <c r="G5521" s="5">
        <f>'PG facts'!E49</f>
        <v>9</v>
      </c>
      <c r="H5521" s="5">
        <f t="shared" si="172"/>
        <v>49.818571661074067</v>
      </c>
      <c r="I5521" s="5">
        <f t="shared" si="173"/>
        <v>63.524045089611533</v>
      </c>
    </row>
    <row r="5522" spans="1:9" ht="25" customHeight="1">
      <c r="A5522" s="1"/>
      <c r="B5522" s="1">
        <v>275</v>
      </c>
      <c r="C5522" s="13" t="s">
        <v>50</v>
      </c>
      <c r="D5522" s="4">
        <v>45291</v>
      </c>
      <c r="E5522" s="4">
        <v>45314</v>
      </c>
      <c r="F5522" s="5">
        <v>5.4935927157217845</v>
      </c>
      <c r="G5522" s="5">
        <f>'PG facts'!E56</f>
        <v>7</v>
      </c>
      <c r="H5522" s="5">
        <f t="shared" si="172"/>
        <v>30.179560926231453</v>
      </c>
      <c r="I5522" s="5">
        <f t="shared" si="173"/>
        <v>38.455149010052494</v>
      </c>
    </row>
    <row r="5523" spans="1:9" ht="25" customHeight="1">
      <c r="A5523" s="1"/>
      <c r="B5523" s="1">
        <v>275</v>
      </c>
      <c r="C5523" s="13" t="s">
        <v>50</v>
      </c>
      <c r="D5523" s="4">
        <v>45382</v>
      </c>
      <c r="E5523" s="4">
        <v>45401</v>
      </c>
      <c r="F5523" s="5">
        <v>4.2122165191533556</v>
      </c>
      <c r="G5523" s="5">
        <f>'PG facts'!E63</f>
        <v>10</v>
      </c>
      <c r="H5523" s="5">
        <f t="shared" si="172"/>
        <v>17.742768004228413</v>
      </c>
      <c r="I5523" s="5">
        <f t="shared" si="173"/>
        <v>42.122165191533554</v>
      </c>
    </row>
    <row r="5524" spans="1:9" ht="25" customHeight="1">
      <c r="A5524" s="1"/>
      <c r="B5524" s="1">
        <v>275</v>
      </c>
      <c r="C5524" s="13" t="s">
        <v>50</v>
      </c>
      <c r="D5524" s="4">
        <v>45473</v>
      </c>
      <c r="E5524" s="4">
        <v>45503</v>
      </c>
      <c r="F5524" s="5">
        <v>3.636809635836169</v>
      </c>
      <c r="G5524" s="5">
        <f>'PG facts'!E70</f>
        <v>5</v>
      </c>
      <c r="H5524" s="5">
        <f t="shared" si="172"/>
        <v>13.226384327310809</v>
      </c>
      <c r="I5524" s="5">
        <f t="shared" si="173"/>
        <v>18.184048179180845</v>
      </c>
    </row>
    <row r="5525" spans="1:9" ht="25" customHeight="1">
      <c r="A5525" s="1"/>
      <c r="B5525" s="1">
        <v>275</v>
      </c>
      <c r="C5525" s="13" t="s">
        <v>50</v>
      </c>
      <c r="D5525" s="4">
        <v>45565</v>
      </c>
      <c r="E5525" s="4">
        <v>45583</v>
      </c>
      <c r="F5525" s="5">
        <v>1.6547550061168037</v>
      </c>
      <c r="G5525" s="5">
        <f>'PG facts'!E77</f>
        <v>1</v>
      </c>
      <c r="H5525" s="5">
        <f t="shared" si="172"/>
        <v>2.7382141302686231</v>
      </c>
      <c r="I5525" s="5">
        <f t="shared" si="173"/>
        <v>1.6547550061168037</v>
      </c>
    </row>
    <row r="5526" spans="1:9" ht="25" customHeight="1">
      <c r="A5526" s="1"/>
      <c r="B5526" s="1">
        <v>275</v>
      </c>
      <c r="C5526" s="13" t="s">
        <v>50</v>
      </c>
      <c r="D5526" s="4">
        <v>45657</v>
      </c>
      <c r="E5526" s="4">
        <v>45679</v>
      </c>
      <c r="F5526" s="5">
        <v>0.37330111522773102</v>
      </c>
      <c r="G5526" s="5">
        <f>'PG facts'!E84</f>
        <v>1</v>
      </c>
      <c r="H5526" s="5">
        <f t="shared" si="172"/>
        <v>0.13935372263026771</v>
      </c>
      <c r="I5526" s="5">
        <f t="shared" si="173"/>
        <v>0.37330111522773102</v>
      </c>
    </row>
    <row r="5527" spans="1:9" ht="25" customHeight="1">
      <c r="A5527" s="1"/>
      <c r="B5527" s="1">
        <v>276</v>
      </c>
      <c r="C5527" s="13" t="s">
        <v>47</v>
      </c>
      <c r="D5527" s="4">
        <v>44651</v>
      </c>
      <c r="E5527" s="4">
        <v>44671</v>
      </c>
      <c r="F5527" s="5">
        <v>1.0280001916822323</v>
      </c>
      <c r="G5527" s="5">
        <f>'PG facts'!E7</f>
        <v>6</v>
      </c>
      <c r="H5527" s="5">
        <f t="shared" si="172"/>
        <v>1.0567843940987065</v>
      </c>
      <c r="I5527" s="5">
        <f t="shared" si="173"/>
        <v>6.168001150093394</v>
      </c>
    </row>
    <row r="5528" spans="1:9" ht="25" customHeight="1">
      <c r="A5528" s="1"/>
      <c r="B5528" s="1">
        <v>276</v>
      </c>
      <c r="C5528" s="13" t="s">
        <v>47</v>
      </c>
      <c r="D5528" s="4">
        <v>44742</v>
      </c>
      <c r="E5528" s="4">
        <v>44771</v>
      </c>
      <c r="F5528" s="5">
        <v>2.9122729416084958</v>
      </c>
      <c r="G5528" s="5">
        <f>'PG facts'!E14</f>
        <v>6</v>
      </c>
      <c r="H5528" s="5">
        <f t="shared" si="172"/>
        <v>8.4813336864250015</v>
      </c>
      <c r="I5528" s="5">
        <f t="shared" si="173"/>
        <v>17.473637649650975</v>
      </c>
    </row>
    <row r="5529" spans="1:9" ht="25" customHeight="1">
      <c r="A5529" s="1"/>
      <c r="B5529" s="1">
        <v>276</v>
      </c>
      <c r="C5529" s="13" t="s">
        <v>47</v>
      </c>
      <c r="D5529" s="4">
        <v>44834</v>
      </c>
      <c r="E5529" s="4">
        <v>44853</v>
      </c>
      <c r="F5529" s="5">
        <v>5.8502773415310516</v>
      </c>
      <c r="G5529" s="5">
        <f>'PG facts'!E21</f>
        <v>8</v>
      </c>
      <c r="H5529" s="5">
        <f t="shared" si="172"/>
        <v>34.225744972831627</v>
      </c>
      <c r="I5529" s="5">
        <f t="shared" si="173"/>
        <v>46.802218732248413</v>
      </c>
    </row>
    <row r="5530" spans="1:9" ht="25" customHeight="1">
      <c r="A5530" s="1"/>
      <c r="B5530" s="1">
        <v>276</v>
      </c>
      <c r="C5530" s="13" t="s">
        <v>47</v>
      </c>
      <c r="D5530" s="4">
        <v>44926</v>
      </c>
      <c r="E5530" s="4">
        <v>44945</v>
      </c>
      <c r="F5530" s="5">
        <v>7.2560334575520802</v>
      </c>
      <c r="G5530" s="5">
        <f>'PG facts'!E28</f>
        <v>11</v>
      </c>
      <c r="H5530" s="5">
        <f t="shared" si="172"/>
        <v>52.650021537115194</v>
      </c>
      <c r="I5530" s="5">
        <f t="shared" si="173"/>
        <v>79.816368033072877</v>
      </c>
    </row>
    <row r="5531" spans="1:9" ht="25" customHeight="1">
      <c r="A5531" s="1"/>
      <c r="B5531" s="1">
        <v>276</v>
      </c>
      <c r="C5531" s="13" t="s">
        <v>47</v>
      </c>
      <c r="D5531" s="4">
        <v>45016</v>
      </c>
      <c r="E5531" s="4">
        <v>45037</v>
      </c>
      <c r="F5531" s="5">
        <v>6.7723940234483804</v>
      </c>
      <c r="G5531" s="5">
        <f>'PG facts'!E35</f>
        <v>10</v>
      </c>
      <c r="H5531" s="5">
        <f t="shared" si="172"/>
        <v>45.865320808839343</v>
      </c>
      <c r="I5531" s="5">
        <f t="shared" si="173"/>
        <v>67.723940234483806</v>
      </c>
    </row>
    <row r="5532" spans="1:9" ht="25" customHeight="1">
      <c r="A5532" s="1"/>
      <c r="B5532" s="1">
        <v>276</v>
      </c>
      <c r="C5532" s="13" t="s">
        <v>47</v>
      </c>
      <c r="D5532" s="4">
        <v>45107</v>
      </c>
      <c r="E5532" s="4">
        <v>45135</v>
      </c>
      <c r="F5532" s="5">
        <v>7.0582272321790596</v>
      </c>
      <c r="G5532" s="5">
        <f>'PG facts'!E42</f>
        <v>9</v>
      </c>
      <c r="H5532" s="5">
        <f t="shared" si="172"/>
        <v>49.818571661074067</v>
      </c>
      <c r="I5532" s="5">
        <f t="shared" si="173"/>
        <v>63.524045089611533</v>
      </c>
    </row>
    <row r="5533" spans="1:9" ht="25" customHeight="1">
      <c r="A5533" s="1"/>
      <c r="B5533" s="1">
        <v>276</v>
      </c>
      <c r="C5533" s="13" t="s">
        <v>47</v>
      </c>
      <c r="D5533" s="4">
        <v>45199</v>
      </c>
      <c r="E5533" s="4">
        <v>45217</v>
      </c>
      <c r="F5533" s="5">
        <v>5.4935927157217845</v>
      </c>
      <c r="G5533" s="5">
        <f>'PG facts'!E49</f>
        <v>9</v>
      </c>
      <c r="H5533" s="5">
        <f t="shared" si="172"/>
        <v>30.179560926231453</v>
      </c>
      <c r="I5533" s="5">
        <f t="shared" si="173"/>
        <v>49.442334441496058</v>
      </c>
    </row>
    <row r="5534" spans="1:9" ht="25" customHeight="1">
      <c r="A5534" s="1"/>
      <c r="B5534" s="1">
        <v>276</v>
      </c>
      <c r="C5534" s="13" t="s">
        <v>47</v>
      </c>
      <c r="D5534" s="4">
        <v>45291</v>
      </c>
      <c r="E5534" s="4">
        <v>45314</v>
      </c>
      <c r="F5534" s="5">
        <v>4.2122165191533556</v>
      </c>
      <c r="G5534" s="5">
        <f>'PG facts'!E56</f>
        <v>7</v>
      </c>
      <c r="H5534" s="5">
        <f t="shared" si="172"/>
        <v>17.742768004228413</v>
      </c>
      <c r="I5534" s="5">
        <f t="shared" si="173"/>
        <v>29.48551563407349</v>
      </c>
    </row>
    <row r="5535" spans="1:9" ht="25" customHeight="1">
      <c r="A5535" s="1"/>
      <c r="B5535" s="1">
        <v>276</v>
      </c>
      <c r="C5535" s="13" t="s">
        <v>47</v>
      </c>
      <c r="D5535" s="4">
        <v>45382</v>
      </c>
      <c r="E5535" s="4">
        <v>45401</v>
      </c>
      <c r="F5535" s="5">
        <v>3.636809635836169</v>
      </c>
      <c r="G5535" s="5">
        <f>'PG facts'!E63</f>
        <v>10</v>
      </c>
      <c r="H5535" s="5">
        <f t="shared" si="172"/>
        <v>13.226384327310809</v>
      </c>
      <c r="I5535" s="5">
        <f t="shared" si="173"/>
        <v>36.36809635836169</v>
      </c>
    </row>
    <row r="5536" spans="1:9" ht="25" customHeight="1">
      <c r="A5536" s="1"/>
      <c r="B5536" s="1">
        <v>276</v>
      </c>
      <c r="C5536" s="13" t="s">
        <v>47</v>
      </c>
      <c r="D5536" s="4">
        <v>45473</v>
      </c>
      <c r="E5536" s="4">
        <v>45503</v>
      </c>
      <c r="F5536" s="5">
        <v>1.6547550061168037</v>
      </c>
      <c r="G5536" s="5">
        <f>'PG facts'!E70</f>
        <v>5</v>
      </c>
      <c r="H5536" s="5">
        <f t="shared" si="172"/>
        <v>2.7382141302686231</v>
      </c>
      <c r="I5536" s="5">
        <f t="shared" si="173"/>
        <v>8.2737750305840194</v>
      </c>
    </row>
    <row r="5537" spans="1:9" ht="25" customHeight="1">
      <c r="A5537" s="1"/>
      <c r="B5537" s="1">
        <v>276</v>
      </c>
      <c r="C5537" s="13" t="s">
        <v>47</v>
      </c>
      <c r="D5537" s="4">
        <v>45565</v>
      </c>
      <c r="E5537" s="4">
        <v>45583</v>
      </c>
      <c r="F5537" s="5">
        <v>0.37330111522773102</v>
      </c>
      <c r="G5537" s="5">
        <f>'PG facts'!E77</f>
        <v>1</v>
      </c>
      <c r="H5537" s="5">
        <f t="shared" si="172"/>
        <v>0.13935372263026771</v>
      </c>
      <c r="I5537" s="5">
        <f t="shared" si="173"/>
        <v>0.37330111522773102</v>
      </c>
    </row>
    <row r="5538" spans="1:9" ht="25" customHeight="1">
      <c r="A5538" s="1"/>
      <c r="B5538" s="1">
        <v>276</v>
      </c>
      <c r="C5538" s="13" t="s">
        <v>47</v>
      </c>
      <c r="D5538" s="4">
        <v>45657</v>
      </c>
      <c r="E5538" s="4">
        <v>45679</v>
      </c>
      <c r="F5538" s="5">
        <v>0.34106845677743802</v>
      </c>
      <c r="G5538" s="5">
        <f>'PG facts'!E84</f>
        <v>1</v>
      </c>
      <c r="H5538" s="5">
        <f t="shared" si="172"/>
        <v>0.11632769220854311</v>
      </c>
      <c r="I5538" s="5">
        <f t="shared" si="173"/>
        <v>0.34106845677743802</v>
      </c>
    </row>
    <row r="5539" spans="1:9" ht="25" customHeight="1">
      <c r="A5539" s="1"/>
      <c r="B5539" s="1">
        <v>276</v>
      </c>
      <c r="C5539" s="13" t="s">
        <v>50</v>
      </c>
      <c r="D5539" s="4">
        <v>44742</v>
      </c>
      <c r="E5539" s="4">
        <v>44771</v>
      </c>
      <c r="F5539" s="5">
        <v>1.0280001916822323</v>
      </c>
      <c r="G5539" s="5">
        <f>'PG facts'!E14</f>
        <v>6</v>
      </c>
      <c r="H5539" s="5">
        <f t="shared" si="172"/>
        <v>1.0567843940987065</v>
      </c>
      <c r="I5539" s="5">
        <f t="shared" si="173"/>
        <v>6.168001150093394</v>
      </c>
    </row>
    <row r="5540" spans="1:9" ht="25" customHeight="1">
      <c r="A5540" s="1"/>
      <c r="B5540" s="1">
        <v>276</v>
      </c>
      <c r="C5540" s="13" t="s">
        <v>50</v>
      </c>
      <c r="D5540" s="4">
        <v>44834</v>
      </c>
      <c r="E5540" s="4">
        <v>44853</v>
      </c>
      <c r="F5540" s="5">
        <v>2.9122729416084958</v>
      </c>
      <c r="G5540" s="5">
        <f>'PG facts'!E21</f>
        <v>8</v>
      </c>
      <c r="H5540" s="5">
        <f t="shared" si="172"/>
        <v>8.4813336864250015</v>
      </c>
      <c r="I5540" s="5">
        <f t="shared" si="173"/>
        <v>23.298183532867967</v>
      </c>
    </row>
    <row r="5541" spans="1:9" ht="25" customHeight="1">
      <c r="A5541" s="1"/>
      <c r="B5541" s="1">
        <v>276</v>
      </c>
      <c r="C5541" s="13" t="s">
        <v>50</v>
      </c>
      <c r="D5541" s="4">
        <v>44926</v>
      </c>
      <c r="E5541" s="4">
        <v>44945</v>
      </c>
      <c r="F5541" s="5">
        <v>5.8502773415310516</v>
      </c>
      <c r="G5541" s="5">
        <f>'PG facts'!E28</f>
        <v>11</v>
      </c>
      <c r="H5541" s="5">
        <f t="shared" si="172"/>
        <v>34.225744972831627</v>
      </c>
      <c r="I5541" s="5">
        <f t="shared" si="173"/>
        <v>64.353050756841569</v>
      </c>
    </row>
    <row r="5542" spans="1:9" ht="25" customHeight="1">
      <c r="A5542" s="1"/>
      <c r="B5542" s="1">
        <v>276</v>
      </c>
      <c r="C5542" s="13" t="s">
        <v>50</v>
      </c>
      <c r="D5542" s="4">
        <v>45016</v>
      </c>
      <c r="E5542" s="4">
        <v>45037</v>
      </c>
      <c r="F5542" s="5">
        <v>7.2560334575520802</v>
      </c>
      <c r="G5542" s="5">
        <f>'PG facts'!E35</f>
        <v>10</v>
      </c>
      <c r="H5542" s="5">
        <f t="shared" si="172"/>
        <v>52.650021537115194</v>
      </c>
      <c r="I5542" s="5">
        <f t="shared" si="173"/>
        <v>72.560334575520798</v>
      </c>
    </row>
    <row r="5543" spans="1:9" ht="25" customHeight="1">
      <c r="A5543" s="1"/>
      <c r="B5543" s="1">
        <v>276</v>
      </c>
      <c r="C5543" s="13" t="s">
        <v>50</v>
      </c>
      <c r="D5543" s="4">
        <v>45107</v>
      </c>
      <c r="E5543" s="4">
        <v>45135</v>
      </c>
      <c r="F5543" s="5">
        <v>6.7723940234483804</v>
      </c>
      <c r="G5543" s="5">
        <f>'PG facts'!E42</f>
        <v>9</v>
      </c>
      <c r="H5543" s="5">
        <f t="shared" si="172"/>
        <v>45.865320808839343</v>
      </c>
      <c r="I5543" s="5">
        <f t="shared" si="173"/>
        <v>60.951546211035421</v>
      </c>
    </row>
    <row r="5544" spans="1:9" ht="25" customHeight="1">
      <c r="A5544" s="1"/>
      <c r="B5544" s="1">
        <v>276</v>
      </c>
      <c r="C5544" s="13" t="s">
        <v>50</v>
      </c>
      <c r="D5544" s="4">
        <v>45199</v>
      </c>
      <c r="E5544" s="4">
        <v>45217</v>
      </c>
      <c r="F5544" s="5">
        <v>7.0582272321790596</v>
      </c>
      <c r="G5544" s="5">
        <f>'PG facts'!E49</f>
        <v>9</v>
      </c>
      <c r="H5544" s="5">
        <f t="shared" si="172"/>
        <v>49.818571661074067</v>
      </c>
      <c r="I5544" s="5">
        <f t="shared" si="173"/>
        <v>63.524045089611533</v>
      </c>
    </row>
    <row r="5545" spans="1:9" ht="25" customHeight="1">
      <c r="A5545" s="1"/>
      <c r="B5545" s="1">
        <v>276</v>
      </c>
      <c r="C5545" s="13" t="s">
        <v>50</v>
      </c>
      <c r="D5545" s="4">
        <v>45291</v>
      </c>
      <c r="E5545" s="4">
        <v>45314</v>
      </c>
      <c r="F5545" s="5">
        <v>5.4935927157217845</v>
      </c>
      <c r="G5545" s="5">
        <f>'PG facts'!E56</f>
        <v>7</v>
      </c>
      <c r="H5545" s="5">
        <f t="shared" si="172"/>
        <v>30.179560926231453</v>
      </c>
      <c r="I5545" s="5">
        <f t="shared" si="173"/>
        <v>38.455149010052494</v>
      </c>
    </row>
    <row r="5546" spans="1:9" ht="25" customHeight="1">
      <c r="A5546" s="1"/>
      <c r="B5546" s="1">
        <v>276</v>
      </c>
      <c r="C5546" s="13" t="s">
        <v>50</v>
      </c>
      <c r="D5546" s="4">
        <v>45382</v>
      </c>
      <c r="E5546" s="4">
        <v>45401</v>
      </c>
      <c r="F5546" s="5">
        <v>4.2122165191533556</v>
      </c>
      <c r="G5546" s="5">
        <f>'PG facts'!E63</f>
        <v>10</v>
      </c>
      <c r="H5546" s="5">
        <f t="shared" si="172"/>
        <v>17.742768004228413</v>
      </c>
      <c r="I5546" s="5">
        <f t="shared" si="173"/>
        <v>42.122165191533554</v>
      </c>
    </row>
    <row r="5547" spans="1:9" ht="25" customHeight="1">
      <c r="A5547" s="1"/>
      <c r="B5547" s="1">
        <v>276</v>
      </c>
      <c r="C5547" s="13" t="s">
        <v>50</v>
      </c>
      <c r="D5547" s="4">
        <v>45473</v>
      </c>
      <c r="E5547" s="4">
        <v>45503</v>
      </c>
      <c r="F5547" s="5">
        <v>3.636809635836169</v>
      </c>
      <c r="G5547" s="5">
        <f>'PG facts'!E70</f>
        <v>5</v>
      </c>
      <c r="H5547" s="5">
        <f t="shared" si="172"/>
        <v>13.226384327310809</v>
      </c>
      <c r="I5547" s="5">
        <f t="shared" si="173"/>
        <v>18.184048179180845</v>
      </c>
    </row>
    <row r="5548" spans="1:9" ht="25" customHeight="1">
      <c r="A5548" s="1"/>
      <c r="B5548" s="1">
        <v>276</v>
      </c>
      <c r="C5548" s="13" t="s">
        <v>50</v>
      </c>
      <c r="D5548" s="4">
        <v>45565</v>
      </c>
      <c r="E5548" s="4">
        <v>45583</v>
      </c>
      <c r="F5548" s="5">
        <v>1.6547550061168037</v>
      </c>
      <c r="G5548" s="5">
        <f>'PG facts'!E77</f>
        <v>1</v>
      </c>
      <c r="H5548" s="5">
        <f t="shared" si="172"/>
        <v>2.7382141302686231</v>
      </c>
      <c r="I5548" s="5">
        <f t="shared" si="173"/>
        <v>1.6547550061168037</v>
      </c>
    </row>
    <row r="5549" spans="1:9" ht="25" customHeight="1">
      <c r="A5549" s="1"/>
      <c r="B5549" s="1">
        <v>276</v>
      </c>
      <c r="C5549" s="13" t="s">
        <v>50</v>
      </c>
      <c r="D5549" s="4">
        <v>45657</v>
      </c>
      <c r="E5549" s="4">
        <v>45679</v>
      </c>
      <c r="F5549" s="5">
        <v>0.37330111522773102</v>
      </c>
      <c r="G5549" s="5">
        <f>'PG facts'!E84</f>
        <v>1</v>
      </c>
      <c r="H5549" s="5">
        <f t="shared" si="172"/>
        <v>0.13935372263026771</v>
      </c>
      <c r="I5549" s="5">
        <f t="shared" si="173"/>
        <v>0.37330111522773102</v>
      </c>
    </row>
    <row r="5550" spans="1:9" ht="25" customHeight="1">
      <c r="A5550" s="1"/>
      <c r="B5550" s="1">
        <v>277</v>
      </c>
      <c r="C5550" s="13" t="s">
        <v>47</v>
      </c>
      <c r="D5550" s="4">
        <v>44651</v>
      </c>
      <c r="E5550" s="4">
        <v>44671</v>
      </c>
      <c r="F5550" s="5">
        <v>1.0280001916822323</v>
      </c>
      <c r="G5550" s="5">
        <f>'PG facts'!E7</f>
        <v>6</v>
      </c>
      <c r="H5550" s="5">
        <f t="shared" si="172"/>
        <v>1.0567843940987065</v>
      </c>
      <c r="I5550" s="5">
        <f t="shared" si="173"/>
        <v>6.168001150093394</v>
      </c>
    </row>
    <row r="5551" spans="1:9" ht="25" customHeight="1">
      <c r="A5551" s="1"/>
      <c r="B5551" s="1">
        <v>277</v>
      </c>
      <c r="C5551" s="13" t="s">
        <v>47</v>
      </c>
      <c r="D5551" s="4">
        <v>44742</v>
      </c>
      <c r="E5551" s="4">
        <v>44771</v>
      </c>
      <c r="F5551" s="5">
        <v>2.9122729416084958</v>
      </c>
      <c r="G5551" s="5">
        <f>'PG facts'!E14</f>
        <v>6</v>
      </c>
      <c r="H5551" s="5">
        <f t="shared" si="172"/>
        <v>8.4813336864250015</v>
      </c>
      <c r="I5551" s="5">
        <f t="shared" si="173"/>
        <v>17.473637649650975</v>
      </c>
    </row>
    <row r="5552" spans="1:9" ht="25" customHeight="1">
      <c r="A5552" s="1"/>
      <c r="B5552" s="1">
        <v>277</v>
      </c>
      <c r="C5552" s="13" t="s">
        <v>47</v>
      </c>
      <c r="D5552" s="4">
        <v>44834</v>
      </c>
      <c r="E5552" s="4">
        <v>44853</v>
      </c>
      <c r="F5552" s="5">
        <v>5.8502773415310516</v>
      </c>
      <c r="G5552" s="5">
        <f>'PG facts'!E21</f>
        <v>8</v>
      </c>
      <c r="H5552" s="5">
        <f t="shared" si="172"/>
        <v>34.225744972831627</v>
      </c>
      <c r="I5552" s="5">
        <f t="shared" si="173"/>
        <v>46.802218732248413</v>
      </c>
    </row>
    <row r="5553" spans="1:9" ht="25" customHeight="1">
      <c r="A5553" s="1"/>
      <c r="B5553" s="1">
        <v>277</v>
      </c>
      <c r="C5553" s="13" t="s">
        <v>47</v>
      </c>
      <c r="D5553" s="4">
        <v>44926</v>
      </c>
      <c r="E5553" s="4">
        <v>44945</v>
      </c>
      <c r="F5553" s="5">
        <v>7.2560334575520802</v>
      </c>
      <c r="G5553" s="5">
        <f>'PG facts'!E28</f>
        <v>11</v>
      </c>
      <c r="H5553" s="5">
        <f t="shared" si="172"/>
        <v>52.650021537115194</v>
      </c>
      <c r="I5553" s="5">
        <f t="shared" si="173"/>
        <v>79.816368033072877</v>
      </c>
    </row>
    <row r="5554" spans="1:9" ht="25" customHeight="1">
      <c r="A5554" s="1"/>
      <c r="B5554" s="1">
        <v>277</v>
      </c>
      <c r="C5554" s="13" t="s">
        <v>47</v>
      </c>
      <c r="D5554" s="4">
        <v>45016</v>
      </c>
      <c r="E5554" s="4">
        <v>45037</v>
      </c>
      <c r="F5554" s="5">
        <v>6.7723940234483804</v>
      </c>
      <c r="G5554" s="5">
        <f>'PG facts'!E35</f>
        <v>10</v>
      </c>
      <c r="H5554" s="5">
        <f t="shared" si="172"/>
        <v>45.865320808839343</v>
      </c>
      <c r="I5554" s="5">
        <f t="shared" si="173"/>
        <v>67.723940234483806</v>
      </c>
    </row>
    <row r="5555" spans="1:9" ht="25" customHeight="1">
      <c r="A5555" s="1"/>
      <c r="B5555" s="1">
        <v>277</v>
      </c>
      <c r="C5555" s="13" t="s">
        <v>47</v>
      </c>
      <c r="D5555" s="4">
        <v>45107</v>
      </c>
      <c r="E5555" s="4">
        <v>45135</v>
      </c>
      <c r="F5555" s="5">
        <v>7.0582272321790596</v>
      </c>
      <c r="G5555" s="5">
        <f>'PG facts'!E42</f>
        <v>9</v>
      </c>
      <c r="H5555" s="5">
        <f t="shared" si="172"/>
        <v>49.818571661074067</v>
      </c>
      <c r="I5555" s="5">
        <f t="shared" si="173"/>
        <v>63.524045089611533</v>
      </c>
    </row>
    <row r="5556" spans="1:9" ht="25" customHeight="1">
      <c r="A5556" s="1"/>
      <c r="B5556" s="1">
        <v>277</v>
      </c>
      <c r="C5556" s="13" t="s">
        <v>47</v>
      </c>
      <c r="D5556" s="4">
        <v>45199</v>
      </c>
      <c r="E5556" s="4">
        <v>45217</v>
      </c>
      <c r="F5556" s="5">
        <v>5.4935927157217845</v>
      </c>
      <c r="G5556" s="5">
        <f>'PG facts'!E49</f>
        <v>9</v>
      </c>
      <c r="H5556" s="5">
        <f t="shared" si="172"/>
        <v>30.179560926231453</v>
      </c>
      <c r="I5556" s="5">
        <f t="shared" si="173"/>
        <v>49.442334441496058</v>
      </c>
    </row>
    <row r="5557" spans="1:9" ht="25" customHeight="1">
      <c r="A5557" s="1"/>
      <c r="B5557" s="1">
        <v>277</v>
      </c>
      <c r="C5557" s="13" t="s">
        <v>47</v>
      </c>
      <c r="D5557" s="4">
        <v>45291</v>
      </c>
      <c r="E5557" s="4">
        <v>45314</v>
      </c>
      <c r="F5557" s="5">
        <v>4.2122165191533556</v>
      </c>
      <c r="G5557" s="5">
        <f>'PG facts'!E56</f>
        <v>7</v>
      </c>
      <c r="H5557" s="5">
        <f t="shared" si="172"/>
        <v>17.742768004228413</v>
      </c>
      <c r="I5557" s="5">
        <f t="shared" si="173"/>
        <v>29.48551563407349</v>
      </c>
    </row>
    <row r="5558" spans="1:9" ht="25" customHeight="1">
      <c r="A5558" s="1"/>
      <c r="B5558" s="1">
        <v>277</v>
      </c>
      <c r="C5558" s="13" t="s">
        <v>47</v>
      </c>
      <c r="D5558" s="4">
        <v>45382</v>
      </c>
      <c r="E5558" s="4">
        <v>45401</v>
      </c>
      <c r="F5558" s="5">
        <v>3.636809635836169</v>
      </c>
      <c r="G5558" s="5">
        <f>'PG facts'!E63</f>
        <v>10</v>
      </c>
      <c r="H5558" s="5">
        <f t="shared" si="172"/>
        <v>13.226384327310809</v>
      </c>
      <c r="I5558" s="5">
        <f t="shared" si="173"/>
        <v>36.36809635836169</v>
      </c>
    </row>
    <row r="5559" spans="1:9" ht="25" customHeight="1">
      <c r="A5559" s="1"/>
      <c r="B5559" s="1">
        <v>277</v>
      </c>
      <c r="C5559" s="13" t="s">
        <v>47</v>
      </c>
      <c r="D5559" s="4">
        <v>45473</v>
      </c>
      <c r="E5559" s="4">
        <v>45503</v>
      </c>
      <c r="F5559" s="5">
        <v>1.6547550061168037</v>
      </c>
      <c r="G5559" s="5">
        <f>'PG facts'!E70</f>
        <v>5</v>
      </c>
      <c r="H5559" s="5">
        <f t="shared" si="172"/>
        <v>2.7382141302686231</v>
      </c>
      <c r="I5559" s="5">
        <f t="shared" si="173"/>
        <v>8.2737750305840194</v>
      </c>
    </row>
    <row r="5560" spans="1:9" ht="25" customHeight="1">
      <c r="A5560" s="1"/>
      <c r="B5560" s="1">
        <v>277</v>
      </c>
      <c r="C5560" s="13" t="s">
        <v>47</v>
      </c>
      <c r="D5560" s="4">
        <v>45565</v>
      </c>
      <c r="E5560" s="4">
        <v>45583</v>
      </c>
      <c r="F5560" s="5">
        <v>0.37330111522773102</v>
      </c>
      <c r="G5560" s="5">
        <f>'PG facts'!E77</f>
        <v>1</v>
      </c>
      <c r="H5560" s="5">
        <f t="shared" si="172"/>
        <v>0.13935372263026771</v>
      </c>
      <c r="I5560" s="5">
        <f t="shared" si="173"/>
        <v>0.37330111522773102</v>
      </c>
    </row>
    <row r="5561" spans="1:9" ht="25" customHeight="1">
      <c r="A5561" s="1"/>
      <c r="B5561" s="1">
        <v>277</v>
      </c>
      <c r="C5561" s="13" t="s">
        <v>47</v>
      </c>
      <c r="D5561" s="4">
        <v>45657</v>
      </c>
      <c r="E5561" s="4">
        <v>45679</v>
      </c>
      <c r="F5561" s="5">
        <v>0.34106845677743802</v>
      </c>
      <c r="G5561" s="5">
        <f>'PG facts'!E84</f>
        <v>1</v>
      </c>
      <c r="H5561" s="5">
        <f t="shared" si="172"/>
        <v>0.11632769220854311</v>
      </c>
      <c r="I5561" s="5">
        <f t="shared" si="173"/>
        <v>0.34106845677743802</v>
      </c>
    </row>
    <row r="5562" spans="1:9" ht="25" customHeight="1">
      <c r="A5562" s="1"/>
      <c r="B5562" s="1">
        <v>277</v>
      </c>
      <c r="C5562" s="13" t="s">
        <v>47</v>
      </c>
      <c r="D5562" s="4">
        <v>45747</v>
      </c>
      <c r="E5562" s="4">
        <v>45771</v>
      </c>
      <c r="F5562" s="5">
        <v>0.23594619830289432</v>
      </c>
      <c r="G5562" s="5">
        <f>'PG facts'!E91</f>
        <v>2</v>
      </c>
      <c r="H5562" s="5">
        <f t="shared" si="172"/>
        <v>5.5670608493588729E-2</v>
      </c>
      <c r="I5562" s="5">
        <f t="shared" si="173"/>
        <v>0.47189239660578863</v>
      </c>
    </row>
    <row r="5563" spans="1:9" ht="25" customHeight="1">
      <c r="A5563" s="1"/>
      <c r="B5563" s="1">
        <v>277</v>
      </c>
      <c r="C5563" s="13" t="s">
        <v>50</v>
      </c>
      <c r="D5563" s="4">
        <v>44742</v>
      </c>
      <c r="E5563" s="4">
        <v>44771</v>
      </c>
      <c r="F5563" s="5">
        <v>1.0280001916822323</v>
      </c>
      <c r="G5563" s="5">
        <f>'PG facts'!E14</f>
        <v>6</v>
      </c>
      <c r="H5563" s="5">
        <f t="shared" si="172"/>
        <v>1.0567843940987065</v>
      </c>
      <c r="I5563" s="5">
        <f t="shared" si="173"/>
        <v>6.168001150093394</v>
      </c>
    </row>
    <row r="5564" spans="1:9" ht="25" customHeight="1">
      <c r="A5564" s="1"/>
      <c r="B5564" s="1">
        <v>277</v>
      </c>
      <c r="C5564" s="13" t="s">
        <v>50</v>
      </c>
      <c r="D5564" s="4">
        <v>44834</v>
      </c>
      <c r="E5564" s="4">
        <v>44853</v>
      </c>
      <c r="F5564" s="5">
        <v>2.9122729416084958</v>
      </c>
      <c r="G5564" s="5">
        <f>'PG facts'!E21</f>
        <v>8</v>
      </c>
      <c r="H5564" s="5">
        <f t="shared" si="172"/>
        <v>8.4813336864250015</v>
      </c>
      <c r="I5564" s="5">
        <f t="shared" si="173"/>
        <v>23.298183532867967</v>
      </c>
    </row>
    <row r="5565" spans="1:9" ht="25" customHeight="1">
      <c r="A5565" s="1"/>
      <c r="B5565" s="1">
        <v>277</v>
      </c>
      <c r="C5565" s="13" t="s">
        <v>50</v>
      </c>
      <c r="D5565" s="4">
        <v>44926</v>
      </c>
      <c r="E5565" s="4">
        <v>44945</v>
      </c>
      <c r="F5565" s="5">
        <v>5.8502773415310516</v>
      </c>
      <c r="G5565" s="5">
        <f>'PG facts'!E28</f>
        <v>11</v>
      </c>
      <c r="H5565" s="5">
        <f t="shared" si="172"/>
        <v>34.225744972831627</v>
      </c>
      <c r="I5565" s="5">
        <f t="shared" si="173"/>
        <v>64.353050756841569</v>
      </c>
    </row>
    <row r="5566" spans="1:9" ht="25" customHeight="1">
      <c r="A5566" s="1"/>
      <c r="B5566" s="1">
        <v>277</v>
      </c>
      <c r="C5566" s="13" t="s">
        <v>50</v>
      </c>
      <c r="D5566" s="4">
        <v>45016</v>
      </c>
      <c r="E5566" s="4">
        <v>45037</v>
      </c>
      <c r="F5566" s="5">
        <v>7.2560334575520802</v>
      </c>
      <c r="G5566" s="5">
        <f>'PG facts'!E35</f>
        <v>10</v>
      </c>
      <c r="H5566" s="5">
        <f t="shared" si="172"/>
        <v>52.650021537115194</v>
      </c>
      <c r="I5566" s="5">
        <f t="shared" si="173"/>
        <v>72.560334575520798</v>
      </c>
    </row>
    <row r="5567" spans="1:9" ht="25" customHeight="1">
      <c r="A5567" s="1"/>
      <c r="B5567" s="1">
        <v>277</v>
      </c>
      <c r="C5567" s="13" t="s">
        <v>50</v>
      </c>
      <c r="D5567" s="4">
        <v>45107</v>
      </c>
      <c r="E5567" s="4">
        <v>45135</v>
      </c>
      <c r="F5567" s="5">
        <v>6.7723940234483804</v>
      </c>
      <c r="G5567" s="5">
        <f>'PG facts'!E42</f>
        <v>9</v>
      </c>
      <c r="H5567" s="5">
        <f t="shared" si="172"/>
        <v>45.865320808839343</v>
      </c>
      <c r="I5567" s="5">
        <f t="shared" si="173"/>
        <v>60.951546211035421</v>
      </c>
    </row>
    <row r="5568" spans="1:9" ht="25" customHeight="1">
      <c r="A5568" s="1"/>
      <c r="B5568" s="1">
        <v>277</v>
      </c>
      <c r="C5568" s="13" t="s">
        <v>50</v>
      </c>
      <c r="D5568" s="4">
        <v>45199</v>
      </c>
      <c r="E5568" s="4">
        <v>45217</v>
      </c>
      <c r="F5568" s="5">
        <v>7.0582272321790596</v>
      </c>
      <c r="G5568" s="5">
        <f>'PG facts'!E49</f>
        <v>9</v>
      </c>
      <c r="H5568" s="5">
        <f t="shared" si="172"/>
        <v>49.818571661074067</v>
      </c>
      <c r="I5568" s="5">
        <f t="shared" si="173"/>
        <v>63.524045089611533</v>
      </c>
    </row>
    <row r="5569" spans="1:9" ht="25" customHeight="1">
      <c r="A5569" s="1"/>
      <c r="B5569" s="1">
        <v>277</v>
      </c>
      <c r="C5569" s="13" t="s">
        <v>50</v>
      </c>
      <c r="D5569" s="4">
        <v>45291</v>
      </c>
      <c r="E5569" s="4">
        <v>45314</v>
      </c>
      <c r="F5569" s="5">
        <v>5.4935927157217845</v>
      </c>
      <c r="G5569" s="5">
        <f>'PG facts'!E56</f>
        <v>7</v>
      </c>
      <c r="H5569" s="5">
        <f t="shared" si="172"/>
        <v>30.179560926231453</v>
      </c>
      <c r="I5569" s="5">
        <f t="shared" si="173"/>
        <v>38.455149010052494</v>
      </c>
    </row>
    <row r="5570" spans="1:9" ht="25" customHeight="1">
      <c r="A5570" s="1"/>
      <c r="B5570" s="1">
        <v>277</v>
      </c>
      <c r="C5570" s="13" t="s">
        <v>50</v>
      </c>
      <c r="D5570" s="4">
        <v>45382</v>
      </c>
      <c r="E5570" s="4">
        <v>45401</v>
      </c>
      <c r="F5570" s="5">
        <v>4.2122165191533556</v>
      </c>
      <c r="G5570" s="5">
        <f>'PG facts'!E63</f>
        <v>10</v>
      </c>
      <c r="H5570" s="5">
        <f t="shared" si="172"/>
        <v>17.742768004228413</v>
      </c>
      <c r="I5570" s="5">
        <f t="shared" si="173"/>
        <v>42.122165191533554</v>
      </c>
    </row>
    <row r="5571" spans="1:9" ht="25" customHeight="1">
      <c r="A5571" s="1"/>
      <c r="B5571" s="1">
        <v>277</v>
      </c>
      <c r="C5571" s="13" t="s">
        <v>50</v>
      </c>
      <c r="D5571" s="4">
        <v>45473</v>
      </c>
      <c r="E5571" s="4">
        <v>45503</v>
      </c>
      <c r="F5571" s="5">
        <v>3.636809635836169</v>
      </c>
      <c r="G5571" s="5">
        <f>'PG facts'!E70</f>
        <v>5</v>
      </c>
      <c r="H5571" s="5">
        <f t="shared" si="172"/>
        <v>13.226384327310809</v>
      </c>
      <c r="I5571" s="5">
        <f t="shared" si="173"/>
        <v>18.184048179180845</v>
      </c>
    </row>
    <row r="5572" spans="1:9" ht="25" customHeight="1">
      <c r="A5572" s="1"/>
      <c r="B5572" s="1">
        <v>277</v>
      </c>
      <c r="C5572" s="13" t="s">
        <v>50</v>
      </c>
      <c r="D5572" s="4">
        <v>45565</v>
      </c>
      <c r="E5572" s="4">
        <v>45583</v>
      </c>
      <c r="F5572" s="5">
        <v>1.6547550061168037</v>
      </c>
      <c r="G5572" s="5">
        <f>'PG facts'!E77</f>
        <v>1</v>
      </c>
      <c r="H5572" s="5">
        <f t="shared" si="172"/>
        <v>2.7382141302686231</v>
      </c>
      <c r="I5572" s="5">
        <f t="shared" si="173"/>
        <v>1.6547550061168037</v>
      </c>
    </row>
    <row r="5573" spans="1:9" ht="25" customHeight="1">
      <c r="A5573" s="1"/>
      <c r="B5573" s="1">
        <v>277</v>
      </c>
      <c r="C5573" s="13" t="s">
        <v>50</v>
      </c>
      <c r="D5573" s="4">
        <v>45657</v>
      </c>
      <c r="E5573" s="4">
        <v>45679</v>
      </c>
      <c r="F5573" s="5">
        <v>0.37330111522773102</v>
      </c>
      <c r="G5573" s="5">
        <f>'PG facts'!E84</f>
        <v>1</v>
      </c>
      <c r="H5573" s="5">
        <f t="shared" si="172"/>
        <v>0.13935372263026771</v>
      </c>
      <c r="I5573" s="5">
        <f t="shared" si="173"/>
        <v>0.37330111522773102</v>
      </c>
    </row>
    <row r="5574" spans="1:9" ht="25" customHeight="1">
      <c r="A5574" s="1"/>
      <c r="B5574" s="1">
        <v>277</v>
      </c>
      <c r="C5574" s="13" t="s">
        <v>50</v>
      </c>
      <c r="D5574" s="4">
        <v>45747</v>
      </c>
      <c r="E5574" s="4">
        <v>45771</v>
      </c>
      <c r="F5574" s="5">
        <v>0.34106845677743802</v>
      </c>
      <c r="G5574" s="5">
        <f>'PG facts'!E91</f>
        <v>2</v>
      </c>
      <c r="H5574" s="5">
        <f t="shared" ref="H5574:H5637" si="174">F5574^2</f>
        <v>0.11632769220854311</v>
      </c>
      <c r="I5574" s="5">
        <f t="shared" ref="I5574:I5637" si="175">F5574*G5574</f>
        <v>0.68213691355487605</v>
      </c>
    </row>
    <row r="5575" spans="1:9" ht="25" customHeight="1">
      <c r="A5575" s="1"/>
      <c r="B5575" s="1">
        <v>278</v>
      </c>
      <c r="C5575" s="13" t="s">
        <v>47</v>
      </c>
      <c r="D5575" s="4">
        <v>44651</v>
      </c>
      <c r="E5575" s="4">
        <v>44671</v>
      </c>
      <c r="F5575" s="5">
        <v>1.0280001916822323</v>
      </c>
      <c r="G5575" s="5">
        <f>'PG facts'!E7</f>
        <v>6</v>
      </c>
      <c r="H5575" s="5">
        <f t="shared" si="174"/>
        <v>1.0567843940987065</v>
      </c>
      <c r="I5575" s="5">
        <f t="shared" si="175"/>
        <v>6.168001150093394</v>
      </c>
    </row>
    <row r="5576" spans="1:9" ht="25" customHeight="1">
      <c r="A5576" s="1"/>
      <c r="B5576" s="1">
        <v>278</v>
      </c>
      <c r="C5576" s="13" t="s">
        <v>47</v>
      </c>
      <c r="D5576" s="4">
        <v>44742</v>
      </c>
      <c r="E5576" s="4">
        <v>44771</v>
      </c>
      <c r="F5576" s="5">
        <v>2.9122729416084958</v>
      </c>
      <c r="G5576" s="5">
        <f>'PG facts'!E14</f>
        <v>6</v>
      </c>
      <c r="H5576" s="5">
        <f t="shared" si="174"/>
        <v>8.4813336864250015</v>
      </c>
      <c r="I5576" s="5">
        <f t="shared" si="175"/>
        <v>17.473637649650975</v>
      </c>
    </row>
    <row r="5577" spans="1:9" ht="25" customHeight="1">
      <c r="A5577" s="1"/>
      <c r="B5577" s="1">
        <v>278</v>
      </c>
      <c r="C5577" s="13" t="s">
        <v>47</v>
      </c>
      <c r="D5577" s="4">
        <v>44834</v>
      </c>
      <c r="E5577" s="4">
        <v>44853</v>
      </c>
      <c r="F5577" s="5">
        <v>5.8502773415310516</v>
      </c>
      <c r="G5577" s="5">
        <f>'PG facts'!E21</f>
        <v>8</v>
      </c>
      <c r="H5577" s="5">
        <f t="shared" si="174"/>
        <v>34.225744972831627</v>
      </c>
      <c r="I5577" s="5">
        <f t="shared" si="175"/>
        <v>46.802218732248413</v>
      </c>
    </row>
    <row r="5578" spans="1:9" ht="25" customHeight="1">
      <c r="A5578" s="1"/>
      <c r="B5578" s="1">
        <v>278</v>
      </c>
      <c r="C5578" s="13" t="s">
        <v>47</v>
      </c>
      <c r="D5578" s="4">
        <v>44926</v>
      </c>
      <c r="E5578" s="4">
        <v>44945</v>
      </c>
      <c r="F5578" s="5">
        <v>7.2560334575520802</v>
      </c>
      <c r="G5578" s="5">
        <f>'PG facts'!E28</f>
        <v>11</v>
      </c>
      <c r="H5578" s="5">
        <f t="shared" si="174"/>
        <v>52.650021537115194</v>
      </c>
      <c r="I5578" s="5">
        <f t="shared" si="175"/>
        <v>79.816368033072877</v>
      </c>
    </row>
    <row r="5579" spans="1:9" ht="25" customHeight="1">
      <c r="A5579" s="1"/>
      <c r="B5579" s="1">
        <v>278</v>
      </c>
      <c r="C5579" s="13" t="s">
        <v>47</v>
      </c>
      <c r="D5579" s="4">
        <v>45016</v>
      </c>
      <c r="E5579" s="4">
        <v>45037</v>
      </c>
      <c r="F5579" s="5">
        <v>6.7723940234483804</v>
      </c>
      <c r="G5579" s="5">
        <f>'PG facts'!E35</f>
        <v>10</v>
      </c>
      <c r="H5579" s="5">
        <f t="shared" si="174"/>
        <v>45.865320808839343</v>
      </c>
      <c r="I5579" s="5">
        <f t="shared" si="175"/>
        <v>67.723940234483806</v>
      </c>
    </row>
    <row r="5580" spans="1:9" ht="25" customHeight="1">
      <c r="A5580" s="1"/>
      <c r="B5580" s="1">
        <v>278</v>
      </c>
      <c r="C5580" s="13" t="s">
        <v>47</v>
      </c>
      <c r="D5580" s="4">
        <v>45107</v>
      </c>
      <c r="E5580" s="4">
        <v>45135</v>
      </c>
      <c r="F5580" s="5">
        <v>7.0582272321790596</v>
      </c>
      <c r="G5580" s="5">
        <f>'PG facts'!E42</f>
        <v>9</v>
      </c>
      <c r="H5580" s="5">
        <f t="shared" si="174"/>
        <v>49.818571661074067</v>
      </c>
      <c r="I5580" s="5">
        <f t="shared" si="175"/>
        <v>63.524045089611533</v>
      </c>
    </row>
    <row r="5581" spans="1:9" ht="25" customHeight="1">
      <c r="A5581" s="1"/>
      <c r="B5581" s="1">
        <v>278</v>
      </c>
      <c r="C5581" s="13" t="s">
        <v>47</v>
      </c>
      <c r="D5581" s="4">
        <v>45199</v>
      </c>
      <c r="E5581" s="4">
        <v>45217</v>
      </c>
      <c r="F5581" s="5">
        <v>5.4935927157217845</v>
      </c>
      <c r="G5581" s="5">
        <f>'PG facts'!E49</f>
        <v>9</v>
      </c>
      <c r="H5581" s="5">
        <f t="shared" si="174"/>
        <v>30.179560926231453</v>
      </c>
      <c r="I5581" s="5">
        <f t="shared" si="175"/>
        <v>49.442334441496058</v>
      </c>
    </row>
    <row r="5582" spans="1:9" ht="25" customHeight="1">
      <c r="A5582" s="1"/>
      <c r="B5582" s="1">
        <v>278</v>
      </c>
      <c r="C5582" s="13" t="s">
        <v>47</v>
      </c>
      <c r="D5582" s="4">
        <v>45291</v>
      </c>
      <c r="E5582" s="4">
        <v>45314</v>
      </c>
      <c r="F5582" s="5">
        <v>4.2122165191533556</v>
      </c>
      <c r="G5582" s="5">
        <f>'PG facts'!E56</f>
        <v>7</v>
      </c>
      <c r="H5582" s="5">
        <f t="shared" si="174"/>
        <v>17.742768004228413</v>
      </c>
      <c r="I5582" s="5">
        <f t="shared" si="175"/>
        <v>29.48551563407349</v>
      </c>
    </row>
    <row r="5583" spans="1:9" ht="25" customHeight="1">
      <c r="A5583" s="1"/>
      <c r="B5583" s="1">
        <v>278</v>
      </c>
      <c r="C5583" s="13" t="s">
        <v>47</v>
      </c>
      <c r="D5583" s="4">
        <v>45382</v>
      </c>
      <c r="E5583" s="4">
        <v>45401</v>
      </c>
      <c r="F5583" s="5">
        <v>3.636809635836169</v>
      </c>
      <c r="G5583" s="5">
        <f>'PG facts'!E63</f>
        <v>10</v>
      </c>
      <c r="H5583" s="5">
        <f t="shared" si="174"/>
        <v>13.226384327310809</v>
      </c>
      <c r="I5583" s="5">
        <f t="shared" si="175"/>
        <v>36.36809635836169</v>
      </c>
    </row>
    <row r="5584" spans="1:9" ht="25" customHeight="1">
      <c r="A5584" s="1"/>
      <c r="B5584" s="1">
        <v>278</v>
      </c>
      <c r="C5584" s="13" t="s">
        <v>47</v>
      </c>
      <c r="D5584" s="4">
        <v>45473</v>
      </c>
      <c r="E5584" s="4">
        <v>45503</v>
      </c>
      <c r="F5584" s="5">
        <v>1.6547550061168037</v>
      </c>
      <c r="G5584" s="5">
        <f>'PG facts'!E70</f>
        <v>5</v>
      </c>
      <c r="H5584" s="5">
        <f t="shared" si="174"/>
        <v>2.7382141302686231</v>
      </c>
      <c r="I5584" s="5">
        <f t="shared" si="175"/>
        <v>8.2737750305840194</v>
      </c>
    </row>
    <row r="5585" spans="1:9" ht="25" customHeight="1">
      <c r="A5585" s="1"/>
      <c r="B5585" s="1">
        <v>278</v>
      </c>
      <c r="C5585" s="13" t="s">
        <v>47</v>
      </c>
      <c r="D5585" s="4">
        <v>45565</v>
      </c>
      <c r="E5585" s="4">
        <v>45583</v>
      </c>
      <c r="F5585" s="5">
        <v>0.37330111522773102</v>
      </c>
      <c r="G5585" s="5">
        <f>'PG facts'!E77</f>
        <v>1</v>
      </c>
      <c r="H5585" s="5">
        <f t="shared" si="174"/>
        <v>0.13935372263026771</v>
      </c>
      <c r="I5585" s="5">
        <f t="shared" si="175"/>
        <v>0.37330111522773102</v>
      </c>
    </row>
    <row r="5586" spans="1:9" ht="25" customHeight="1">
      <c r="A5586" s="1"/>
      <c r="B5586" s="1">
        <v>278</v>
      </c>
      <c r="C5586" s="13" t="s">
        <v>47</v>
      </c>
      <c r="D5586" s="4">
        <v>45657</v>
      </c>
      <c r="E5586" s="4">
        <v>45679</v>
      </c>
      <c r="F5586" s="5">
        <v>0.34106845677743802</v>
      </c>
      <c r="G5586" s="5">
        <f>'PG facts'!E84</f>
        <v>1</v>
      </c>
      <c r="H5586" s="5">
        <f t="shared" si="174"/>
        <v>0.11632769220854311</v>
      </c>
      <c r="I5586" s="5">
        <f t="shared" si="175"/>
        <v>0.34106845677743802</v>
      </c>
    </row>
    <row r="5587" spans="1:9" ht="25" customHeight="1">
      <c r="A5587" s="1"/>
      <c r="B5587" s="1">
        <v>278</v>
      </c>
      <c r="C5587" s="13" t="s">
        <v>47</v>
      </c>
      <c r="D5587" s="4">
        <v>45747</v>
      </c>
      <c r="E5587" s="4">
        <v>45771</v>
      </c>
      <c r="F5587" s="5">
        <v>0.23594619830289432</v>
      </c>
      <c r="G5587" s="5">
        <f>'PG facts'!E91</f>
        <v>2</v>
      </c>
      <c r="H5587" s="5">
        <f t="shared" si="174"/>
        <v>5.5670608493588729E-2</v>
      </c>
      <c r="I5587" s="5">
        <f t="shared" si="175"/>
        <v>0.47189239660578863</v>
      </c>
    </row>
    <row r="5588" spans="1:9" ht="25" customHeight="1">
      <c r="A5588" s="1"/>
      <c r="B5588" s="1">
        <v>278</v>
      </c>
      <c r="C5588" s="13" t="s">
        <v>50</v>
      </c>
      <c r="D5588" s="4">
        <v>44742</v>
      </c>
      <c r="E5588" s="4">
        <v>44771</v>
      </c>
      <c r="F5588" s="5">
        <v>1.0280001916822323</v>
      </c>
      <c r="G5588" s="5">
        <f>'PG facts'!E14</f>
        <v>6</v>
      </c>
      <c r="H5588" s="5">
        <f t="shared" si="174"/>
        <v>1.0567843940987065</v>
      </c>
      <c r="I5588" s="5">
        <f t="shared" si="175"/>
        <v>6.168001150093394</v>
      </c>
    </row>
    <row r="5589" spans="1:9" ht="25" customHeight="1">
      <c r="A5589" s="1"/>
      <c r="B5589" s="1">
        <v>278</v>
      </c>
      <c r="C5589" s="13" t="s">
        <v>50</v>
      </c>
      <c r="D5589" s="4">
        <v>44834</v>
      </c>
      <c r="E5589" s="4">
        <v>44853</v>
      </c>
      <c r="F5589" s="5">
        <v>2.9122729416084958</v>
      </c>
      <c r="G5589" s="5">
        <f>'PG facts'!E21</f>
        <v>8</v>
      </c>
      <c r="H5589" s="5">
        <f t="shared" si="174"/>
        <v>8.4813336864250015</v>
      </c>
      <c r="I5589" s="5">
        <f t="shared" si="175"/>
        <v>23.298183532867967</v>
      </c>
    </row>
    <row r="5590" spans="1:9" ht="25" customHeight="1">
      <c r="A5590" s="1"/>
      <c r="B5590" s="1">
        <v>278</v>
      </c>
      <c r="C5590" s="13" t="s">
        <v>50</v>
      </c>
      <c r="D5590" s="4">
        <v>44926</v>
      </c>
      <c r="E5590" s="4">
        <v>44945</v>
      </c>
      <c r="F5590" s="5">
        <v>5.8502773415310516</v>
      </c>
      <c r="G5590" s="5">
        <f>'PG facts'!E28</f>
        <v>11</v>
      </c>
      <c r="H5590" s="5">
        <f t="shared" si="174"/>
        <v>34.225744972831627</v>
      </c>
      <c r="I5590" s="5">
        <f t="shared" si="175"/>
        <v>64.353050756841569</v>
      </c>
    </row>
    <row r="5591" spans="1:9" ht="25" customHeight="1">
      <c r="A5591" s="1"/>
      <c r="B5591" s="1">
        <v>278</v>
      </c>
      <c r="C5591" s="13" t="s">
        <v>50</v>
      </c>
      <c r="D5591" s="4">
        <v>45016</v>
      </c>
      <c r="E5591" s="4">
        <v>45037</v>
      </c>
      <c r="F5591" s="5">
        <v>7.2560334575520802</v>
      </c>
      <c r="G5591" s="5">
        <f>'PG facts'!E35</f>
        <v>10</v>
      </c>
      <c r="H5591" s="5">
        <f t="shared" si="174"/>
        <v>52.650021537115194</v>
      </c>
      <c r="I5591" s="5">
        <f t="shared" si="175"/>
        <v>72.560334575520798</v>
      </c>
    </row>
    <row r="5592" spans="1:9" ht="25" customHeight="1">
      <c r="A5592" s="1"/>
      <c r="B5592" s="1">
        <v>278</v>
      </c>
      <c r="C5592" s="13" t="s">
        <v>50</v>
      </c>
      <c r="D5592" s="4">
        <v>45107</v>
      </c>
      <c r="E5592" s="4">
        <v>45135</v>
      </c>
      <c r="F5592" s="5">
        <v>6.7723940234483804</v>
      </c>
      <c r="G5592" s="5">
        <f>'PG facts'!E42</f>
        <v>9</v>
      </c>
      <c r="H5592" s="5">
        <f t="shared" si="174"/>
        <v>45.865320808839343</v>
      </c>
      <c r="I5592" s="5">
        <f t="shared" si="175"/>
        <v>60.951546211035421</v>
      </c>
    </row>
    <row r="5593" spans="1:9" ht="25" customHeight="1">
      <c r="A5593" s="1"/>
      <c r="B5593" s="1">
        <v>278</v>
      </c>
      <c r="C5593" s="13" t="s">
        <v>50</v>
      </c>
      <c r="D5593" s="4">
        <v>45199</v>
      </c>
      <c r="E5593" s="4">
        <v>45217</v>
      </c>
      <c r="F5593" s="5">
        <v>7.0582272321790596</v>
      </c>
      <c r="G5593" s="5">
        <f>'PG facts'!E49</f>
        <v>9</v>
      </c>
      <c r="H5593" s="5">
        <f t="shared" si="174"/>
        <v>49.818571661074067</v>
      </c>
      <c r="I5593" s="5">
        <f t="shared" si="175"/>
        <v>63.524045089611533</v>
      </c>
    </row>
    <row r="5594" spans="1:9" ht="25" customHeight="1">
      <c r="A5594" s="1"/>
      <c r="B5594" s="1">
        <v>278</v>
      </c>
      <c r="C5594" s="13" t="s">
        <v>50</v>
      </c>
      <c r="D5594" s="4">
        <v>45291</v>
      </c>
      <c r="E5594" s="4">
        <v>45314</v>
      </c>
      <c r="F5594" s="5">
        <v>5.4935927157217845</v>
      </c>
      <c r="G5594" s="5">
        <f>'PG facts'!E56</f>
        <v>7</v>
      </c>
      <c r="H5594" s="5">
        <f t="shared" si="174"/>
        <v>30.179560926231453</v>
      </c>
      <c r="I5594" s="5">
        <f t="shared" si="175"/>
        <v>38.455149010052494</v>
      </c>
    </row>
    <row r="5595" spans="1:9" ht="25" customHeight="1">
      <c r="A5595" s="1"/>
      <c r="B5595" s="1">
        <v>278</v>
      </c>
      <c r="C5595" s="13" t="s">
        <v>50</v>
      </c>
      <c r="D5595" s="4">
        <v>45382</v>
      </c>
      <c r="E5595" s="4">
        <v>45401</v>
      </c>
      <c r="F5595" s="5">
        <v>4.2122165191533556</v>
      </c>
      <c r="G5595" s="5">
        <f>'PG facts'!E63</f>
        <v>10</v>
      </c>
      <c r="H5595" s="5">
        <f t="shared" si="174"/>
        <v>17.742768004228413</v>
      </c>
      <c r="I5595" s="5">
        <f t="shared" si="175"/>
        <v>42.122165191533554</v>
      </c>
    </row>
    <row r="5596" spans="1:9" ht="25" customHeight="1">
      <c r="A5596" s="1"/>
      <c r="B5596" s="1">
        <v>278</v>
      </c>
      <c r="C5596" s="13" t="s">
        <v>50</v>
      </c>
      <c r="D5596" s="4">
        <v>45473</v>
      </c>
      <c r="E5596" s="4">
        <v>45503</v>
      </c>
      <c r="F5596" s="5">
        <v>3.636809635836169</v>
      </c>
      <c r="G5596" s="5">
        <f>'PG facts'!E70</f>
        <v>5</v>
      </c>
      <c r="H5596" s="5">
        <f t="shared" si="174"/>
        <v>13.226384327310809</v>
      </c>
      <c r="I5596" s="5">
        <f t="shared" si="175"/>
        <v>18.184048179180845</v>
      </c>
    </row>
    <row r="5597" spans="1:9" ht="25" customHeight="1">
      <c r="A5597" s="1"/>
      <c r="B5597" s="1">
        <v>278</v>
      </c>
      <c r="C5597" s="13" t="s">
        <v>50</v>
      </c>
      <c r="D5597" s="4">
        <v>45565</v>
      </c>
      <c r="E5597" s="4">
        <v>45583</v>
      </c>
      <c r="F5597" s="5">
        <v>1.6547550061168037</v>
      </c>
      <c r="G5597" s="5">
        <f>'PG facts'!E77</f>
        <v>1</v>
      </c>
      <c r="H5597" s="5">
        <f t="shared" si="174"/>
        <v>2.7382141302686231</v>
      </c>
      <c r="I5597" s="5">
        <f t="shared" si="175"/>
        <v>1.6547550061168037</v>
      </c>
    </row>
    <row r="5598" spans="1:9" ht="25" customHeight="1">
      <c r="A5598" s="1"/>
      <c r="B5598" s="1">
        <v>278</v>
      </c>
      <c r="C5598" s="13" t="s">
        <v>50</v>
      </c>
      <c r="D5598" s="4">
        <v>45657</v>
      </c>
      <c r="E5598" s="4">
        <v>45679</v>
      </c>
      <c r="F5598" s="5">
        <v>0.37330111522773102</v>
      </c>
      <c r="G5598" s="5">
        <f>'PG facts'!E84</f>
        <v>1</v>
      </c>
      <c r="H5598" s="5">
        <f t="shared" si="174"/>
        <v>0.13935372263026771</v>
      </c>
      <c r="I5598" s="5">
        <f t="shared" si="175"/>
        <v>0.37330111522773102</v>
      </c>
    </row>
    <row r="5599" spans="1:9" ht="25" customHeight="1">
      <c r="A5599" s="1"/>
      <c r="B5599" s="1">
        <v>278</v>
      </c>
      <c r="C5599" s="13" t="s">
        <v>50</v>
      </c>
      <c r="D5599" s="4">
        <v>45747</v>
      </c>
      <c r="E5599" s="4">
        <v>45771</v>
      </c>
      <c r="F5599" s="5">
        <v>0.34106845677743802</v>
      </c>
      <c r="G5599" s="5">
        <f>'PG facts'!E91</f>
        <v>2</v>
      </c>
      <c r="H5599" s="5">
        <f t="shared" si="174"/>
        <v>0.11632769220854311</v>
      </c>
      <c r="I5599" s="5">
        <f t="shared" si="175"/>
        <v>0.68213691355487605</v>
      </c>
    </row>
    <row r="5600" spans="1:9" ht="25" customHeight="1">
      <c r="A5600" s="1"/>
      <c r="B5600" s="1">
        <v>279</v>
      </c>
      <c r="C5600" s="13" t="s">
        <v>47</v>
      </c>
      <c r="D5600" s="4">
        <v>44651</v>
      </c>
      <c r="E5600" s="4">
        <v>44671</v>
      </c>
      <c r="F5600" s="5">
        <v>1.0280001916822323</v>
      </c>
      <c r="G5600" s="5">
        <f>'PG facts'!E7</f>
        <v>6</v>
      </c>
      <c r="H5600" s="5">
        <f t="shared" si="174"/>
        <v>1.0567843940987065</v>
      </c>
      <c r="I5600" s="5">
        <f t="shared" si="175"/>
        <v>6.168001150093394</v>
      </c>
    </row>
    <row r="5601" spans="1:9" ht="25" customHeight="1">
      <c r="A5601" s="1"/>
      <c r="B5601" s="1">
        <v>279</v>
      </c>
      <c r="C5601" s="13" t="s">
        <v>47</v>
      </c>
      <c r="D5601" s="4">
        <v>44742</v>
      </c>
      <c r="E5601" s="4">
        <v>44771</v>
      </c>
      <c r="F5601" s="5">
        <v>2.9122729416084958</v>
      </c>
      <c r="G5601" s="5">
        <f>'PG facts'!E14</f>
        <v>6</v>
      </c>
      <c r="H5601" s="5">
        <f t="shared" si="174"/>
        <v>8.4813336864250015</v>
      </c>
      <c r="I5601" s="5">
        <f t="shared" si="175"/>
        <v>17.473637649650975</v>
      </c>
    </row>
    <row r="5602" spans="1:9" ht="25" customHeight="1">
      <c r="A5602" s="1"/>
      <c r="B5602" s="1">
        <v>279</v>
      </c>
      <c r="C5602" s="13" t="s">
        <v>47</v>
      </c>
      <c r="D5602" s="4">
        <v>44834</v>
      </c>
      <c r="E5602" s="4">
        <v>44853</v>
      </c>
      <c r="F5602" s="5">
        <v>5.8502773415310516</v>
      </c>
      <c r="G5602" s="5">
        <f>'PG facts'!E21</f>
        <v>8</v>
      </c>
      <c r="H5602" s="5">
        <f t="shared" si="174"/>
        <v>34.225744972831627</v>
      </c>
      <c r="I5602" s="5">
        <f t="shared" si="175"/>
        <v>46.802218732248413</v>
      </c>
    </row>
    <row r="5603" spans="1:9" ht="25" customHeight="1">
      <c r="A5603" s="1"/>
      <c r="B5603" s="1">
        <v>279</v>
      </c>
      <c r="C5603" s="13" t="s">
        <v>47</v>
      </c>
      <c r="D5603" s="4">
        <v>44926</v>
      </c>
      <c r="E5603" s="4">
        <v>44945</v>
      </c>
      <c r="F5603" s="5">
        <v>7.2560334575520802</v>
      </c>
      <c r="G5603" s="5">
        <f>'PG facts'!E28</f>
        <v>11</v>
      </c>
      <c r="H5603" s="5">
        <f t="shared" si="174"/>
        <v>52.650021537115194</v>
      </c>
      <c r="I5603" s="5">
        <f t="shared" si="175"/>
        <v>79.816368033072877</v>
      </c>
    </row>
    <row r="5604" spans="1:9" ht="25" customHeight="1">
      <c r="A5604" s="1"/>
      <c r="B5604" s="1">
        <v>279</v>
      </c>
      <c r="C5604" s="13" t="s">
        <v>47</v>
      </c>
      <c r="D5604" s="4">
        <v>45016</v>
      </c>
      <c r="E5604" s="4">
        <v>45037</v>
      </c>
      <c r="F5604" s="5">
        <v>6.7723940234483804</v>
      </c>
      <c r="G5604" s="5">
        <f>'PG facts'!E35</f>
        <v>10</v>
      </c>
      <c r="H5604" s="5">
        <f t="shared" si="174"/>
        <v>45.865320808839343</v>
      </c>
      <c r="I5604" s="5">
        <f t="shared" si="175"/>
        <v>67.723940234483806</v>
      </c>
    </row>
    <row r="5605" spans="1:9" ht="25" customHeight="1">
      <c r="A5605" s="1"/>
      <c r="B5605" s="1">
        <v>279</v>
      </c>
      <c r="C5605" s="13" t="s">
        <v>47</v>
      </c>
      <c r="D5605" s="4">
        <v>45107</v>
      </c>
      <c r="E5605" s="4">
        <v>45135</v>
      </c>
      <c r="F5605" s="5">
        <v>7.0582272321790596</v>
      </c>
      <c r="G5605" s="5">
        <f>'PG facts'!E42</f>
        <v>9</v>
      </c>
      <c r="H5605" s="5">
        <f t="shared" si="174"/>
        <v>49.818571661074067</v>
      </c>
      <c r="I5605" s="5">
        <f t="shared" si="175"/>
        <v>63.524045089611533</v>
      </c>
    </row>
    <row r="5606" spans="1:9" ht="25" customHeight="1">
      <c r="A5606" s="1"/>
      <c r="B5606" s="1">
        <v>279</v>
      </c>
      <c r="C5606" s="13" t="s">
        <v>47</v>
      </c>
      <c r="D5606" s="4">
        <v>45199</v>
      </c>
      <c r="E5606" s="4">
        <v>45217</v>
      </c>
      <c r="F5606" s="5">
        <v>5.4935927157217845</v>
      </c>
      <c r="G5606" s="5">
        <f>'PG facts'!E49</f>
        <v>9</v>
      </c>
      <c r="H5606" s="5">
        <f t="shared" si="174"/>
        <v>30.179560926231453</v>
      </c>
      <c r="I5606" s="5">
        <f t="shared" si="175"/>
        <v>49.442334441496058</v>
      </c>
    </row>
    <row r="5607" spans="1:9" ht="25" customHeight="1">
      <c r="A5607" s="1"/>
      <c r="B5607" s="1">
        <v>279</v>
      </c>
      <c r="C5607" s="13" t="s">
        <v>47</v>
      </c>
      <c r="D5607" s="4">
        <v>45291</v>
      </c>
      <c r="E5607" s="4">
        <v>45314</v>
      </c>
      <c r="F5607" s="5">
        <v>4.2122165191533556</v>
      </c>
      <c r="G5607" s="5">
        <f>'PG facts'!E56</f>
        <v>7</v>
      </c>
      <c r="H5607" s="5">
        <f t="shared" si="174"/>
        <v>17.742768004228413</v>
      </c>
      <c r="I5607" s="5">
        <f t="shared" si="175"/>
        <v>29.48551563407349</v>
      </c>
    </row>
    <row r="5608" spans="1:9" ht="25" customHeight="1">
      <c r="A5608" s="1"/>
      <c r="B5608" s="1">
        <v>279</v>
      </c>
      <c r="C5608" s="13" t="s">
        <v>47</v>
      </c>
      <c r="D5608" s="4">
        <v>45382</v>
      </c>
      <c r="E5608" s="4">
        <v>45401</v>
      </c>
      <c r="F5608" s="5">
        <v>3.636809635836169</v>
      </c>
      <c r="G5608" s="5">
        <f>'PG facts'!E63</f>
        <v>10</v>
      </c>
      <c r="H5608" s="5">
        <f t="shared" si="174"/>
        <v>13.226384327310809</v>
      </c>
      <c r="I5608" s="5">
        <f t="shared" si="175"/>
        <v>36.36809635836169</v>
      </c>
    </row>
    <row r="5609" spans="1:9" ht="25" customHeight="1">
      <c r="A5609" s="1"/>
      <c r="B5609" s="1">
        <v>279</v>
      </c>
      <c r="C5609" s="13" t="s">
        <v>47</v>
      </c>
      <c r="D5609" s="4">
        <v>45473</v>
      </c>
      <c r="E5609" s="4">
        <v>45503</v>
      </c>
      <c r="F5609" s="5">
        <v>1.6547550061168037</v>
      </c>
      <c r="G5609" s="5">
        <f>'PG facts'!E70</f>
        <v>5</v>
      </c>
      <c r="H5609" s="5">
        <f t="shared" si="174"/>
        <v>2.7382141302686231</v>
      </c>
      <c r="I5609" s="5">
        <f t="shared" si="175"/>
        <v>8.2737750305840194</v>
      </c>
    </row>
    <row r="5610" spans="1:9" ht="25" customHeight="1">
      <c r="A5610" s="1"/>
      <c r="B5610" s="1">
        <v>279</v>
      </c>
      <c r="C5610" s="13" t="s">
        <v>47</v>
      </c>
      <c r="D5610" s="4">
        <v>45565</v>
      </c>
      <c r="E5610" s="4">
        <v>45583</v>
      </c>
      <c r="F5610" s="5">
        <v>0.37330111522773102</v>
      </c>
      <c r="G5610" s="5">
        <f>'PG facts'!E77</f>
        <v>1</v>
      </c>
      <c r="H5610" s="5">
        <f t="shared" si="174"/>
        <v>0.13935372263026771</v>
      </c>
      <c r="I5610" s="5">
        <f t="shared" si="175"/>
        <v>0.37330111522773102</v>
      </c>
    </row>
    <row r="5611" spans="1:9" ht="25" customHeight="1">
      <c r="A5611" s="1"/>
      <c r="B5611" s="1">
        <v>279</v>
      </c>
      <c r="C5611" s="13" t="s">
        <v>47</v>
      </c>
      <c r="D5611" s="4">
        <v>45657</v>
      </c>
      <c r="E5611" s="4">
        <v>45679</v>
      </c>
      <c r="F5611" s="5">
        <v>0.34106845677743802</v>
      </c>
      <c r="G5611" s="5">
        <f>'PG facts'!E84</f>
        <v>1</v>
      </c>
      <c r="H5611" s="5">
        <f t="shared" si="174"/>
        <v>0.11632769220854311</v>
      </c>
      <c r="I5611" s="5">
        <f t="shared" si="175"/>
        <v>0.34106845677743802</v>
      </c>
    </row>
    <row r="5612" spans="1:9" ht="25" customHeight="1">
      <c r="A5612" s="1"/>
      <c r="B5612" s="1">
        <v>279</v>
      </c>
      <c r="C5612" s="13" t="s">
        <v>47</v>
      </c>
      <c r="D5612" s="4">
        <v>45747</v>
      </c>
      <c r="E5612" s="4">
        <v>45771</v>
      </c>
      <c r="F5612" s="5">
        <v>0.23594619830289432</v>
      </c>
      <c r="G5612" s="5">
        <f>'PG facts'!E91</f>
        <v>2</v>
      </c>
      <c r="H5612" s="5">
        <f t="shared" si="174"/>
        <v>5.5670608493588729E-2</v>
      </c>
      <c r="I5612" s="5">
        <f t="shared" si="175"/>
        <v>0.47189239660578863</v>
      </c>
    </row>
    <row r="5613" spans="1:9" ht="25" customHeight="1">
      <c r="A5613" s="1"/>
      <c r="B5613" s="1">
        <v>279</v>
      </c>
      <c r="C5613" s="13" t="s">
        <v>50</v>
      </c>
      <c r="D5613" s="4">
        <v>44742</v>
      </c>
      <c r="E5613" s="4">
        <v>44771</v>
      </c>
      <c r="F5613" s="5">
        <v>1.0280001916822323</v>
      </c>
      <c r="G5613" s="5">
        <f>'PG facts'!E14</f>
        <v>6</v>
      </c>
      <c r="H5613" s="5">
        <f t="shared" si="174"/>
        <v>1.0567843940987065</v>
      </c>
      <c r="I5613" s="5">
        <f t="shared" si="175"/>
        <v>6.168001150093394</v>
      </c>
    </row>
    <row r="5614" spans="1:9" ht="25" customHeight="1">
      <c r="A5614" s="1"/>
      <c r="B5614" s="1">
        <v>279</v>
      </c>
      <c r="C5614" s="13" t="s">
        <v>50</v>
      </c>
      <c r="D5614" s="4">
        <v>44834</v>
      </c>
      <c r="E5614" s="4">
        <v>44853</v>
      </c>
      <c r="F5614" s="5">
        <v>2.9122729416084958</v>
      </c>
      <c r="G5614" s="5">
        <f>'PG facts'!E21</f>
        <v>8</v>
      </c>
      <c r="H5614" s="5">
        <f t="shared" si="174"/>
        <v>8.4813336864250015</v>
      </c>
      <c r="I5614" s="5">
        <f t="shared" si="175"/>
        <v>23.298183532867967</v>
      </c>
    </row>
    <row r="5615" spans="1:9" ht="25" customHeight="1">
      <c r="A5615" s="1"/>
      <c r="B5615" s="1">
        <v>279</v>
      </c>
      <c r="C5615" s="13" t="s">
        <v>50</v>
      </c>
      <c r="D5615" s="4">
        <v>44926</v>
      </c>
      <c r="E5615" s="4">
        <v>44945</v>
      </c>
      <c r="F5615" s="5">
        <v>5.8502773415310516</v>
      </c>
      <c r="G5615" s="5">
        <f>'PG facts'!E28</f>
        <v>11</v>
      </c>
      <c r="H5615" s="5">
        <f t="shared" si="174"/>
        <v>34.225744972831627</v>
      </c>
      <c r="I5615" s="5">
        <f t="shared" si="175"/>
        <v>64.353050756841569</v>
      </c>
    </row>
    <row r="5616" spans="1:9" ht="25" customHeight="1">
      <c r="A5616" s="1"/>
      <c r="B5616" s="1">
        <v>279</v>
      </c>
      <c r="C5616" s="13" t="s">
        <v>50</v>
      </c>
      <c r="D5616" s="4">
        <v>45016</v>
      </c>
      <c r="E5616" s="4">
        <v>45037</v>
      </c>
      <c r="F5616" s="5">
        <v>7.2560334575520802</v>
      </c>
      <c r="G5616" s="5">
        <f>'PG facts'!E35</f>
        <v>10</v>
      </c>
      <c r="H5616" s="5">
        <f t="shared" si="174"/>
        <v>52.650021537115194</v>
      </c>
      <c r="I5616" s="5">
        <f t="shared" si="175"/>
        <v>72.560334575520798</v>
      </c>
    </row>
    <row r="5617" spans="1:9" ht="25" customHeight="1">
      <c r="A5617" s="1"/>
      <c r="B5617" s="1">
        <v>279</v>
      </c>
      <c r="C5617" s="13" t="s">
        <v>50</v>
      </c>
      <c r="D5617" s="4">
        <v>45107</v>
      </c>
      <c r="E5617" s="4">
        <v>45135</v>
      </c>
      <c r="F5617" s="5">
        <v>6.7723940234483804</v>
      </c>
      <c r="G5617" s="5">
        <f>'PG facts'!E42</f>
        <v>9</v>
      </c>
      <c r="H5617" s="5">
        <f t="shared" si="174"/>
        <v>45.865320808839343</v>
      </c>
      <c r="I5617" s="5">
        <f t="shared" si="175"/>
        <v>60.951546211035421</v>
      </c>
    </row>
    <row r="5618" spans="1:9" ht="25" customHeight="1">
      <c r="A5618" s="1"/>
      <c r="B5618" s="1">
        <v>279</v>
      </c>
      <c r="C5618" s="13" t="s">
        <v>50</v>
      </c>
      <c r="D5618" s="4">
        <v>45199</v>
      </c>
      <c r="E5618" s="4">
        <v>45217</v>
      </c>
      <c r="F5618" s="5">
        <v>7.0582272321790596</v>
      </c>
      <c r="G5618" s="5">
        <f>'PG facts'!E49</f>
        <v>9</v>
      </c>
      <c r="H5618" s="5">
        <f t="shared" si="174"/>
        <v>49.818571661074067</v>
      </c>
      <c r="I5618" s="5">
        <f t="shared" si="175"/>
        <v>63.524045089611533</v>
      </c>
    </row>
    <row r="5619" spans="1:9" ht="25" customHeight="1">
      <c r="A5619" s="1"/>
      <c r="B5619" s="1">
        <v>279</v>
      </c>
      <c r="C5619" s="13" t="s">
        <v>50</v>
      </c>
      <c r="D5619" s="4">
        <v>45291</v>
      </c>
      <c r="E5619" s="4">
        <v>45314</v>
      </c>
      <c r="F5619" s="5">
        <v>5.4935927157217845</v>
      </c>
      <c r="G5619" s="5">
        <f>'PG facts'!E56</f>
        <v>7</v>
      </c>
      <c r="H5619" s="5">
        <f t="shared" si="174"/>
        <v>30.179560926231453</v>
      </c>
      <c r="I5619" s="5">
        <f t="shared" si="175"/>
        <v>38.455149010052494</v>
      </c>
    </row>
    <row r="5620" spans="1:9" ht="25" customHeight="1">
      <c r="A5620" s="1"/>
      <c r="B5620" s="1">
        <v>279</v>
      </c>
      <c r="C5620" s="13" t="s">
        <v>50</v>
      </c>
      <c r="D5620" s="4">
        <v>45382</v>
      </c>
      <c r="E5620" s="4">
        <v>45401</v>
      </c>
      <c r="F5620" s="5">
        <v>4.2122165191533556</v>
      </c>
      <c r="G5620" s="5">
        <f>'PG facts'!E63</f>
        <v>10</v>
      </c>
      <c r="H5620" s="5">
        <f t="shared" si="174"/>
        <v>17.742768004228413</v>
      </c>
      <c r="I5620" s="5">
        <f t="shared" si="175"/>
        <v>42.122165191533554</v>
      </c>
    </row>
    <row r="5621" spans="1:9" ht="25" customHeight="1">
      <c r="A5621" s="1"/>
      <c r="B5621" s="1">
        <v>279</v>
      </c>
      <c r="C5621" s="13" t="s">
        <v>50</v>
      </c>
      <c r="D5621" s="4">
        <v>45473</v>
      </c>
      <c r="E5621" s="4">
        <v>45503</v>
      </c>
      <c r="F5621" s="5">
        <v>3.636809635836169</v>
      </c>
      <c r="G5621" s="5">
        <f>'PG facts'!E70</f>
        <v>5</v>
      </c>
      <c r="H5621" s="5">
        <f t="shared" si="174"/>
        <v>13.226384327310809</v>
      </c>
      <c r="I5621" s="5">
        <f t="shared" si="175"/>
        <v>18.184048179180845</v>
      </c>
    </row>
    <row r="5622" spans="1:9" ht="25" customHeight="1">
      <c r="A5622" s="1"/>
      <c r="B5622" s="1">
        <v>279</v>
      </c>
      <c r="C5622" s="13" t="s">
        <v>50</v>
      </c>
      <c r="D5622" s="4">
        <v>45565</v>
      </c>
      <c r="E5622" s="4">
        <v>45583</v>
      </c>
      <c r="F5622" s="5">
        <v>1.6547550061168037</v>
      </c>
      <c r="G5622" s="5">
        <f>'PG facts'!E77</f>
        <v>1</v>
      </c>
      <c r="H5622" s="5">
        <f t="shared" si="174"/>
        <v>2.7382141302686231</v>
      </c>
      <c r="I5622" s="5">
        <f t="shared" si="175"/>
        <v>1.6547550061168037</v>
      </c>
    </row>
    <row r="5623" spans="1:9" ht="25" customHeight="1">
      <c r="A5623" s="1"/>
      <c r="B5623" s="1">
        <v>279</v>
      </c>
      <c r="C5623" s="13" t="s">
        <v>50</v>
      </c>
      <c r="D5623" s="4">
        <v>45657</v>
      </c>
      <c r="E5623" s="4">
        <v>45679</v>
      </c>
      <c r="F5623" s="5">
        <v>0.37330111522773102</v>
      </c>
      <c r="G5623" s="5">
        <f>'PG facts'!E84</f>
        <v>1</v>
      </c>
      <c r="H5623" s="5">
        <f t="shared" si="174"/>
        <v>0.13935372263026771</v>
      </c>
      <c r="I5623" s="5">
        <f t="shared" si="175"/>
        <v>0.37330111522773102</v>
      </c>
    </row>
    <row r="5624" spans="1:9" ht="25" customHeight="1">
      <c r="A5624" s="1"/>
      <c r="B5624" s="1">
        <v>279</v>
      </c>
      <c r="C5624" s="13" t="s">
        <v>50</v>
      </c>
      <c r="D5624" s="4">
        <v>45747</v>
      </c>
      <c r="E5624" s="4">
        <v>45771</v>
      </c>
      <c r="F5624" s="5">
        <v>0.34106845677743802</v>
      </c>
      <c r="G5624" s="5">
        <f>'PG facts'!E91</f>
        <v>2</v>
      </c>
      <c r="H5624" s="5">
        <f t="shared" si="174"/>
        <v>0.11632769220854311</v>
      </c>
      <c r="I5624" s="5">
        <f t="shared" si="175"/>
        <v>0.68213691355487605</v>
      </c>
    </row>
    <row r="5625" spans="1:9" ht="25" customHeight="1">
      <c r="A5625" s="1"/>
      <c r="B5625" s="1">
        <v>280</v>
      </c>
      <c r="C5625" s="13" t="s">
        <v>47</v>
      </c>
      <c r="D5625" s="4">
        <v>44651</v>
      </c>
      <c r="E5625" s="4">
        <v>44671</v>
      </c>
      <c r="F5625" s="5">
        <v>1.0280001916822323</v>
      </c>
      <c r="G5625" s="5">
        <f>'PG facts'!E7</f>
        <v>6</v>
      </c>
      <c r="H5625" s="5">
        <f t="shared" si="174"/>
        <v>1.0567843940987065</v>
      </c>
      <c r="I5625" s="5">
        <f t="shared" si="175"/>
        <v>6.168001150093394</v>
      </c>
    </row>
    <row r="5626" spans="1:9" ht="25" customHeight="1">
      <c r="A5626" s="1"/>
      <c r="B5626" s="1">
        <v>280</v>
      </c>
      <c r="C5626" s="13" t="s">
        <v>47</v>
      </c>
      <c r="D5626" s="4">
        <v>44742</v>
      </c>
      <c r="E5626" s="4">
        <v>44771</v>
      </c>
      <c r="F5626" s="5">
        <v>2.9122729416084958</v>
      </c>
      <c r="G5626" s="5">
        <f>'PG facts'!E14</f>
        <v>6</v>
      </c>
      <c r="H5626" s="5">
        <f t="shared" si="174"/>
        <v>8.4813336864250015</v>
      </c>
      <c r="I5626" s="5">
        <f t="shared" si="175"/>
        <v>17.473637649650975</v>
      </c>
    </row>
    <row r="5627" spans="1:9" ht="25" customHeight="1">
      <c r="A5627" s="1"/>
      <c r="B5627" s="1">
        <v>280</v>
      </c>
      <c r="C5627" s="13" t="s">
        <v>47</v>
      </c>
      <c r="D5627" s="4">
        <v>44834</v>
      </c>
      <c r="E5627" s="4">
        <v>44853</v>
      </c>
      <c r="F5627" s="5">
        <v>5.8502773415310516</v>
      </c>
      <c r="G5627" s="5">
        <f>'PG facts'!E21</f>
        <v>8</v>
      </c>
      <c r="H5627" s="5">
        <f t="shared" si="174"/>
        <v>34.225744972831627</v>
      </c>
      <c r="I5627" s="5">
        <f t="shared" si="175"/>
        <v>46.802218732248413</v>
      </c>
    </row>
    <row r="5628" spans="1:9" ht="25" customHeight="1">
      <c r="A5628" s="1"/>
      <c r="B5628" s="1">
        <v>280</v>
      </c>
      <c r="C5628" s="13" t="s">
        <v>47</v>
      </c>
      <c r="D5628" s="4">
        <v>44926</v>
      </c>
      <c r="E5628" s="4">
        <v>44945</v>
      </c>
      <c r="F5628" s="5">
        <v>7.2560334575520802</v>
      </c>
      <c r="G5628" s="5">
        <f>'PG facts'!E28</f>
        <v>11</v>
      </c>
      <c r="H5628" s="5">
        <f t="shared" si="174"/>
        <v>52.650021537115194</v>
      </c>
      <c r="I5628" s="5">
        <f t="shared" si="175"/>
        <v>79.816368033072877</v>
      </c>
    </row>
    <row r="5629" spans="1:9" ht="25" customHeight="1">
      <c r="A5629" s="1"/>
      <c r="B5629" s="1">
        <v>280</v>
      </c>
      <c r="C5629" s="13" t="s">
        <v>47</v>
      </c>
      <c r="D5629" s="4">
        <v>45016</v>
      </c>
      <c r="E5629" s="4">
        <v>45037</v>
      </c>
      <c r="F5629" s="5">
        <v>6.7723940234483804</v>
      </c>
      <c r="G5629" s="5">
        <f>'PG facts'!E35</f>
        <v>10</v>
      </c>
      <c r="H5629" s="5">
        <f t="shared" si="174"/>
        <v>45.865320808839343</v>
      </c>
      <c r="I5629" s="5">
        <f t="shared" si="175"/>
        <v>67.723940234483806</v>
      </c>
    </row>
    <row r="5630" spans="1:9" ht="25" customHeight="1">
      <c r="A5630" s="1"/>
      <c r="B5630" s="1">
        <v>280</v>
      </c>
      <c r="C5630" s="13" t="s">
        <v>47</v>
      </c>
      <c r="D5630" s="4">
        <v>45107</v>
      </c>
      <c r="E5630" s="4">
        <v>45135</v>
      </c>
      <c r="F5630" s="5">
        <v>7.0582272321790596</v>
      </c>
      <c r="G5630" s="5">
        <f>'PG facts'!E42</f>
        <v>9</v>
      </c>
      <c r="H5630" s="5">
        <f t="shared" si="174"/>
        <v>49.818571661074067</v>
      </c>
      <c r="I5630" s="5">
        <f t="shared" si="175"/>
        <v>63.524045089611533</v>
      </c>
    </row>
    <row r="5631" spans="1:9" ht="25" customHeight="1">
      <c r="A5631" s="1"/>
      <c r="B5631" s="1">
        <v>280</v>
      </c>
      <c r="C5631" s="13" t="s">
        <v>47</v>
      </c>
      <c r="D5631" s="4">
        <v>45199</v>
      </c>
      <c r="E5631" s="4">
        <v>45217</v>
      </c>
      <c r="F5631" s="5">
        <v>5.4935927157217845</v>
      </c>
      <c r="G5631" s="5">
        <f>'PG facts'!E49</f>
        <v>9</v>
      </c>
      <c r="H5631" s="5">
        <f t="shared" si="174"/>
        <v>30.179560926231453</v>
      </c>
      <c r="I5631" s="5">
        <f t="shared" si="175"/>
        <v>49.442334441496058</v>
      </c>
    </row>
    <row r="5632" spans="1:9" ht="25" customHeight="1">
      <c r="A5632" s="1"/>
      <c r="B5632" s="1">
        <v>280</v>
      </c>
      <c r="C5632" s="13" t="s">
        <v>47</v>
      </c>
      <c r="D5632" s="4">
        <v>45291</v>
      </c>
      <c r="E5632" s="4">
        <v>45314</v>
      </c>
      <c r="F5632" s="5">
        <v>4.2122165191533556</v>
      </c>
      <c r="G5632" s="5">
        <f>'PG facts'!E56</f>
        <v>7</v>
      </c>
      <c r="H5632" s="5">
        <f t="shared" si="174"/>
        <v>17.742768004228413</v>
      </c>
      <c r="I5632" s="5">
        <f t="shared" si="175"/>
        <v>29.48551563407349</v>
      </c>
    </row>
    <row r="5633" spans="1:9" ht="25" customHeight="1">
      <c r="A5633" s="1"/>
      <c r="B5633" s="1">
        <v>280</v>
      </c>
      <c r="C5633" s="13" t="s">
        <v>47</v>
      </c>
      <c r="D5633" s="4">
        <v>45382</v>
      </c>
      <c r="E5633" s="4">
        <v>45401</v>
      </c>
      <c r="F5633" s="5">
        <v>3.636809635836169</v>
      </c>
      <c r="G5633" s="5">
        <f>'PG facts'!E63</f>
        <v>10</v>
      </c>
      <c r="H5633" s="5">
        <f t="shared" si="174"/>
        <v>13.226384327310809</v>
      </c>
      <c r="I5633" s="5">
        <f t="shared" si="175"/>
        <v>36.36809635836169</v>
      </c>
    </row>
    <row r="5634" spans="1:9" ht="25" customHeight="1">
      <c r="A5634" s="1"/>
      <c r="B5634" s="1">
        <v>280</v>
      </c>
      <c r="C5634" s="13" t="s">
        <v>47</v>
      </c>
      <c r="D5634" s="4">
        <v>45473</v>
      </c>
      <c r="E5634" s="4">
        <v>45503</v>
      </c>
      <c r="F5634" s="5">
        <v>1.6547550061168037</v>
      </c>
      <c r="G5634" s="5">
        <f>'PG facts'!E70</f>
        <v>5</v>
      </c>
      <c r="H5634" s="5">
        <f t="shared" si="174"/>
        <v>2.7382141302686231</v>
      </c>
      <c r="I5634" s="5">
        <f t="shared" si="175"/>
        <v>8.2737750305840194</v>
      </c>
    </row>
    <row r="5635" spans="1:9" ht="25" customHeight="1">
      <c r="A5635" s="1"/>
      <c r="B5635" s="1">
        <v>280</v>
      </c>
      <c r="C5635" s="13" t="s">
        <v>47</v>
      </c>
      <c r="D5635" s="4">
        <v>45565</v>
      </c>
      <c r="E5635" s="4">
        <v>45583</v>
      </c>
      <c r="F5635" s="5">
        <v>0.37330111522773102</v>
      </c>
      <c r="G5635" s="5">
        <f>'PG facts'!E77</f>
        <v>1</v>
      </c>
      <c r="H5635" s="5">
        <f t="shared" si="174"/>
        <v>0.13935372263026771</v>
      </c>
      <c r="I5635" s="5">
        <f t="shared" si="175"/>
        <v>0.37330111522773102</v>
      </c>
    </row>
    <row r="5636" spans="1:9" ht="25" customHeight="1">
      <c r="A5636" s="1"/>
      <c r="B5636" s="1">
        <v>280</v>
      </c>
      <c r="C5636" s="13" t="s">
        <v>47</v>
      </c>
      <c r="D5636" s="4">
        <v>45657</v>
      </c>
      <c r="E5636" s="4">
        <v>45679</v>
      </c>
      <c r="F5636" s="5">
        <v>0.34106845677743802</v>
      </c>
      <c r="G5636" s="5">
        <f>'PG facts'!E84</f>
        <v>1</v>
      </c>
      <c r="H5636" s="5">
        <f t="shared" si="174"/>
        <v>0.11632769220854311</v>
      </c>
      <c r="I5636" s="5">
        <f t="shared" si="175"/>
        <v>0.34106845677743802</v>
      </c>
    </row>
    <row r="5637" spans="1:9" ht="25" customHeight="1">
      <c r="A5637" s="1"/>
      <c r="B5637" s="1">
        <v>280</v>
      </c>
      <c r="C5637" s="13" t="s">
        <v>47</v>
      </c>
      <c r="D5637" s="4">
        <v>45747</v>
      </c>
      <c r="E5637" s="4">
        <v>45771</v>
      </c>
      <c r="F5637" s="5">
        <v>0.23594619830289432</v>
      </c>
      <c r="G5637" s="5">
        <f>'PG facts'!E91</f>
        <v>2</v>
      </c>
      <c r="H5637" s="5">
        <f t="shared" si="174"/>
        <v>5.5670608493588729E-2</v>
      </c>
      <c r="I5637" s="5">
        <f t="shared" si="175"/>
        <v>0.47189239660578863</v>
      </c>
    </row>
    <row r="5638" spans="1:9" ht="25" customHeight="1">
      <c r="A5638" s="1"/>
      <c r="B5638" s="1">
        <v>280</v>
      </c>
      <c r="C5638" s="13" t="s">
        <v>50</v>
      </c>
      <c r="D5638" s="4">
        <v>44742</v>
      </c>
      <c r="E5638" s="4">
        <v>44771</v>
      </c>
      <c r="F5638" s="5">
        <v>1.0280001916822323</v>
      </c>
      <c r="G5638" s="5">
        <f>'PG facts'!E14</f>
        <v>6</v>
      </c>
      <c r="H5638" s="5">
        <f t="shared" ref="H5638:H5701" si="176">F5638^2</f>
        <v>1.0567843940987065</v>
      </c>
      <c r="I5638" s="5">
        <f t="shared" ref="I5638:I5701" si="177">F5638*G5638</f>
        <v>6.168001150093394</v>
      </c>
    </row>
    <row r="5639" spans="1:9" ht="25" customHeight="1">
      <c r="A5639" s="1"/>
      <c r="B5639" s="1">
        <v>280</v>
      </c>
      <c r="C5639" s="13" t="s">
        <v>50</v>
      </c>
      <c r="D5639" s="4">
        <v>44834</v>
      </c>
      <c r="E5639" s="4">
        <v>44853</v>
      </c>
      <c r="F5639" s="5">
        <v>2.9122729416084958</v>
      </c>
      <c r="G5639" s="5">
        <f>'PG facts'!E21</f>
        <v>8</v>
      </c>
      <c r="H5639" s="5">
        <f t="shared" si="176"/>
        <v>8.4813336864250015</v>
      </c>
      <c r="I5639" s="5">
        <f t="shared" si="177"/>
        <v>23.298183532867967</v>
      </c>
    </row>
    <row r="5640" spans="1:9" ht="25" customHeight="1">
      <c r="A5640" s="1"/>
      <c r="B5640" s="1">
        <v>280</v>
      </c>
      <c r="C5640" s="13" t="s">
        <v>50</v>
      </c>
      <c r="D5640" s="4">
        <v>44926</v>
      </c>
      <c r="E5640" s="4">
        <v>44945</v>
      </c>
      <c r="F5640" s="5">
        <v>5.8502773415310516</v>
      </c>
      <c r="G5640" s="5">
        <f>'PG facts'!E28</f>
        <v>11</v>
      </c>
      <c r="H5640" s="5">
        <f t="shared" si="176"/>
        <v>34.225744972831627</v>
      </c>
      <c r="I5640" s="5">
        <f t="shared" si="177"/>
        <v>64.353050756841569</v>
      </c>
    </row>
    <row r="5641" spans="1:9" ht="25" customHeight="1">
      <c r="A5641" s="1"/>
      <c r="B5641" s="1">
        <v>280</v>
      </c>
      <c r="C5641" s="13" t="s">
        <v>50</v>
      </c>
      <c r="D5641" s="4">
        <v>45016</v>
      </c>
      <c r="E5641" s="4">
        <v>45037</v>
      </c>
      <c r="F5641" s="5">
        <v>7.2560334575520802</v>
      </c>
      <c r="G5641" s="5">
        <f>'PG facts'!E35</f>
        <v>10</v>
      </c>
      <c r="H5641" s="5">
        <f t="shared" si="176"/>
        <v>52.650021537115194</v>
      </c>
      <c r="I5641" s="5">
        <f t="shared" si="177"/>
        <v>72.560334575520798</v>
      </c>
    </row>
    <row r="5642" spans="1:9" ht="25" customHeight="1">
      <c r="A5642" s="1"/>
      <c r="B5642" s="1">
        <v>280</v>
      </c>
      <c r="C5642" s="13" t="s">
        <v>50</v>
      </c>
      <c r="D5642" s="4">
        <v>45107</v>
      </c>
      <c r="E5642" s="4">
        <v>45135</v>
      </c>
      <c r="F5642" s="5">
        <v>6.7723940234483804</v>
      </c>
      <c r="G5642" s="5">
        <f>'PG facts'!E42</f>
        <v>9</v>
      </c>
      <c r="H5642" s="5">
        <f t="shared" si="176"/>
        <v>45.865320808839343</v>
      </c>
      <c r="I5642" s="5">
        <f t="shared" si="177"/>
        <v>60.951546211035421</v>
      </c>
    </row>
    <row r="5643" spans="1:9" ht="25" customHeight="1">
      <c r="A5643" s="1"/>
      <c r="B5643" s="1">
        <v>280</v>
      </c>
      <c r="C5643" s="13" t="s">
        <v>50</v>
      </c>
      <c r="D5643" s="4">
        <v>45199</v>
      </c>
      <c r="E5643" s="4">
        <v>45217</v>
      </c>
      <c r="F5643" s="5">
        <v>7.0582272321790596</v>
      </c>
      <c r="G5643" s="5">
        <f>'PG facts'!E49</f>
        <v>9</v>
      </c>
      <c r="H5643" s="5">
        <f t="shared" si="176"/>
        <v>49.818571661074067</v>
      </c>
      <c r="I5643" s="5">
        <f t="shared" si="177"/>
        <v>63.524045089611533</v>
      </c>
    </row>
    <row r="5644" spans="1:9" ht="25" customHeight="1">
      <c r="A5644" s="1"/>
      <c r="B5644" s="1">
        <v>280</v>
      </c>
      <c r="C5644" s="13" t="s">
        <v>50</v>
      </c>
      <c r="D5644" s="4">
        <v>45291</v>
      </c>
      <c r="E5644" s="4">
        <v>45314</v>
      </c>
      <c r="F5644" s="5">
        <v>5.4935927157217845</v>
      </c>
      <c r="G5644" s="5">
        <f>'PG facts'!E56</f>
        <v>7</v>
      </c>
      <c r="H5644" s="5">
        <f t="shared" si="176"/>
        <v>30.179560926231453</v>
      </c>
      <c r="I5644" s="5">
        <f t="shared" si="177"/>
        <v>38.455149010052494</v>
      </c>
    </row>
    <row r="5645" spans="1:9" ht="25" customHeight="1">
      <c r="A5645" s="1"/>
      <c r="B5645" s="1">
        <v>280</v>
      </c>
      <c r="C5645" s="13" t="s">
        <v>50</v>
      </c>
      <c r="D5645" s="4">
        <v>45382</v>
      </c>
      <c r="E5645" s="4">
        <v>45401</v>
      </c>
      <c r="F5645" s="5">
        <v>4.2122165191533556</v>
      </c>
      <c r="G5645" s="5">
        <f>'PG facts'!E63</f>
        <v>10</v>
      </c>
      <c r="H5645" s="5">
        <f t="shared" si="176"/>
        <v>17.742768004228413</v>
      </c>
      <c r="I5645" s="5">
        <f t="shared" si="177"/>
        <v>42.122165191533554</v>
      </c>
    </row>
    <row r="5646" spans="1:9" ht="25" customHeight="1">
      <c r="A5646" s="1"/>
      <c r="B5646" s="1">
        <v>280</v>
      </c>
      <c r="C5646" s="13" t="s">
        <v>50</v>
      </c>
      <c r="D5646" s="4">
        <v>45473</v>
      </c>
      <c r="E5646" s="4">
        <v>45503</v>
      </c>
      <c r="F5646" s="5">
        <v>3.636809635836169</v>
      </c>
      <c r="G5646" s="5">
        <f>'PG facts'!E70</f>
        <v>5</v>
      </c>
      <c r="H5646" s="5">
        <f t="shared" si="176"/>
        <v>13.226384327310809</v>
      </c>
      <c r="I5646" s="5">
        <f t="shared" si="177"/>
        <v>18.184048179180845</v>
      </c>
    </row>
    <row r="5647" spans="1:9" ht="25" customHeight="1">
      <c r="A5647" s="1"/>
      <c r="B5647" s="1">
        <v>280</v>
      </c>
      <c r="C5647" s="13" t="s">
        <v>50</v>
      </c>
      <c r="D5647" s="4">
        <v>45565</v>
      </c>
      <c r="E5647" s="4">
        <v>45583</v>
      </c>
      <c r="F5647" s="5">
        <v>1.6547550061168037</v>
      </c>
      <c r="G5647" s="5">
        <f>'PG facts'!E77</f>
        <v>1</v>
      </c>
      <c r="H5647" s="5">
        <f t="shared" si="176"/>
        <v>2.7382141302686231</v>
      </c>
      <c r="I5647" s="5">
        <f t="shared" si="177"/>
        <v>1.6547550061168037</v>
      </c>
    </row>
    <row r="5648" spans="1:9" ht="25" customHeight="1">
      <c r="A5648" s="1"/>
      <c r="B5648" s="1">
        <v>280</v>
      </c>
      <c r="C5648" s="13" t="s">
        <v>50</v>
      </c>
      <c r="D5648" s="4">
        <v>45657</v>
      </c>
      <c r="E5648" s="4">
        <v>45679</v>
      </c>
      <c r="F5648" s="5">
        <v>0.37330111522773102</v>
      </c>
      <c r="G5648" s="5">
        <f>'PG facts'!E84</f>
        <v>1</v>
      </c>
      <c r="H5648" s="5">
        <f t="shared" si="176"/>
        <v>0.13935372263026771</v>
      </c>
      <c r="I5648" s="5">
        <f t="shared" si="177"/>
        <v>0.37330111522773102</v>
      </c>
    </row>
    <row r="5649" spans="1:9" ht="25" customHeight="1">
      <c r="A5649" s="1"/>
      <c r="B5649" s="1">
        <v>280</v>
      </c>
      <c r="C5649" s="13" t="s">
        <v>50</v>
      </c>
      <c r="D5649" s="4">
        <v>45747</v>
      </c>
      <c r="E5649" s="4">
        <v>45771</v>
      </c>
      <c r="F5649" s="5">
        <v>0.34106845677743802</v>
      </c>
      <c r="G5649" s="5">
        <f>'PG facts'!E91</f>
        <v>2</v>
      </c>
      <c r="H5649" s="5">
        <f t="shared" si="176"/>
        <v>0.11632769220854311</v>
      </c>
      <c r="I5649" s="5">
        <f t="shared" si="177"/>
        <v>0.68213691355487605</v>
      </c>
    </row>
    <row r="5650" spans="1:9" ht="25" customHeight="1">
      <c r="A5650" s="1"/>
      <c r="B5650" s="1">
        <v>281</v>
      </c>
      <c r="C5650" s="13" t="s">
        <v>47</v>
      </c>
      <c r="D5650" s="4">
        <v>44651</v>
      </c>
      <c r="E5650" s="4">
        <v>44671</v>
      </c>
      <c r="F5650" s="5">
        <v>1.0280001916822323</v>
      </c>
      <c r="G5650" s="5">
        <f>'PG facts'!E7</f>
        <v>6</v>
      </c>
      <c r="H5650" s="5">
        <f t="shared" si="176"/>
        <v>1.0567843940987065</v>
      </c>
      <c r="I5650" s="5">
        <f t="shared" si="177"/>
        <v>6.168001150093394</v>
      </c>
    </row>
    <row r="5651" spans="1:9" ht="25" customHeight="1">
      <c r="A5651" s="1"/>
      <c r="B5651" s="1">
        <v>281</v>
      </c>
      <c r="C5651" s="13" t="s">
        <v>47</v>
      </c>
      <c r="D5651" s="4">
        <v>44742</v>
      </c>
      <c r="E5651" s="4">
        <v>44771</v>
      </c>
      <c r="F5651" s="5">
        <v>2.9122729416084958</v>
      </c>
      <c r="G5651" s="5">
        <f>'PG facts'!E14</f>
        <v>6</v>
      </c>
      <c r="H5651" s="5">
        <f t="shared" si="176"/>
        <v>8.4813336864250015</v>
      </c>
      <c r="I5651" s="5">
        <f t="shared" si="177"/>
        <v>17.473637649650975</v>
      </c>
    </row>
    <row r="5652" spans="1:9" ht="25" customHeight="1">
      <c r="A5652" s="1"/>
      <c r="B5652" s="1">
        <v>281</v>
      </c>
      <c r="C5652" s="13" t="s">
        <v>47</v>
      </c>
      <c r="D5652" s="4">
        <v>44834</v>
      </c>
      <c r="E5652" s="4">
        <v>44853</v>
      </c>
      <c r="F5652" s="5">
        <v>5.8502773415310516</v>
      </c>
      <c r="G5652" s="5">
        <f>'PG facts'!E21</f>
        <v>8</v>
      </c>
      <c r="H5652" s="5">
        <f t="shared" si="176"/>
        <v>34.225744972831627</v>
      </c>
      <c r="I5652" s="5">
        <f t="shared" si="177"/>
        <v>46.802218732248413</v>
      </c>
    </row>
    <row r="5653" spans="1:9" ht="25" customHeight="1">
      <c r="A5653" s="1"/>
      <c r="B5653" s="1">
        <v>281</v>
      </c>
      <c r="C5653" s="13" t="s">
        <v>47</v>
      </c>
      <c r="D5653" s="4">
        <v>44926</v>
      </c>
      <c r="E5653" s="4">
        <v>44945</v>
      </c>
      <c r="F5653" s="5">
        <v>7.2560334575520802</v>
      </c>
      <c r="G5653" s="5">
        <f>'PG facts'!E28</f>
        <v>11</v>
      </c>
      <c r="H5653" s="5">
        <f t="shared" si="176"/>
        <v>52.650021537115194</v>
      </c>
      <c r="I5653" s="5">
        <f t="shared" si="177"/>
        <v>79.816368033072877</v>
      </c>
    </row>
    <row r="5654" spans="1:9" ht="25" customHeight="1">
      <c r="A5654" s="1"/>
      <c r="B5654" s="1">
        <v>281</v>
      </c>
      <c r="C5654" s="13" t="s">
        <v>47</v>
      </c>
      <c r="D5654" s="4">
        <v>45016</v>
      </c>
      <c r="E5654" s="4">
        <v>45037</v>
      </c>
      <c r="F5654" s="5">
        <v>6.7723940234483804</v>
      </c>
      <c r="G5654" s="5">
        <f>'PG facts'!E35</f>
        <v>10</v>
      </c>
      <c r="H5654" s="5">
        <f t="shared" si="176"/>
        <v>45.865320808839343</v>
      </c>
      <c r="I5654" s="5">
        <f t="shared" si="177"/>
        <v>67.723940234483806</v>
      </c>
    </row>
    <row r="5655" spans="1:9" ht="25" customHeight="1">
      <c r="A5655" s="1"/>
      <c r="B5655" s="1">
        <v>281</v>
      </c>
      <c r="C5655" s="13" t="s">
        <v>47</v>
      </c>
      <c r="D5655" s="4">
        <v>45107</v>
      </c>
      <c r="E5655" s="4">
        <v>45135</v>
      </c>
      <c r="F5655" s="5">
        <v>7.0582272321790596</v>
      </c>
      <c r="G5655" s="5">
        <f>'PG facts'!E42</f>
        <v>9</v>
      </c>
      <c r="H5655" s="5">
        <f t="shared" si="176"/>
        <v>49.818571661074067</v>
      </c>
      <c r="I5655" s="5">
        <f t="shared" si="177"/>
        <v>63.524045089611533</v>
      </c>
    </row>
    <row r="5656" spans="1:9" ht="25" customHeight="1">
      <c r="A5656" s="1"/>
      <c r="B5656" s="1">
        <v>281</v>
      </c>
      <c r="C5656" s="13" t="s">
        <v>47</v>
      </c>
      <c r="D5656" s="4">
        <v>45199</v>
      </c>
      <c r="E5656" s="4">
        <v>45217</v>
      </c>
      <c r="F5656" s="5">
        <v>5.4935927157217845</v>
      </c>
      <c r="G5656" s="5">
        <f>'PG facts'!E49</f>
        <v>9</v>
      </c>
      <c r="H5656" s="5">
        <f t="shared" si="176"/>
        <v>30.179560926231453</v>
      </c>
      <c r="I5656" s="5">
        <f t="shared" si="177"/>
        <v>49.442334441496058</v>
      </c>
    </row>
    <row r="5657" spans="1:9" ht="25" customHeight="1">
      <c r="A5657" s="1"/>
      <c r="B5657" s="1">
        <v>281</v>
      </c>
      <c r="C5657" s="13" t="s">
        <v>47</v>
      </c>
      <c r="D5657" s="4">
        <v>45291</v>
      </c>
      <c r="E5657" s="4">
        <v>45314</v>
      </c>
      <c r="F5657" s="5">
        <v>4.2122165191533556</v>
      </c>
      <c r="G5657" s="5">
        <f>'PG facts'!E56</f>
        <v>7</v>
      </c>
      <c r="H5657" s="5">
        <f t="shared" si="176"/>
        <v>17.742768004228413</v>
      </c>
      <c r="I5657" s="5">
        <f t="shared" si="177"/>
        <v>29.48551563407349</v>
      </c>
    </row>
    <row r="5658" spans="1:9" ht="25" customHeight="1">
      <c r="A5658" s="1"/>
      <c r="B5658" s="1">
        <v>281</v>
      </c>
      <c r="C5658" s="13" t="s">
        <v>47</v>
      </c>
      <c r="D5658" s="4">
        <v>45382</v>
      </c>
      <c r="E5658" s="4">
        <v>45401</v>
      </c>
      <c r="F5658" s="5">
        <v>3.636809635836169</v>
      </c>
      <c r="G5658" s="5">
        <f>'PG facts'!E63</f>
        <v>10</v>
      </c>
      <c r="H5658" s="5">
        <f t="shared" si="176"/>
        <v>13.226384327310809</v>
      </c>
      <c r="I5658" s="5">
        <f t="shared" si="177"/>
        <v>36.36809635836169</v>
      </c>
    </row>
    <row r="5659" spans="1:9" ht="25" customHeight="1">
      <c r="A5659" s="1"/>
      <c r="B5659" s="1">
        <v>281</v>
      </c>
      <c r="C5659" s="13" t="s">
        <v>47</v>
      </c>
      <c r="D5659" s="4">
        <v>45473</v>
      </c>
      <c r="E5659" s="4">
        <v>45503</v>
      </c>
      <c r="F5659" s="5">
        <v>1.6547550061168037</v>
      </c>
      <c r="G5659" s="5">
        <f>'PG facts'!E70</f>
        <v>5</v>
      </c>
      <c r="H5659" s="5">
        <f t="shared" si="176"/>
        <v>2.7382141302686231</v>
      </c>
      <c r="I5659" s="5">
        <f t="shared" si="177"/>
        <v>8.2737750305840194</v>
      </c>
    </row>
    <row r="5660" spans="1:9" ht="25" customHeight="1">
      <c r="A5660" s="1"/>
      <c r="B5660" s="1">
        <v>281</v>
      </c>
      <c r="C5660" s="13" t="s">
        <v>47</v>
      </c>
      <c r="D5660" s="4">
        <v>45565</v>
      </c>
      <c r="E5660" s="4">
        <v>45583</v>
      </c>
      <c r="F5660" s="5">
        <v>0.37330111522773102</v>
      </c>
      <c r="G5660" s="5">
        <f>'PG facts'!E77</f>
        <v>1</v>
      </c>
      <c r="H5660" s="5">
        <f t="shared" si="176"/>
        <v>0.13935372263026771</v>
      </c>
      <c r="I5660" s="5">
        <f t="shared" si="177"/>
        <v>0.37330111522773102</v>
      </c>
    </row>
    <row r="5661" spans="1:9" ht="25" customHeight="1">
      <c r="A5661" s="1"/>
      <c r="B5661" s="1">
        <v>281</v>
      </c>
      <c r="C5661" s="13" t="s">
        <v>47</v>
      </c>
      <c r="D5661" s="4">
        <v>45657</v>
      </c>
      <c r="E5661" s="4">
        <v>45679</v>
      </c>
      <c r="F5661" s="5">
        <v>0.34106845677743802</v>
      </c>
      <c r="G5661" s="5">
        <f>'PG facts'!E84</f>
        <v>1</v>
      </c>
      <c r="H5661" s="5">
        <f t="shared" si="176"/>
        <v>0.11632769220854311</v>
      </c>
      <c r="I5661" s="5">
        <f t="shared" si="177"/>
        <v>0.34106845677743802</v>
      </c>
    </row>
    <row r="5662" spans="1:9" ht="25" customHeight="1">
      <c r="A5662" s="1"/>
      <c r="B5662" s="1">
        <v>281</v>
      </c>
      <c r="C5662" s="13" t="s">
        <v>47</v>
      </c>
      <c r="D5662" s="4">
        <v>45747</v>
      </c>
      <c r="E5662" s="4">
        <v>45771</v>
      </c>
      <c r="F5662" s="5">
        <v>0.23594619830289432</v>
      </c>
      <c r="G5662" s="5">
        <f>'PG facts'!E91</f>
        <v>2</v>
      </c>
      <c r="H5662" s="5">
        <f t="shared" si="176"/>
        <v>5.5670608493588729E-2</v>
      </c>
      <c r="I5662" s="5">
        <f t="shared" si="177"/>
        <v>0.47189239660578863</v>
      </c>
    </row>
    <row r="5663" spans="1:9" ht="25" customHeight="1">
      <c r="A5663" s="1"/>
      <c r="B5663" s="1">
        <v>281</v>
      </c>
      <c r="C5663" s="13" t="s">
        <v>50</v>
      </c>
      <c r="D5663" s="4">
        <v>44742</v>
      </c>
      <c r="E5663" s="4">
        <v>44771</v>
      </c>
      <c r="F5663" s="5">
        <v>1.0280001916822323</v>
      </c>
      <c r="G5663" s="5">
        <f>'PG facts'!E14</f>
        <v>6</v>
      </c>
      <c r="H5663" s="5">
        <f t="shared" si="176"/>
        <v>1.0567843940987065</v>
      </c>
      <c r="I5663" s="5">
        <f t="shared" si="177"/>
        <v>6.168001150093394</v>
      </c>
    </row>
    <row r="5664" spans="1:9" ht="25" customHeight="1">
      <c r="A5664" s="1"/>
      <c r="B5664" s="1">
        <v>281</v>
      </c>
      <c r="C5664" s="13" t="s">
        <v>50</v>
      </c>
      <c r="D5664" s="4">
        <v>44834</v>
      </c>
      <c r="E5664" s="4">
        <v>44853</v>
      </c>
      <c r="F5664" s="5">
        <v>2.9122729416084958</v>
      </c>
      <c r="G5664" s="5">
        <f>'PG facts'!E21</f>
        <v>8</v>
      </c>
      <c r="H5664" s="5">
        <f t="shared" si="176"/>
        <v>8.4813336864250015</v>
      </c>
      <c r="I5664" s="5">
        <f t="shared" si="177"/>
        <v>23.298183532867967</v>
      </c>
    </row>
    <row r="5665" spans="1:9" ht="25" customHeight="1">
      <c r="A5665" s="1"/>
      <c r="B5665" s="1">
        <v>281</v>
      </c>
      <c r="C5665" s="13" t="s">
        <v>50</v>
      </c>
      <c r="D5665" s="4">
        <v>44926</v>
      </c>
      <c r="E5665" s="4">
        <v>44945</v>
      </c>
      <c r="F5665" s="5">
        <v>5.8502773415310516</v>
      </c>
      <c r="G5665" s="5">
        <f>'PG facts'!E28</f>
        <v>11</v>
      </c>
      <c r="H5665" s="5">
        <f t="shared" si="176"/>
        <v>34.225744972831627</v>
      </c>
      <c r="I5665" s="5">
        <f t="shared" si="177"/>
        <v>64.353050756841569</v>
      </c>
    </row>
    <row r="5666" spans="1:9" ht="25" customHeight="1">
      <c r="A5666" s="1"/>
      <c r="B5666" s="1">
        <v>281</v>
      </c>
      <c r="C5666" s="13" t="s">
        <v>50</v>
      </c>
      <c r="D5666" s="4">
        <v>45016</v>
      </c>
      <c r="E5666" s="4">
        <v>45037</v>
      </c>
      <c r="F5666" s="5">
        <v>7.2560334575520802</v>
      </c>
      <c r="G5666" s="5">
        <f>'PG facts'!E35</f>
        <v>10</v>
      </c>
      <c r="H5666" s="5">
        <f t="shared" si="176"/>
        <v>52.650021537115194</v>
      </c>
      <c r="I5666" s="5">
        <f t="shared" si="177"/>
        <v>72.560334575520798</v>
      </c>
    </row>
    <row r="5667" spans="1:9" ht="25" customHeight="1">
      <c r="A5667" s="1"/>
      <c r="B5667" s="1">
        <v>281</v>
      </c>
      <c r="C5667" s="13" t="s">
        <v>50</v>
      </c>
      <c r="D5667" s="4">
        <v>45107</v>
      </c>
      <c r="E5667" s="4">
        <v>45135</v>
      </c>
      <c r="F5667" s="5">
        <v>6.7723940234483804</v>
      </c>
      <c r="G5667" s="5">
        <f>'PG facts'!E42</f>
        <v>9</v>
      </c>
      <c r="H5667" s="5">
        <f t="shared" si="176"/>
        <v>45.865320808839343</v>
      </c>
      <c r="I5667" s="5">
        <f t="shared" si="177"/>
        <v>60.951546211035421</v>
      </c>
    </row>
    <row r="5668" spans="1:9" ht="25" customHeight="1">
      <c r="A5668" s="1"/>
      <c r="B5668" s="1">
        <v>281</v>
      </c>
      <c r="C5668" s="13" t="s">
        <v>50</v>
      </c>
      <c r="D5668" s="4">
        <v>45199</v>
      </c>
      <c r="E5668" s="4">
        <v>45217</v>
      </c>
      <c r="F5668" s="5">
        <v>7.0582272321790596</v>
      </c>
      <c r="G5668" s="5">
        <f>'PG facts'!E49</f>
        <v>9</v>
      </c>
      <c r="H5668" s="5">
        <f t="shared" si="176"/>
        <v>49.818571661074067</v>
      </c>
      <c r="I5668" s="5">
        <f t="shared" si="177"/>
        <v>63.524045089611533</v>
      </c>
    </row>
    <row r="5669" spans="1:9" ht="25" customHeight="1">
      <c r="A5669" s="1"/>
      <c r="B5669" s="1">
        <v>281</v>
      </c>
      <c r="C5669" s="13" t="s">
        <v>50</v>
      </c>
      <c r="D5669" s="4">
        <v>45291</v>
      </c>
      <c r="E5669" s="4">
        <v>45314</v>
      </c>
      <c r="F5669" s="5">
        <v>5.4935927157217845</v>
      </c>
      <c r="G5669" s="5">
        <f>'PG facts'!E56</f>
        <v>7</v>
      </c>
      <c r="H5669" s="5">
        <f t="shared" si="176"/>
        <v>30.179560926231453</v>
      </c>
      <c r="I5669" s="5">
        <f t="shared" si="177"/>
        <v>38.455149010052494</v>
      </c>
    </row>
    <row r="5670" spans="1:9" ht="25" customHeight="1">
      <c r="A5670" s="1"/>
      <c r="B5670" s="1">
        <v>281</v>
      </c>
      <c r="C5670" s="13" t="s">
        <v>50</v>
      </c>
      <c r="D5670" s="4">
        <v>45382</v>
      </c>
      <c r="E5670" s="4">
        <v>45401</v>
      </c>
      <c r="F5670" s="5">
        <v>4.2122165191533556</v>
      </c>
      <c r="G5670" s="5">
        <f>'PG facts'!E63</f>
        <v>10</v>
      </c>
      <c r="H5670" s="5">
        <f t="shared" si="176"/>
        <v>17.742768004228413</v>
      </c>
      <c r="I5670" s="5">
        <f t="shared" si="177"/>
        <v>42.122165191533554</v>
      </c>
    </row>
    <row r="5671" spans="1:9" ht="25" customHeight="1">
      <c r="A5671" s="1"/>
      <c r="B5671" s="1">
        <v>281</v>
      </c>
      <c r="C5671" s="13" t="s">
        <v>50</v>
      </c>
      <c r="D5671" s="4">
        <v>45473</v>
      </c>
      <c r="E5671" s="4">
        <v>45503</v>
      </c>
      <c r="F5671" s="5">
        <v>3.636809635836169</v>
      </c>
      <c r="G5671" s="5">
        <f>'PG facts'!E70</f>
        <v>5</v>
      </c>
      <c r="H5671" s="5">
        <f t="shared" si="176"/>
        <v>13.226384327310809</v>
      </c>
      <c r="I5671" s="5">
        <f t="shared" si="177"/>
        <v>18.184048179180845</v>
      </c>
    </row>
    <row r="5672" spans="1:9" ht="25" customHeight="1">
      <c r="A5672" s="1"/>
      <c r="B5672" s="1">
        <v>281</v>
      </c>
      <c r="C5672" s="13" t="s">
        <v>50</v>
      </c>
      <c r="D5672" s="4">
        <v>45565</v>
      </c>
      <c r="E5672" s="4">
        <v>45583</v>
      </c>
      <c r="F5672" s="5">
        <v>1.6547550061168037</v>
      </c>
      <c r="G5672" s="5">
        <f>'PG facts'!E77</f>
        <v>1</v>
      </c>
      <c r="H5672" s="5">
        <f t="shared" si="176"/>
        <v>2.7382141302686231</v>
      </c>
      <c r="I5672" s="5">
        <f t="shared" si="177"/>
        <v>1.6547550061168037</v>
      </c>
    </row>
    <row r="5673" spans="1:9" ht="25" customHeight="1">
      <c r="A5673" s="1"/>
      <c r="B5673" s="1">
        <v>281</v>
      </c>
      <c r="C5673" s="13" t="s">
        <v>50</v>
      </c>
      <c r="D5673" s="4">
        <v>45657</v>
      </c>
      <c r="E5673" s="4">
        <v>45679</v>
      </c>
      <c r="F5673" s="5">
        <v>0.37330111522773102</v>
      </c>
      <c r="G5673" s="5">
        <f>'PG facts'!E84</f>
        <v>1</v>
      </c>
      <c r="H5673" s="5">
        <f t="shared" si="176"/>
        <v>0.13935372263026771</v>
      </c>
      <c r="I5673" s="5">
        <f t="shared" si="177"/>
        <v>0.37330111522773102</v>
      </c>
    </row>
    <row r="5674" spans="1:9" ht="25" customHeight="1">
      <c r="A5674" s="1"/>
      <c r="B5674" s="1">
        <v>281</v>
      </c>
      <c r="C5674" s="13" t="s">
        <v>50</v>
      </c>
      <c r="D5674" s="4">
        <v>45747</v>
      </c>
      <c r="E5674" s="4">
        <v>45771</v>
      </c>
      <c r="F5674" s="5">
        <v>0.34106845677743802</v>
      </c>
      <c r="G5674" s="5">
        <f>'PG facts'!E91</f>
        <v>2</v>
      </c>
      <c r="H5674" s="5">
        <f t="shared" si="176"/>
        <v>0.11632769220854311</v>
      </c>
      <c r="I5674" s="5">
        <f t="shared" si="177"/>
        <v>0.68213691355487605</v>
      </c>
    </row>
    <row r="5675" spans="1:9" ht="25" customHeight="1">
      <c r="A5675" s="1"/>
      <c r="B5675" s="1">
        <v>282</v>
      </c>
      <c r="C5675" s="13" t="s">
        <v>47</v>
      </c>
      <c r="D5675" s="4">
        <v>44651</v>
      </c>
      <c r="E5675" s="4">
        <v>44671</v>
      </c>
      <c r="F5675" s="5">
        <v>6.6867236024844789</v>
      </c>
      <c r="G5675" s="5">
        <f>'PG facts'!F6</f>
        <v>3</v>
      </c>
      <c r="H5675" s="5">
        <f t="shared" si="176"/>
        <v>44.712272536023008</v>
      </c>
      <c r="I5675" s="5">
        <f t="shared" si="177"/>
        <v>20.060170807453439</v>
      </c>
    </row>
    <row r="5676" spans="1:9" ht="25" customHeight="1">
      <c r="A5676" s="1"/>
      <c r="B5676" s="1">
        <v>282</v>
      </c>
      <c r="C5676" s="13" t="s">
        <v>47</v>
      </c>
      <c r="D5676" s="4">
        <v>44742</v>
      </c>
      <c r="E5676" s="4">
        <v>44771</v>
      </c>
      <c r="F5676" s="5">
        <v>3.3005205380611136</v>
      </c>
      <c r="G5676" s="5">
        <f>'PG facts'!F13</f>
        <v>0</v>
      </c>
      <c r="H5676" s="5">
        <f t="shared" si="176"/>
        <v>10.893435822163223</v>
      </c>
      <c r="I5676" s="5">
        <f t="shared" si="177"/>
        <v>0</v>
      </c>
    </row>
    <row r="5677" spans="1:9" ht="25" customHeight="1">
      <c r="A5677" s="1"/>
      <c r="B5677" s="1">
        <v>282</v>
      </c>
      <c r="C5677" s="13" t="s">
        <v>47</v>
      </c>
      <c r="D5677" s="4">
        <v>44834</v>
      </c>
      <c r="E5677" s="4">
        <v>44853</v>
      </c>
      <c r="F5677" s="5">
        <v>3.7534957034626615</v>
      </c>
      <c r="G5677" s="5">
        <f>'PG facts'!F20</f>
        <v>4</v>
      </c>
      <c r="H5677" s="5">
        <f t="shared" si="176"/>
        <v>14.08872999591266</v>
      </c>
      <c r="I5677" s="5">
        <f t="shared" si="177"/>
        <v>15.013982813850646</v>
      </c>
    </row>
    <row r="5678" spans="1:9" ht="25" customHeight="1">
      <c r="A5678" s="1"/>
      <c r="B5678" s="1">
        <v>282</v>
      </c>
      <c r="C5678" s="13" t="s">
        <v>47</v>
      </c>
      <c r="D5678" s="4">
        <v>44926</v>
      </c>
      <c r="E5678" s="4">
        <v>44945</v>
      </c>
      <c r="F5678" s="5">
        <v>3.8537489057633101</v>
      </c>
      <c r="G5678" s="5">
        <f>'PG facts'!F27</f>
        <v>3</v>
      </c>
      <c r="H5678" s="5">
        <f t="shared" si="176"/>
        <v>14.85138062867191</v>
      </c>
      <c r="I5678" s="5">
        <f t="shared" si="177"/>
        <v>11.561246717289929</v>
      </c>
    </row>
    <row r="5679" spans="1:9" ht="25" customHeight="1">
      <c r="A5679" s="1"/>
      <c r="B5679" s="1">
        <v>282</v>
      </c>
      <c r="C5679" s="13" t="s">
        <v>47</v>
      </c>
      <c r="D5679" s="4">
        <v>45016</v>
      </c>
      <c r="E5679" s="4">
        <v>45037</v>
      </c>
      <c r="F5679" s="5">
        <v>7.4077443221443939</v>
      </c>
      <c r="G5679" s="5">
        <f>'PG facts'!F34</f>
        <v>7</v>
      </c>
      <c r="H5679" s="5">
        <f t="shared" si="176"/>
        <v>54.874675942262506</v>
      </c>
      <c r="I5679" s="5">
        <f t="shared" si="177"/>
        <v>51.854210255010756</v>
      </c>
    </row>
    <row r="5680" spans="1:9" ht="25" customHeight="1">
      <c r="A5680" s="1"/>
      <c r="B5680" s="1">
        <v>282</v>
      </c>
      <c r="C5680" s="13" t="s">
        <v>47</v>
      </c>
      <c r="D5680" s="4">
        <v>45107</v>
      </c>
      <c r="E5680" s="4">
        <v>45135</v>
      </c>
      <c r="F5680" s="5">
        <v>8.5913567558398185</v>
      </c>
      <c r="G5680" s="5">
        <f>'PG facts'!F41</f>
        <v>11</v>
      </c>
      <c r="H5680" s="5">
        <f t="shared" si="176"/>
        <v>73.811410906114489</v>
      </c>
      <c r="I5680" s="5">
        <f t="shared" si="177"/>
        <v>94.504924314237996</v>
      </c>
    </row>
    <row r="5681" spans="1:9" ht="25" customHeight="1">
      <c r="A5681" s="1"/>
      <c r="B5681" s="1">
        <v>282</v>
      </c>
      <c r="C5681" s="13" t="s">
        <v>47</v>
      </c>
      <c r="D5681" s="4">
        <v>45199</v>
      </c>
      <c r="E5681" s="4">
        <v>45217</v>
      </c>
      <c r="F5681" s="5">
        <v>6.8404132280007079</v>
      </c>
      <c r="G5681" s="5">
        <f>'PG facts'!F48</f>
        <v>5</v>
      </c>
      <c r="H5681" s="5">
        <f t="shared" si="176"/>
        <v>46.791253129807068</v>
      </c>
      <c r="I5681" s="5">
        <f t="shared" si="177"/>
        <v>34.202066140003538</v>
      </c>
    </row>
    <row r="5682" spans="1:9" ht="25" customHeight="1">
      <c r="A5682" s="1"/>
      <c r="B5682" s="1">
        <v>282</v>
      </c>
      <c r="C5682" s="13" t="s">
        <v>47</v>
      </c>
      <c r="D5682" s="4">
        <v>45291</v>
      </c>
      <c r="E5682" s="4">
        <v>45314</v>
      </c>
      <c r="F5682" s="5">
        <v>9.3239110832320513</v>
      </c>
      <c r="G5682" s="5">
        <f>'PG facts'!F55</f>
        <v>1</v>
      </c>
      <c r="H5682" s="5">
        <f t="shared" si="176"/>
        <v>86.93531788801748</v>
      </c>
      <c r="I5682" s="5">
        <f t="shared" si="177"/>
        <v>9.3239110832320513</v>
      </c>
    </row>
    <row r="5683" spans="1:9" ht="25" customHeight="1">
      <c r="A5683" s="1"/>
      <c r="B5683" s="1">
        <v>282</v>
      </c>
      <c r="C5683" s="13" t="s">
        <v>47</v>
      </c>
      <c r="D5683" s="4">
        <v>45382</v>
      </c>
      <c r="E5683" s="4">
        <v>45401</v>
      </c>
      <c r="F5683" s="5">
        <v>2.3638793217021448</v>
      </c>
      <c r="G5683" s="5">
        <f>'PG facts'!F62</f>
        <v>3</v>
      </c>
      <c r="H5683" s="5">
        <f t="shared" si="176"/>
        <v>5.5879254475709921</v>
      </c>
      <c r="I5683" s="5">
        <f t="shared" si="177"/>
        <v>7.0916379651064343</v>
      </c>
    </row>
    <row r="5684" spans="1:9" ht="25" customHeight="1">
      <c r="A5684" s="1"/>
      <c r="B5684" s="1">
        <v>282</v>
      </c>
      <c r="C5684" s="13" t="s">
        <v>47</v>
      </c>
      <c r="D5684" s="4">
        <v>45473</v>
      </c>
      <c r="E5684" s="4">
        <v>45503</v>
      </c>
      <c r="F5684" s="5">
        <v>0.79943396399790867</v>
      </c>
      <c r="G5684" s="5">
        <f>'PG facts'!F69</f>
        <v>3</v>
      </c>
      <c r="H5684" s="5">
        <f t="shared" si="176"/>
        <v>0.63909466279340954</v>
      </c>
      <c r="I5684" s="5">
        <f t="shared" si="177"/>
        <v>2.398301891993726</v>
      </c>
    </row>
    <row r="5685" spans="1:9" ht="25" customHeight="1">
      <c r="A5685" s="1"/>
      <c r="B5685" s="1">
        <v>282</v>
      </c>
      <c r="C5685" s="13" t="s">
        <v>47</v>
      </c>
      <c r="D5685" s="4">
        <v>45565</v>
      </c>
      <c r="E5685" s="4">
        <v>45583</v>
      </c>
      <c r="F5685" s="5">
        <v>4.4796110270171052</v>
      </c>
      <c r="G5685" s="5">
        <f>'PG facts'!F76</f>
        <v>-2</v>
      </c>
      <c r="H5685" s="5">
        <f t="shared" si="176"/>
        <v>20.066914953373246</v>
      </c>
      <c r="I5685" s="5">
        <f t="shared" si="177"/>
        <v>-8.9592220540342105</v>
      </c>
    </row>
    <row r="5686" spans="1:9" ht="25" customHeight="1">
      <c r="A5686" s="1"/>
      <c r="B5686" s="1">
        <v>282</v>
      </c>
      <c r="C5686" s="13" t="s">
        <v>47</v>
      </c>
      <c r="D5686" s="4">
        <v>45657</v>
      </c>
      <c r="E5686" s="4">
        <v>45679</v>
      </c>
      <c r="F5686" s="5">
        <v>2.7693852484736547</v>
      </c>
      <c r="G5686" s="5">
        <f>'PG facts'!F83</f>
        <v>2</v>
      </c>
      <c r="H5686" s="5">
        <f t="shared" si="176"/>
        <v>7.6694946544634863</v>
      </c>
      <c r="I5686" s="5">
        <f t="shared" si="177"/>
        <v>5.5387704969473095</v>
      </c>
    </row>
    <row r="5687" spans="1:9" ht="25" customHeight="1">
      <c r="A5687" s="1"/>
      <c r="B5687" s="1">
        <v>282</v>
      </c>
      <c r="C5687" s="13" t="s">
        <v>50</v>
      </c>
      <c r="D5687" s="4">
        <v>44742</v>
      </c>
      <c r="E5687" s="4">
        <v>44771</v>
      </c>
      <c r="F5687" s="5">
        <v>6.6867236024844789</v>
      </c>
      <c r="G5687" s="5">
        <f>'PG facts'!F13</f>
        <v>0</v>
      </c>
      <c r="H5687" s="5">
        <f t="shared" si="176"/>
        <v>44.712272536023008</v>
      </c>
      <c r="I5687" s="5">
        <f t="shared" si="177"/>
        <v>0</v>
      </c>
    </row>
    <row r="5688" spans="1:9" ht="25" customHeight="1">
      <c r="A5688" s="1"/>
      <c r="B5688" s="1">
        <v>282</v>
      </c>
      <c r="C5688" s="13" t="s">
        <v>50</v>
      </c>
      <c r="D5688" s="4">
        <v>44834</v>
      </c>
      <c r="E5688" s="4">
        <v>44853</v>
      </c>
      <c r="F5688" s="5">
        <v>3.3005205380611136</v>
      </c>
      <c r="G5688" s="5">
        <f>'PG facts'!F20</f>
        <v>4</v>
      </c>
      <c r="H5688" s="5">
        <f t="shared" si="176"/>
        <v>10.893435822163223</v>
      </c>
      <c r="I5688" s="5">
        <f t="shared" si="177"/>
        <v>13.202082152244454</v>
      </c>
    </row>
    <row r="5689" spans="1:9" ht="25" customHeight="1">
      <c r="A5689" s="1"/>
      <c r="B5689" s="1">
        <v>282</v>
      </c>
      <c r="C5689" s="13" t="s">
        <v>50</v>
      </c>
      <c r="D5689" s="4">
        <v>44926</v>
      </c>
      <c r="E5689" s="4">
        <v>44945</v>
      </c>
      <c r="F5689" s="5">
        <v>3.7534957034626615</v>
      </c>
      <c r="G5689" s="5">
        <f>'PG facts'!F27</f>
        <v>3</v>
      </c>
      <c r="H5689" s="5">
        <f t="shared" si="176"/>
        <v>14.08872999591266</v>
      </c>
      <c r="I5689" s="5">
        <f t="shared" si="177"/>
        <v>11.260487110387984</v>
      </c>
    </row>
    <row r="5690" spans="1:9" ht="25" customHeight="1">
      <c r="A5690" s="1"/>
      <c r="B5690" s="1">
        <v>282</v>
      </c>
      <c r="C5690" s="13" t="s">
        <v>50</v>
      </c>
      <c r="D5690" s="4">
        <v>45016</v>
      </c>
      <c r="E5690" s="4">
        <v>45037</v>
      </c>
      <c r="F5690" s="5">
        <v>3.8537489057633101</v>
      </c>
      <c r="G5690" s="5">
        <f>'PG facts'!F34</f>
        <v>7</v>
      </c>
      <c r="H5690" s="5">
        <f t="shared" si="176"/>
        <v>14.85138062867191</v>
      </c>
      <c r="I5690" s="5">
        <f t="shared" si="177"/>
        <v>26.97624234034317</v>
      </c>
    </row>
    <row r="5691" spans="1:9" ht="25" customHeight="1">
      <c r="A5691" s="1"/>
      <c r="B5691" s="1">
        <v>282</v>
      </c>
      <c r="C5691" s="13" t="s">
        <v>50</v>
      </c>
      <c r="D5691" s="4">
        <v>45107</v>
      </c>
      <c r="E5691" s="4">
        <v>45135</v>
      </c>
      <c r="F5691" s="5">
        <v>7.4077443221443939</v>
      </c>
      <c r="G5691" s="5">
        <f>'PG facts'!F41</f>
        <v>11</v>
      </c>
      <c r="H5691" s="5">
        <f t="shared" si="176"/>
        <v>54.874675942262506</v>
      </c>
      <c r="I5691" s="5">
        <f t="shared" si="177"/>
        <v>81.485187543588339</v>
      </c>
    </row>
    <row r="5692" spans="1:9" ht="25" customHeight="1">
      <c r="A5692" s="1"/>
      <c r="B5692" s="1">
        <v>282</v>
      </c>
      <c r="C5692" s="13" t="s">
        <v>50</v>
      </c>
      <c r="D5692" s="4">
        <v>45199</v>
      </c>
      <c r="E5692" s="4">
        <v>45217</v>
      </c>
      <c r="F5692" s="5">
        <v>8.5913567558398185</v>
      </c>
      <c r="G5692" s="5">
        <f>'PG facts'!F48</f>
        <v>5</v>
      </c>
      <c r="H5692" s="5">
        <f t="shared" si="176"/>
        <v>73.811410906114489</v>
      </c>
      <c r="I5692" s="5">
        <f t="shared" si="177"/>
        <v>42.956783779199093</v>
      </c>
    </row>
    <row r="5693" spans="1:9" ht="25" customHeight="1">
      <c r="A5693" s="1"/>
      <c r="B5693" s="1">
        <v>282</v>
      </c>
      <c r="C5693" s="13" t="s">
        <v>50</v>
      </c>
      <c r="D5693" s="4">
        <v>45291</v>
      </c>
      <c r="E5693" s="4">
        <v>45314</v>
      </c>
      <c r="F5693" s="5">
        <v>6.8404132280007079</v>
      </c>
      <c r="G5693" s="5">
        <f>'PG facts'!F55</f>
        <v>1</v>
      </c>
      <c r="H5693" s="5">
        <f t="shared" si="176"/>
        <v>46.791253129807068</v>
      </c>
      <c r="I5693" s="5">
        <f t="shared" si="177"/>
        <v>6.8404132280007079</v>
      </c>
    </row>
    <row r="5694" spans="1:9" ht="25" customHeight="1">
      <c r="A5694" s="1"/>
      <c r="B5694" s="1">
        <v>282</v>
      </c>
      <c r="C5694" s="13" t="s">
        <v>50</v>
      </c>
      <c r="D5694" s="4">
        <v>45382</v>
      </c>
      <c r="E5694" s="4">
        <v>45401</v>
      </c>
      <c r="F5694" s="5">
        <v>9.3239110832320513</v>
      </c>
      <c r="G5694" s="5">
        <f>'PG facts'!F62</f>
        <v>3</v>
      </c>
      <c r="H5694" s="5">
        <f t="shared" si="176"/>
        <v>86.93531788801748</v>
      </c>
      <c r="I5694" s="5">
        <f t="shared" si="177"/>
        <v>27.971733249696154</v>
      </c>
    </row>
    <row r="5695" spans="1:9" ht="25" customHeight="1">
      <c r="A5695" s="1"/>
      <c r="B5695" s="1">
        <v>282</v>
      </c>
      <c r="C5695" s="13" t="s">
        <v>50</v>
      </c>
      <c r="D5695" s="4">
        <v>45473</v>
      </c>
      <c r="E5695" s="4">
        <v>45503</v>
      </c>
      <c r="F5695" s="5">
        <v>2.3638793217021448</v>
      </c>
      <c r="G5695" s="5">
        <f>'PG facts'!F69</f>
        <v>3</v>
      </c>
      <c r="H5695" s="5">
        <f t="shared" si="176"/>
        <v>5.5879254475709921</v>
      </c>
      <c r="I5695" s="5">
        <f t="shared" si="177"/>
        <v>7.0916379651064343</v>
      </c>
    </row>
    <row r="5696" spans="1:9" ht="25" customHeight="1">
      <c r="A5696" s="1"/>
      <c r="B5696" s="1">
        <v>282</v>
      </c>
      <c r="C5696" s="13" t="s">
        <v>50</v>
      </c>
      <c r="D5696" s="4">
        <v>45565</v>
      </c>
      <c r="E5696" s="4">
        <v>45583</v>
      </c>
      <c r="F5696" s="5">
        <v>0.79943396399790867</v>
      </c>
      <c r="G5696" s="5">
        <f>'PG facts'!F76</f>
        <v>-2</v>
      </c>
      <c r="H5696" s="5">
        <f t="shared" si="176"/>
        <v>0.63909466279340954</v>
      </c>
      <c r="I5696" s="5">
        <f t="shared" si="177"/>
        <v>-1.5988679279958173</v>
      </c>
    </row>
    <row r="5697" spans="1:9" ht="25" customHeight="1">
      <c r="A5697" s="1"/>
      <c r="B5697" s="1">
        <v>282</v>
      </c>
      <c r="C5697" s="13" t="s">
        <v>50</v>
      </c>
      <c r="D5697" s="4">
        <v>45657</v>
      </c>
      <c r="E5697" s="4">
        <v>45679</v>
      </c>
      <c r="F5697" s="5">
        <v>4.4796110270171052</v>
      </c>
      <c r="G5697" s="5">
        <f>'PG facts'!F83</f>
        <v>2</v>
      </c>
      <c r="H5697" s="5">
        <f t="shared" si="176"/>
        <v>20.066914953373246</v>
      </c>
      <c r="I5697" s="5">
        <f t="shared" si="177"/>
        <v>8.9592220540342105</v>
      </c>
    </row>
    <row r="5698" spans="1:9" ht="25" customHeight="1">
      <c r="A5698" s="1"/>
      <c r="B5698" s="1">
        <v>283</v>
      </c>
      <c r="C5698" s="13" t="s">
        <v>47</v>
      </c>
      <c r="D5698" s="4">
        <v>44651</v>
      </c>
      <c r="E5698" s="4">
        <v>44671</v>
      </c>
      <c r="F5698" s="5">
        <v>6.6867236024844789</v>
      </c>
      <c r="G5698" s="5">
        <f>'PG facts'!F6</f>
        <v>3</v>
      </c>
      <c r="H5698" s="5">
        <f t="shared" si="176"/>
        <v>44.712272536023008</v>
      </c>
      <c r="I5698" s="5">
        <f t="shared" si="177"/>
        <v>20.060170807453439</v>
      </c>
    </row>
    <row r="5699" spans="1:9" ht="25" customHeight="1">
      <c r="A5699" s="1"/>
      <c r="B5699" s="1">
        <v>283</v>
      </c>
      <c r="C5699" s="13" t="s">
        <v>47</v>
      </c>
      <c r="D5699" s="4">
        <v>44742</v>
      </c>
      <c r="E5699" s="4">
        <v>44771</v>
      </c>
      <c r="F5699" s="5">
        <v>3.3005205380611136</v>
      </c>
      <c r="G5699" s="5">
        <f>'PG facts'!F13</f>
        <v>0</v>
      </c>
      <c r="H5699" s="5">
        <f t="shared" si="176"/>
        <v>10.893435822163223</v>
      </c>
      <c r="I5699" s="5">
        <f t="shared" si="177"/>
        <v>0</v>
      </c>
    </row>
    <row r="5700" spans="1:9" ht="25" customHeight="1">
      <c r="A5700" s="1"/>
      <c r="B5700" s="1">
        <v>283</v>
      </c>
      <c r="C5700" s="13" t="s">
        <v>47</v>
      </c>
      <c r="D5700" s="4">
        <v>44834</v>
      </c>
      <c r="E5700" s="4">
        <v>44853</v>
      </c>
      <c r="F5700" s="5">
        <v>3.7534957034626615</v>
      </c>
      <c r="G5700" s="5">
        <f>'PG facts'!F20</f>
        <v>4</v>
      </c>
      <c r="H5700" s="5">
        <f t="shared" si="176"/>
        <v>14.08872999591266</v>
      </c>
      <c r="I5700" s="5">
        <f t="shared" si="177"/>
        <v>15.013982813850646</v>
      </c>
    </row>
    <row r="5701" spans="1:9" ht="25" customHeight="1">
      <c r="A5701" s="1"/>
      <c r="B5701" s="1">
        <v>283</v>
      </c>
      <c r="C5701" s="13" t="s">
        <v>47</v>
      </c>
      <c r="D5701" s="4">
        <v>44926</v>
      </c>
      <c r="E5701" s="4">
        <v>44945</v>
      </c>
      <c r="F5701" s="5">
        <v>3.8537489057633101</v>
      </c>
      <c r="G5701" s="5">
        <f>'PG facts'!F27</f>
        <v>3</v>
      </c>
      <c r="H5701" s="5">
        <f t="shared" si="176"/>
        <v>14.85138062867191</v>
      </c>
      <c r="I5701" s="5">
        <f t="shared" si="177"/>
        <v>11.561246717289929</v>
      </c>
    </row>
    <row r="5702" spans="1:9" ht="25" customHeight="1">
      <c r="A5702" s="1"/>
      <c r="B5702" s="1">
        <v>283</v>
      </c>
      <c r="C5702" s="13" t="s">
        <v>47</v>
      </c>
      <c r="D5702" s="4">
        <v>45016</v>
      </c>
      <c r="E5702" s="4">
        <v>45037</v>
      </c>
      <c r="F5702" s="5">
        <v>7.4077443221443939</v>
      </c>
      <c r="G5702" s="5">
        <f>'PG facts'!F34</f>
        <v>7</v>
      </c>
      <c r="H5702" s="5">
        <f t="shared" ref="H5702:H5765" si="178">F5702^2</f>
        <v>54.874675942262506</v>
      </c>
      <c r="I5702" s="5">
        <f t="shared" ref="I5702:I5765" si="179">F5702*G5702</f>
        <v>51.854210255010756</v>
      </c>
    </row>
    <row r="5703" spans="1:9" ht="25" customHeight="1">
      <c r="A5703" s="1"/>
      <c r="B5703" s="1">
        <v>283</v>
      </c>
      <c r="C5703" s="13" t="s">
        <v>47</v>
      </c>
      <c r="D5703" s="4">
        <v>45107</v>
      </c>
      <c r="E5703" s="4">
        <v>45135</v>
      </c>
      <c r="F5703" s="5">
        <v>8.5913567558398185</v>
      </c>
      <c r="G5703" s="5">
        <f>'PG facts'!F41</f>
        <v>11</v>
      </c>
      <c r="H5703" s="5">
        <f t="shared" si="178"/>
        <v>73.811410906114489</v>
      </c>
      <c r="I5703" s="5">
        <f t="shared" si="179"/>
        <v>94.504924314237996</v>
      </c>
    </row>
    <row r="5704" spans="1:9" ht="25" customHeight="1">
      <c r="A5704" s="1"/>
      <c r="B5704" s="1">
        <v>283</v>
      </c>
      <c r="C5704" s="13" t="s">
        <v>47</v>
      </c>
      <c r="D5704" s="4">
        <v>45199</v>
      </c>
      <c r="E5704" s="4">
        <v>45217</v>
      </c>
      <c r="F5704" s="5">
        <v>6.8404132280007079</v>
      </c>
      <c r="G5704" s="5">
        <f>'PG facts'!F48</f>
        <v>5</v>
      </c>
      <c r="H5704" s="5">
        <f t="shared" si="178"/>
        <v>46.791253129807068</v>
      </c>
      <c r="I5704" s="5">
        <f t="shared" si="179"/>
        <v>34.202066140003538</v>
      </c>
    </row>
    <row r="5705" spans="1:9" ht="25" customHeight="1">
      <c r="A5705" s="1"/>
      <c r="B5705" s="1">
        <v>283</v>
      </c>
      <c r="C5705" s="13" t="s">
        <v>47</v>
      </c>
      <c r="D5705" s="4">
        <v>45291</v>
      </c>
      <c r="E5705" s="4">
        <v>45314</v>
      </c>
      <c r="F5705" s="5">
        <v>9.3239110832320513</v>
      </c>
      <c r="G5705" s="5">
        <f>'PG facts'!F55</f>
        <v>1</v>
      </c>
      <c r="H5705" s="5">
        <f t="shared" si="178"/>
        <v>86.93531788801748</v>
      </c>
      <c r="I5705" s="5">
        <f t="shared" si="179"/>
        <v>9.3239110832320513</v>
      </c>
    </row>
    <row r="5706" spans="1:9" ht="25" customHeight="1">
      <c r="A5706" s="1"/>
      <c r="B5706" s="1">
        <v>283</v>
      </c>
      <c r="C5706" s="13" t="s">
        <v>47</v>
      </c>
      <c r="D5706" s="4">
        <v>45382</v>
      </c>
      <c r="E5706" s="4">
        <v>45401</v>
      </c>
      <c r="F5706" s="5">
        <v>2.5022114316902933</v>
      </c>
      <c r="G5706" s="5">
        <f>'PG facts'!F62</f>
        <v>3</v>
      </c>
      <c r="H5706" s="5">
        <f t="shared" si="178"/>
        <v>6.2610620488815867</v>
      </c>
      <c r="I5706" s="5">
        <f t="shared" si="179"/>
        <v>7.5066342950708798</v>
      </c>
    </row>
    <row r="5707" spans="1:9" ht="25" customHeight="1">
      <c r="A5707" s="1"/>
      <c r="B5707" s="1">
        <v>283</v>
      </c>
      <c r="C5707" s="13" t="s">
        <v>47</v>
      </c>
      <c r="D5707" s="4">
        <v>45473</v>
      </c>
      <c r="E5707" s="4">
        <v>45503</v>
      </c>
      <c r="F5707" s="5">
        <v>0.79943396399790867</v>
      </c>
      <c r="G5707" s="5">
        <f>'PG facts'!F69</f>
        <v>3</v>
      </c>
      <c r="H5707" s="5">
        <f t="shared" si="178"/>
        <v>0.63909466279340954</v>
      </c>
      <c r="I5707" s="5">
        <f t="shared" si="179"/>
        <v>2.398301891993726</v>
      </c>
    </row>
    <row r="5708" spans="1:9" ht="25" customHeight="1">
      <c r="A5708" s="1"/>
      <c r="B5708" s="1">
        <v>283</v>
      </c>
      <c r="C5708" s="13" t="s">
        <v>47</v>
      </c>
      <c r="D5708" s="4">
        <v>45565</v>
      </c>
      <c r="E5708" s="4">
        <v>45583</v>
      </c>
      <c r="F5708" s="5">
        <v>4.4796110270171052</v>
      </c>
      <c r="G5708" s="5">
        <f>'PG facts'!F76</f>
        <v>-2</v>
      </c>
      <c r="H5708" s="5">
        <f t="shared" si="178"/>
        <v>20.066914953373246</v>
      </c>
      <c r="I5708" s="5">
        <f t="shared" si="179"/>
        <v>-8.9592220540342105</v>
      </c>
    </row>
    <row r="5709" spans="1:9" ht="25" customHeight="1">
      <c r="A5709" s="1"/>
      <c r="B5709" s="1">
        <v>283</v>
      </c>
      <c r="C5709" s="13" t="s">
        <v>47</v>
      </c>
      <c r="D5709" s="4">
        <v>45657</v>
      </c>
      <c r="E5709" s="4">
        <v>45679</v>
      </c>
      <c r="F5709" s="5">
        <v>2.7693852484736547</v>
      </c>
      <c r="G5709" s="5">
        <f>'PG facts'!F83</f>
        <v>2</v>
      </c>
      <c r="H5709" s="5">
        <f t="shared" si="178"/>
        <v>7.6694946544634863</v>
      </c>
      <c r="I5709" s="5">
        <f t="shared" si="179"/>
        <v>5.5387704969473095</v>
      </c>
    </row>
    <row r="5710" spans="1:9" ht="25" customHeight="1">
      <c r="A5710" s="1"/>
      <c r="B5710" s="1">
        <v>283</v>
      </c>
      <c r="C5710" s="13" t="s">
        <v>50</v>
      </c>
      <c r="D5710" s="4">
        <v>44742</v>
      </c>
      <c r="E5710" s="4">
        <v>44771</v>
      </c>
      <c r="F5710" s="5">
        <v>6.6867236024844789</v>
      </c>
      <c r="G5710" s="5">
        <f>'PG facts'!F13</f>
        <v>0</v>
      </c>
      <c r="H5710" s="5">
        <f t="shared" si="178"/>
        <v>44.712272536023008</v>
      </c>
      <c r="I5710" s="5">
        <f t="shared" si="179"/>
        <v>0</v>
      </c>
    </row>
    <row r="5711" spans="1:9" ht="25" customHeight="1">
      <c r="A5711" s="1"/>
      <c r="B5711" s="1">
        <v>283</v>
      </c>
      <c r="C5711" s="13" t="s">
        <v>50</v>
      </c>
      <c r="D5711" s="4">
        <v>44834</v>
      </c>
      <c r="E5711" s="4">
        <v>44853</v>
      </c>
      <c r="F5711" s="5">
        <v>3.3005205380611136</v>
      </c>
      <c r="G5711" s="5">
        <f>'PG facts'!F20</f>
        <v>4</v>
      </c>
      <c r="H5711" s="5">
        <f t="shared" si="178"/>
        <v>10.893435822163223</v>
      </c>
      <c r="I5711" s="5">
        <f t="shared" si="179"/>
        <v>13.202082152244454</v>
      </c>
    </row>
    <row r="5712" spans="1:9" ht="25" customHeight="1">
      <c r="A5712" s="1"/>
      <c r="B5712" s="1">
        <v>283</v>
      </c>
      <c r="C5712" s="13" t="s">
        <v>50</v>
      </c>
      <c r="D5712" s="4">
        <v>44926</v>
      </c>
      <c r="E5712" s="4">
        <v>44945</v>
      </c>
      <c r="F5712" s="5">
        <v>3.7534957034626615</v>
      </c>
      <c r="G5712" s="5">
        <f>'PG facts'!F27</f>
        <v>3</v>
      </c>
      <c r="H5712" s="5">
        <f t="shared" si="178"/>
        <v>14.08872999591266</v>
      </c>
      <c r="I5712" s="5">
        <f t="shared" si="179"/>
        <v>11.260487110387984</v>
      </c>
    </row>
    <row r="5713" spans="1:9" ht="25" customHeight="1">
      <c r="A5713" s="1"/>
      <c r="B5713" s="1">
        <v>283</v>
      </c>
      <c r="C5713" s="13" t="s">
        <v>50</v>
      </c>
      <c r="D5713" s="4">
        <v>45016</v>
      </c>
      <c r="E5713" s="4">
        <v>45037</v>
      </c>
      <c r="F5713" s="5">
        <v>3.8537489057633101</v>
      </c>
      <c r="G5713" s="5">
        <f>'PG facts'!F34</f>
        <v>7</v>
      </c>
      <c r="H5713" s="5">
        <f t="shared" si="178"/>
        <v>14.85138062867191</v>
      </c>
      <c r="I5713" s="5">
        <f t="shared" si="179"/>
        <v>26.97624234034317</v>
      </c>
    </row>
    <row r="5714" spans="1:9" ht="25" customHeight="1">
      <c r="A5714" s="1"/>
      <c r="B5714" s="1">
        <v>283</v>
      </c>
      <c r="C5714" s="13" t="s">
        <v>50</v>
      </c>
      <c r="D5714" s="4">
        <v>45107</v>
      </c>
      <c r="E5714" s="4">
        <v>45135</v>
      </c>
      <c r="F5714" s="5">
        <v>7.4077443221443939</v>
      </c>
      <c r="G5714" s="5">
        <f>'PG facts'!F41</f>
        <v>11</v>
      </c>
      <c r="H5714" s="5">
        <f t="shared" si="178"/>
        <v>54.874675942262506</v>
      </c>
      <c r="I5714" s="5">
        <f t="shared" si="179"/>
        <v>81.485187543588339</v>
      </c>
    </row>
    <row r="5715" spans="1:9" ht="25" customHeight="1">
      <c r="A5715" s="1"/>
      <c r="B5715" s="1">
        <v>283</v>
      </c>
      <c r="C5715" s="13" t="s">
        <v>50</v>
      </c>
      <c r="D5715" s="4">
        <v>45199</v>
      </c>
      <c r="E5715" s="4">
        <v>45217</v>
      </c>
      <c r="F5715" s="5">
        <v>8.5913567558398185</v>
      </c>
      <c r="G5715" s="5">
        <f>'PG facts'!F48</f>
        <v>5</v>
      </c>
      <c r="H5715" s="5">
        <f t="shared" si="178"/>
        <v>73.811410906114489</v>
      </c>
      <c r="I5715" s="5">
        <f t="shared" si="179"/>
        <v>42.956783779199093</v>
      </c>
    </row>
    <row r="5716" spans="1:9" ht="25" customHeight="1">
      <c r="A5716" s="1"/>
      <c r="B5716" s="1">
        <v>283</v>
      </c>
      <c r="C5716" s="13" t="s">
        <v>50</v>
      </c>
      <c r="D5716" s="4">
        <v>45291</v>
      </c>
      <c r="E5716" s="4">
        <v>45314</v>
      </c>
      <c r="F5716" s="5">
        <v>6.8404132280007079</v>
      </c>
      <c r="G5716" s="5">
        <f>'PG facts'!F55</f>
        <v>1</v>
      </c>
      <c r="H5716" s="5">
        <f t="shared" si="178"/>
        <v>46.791253129807068</v>
      </c>
      <c r="I5716" s="5">
        <f t="shared" si="179"/>
        <v>6.8404132280007079</v>
      </c>
    </row>
    <row r="5717" spans="1:9" ht="25" customHeight="1">
      <c r="A5717" s="1"/>
      <c r="B5717" s="1">
        <v>283</v>
      </c>
      <c r="C5717" s="13" t="s">
        <v>50</v>
      </c>
      <c r="D5717" s="4">
        <v>45382</v>
      </c>
      <c r="E5717" s="4">
        <v>45401</v>
      </c>
      <c r="F5717" s="5">
        <v>9.3239110832320513</v>
      </c>
      <c r="G5717" s="5">
        <f>'PG facts'!F62</f>
        <v>3</v>
      </c>
      <c r="H5717" s="5">
        <f t="shared" si="178"/>
        <v>86.93531788801748</v>
      </c>
      <c r="I5717" s="5">
        <f t="shared" si="179"/>
        <v>27.971733249696154</v>
      </c>
    </row>
    <row r="5718" spans="1:9" ht="25" customHeight="1">
      <c r="A5718" s="1"/>
      <c r="B5718" s="1">
        <v>283</v>
      </c>
      <c r="C5718" s="13" t="s">
        <v>50</v>
      </c>
      <c r="D5718" s="4">
        <v>45473</v>
      </c>
      <c r="E5718" s="4">
        <v>45503</v>
      </c>
      <c r="F5718" s="5">
        <v>2.5022114316902933</v>
      </c>
      <c r="G5718" s="5">
        <f>'PG facts'!F69</f>
        <v>3</v>
      </c>
      <c r="H5718" s="5">
        <f t="shared" si="178"/>
        <v>6.2610620488815867</v>
      </c>
      <c r="I5718" s="5">
        <f t="shared" si="179"/>
        <v>7.5066342950708798</v>
      </c>
    </row>
    <row r="5719" spans="1:9" ht="25" customHeight="1">
      <c r="A5719" s="1"/>
      <c r="B5719" s="1">
        <v>283</v>
      </c>
      <c r="C5719" s="13" t="s">
        <v>50</v>
      </c>
      <c r="D5719" s="4">
        <v>45565</v>
      </c>
      <c r="E5719" s="4">
        <v>45583</v>
      </c>
      <c r="F5719" s="5">
        <v>0.79943396399790867</v>
      </c>
      <c r="G5719" s="5">
        <f>'PG facts'!F76</f>
        <v>-2</v>
      </c>
      <c r="H5719" s="5">
        <f t="shared" si="178"/>
        <v>0.63909466279340954</v>
      </c>
      <c r="I5719" s="5">
        <f t="shared" si="179"/>
        <v>-1.5988679279958173</v>
      </c>
    </row>
    <row r="5720" spans="1:9" ht="25" customHeight="1">
      <c r="A5720" s="1"/>
      <c r="B5720" s="1">
        <v>283</v>
      </c>
      <c r="C5720" s="13" t="s">
        <v>50</v>
      </c>
      <c r="D5720" s="4">
        <v>45657</v>
      </c>
      <c r="E5720" s="4">
        <v>45679</v>
      </c>
      <c r="F5720" s="5">
        <v>4.4796110270171052</v>
      </c>
      <c r="G5720" s="5">
        <f>'PG facts'!F83</f>
        <v>2</v>
      </c>
      <c r="H5720" s="5">
        <f t="shared" si="178"/>
        <v>20.066914953373246</v>
      </c>
      <c r="I5720" s="5">
        <f t="shared" si="179"/>
        <v>8.9592220540342105</v>
      </c>
    </row>
    <row r="5721" spans="1:9" ht="25" customHeight="1">
      <c r="A5721" s="1"/>
      <c r="B5721" s="1">
        <v>284</v>
      </c>
      <c r="C5721" s="13" t="s">
        <v>47</v>
      </c>
      <c r="D5721" s="4">
        <v>44651</v>
      </c>
      <c r="E5721" s="4">
        <v>44671</v>
      </c>
      <c r="F5721" s="5">
        <v>6.6867236024844789</v>
      </c>
      <c r="G5721" s="5">
        <f>'PG facts'!F6</f>
        <v>3</v>
      </c>
      <c r="H5721" s="5">
        <f t="shared" si="178"/>
        <v>44.712272536023008</v>
      </c>
      <c r="I5721" s="5">
        <f t="shared" si="179"/>
        <v>20.060170807453439</v>
      </c>
    </row>
    <row r="5722" spans="1:9" ht="25" customHeight="1">
      <c r="A5722" s="1"/>
      <c r="B5722" s="1">
        <v>284</v>
      </c>
      <c r="C5722" s="13" t="s">
        <v>47</v>
      </c>
      <c r="D5722" s="4">
        <v>44742</v>
      </c>
      <c r="E5722" s="4">
        <v>44771</v>
      </c>
      <c r="F5722" s="5">
        <v>3.3005205380611136</v>
      </c>
      <c r="G5722" s="5">
        <f>'PG facts'!F13</f>
        <v>0</v>
      </c>
      <c r="H5722" s="5">
        <f t="shared" si="178"/>
        <v>10.893435822163223</v>
      </c>
      <c r="I5722" s="5">
        <f t="shared" si="179"/>
        <v>0</v>
      </c>
    </row>
    <row r="5723" spans="1:9" ht="25" customHeight="1">
      <c r="A5723" s="1"/>
      <c r="B5723" s="1">
        <v>284</v>
      </c>
      <c r="C5723" s="13" t="s">
        <v>47</v>
      </c>
      <c r="D5723" s="4">
        <v>44834</v>
      </c>
      <c r="E5723" s="4">
        <v>44853</v>
      </c>
      <c r="F5723" s="5">
        <v>3.7534957034626615</v>
      </c>
      <c r="G5723" s="5">
        <f>'PG facts'!F20</f>
        <v>4</v>
      </c>
      <c r="H5723" s="5">
        <f t="shared" si="178"/>
        <v>14.08872999591266</v>
      </c>
      <c r="I5723" s="5">
        <f t="shared" si="179"/>
        <v>15.013982813850646</v>
      </c>
    </row>
    <row r="5724" spans="1:9" ht="25" customHeight="1">
      <c r="A5724" s="1"/>
      <c r="B5724" s="1">
        <v>284</v>
      </c>
      <c r="C5724" s="13" t="s">
        <v>47</v>
      </c>
      <c r="D5724" s="4">
        <v>44926</v>
      </c>
      <c r="E5724" s="4">
        <v>44945</v>
      </c>
      <c r="F5724" s="5">
        <v>3.8537489057633101</v>
      </c>
      <c r="G5724" s="5">
        <f>'PG facts'!F27</f>
        <v>3</v>
      </c>
      <c r="H5724" s="5">
        <f t="shared" si="178"/>
        <v>14.85138062867191</v>
      </c>
      <c r="I5724" s="5">
        <f t="shared" si="179"/>
        <v>11.561246717289929</v>
      </c>
    </row>
    <row r="5725" spans="1:9" ht="25" customHeight="1">
      <c r="A5725" s="1"/>
      <c r="B5725" s="1">
        <v>284</v>
      </c>
      <c r="C5725" s="13" t="s">
        <v>47</v>
      </c>
      <c r="D5725" s="4">
        <v>45016</v>
      </c>
      <c r="E5725" s="4">
        <v>45037</v>
      </c>
      <c r="F5725" s="5">
        <v>7.4077443221443939</v>
      </c>
      <c r="G5725" s="5">
        <f>'PG facts'!F34</f>
        <v>7</v>
      </c>
      <c r="H5725" s="5">
        <f t="shared" si="178"/>
        <v>54.874675942262506</v>
      </c>
      <c r="I5725" s="5">
        <f t="shared" si="179"/>
        <v>51.854210255010756</v>
      </c>
    </row>
    <row r="5726" spans="1:9" ht="25" customHeight="1">
      <c r="A5726" s="1"/>
      <c r="B5726" s="1">
        <v>284</v>
      </c>
      <c r="C5726" s="13" t="s">
        <v>47</v>
      </c>
      <c r="D5726" s="4">
        <v>45107</v>
      </c>
      <c r="E5726" s="4">
        <v>45135</v>
      </c>
      <c r="F5726" s="5">
        <v>8.5913567558398185</v>
      </c>
      <c r="G5726" s="5">
        <f>'PG facts'!F41</f>
        <v>11</v>
      </c>
      <c r="H5726" s="5">
        <f t="shared" si="178"/>
        <v>73.811410906114489</v>
      </c>
      <c r="I5726" s="5">
        <f t="shared" si="179"/>
        <v>94.504924314237996</v>
      </c>
    </row>
    <row r="5727" spans="1:9" ht="25" customHeight="1">
      <c r="A5727" s="1"/>
      <c r="B5727" s="1">
        <v>284</v>
      </c>
      <c r="C5727" s="13" t="s">
        <v>47</v>
      </c>
      <c r="D5727" s="4">
        <v>45199</v>
      </c>
      <c r="E5727" s="4">
        <v>45217</v>
      </c>
      <c r="F5727" s="5">
        <v>6.8404132280007079</v>
      </c>
      <c r="G5727" s="5">
        <f>'PG facts'!F48</f>
        <v>5</v>
      </c>
      <c r="H5727" s="5">
        <f t="shared" si="178"/>
        <v>46.791253129807068</v>
      </c>
      <c r="I5727" s="5">
        <f t="shared" si="179"/>
        <v>34.202066140003538</v>
      </c>
    </row>
    <row r="5728" spans="1:9" ht="25" customHeight="1">
      <c r="A5728" s="1"/>
      <c r="B5728" s="1">
        <v>284</v>
      </c>
      <c r="C5728" s="13" t="s">
        <v>47</v>
      </c>
      <c r="D5728" s="4">
        <v>45291</v>
      </c>
      <c r="E5728" s="4">
        <v>45314</v>
      </c>
      <c r="F5728" s="5">
        <v>9.3239110832320513</v>
      </c>
      <c r="G5728" s="5">
        <f>'PG facts'!F55</f>
        <v>1</v>
      </c>
      <c r="H5728" s="5">
        <f t="shared" si="178"/>
        <v>86.93531788801748</v>
      </c>
      <c r="I5728" s="5">
        <f t="shared" si="179"/>
        <v>9.3239110832320513</v>
      </c>
    </row>
    <row r="5729" spans="1:9" ht="25" customHeight="1">
      <c r="A5729" s="1"/>
      <c r="B5729" s="1">
        <v>284</v>
      </c>
      <c r="C5729" s="13" t="s">
        <v>47</v>
      </c>
      <c r="D5729" s="4">
        <v>45382</v>
      </c>
      <c r="E5729" s="4">
        <v>45401</v>
      </c>
      <c r="F5729" s="5">
        <v>2.5022114316902933</v>
      </c>
      <c r="G5729" s="5">
        <f>'PG facts'!F62</f>
        <v>3</v>
      </c>
      <c r="H5729" s="5">
        <f t="shared" si="178"/>
        <v>6.2610620488815867</v>
      </c>
      <c r="I5729" s="5">
        <f t="shared" si="179"/>
        <v>7.5066342950708798</v>
      </c>
    </row>
    <row r="5730" spans="1:9" ht="25" customHeight="1">
      <c r="A5730" s="1"/>
      <c r="B5730" s="1">
        <v>284</v>
      </c>
      <c r="C5730" s="13" t="s">
        <v>47</v>
      </c>
      <c r="D5730" s="4">
        <v>45473</v>
      </c>
      <c r="E5730" s="4">
        <v>45503</v>
      </c>
      <c r="F5730" s="5">
        <v>0.79943396399790867</v>
      </c>
      <c r="G5730" s="5">
        <f>'PG facts'!F69</f>
        <v>3</v>
      </c>
      <c r="H5730" s="5">
        <f t="shared" si="178"/>
        <v>0.63909466279340954</v>
      </c>
      <c r="I5730" s="5">
        <f t="shared" si="179"/>
        <v>2.398301891993726</v>
      </c>
    </row>
    <row r="5731" spans="1:9" ht="25" customHeight="1">
      <c r="A5731" s="1"/>
      <c r="B5731" s="1">
        <v>284</v>
      </c>
      <c r="C5731" s="13" t="s">
        <v>47</v>
      </c>
      <c r="D5731" s="4">
        <v>45565</v>
      </c>
      <c r="E5731" s="4">
        <v>45583</v>
      </c>
      <c r="F5731" s="5">
        <v>4.4796110270171052</v>
      </c>
      <c r="G5731" s="5">
        <f>'PG facts'!F76</f>
        <v>-2</v>
      </c>
      <c r="H5731" s="5">
        <f t="shared" si="178"/>
        <v>20.066914953373246</v>
      </c>
      <c r="I5731" s="5">
        <f t="shared" si="179"/>
        <v>-8.9592220540342105</v>
      </c>
    </row>
    <row r="5732" spans="1:9" ht="25" customHeight="1">
      <c r="A5732" s="1"/>
      <c r="B5732" s="1">
        <v>284</v>
      </c>
      <c r="C5732" s="13" t="s">
        <v>47</v>
      </c>
      <c r="D5732" s="4">
        <v>45657</v>
      </c>
      <c r="E5732" s="4">
        <v>45679</v>
      </c>
      <c r="F5732" s="5">
        <v>2.7693852484736547</v>
      </c>
      <c r="G5732" s="5">
        <f>'PG facts'!F83</f>
        <v>2</v>
      </c>
      <c r="H5732" s="5">
        <f t="shared" si="178"/>
        <v>7.6694946544634863</v>
      </c>
      <c r="I5732" s="5">
        <f t="shared" si="179"/>
        <v>5.5387704969473095</v>
      </c>
    </row>
    <row r="5733" spans="1:9" ht="25" customHeight="1">
      <c r="A5733" s="1"/>
      <c r="B5733" s="1">
        <v>284</v>
      </c>
      <c r="C5733" s="13" t="s">
        <v>47</v>
      </c>
      <c r="D5733" s="4">
        <v>45747</v>
      </c>
      <c r="E5733" s="4">
        <v>45771</v>
      </c>
      <c r="F5733" s="5">
        <v>6.0197383520771197</v>
      </c>
      <c r="G5733" s="5">
        <f>'PG facts'!F90</f>
        <v>2</v>
      </c>
      <c r="H5733" s="5">
        <f t="shared" si="178"/>
        <v>36.237249827468155</v>
      </c>
      <c r="I5733" s="5">
        <f t="shared" si="179"/>
        <v>12.039476704154239</v>
      </c>
    </row>
    <row r="5734" spans="1:9" ht="25" customHeight="1">
      <c r="A5734" s="1"/>
      <c r="B5734" s="1">
        <v>284</v>
      </c>
      <c r="C5734" s="13" t="s">
        <v>50</v>
      </c>
      <c r="D5734" s="4">
        <v>44742</v>
      </c>
      <c r="E5734" s="4">
        <v>44771</v>
      </c>
      <c r="F5734" s="5">
        <v>6.6867236024844789</v>
      </c>
      <c r="G5734" s="5">
        <f>'PG facts'!F13</f>
        <v>0</v>
      </c>
      <c r="H5734" s="5">
        <f t="shared" si="178"/>
        <v>44.712272536023008</v>
      </c>
      <c r="I5734" s="5">
        <f t="shared" si="179"/>
        <v>0</v>
      </c>
    </row>
    <row r="5735" spans="1:9" ht="25" customHeight="1">
      <c r="A5735" s="1"/>
      <c r="B5735" s="1">
        <v>284</v>
      </c>
      <c r="C5735" s="13" t="s">
        <v>50</v>
      </c>
      <c r="D5735" s="4">
        <v>44834</v>
      </c>
      <c r="E5735" s="4">
        <v>44853</v>
      </c>
      <c r="F5735" s="5">
        <v>3.3005205380611136</v>
      </c>
      <c r="G5735" s="5">
        <f>'PG facts'!F20</f>
        <v>4</v>
      </c>
      <c r="H5735" s="5">
        <f t="shared" si="178"/>
        <v>10.893435822163223</v>
      </c>
      <c r="I5735" s="5">
        <f t="shared" si="179"/>
        <v>13.202082152244454</v>
      </c>
    </row>
    <row r="5736" spans="1:9" ht="25" customHeight="1">
      <c r="A5736" s="1"/>
      <c r="B5736" s="1">
        <v>284</v>
      </c>
      <c r="C5736" s="13" t="s">
        <v>50</v>
      </c>
      <c r="D5736" s="4">
        <v>44926</v>
      </c>
      <c r="E5736" s="4">
        <v>44945</v>
      </c>
      <c r="F5736" s="5">
        <v>3.7534957034626615</v>
      </c>
      <c r="G5736" s="5">
        <f>'PG facts'!F27</f>
        <v>3</v>
      </c>
      <c r="H5736" s="5">
        <f t="shared" si="178"/>
        <v>14.08872999591266</v>
      </c>
      <c r="I5736" s="5">
        <f t="shared" si="179"/>
        <v>11.260487110387984</v>
      </c>
    </row>
    <row r="5737" spans="1:9" ht="25" customHeight="1">
      <c r="A5737" s="1"/>
      <c r="B5737" s="1">
        <v>284</v>
      </c>
      <c r="C5737" s="13" t="s">
        <v>50</v>
      </c>
      <c r="D5737" s="4">
        <v>45016</v>
      </c>
      <c r="E5737" s="4">
        <v>45037</v>
      </c>
      <c r="F5737" s="5">
        <v>3.8537489057633101</v>
      </c>
      <c r="G5737" s="5">
        <f>'PG facts'!F34</f>
        <v>7</v>
      </c>
      <c r="H5737" s="5">
        <f t="shared" si="178"/>
        <v>14.85138062867191</v>
      </c>
      <c r="I5737" s="5">
        <f t="shared" si="179"/>
        <v>26.97624234034317</v>
      </c>
    </row>
    <row r="5738" spans="1:9" ht="25" customHeight="1">
      <c r="A5738" s="1"/>
      <c r="B5738" s="1">
        <v>284</v>
      </c>
      <c r="C5738" s="13" t="s">
        <v>50</v>
      </c>
      <c r="D5738" s="4">
        <v>45107</v>
      </c>
      <c r="E5738" s="4">
        <v>45135</v>
      </c>
      <c r="F5738" s="5">
        <v>7.4077443221443939</v>
      </c>
      <c r="G5738" s="5">
        <f>'PG facts'!F41</f>
        <v>11</v>
      </c>
      <c r="H5738" s="5">
        <f t="shared" si="178"/>
        <v>54.874675942262506</v>
      </c>
      <c r="I5738" s="5">
        <f t="shared" si="179"/>
        <v>81.485187543588339</v>
      </c>
    </row>
    <row r="5739" spans="1:9" ht="25" customHeight="1">
      <c r="A5739" s="1"/>
      <c r="B5739" s="1">
        <v>284</v>
      </c>
      <c r="C5739" s="13" t="s">
        <v>50</v>
      </c>
      <c r="D5739" s="4">
        <v>45199</v>
      </c>
      <c r="E5739" s="4">
        <v>45217</v>
      </c>
      <c r="F5739" s="5">
        <v>8.5913567558398185</v>
      </c>
      <c r="G5739" s="5">
        <f>'PG facts'!F48</f>
        <v>5</v>
      </c>
      <c r="H5739" s="5">
        <f t="shared" si="178"/>
        <v>73.811410906114489</v>
      </c>
      <c r="I5739" s="5">
        <f t="shared" si="179"/>
        <v>42.956783779199093</v>
      </c>
    </row>
    <row r="5740" spans="1:9" ht="25" customHeight="1">
      <c r="A5740" s="1"/>
      <c r="B5740" s="1">
        <v>284</v>
      </c>
      <c r="C5740" s="13" t="s">
        <v>50</v>
      </c>
      <c r="D5740" s="4">
        <v>45291</v>
      </c>
      <c r="E5740" s="4">
        <v>45314</v>
      </c>
      <c r="F5740" s="5">
        <v>6.8404132280007079</v>
      </c>
      <c r="G5740" s="5">
        <f>'PG facts'!F55</f>
        <v>1</v>
      </c>
      <c r="H5740" s="5">
        <f t="shared" si="178"/>
        <v>46.791253129807068</v>
      </c>
      <c r="I5740" s="5">
        <f t="shared" si="179"/>
        <v>6.8404132280007079</v>
      </c>
    </row>
    <row r="5741" spans="1:9" ht="25" customHeight="1">
      <c r="A5741" s="1"/>
      <c r="B5741" s="1">
        <v>284</v>
      </c>
      <c r="C5741" s="13" t="s">
        <v>50</v>
      </c>
      <c r="D5741" s="4">
        <v>45382</v>
      </c>
      <c r="E5741" s="4">
        <v>45401</v>
      </c>
      <c r="F5741" s="5">
        <v>9.3239110832320513</v>
      </c>
      <c r="G5741" s="5">
        <f>'PG facts'!F62</f>
        <v>3</v>
      </c>
      <c r="H5741" s="5">
        <f t="shared" si="178"/>
        <v>86.93531788801748</v>
      </c>
      <c r="I5741" s="5">
        <f t="shared" si="179"/>
        <v>27.971733249696154</v>
      </c>
    </row>
    <row r="5742" spans="1:9" ht="25" customHeight="1">
      <c r="A5742" s="1"/>
      <c r="B5742" s="1">
        <v>284</v>
      </c>
      <c r="C5742" s="13" t="s">
        <v>50</v>
      </c>
      <c r="D5742" s="4">
        <v>45473</v>
      </c>
      <c r="E5742" s="4">
        <v>45503</v>
      </c>
      <c r="F5742" s="5">
        <v>2.5022114316902933</v>
      </c>
      <c r="G5742" s="5">
        <f>'PG facts'!F69</f>
        <v>3</v>
      </c>
      <c r="H5742" s="5">
        <f t="shared" si="178"/>
        <v>6.2610620488815867</v>
      </c>
      <c r="I5742" s="5">
        <f t="shared" si="179"/>
        <v>7.5066342950708798</v>
      </c>
    </row>
    <row r="5743" spans="1:9" ht="25" customHeight="1">
      <c r="A5743" s="1"/>
      <c r="B5743" s="1">
        <v>284</v>
      </c>
      <c r="C5743" s="13" t="s">
        <v>50</v>
      </c>
      <c r="D5743" s="4">
        <v>45565</v>
      </c>
      <c r="E5743" s="4">
        <v>45583</v>
      </c>
      <c r="F5743" s="5">
        <v>0.79943396399790867</v>
      </c>
      <c r="G5743" s="5">
        <f>'PG facts'!F76</f>
        <v>-2</v>
      </c>
      <c r="H5743" s="5">
        <f t="shared" si="178"/>
        <v>0.63909466279340954</v>
      </c>
      <c r="I5743" s="5">
        <f t="shared" si="179"/>
        <v>-1.5988679279958173</v>
      </c>
    </row>
    <row r="5744" spans="1:9" ht="25" customHeight="1">
      <c r="A5744" s="1"/>
      <c r="B5744" s="1">
        <v>284</v>
      </c>
      <c r="C5744" s="13" t="s">
        <v>50</v>
      </c>
      <c r="D5744" s="4">
        <v>45657</v>
      </c>
      <c r="E5744" s="4">
        <v>45679</v>
      </c>
      <c r="F5744" s="5">
        <v>4.4796110270171052</v>
      </c>
      <c r="G5744" s="5">
        <f>'PG facts'!F83</f>
        <v>2</v>
      </c>
      <c r="H5744" s="5">
        <f t="shared" si="178"/>
        <v>20.066914953373246</v>
      </c>
      <c r="I5744" s="5">
        <f t="shared" si="179"/>
        <v>8.9592220540342105</v>
      </c>
    </row>
    <row r="5745" spans="1:9" ht="25" customHeight="1">
      <c r="A5745" s="1"/>
      <c r="B5745" s="1">
        <v>284</v>
      </c>
      <c r="C5745" s="13" t="s">
        <v>50</v>
      </c>
      <c r="D5745" s="4">
        <v>45747</v>
      </c>
      <c r="E5745" s="4">
        <v>45771</v>
      </c>
      <c r="F5745" s="5">
        <v>2.7693852484736547</v>
      </c>
      <c r="G5745" s="5">
        <f>'PG facts'!F90</f>
        <v>2</v>
      </c>
      <c r="H5745" s="5">
        <f t="shared" si="178"/>
        <v>7.6694946544634863</v>
      </c>
      <c r="I5745" s="5">
        <f t="shared" si="179"/>
        <v>5.5387704969473095</v>
      </c>
    </row>
    <row r="5746" spans="1:9" ht="25" customHeight="1">
      <c r="A5746" s="1"/>
      <c r="B5746" s="1">
        <v>285</v>
      </c>
      <c r="C5746" s="13" t="s">
        <v>47</v>
      </c>
      <c r="D5746" s="4">
        <v>44651</v>
      </c>
      <c r="E5746" s="4">
        <v>44671</v>
      </c>
      <c r="F5746" s="5">
        <v>6.658436933295464</v>
      </c>
      <c r="G5746" s="5">
        <f>'PG facts'!F6</f>
        <v>3</v>
      </c>
      <c r="H5746" s="5">
        <f t="shared" si="178"/>
        <v>44.334782394673105</v>
      </c>
      <c r="I5746" s="5">
        <f t="shared" si="179"/>
        <v>19.975310799886394</v>
      </c>
    </row>
    <row r="5747" spans="1:9" ht="25" customHeight="1">
      <c r="A5747" s="1"/>
      <c r="B5747" s="1">
        <v>285</v>
      </c>
      <c r="C5747" s="13" t="s">
        <v>47</v>
      </c>
      <c r="D5747" s="4">
        <v>44742</v>
      </c>
      <c r="E5747" s="4">
        <v>44771</v>
      </c>
      <c r="F5747" s="5">
        <v>3.235995481738696</v>
      </c>
      <c r="G5747" s="5">
        <f>'PG facts'!F13</f>
        <v>0</v>
      </c>
      <c r="H5747" s="5">
        <f t="shared" si="178"/>
        <v>10.471666757833255</v>
      </c>
      <c r="I5747" s="5">
        <f t="shared" si="179"/>
        <v>0</v>
      </c>
    </row>
    <row r="5748" spans="1:9" ht="25" customHeight="1">
      <c r="A5748" s="1"/>
      <c r="B5748" s="1">
        <v>285</v>
      </c>
      <c r="C5748" s="13" t="s">
        <v>47</v>
      </c>
      <c r="D5748" s="4">
        <v>44834</v>
      </c>
      <c r="E5748" s="4">
        <v>44853</v>
      </c>
      <c r="F5748" s="5">
        <v>3.5533938473930382</v>
      </c>
      <c r="G5748" s="5">
        <f>'PG facts'!F20</f>
        <v>4</v>
      </c>
      <c r="H5748" s="5">
        <f t="shared" si="178"/>
        <v>12.626607834690699</v>
      </c>
      <c r="I5748" s="5">
        <f t="shared" si="179"/>
        <v>14.213575389572153</v>
      </c>
    </row>
    <row r="5749" spans="1:9" ht="25" customHeight="1">
      <c r="A5749" s="1"/>
      <c r="B5749" s="1">
        <v>285</v>
      </c>
      <c r="C5749" s="13" t="s">
        <v>47</v>
      </c>
      <c r="D5749" s="4">
        <v>44926</v>
      </c>
      <c r="E5749" s="4">
        <v>44945</v>
      </c>
      <c r="F5749" s="5">
        <v>3.8028851607049052</v>
      </c>
      <c r="G5749" s="5">
        <f>'PG facts'!F27</f>
        <v>3</v>
      </c>
      <c r="H5749" s="5">
        <f t="shared" si="178"/>
        <v>14.461935545509572</v>
      </c>
      <c r="I5749" s="5">
        <f t="shared" si="179"/>
        <v>11.408655482114716</v>
      </c>
    </row>
    <row r="5750" spans="1:9" ht="25" customHeight="1">
      <c r="A5750" s="1"/>
      <c r="B5750" s="1">
        <v>285</v>
      </c>
      <c r="C5750" s="13" t="s">
        <v>47</v>
      </c>
      <c r="D5750" s="4">
        <v>45016</v>
      </c>
      <c r="E5750" s="4">
        <v>45037</v>
      </c>
      <c r="F5750" s="5">
        <v>7.4226951952720999</v>
      </c>
      <c r="G5750" s="5">
        <f>'PG facts'!F34</f>
        <v>7</v>
      </c>
      <c r="H5750" s="5">
        <f t="shared" si="178"/>
        <v>55.09640396191552</v>
      </c>
      <c r="I5750" s="5">
        <f t="shared" si="179"/>
        <v>51.958866366904701</v>
      </c>
    </row>
    <row r="5751" spans="1:9" ht="25" customHeight="1">
      <c r="A5751" s="1"/>
      <c r="B5751" s="1">
        <v>285</v>
      </c>
      <c r="C5751" s="13" t="s">
        <v>47</v>
      </c>
      <c r="D5751" s="4">
        <v>45107</v>
      </c>
      <c r="E5751" s="4">
        <v>45135</v>
      </c>
      <c r="F5751" s="5">
        <v>8.3743642737017066</v>
      </c>
      <c r="G5751" s="5">
        <f>'PG facts'!F41</f>
        <v>11</v>
      </c>
      <c r="H5751" s="5">
        <f t="shared" si="178"/>
        <v>70.129976988651507</v>
      </c>
      <c r="I5751" s="5">
        <f t="shared" si="179"/>
        <v>92.11800701071877</v>
      </c>
    </row>
    <row r="5752" spans="1:9" ht="25" customHeight="1">
      <c r="A5752" s="1"/>
      <c r="B5752" s="1">
        <v>285</v>
      </c>
      <c r="C5752" s="13" t="s">
        <v>47</v>
      </c>
      <c r="D5752" s="4">
        <v>45199</v>
      </c>
      <c r="E5752" s="4">
        <v>45217</v>
      </c>
      <c r="F5752" s="5">
        <v>7.2648038453100305</v>
      </c>
      <c r="G5752" s="5">
        <f>'PG facts'!F48</f>
        <v>5</v>
      </c>
      <c r="H5752" s="5">
        <f t="shared" si="178"/>
        <v>52.777374910831405</v>
      </c>
      <c r="I5752" s="5">
        <f t="shared" si="179"/>
        <v>36.324019226550149</v>
      </c>
    </row>
    <row r="5753" spans="1:9" ht="25" customHeight="1">
      <c r="A5753" s="1"/>
      <c r="B5753" s="1">
        <v>285</v>
      </c>
      <c r="C5753" s="13" t="s">
        <v>47</v>
      </c>
      <c r="D5753" s="4">
        <v>45291</v>
      </c>
      <c r="E5753" s="4">
        <v>45314</v>
      </c>
      <c r="F5753" s="5">
        <v>9.9248015735047268</v>
      </c>
      <c r="G5753" s="5">
        <f>'PG facts'!F55</f>
        <v>1</v>
      </c>
      <c r="H5753" s="5">
        <f t="shared" si="178"/>
        <v>98.501686273441905</v>
      </c>
      <c r="I5753" s="5">
        <f t="shared" si="179"/>
        <v>9.9248015735047268</v>
      </c>
    </row>
    <row r="5754" spans="1:9" ht="25" customHeight="1">
      <c r="A5754" s="1"/>
      <c r="B5754" s="1">
        <v>285</v>
      </c>
      <c r="C5754" s="13" t="s">
        <v>47</v>
      </c>
      <c r="D5754" s="4">
        <v>45382</v>
      </c>
      <c r="E5754" s="4">
        <v>45401</v>
      </c>
      <c r="F5754" s="5">
        <v>2.2959572845156373</v>
      </c>
      <c r="G5754" s="5">
        <f>'PG facts'!F62</f>
        <v>3</v>
      </c>
      <c r="H5754" s="5">
        <f t="shared" si="178"/>
        <v>5.2714198523204194</v>
      </c>
      <c r="I5754" s="5">
        <f t="shared" si="179"/>
        <v>6.8878718535469119</v>
      </c>
    </row>
    <row r="5755" spans="1:9" ht="25" customHeight="1">
      <c r="A5755" s="1"/>
      <c r="B5755" s="1">
        <v>285</v>
      </c>
      <c r="C5755" s="13" t="s">
        <v>47</v>
      </c>
      <c r="D5755" s="4">
        <v>45473</v>
      </c>
      <c r="E5755" s="4">
        <v>45503</v>
      </c>
      <c r="F5755" s="5">
        <v>0.90304004786299075</v>
      </c>
      <c r="G5755" s="5">
        <f>'PG facts'!F69</f>
        <v>3</v>
      </c>
      <c r="H5755" s="5">
        <f t="shared" si="178"/>
        <v>0.81548132804439266</v>
      </c>
      <c r="I5755" s="5">
        <f t="shared" si="179"/>
        <v>2.7091201435889722</v>
      </c>
    </row>
    <row r="5756" spans="1:9" ht="25" customHeight="1">
      <c r="A5756" s="1"/>
      <c r="B5756" s="1">
        <v>285</v>
      </c>
      <c r="C5756" s="13" t="s">
        <v>47</v>
      </c>
      <c r="D5756" s="4">
        <v>45565</v>
      </c>
      <c r="E5756" s="4">
        <v>45583</v>
      </c>
      <c r="F5756" s="5">
        <v>5.9453529559420959</v>
      </c>
      <c r="G5756" s="5">
        <f>'PG facts'!F76</f>
        <v>-2</v>
      </c>
      <c r="H5756" s="5">
        <f t="shared" si="178"/>
        <v>35.347221770729419</v>
      </c>
      <c r="I5756" s="5">
        <f t="shared" si="179"/>
        <v>-11.890705911884192</v>
      </c>
    </row>
    <row r="5757" spans="1:9" ht="25" customHeight="1">
      <c r="A5757" s="1"/>
      <c r="B5757" s="1">
        <v>285</v>
      </c>
      <c r="C5757" s="13" t="s">
        <v>47</v>
      </c>
      <c r="D5757" s="4">
        <v>45657</v>
      </c>
      <c r="E5757" s="4">
        <v>45679</v>
      </c>
      <c r="F5757" s="5">
        <v>3.2153120425093551</v>
      </c>
      <c r="G5757" s="5">
        <f>'PG facts'!F83</f>
        <v>2</v>
      </c>
      <c r="H5757" s="5">
        <f t="shared" si="178"/>
        <v>10.338231530705681</v>
      </c>
      <c r="I5757" s="5">
        <f t="shared" si="179"/>
        <v>6.4306240850187102</v>
      </c>
    </row>
    <row r="5758" spans="1:9" ht="25" customHeight="1">
      <c r="A5758" s="1"/>
      <c r="B5758" s="1">
        <v>285</v>
      </c>
      <c r="C5758" s="13" t="s">
        <v>47</v>
      </c>
      <c r="D5758" s="4">
        <v>45747</v>
      </c>
      <c r="E5758" s="4">
        <v>45771</v>
      </c>
      <c r="F5758" s="5">
        <v>6.1432779061963982</v>
      </c>
      <c r="G5758" s="5">
        <f>'PG facts'!F90</f>
        <v>2</v>
      </c>
      <c r="H5758" s="5">
        <f t="shared" si="178"/>
        <v>37.739863432760799</v>
      </c>
      <c r="I5758" s="5">
        <f t="shared" si="179"/>
        <v>12.286555812392796</v>
      </c>
    </row>
    <row r="5759" spans="1:9" ht="25" customHeight="1">
      <c r="A5759" s="1"/>
      <c r="B5759" s="1">
        <v>285</v>
      </c>
      <c r="C5759" s="13" t="s">
        <v>50</v>
      </c>
      <c r="D5759" s="4">
        <v>44742</v>
      </c>
      <c r="E5759" s="4">
        <v>44771</v>
      </c>
      <c r="F5759" s="5">
        <v>6.658436933295464</v>
      </c>
      <c r="G5759" s="5">
        <f>'PG facts'!F13</f>
        <v>0</v>
      </c>
      <c r="H5759" s="5">
        <f t="shared" si="178"/>
        <v>44.334782394673105</v>
      </c>
      <c r="I5759" s="5">
        <f t="shared" si="179"/>
        <v>0</v>
      </c>
    </row>
    <row r="5760" spans="1:9" ht="25" customHeight="1">
      <c r="A5760" s="1"/>
      <c r="B5760" s="1">
        <v>285</v>
      </c>
      <c r="C5760" s="13" t="s">
        <v>50</v>
      </c>
      <c r="D5760" s="4">
        <v>44834</v>
      </c>
      <c r="E5760" s="4">
        <v>44853</v>
      </c>
      <c r="F5760" s="5">
        <v>3.235995481738696</v>
      </c>
      <c r="G5760" s="5">
        <f>'PG facts'!F20</f>
        <v>4</v>
      </c>
      <c r="H5760" s="5">
        <f t="shared" si="178"/>
        <v>10.471666757833255</v>
      </c>
      <c r="I5760" s="5">
        <f t="shared" si="179"/>
        <v>12.943981926954784</v>
      </c>
    </row>
    <row r="5761" spans="1:9" ht="25" customHeight="1">
      <c r="A5761" s="1"/>
      <c r="B5761" s="1">
        <v>285</v>
      </c>
      <c r="C5761" s="13" t="s">
        <v>50</v>
      </c>
      <c r="D5761" s="4">
        <v>44926</v>
      </c>
      <c r="E5761" s="4">
        <v>44945</v>
      </c>
      <c r="F5761" s="5">
        <v>3.5533938473930382</v>
      </c>
      <c r="G5761" s="5">
        <f>'PG facts'!F27</f>
        <v>3</v>
      </c>
      <c r="H5761" s="5">
        <f t="shared" si="178"/>
        <v>12.626607834690699</v>
      </c>
      <c r="I5761" s="5">
        <f t="shared" si="179"/>
        <v>10.660181542179114</v>
      </c>
    </row>
    <row r="5762" spans="1:9" ht="25" customHeight="1">
      <c r="A5762" s="1"/>
      <c r="B5762" s="1">
        <v>285</v>
      </c>
      <c r="C5762" s="13" t="s">
        <v>50</v>
      </c>
      <c r="D5762" s="4">
        <v>45016</v>
      </c>
      <c r="E5762" s="4">
        <v>45037</v>
      </c>
      <c r="F5762" s="5">
        <v>3.8028851607049052</v>
      </c>
      <c r="G5762" s="5">
        <f>'PG facts'!F34</f>
        <v>7</v>
      </c>
      <c r="H5762" s="5">
        <f t="shared" si="178"/>
        <v>14.461935545509572</v>
      </c>
      <c r="I5762" s="5">
        <f t="shared" si="179"/>
        <v>26.620196124934338</v>
      </c>
    </row>
    <row r="5763" spans="1:9" ht="25" customHeight="1">
      <c r="A5763" s="1"/>
      <c r="B5763" s="1">
        <v>285</v>
      </c>
      <c r="C5763" s="13" t="s">
        <v>50</v>
      </c>
      <c r="D5763" s="4">
        <v>45107</v>
      </c>
      <c r="E5763" s="4">
        <v>45135</v>
      </c>
      <c r="F5763" s="5">
        <v>7.4226951952720999</v>
      </c>
      <c r="G5763" s="5">
        <f>'PG facts'!F41</f>
        <v>11</v>
      </c>
      <c r="H5763" s="5">
        <f t="shared" si="178"/>
        <v>55.09640396191552</v>
      </c>
      <c r="I5763" s="5">
        <f t="shared" si="179"/>
        <v>81.649647147993093</v>
      </c>
    </row>
    <row r="5764" spans="1:9" ht="25" customHeight="1">
      <c r="A5764" s="1"/>
      <c r="B5764" s="1">
        <v>285</v>
      </c>
      <c r="C5764" s="13" t="s">
        <v>50</v>
      </c>
      <c r="D5764" s="4">
        <v>45199</v>
      </c>
      <c r="E5764" s="4">
        <v>45217</v>
      </c>
      <c r="F5764" s="5">
        <v>8.3743642737017066</v>
      </c>
      <c r="G5764" s="5">
        <f>'PG facts'!F48</f>
        <v>5</v>
      </c>
      <c r="H5764" s="5">
        <f t="shared" si="178"/>
        <v>70.129976988651507</v>
      </c>
      <c r="I5764" s="5">
        <f t="shared" si="179"/>
        <v>41.871821368508535</v>
      </c>
    </row>
    <row r="5765" spans="1:9" ht="25" customHeight="1">
      <c r="A5765" s="1"/>
      <c r="B5765" s="1">
        <v>285</v>
      </c>
      <c r="C5765" s="13" t="s">
        <v>50</v>
      </c>
      <c r="D5765" s="4">
        <v>45291</v>
      </c>
      <c r="E5765" s="4">
        <v>45314</v>
      </c>
      <c r="F5765" s="5">
        <v>7.2648038453100305</v>
      </c>
      <c r="G5765" s="5">
        <f>'PG facts'!F55</f>
        <v>1</v>
      </c>
      <c r="H5765" s="5">
        <f t="shared" si="178"/>
        <v>52.777374910831405</v>
      </c>
      <c r="I5765" s="5">
        <f t="shared" si="179"/>
        <v>7.2648038453100305</v>
      </c>
    </row>
    <row r="5766" spans="1:9" ht="25" customHeight="1">
      <c r="A5766" s="1"/>
      <c r="B5766" s="1">
        <v>285</v>
      </c>
      <c r="C5766" s="13" t="s">
        <v>50</v>
      </c>
      <c r="D5766" s="4">
        <v>45382</v>
      </c>
      <c r="E5766" s="4">
        <v>45401</v>
      </c>
      <c r="F5766" s="5">
        <v>9.9248015735047268</v>
      </c>
      <c r="G5766" s="5">
        <f>'PG facts'!F62</f>
        <v>3</v>
      </c>
      <c r="H5766" s="5">
        <f t="shared" ref="H5766:H5829" si="180">F5766^2</f>
        <v>98.501686273441905</v>
      </c>
      <c r="I5766" s="5">
        <f t="shared" ref="I5766:I5829" si="181">F5766*G5766</f>
        <v>29.77440472051418</v>
      </c>
    </row>
    <row r="5767" spans="1:9" ht="25" customHeight="1">
      <c r="A5767" s="1"/>
      <c r="B5767" s="1">
        <v>285</v>
      </c>
      <c r="C5767" s="13" t="s">
        <v>50</v>
      </c>
      <c r="D5767" s="4">
        <v>45473</v>
      </c>
      <c r="E5767" s="4">
        <v>45503</v>
      </c>
      <c r="F5767" s="5">
        <v>2.2959572845156373</v>
      </c>
      <c r="G5767" s="5">
        <f>'PG facts'!F69</f>
        <v>3</v>
      </c>
      <c r="H5767" s="5">
        <f t="shared" si="180"/>
        <v>5.2714198523204194</v>
      </c>
      <c r="I5767" s="5">
        <f t="shared" si="181"/>
        <v>6.8878718535469119</v>
      </c>
    </row>
    <row r="5768" spans="1:9" ht="25" customHeight="1">
      <c r="A5768" s="1"/>
      <c r="B5768" s="1">
        <v>285</v>
      </c>
      <c r="C5768" s="13" t="s">
        <v>50</v>
      </c>
      <c r="D5768" s="4">
        <v>45565</v>
      </c>
      <c r="E5768" s="4">
        <v>45583</v>
      </c>
      <c r="F5768" s="5">
        <v>0.90304004786299075</v>
      </c>
      <c r="G5768" s="5">
        <f>'PG facts'!F76</f>
        <v>-2</v>
      </c>
      <c r="H5768" s="5">
        <f t="shared" si="180"/>
        <v>0.81548132804439266</v>
      </c>
      <c r="I5768" s="5">
        <f t="shared" si="181"/>
        <v>-1.8060800957259815</v>
      </c>
    </row>
    <row r="5769" spans="1:9" ht="25" customHeight="1">
      <c r="A5769" s="1"/>
      <c r="B5769" s="1">
        <v>285</v>
      </c>
      <c r="C5769" s="13" t="s">
        <v>50</v>
      </c>
      <c r="D5769" s="4">
        <v>45657</v>
      </c>
      <c r="E5769" s="4">
        <v>45679</v>
      </c>
      <c r="F5769" s="5">
        <v>5.9453529559420959</v>
      </c>
      <c r="G5769" s="5">
        <f>'PG facts'!F83</f>
        <v>2</v>
      </c>
      <c r="H5769" s="5">
        <f t="shared" si="180"/>
        <v>35.347221770729419</v>
      </c>
      <c r="I5769" s="5">
        <f t="shared" si="181"/>
        <v>11.890705911884192</v>
      </c>
    </row>
    <row r="5770" spans="1:9" ht="25" customHeight="1">
      <c r="A5770" s="1"/>
      <c r="B5770" s="1">
        <v>285</v>
      </c>
      <c r="C5770" s="13" t="s">
        <v>50</v>
      </c>
      <c r="D5770" s="4">
        <v>45747</v>
      </c>
      <c r="E5770" s="4">
        <v>45771</v>
      </c>
      <c r="F5770" s="5">
        <v>3.2153120425093551</v>
      </c>
      <c r="G5770" s="5">
        <f>'PG facts'!F90</f>
        <v>2</v>
      </c>
      <c r="H5770" s="5">
        <f t="shared" si="180"/>
        <v>10.338231530705681</v>
      </c>
      <c r="I5770" s="5">
        <f t="shared" si="181"/>
        <v>6.4306240850187102</v>
      </c>
    </row>
    <row r="5771" spans="1:9" ht="25" customHeight="1">
      <c r="A5771" s="1"/>
      <c r="B5771" s="1">
        <v>286</v>
      </c>
      <c r="C5771" s="13" t="s">
        <v>47</v>
      </c>
      <c r="D5771" s="4">
        <v>44651</v>
      </c>
      <c r="E5771" s="4">
        <v>44671</v>
      </c>
      <c r="F5771" s="5">
        <v>6.658436933295464</v>
      </c>
      <c r="G5771" s="5">
        <f>'PG facts'!F6</f>
        <v>3</v>
      </c>
      <c r="H5771" s="5">
        <f t="shared" si="180"/>
        <v>44.334782394673105</v>
      </c>
      <c r="I5771" s="5">
        <f t="shared" si="181"/>
        <v>19.975310799886394</v>
      </c>
    </row>
    <row r="5772" spans="1:9" ht="25" customHeight="1">
      <c r="A5772" s="1"/>
      <c r="B5772" s="1">
        <v>286</v>
      </c>
      <c r="C5772" s="13" t="s">
        <v>47</v>
      </c>
      <c r="D5772" s="4">
        <v>44742</v>
      </c>
      <c r="E5772" s="4">
        <v>44771</v>
      </c>
      <c r="F5772" s="5">
        <v>3.235995481738696</v>
      </c>
      <c r="G5772" s="5">
        <f>'PG facts'!F13</f>
        <v>0</v>
      </c>
      <c r="H5772" s="5">
        <f t="shared" si="180"/>
        <v>10.471666757833255</v>
      </c>
      <c r="I5772" s="5">
        <f t="shared" si="181"/>
        <v>0</v>
      </c>
    </row>
    <row r="5773" spans="1:9" ht="25" customHeight="1">
      <c r="A5773" s="1"/>
      <c r="B5773" s="1">
        <v>286</v>
      </c>
      <c r="C5773" s="13" t="s">
        <v>47</v>
      </c>
      <c r="D5773" s="4">
        <v>44834</v>
      </c>
      <c r="E5773" s="4">
        <v>44853</v>
      </c>
      <c r="F5773" s="5">
        <v>3.5533938473930382</v>
      </c>
      <c r="G5773" s="5">
        <f>'PG facts'!F20</f>
        <v>4</v>
      </c>
      <c r="H5773" s="5">
        <f t="shared" si="180"/>
        <v>12.626607834690699</v>
      </c>
      <c r="I5773" s="5">
        <f t="shared" si="181"/>
        <v>14.213575389572153</v>
      </c>
    </row>
    <row r="5774" spans="1:9" ht="25" customHeight="1">
      <c r="A5774" s="1"/>
      <c r="B5774" s="1">
        <v>286</v>
      </c>
      <c r="C5774" s="13" t="s">
        <v>47</v>
      </c>
      <c r="D5774" s="4">
        <v>44926</v>
      </c>
      <c r="E5774" s="4">
        <v>44945</v>
      </c>
      <c r="F5774" s="5">
        <v>3.8028851607049052</v>
      </c>
      <c r="G5774" s="5">
        <f>'PG facts'!F27</f>
        <v>3</v>
      </c>
      <c r="H5774" s="5">
        <f t="shared" si="180"/>
        <v>14.461935545509572</v>
      </c>
      <c r="I5774" s="5">
        <f t="shared" si="181"/>
        <v>11.408655482114716</v>
      </c>
    </row>
    <row r="5775" spans="1:9" ht="25" customHeight="1">
      <c r="A5775" s="1"/>
      <c r="B5775" s="1">
        <v>286</v>
      </c>
      <c r="C5775" s="13" t="s">
        <v>47</v>
      </c>
      <c r="D5775" s="4">
        <v>45016</v>
      </c>
      <c r="E5775" s="4">
        <v>45037</v>
      </c>
      <c r="F5775" s="5">
        <v>7.4226951952720999</v>
      </c>
      <c r="G5775" s="5">
        <f>'PG facts'!F34</f>
        <v>7</v>
      </c>
      <c r="H5775" s="5">
        <f t="shared" si="180"/>
        <v>55.09640396191552</v>
      </c>
      <c r="I5775" s="5">
        <f t="shared" si="181"/>
        <v>51.958866366904701</v>
      </c>
    </row>
    <row r="5776" spans="1:9" ht="25" customHeight="1">
      <c r="A5776" s="1"/>
      <c r="B5776" s="1">
        <v>286</v>
      </c>
      <c r="C5776" s="13" t="s">
        <v>47</v>
      </c>
      <c r="D5776" s="4">
        <v>45107</v>
      </c>
      <c r="E5776" s="4">
        <v>45135</v>
      </c>
      <c r="F5776" s="5">
        <v>8.3743642737017066</v>
      </c>
      <c r="G5776" s="5">
        <f>'PG facts'!F41</f>
        <v>11</v>
      </c>
      <c r="H5776" s="5">
        <f t="shared" si="180"/>
        <v>70.129976988651507</v>
      </c>
      <c r="I5776" s="5">
        <f t="shared" si="181"/>
        <v>92.11800701071877</v>
      </c>
    </row>
    <row r="5777" spans="1:9" ht="25" customHeight="1">
      <c r="A5777" s="1"/>
      <c r="B5777" s="1">
        <v>286</v>
      </c>
      <c r="C5777" s="13" t="s">
        <v>47</v>
      </c>
      <c r="D5777" s="4">
        <v>45199</v>
      </c>
      <c r="E5777" s="4">
        <v>45217</v>
      </c>
      <c r="F5777" s="5">
        <v>7.2648038453100305</v>
      </c>
      <c r="G5777" s="5">
        <f>'PG facts'!F48</f>
        <v>5</v>
      </c>
      <c r="H5777" s="5">
        <f t="shared" si="180"/>
        <v>52.777374910831405</v>
      </c>
      <c r="I5777" s="5">
        <f t="shared" si="181"/>
        <v>36.324019226550149</v>
      </c>
    </row>
    <row r="5778" spans="1:9" ht="25" customHeight="1">
      <c r="A5778" s="1"/>
      <c r="B5778" s="1">
        <v>286</v>
      </c>
      <c r="C5778" s="13" t="s">
        <v>47</v>
      </c>
      <c r="D5778" s="4">
        <v>45291</v>
      </c>
      <c r="E5778" s="4">
        <v>45314</v>
      </c>
      <c r="F5778" s="5">
        <v>9.9248015735047268</v>
      </c>
      <c r="G5778" s="5">
        <f>'PG facts'!F55</f>
        <v>1</v>
      </c>
      <c r="H5778" s="5">
        <f t="shared" si="180"/>
        <v>98.501686273441905</v>
      </c>
      <c r="I5778" s="5">
        <f t="shared" si="181"/>
        <v>9.9248015735047268</v>
      </c>
    </row>
    <row r="5779" spans="1:9" ht="25" customHeight="1">
      <c r="A5779" s="1"/>
      <c r="B5779" s="1">
        <v>286</v>
      </c>
      <c r="C5779" s="13" t="s">
        <v>47</v>
      </c>
      <c r="D5779" s="4">
        <v>45382</v>
      </c>
      <c r="E5779" s="4">
        <v>45401</v>
      </c>
      <c r="F5779" s="5">
        <v>2.2273073989321102</v>
      </c>
      <c r="G5779" s="5">
        <f>'PG facts'!F62</f>
        <v>3</v>
      </c>
      <c r="H5779" s="5">
        <f t="shared" si="180"/>
        <v>4.9608982493377223</v>
      </c>
      <c r="I5779" s="5">
        <f t="shared" si="181"/>
        <v>6.6819221967963305</v>
      </c>
    </row>
    <row r="5780" spans="1:9" ht="25" customHeight="1">
      <c r="A5780" s="1"/>
      <c r="B5780" s="1">
        <v>286</v>
      </c>
      <c r="C5780" s="13" t="s">
        <v>47</v>
      </c>
      <c r="D5780" s="4">
        <v>45473</v>
      </c>
      <c r="E5780" s="4">
        <v>45503</v>
      </c>
      <c r="F5780" s="5">
        <v>0.86938638148299496</v>
      </c>
      <c r="G5780" s="5">
        <f>'PG facts'!F69</f>
        <v>3</v>
      </c>
      <c r="H5780" s="5">
        <f t="shared" si="180"/>
        <v>0.75583268030809569</v>
      </c>
      <c r="I5780" s="5">
        <f t="shared" si="181"/>
        <v>2.6081591444489849</v>
      </c>
    </row>
    <row r="5781" spans="1:9" ht="25" customHeight="1">
      <c r="A5781" s="1"/>
      <c r="B5781" s="1">
        <v>286</v>
      </c>
      <c r="C5781" s="13" t="s">
        <v>47</v>
      </c>
      <c r="D5781" s="4">
        <v>45565</v>
      </c>
      <c r="E5781" s="4">
        <v>45583</v>
      </c>
      <c r="F5781" s="5">
        <v>5.9453529559420959</v>
      </c>
      <c r="G5781" s="5">
        <f>'PG facts'!F76</f>
        <v>-2</v>
      </c>
      <c r="H5781" s="5">
        <f t="shared" si="180"/>
        <v>35.347221770729419</v>
      </c>
      <c r="I5781" s="5">
        <f t="shared" si="181"/>
        <v>-11.890705911884192</v>
      </c>
    </row>
    <row r="5782" spans="1:9" ht="25" customHeight="1">
      <c r="A5782" s="1"/>
      <c r="B5782" s="1">
        <v>286</v>
      </c>
      <c r="C5782" s="13" t="s">
        <v>47</v>
      </c>
      <c r="D5782" s="4">
        <v>45657</v>
      </c>
      <c r="E5782" s="4">
        <v>45679</v>
      </c>
      <c r="F5782" s="5">
        <v>3.2153120425093551</v>
      </c>
      <c r="G5782" s="5">
        <f>'PG facts'!F83</f>
        <v>2</v>
      </c>
      <c r="H5782" s="5">
        <f t="shared" si="180"/>
        <v>10.338231530705681</v>
      </c>
      <c r="I5782" s="5">
        <f t="shared" si="181"/>
        <v>6.4306240850187102</v>
      </c>
    </row>
    <row r="5783" spans="1:9" ht="25" customHeight="1">
      <c r="A5783" s="1"/>
      <c r="B5783" s="1">
        <v>286</v>
      </c>
      <c r="C5783" s="13" t="s">
        <v>47</v>
      </c>
      <c r="D5783" s="4">
        <v>45747</v>
      </c>
      <c r="E5783" s="4">
        <v>45771</v>
      </c>
      <c r="F5783" s="5">
        <v>7.2442545888673271</v>
      </c>
      <c r="G5783" s="5">
        <f>'PG facts'!F90</f>
        <v>2</v>
      </c>
      <c r="H5783" s="5">
        <f t="shared" si="180"/>
        <v>52.479224548325327</v>
      </c>
      <c r="I5783" s="5">
        <f t="shared" si="181"/>
        <v>14.488509177734654</v>
      </c>
    </row>
    <row r="5784" spans="1:9" ht="25" customHeight="1">
      <c r="A5784" s="1"/>
      <c r="B5784" s="1">
        <v>286</v>
      </c>
      <c r="C5784" s="13" t="s">
        <v>50</v>
      </c>
      <c r="D5784" s="4">
        <v>44742</v>
      </c>
      <c r="E5784" s="4">
        <v>44771</v>
      </c>
      <c r="F5784" s="5">
        <v>6.658436933295464</v>
      </c>
      <c r="G5784" s="5">
        <f>'PG facts'!F13</f>
        <v>0</v>
      </c>
      <c r="H5784" s="5">
        <f t="shared" si="180"/>
        <v>44.334782394673105</v>
      </c>
      <c r="I5784" s="5">
        <f t="shared" si="181"/>
        <v>0</v>
      </c>
    </row>
    <row r="5785" spans="1:9" ht="25" customHeight="1">
      <c r="A5785" s="1"/>
      <c r="B5785" s="1">
        <v>286</v>
      </c>
      <c r="C5785" s="13" t="s">
        <v>50</v>
      </c>
      <c r="D5785" s="4">
        <v>44834</v>
      </c>
      <c r="E5785" s="4">
        <v>44853</v>
      </c>
      <c r="F5785" s="5">
        <v>3.235995481738696</v>
      </c>
      <c r="G5785" s="5">
        <f>'PG facts'!F20</f>
        <v>4</v>
      </c>
      <c r="H5785" s="5">
        <f t="shared" si="180"/>
        <v>10.471666757833255</v>
      </c>
      <c r="I5785" s="5">
        <f t="shared" si="181"/>
        <v>12.943981926954784</v>
      </c>
    </row>
    <row r="5786" spans="1:9" ht="25" customHeight="1">
      <c r="A5786" s="1"/>
      <c r="B5786" s="1">
        <v>286</v>
      </c>
      <c r="C5786" s="13" t="s">
        <v>50</v>
      </c>
      <c r="D5786" s="4">
        <v>44926</v>
      </c>
      <c r="E5786" s="4">
        <v>44945</v>
      </c>
      <c r="F5786" s="5">
        <v>3.5533938473930382</v>
      </c>
      <c r="G5786" s="5">
        <f>'PG facts'!F27</f>
        <v>3</v>
      </c>
      <c r="H5786" s="5">
        <f t="shared" si="180"/>
        <v>12.626607834690699</v>
      </c>
      <c r="I5786" s="5">
        <f t="shared" si="181"/>
        <v>10.660181542179114</v>
      </c>
    </row>
    <row r="5787" spans="1:9" ht="25" customHeight="1">
      <c r="A5787" s="1"/>
      <c r="B5787" s="1">
        <v>286</v>
      </c>
      <c r="C5787" s="13" t="s">
        <v>50</v>
      </c>
      <c r="D5787" s="4">
        <v>45016</v>
      </c>
      <c r="E5787" s="4">
        <v>45037</v>
      </c>
      <c r="F5787" s="5">
        <v>3.8028851607049052</v>
      </c>
      <c r="G5787" s="5">
        <f>'PG facts'!F34</f>
        <v>7</v>
      </c>
      <c r="H5787" s="5">
        <f t="shared" si="180"/>
        <v>14.461935545509572</v>
      </c>
      <c r="I5787" s="5">
        <f t="shared" si="181"/>
        <v>26.620196124934338</v>
      </c>
    </row>
    <row r="5788" spans="1:9" ht="25" customHeight="1">
      <c r="A5788" s="1"/>
      <c r="B5788" s="1">
        <v>286</v>
      </c>
      <c r="C5788" s="13" t="s">
        <v>50</v>
      </c>
      <c r="D5788" s="4">
        <v>45107</v>
      </c>
      <c r="E5788" s="4">
        <v>45135</v>
      </c>
      <c r="F5788" s="5">
        <v>7.4226951952720999</v>
      </c>
      <c r="G5788" s="5">
        <f>'PG facts'!F41</f>
        <v>11</v>
      </c>
      <c r="H5788" s="5">
        <f t="shared" si="180"/>
        <v>55.09640396191552</v>
      </c>
      <c r="I5788" s="5">
        <f t="shared" si="181"/>
        <v>81.649647147993093</v>
      </c>
    </row>
    <row r="5789" spans="1:9" ht="25" customHeight="1">
      <c r="A5789" s="1"/>
      <c r="B5789" s="1">
        <v>286</v>
      </c>
      <c r="C5789" s="13" t="s">
        <v>50</v>
      </c>
      <c r="D5789" s="4">
        <v>45199</v>
      </c>
      <c r="E5789" s="4">
        <v>45217</v>
      </c>
      <c r="F5789" s="5">
        <v>8.3743642737017066</v>
      </c>
      <c r="G5789" s="5">
        <f>'PG facts'!F48</f>
        <v>5</v>
      </c>
      <c r="H5789" s="5">
        <f t="shared" si="180"/>
        <v>70.129976988651507</v>
      </c>
      <c r="I5789" s="5">
        <f t="shared" si="181"/>
        <v>41.871821368508535</v>
      </c>
    </row>
    <row r="5790" spans="1:9" ht="25" customHeight="1">
      <c r="A5790" s="1"/>
      <c r="B5790" s="1">
        <v>286</v>
      </c>
      <c r="C5790" s="13" t="s">
        <v>50</v>
      </c>
      <c r="D5790" s="4">
        <v>45291</v>
      </c>
      <c r="E5790" s="4">
        <v>45314</v>
      </c>
      <c r="F5790" s="5">
        <v>7.2648038453100305</v>
      </c>
      <c r="G5790" s="5">
        <f>'PG facts'!F55</f>
        <v>1</v>
      </c>
      <c r="H5790" s="5">
        <f t="shared" si="180"/>
        <v>52.777374910831405</v>
      </c>
      <c r="I5790" s="5">
        <f t="shared" si="181"/>
        <v>7.2648038453100305</v>
      </c>
    </row>
    <row r="5791" spans="1:9" ht="25" customHeight="1">
      <c r="A5791" s="1"/>
      <c r="B5791" s="1">
        <v>286</v>
      </c>
      <c r="C5791" s="13" t="s">
        <v>50</v>
      </c>
      <c r="D5791" s="4">
        <v>45382</v>
      </c>
      <c r="E5791" s="4">
        <v>45401</v>
      </c>
      <c r="F5791" s="5">
        <v>9.9248015735047268</v>
      </c>
      <c r="G5791" s="5">
        <f>'PG facts'!F62</f>
        <v>3</v>
      </c>
      <c r="H5791" s="5">
        <f t="shared" si="180"/>
        <v>98.501686273441905</v>
      </c>
      <c r="I5791" s="5">
        <f t="shared" si="181"/>
        <v>29.77440472051418</v>
      </c>
    </row>
    <row r="5792" spans="1:9" ht="25" customHeight="1">
      <c r="A5792" s="1"/>
      <c r="B5792" s="1">
        <v>286</v>
      </c>
      <c r="C5792" s="13" t="s">
        <v>50</v>
      </c>
      <c r="D5792" s="4">
        <v>45473</v>
      </c>
      <c r="E5792" s="4">
        <v>45503</v>
      </c>
      <c r="F5792" s="5">
        <v>2.2273073989321102</v>
      </c>
      <c r="G5792" s="5">
        <f>'PG facts'!F69</f>
        <v>3</v>
      </c>
      <c r="H5792" s="5">
        <f t="shared" si="180"/>
        <v>4.9608982493377223</v>
      </c>
      <c r="I5792" s="5">
        <f t="shared" si="181"/>
        <v>6.6819221967963305</v>
      </c>
    </row>
    <row r="5793" spans="1:9" ht="25" customHeight="1">
      <c r="A5793" s="1"/>
      <c r="B5793" s="1">
        <v>286</v>
      </c>
      <c r="C5793" s="13" t="s">
        <v>50</v>
      </c>
      <c r="D5793" s="4">
        <v>45565</v>
      </c>
      <c r="E5793" s="4">
        <v>45583</v>
      </c>
      <c r="F5793" s="5">
        <v>0.86938638148299496</v>
      </c>
      <c r="G5793" s="5">
        <f>'PG facts'!F76</f>
        <v>-2</v>
      </c>
      <c r="H5793" s="5">
        <f t="shared" si="180"/>
        <v>0.75583268030809569</v>
      </c>
      <c r="I5793" s="5">
        <f t="shared" si="181"/>
        <v>-1.7387727629659899</v>
      </c>
    </row>
    <row r="5794" spans="1:9" ht="25" customHeight="1">
      <c r="A5794" s="1"/>
      <c r="B5794" s="1">
        <v>286</v>
      </c>
      <c r="C5794" s="13" t="s">
        <v>50</v>
      </c>
      <c r="D5794" s="4">
        <v>45657</v>
      </c>
      <c r="E5794" s="4">
        <v>45679</v>
      </c>
      <c r="F5794" s="5">
        <v>5.9453529559420959</v>
      </c>
      <c r="G5794" s="5">
        <f>'PG facts'!F83</f>
        <v>2</v>
      </c>
      <c r="H5794" s="5">
        <f t="shared" si="180"/>
        <v>35.347221770729419</v>
      </c>
      <c r="I5794" s="5">
        <f t="shared" si="181"/>
        <v>11.890705911884192</v>
      </c>
    </row>
    <row r="5795" spans="1:9" ht="25" customHeight="1">
      <c r="A5795" s="1"/>
      <c r="B5795" s="1">
        <v>286</v>
      </c>
      <c r="C5795" s="13" t="s">
        <v>50</v>
      </c>
      <c r="D5795" s="4">
        <v>45747</v>
      </c>
      <c r="E5795" s="4">
        <v>45771</v>
      </c>
      <c r="F5795" s="5">
        <v>3.2153120425093551</v>
      </c>
      <c r="G5795" s="5">
        <f>'PG facts'!F90</f>
        <v>2</v>
      </c>
      <c r="H5795" s="5">
        <f t="shared" si="180"/>
        <v>10.338231530705681</v>
      </c>
      <c r="I5795" s="5">
        <f t="shared" si="181"/>
        <v>6.4306240850187102</v>
      </c>
    </row>
    <row r="5796" spans="1:9" ht="25" customHeight="1">
      <c r="A5796" s="1"/>
      <c r="B5796" s="1">
        <v>287</v>
      </c>
      <c r="C5796" s="13" t="s">
        <v>47</v>
      </c>
      <c r="D5796" s="4">
        <v>44651</v>
      </c>
      <c r="E5796" s="4">
        <v>44671</v>
      </c>
      <c r="F5796" s="5">
        <v>6.658436933295464</v>
      </c>
      <c r="G5796" s="5">
        <f>'PG facts'!F6</f>
        <v>3</v>
      </c>
      <c r="H5796" s="5">
        <f t="shared" si="180"/>
        <v>44.334782394673105</v>
      </c>
      <c r="I5796" s="5">
        <f t="shared" si="181"/>
        <v>19.975310799886394</v>
      </c>
    </row>
    <row r="5797" spans="1:9" ht="25" customHeight="1">
      <c r="A5797" s="1"/>
      <c r="B5797" s="1">
        <v>287</v>
      </c>
      <c r="C5797" s="13" t="s">
        <v>47</v>
      </c>
      <c r="D5797" s="4">
        <v>44742</v>
      </c>
      <c r="E5797" s="4">
        <v>44771</v>
      </c>
      <c r="F5797" s="5">
        <v>3.235995481738696</v>
      </c>
      <c r="G5797" s="5">
        <f>'PG facts'!F13</f>
        <v>0</v>
      </c>
      <c r="H5797" s="5">
        <f t="shared" si="180"/>
        <v>10.471666757833255</v>
      </c>
      <c r="I5797" s="5">
        <f t="shared" si="181"/>
        <v>0</v>
      </c>
    </row>
    <row r="5798" spans="1:9" ht="25" customHeight="1">
      <c r="A5798" s="1"/>
      <c r="B5798" s="1">
        <v>287</v>
      </c>
      <c r="C5798" s="13" t="s">
        <v>47</v>
      </c>
      <c r="D5798" s="4">
        <v>44834</v>
      </c>
      <c r="E5798" s="4">
        <v>44853</v>
      </c>
      <c r="F5798" s="5">
        <v>3.5533938473930382</v>
      </c>
      <c r="G5798" s="5">
        <f>'PG facts'!F20</f>
        <v>4</v>
      </c>
      <c r="H5798" s="5">
        <f t="shared" si="180"/>
        <v>12.626607834690699</v>
      </c>
      <c r="I5798" s="5">
        <f t="shared" si="181"/>
        <v>14.213575389572153</v>
      </c>
    </row>
    <row r="5799" spans="1:9" ht="25" customHeight="1">
      <c r="A5799" s="1"/>
      <c r="B5799" s="1">
        <v>287</v>
      </c>
      <c r="C5799" s="13" t="s">
        <v>47</v>
      </c>
      <c r="D5799" s="4">
        <v>44926</v>
      </c>
      <c r="E5799" s="4">
        <v>44945</v>
      </c>
      <c r="F5799" s="5">
        <v>3.8028851607049052</v>
      </c>
      <c r="G5799" s="5">
        <f>'PG facts'!F27</f>
        <v>3</v>
      </c>
      <c r="H5799" s="5">
        <f t="shared" si="180"/>
        <v>14.461935545509572</v>
      </c>
      <c r="I5799" s="5">
        <f t="shared" si="181"/>
        <v>11.408655482114716</v>
      </c>
    </row>
    <row r="5800" spans="1:9" ht="25" customHeight="1">
      <c r="A5800" s="1"/>
      <c r="B5800" s="1">
        <v>287</v>
      </c>
      <c r="C5800" s="13" t="s">
        <v>47</v>
      </c>
      <c r="D5800" s="4">
        <v>45016</v>
      </c>
      <c r="E5800" s="4">
        <v>45037</v>
      </c>
      <c r="F5800" s="5">
        <v>7.4226951952720999</v>
      </c>
      <c r="G5800" s="5">
        <f>'PG facts'!F34</f>
        <v>7</v>
      </c>
      <c r="H5800" s="5">
        <f t="shared" si="180"/>
        <v>55.09640396191552</v>
      </c>
      <c r="I5800" s="5">
        <f t="shared" si="181"/>
        <v>51.958866366904701</v>
      </c>
    </row>
    <row r="5801" spans="1:9" ht="25" customHeight="1">
      <c r="A5801" s="1"/>
      <c r="B5801" s="1">
        <v>287</v>
      </c>
      <c r="C5801" s="13" t="s">
        <v>47</v>
      </c>
      <c r="D5801" s="4">
        <v>45107</v>
      </c>
      <c r="E5801" s="4">
        <v>45135</v>
      </c>
      <c r="F5801" s="5">
        <v>8.3743642737017066</v>
      </c>
      <c r="G5801" s="5">
        <f>'PG facts'!F41</f>
        <v>11</v>
      </c>
      <c r="H5801" s="5">
        <f t="shared" si="180"/>
        <v>70.129976988651507</v>
      </c>
      <c r="I5801" s="5">
        <f t="shared" si="181"/>
        <v>92.11800701071877</v>
      </c>
    </row>
    <row r="5802" spans="1:9" ht="25" customHeight="1">
      <c r="A5802" s="1"/>
      <c r="B5802" s="1">
        <v>287</v>
      </c>
      <c r="C5802" s="13" t="s">
        <v>47</v>
      </c>
      <c r="D5802" s="4">
        <v>45199</v>
      </c>
      <c r="E5802" s="4">
        <v>45217</v>
      </c>
      <c r="F5802" s="5">
        <v>7.2648038453100305</v>
      </c>
      <c r="G5802" s="5">
        <f>'PG facts'!F48</f>
        <v>5</v>
      </c>
      <c r="H5802" s="5">
        <f t="shared" si="180"/>
        <v>52.777374910831405</v>
      </c>
      <c r="I5802" s="5">
        <f t="shared" si="181"/>
        <v>36.324019226550149</v>
      </c>
    </row>
    <row r="5803" spans="1:9" ht="25" customHeight="1">
      <c r="A5803" s="1"/>
      <c r="B5803" s="1">
        <v>287</v>
      </c>
      <c r="C5803" s="13" t="s">
        <v>47</v>
      </c>
      <c r="D5803" s="4">
        <v>45291</v>
      </c>
      <c r="E5803" s="4">
        <v>45314</v>
      </c>
      <c r="F5803" s="5">
        <v>9.9248015735047268</v>
      </c>
      <c r="G5803" s="5">
        <f>'PG facts'!F55</f>
        <v>1</v>
      </c>
      <c r="H5803" s="5">
        <f t="shared" si="180"/>
        <v>98.501686273441905</v>
      </c>
      <c r="I5803" s="5">
        <f t="shared" si="181"/>
        <v>9.9248015735047268</v>
      </c>
    </row>
    <row r="5804" spans="1:9" ht="25" customHeight="1">
      <c r="A5804" s="1"/>
      <c r="B5804" s="1">
        <v>287</v>
      </c>
      <c r="C5804" s="13" t="s">
        <v>47</v>
      </c>
      <c r="D5804" s="4">
        <v>45382</v>
      </c>
      <c r="E5804" s="4">
        <v>45401</v>
      </c>
      <c r="F5804" s="5">
        <v>2.2273073989321102</v>
      </c>
      <c r="G5804" s="5">
        <f>'PG facts'!F62</f>
        <v>3</v>
      </c>
      <c r="H5804" s="5">
        <f t="shared" si="180"/>
        <v>4.9608982493377223</v>
      </c>
      <c r="I5804" s="5">
        <f t="shared" si="181"/>
        <v>6.6819221967963305</v>
      </c>
    </row>
    <row r="5805" spans="1:9" ht="25" customHeight="1">
      <c r="A5805" s="1"/>
      <c r="B5805" s="1">
        <v>287</v>
      </c>
      <c r="C5805" s="13" t="s">
        <v>47</v>
      </c>
      <c r="D5805" s="4">
        <v>45473</v>
      </c>
      <c r="E5805" s="4">
        <v>45503</v>
      </c>
      <c r="F5805" s="5">
        <v>0.86845155741690494</v>
      </c>
      <c r="G5805" s="5">
        <f>'PG facts'!F69</f>
        <v>3</v>
      </c>
      <c r="H5805" s="5">
        <f t="shared" si="180"/>
        <v>0.75420810757984769</v>
      </c>
      <c r="I5805" s="5">
        <f t="shared" si="181"/>
        <v>2.6053546722507148</v>
      </c>
    </row>
    <row r="5806" spans="1:9" ht="25" customHeight="1">
      <c r="A5806" s="1"/>
      <c r="B5806" s="1">
        <v>287</v>
      </c>
      <c r="C5806" s="13" t="s">
        <v>47</v>
      </c>
      <c r="D5806" s="4">
        <v>45565</v>
      </c>
      <c r="E5806" s="4">
        <v>45583</v>
      </c>
      <c r="F5806" s="5">
        <v>5.9453529559420959</v>
      </c>
      <c r="G5806" s="5">
        <f>'PG facts'!F76</f>
        <v>-2</v>
      </c>
      <c r="H5806" s="5">
        <f t="shared" si="180"/>
        <v>35.347221770729419</v>
      </c>
      <c r="I5806" s="5">
        <f t="shared" si="181"/>
        <v>-11.890705911884192</v>
      </c>
    </row>
    <row r="5807" spans="1:9" ht="25" customHeight="1">
      <c r="A5807" s="1"/>
      <c r="B5807" s="1">
        <v>287</v>
      </c>
      <c r="C5807" s="13" t="s">
        <v>47</v>
      </c>
      <c r="D5807" s="4">
        <v>45657</v>
      </c>
      <c r="E5807" s="4">
        <v>45679</v>
      </c>
      <c r="F5807" s="5">
        <v>3.2153120425093551</v>
      </c>
      <c r="G5807" s="5">
        <f>'PG facts'!F83</f>
        <v>2</v>
      </c>
      <c r="H5807" s="5">
        <f t="shared" si="180"/>
        <v>10.338231530705681</v>
      </c>
      <c r="I5807" s="5">
        <f t="shared" si="181"/>
        <v>6.4306240850187102</v>
      </c>
    </row>
    <row r="5808" spans="1:9" ht="25" customHeight="1">
      <c r="A5808" s="1"/>
      <c r="B5808" s="1">
        <v>287</v>
      </c>
      <c r="C5808" s="13" t="s">
        <v>47</v>
      </c>
      <c r="D5808" s="4">
        <v>45747</v>
      </c>
      <c r="E5808" s="4">
        <v>45771</v>
      </c>
      <c r="F5808" s="5">
        <v>7.2806297567527212</v>
      </c>
      <c r="G5808" s="5">
        <f>'PG facts'!F90</f>
        <v>2</v>
      </c>
      <c r="H5808" s="5">
        <f t="shared" si="180"/>
        <v>53.007569654913191</v>
      </c>
      <c r="I5808" s="5">
        <f t="shared" si="181"/>
        <v>14.561259513505442</v>
      </c>
    </row>
    <row r="5809" spans="1:9" ht="25" customHeight="1">
      <c r="A5809" s="1"/>
      <c r="B5809" s="1">
        <v>287</v>
      </c>
      <c r="C5809" s="13" t="s">
        <v>50</v>
      </c>
      <c r="D5809" s="4">
        <v>44742</v>
      </c>
      <c r="E5809" s="4">
        <v>44771</v>
      </c>
      <c r="F5809" s="5">
        <v>6.658436933295464</v>
      </c>
      <c r="G5809" s="5">
        <f>'PG facts'!F13</f>
        <v>0</v>
      </c>
      <c r="H5809" s="5">
        <f t="shared" si="180"/>
        <v>44.334782394673105</v>
      </c>
      <c r="I5809" s="5">
        <f t="shared" si="181"/>
        <v>0</v>
      </c>
    </row>
    <row r="5810" spans="1:9" ht="25" customHeight="1">
      <c r="A5810" s="1"/>
      <c r="B5810" s="1">
        <v>287</v>
      </c>
      <c r="C5810" s="13" t="s">
        <v>50</v>
      </c>
      <c r="D5810" s="4">
        <v>44834</v>
      </c>
      <c r="E5810" s="4">
        <v>44853</v>
      </c>
      <c r="F5810" s="5">
        <v>3.235995481738696</v>
      </c>
      <c r="G5810" s="5">
        <f>'PG facts'!F20</f>
        <v>4</v>
      </c>
      <c r="H5810" s="5">
        <f t="shared" si="180"/>
        <v>10.471666757833255</v>
      </c>
      <c r="I5810" s="5">
        <f t="shared" si="181"/>
        <v>12.943981926954784</v>
      </c>
    </row>
    <row r="5811" spans="1:9" ht="25" customHeight="1">
      <c r="A5811" s="1"/>
      <c r="B5811" s="1">
        <v>287</v>
      </c>
      <c r="C5811" s="13" t="s">
        <v>50</v>
      </c>
      <c r="D5811" s="4">
        <v>44926</v>
      </c>
      <c r="E5811" s="4">
        <v>44945</v>
      </c>
      <c r="F5811" s="5">
        <v>3.5533938473930382</v>
      </c>
      <c r="G5811" s="5">
        <f>'PG facts'!F27</f>
        <v>3</v>
      </c>
      <c r="H5811" s="5">
        <f t="shared" si="180"/>
        <v>12.626607834690699</v>
      </c>
      <c r="I5811" s="5">
        <f t="shared" si="181"/>
        <v>10.660181542179114</v>
      </c>
    </row>
    <row r="5812" spans="1:9" ht="25" customHeight="1">
      <c r="A5812" s="1"/>
      <c r="B5812" s="1">
        <v>287</v>
      </c>
      <c r="C5812" s="13" t="s">
        <v>50</v>
      </c>
      <c r="D5812" s="4">
        <v>45016</v>
      </c>
      <c r="E5812" s="4">
        <v>45037</v>
      </c>
      <c r="F5812" s="5">
        <v>3.8028851607049052</v>
      </c>
      <c r="G5812" s="5">
        <f>'PG facts'!F34</f>
        <v>7</v>
      </c>
      <c r="H5812" s="5">
        <f t="shared" si="180"/>
        <v>14.461935545509572</v>
      </c>
      <c r="I5812" s="5">
        <f t="shared" si="181"/>
        <v>26.620196124934338</v>
      </c>
    </row>
    <row r="5813" spans="1:9" ht="25" customHeight="1">
      <c r="A5813" s="1"/>
      <c r="B5813" s="1">
        <v>287</v>
      </c>
      <c r="C5813" s="13" t="s">
        <v>50</v>
      </c>
      <c r="D5813" s="4">
        <v>45107</v>
      </c>
      <c r="E5813" s="4">
        <v>45135</v>
      </c>
      <c r="F5813" s="5">
        <v>7.4226951952720999</v>
      </c>
      <c r="G5813" s="5">
        <f>'PG facts'!F41</f>
        <v>11</v>
      </c>
      <c r="H5813" s="5">
        <f t="shared" si="180"/>
        <v>55.09640396191552</v>
      </c>
      <c r="I5813" s="5">
        <f t="shared" si="181"/>
        <v>81.649647147993093</v>
      </c>
    </row>
    <row r="5814" spans="1:9" ht="25" customHeight="1">
      <c r="A5814" s="1"/>
      <c r="B5814" s="1">
        <v>287</v>
      </c>
      <c r="C5814" s="13" t="s">
        <v>50</v>
      </c>
      <c r="D5814" s="4">
        <v>45199</v>
      </c>
      <c r="E5814" s="4">
        <v>45217</v>
      </c>
      <c r="F5814" s="5">
        <v>8.3743642737017066</v>
      </c>
      <c r="G5814" s="5">
        <f>'PG facts'!F48</f>
        <v>5</v>
      </c>
      <c r="H5814" s="5">
        <f t="shared" si="180"/>
        <v>70.129976988651507</v>
      </c>
      <c r="I5814" s="5">
        <f t="shared" si="181"/>
        <v>41.871821368508535</v>
      </c>
    </row>
    <row r="5815" spans="1:9" ht="25" customHeight="1">
      <c r="A5815" s="1"/>
      <c r="B5815" s="1">
        <v>287</v>
      </c>
      <c r="C5815" s="13" t="s">
        <v>50</v>
      </c>
      <c r="D5815" s="4">
        <v>45291</v>
      </c>
      <c r="E5815" s="4">
        <v>45314</v>
      </c>
      <c r="F5815" s="5">
        <v>7.2648038453100305</v>
      </c>
      <c r="G5815" s="5">
        <f>'PG facts'!F55</f>
        <v>1</v>
      </c>
      <c r="H5815" s="5">
        <f t="shared" si="180"/>
        <v>52.777374910831405</v>
      </c>
      <c r="I5815" s="5">
        <f t="shared" si="181"/>
        <v>7.2648038453100305</v>
      </c>
    </row>
    <row r="5816" spans="1:9" ht="25" customHeight="1">
      <c r="A5816" s="1"/>
      <c r="B5816" s="1">
        <v>287</v>
      </c>
      <c r="C5816" s="13" t="s">
        <v>50</v>
      </c>
      <c r="D5816" s="4">
        <v>45382</v>
      </c>
      <c r="E5816" s="4">
        <v>45401</v>
      </c>
      <c r="F5816" s="5">
        <v>9.9248015735047268</v>
      </c>
      <c r="G5816" s="5">
        <f>'PG facts'!F62</f>
        <v>3</v>
      </c>
      <c r="H5816" s="5">
        <f t="shared" si="180"/>
        <v>98.501686273441905</v>
      </c>
      <c r="I5816" s="5">
        <f t="shared" si="181"/>
        <v>29.77440472051418</v>
      </c>
    </row>
    <row r="5817" spans="1:9" ht="25" customHeight="1">
      <c r="A5817" s="1"/>
      <c r="B5817" s="1">
        <v>287</v>
      </c>
      <c r="C5817" s="13" t="s">
        <v>50</v>
      </c>
      <c r="D5817" s="4">
        <v>45473</v>
      </c>
      <c r="E5817" s="4">
        <v>45503</v>
      </c>
      <c r="F5817" s="5">
        <v>2.2273073989321102</v>
      </c>
      <c r="G5817" s="5">
        <f>'PG facts'!F69</f>
        <v>3</v>
      </c>
      <c r="H5817" s="5">
        <f t="shared" si="180"/>
        <v>4.9608982493377223</v>
      </c>
      <c r="I5817" s="5">
        <f t="shared" si="181"/>
        <v>6.6819221967963305</v>
      </c>
    </row>
    <row r="5818" spans="1:9" ht="25" customHeight="1">
      <c r="A5818" s="1"/>
      <c r="B5818" s="1">
        <v>287</v>
      </c>
      <c r="C5818" s="13" t="s">
        <v>50</v>
      </c>
      <c r="D5818" s="4">
        <v>45565</v>
      </c>
      <c r="E5818" s="4">
        <v>45583</v>
      </c>
      <c r="F5818" s="5">
        <v>0.86845155741690494</v>
      </c>
      <c r="G5818" s="5">
        <f>'PG facts'!F76</f>
        <v>-2</v>
      </c>
      <c r="H5818" s="5">
        <f t="shared" si="180"/>
        <v>0.75420810757984769</v>
      </c>
      <c r="I5818" s="5">
        <f t="shared" si="181"/>
        <v>-1.7369031148338099</v>
      </c>
    </row>
    <row r="5819" spans="1:9" ht="25" customHeight="1">
      <c r="A5819" s="1"/>
      <c r="B5819" s="1">
        <v>287</v>
      </c>
      <c r="C5819" s="13" t="s">
        <v>50</v>
      </c>
      <c r="D5819" s="4">
        <v>45657</v>
      </c>
      <c r="E5819" s="4">
        <v>45679</v>
      </c>
      <c r="F5819" s="5">
        <v>5.9453529559420959</v>
      </c>
      <c r="G5819" s="5">
        <f>'PG facts'!F83</f>
        <v>2</v>
      </c>
      <c r="H5819" s="5">
        <f t="shared" si="180"/>
        <v>35.347221770729419</v>
      </c>
      <c r="I5819" s="5">
        <f t="shared" si="181"/>
        <v>11.890705911884192</v>
      </c>
    </row>
    <row r="5820" spans="1:9" ht="25" customHeight="1">
      <c r="A5820" s="1"/>
      <c r="B5820" s="1">
        <v>287</v>
      </c>
      <c r="C5820" s="13" t="s">
        <v>50</v>
      </c>
      <c r="D5820" s="4">
        <v>45747</v>
      </c>
      <c r="E5820" s="4">
        <v>45771</v>
      </c>
      <c r="F5820" s="5">
        <v>3.2153120425093551</v>
      </c>
      <c r="G5820" s="5">
        <f>'PG facts'!F90</f>
        <v>2</v>
      </c>
      <c r="H5820" s="5">
        <f t="shared" si="180"/>
        <v>10.338231530705681</v>
      </c>
      <c r="I5820" s="5">
        <f t="shared" si="181"/>
        <v>6.4306240850187102</v>
      </c>
    </row>
    <row r="5821" spans="1:9" ht="25" customHeight="1">
      <c r="A5821" s="1"/>
      <c r="B5821" s="1">
        <v>288</v>
      </c>
      <c r="C5821" s="13" t="s">
        <v>47</v>
      </c>
      <c r="D5821" s="4">
        <v>44651</v>
      </c>
      <c r="E5821" s="4">
        <v>44671</v>
      </c>
      <c r="F5821" s="5">
        <v>6.658436933295464</v>
      </c>
      <c r="G5821" s="5">
        <f>'PG facts'!F6</f>
        <v>3</v>
      </c>
      <c r="H5821" s="5">
        <f t="shared" si="180"/>
        <v>44.334782394673105</v>
      </c>
      <c r="I5821" s="5">
        <f t="shared" si="181"/>
        <v>19.975310799886394</v>
      </c>
    </row>
    <row r="5822" spans="1:9" ht="25" customHeight="1">
      <c r="A5822" s="1"/>
      <c r="B5822" s="1">
        <v>288</v>
      </c>
      <c r="C5822" s="13" t="s">
        <v>47</v>
      </c>
      <c r="D5822" s="4">
        <v>44742</v>
      </c>
      <c r="E5822" s="4">
        <v>44771</v>
      </c>
      <c r="F5822" s="5">
        <v>3.235995481738696</v>
      </c>
      <c r="G5822" s="5">
        <f>'PG facts'!F13</f>
        <v>0</v>
      </c>
      <c r="H5822" s="5">
        <f t="shared" si="180"/>
        <v>10.471666757833255</v>
      </c>
      <c r="I5822" s="5">
        <f t="shared" si="181"/>
        <v>0</v>
      </c>
    </row>
    <row r="5823" spans="1:9" ht="25" customHeight="1">
      <c r="A5823" s="1"/>
      <c r="B5823" s="1">
        <v>288</v>
      </c>
      <c r="C5823" s="13" t="s">
        <v>47</v>
      </c>
      <c r="D5823" s="4">
        <v>44834</v>
      </c>
      <c r="E5823" s="4">
        <v>44853</v>
      </c>
      <c r="F5823" s="5">
        <v>3.5533938473930382</v>
      </c>
      <c r="G5823" s="5">
        <f>'PG facts'!F20</f>
        <v>4</v>
      </c>
      <c r="H5823" s="5">
        <f t="shared" si="180"/>
        <v>12.626607834690699</v>
      </c>
      <c r="I5823" s="5">
        <f t="shared" si="181"/>
        <v>14.213575389572153</v>
      </c>
    </row>
    <row r="5824" spans="1:9" ht="25" customHeight="1">
      <c r="A5824" s="1"/>
      <c r="B5824" s="1">
        <v>288</v>
      </c>
      <c r="C5824" s="13" t="s">
        <v>47</v>
      </c>
      <c r="D5824" s="4">
        <v>44926</v>
      </c>
      <c r="E5824" s="4">
        <v>44945</v>
      </c>
      <c r="F5824" s="5">
        <v>3.8028851607049052</v>
      </c>
      <c r="G5824" s="5">
        <f>'PG facts'!F27</f>
        <v>3</v>
      </c>
      <c r="H5824" s="5">
        <f t="shared" si="180"/>
        <v>14.461935545509572</v>
      </c>
      <c r="I5824" s="5">
        <f t="shared" si="181"/>
        <v>11.408655482114716</v>
      </c>
    </row>
    <row r="5825" spans="1:9" ht="25" customHeight="1">
      <c r="A5825" s="1"/>
      <c r="B5825" s="1">
        <v>288</v>
      </c>
      <c r="C5825" s="13" t="s">
        <v>47</v>
      </c>
      <c r="D5825" s="4">
        <v>45016</v>
      </c>
      <c r="E5825" s="4">
        <v>45037</v>
      </c>
      <c r="F5825" s="5">
        <v>7.4226951952720999</v>
      </c>
      <c r="G5825" s="5">
        <f>'PG facts'!F34</f>
        <v>7</v>
      </c>
      <c r="H5825" s="5">
        <f t="shared" si="180"/>
        <v>55.09640396191552</v>
      </c>
      <c r="I5825" s="5">
        <f t="shared" si="181"/>
        <v>51.958866366904701</v>
      </c>
    </row>
    <row r="5826" spans="1:9" ht="25" customHeight="1">
      <c r="A5826" s="1"/>
      <c r="B5826" s="1">
        <v>288</v>
      </c>
      <c r="C5826" s="13" t="s">
        <v>47</v>
      </c>
      <c r="D5826" s="4">
        <v>45107</v>
      </c>
      <c r="E5826" s="4">
        <v>45135</v>
      </c>
      <c r="F5826" s="5">
        <v>8.3743642737017066</v>
      </c>
      <c r="G5826" s="5">
        <f>'PG facts'!F41</f>
        <v>11</v>
      </c>
      <c r="H5826" s="5">
        <f t="shared" si="180"/>
        <v>70.129976988651507</v>
      </c>
      <c r="I5826" s="5">
        <f t="shared" si="181"/>
        <v>92.11800701071877</v>
      </c>
    </row>
    <row r="5827" spans="1:9" ht="25" customHeight="1">
      <c r="A5827" s="1"/>
      <c r="B5827" s="1">
        <v>288</v>
      </c>
      <c r="C5827" s="13" t="s">
        <v>47</v>
      </c>
      <c r="D5827" s="4">
        <v>45199</v>
      </c>
      <c r="E5827" s="4">
        <v>45217</v>
      </c>
      <c r="F5827" s="5">
        <v>7.2648038453100305</v>
      </c>
      <c r="G5827" s="5">
        <f>'PG facts'!F48</f>
        <v>5</v>
      </c>
      <c r="H5827" s="5">
        <f t="shared" si="180"/>
        <v>52.777374910831405</v>
      </c>
      <c r="I5827" s="5">
        <f t="shared" si="181"/>
        <v>36.324019226550149</v>
      </c>
    </row>
    <row r="5828" spans="1:9" ht="25" customHeight="1">
      <c r="A5828" s="1"/>
      <c r="B5828" s="1">
        <v>288</v>
      </c>
      <c r="C5828" s="13" t="s">
        <v>47</v>
      </c>
      <c r="D5828" s="4">
        <v>45291</v>
      </c>
      <c r="E5828" s="4">
        <v>45314</v>
      </c>
      <c r="F5828" s="5">
        <v>9.9248015735047268</v>
      </c>
      <c r="G5828" s="5">
        <f>'PG facts'!F55</f>
        <v>1</v>
      </c>
      <c r="H5828" s="5">
        <f t="shared" si="180"/>
        <v>98.501686273441905</v>
      </c>
      <c r="I5828" s="5">
        <f t="shared" si="181"/>
        <v>9.9248015735047268</v>
      </c>
    </row>
    <row r="5829" spans="1:9" ht="25" customHeight="1">
      <c r="A5829" s="1"/>
      <c r="B5829" s="1">
        <v>288</v>
      </c>
      <c r="C5829" s="13" t="s">
        <v>47</v>
      </c>
      <c r="D5829" s="4">
        <v>45382</v>
      </c>
      <c r="E5829" s="4">
        <v>45401</v>
      </c>
      <c r="F5829" s="5">
        <v>2.2273073989321102</v>
      </c>
      <c r="G5829" s="5">
        <f>'PG facts'!F62</f>
        <v>3</v>
      </c>
      <c r="H5829" s="5">
        <f t="shared" si="180"/>
        <v>4.9608982493377223</v>
      </c>
      <c r="I5829" s="5">
        <f t="shared" si="181"/>
        <v>6.6819221967963305</v>
      </c>
    </row>
    <row r="5830" spans="1:9" ht="25" customHeight="1">
      <c r="A5830" s="1"/>
      <c r="B5830" s="1">
        <v>288</v>
      </c>
      <c r="C5830" s="13" t="s">
        <v>47</v>
      </c>
      <c r="D5830" s="4">
        <v>45473</v>
      </c>
      <c r="E5830" s="4">
        <v>45503</v>
      </c>
      <c r="F5830" s="5">
        <v>0.83386306697079693</v>
      </c>
      <c r="G5830" s="5">
        <f>'PG facts'!F69</f>
        <v>3</v>
      </c>
      <c r="H5830" s="5">
        <f t="shared" ref="H5830:H5893" si="182">F5830^2</f>
        <v>0.69532761445794378</v>
      </c>
      <c r="I5830" s="5">
        <f t="shared" ref="I5830:I5893" si="183">F5830*G5830</f>
        <v>2.5015892009123908</v>
      </c>
    </row>
    <row r="5831" spans="1:9" ht="25" customHeight="1">
      <c r="A5831" s="1"/>
      <c r="B5831" s="1">
        <v>288</v>
      </c>
      <c r="C5831" s="13" t="s">
        <v>47</v>
      </c>
      <c r="D5831" s="4">
        <v>45565</v>
      </c>
      <c r="E5831" s="4">
        <v>45583</v>
      </c>
      <c r="F5831" s="5">
        <v>5.9453529559420959</v>
      </c>
      <c r="G5831" s="5">
        <f>'PG facts'!F76</f>
        <v>-2</v>
      </c>
      <c r="H5831" s="5">
        <f t="shared" si="182"/>
        <v>35.347221770729419</v>
      </c>
      <c r="I5831" s="5">
        <f t="shared" si="183"/>
        <v>-11.890705911884192</v>
      </c>
    </row>
    <row r="5832" spans="1:9" ht="25" customHeight="1">
      <c r="A5832" s="1"/>
      <c r="B5832" s="1">
        <v>288</v>
      </c>
      <c r="C5832" s="13" t="s">
        <v>47</v>
      </c>
      <c r="D5832" s="4">
        <v>45657</v>
      </c>
      <c r="E5832" s="4">
        <v>45679</v>
      </c>
      <c r="F5832" s="5">
        <v>3.2153120425093551</v>
      </c>
      <c r="G5832" s="5">
        <f>'PG facts'!F83</f>
        <v>2</v>
      </c>
      <c r="H5832" s="5">
        <f t="shared" si="182"/>
        <v>10.338231530705681</v>
      </c>
      <c r="I5832" s="5">
        <f t="shared" si="183"/>
        <v>6.4306240850187102</v>
      </c>
    </row>
    <row r="5833" spans="1:9" ht="25" customHeight="1">
      <c r="A5833" s="1"/>
      <c r="B5833" s="1">
        <v>288</v>
      </c>
      <c r="C5833" s="13" t="s">
        <v>47</v>
      </c>
      <c r="D5833" s="4">
        <v>45747</v>
      </c>
      <c r="E5833" s="4">
        <v>45771</v>
      </c>
      <c r="F5833" s="5">
        <v>7.2806297567527212</v>
      </c>
      <c r="G5833" s="5">
        <f>'PG facts'!F90</f>
        <v>2</v>
      </c>
      <c r="H5833" s="5">
        <f t="shared" si="182"/>
        <v>53.007569654913191</v>
      </c>
      <c r="I5833" s="5">
        <f t="shared" si="183"/>
        <v>14.561259513505442</v>
      </c>
    </row>
    <row r="5834" spans="1:9" ht="25" customHeight="1">
      <c r="A5834" s="1"/>
      <c r="B5834" s="1">
        <v>288</v>
      </c>
      <c r="C5834" s="13" t="s">
        <v>50</v>
      </c>
      <c r="D5834" s="4">
        <v>44742</v>
      </c>
      <c r="E5834" s="4">
        <v>44771</v>
      </c>
      <c r="F5834" s="5">
        <v>6.658436933295464</v>
      </c>
      <c r="G5834" s="5">
        <f>'PG facts'!F13</f>
        <v>0</v>
      </c>
      <c r="H5834" s="5">
        <f t="shared" si="182"/>
        <v>44.334782394673105</v>
      </c>
      <c r="I5834" s="5">
        <f t="shared" si="183"/>
        <v>0</v>
      </c>
    </row>
    <row r="5835" spans="1:9" ht="25" customHeight="1">
      <c r="A5835" s="1"/>
      <c r="B5835" s="1">
        <v>288</v>
      </c>
      <c r="C5835" s="13" t="s">
        <v>50</v>
      </c>
      <c r="D5835" s="4">
        <v>44834</v>
      </c>
      <c r="E5835" s="4">
        <v>44853</v>
      </c>
      <c r="F5835" s="5">
        <v>3.235995481738696</v>
      </c>
      <c r="G5835" s="5">
        <f>'PG facts'!F20</f>
        <v>4</v>
      </c>
      <c r="H5835" s="5">
        <f t="shared" si="182"/>
        <v>10.471666757833255</v>
      </c>
      <c r="I5835" s="5">
        <f t="shared" si="183"/>
        <v>12.943981926954784</v>
      </c>
    </row>
    <row r="5836" spans="1:9" ht="25" customHeight="1">
      <c r="A5836" s="1"/>
      <c r="B5836" s="1">
        <v>288</v>
      </c>
      <c r="C5836" s="13" t="s">
        <v>50</v>
      </c>
      <c r="D5836" s="4">
        <v>44926</v>
      </c>
      <c r="E5836" s="4">
        <v>44945</v>
      </c>
      <c r="F5836" s="5">
        <v>3.5533938473930382</v>
      </c>
      <c r="G5836" s="5">
        <f>'PG facts'!F27</f>
        <v>3</v>
      </c>
      <c r="H5836" s="5">
        <f t="shared" si="182"/>
        <v>12.626607834690699</v>
      </c>
      <c r="I5836" s="5">
        <f t="shared" si="183"/>
        <v>10.660181542179114</v>
      </c>
    </row>
    <row r="5837" spans="1:9" ht="25" customHeight="1">
      <c r="A5837" s="1"/>
      <c r="B5837" s="1">
        <v>288</v>
      </c>
      <c r="C5837" s="13" t="s">
        <v>50</v>
      </c>
      <c r="D5837" s="4">
        <v>45016</v>
      </c>
      <c r="E5837" s="4">
        <v>45037</v>
      </c>
      <c r="F5837" s="5">
        <v>3.8028851607049052</v>
      </c>
      <c r="G5837" s="5">
        <f>'PG facts'!F34</f>
        <v>7</v>
      </c>
      <c r="H5837" s="5">
        <f t="shared" si="182"/>
        <v>14.461935545509572</v>
      </c>
      <c r="I5837" s="5">
        <f t="shared" si="183"/>
        <v>26.620196124934338</v>
      </c>
    </row>
    <row r="5838" spans="1:9" ht="25" customHeight="1">
      <c r="A5838" s="1"/>
      <c r="B5838" s="1">
        <v>288</v>
      </c>
      <c r="C5838" s="13" t="s">
        <v>50</v>
      </c>
      <c r="D5838" s="4">
        <v>45107</v>
      </c>
      <c r="E5838" s="4">
        <v>45135</v>
      </c>
      <c r="F5838" s="5">
        <v>7.4226951952720999</v>
      </c>
      <c r="G5838" s="5">
        <f>'PG facts'!F41</f>
        <v>11</v>
      </c>
      <c r="H5838" s="5">
        <f t="shared" si="182"/>
        <v>55.09640396191552</v>
      </c>
      <c r="I5838" s="5">
        <f t="shared" si="183"/>
        <v>81.649647147993093</v>
      </c>
    </row>
    <row r="5839" spans="1:9" ht="25" customHeight="1">
      <c r="A5839" s="1"/>
      <c r="B5839" s="1">
        <v>288</v>
      </c>
      <c r="C5839" s="13" t="s">
        <v>50</v>
      </c>
      <c r="D5839" s="4">
        <v>45199</v>
      </c>
      <c r="E5839" s="4">
        <v>45217</v>
      </c>
      <c r="F5839" s="5">
        <v>8.3743642737017066</v>
      </c>
      <c r="G5839" s="5">
        <f>'PG facts'!F48</f>
        <v>5</v>
      </c>
      <c r="H5839" s="5">
        <f t="shared" si="182"/>
        <v>70.129976988651507</v>
      </c>
      <c r="I5839" s="5">
        <f t="shared" si="183"/>
        <v>41.871821368508535</v>
      </c>
    </row>
    <row r="5840" spans="1:9" ht="25" customHeight="1">
      <c r="A5840" s="1"/>
      <c r="B5840" s="1">
        <v>288</v>
      </c>
      <c r="C5840" s="13" t="s">
        <v>50</v>
      </c>
      <c r="D5840" s="4">
        <v>45291</v>
      </c>
      <c r="E5840" s="4">
        <v>45314</v>
      </c>
      <c r="F5840" s="5">
        <v>7.2648038453100305</v>
      </c>
      <c r="G5840" s="5">
        <f>'PG facts'!F55</f>
        <v>1</v>
      </c>
      <c r="H5840" s="5">
        <f t="shared" si="182"/>
        <v>52.777374910831405</v>
      </c>
      <c r="I5840" s="5">
        <f t="shared" si="183"/>
        <v>7.2648038453100305</v>
      </c>
    </row>
    <row r="5841" spans="1:9" ht="25" customHeight="1">
      <c r="A5841" s="1"/>
      <c r="B5841" s="1">
        <v>288</v>
      </c>
      <c r="C5841" s="13" t="s">
        <v>50</v>
      </c>
      <c r="D5841" s="4">
        <v>45382</v>
      </c>
      <c r="E5841" s="4">
        <v>45401</v>
      </c>
      <c r="F5841" s="5">
        <v>9.9248015735047268</v>
      </c>
      <c r="G5841" s="5">
        <f>'PG facts'!F62</f>
        <v>3</v>
      </c>
      <c r="H5841" s="5">
        <f t="shared" si="182"/>
        <v>98.501686273441905</v>
      </c>
      <c r="I5841" s="5">
        <f t="shared" si="183"/>
        <v>29.77440472051418</v>
      </c>
    </row>
    <row r="5842" spans="1:9" ht="25" customHeight="1">
      <c r="A5842" s="1"/>
      <c r="B5842" s="1">
        <v>288</v>
      </c>
      <c r="C5842" s="13" t="s">
        <v>50</v>
      </c>
      <c r="D5842" s="4">
        <v>45473</v>
      </c>
      <c r="E5842" s="4">
        <v>45503</v>
      </c>
      <c r="F5842" s="5">
        <v>2.2273073989321102</v>
      </c>
      <c r="G5842" s="5">
        <f>'PG facts'!F69</f>
        <v>3</v>
      </c>
      <c r="H5842" s="5">
        <f t="shared" si="182"/>
        <v>4.9608982493377223</v>
      </c>
      <c r="I5842" s="5">
        <f t="shared" si="183"/>
        <v>6.6819221967963305</v>
      </c>
    </row>
    <row r="5843" spans="1:9" ht="25" customHeight="1">
      <c r="A5843" s="1"/>
      <c r="B5843" s="1">
        <v>288</v>
      </c>
      <c r="C5843" s="13" t="s">
        <v>50</v>
      </c>
      <c r="D5843" s="4">
        <v>45565</v>
      </c>
      <c r="E5843" s="4">
        <v>45583</v>
      </c>
      <c r="F5843" s="5">
        <v>0.83386306697079693</v>
      </c>
      <c r="G5843" s="5">
        <f>'PG facts'!F76</f>
        <v>-2</v>
      </c>
      <c r="H5843" s="5">
        <f t="shared" si="182"/>
        <v>0.69532761445794378</v>
      </c>
      <c r="I5843" s="5">
        <f t="shared" si="183"/>
        <v>-1.6677261339415939</v>
      </c>
    </row>
    <row r="5844" spans="1:9" ht="25" customHeight="1">
      <c r="A5844" s="1"/>
      <c r="B5844" s="1">
        <v>288</v>
      </c>
      <c r="C5844" s="13" t="s">
        <v>50</v>
      </c>
      <c r="D5844" s="4">
        <v>45657</v>
      </c>
      <c r="E5844" s="4">
        <v>45679</v>
      </c>
      <c r="F5844" s="5">
        <v>5.9453529559420959</v>
      </c>
      <c r="G5844" s="5">
        <f>'PG facts'!F83</f>
        <v>2</v>
      </c>
      <c r="H5844" s="5">
        <f t="shared" si="182"/>
        <v>35.347221770729419</v>
      </c>
      <c r="I5844" s="5">
        <f t="shared" si="183"/>
        <v>11.890705911884192</v>
      </c>
    </row>
    <row r="5845" spans="1:9" ht="25" customHeight="1">
      <c r="A5845" s="1"/>
      <c r="B5845" s="1">
        <v>288</v>
      </c>
      <c r="C5845" s="13" t="s">
        <v>50</v>
      </c>
      <c r="D5845" s="4">
        <v>45747</v>
      </c>
      <c r="E5845" s="4">
        <v>45771</v>
      </c>
      <c r="F5845" s="5">
        <v>3.2153120425093551</v>
      </c>
      <c r="G5845" s="5">
        <f>'PG facts'!F90</f>
        <v>2</v>
      </c>
      <c r="H5845" s="5">
        <f t="shared" si="182"/>
        <v>10.338231530705681</v>
      </c>
      <c r="I5845" s="5">
        <f t="shared" si="183"/>
        <v>6.4306240850187102</v>
      </c>
    </row>
    <row r="5846" spans="1:9" ht="25" customHeight="1">
      <c r="A5846" s="1"/>
      <c r="B5846" s="1">
        <v>289</v>
      </c>
      <c r="C5846" s="13" t="s">
        <v>47</v>
      </c>
      <c r="D5846" s="4">
        <v>44651</v>
      </c>
      <c r="E5846" s="4">
        <v>44671</v>
      </c>
      <c r="F5846" s="5">
        <v>6.658436933295464</v>
      </c>
      <c r="G5846" s="5">
        <f>'PG facts'!F6</f>
        <v>3</v>
      </c>
      <c r="H5846" s="5">
        <f t="shared" si="182"/>
        <v>44.334782394673105</v>
      </c>
      <c r="I5846" s="5">
        <f t="shared" si="183"/>
        <v>19.975310799886394</v>
      </c>
    </row>
    <row r="5847" spans="1:9" ht="25" customHeight="1">
      <c r="A5847" s="1"/>
      <c r="B5847" s="1">
        <v>289</v>
      </c>
      <c r="C5847" s="13" t="s">
        <v>47</v>
      </c>
      <c r="D5847" s="4">
        <v>44742</v>
      </c>
      <c r="E5847" s="4">
        <v>44771</v>
      </c>
      <c r="F5847" s="5">
        <v>3.235995481738696</v>
      </c>
      <c r="G5847" s="5">
        <f>'PG facts'!F13</f>
        <v>0</v>
      </c>
      <c r="H5847" s="5">
        <f t="shared" si="182"/>
        <v>10.471666757833255</v>
      </c>
      <c r="I5847" s="5">
        <f t="shared" si="183"/>
        <v>0</v>
      </c>
    </row>
    <row r="5848" spans="1:9" ht="25" customHeight="1">
      <c r="A5848" s="1"/>
      <c r="B5848" s="1">
        <v>289</v>
      </c>
      <c r="C5848" s="13" t="s">
        <v>47</v>
      </c>
      <c r="D5848" s="4">
        <v>44834</v>
      </c>
      <c r="E5848" s="4">
        <v>44853</v>
      </c>
      <c r="F5848" s="5">
        <v>3.5533938473930382</v>
      </c>
      <c r="G5848" s="5">
        <f>'PG facts'!F20</f>
        <v>4</v>
      </c>
      <c r="H5848" s="5">
        <f t="shared" si="182"/>
        <v>12.626607834690699</v>
      </c>
      <c r="I5848" s="5">
        <f t="shared" si="183"/>
        <v>14.213575389572153</v>
      </c>
    </row>
    <row r="5849" spans="1:9" ht="25" customHeight="1">
      <c r="A5849" s="1"/>
      <c r="B5849" s="1">
        <v>289</v>
      </c>
      <c r="C5849" s="13" t="s">
        <v>47</v>
      </c>
      <c r="D5849" s="4">
        <v>44926</v>
      </c>
      <c r="E5849" s="4">
        <v>44945</v>
      </c>
      <c r="F5849" s="5">
        <v>3.8028851607049052</v>
      </c>
      <c r="G5849" s="5">
        <f>'PG facts'!F27</f>
        <v>3</v>
      </c>
      <c r="H5849" s="5">
        <f t="shared" si="182"/>
        <v>14.461935545509572</v>
      </c>
      <c r="I5849" s="5">
        <f t="shared" si="183"/>
        <v>11.408655482114716</v>
      </c>
    </row>
    <row r="5850" spans="1:9" ht="25" customHeight="1">
      <c r="A5850" s="1"/>
      <c r="B5850" s="1">
        <v>289</v>
      </c>
      <c r="C5850" s="13" t="s">
        <v>47</v>
      </c>
      <c r="D5850" s="4">
        <v>45016</v>
      </c>
      <c r="E5850" s="4">
        <v>45037</v>
      </c>
      <c r="F5850" s="5">
        <v>7.4226951952720999</v>
      </c>
      <c r="G5850" s="5">
        <f>'PG facts'!F34</f>
        <v>7</v>
      </c>
      <c r="H5850" s="5">
        <f t="shared" si="182"/>
        <v>55.09640396191552</v>
      </c>
      <c r="I5850" s="5">
        <f t="shared" si="183"/>
        <v>51.958866366904701</v>
      </c>
    </row>
    <row r="5851" spans="1:9" ht="25" customHeight="1">
      <c r="A5851" s="1"/>
      <c r="B5851" s="1">
        <v>289</v>
      </c>
      <c r="C5851" s="13" t="s">
        <v>47</v>
      </c>
      <c r="D5851" s="4">
        <v>45107</v>
      </c>
      <c r="E5851" s="4">
        <v>45135</v>
      </c>
      <c r="F5851" s="5">
        <v>8.3743642737017066</v>
      </c>
      <c r="G5851" s="5">
        <f>'PG facts'!F41</f>
        <v>11</v>
      </c>
      <c r="H5851" s="5">
        <f t="shared" si="182"/>
        <v>70.129976988651507</v>
      </c>
      <c r="I5851" s="5">
        <f t="shared" si="183"/>
        <v>92.11800701071877</v>
      </c>
    </row>
    <row r="5852" spans="1:9" ht="25" customHeight="1">
      <c r="A5852" s="1"/>
      <c r="B5852" s="1">
        <v>289</v>
      </c>
      <c r="C5852" s="13" t="s">
        <v>47</v>
      </c>
      <c r="D5852" s="4">
        <v>45199</v>
      </c>
      <c r="E5852" s="4">
        <v>45217</v>
      </c>
      <c r="F5852" s="5">
        <v>7.2648038453100305</v>
      </c>
      <c r="G5852" s="5">
        <f>'PG facts'!F48</f>
        <v>5</v>
      </c>
      <c r="H5852" s="5">
        <f t="shared" si="182"/>
        <v>52.777374910831405</v>
      </c>
      <c r="I5852" s="5">
        <f t="shared" si="183"/>
        <v>36.324019226550149</v>
      </c>
    </row>
    <row r="5853" spans="1:9" ht="25" customHeight="1">
      <c r="A5853" s="1"/>
      <c r="B5853" s="1">
        <v>289</v>
      </c>
      <c r="C5853" s="13" t="s">
        <v>47</v>
      </c>
      <c r="D5853" s="4">
        <v>45291</v>
      </c>
      <c r="E5853" s="4">
        <v>45314</v>
      </c>
      <c r="F5853" s="5">
        <v>9.9248015735047268</v>
      </c>
      <c r="G5853" s="5">
        <f>'PG facts'!F55</f>
        <v>1</v>
      </c>
      <c r="H5853" s="5">
        <f t="shared" si="182"/>
        <v>98.501686273441905</v>
      </c>
      <c r="I5853" s="5">
        <f t="shared" si="183"/>
        <v>9.9248015735047268</v>
      </c>
    </row>
    <row r="5854" spans="1:9" ht="25" customHeight="1">
      <c r="A5854" s="1"/>
      <c r="B5854" s="1">
        <v>289</v>
      </c>
      <c r="C5854" s="13" t="s">
        <v>47</v>
      </c>
      <c r="D5854" s="4">
        <v>45382</v>
      </c>
      <c r="E5854" s="4">
        <v>45401</v>
      </c>
      <c r="F5854" s="5">
        <v>2.2273073989321102</v>
      </c>
      <c r="G5854" s="5">
        <f>'PG facts'!F62</f>
        <v>3</v>
      </c>
      <c r="H5854" s="5">
        <f t="shared" si="182"/>
        <v>4.9608982493377223</v>
      </c>
      <c r="I5854" s="5">
        <f t="shared" si="183"/>
        <v>6.6819221967963305</v>
      </c>
    </row>
    <row r="5855" spans="1:9" ht="25" customHeight="1">
      <c r="A5855" s="1"/>
      <c r="B5855" s="1">
        <v>289</v>
      </c>
      <c r="C5855" s="13" t="s">
        <v>47</v>
      </c>
      <c r="D5855" s="4">
        <v>45473</v>
      </c>
      <c r="E5855" s="4">
        <v>45503</v>
      </c>
      <c r="F5855" s="5">
        <v>0.83386306697079693</v>
      </c>
      <c r="G5855" s="5">
        <f>'PG facts'!F69</f>
        <v>3</v>
      </c>
      <c r="H5855" s="5">
        <f t="shared" si="182"/>
        <v>0.69532761445794378</v>
      </c>
      <c r="I5855" s="5">
        <f t="shared" si="183"/>
        <v>2.5015892009123908</v>
      </c>
    </row>
    <row r="5856" spans="1:9" ht="25" customHeight="1">
      <c r="A5856" s="1"/>
      <c r="B5856" s="1">
        <v>289</v>
      </c>
      <c r="C5856" s="13" t="s">
        <v>47</v>
      </c>
      <c r="D5856" s="4">
        <v>45565</v>
      </c>
      <c r="E5856" s="4">
        <v>45583</v>
      </c>
      <c r="F5856" s="5">
        <v>5.9453529559420959</v>
      </c>
      <c r="G5856" s="5">
        <f>'PG facts'!F76</f>
        <v>-2</v>
      </c>
      <c r="H5856" s="5">
        <f t="shared" si="182"/>
        <v>35.347221770729419</v>
      </c>
      <c r="I5856" s="5">
        <f t="shared" si="183"/>
        <v>-11.890705911884192</v>
      </c>
    </row>
    <row r="5857" spans="1:9" ht="25" customHeight="1">
      <c r="A5857" s="1"/>
      <c r="B5857" s="1">
        <v>289</v>
      </c>
      <c r="C5857" s="13" t="s">
        <v>47</v>
      </c>
      <c r="D5857" s="4">
        <v>45657</v>
      </c>
      <c r="E5857" s="4">
        <v>45679</v>
      </c>
      <c r="F5857" s="5">
        <v>3.2153120425093551</v>
      </c>
      <c r="G5857" s="5">
        <f>'PG facts'!F83</f>
        <v>2</v>
      </c>
      <c r="H5857" s="5">
        <f t="shared" si="182"/>
        <v>10.338231530705681</v>
      </c>
      <c r="I5857" s="5">
        <f t="shared" si="183"/>
        <v>6.4306240850187102</v>
      </c>
    </row>
    <row r="5858" spans="1:9" ht="25" customHeight="1">
      <c r="A5858" s="1"/>
      <c r="B5858" s="1">
        <v>289</v>
      </c>
      <c r="C5858" s="13" t="s">
        <v>47</v>
      </c>
      <c r="D5858" s="4">
        <v>45747</v>
      </c>
      <c r="E5858" s="4">
        <v>45771</v>
      </c>
      <c r="F5858" s="5">
        <v>7.2806297567527212</v>
      </c>
      <c r="G5858" s="5">
        <f>'PG facts'!F90</f>
        <v>2</v>
      </c>
      <c r="H5858" s="5">
        <f t="shared" si="182"/>
        <v>53.007569654913191</v>
      </c>
      <c r="I5858" s="5">
        <f t="shared" si="183"/>
        <v>14.561259513505442</v>
      </c>
    </row>
    <row r="5859" spans="1:9" ht="25" customHeight="1">
      <c r="A5859" s="1"/>
      <c r="B5859" s="1">
        <v>289</v>
      </c>
      <c r="C5859" s="13" t="s">
        <v>50</v>
      </c>
      <c r="D5859" s="4">
        <v>44742</v>
      </c>
      <c r="E5859" s="4">
        <v>44771</v>
      </c>
      <c r="F5859" s="5">
        <v>6.658436933295464</v>
      </c>
      <c r="G5859" s="5">
        <f>'PG facts'!F13</f>
        <v>0</v>
      </c>
      <c r="H5859" s="5">
        <f t="shared" si="182"/>
        <v>44.334782394673105</v>
      </c>
      <c r="I5859" s="5">
        <f t="shared" si="183"/>
        <v>0</v>
      </c>
    </row>
    <row r="5860" spans="1:9" ht="25" customHeight="1">
      <c r="A5860" s="1"/>
      <c r="B5860" s="1">
        <v>289</v>
      </c>
      <c r="C5860" s="13" t="s">
        <v>50</v>
      </c>
      <c r="D5860" s="4">
        <v>44834</v>
      </c>
      <c r="E5860" s="4">
        <v>44853</v>
      </c>
      <c r="F5860" s="5">
        <v>3.235995481738696</v>
      </c>
      <c r="G5860" s="5">
        <f>'PG facts'!F20</f>
        <v>4</v>
      </c>
      <c r="H5860" s="5">
        <f t="shared" si="182"/>
        <v>10.471666757833255</v>
      </c>
      <c r="I5860" s="5">
        <f t="shared" si="183"/>
        <v>12.943981926954784</v>
      </c>
    </row>
    <row r="5861" spans="1:9" ht="25" customHeight="1">
      <c r="A5861" s="1"/>
      <c r="B5861" s="1">
        <v>289</v>
      </c>
      <c r="C5861" s="13" t="s">
        <v>50</v>
      </c>
      <c r="D5861" s="4">
        <v>44926</v>
      </c>
      <c r="E5861" s="4">
        <v>44945</v>
      </c>
      <c r="F5861" s="5">
        <v>3.5533938473930382</v>
      </c>
      <c r="G5861" s="5">
        <f>'PG facts'!F27</f>
        <v>3</v>
      </c>
      <c r="H5861" s="5">
        <f t="shared" si="182"/>
        <v>12.626607834690699</v>
      </c>
      <c r="I5861" s="5">
        <f t="shared" si="183"/>
        <v>10.660181542179114</v>
      </c>
    </row>
    <row r="5862" spans="1:9" ht="25" customHeight="1">
      <c r="A5862" s="1"/>
      <c r="B5862" s="1">
        <v>289</v>
      </c>
      <c r="C5862" s="13" t="s">
        <v>50</v>
      </c>
      <c r="D5862" s="4">
        <v>45016</v>
      </c>
      <c r="E5862" s="4">
        <v>45037</v>
      </c>
      <c r="F5862" s="5">
        <v>3.8028851607049052</v>
      </c>
      <c r="G5862" s="5">
        <f>'PG facts'!F34</f>
        <v>7</v>
      </c>
      <c r="H5862" s="5">
        <f t="shared" si="182"/>
        <v>14.461935545509572</v>
      </c>
      <c r="I5862" s="5">
        <f t="shared" si="183"/>
        <v>26.620196124934338</v>
      </c>
    </row>
    <row r="5863" spans="1:9" ht="25" customHeight="1">
      <c r="A5863" s="1"/>
      <c r="B5863" s="1">
        <v>289</v>
      </c>
      <c r="C5863" s="13" t="s">
        <v>50</v>
      </c>
      <c r="D5863" s="4">
        <v>45107</v>
      </c>
      <c r="E5863" s="4">
        <v>45135</v>
      </c>
      <c r="F5863" s="5">
        <v>7.4226951952720999</v>
      </c>
      <c r="G5863" s="5">
        <f>'PG facts'!F41</f>
        <v>11</v>
      </c>
      <c r="H5863" s="5">
        <f t="shared" si="182"/>
        <v>55.09640396191552</v>
      </c>
      <c r="I5863" s="5">
        <f t="shared" si="183"/>
        <v>81.649647147993093</v>
      </c>
    </row>
    <row r="5864" spans="1:9" ht="25" customHeight="1">
      <c r="A5864" s="1"/>
      <c r="B5864" s="1">
        <v>289</v>
      </c>
      <c r="C5864" s="13" t="s">
        <v>50</v>
      </c>
      <c r="D5864" s="4">
        <v>45199</v>
      </c>
      <c r="E5864" s="4">
        <v>45217</v>
      </c>
      <c r="F5864" s="5">
        <v>8.3743642737017066</v>
      </c>
      <c r="G5864" s="5">
        <f>'PG facts'!F48</f>
        <v>5</v>
      </c>
      <c r="H5864" s="5">
        <f t="shared" si="182"/>
        <v>70.129976988651507</v>
      </c>
      <c r="I5864" s="5">
        <f t="shared" si="183"/>
        <v>41.871821368508535</v>
      </c>
    </row>
    <row r="5865" spans="1:9" ht="25" customHeight="1">
      <c r="A5865" s="1"/>
      <c r="B5865" s="1">
        <v>289</v>
      </c>
      <c r="C5865" s="13" t="s">
        <v>50</v>
      </c>
      <c r="D5865" s="4">
        <v>45291</v>
      </c>
      <c r="E5865" s="4">
        <v>45314</v>
      </c>
      <c r="F5865" s="5">
        <v>7.2648038453100305</v>
      </c>
      <c r="G5865" s="5">
        <f>'PG facts'!F55</f>
        <v>1</v>
      </c>
      <c r="H5865" s="5">
        <f t="shared" si="182"/>
        <v>52.777374910831405</v>
      </c>
      <c r="I5865" s="5">
        <f t="shared" si="183"/>
        <v>7.2648038453100305</v>
      </c>
    </row>
    <row r="5866" spans="1:9" ht="25" customHeight="1">
      <c r="A5866" s="1"/>
      <c r="B5866" s="1">
        <v>289</v>
      </c>
      <c r="C5866" s="13" t="s">
        <v>50</v>
      </c>
      <c r="D5866" s="4">
        <v>45382</v>
      </c>
      <c r="E5866" s="4">
        <v>45401</v>
      </c>
      <c r="F5866" s="5">
        <v>9.9248015735047268</v>
      </c>
      <c r="G5866" s="5">
        <f>'PG facts'!F62</f>
        <v>3</v>
      </c>
      <c r="H5866" s="5">
        <f t="shared" si="182"/>
        <v>98.501686273441905</v>
      </c>
      <c r="I5866" s="5">
        <f t="shared" si="183"/>
        <v>29.77440472051418</v>
      </c>
    </row>
    <row r="5867" spans="1:9" ht="25" customHeight="1">
      <c r="A5867" s="1"/>
      <c r="B5867" s="1">
        <v>289</v>
      </c>
      <c r="C5867" s="13" t="s">
        <v>50</v>
      </c>
      <c r="D5867" s="4">
        <v>45473</v>
      </c>
      <c r="E5867" s="4">
        <v>45503</v>
      </c>
      <c r="F5867" s="5">
        <v>2.2273073989321102</v>
      </c>
      <c r="G5867" s="5">
        <f>'PG facts'!F69</f>
        <v>3</v>
      </c>
      <c r="H5867" s="5">
        <f t="shared" si="182"/>
        <v>4.9608982493377223</v>
      </c>
      <c r="I5867" s="5">
        <f t="shared" si="183"/>
        <v>6.6819221967963305</v>
      </c>
    </row>
    <row r="5868" spans="1:9" ht="25" customHeight="1">
      <c r="A5868" s="1"/>
      <c r="B5868" s="1">
        <v>289</v>
      </c>
      <c r="C5868" s="13" t="s">
        <v>50</v>
      </c>
      <c r="D5868" s="4">
        <v>45565</v>
      </c>
      <c r="E5868" s="4">
        <v>45583</v>
      </c>
      <c r="F5868" s="5">
        <v>0.83386306697079693</v>
      </c>
      <c r="G5868" s="5">
        <f>'PG facts'!F76</f>
        <v>-2</v>
      </c>
      <c r="H5868" s="5">
        <f t="shared" si="182"/>
        <v>0.69532761445794378</v>
      </c>
      <c r="I5868" s="5">
        <f t="shared" si="183"/>
        <v>-1.6677261339415939</v>
      </c>
    </row>
    <row r="5869" spans="1:9" ht="25" customHeight="1">
      <c r="A5869" s="1"/>
      <c r="B5869" s="1">
        <v>289</v>
      </c>
      <c r="C5869" s="13" t="s">
        <v>50</v>
      </c>
      <c r="D5869" s="4">
        <v>45657</v>
      </c>
      <c r="E5869" s="4">
        <v>45679</v>
      </c>
      <c r="F5869" s="5">
        <v>5.9453529559420959</v>
      </c>
      <c r="G5869" s="5">
        <f>'PG facts'!F83</f>
        <v>2</v>
      </c>
      <c r="H5869" s="5">
        <f t="shared" si="182"/>
        <v>35.347221770729419</v>
      </c>
      <c r="I5869" s="5">
        <f t="shared" si="183"/>
        <v>11.890705911884192</v>
      </c>
    </row>
    <row r="5870" spans="1:9" ht="25" customHeight="1">
      <c r="A5870" s="1"/>
      <c r="B5870" s="1">
        <v>289</v>
      </c>
      <c r="C5870" s="13" t="s">
        <v>50</v>
      </c>
      <c r="D5870" s="4">
        <v>45747</v>
      </c>
      <c r="E5870" s="4">
        <v>45771</v>
      </c>
      <c r="F5870" s="5">
        <v>3.2153120425093551</v>
      </c>
      <c r="G5870" s="5">
        <f>'PG facts'!F90</f>
        <v>2</v>
      </c>
      <c r="H5870" s="5">
        <f t="shared" si="182"/>
        <v>10.338231530705681</v>
      </c>
      <c r="I5870" s="5">
        <f t="shared" si="183"/>
        <v>6.4306240850187102</v>
      </c>
    </row>
    <row r="5871" spans="1:9" ht="25" customHeight="1">
      <c r="A5871" s="1"/>
      <c r="B5871" s="1">
        <v>290</v>
      </c>
      <c r="C5871" s="13" t="s">
        <v>47</v>
      </c>
      <c r="D5871" s="4">
        <v>44651</v>
      </c>
      <c r="E5871" s="4">
        <v>44671</v>
      </c>
      <c r="F5871" s="5">
        <v>6.6867236024844789</v>
      </c>
      <c r="G5871" s="5">
        <f>'PG facts'!F8</f>
        <v>16</v>
      </c>
      <c r="H5871" s="5">
        <f t="shared" si="182"/>
        <v>44.712272536023008</v>
      </c>
      <c r="I5871" s="5">
        <f t="shared" si="183"/>
        <v>106.98757763975166</v>
      </c>
    </row>
    <row r="5872" spans="1:9" ht="25" customHeight="1">
      <c r="A5872" s="1"/>
      <c r="B5872" s="1">
        <v>290</v>
      </c>
      <c r="C5872" s="13" t="s">
        <v>47</v>
      </c>
      <c r="D5872" s="4">
        <v>44742</v>
      </c>
      <c r="E5872" s="4">
        <v>44771</v>
      </c>
      <c r="F5872" s="5">
        <v>3.3005205380611136</v>
      </c>
      <c r="G5872" s="5">
        <f>'PG facts'!F15</f>
        <v>9</v>
      </c>
      <c r="H5872" s="5">
        <f t="shared" si="182"/>
        <v>10.893435822163223</v>
      </c>
      <c r="I5872" s="5">
        <f t="shared" si="183"/>
        <v>29.704684842550023</v>
      </c>
    </row>
    <row r="5873" spans="1:9" ht="25" customHeight="1">
      <c r="A5873" s="1"/>
      <c r="B5873" s="1">
        <v>290</v>
      </c>
      <c r="C5873" s="13" t="s">
        <v>47</v>
      </c>
      <c r="D5873" s="4">
        <v>44834</v>
      </c>
      <c r="E5873" s="4">
        <v>44853</v>
      </c>
      <c r="F5873" s="5">
        <v>3.7534957034626615</v>
      </c>
      <c r="G5873" s="5">
        <f>'PG facts'!F22</f>
        <v>8</v>
      </c>
      <c r="H5873" s="5">
        <f t="shared" si="182"/>
        <v>14.08872999591266</v>
      </c>
      <c r="I5873" s="5">
        <f t="shared" si="183"/>
        <v>30.027965627701292</v>
      </c>
    </row>
    <row r="5874" spans="1:9" ht="25" customHeight="1">
      <c r="A5874" s="1"/>
      <c r="B5874" s="1">
        <v>290</v>
      </c>
      <c r="C5874" s="13" t="s">
        <v>47</v>
      </c>
      <c r="D5874" s="4">
        <v>44926</v>
      </c>
      <c r="E5874" s="4">
        <v>44945</v>
      </c>
      <c r="F5874" s="5">
        <v>3.8537489057633101</v>
      </c>
      <c r="G5874" s="5">
        <f>'PG facts'!F29</f>
        <v>8</v>
      </c>
      <c r="H5874" s="5">
        <f t="shared" si="182"/>
        <v>14.85138062867191</v>
      </c>
      <c r="I5874" s="5">
        <f t="shared" si="183"/>
        <v>30.829991246106481</v>
      </c>
    </row>
    <row r="5875" spans="1:9" ht="25" customHeight="1">
      <c r="A5875" s="1"/>
      <c r="B5875" s="1">
        <v>290</v>
      </c>
      <c r="C5875" s="13" t="s">
        <v>47</v>
      </c>
      <c r="D5875" s="4">
        <v>45016</v>
      </c>
      <c r="E5875" s="4">
        <v>45037</v>
      </c>
      <c r="F5875" s="5">
        <v>7.4077443221443939</v>
      </c>
      <c r="G5875" s="5">
        <f>'PG facts'!F36</f>
        <v>9</v>
      </c>
      <c r="H5875" s="5">
        <f t="shared" si="182"/>
        <v>54.874675942262506</v>
      </c>
      <c r="I5875" s="5">
        <f t="shared" si="183"/>
        <v>66.669698899299547</v>
      </c>
    </row>
    <row r="5876" spans="1:9" ht="25" customHeight="1">
      <c r="A5876" s="1"/>
      <c r="B5876" s="1">
        <v>290</v>
      </c>
      <c r="C5876" s="13" t="s">
        <v>47</v>
      </c>
      <c r="D5876" s="4">
        <v>45107</v>
      </c>
      <c r="E5876" s="4">
        <v>45135</v>
      </c>
      <c r="F5876" s="5">
        <v>8.5913567558398185</v>
      </c>
      <c r="G5876" s="5">
        <f>'PG facts'!F43</f>
        <v>5</v>
      </c>
      <c r="H5876" s="5">
        <f t="shared" si="182"/>
        <v>73.811410906114489</v>
      </c>
      <c r="I5876" s="5">
        <f t="shared" si="183"/>
        <v>42.956783779199093</v>
      </c>
    </row>
    <row r="5877" spans="1:9" ht="25" customHeight="1">
      <c r="A5877" s="1"/>
      <c r="B5877" s="1">
        <v>290</v>
      </c>
      <c r="C5877" s="13" t="s">
        <v>47</v>
      </c>
      <c r="D5877" s="4">
        <v>45199</v>
      </c>
      <c r="E5877" s="4">
        <v>45217</v>
      </c>
      <c r="F5877" s="5">
        <v>6.8404132280007079</v>
      </c>
      <c r="G5877" s="5">
        <f>'PG facts'!F50</f>
        <v>10</v>
      </c>
      <c r="H5877" s="5">
        <f t="shared" si="182"/>
        <v>46.791253129807068</v>
      </c>
      <c r="I5877" s="5">
        <f t="shared" si="183"/>
        <v>68.404132280007076</v>
      </c>
    </row>
    <row r="5878" spans="1:9" ht="25" customHeight="1">
      <c r="A5878" s="1"/>
      <c r="B5878" s="1">
        <v>290</v>
      </c>
      <c r="C5878" s="13" t="s">
        <v>47</v>
      </c>
      <c r="D5878" s="4">
        <v>45291</v>
      </c>
      <c r="E5878" s="4">
        <v>45314</v>
      </c>
      <c r="F5878" s="5">
        <v>9.3239110832320513</v>
      </c>
      <c r="G5878" s="5">
        <f>'PG facts'!F57</f>
        <v>2</v>
      </c>
      <c r="H5878" s="5">
        <f t="shared" si="182"/>
        <v>86.93531788801748</v>
      </c>
      <c r="I5878" s="5">
        <f t="shared" si="183"/>
        <v>18.647822166464103</v>
      </c>
    </row>
    <row r="5879" spans="1:9" ht="25" customHeight="1">
      <c r="A5879" s="1"/>
      <c r="B5879" s="1">
        <v>290</v>
      </c>
      <c r="C5879" s="13" t="s">
        <v>47</v>
      </c>
      <c r="D5879" s="4">
        <v>45382</v>
      </c>
      <c r="E5879" s="4">
        <v>45401</v>
      </c>
      <c r="F5879" s="5">
        <v>2.3638793217021448</v>
      </c>
      <c r="G5879" s="5">
        <f>'PG facts'!F64</f>
        <v>2</v>
      </c>
      <c r="H5879" s="5">
        <f t="shared" si="182"/>
        <v>5.5879254475709921</v>
      </c>
      <c r="I5879" s="5">
        <f t="shared" si="183"/>
        <v>4.7277586434042895</v>
      </c>
    </row>
    <row r="5880" spans="1:9" ht="25" customHeight="1">
      <c r="A5880" s="1"/>
      <c r="B5880" s="1">
        <v>290</v>
      </c>
      <c r="C5880" s="13" t="s">
        <v>47</v>
      </c>
      <c r="D5880" s="4">
        <v>45473</v>
      </c>
      <c r="E5880" s="4">
        <v>45503</v>
      </c>
      <c r="F5880" s="5">
        <v>0.79943396399790867</v>
      </c>
      <c r="G5880" s="5">
        <f>'PG facts'!F71</f>
        <v>4</v>
      </c>
      <c r="H5880" s="5">
        <f t="shared" si="182"/>
        <v>0.63909466279340954</v>
      </c>
      <c r="I5880" s="5">
        <f t="shared" si="183"/>
        <v>3.1977358559916347</v>
      </c>
    </row>
    <row r="5881" spans="1:9" ht="25" customHeight="1">
      <c r="A5881" s="1"/>
      <c r="B5881" s="1">
        <v>290</v>
      </c>
      <c r="C5881" s="13" t="s">
        <v>47</v>
      </c>
      <c r="D5881" s="4">
        <v>45565</v>
      </c>
      <c r="E5881" s="4">
        <v>45583</v>
      </c>
      <c r="F5881" s="5">
        <v>4.4796110270171052</v>
      </c>
      <c r="G5881" s="5">
        <f>'PG facts'!F78</f>
        <v>4</v>
      </c>
      <c r="H5881" s="5">
        <f t="shared" si="182"/>
        <v>20.066914953373246</v>
      </c>
      <c r="I5881" s="5">
        <f t="shared" si="183"/>
        <v>17.918444108068421</v>
      </c>
    </row>
    <row r="5882" spans="1:9" ht="25" customHeight="1">
      <c r="A5882" s="1"/>
      <c r="B5882" s="1">
        <v>290</v>
      </c>
      <c r="C5882" s="13" t="s">
        <v>47</v>
      </c>
      <c r="D5882" s="4">
        <v>45657</v>
      </c>
      <c r="E5882" s="4">
        <v>45679</v>
      </c>
      <c r="F5882" s="5">
        <v>2.7693852484736547</v>
      </c>
      <c r="G5882" s="5">
        <f>'PG facts'!F85</f>
        <v>3</v>
      </c>
      <c r="H5882" s="5">
        <f t="shared" si="182"/>
        <v>7.6694946544634863</v>
      </c>
      <c r="I5882" s="5">
        <f t="shared" si="183"/>
        <v>8.3081557454209651</v>
      </c>
    </row>
    <row r="5883" spans="1:9" ht="25" customHeight="1">
      <c r="A5883" s="1"/>
      <c r="B5883" s="1">
        <v>290</v>
      </c>
      <c r="C5883" s="13" t="s">
        <v>50</v>
      </c>
      <c r="D5883" s="4">
        <v>44742</v>
      </c>
      <c r="E5883" s="4">
        <v>44771</v>
      </c>
      <c r="F5883" s="5">
        <v>6.6867236024844789</v>
      </c>
      <c r="G5883" s="5">
        <f>'PG facts'!F15</f>
        <v>9</v>
      </c>
      <c r="H5883" s="5">
        <f t="shared" si="182"/>
        <v>44.712272536023008</v>
      </c>
      <c r="I5883" s="5">
        <f t="shared" si="183"/>
        <v>60.180512422360309</v>
      </c>
    </row>
    <row r="5884" spans="1:9" ht="25" customHeight="1">
      <c r="A5884" s="1"/>
      <c r="B5884" s="1">
        <v>290</v>
      </c>
      <c r="C5884" s="13" t="s">
        <v>50</v>
      </c>
      <c r="D5884" s="4">
        <v>44834</v>
      </c>
      <c r="E5884" s="4">
        <v>44853</v>
      </c>
      <c r="F5884" s="5">
        <v>3.3005205380611136</v>
      </c>
      <c r="G5884" s="5">
        <f>'PG facts'!F22</f>
        <v>8</v>
      </c>
      <c r="H5884" s="5">
        <f t="shared" si="182"/>
        <v>10.893435822163223</v>
      </c>
      <c r="I5884" s="5">
        <f t="shared" si="183"/>
        <v>26.404164304488908</v>
      </c>
    </row>
    <row r="5885" spans="1:9" ht="25" customHeight="1">
      <c r="A5885" s="1"/>
      <c r="B5885" s="1">
        <v>290</v>
      </c>
      <c r="C5885" s="13" t="s">
        <v>50</v>
      </c>
      <c r="D5885" s="4">
        <v>44926</v>
      </c>
      <c r="E5885" s="4">
        <v>44945</v>
      </c>
      <c r="F5885" s="5">
        <v>3.7534957034626615</v>
      </c>
      <c r="G5885" s="5">
        <f>'PG facts'!F29</f>
        <v>8</v>
      </c>
      <c r="H5885" s="5">
        <f t="shared" si="182"/>
        <v>14.08872999591266</v>
      </c>
      <c r="I5885" s="5">
        <f t="shared" si="183"/>
        <v>30.027965627701292</v>
      </c>
    </row>
    <row r="5886" spans="1:9" ht="25" customHeight="1">
      <c r="A5886" s="1"/>
      <c r="B5886" s="1">
        <v>290</v>
      </c>
      <c r="C5886" s="13" t="s">
        <v>50</v>
      </c>
      <c r="D5886" s="4">
        <v>45016</v>
      </c>
      <c r="E5886" s="4">
        <v>45037</v>
      </c>
      <c r="F5886" s="5">
        <v>3.8537489057633101</v>
      </c>
      <c r="G5886" s="5">
        <f>'PG facts'!F36</f>
        <v>9</v>
      </c>
      <c r="H5886" s="5">
        <f t="shared" si="182"/>
        <v>14.85138062867191</v>
      </c>
      <c r="I5886" s="5">
        <f t="shared" si="183"/>
        <v>34.683740151869792</v>
      </c>
    </row>
    <row r="5887" spans="1:9" ht="25" customHeight="1">
      <c r="A5887" s="1"/>
      <c r="B5887" s="1">
        <v>290</v>
      </c>
      <c r="C5887" s="13" t="s">
        <v>50</v>
      </c>
      <c r="D5887" s="4">
        <v>45107</v>
      </c>
      <c r="E5887" s="4">
        <v>45135</v>
      </c>
      <c r="F5887" s="5">
        <v>7.4077443221443939</v>
      </c>
      <c r="G5887" s="5">
        <f>'PG facts'!F43</f>
        <v>5</v>
      </c>
      <c r="H5887" s="5">
        <f t="shared" si="182"/>
        <v>54.874675942262506</v>
      </c>
      <c r="I5887" s="5">
        <f t="shared" si="183"/>
        <v>37.038721610721971</v>
      </c>
    </row>
    <row r="5888" spans="1:9" ht="25" customHeight="1">
      <c r="A5888" s="1"/>
      <c r="B5888" s="1">
        <v>290</v>
      </c>
      <c r="C5888" s="13" t="s">
        <v>50</v>
      </c>
      <c r="D5888" s="4">
        <v>45199</v>
      </c>
      <c r="E5888" s="4">
        <v>45217</v>
      </c>
      <c r="F5888" s="5">
        <v>8.5913567558398185</v>
      </c>
      <c r="G5888" s="5">
        <f>'PG facts'!F50</f>
        <v>10</v>
      </c>
      <c r="H5888" s="5">
        <f t="shared" si="182"/>
        <v>73.811410906114489</v>
      </c>
      <c r="I5888" s="5">
        <f t="shared" si="183"/>
        <v>85.913567558398185</v>
      </c>
    </row>
    <row r="5889" spans="1:9" ht="25" customHeight="1">
      <c r="A5889" s="1"/>
      <c r="B5889" s="1">
        <v>290</v>
      </c>
      <c r="C5889" s="13" t="s">
        <v>50</v>
      </c>
      <c r="D5889" s="4">
        <v>45291</v>
      </c>
      <c r="E5889" s="4">
        <v>45314</v>
      </c>
      <c r="F5889" s="5">
        <v>6.8404132280007079</v>
      </c>
      <c r="G5889" s="5">
        <f>'PG facts'!F57</f>
        <v>2</v>
      </c>
      <c r="H5889" s="5">
        <f t="shared" si="182"/>
        <v>46.791253129807068</v>
      </c>
      <c r="I5889" s="5">
        <f t="shared" si="183"/>
        <v>13.680826456001416</v>
      </c>
    </row>
    <row r="5890" spans="1:9" ht="25" customHeight="1">
      <c r="A5890" s="1"/>
      <c r="B5890" s="1">
        <v>290</v>
      </c>
      <c r="C5890" s="13" t="s">
        <v>50</v>
      </c>
      <c r="D5890" s="4">
        <v>45382</v>
      </c>
      <c r="E5890" s="4">
        <v>45401</v>
      </c>
      <c r="F5890" s="5">
        <v>9.3239110832320513</v>
      </c>
      <c r="G5890" s="5">
        <f>'PG facts'!F64</f>
        <v>2</v>
      </c>
      <c r="H5890" s="5">
        <f t="shared" si="182"/>
        <v>86.93531788801748</v>
      </c>
      <c r="I5890" s="5">
        <f t="shared" si="183"/>
        <v>18.647822166464103</v>
      </c>
    </row>
    <row r="5891" spans="1:9" ht="25" customHeight="1">
      <c r="A5891" s="1"/>
      <c r="B5891" s="1">
        <v>290</v>
      </c>
      <c r="C5891" s="13" t="s">
        <v>50</v>
      </c>
      <c r="D5891" s="4">
        <v>45473</v>
      </c>
      <c r="E5891" s="4">
        <v>45503</v>
      </c>
      <c r="F5891" s="5">
        <v>2.3638793217021448</v>
      </c>
      <c r="G5891" s="5">
        <f>'PG facts'!F71</f>
        <v>4</v>
      </c>
      <c r="H5891" s="5">
        <f t="shared" si="182"/>
        <v>5.5879254475709921</v>
      </c>
      <c r="I5891" s="5">
        <f t="shared" si="183"/>
        <v>9.4555172868085791</v>
      </c>
    </row>
    <row r="5892" spans="1:9" ht="25" customHeight="1">
      <c r="A5892" s="1"/>
      <c r="B5892" s="1">
        <v>290</v>
      </c>
      <c r="C5892" s="13" t="s">
        <v>50</v>
      </c>
      <c r="D5892" s="4">
        <v>45565</v>
      </c>
      <c r="E5892" s="4">
        <v>45583</v>
      </c>
      <c r="F5892" s="5">
        <v>0.79943396399790867</v>
      </c>
      <c r="G5892" s="5">
        <f>'PG facts'!F78</f>
        <v>4</v>
      </c>
      <c r="H5892" s="5">
        <f t="shared" si="182"/>
        <v>0.63909466279340954</v>
      </c>
      <c r="I5892" s="5">
        <f t="shared" si="183"/>
        <v>3.1977358559916347</v>
      </c>
    </row>
    <row r="5893" spans="1:9" ht="25" customHeight="1">
      <c r="A5893" s="1"/>
      <c r="B5893" s="1">
        <v>290</v>
      </c>
      <c r="C5893" s="13" t="s">
        <v>50</v>
      </c>
      <c r="D5893" s="4">
        <v>45657</v>
      </c>
      <c r="E5893" s="4">
        <v>45679</v>
      </c>
      <c r="F5893" s="5">
        <v>4.4796110270171052</v>
      </c>
      <c r="G5893" s="5">
        <f>'PG facts'!F85</f>
        <v>3</v>
      </c>
      <c r="H5893" s="5">
        <f t="shared" si="182"/>
        <v>20.066914953373246</v>
      </c>
      <c r="I5893" s="5">
        <f t="shared" si="183"/>
        <v>13.438833081051316</v>
      </c>
    </row>
    <row r="5894" spans="1:9" ht="25" customHeight="1">
      <c r="A5894" s="1"/>
      <c r="B5894" s="1">
        <v>291</v>
      </c>
      <c r="C5894" s="13" t="s">
        <v>47</v>
      </c>
      <c r="D5894" s="4">
        <v>44651</v>
      </c>
      <c r="E5894" s="4">
        <v>44671</v>
      </c>
      <c r="F5894" s="5">
        <v>6.6867236024844789</v>
      </c>
      <c r="G5894" s="5">
        <f>'PG facts'!F8</f>
        <v>16</v>
      </c>
      <c r="H5894" s="5">
        <f t="shared" ref="H5894:H5957" si="184">F5894^2</f>
        <v>44.712272536023008</v>
      </c>
      <c r="I5894" s="5">
        <f t="shared" ref="I5894:I5957" si="185">F5894*G5894</f>
        <v>106.98757763975166</v>
      </c>
    </row>
    <row r="5895" spans="1:9" ht="25" customHeight="1">
      <c r="A5895" s="1"/>
      <c r="B5895" s="1">
        <v>291</v>
      </c>
      <c r="C5895" s="13" t="s">
        <v>47</v>
      </c>
      <c r="D5895" s="4">
        <v>44742</v>
      </c>
      <c r="E5895" s="4">
        <v>44771</v>
      </c>
      <c r="F5895" s="5">
        <v>3.3005205380611136</v>
      </c>
      <c r="G5895" s="5">
        <f>'PG facts'!F15</f>
        <v>9</v>
      </c>
      <c r="H5895" s="5">
        <f t="shared" si="184"/>
        <v>10.893435822163223</v>
      </c>
      <c r="I5895" s="5">
        <f t="shared" si="185"/>
        <v>29.704684842550023</v>
      </c>
    </row>
    <row r="5896" spans="1:9" ht="25" customHeight="1">
      <c r="A5896" s="1"/>
      <c r="B5896" s="1">
        <v>291</v>
      </c>
      <c r="C5896" s="13" t="s">
        <v>47</v>
      </c>
      <c r="D5896" s="4">
        <v>44834</v>
      </c>
      <c r="E5896" s="4">
        <v>44853</v>
      </c>
      <c r="F5896" s="5">
        <v>3.7534957034626615</v>
      </c>
      <c r="G5896" s="5">
        <f>'PG facts'!F22</f>
        <v>8</v>
      </c>
      <c r="H5896" s="5">
        <f t="shared" si="184"/>
        <v>14.08872999591266</v>
      </c>
      <c r="I5896" s="5">
        <f t="shared" si="185"/>
        <v>30.027965627701292</v>
      </c>
    </row>
    <row r="5897" spans="1:9" ht="25" customHeight="1">
      <c r="A5897" s="1"/>
      <c r="B5897" s="1">
        <v>291</v>
      </c>
      <c r="C5897" s="13" t="s">
        <v>47</v>
      </c>
      <c r="D5897" s="4">
        <v>44926</v>
      </c>
      <c r="E5897" s="4">
        <v>44945</v>
      </c>
      <c r="F5897" s="5">
        <v>3.8537489057633101</v>
      </c>
      <c r="G5897" s="5">
        <f>'PG facts'!F29</f>
        <v>8</v>
      </c>
      <c r="H5897" s="5">
        <f t="shared" si="184"/>
        <v>14.85138062867191</v>
      </c>
      <c r="I5897" s="5">
        <f t="shared" si="185"/>
        <v>30.829991246106481</v>
      </c>
    </row>
    <row r="5898" spans="1:9" ht="25" customHeight="1">
      <c r="A5898" s="1"/>
      <c r="B5898" s="1">
        <v>291</v>
      </c>
      <c r="C5898" s="13" t="s">
        <v>47</v>
      </c>
      <c r="D5898" s="4">
        <v>45016</v>
      </c>
      <c r="E5898" s="4">
        <v>45037</v>
      </c>
      <c r="F5898" s="5">
        <v>7.4077443221443939</v>
      </c>
      <c r="G5898" s="5">
        <f>'PG facts'!F36</f>
        <v>9</v>
      </c>
      <c r="H5898" s="5">
        <f t="shared" si="184"/>
        <v>54.874675942262506</v>
      </c>
      <c r="I5898" s="5">
        <f t="shared" si="185"/>
        <v>66.669698899299547</v>
      </c>
    </row>
    <row r="5899" spans="1:9" ht="25" customHeight="1">
      <c r="A5899" s="1"/>
      <c r="B5899" s="1">
        <v>291</v>
      </c>
      <c r="C5899" s="13" t="s">
        <v>47</v>
      </c>
      <c r="D5899" s="4">
        <v>45107</v>
      </c>
      <c r="E5899" s="4">
        <v>45135</v>
      </c>
      <c r="F5899" s="5">
        <v>8.5913567558398185</v>
      </c>
      <c r="G5899" s="5">
        <f>'PG facts'!F43</f>
        <v>5</v>
      </c>
      <c r="H5899" s="5">
        <f t="shared" si="184"/>
        <v>73.811410906114489</v>
      </c>
      <c r="I5899" s="5">
        <f t="shared" si="185"/>
        <v>42.956783779199093</v>
      </c>
    </row>
    <row r="5900" spans="1:9" ht="25" customHeight="1">
      <c r="A5900" s="1"/>
      <c r="B5900" s="1">
        <v>291</v>
      </c>
      <c r="C5900" s="13" t="s">
        <v>47</v>
      </c>
      <c r="D5900" s="4">
        <v>45199</v>
      </c>
      <c r="E5900" s="4">
        <v>45217</v>
      </c>
      <c r="F5900" s="5">
        <v>6.8404132280007079</v>
      </c>
      <c r="G5900" s="5">
        <f>'PG facts'!F50</f>
        <v>10</v>
      </c>
      <c r="H5900" s="5">
        <f t="shared" si="184"/>
        <v>46.791253129807068</v>
      </c>
      <c r="I5900" s="5">
        <f t="shared" si="185"/>
        <v>68.404132280007076</v>
      </c>
    </row>
    <row r="5901" spans="1:9" ht="25" customHeight="1">
      <c r="A5901" s="1"/>
      <c r="B5901" s="1">
        <v>291</v>
      </c>
      <c r="C5901" s="13" t="s">
        <v>47</v>
      </c>
      <c r="D5901" s="4">
        <v>45291</v>
      </c>
      <c r="E5901" s="4">
        <v>45314</v>
      </c>
      <c r="F5901" s="5">
        <v>9.3239110832320513</v>
      </c>
      <c r="G5901" s="5">
        <f>'PG facts'!F57</f>
        <v>2</v>
      </c>
      <c r="H5901" s="5">
        <f t="shared" si="184"/>
        <v>86.93531788801748</v>
      </c>
      <c r="I5901" s="5">
        <f t="shared" si="185"/>
        <v>18.647822166464103</v>
      </c>
    </row>
    <row r="5902" spans="1:9" ht="25" customHeight="1">
      <c r="A5902" s="1"/>
      <c r="B5902" s="1">
        <v>291</v>
      </c>
      <c r="C5902" s="13" t="s">
        <v>47</v>
      </c>
      <c r="D5902" s="4">
        <v>45382</v>
      </c>
      <c r="E5902" s="4">
        <v>45401</v>
      </c>
      <c r="F5902" s="5">
        <v>2.5022114316902933</v>
      </c>
      <c r="G5902" s="5">
        <f>'PG facts'!F64</f>
        <v>2</v>
      </c>
      <c r="H5902" s="5">
        <f t="shared" si="184"/>
        <v>6.2610620488815867</v>
      </c>
      <c r="I5902" s="5">
        <f t="shared" si="185"/>
        <v>5.0044228633805865</v>
      </c>
    </row>
    <row r="5903" spans="1:9" ht="25" customHeight="1">
      <c r="A5903" s="1"/>
      <c r="B5903" s="1">
        <v>291</v>
      </c>
      <c r="C5903" s="13" t="s">
        <v>47</v>
      </c>
      <c r="D5903" s="4">
        <v>45473</v>
      </c>
      <c r="E5903" s="4">
        <v>45503</v>
      </c>
      <c r="F5903" s="5">
        <v>0.79943396399790867</v>
      </c>
      <c r="G5903" s="5">
        <f>'PG facts'!F71</f>
        <v>4</v>
      </c>
      <c r="H5903" s="5">
        <f t="shared" si="184"/>
        <v>0.63909466279340954</v>
      </c>
      <c r="I5903" s="5">
        <f t="shared" si="185"/>
        <v>3.1977358559916347</v>
      </c>
    </row>
    <row r="5904" spans="1:9" ht="25" customHeight="1">
      <c r="A5904" s="1"/>
      <c r="B5904" s="1">
        <v>291</v>
      </c>
      <c r="C5904" s="13" t="s">
        <v>47</v>
      </c>
      <c r="D5904" s="4">
        <v>45565</v>
      </c>
      <c r="E5904" s="4">
        <v>45583</v>
      </c>
      <c r="F5904" s="5">
        <v>4.4796110270171052</v>
      </c>
      <c r="G5904" s="5">
        <f>'PG facts'!F78</f>
        <v>4</v>
      </c>
      <c r="H5904" s="5">
        <f t="shared" si="184"/>
        <v>20.066914953373246</v>
      </c>
      <c r="I5904" s="5">
        <f t="shared" si="185"/>
        <v>17.918444108068421</v>
      </c>
    </row>
    <row r="5905" spans="1:9" ht="25" customHeight="1">
      <c r="A5905" s="1"/>
      <c r="B5905" s="1">
        <v>291</v>
      </c>
      <c r="C5905" s="13" t="s">
        <v>47</v>
      </c>
      <c r="D5905" s="4">
        <v>45657</v>
      </c>
      <c r="E5905" s="4">
        <v>45679</v>
      </c>
      <c r="F5905" s="5">
        <v>2.7693852484736547</v>
      </c>
      <c r="G5905" s="5">
        <f>'PG facts'!F85</f>
        <v>3</v>
      </c>
      <c r="H5905" s="5">
        <f t="shared" si="184"/>
        <v>7.6694946544634863</v>
      </c>
      <c r="I5905" s="5">
        <f t="shared" si="185"/>
        <v>8.3081557454209651</v>
      </c>
    </row>
    <row r="5906" spans="1:9" ht="25" customHeight="1">
      <c r="A5906" s="1"/>
      <c r="B5906" s="1">
        <v>291</v>
      </c>
      <c r="C5906" s="13" t="s">
        <v>50</v>
      </c>
      <c r="D5906" s="4">
        <v>44742</v>
      </c>
      <c r="E5906" s="4">
        <v>44771</v>
      </c>
      <c r="F5906" s="5">
        <v>6.6867236024844789</v>
      </c>
      <c r="G5906" s="5">
        <f>'PG facts'!F15</f>
        <v>9</v>
      </c>
      <c r="H5906" s="5">
        <f t="shared" si="184"/>
        <v>44.712272536023008</v>
      </c>
      <c r="I5906" s="5">
        <f t="shared" si="185"/>
        <v>60.180512422360309</v>
      </c>
    </row>
    <row r="5907" spans="1:9" ht="25" customHeight="1">
      <c r="A5907" s="1"/>
      <c r="B5907" s="1">
        <v>291</v>
      </c>
      <c r="C5907" s="13" t="s">
        <v>50</v>
      </c>
      <c r="D5907" s="4">
        <v>44834</v>
      </c>
      <c r="E5907" s="4">
        <v>44853</v>
      </c>
      <c r="F5907" s="5">
        <v>3.3005205380611136</v>
      </c>
      <c r="G5907" s="5">
        <f>'PG facts'!F22</f>
        <v>8</v>
      </c>
      <c r="H5907" s="5">
        <f t="shared" si="184"/>
        <v>10.893435822163223</v>
      </c>
      <c r="I5907" s="5">
        <f t="shared" si="185"/>
        <v>26.404164304488908</v>
      </c>
    </row>
    <row r="5908" spans="1:9" ht="25" customHeight="1">
      <c r="A5908" s="1"/>
      <c r="B5908" s="1">
        <v>291</v>
      </c>
      <c r="C5908" s="13" t="s">
        <v>50</v>
      </c>
      <c r="D5908" s="4">
        <v>44926</v>
      </c>
      <c r="E5908" s="4">
        <v>44945</v>
      </c>
      <c r="F5908" s="5">
        <v>3.7534957034626615</v>
      </c>
      <c r="G5908" s="5">
        <f>'PG facts'!F29</f>
        <v>8</v>
      </c>
      <c r="H5908" s="5">
        <f t="shared" si="184"/>
        <v>14.08872999591266</v>
      </c>
      <c r="I5908" s="5">
        <f t="shared" si="185"/>
        <v>30.027965627701292</v>
      </c>
    </row>
    <row r="5909" spans="1:9" ht="25" customHeight="1">
      <c r="A5909" s="1"/>
      <c r="B5909" s="1">
        <v>291</v>
      </c>
      <c r="C5909" s="13" t="s">
        <v>50</v>
      </c>
      <c r="D5909" s="4">
        <v>45016</v>
      </c>
      <c r="E5909" s="4">
        <v>45037</v>
      </c>
      <c r="F5909" s="5">
        <v>3.8537489057633101</v>
      </c>
      <c r="G5909" s="5">
        <f>'PG facts'!F36</f>
        <v>9</v>
      </c>
      <c r="H5909" s="5">
        <f t="shared" si="184"/>
        <v>14.85138062867191</v>
      </c>
      <c r="I5909" s="5">
        <f t="shared" si="185"/>
        <v>34.683740151869792</v>
      </c>
    </row>
    <row r="5910" spans="1:9" ht="25" customHeight="1">
      <c r="A5910" s="1"/>
      <c r="B5910" s="1">
        <v>291</v>
      </c>
      <c r="C5910" s="13" t="s">
        <v>50</v>
      </c>
      <c r="D5910" s="4">
        <v>45107</v>
      </c>
      <c r="E5910" s="4">
        <v>45135</v>
      </c>
      <c r="F5910" s="5">
        <v>7.4077443221443939</v>
      </c>
      <c r="G5910" s="5">
        <f>'PG facts'!F43</f>
        <v>5</v>
      </c>
      <c r="H5910" s="5">
        <f t="shared" si="184"/>
        <v>54.874675942262506</v>
      </c>
      <c r="I5910" s="5">
        <f t="shared" si="185"/>
        <v>37.038721610721971</v>
      </c>
    </row>
    <row r="5911" spans="1:9" ht="25" customHeight="1">
      <c r="A5911" s="1"/>
      <c r="B5911" s="1">
        <v>291</v>
      </c>
      <c r="C5911" s="13" t="s">
        <v>50</v>
      </c>
      <c r="D5911" s="4">
        <v>45199</v>
      </c>
      <c r="E5911" s="4">
        <v>45217</v>
      </c>
      <c r="F5911" s="5">
        <v>8.5913567558398185</v>
      </c>
      <c r="G5911" s="5">
        <f>'PG facts'!F50</f>
        <v>10</v>
      </c>
      <c r="H5911" s="5">
        <f t="shared" si="184"/>
        <v>73.811410906114489</v>
      </c>
      <c r="I5911" s="5">
        <f t="shared" si="185"/>
        <v>85.913567558398185</v>
      </c>
    </row>
    <row r="5912" spans="1:9" ht="25" customHeight="1">
      <c r="A5912" s="1"/>
      <c r="B5912" s="1">
        <v>291</v>
      </c>
      <c r="C5912" s="13" t="s">
        <v>50</v>
      </c>
      <c r="D5912" s="4">
        <v>45291</v>
      </c>
      <c r="E5912" s="4">
        <v>45314</v>
      </c>
      <c r="F5912" s="5">
        <v>6.8404132280007079</v>
      </c>
      <c r="G5912" s="5">
        <f>'PG facts'!F57</f>
        <v>2</v>
      </c>
      <c r="H5912" s="5">
        <f t="shared" si="184"/>
        <v>46.791253129807068</v>
      </c>
      <c r="I5912" s="5">
        <f t="shared" si="185"/>
        <v>13.680826456001416</v>
      </c>
    </row>
    <row r="5913" spans="1:9" ht="25" customHeight="1">
      <c r="A5913" s="1"/>
      <c r="B5913" s="1">
        <v>291</v>
      </c>
      <c r="C5913" s="13" t="s">
        <v>50</v>
      </c>
      <c r="D5913" s="4">
        <v>45382</v>
      </c>
      <c r="E5913" s="4">
        <v>45401</v>
      </c>
      <c r="F5913" s="5">
        <v>9.3239110832320513</v>
      </c>
      <c r="G5913" s="5">
        <f>'PG facts'!F64</f>
        <v>2</v>
      </c>
      <c r="H5913" s="5">
        <f t="shared" si="184"/>
        <v>86.93531788801748</v>
      </c>
      <c r="I5913" s="5">
        <f t="shared" si="185"/>
        <v>18.647822166464103</v>
      </c>
    </row>
    <row r="5914" spans="1:9" ht="25" customHeight="1">
      <c r="A5914" s="1"/>
      <c r="B5914" s="1">
        <v>291</v>
      </c>
      <c r="C5914" s="13" t="s">
        <v>50</v>
      </c>
      <c r="D5914" s="4">
        <v>45473</v>
      </c>
      <c r="E5914" s="4">
        <v>45503</v>
      </c>
      <c r="F5914" s="5">
        <v>2.5022114316902933</v>
      </c>
      <c r="G5914" s="5">
        <f>'PG facts'!F71</f>
        <v>4</v>
      </c>
      <c r="H5914" s="5">
        <f t="shared" si="184"/>
        <v>6.2610620488815867</v>
      </c>
      <c r="I5914" s="5">
        <f t="shared" si="185"/>
        <v>10.008845726761173</v>
      </c>
    </row>
    <row r="5915" spans="1:9" ht="25" customHeight="1">
      <c r="A5915" s="1"/>
      <c r="B5915" s="1">
        <v>291</v>
      </c>
      <c r="C5915" s="13" t="s">
        <v>50</v>
      </c>
      <c r="D5915" s="4">
        <v>45565</v>
      </c>
      <c r="E5915" s="4">
        <v>45583</v>
      </c>
      <c r="F5915" s="5">
        <v>0.79943396399790867</v>
      </c>
      <c r="G5915" s="5">
        <f>'PG facts'!F78</f>
        <v>4</v>
      </c>
      <c r="H5915" s="5">
        <f t="shared" si="184"/>
        <v>0.63909466279340954</v>
      </c>
      <c r="I5915" s="5">
        <f t="shared" si="185"/>
        <v>3.1977358559916347</v>
      </c>
    </row>
    <row r="5916" spans="1:9" ht="25" customHeight="1">
      <c r="A5916" s="1"/>
      <c r="B5916" s="1">
        <v>291</v>
      </c>
      <c r="C5916" s="13" t="s">
        <v>50</v>
      </c>
      <c r="D5916" s="4">
        <v>45657</v>
      </c>
      <c r="E5916" s="4">
        <v>45679</v>
      </c>
      <c r="F5916" s="5">
        <v>4.4796110270171052</v>
      </c>
      <c r="G5916" s="5">
        <f>'PG facts'!F85</f>
        <v>3</v>
      </c>
      <c r="H5916" s="5">
        <f t="shared" si="184"/>
        <v>20.066914953373246</v>
      </c>
      <c r="I5916" s="5">
        <f t="shared" si="185"/>
        <v>13.438833081051316</v>
      </c>
    </row>
    <row r="5917" spans="1:9" ht="25" customHeight="1">
      <c r="A5917" s="1"/>
      <c r="B5917" s="1">
        <v>292</v>
      </c>
      <c r="C5917" s="13" t="s">
        <v>47</v>
      </c>
      <c r="D5917" s="4">
        <v>44651</v>
      </c>
      <c r="E5917" s="4">
        <v>44671</v>
      </c>
      <c r="F5917" s="5">
        <v>6.6867236024844789</v>
      </c>
      <c r="G5917" s="5">
        <f>'PG facts'!F8</f>
        <v>16</v>
      </c>
      <c r="H5917" s="5">
        <f t="shared" si="184"/>
        <v>44.712272536023008</v>
      </c>
      <c r="I5917" s="5">
        <f t="shared" si="185"/>
        <v>106.98757763975166</v>
      </c>
    </row>
    <row r="5918" spans="1:9" ht="25" customHeight="1">
      <c r="A5918" s="1"/>
      <c r="B5918" s="1">
        <v>292</v>
      </c>
      <c r="C5918" s="13" t="s">
        <v>47</v>
      </c>
      <c r="D5918" s="4">
        <v>44742</v>
      </c>
      <c r="E5918" s="4">
        <v>44771</v>
      </c>
      <c r="F5918" s="5">
        <v>3.3005205380611136</v>
      </c>
      <c r="G5918" s="5">
        <f>'PG facts'!F15</f>
        <v>9</v>
      </c>
      <c r="H5918" s="5">
        <f t="shared" si="184"/>
        <v>10.893435822163223</v>
      </c>
      <c r="I5918" s="5">
        <f t="shared" si="185"/>
        <v>29.704684842550023</v>
      </c>
    </row>
    <row r="5919" spans="1:9" ht="25" customHeight="1">
      <c r="A5919" s="1"/>
      <c r="B5919" s="1">
        <v>292</v>
      </c>
      <c r="C5919" s="13" t="s">
        <v>47</v>
      </c>
      <c r="D5919" s="4">
        <v>44834</v>
      </c>
      <c r="E5919" s="4">
        <v>44853</v>
      </c>
      <c r="F5919" s="5">
        <v>3.7534957034626615</v>
      </c>
      <c r="G5919" s="5">
        <f>'PG facts'!F22</f>
        <v>8</v>
      </c>
      <c r="H5919" s="5">
        <f t="shared" si="184"/>
        <v>14.08872999591266</v>
      </c>
      <c r="I5919" s="5">
        <f t="shared" si="185"/>
        <v>30.027965627701292</v>
      </c>
    </row>
    <row r="5920" spans="1:9" ht="25" customHeight="1">
      <c r="A5920" s="1"/>
      <c r="B5920" s="1">
        <v>292</v>
      </c>
      <c r="C5920" s="13" t="s">
        <v>47</v>
      </c>
      <c r="D5920" s="4">
        <v>44926</v>
      </c>
      <c r="E5920" s="4">
        <v>44945</v>
      </c>
      <c r="F5920" s="5">
        <v>3.8537489057633101</v>
      </c>
      <c r="G5920" s="5">
        <f>'PG facts'!F29</f>
        <v>8</v>
      </c>
      <c r="H5920" s="5">
        <f t="shared" si="184"/>
        <v>14.85138062867191</v>
      </c>
      <c r="I5920" s="5">
        <f t="shared" si="185"/>
        <v>30.829991246106481</v>
      </c>
    </row>
    <row r="5921" spans="1:9" ht="25" customHeight="1">
      <c r="A5921" s="1"/>
      <c r="B5921" s="1">
        <v>292</v>
      </c>
      <c r="C5921" s="13" t="s">
        <v>47</v>
      </c>
      <c r="D5921" s="4">
        <v>45016</v>
      </c>
      <c r="E5921" s="4">
        <v>45037</v>
      </c>
      <c r="F5921" s="5">
        <v>7.4077443221443939</v>
      </c>
      <c r="G5921" s="5">
        <f>'PG facts'!F36</f>
        <v>9</v>
      </c>
      <c r="H5921" s="5">
        <f t="shared" si="184"/>
        <v>54.874675942262506</v>
      </c>
      <c r="I5921" s="5">
        <f t="shared" si="185"/>
        <v>66.669698899299547</v>
      </c>
    </row>
    <row r="5922" spans="1:9" ht="25" customHeight="1">
      <c r="A5922" s="1"/>
      <c r="B5922" s="1">
        <v>292</v>
      </c>
      <c r="C5922" s="13" t="s">
        <v>47</v>
      </c>
      <c r="D5922" s="4">
        <v>45107</v>
      </c>
      <c r="E5922" s="4">
        <v>45135</v>
      </c>
      <c r="F5922" s="5">
        <v>8.5913567558398185</v>
      </c>
      <c r="G5922" s="5">
        <f>'PG facts'!F43</f>
        <v>5</v>
      </c>
      <c r="H5922" s="5">
        <f t="shared" si="184"/>
        <v>73.811410906114489</v>
      </c>
      <c r="I5922" s="5">
        <f t="shared" si="185"/>
        <v>42.956783779199093</v>
      </c>
    </row>
    <row r="5923" spans="1:9" ht="25" customHeight="1">
      <c r="A5923" s="1"/>
      <c r="B5923" s="1">
        <v>292</v>
      </c>
      <c r="C5923" s="13" t="s">
        <v>47</v>
      </c>
      <c r="D5923" s="4">
        <v>45199</v>
      </c>
      <c r="E5923" s="4">
        <v>45217</v>
      </c>
      <c r="F5923" s="5">
        <v>6.8404132280007079</v>
      </c>
      <c r="G5923" s="5">
        <f>'PG facts'!F50</f>
        <v>10</v>
      </c>
      <c r="H5923" s="5">
        <f t="shared" si="184"/>
        <v>46.791253129807068</v>
      </c>
      <c r="I5923" s="5">
        <f t="shared" si="185"/>
        <v>68.404132280007076</v>
      </c>
    </row>
    <row r="5924" spans="1:9" ht="25" customHeight="1">
      <c r="A5924" s="1"/>
      <c r="B5924" s="1">
        <v>292</v>
      </c>
      <c r="C5924" s="13" t="s">
        <v>47</v>
      </c>
      <c r="D5924" s="4">
        <v>45291</v>
      </c>
      <c r="E5924" s="4">
        <v>45314</v>
      </c>
      <c r="F5924" s="5">
        <v>9.3239110832320513</v>
      </c>
      <c r="G5924" s="5">
        <f>'PG facts'!F57</f>
        <v>2</v>
      </c>
      <c r="H5924" s="5">
        <f t="shared" si="184"/>
        <v>86.93531788801748</v>
      </c>
      <c r="I5924" s="5">
        <f t="shared" si="185"/>
        <v>18.647822166464103</v>
      </c>
    </row>
    <row r="5925" spans="1:9" ht="25" customHeight="1">
      <c r="A5925" s="1"/>
      <c r="B5925" s="1">
        <v>292</v>
      </c>
      <c r="C5925" s="13" t="s">
        <v>47</v>
      </c>
      <c r="D5925" s="4">
        <v>45382</v>
      </c>
      <c r="E5925" s="4">
        <v>45401</v>
      </c>
      <c r="F5925" s="5">
        <v>2.5022114316902933</v>
      </c>
      <c r="G5925" s="5">
        <f>'PG facts'!F64</f>
        <v>2</v>
      </c>
      <c r="H5925" s="5">
        <f t="shared" si="184"/>
        <v>6.2610620488815867</v>
      </c>
      <c r="I5925" s="5">
        <f t="shared" si="185"/>
        <v>5.0044228633805865</v>
      </c>
    </row>
    <row r="5926" spans="1:9" ht="25" customHeight="1">
      <c r="A5926" s="1"/>
      <c r="B5926" s="1">
        <v>292</v>
      </c>
      <c r="C5926" s="13" t="s">
        <v>47</v>
      </c>
      <c r="D5926" s="4">
        <v>45473</v>
      </c>
      <c r="E5926" s="4">
        <v>45503</v>
      </c>
      <c r="F5926" s="5">
        <v>0.79943396399790867</v>
      </c>
      <c r="G5926" s="5">
        <f>'PG facts'!F71</f>
        <v>4</v>
      </c>
      <c r="H5926" s="5">
        <f t="shared" si="184"/>
        <v>0.63909466279340954</v>
      </c>
      <c r="I5926" s="5">
        <f t="shared" si="185"/>
        <v>3.1977358559916347</v>
      </c>
    </row>
    <row r="5927" spans="1:9" ht="25" customHeight="1">
      <c r="A5927" s="1"/>
      <c r="B5927" s="1">
        <v>292</v>
      </c>
      <c r="C5927" s="13" t="s">
        <v>47</v>
      </c>
      <c r="D5927" s="4">
        <v>45565</v>
      </c>
      <c r="E5927" s="4">
        <v>45583</v>
      </c>
      <c r="F5927" s="5">
        <v>4.4796110270171052</v>
      </c>
      <c r="G5927" s="5">
        <f>'PG facts'!F78</f>
        <v>4</v>
      </c>
      <c r="H5927" s="5">
        <f t="shared" si="184"/>
        <v>20.066914953373246</v>
      </c>
      <c r="I5927" s="5">
        <f t="shared" si="185"/>
        <v>17.918444108068421</v>
      </c>
    </row>
    <row r="5928" spans="1:9" ht="25" customHeight="1">
      <c r="A5928" s="1"/>
      <c r="B5928" s="1">
        <v>292</v>
      </c>
      <c r="C5928" s="13" t="s">
        <v>47</v>
      </c>
      <c r="D5928" s="4">
        <v>45657</v>
      </c>
      <c r="E5928" s="4">
        <v>45679</v>
      </c>
      <c r="F5928" s="5">
        <v>2.7693852484736547</v>
      </c>
      <c r="G5928" s="5">
        <f>'PG facts'!F85</f>
        <v>3</v>
      </c>
      <c r="H5928" s="5">
        <f t="shared" si="184"/>
        <v>7.6694946544634863</v>
      </c>
      <c r="I5928" s="5">
        <f t="shared" si="185"/>
        <v>8.3081557454209651</v>
      </c>
    </row>
    <row r="5929" spans="1:9" ht="25" customHeight="1">
      <c r="A5929" s="1"/>
      <c r="B5929" s="1">
        <v>292</v>
      </c>
      <c r="C5929" s="13" t="s">
        <v>47</v>
      </c>
      <c r="D5929" s="4">
        <v>45747</v>
      </c>
      <c r="E5929" s="4">
        <v>45771</v>
      </c>
      <c r="F5929" s="5">
        <v>6.0197383520771197</v>
      </c>
      <c r="G5929" s="5">
        <f>'PG facts'!F92</f>
        <v>4</v>
      </c>
      <c r="H5929" s="5">
        <f t="shared" si="184"/>
        <v>36.237249827468155</v>
      </c>
      <c r="I5929" s="5">
        <f t="shared" si="185"/>
        <v>24.078953408308479</v>
      </c>
    </row>
    <row r="5930" spans="1:9" ht="25" customHeight="1">
      <c r="A5930" s="1"/>
      <c r="B5930" s="1">
        <v>292</v>
      </c>
      <c r="C5930" s="13" t="s">
        <v>50</v>
      </c>
      <c r="D5930" s="4">
        <v>44742</v>
      </c>
      <c r="E5930" s="4">
        <v>44771</v>
      </c>
      <c r="F5930" s="5">
        <v>6.6867236024844789</v>
      </c>
      <c r="G5930" s="5">
        <f>'PG facts'!F15</f>
        <v>9</v>
      </c>
      <c r="H5930" s="5">
        <f t="shared" si="184"/>
        <v>44.712272536023008</v>
      </c>
      <c r="I5930" s="5">
        <f t="shared" si="185"/>
        <v>60.180512422360309</v>
      </c>
    </row>
    <row r="5931" spans="1:9" ht="25" customHeight="1">
      <c r="A5931" s="1"/>
      <c r="B5931" s="1">
        <v>292</v>
      </c>
      <c r="C5931" s="13" t="s">
        <v>50</v>
      </c>
      <c r="D5931" s="4">
        <v>44834</v>
      </c>
      <c r="E5931" s="4">
        <v>44853</v>
      </c>
      <c r="F5931" s="5">
        <v>3.3005205380611136</v>
      </c>
      <c r="G5931" s="5">
        <f>'PG facts'!F22</f>
        <v>8</v>
      </c>
      <c r="H5931" s="5">
        <f t="shared" si="184"/>
        <v>10.893435822163223</v>
      </c>
      <c r="I5931" s="5">
        <f t="shared" si="185"/>
        <v>26.404164304488908</v>
      </c>
    </row>
    <row r="5932" spans="1:9" ht="25" customHeight="1">
      <c r="A5932" s="1"/>
      <c r="B5932" s="1">
        <v>292</v>
      </c>
      <c r="C5932" s="13" t="s">
        <v>50</v>
      </c>
      <c r="D5932" s="4">
        <v>44926</v>
      </c>
      <c r="E5932" s="4">
        <v>44945</v>
      </c>
      <c r="F5932" s="5">
        <v>3.7534957034626615</v>
      </c>
      <c r="G5932" s="5">
        <f>'PG facts'!F29</f>
        <v>8</v>
      </c>
      <c r="H5932" s="5">
        <f t="shared" si="184"/>
        <v>14.08872999591266</v>
      </c>
      <c r="I5932" s="5">
        <f t="shared" si="185"/>
        <v>30.027965627701292</v>
      </c>
    </row>
    <row r="5933" spans="1:9" ht="25" customHeight="1">
      <c r="A5933" s="1"/>
      <c r="B5933" s="1">
        <v>292</v>
      </c>
      <c r="C5933" s="13" t="s">
        <v>50</v>
      </c>
      <c r="D5933" s="4">
        <v>45016</v>
      </c>
      <c r="E5933" s="4">
        <v>45037</v>
      </c>
      <c r="F5933" s="5">
        <v>3.8537489057633101</v>
      </c>
      <c r="G5933" s="5">
        <f>'PG facts'!F36</f>
        <v>9</v>
      </c>
      <c r="H5933" s="5">
        <f t="shared" si="184"/>
        <v>14.85138062867191</v>
      </c>
      <c r="I5933" s="5">
        <f t="shared" si="185"/>
        <v>34.683740151869792</v>
      </c>
    </row>
    <row r="5934" spans="1:9" ht="25" customHeight="1">
      <c r="A5934" s="1"/>
      <c r="B5934" s="1">
        <v>292</v>
      </c>
      <c r="C5934" s="13" t="s">
        <v>50</v>
      </c>
      <c r="D5934" s="4">
        <v>45107</v>
      </c>
      <c r="E5934" s="4">
        <v>45135</v>
      </c>
      <c r="F5934" s="5">
        <v>7.4077443221443939</v>
      </c>
      <c r="G5934" s="5">
        <f>'PG facts'!F43</f>
        <v>5</v>
      </c>
      <c r="H5934" s="5">
        <f t="shared" si="184"/>
        <v>54.874675942262506</v>
      </c>
      <c r="I5934" s="5">
        <f t="shared" si="185"/>
        <v>37.038721610721971</v>
      </c>
    </row>
    <row r="5935" spans="1:9" ht="25" customHeight="1">
      <c r="A5935" s="1"/>
      <c r="B5935" s="1">
        <v>292</v>
      </c>
      <c r="C5935" s="13" t="s">
        <v>50</v>
      </c>
      <c r="D5935" s="4">
        <v>45199</v>
      </c>
      <c r="E5935" s="4">
        <v>45217</v>
      </c>
      <c r="F5935" s="5">
        <v>8.5913567558398185</v>
      </c>
      <c r="G5935" s="5">
        <f>'PG facts'!F50</f>
        <v>10</v>
      </c>
      <c r="H5935" s="5">
        <f t="shared" si="184"/>
        <v>73.811410906114489</v>
      </c>
      <c r="I5935" s="5">
        <f t="shared" si="185"/>
        <v>85.913567558398185</v>
      </c>
    </row>
    <row r="5936" spans="1:9" ht="25" customHeight="1">
      <c r="A5936" s="1"/>
      <c r="B5936" s="1">
        <v>292</v>
      </c>
      <c r="C5936" s="13" t="s">
        <v>50</v>
      </c>
      <c r="D5936" s="4">
        <v>45291</v>
      </c>
      <c r="E5936" s="4">
        <v>45314</v>
      </c>
      <c r="F5936" s="5">
        <v>6.8404132280007079</v>
      </c>
      <c r="G5936" s="5">
        <f>'PG facts'!F57</f>
        <v>2</v>
      </c>
      <c r="H5936" s="5">
        <f t="shared" si="184"/>
        <v>46.791253129807068</v>
      </c>
      <c r="I5936" s="5">
        <f t="shared" si="185"/>
        <v>13.680826456001416</v>
      </c>
    </row>
    <row r="5937" spans="1:9" ht="25" customHeight="1">
      <c r="A5937" s="1"/>
      <c r="B5937" s="1">
        <v>292</v>
      </c>
      <c r="C5937" s="13" t="s">
        <v>50</v>
      </c>
      <c r="D5937" s="4">
        <v>45382</v>
      </c>
      <c r="E5937" s="4">
        <v>45401</v>
      </c>
      <c r="F5937" s="5">
        <v>9.3239110832320513</v>
      </c>
      <c r="G5937" s="5">
        <f>'PG facts'!F64</f>
        <v>2</v>
      </c>
      <c r="H5937" s="5">
        <f t="shared" si="184"/>
        <v>86.93531788801748</v>
      </c>
      <c r="I5937" s="5">
        <f t="shared" si="185"/>
        <v>18.647822166464103</v>
      </c>
    </row>
    <row r="5938" spans="1:9" ht="25" customHeight="1">
      <c r="A5938" s="1"/>
      <c r="B5938" s="1">
        <v>292</v>
      </c>
      <c r="C5938" s="13" t="s">
        <v>50</v>
      </c>
      <c r="D5938" s="4">
        <v>45473</v>
      </c>
      <c r="E5938" s="4">
        <v>45503</v>
      </c>
      <c r="F5938" s="5">
        <v>2.5022114316902933</v>
      </c>
      <c r="G5938" s="5">
        <f>'PG facts'!F71</f>
        <v>4</v>
      </c>
      <c r="H5938" s="5">
        <f t="shared" si="184"/>
        <v>6.2610620488815867</v>
      </c>
      <c r="I5938" s="5">
        <f t="shared" si="185"/>
        <v>10.008845726761173</v>
      </c>
    </row>
    <row r="5939" spans="1:9" ht="25" customHeight="1">
      <c r="A5939" s="1"/>
      <c r="B5939" s="1">
        <v>292</v>
      </c>
      <c r="C5939" s="13" t="s">
        <v>50</v>
      </c>
      <c r="D5939" s="4">
        <v>45565</v>
      </c>
      <c r="E5939" s="4">
        <v>45583</v>
      </c>
      <c r="F5939" s="5">
        <v>0.79943396399790867</v>
      </c>
      <c r="G5939" s="5">
        <f>'PG facts'!F78</f>
        <v>4</v>
      </c>
      <c r="H5939" s="5">
        <f t="shared" si="184"/>
        <v>0.63909466279340954</v>
      </c>
      <c r="I5939" s="5">
        <f t="shared" si="185"/>
        <v>3.1977358559916347</v>
      </c>
    </row>
    <row r="5940" spans="1:9" ht="25" customHeight="1">
      <c r="A5940" s="1"/>
      <c r="B5940" s="1">
        <v>292</v>
      </c>
      <c r="C5940" s="13" t="s">
        <v>50</v>
      </c>
      <c r="D5940" s="4">
        <v>45657</v>
      </c>
      <c r="E5940" s="4">
        <v>45679</v>
      </c>
      <c r="F5940" s="5">
        <v>4.4796110270171052</v>
      </c>
      <c r="G5940" s="5">
        <f>'PG facts'!F85</f>
        <v>3</v>
      </c>
      <c r="H5940" s="5">
        <f t="shared" si="184"/>
        <v>20.066914953373246</v>
      </c>
      <c r="I5940" s="5">
        <f t="shared" si="185"/>
        <v>13.438833081051316</v>
      </c>
    </row>
    <row r="5941" spans="1:9" ht="25" customHeight="1">
      <c r="A5941" s="1"/>
      <c r="B5941" s="1">
        <v>292</v>
      </c>
      <c r="C5941" s="13" t="s">
        <v>50</v>
      </c>
      <c r="D5941" s="4">
        <v>45747</v>
      </c>
      <c r="E5941" s="4">
        <v>45771</v>
      </c>
      <c r="F5941" s="5">
        <v>2.7693852484736547</v>
      </c>
      <c r="G5941" s="5">
        <f>'PG facts'!F92</f>
        <v>4</v>
      </c>
      <c r="H5941" s="5">
        <f t="shared" si="184"/>
        <v>7.6694946544634863</v>
      </c>
      <c r="I5941" s="5">
        <f t="shared" si="185"/>
        <v>11.077540993894619</v>
      </c>
    </row>
    <row r="5942" spans="1:9" ht="25" customHeight="1">
      <c r="A5942" s="1"/>
      <c r="B5942" s="1">
        <v>293</v>
      </c>
      <c r="C5942" s="13" t="s">
        <v>47</v>
      </c>
      <c r="D5942" s="4">
        <v>44651</v>
      </c>
      <c r="E5942" s="4">
        <v>44671</v>
      </c>
      <c r="F5942" s="5">
        <v>6.658436933295464</v>
      </c>
      <c r="G5942" s="5">
        <f>'PG facts'!F8</f>
        <v>16</v>
      </c>
      <c r="H5942" s="5">
        <f t="shared" si="184"/>
        <v>44.334782394673105</v>
      </c>
      <c r="I5942" s="5">
        <f t="shared" si="185"/>
        <v>106.53499093272742</v>
      </c>
    </row>
    <row r="5943" spans="1:9" ht="25" customHeight="1">
      <c r="A5943" s="1"/>
      <c r="B5943" s="1">
        <v>293</v>
      </c>
      <c r="C5943" s="13" t="s">
        <v>47</v>
      </c>
      <c r="D5943" s="4">
        <v>44742</v>
      </c>
      <c r="E5943" s="4">
        <v>44771</v>
      </c>
      <c r="F5943" s="5">
        <v>3.235995481738696</v>
      </c>
      <c r="G5943" s="5">
        <f>'PG facts'!F15</f>
        <v>9</v>
      </c>
      <c r="H5943" s="5">
        <f t="shared" si="184"/>
        <v>10.471666757833255</v>
      </c>
      <c r="I5943" s="5">
        <f t="shared" si="185"/>
        <v>29.123959335648266</v>
      </c>
    </row>
    <row r="5944" spans="1:9" ht="25" customHeight="1">
      <c r="A5944" s="1"/>
      <c r="B5944" s="1">
        <v>293</v>
      </c>
      <c r="C5944" s="13" t="s">
        <v>47</v>
      </c>
      <c r="D5944" s="4">
        <v>44834</v>
      </c>
      <c r="E5944" s="4">
        <v>44853</v>
      </c>
      <c r="F5944" s="5">
        <v>3.5533938473930382</v>
      </c>
      <c r="G5944" s="5">
        <f>'PG facts'!F22</f>
        <v>8</v>
      </c>
      <c r="H5944" s="5">
        <f t="shared" si="184"/>
        <v>12.626607834690699</v>
      </c>
      <c r="I5944" s="5">
        <f t="shared" si="185"/>
        <v>28.427150779144306</v>
      </c>
    </row>
    <row r="5945" spans="1:9" ht="25" customHeight="1">
      <c r="A5945" s="1"/>
      <c r="B5945" s="1">
        <v>293</v>
      </c>
      <c r="C5945" s="13" t="s">
        <v>47</v>
      </c>
      <c r="D5945" s="4">
        <v>44926</v>
      </c>
      <c r="E5945" s="4">
        <v>44945</v>
      </c>
      <c r="F5945" s="5">
        <v>3.8028851607049052</v>
      </c>
      <c r="G5945" s="5">
        <f>'PG facts'!F29</f>
        <v>8</v>
      </c>
      <c r="H5945" s="5">
        <f t="shared" si="184"/>
        <v>14.461935545509572</v>
      </c>
      <c r="I5945" s="5">
        <f t="shared" si="185"/>
        <v>30.423081285639242</v>
      </c>
    </row>
    <row r="5946" spans="1:9" ht="25" customHeight="1">
      <c r="A5946" s="1"/>
      <c r="B5946" s="1">
        <v>293</v>
      </c>
      <c r="C5946" s="13" t="s">
        <v>47</v>
      </c>
      <c r="D5946" s="4">
        <v>45016</v>
      </c>
      <c r="E5946" s="4">
        <v>45037</v>
      </c>
      <c r="F5946" s="5">
        <v>7.4226951952720999</v>
      </c>
      <c r="G5946" s="5">
        <f>'PG facts'!F36</f>
        <v>9</v>
      </c>
      <c r="H5946" s="5">
        <f t="shared" si="184"/>
        <v>55.09640396191552</v>
      </c>
      <c r="I5946" s="5">
        <f t="shared" si="185"/>
        <v>66.804256757448897</v>
      </c>
    </row>
    <row r="5947" spans="1:9" ht="25" customHeight="1">
      <c r="A5947" s="1"/>
      <c r="B5947" s="1">
        <v>293</v>
      </c>
      <c r="C5947" s="13" t="s">
        <v>47</v>
      </c>
      <c r="D5947" s="4">
        <v>45107</v>
      </c>
      <c r="E5947" s="4">
        <v>45135</v>
      </c>
      <c r="F5947" s="5">
        <v>8.3743642737017066</v>
      </c>
      <c r="G5947" s="5">
        <f>'PG facts'!F43</f>
        <v>5</v>
      </c>
      <c r="H5947" s="5">
        <f t="shared" si="184"/>
        <v>70.129976988651507</v>
      </c>
      <c r="I5947" s="5">
        <f t="shared" si="185"/>
        <v>41.871821368508535</v>
      </c>
    </row>
    <row r="5948" spans="1:9" ht="25" customHeight="1">
      <c r="A5948" s="1"/>
      <c r="B5948" s="1">
        <v>293</v>
      </c>
      <c r="C5948" s="13" t="s">
        <v>47</v>
      </c>
      <c r="D5948" s="4">
        <v>45199</v>
      </c>
      <c r="E5948" s="4">
        <v>45217</v>
      </c>
      <c r="F5948" s="5">
        <v>7.2648038453100305</v>
      </c>
      <c r="G5948" s="5">
        <f>'PG facts'!F50</f>
        <v>10</v>
      </c>
      <c r="H5948" s="5">
        <f t="shared" si="184"/>
        <v>52.777374910831405</v>
      </c>
      <c r="I5948" s="5">
        <f t="shared" si="185"/>
        <v>72.648038453100298</v>
      </c>
    </row>
    <row r="5949" spans="1:9" ht="25" customHeight="1">
      <c r="A5949" s="1"/>
      <c r="B5949" s="1">
        <v>293</v>
      </c>
      <c r="C5949" s="13" t="s">
        <v>47</v>
      </c>
      <c r="D5949" s="4">
        <v>45291</v>
      </c>
      <c r="E5949" s="4">
        <v>45314</v>
      </c>
      <c r="F5949" s="5">
        <v>9.9248015735047268</v>
      </c>
      <c r="G5949" s="5">
        <f>'PG facts'!F57</f>
        <v>2</v>
      </c>
      <c r="H5949" s="5">
        <f t="shared" si="184"/>
        <v>98.501686273441905</v>
      </c>
      <c r="I5949" s="5">
        <f t="shared" si="185"/>
        <v>19.849603147009454</v>
      </c>
    </row>
    <row r="5950" spans="1:9" ht="25" customHeight="1">
      <c r="A5950" s="1"/>
      <c r="B5950" s="1">
        <v>293</v>
      </c>
      <c r="C5950" s="13" t="s">
        <v>47</v>
      </c>
      <c r="D5950" s="4">
        <v>45382</v>
      </c>
      <c r="E5950" s="4">
        <v>45401</v>
      </c>
      <c r="F5950" s="5">
        <v>2.2959572845156373</v>
      </c>
      <c r="G5950" s="5">
        <f>'PG facts'!F64</f>
        <v>2</v>
      </c>
      <c r="H5950" s="5">
        <f t="shared" si="184"/>
        <v>5.2714198523204194</v>
      </c>
      <c r="I5950" s="5">
        <f t="shared" si="185"/>
        <v>4.5919145690312746</v>
      </c>
    </row>
    <row r="5951" spans="1:9" ht="25" customHeight="1">
      <c r="A5951" s="1"/>
      <c r="B5951" s="1">
        <v>293</v>
      </c>
      <c r="C5951" s="13" t="s">
        <v>47</v>
      </c>
      <c r="D5951" s="4">
        <v>45473</v>
      </c>
      <c r="E5951" s="4">
        <v>45503</v>
      </c>
      <c r="F5951" s="5">
        <v>0.90304004786299075</v>
      </c>
      <c r="G5951" s="5">
        <f>'PG facts'!F71</f>
        <v>4</v>
      </c>
      <c r="H5951" s="5">
        <f t="shared" si="184"/>
        <v>0.81548132804439266</v>
      </c>
      <c r="I5951" s="5">
        <f t="shared" si="185"/>
        <v>3.612160191451963</v>
      </c>
    </row>
    <row r="5952" spans="1:9" ht="25" customHeight="1">
      <c r="A5952" s="1"/>
      <c r="B5952" s="1">
        <v>293</v>
      </c>
      <c r="C5952" s="13" t="s">
        <v>47</v>
      </c>
      <c r="D5952" s="4">
        <v>45565</v>
      </c>
      <c r="E5952" s="4">
        <v>45583</v>
      </c>
      <c r="F5952" s="5">
        <v>5.9453529559420959</v>
      </c>
      <c r="G5952" s="5">
        <f>'PG facts'!F78</f>
        <v>4</v>
      </c>
      <c r="H5952" s="5">
        <f t="shared" si="184"/>
        <v>35.347221770729419</v>
      </c>
      <c r="I5952" s="5">
        <f t="shared" si="185"/>
        <v>23.781411823768384</v>
      </c>
    </row>
    <row r="5953" spans="1:9" ht="25" customHeight="1">
      <c r="A5953" s="1"/>
      <c r="B5953" s="1">
        <v>293</v>
      </c>
      <c r="C5953" s="13" t="s">
        <v>47</v>
      </c>
      <c r="D5953" s="4">
        <v>45657</v>
      </c>
      <c r="E5953" s="4">
        <v>45679</v>
      </c>
      <c r="F5953" s="5">
        <v>3.2153120425093551</v>
      </c>
      <c r="G5953" s="5">
        <f>'PG facts'!F85</f>
        <v>3</v>
      </c>
      <c r="H5953" s="5">
        <f t="shared" si="184"/>
        <v>10.338231530705681</v>
      </c>
      <c r="I5953" s="5">
        <f t="shared" si="185"/>
        <v>9.6459361275280653</v>
      </c>
    </row>
    <row r="5954" spans="1:9" ht="25" customHeight="1">
      <c r="A5954" s="1"/>
      <c r="B5954" s="1">
        <v>293</v>
      </c>
      <c r="C5954" s="13" t="s">
        <v>47</v>
      </c>
      <c r="D5954" s="4">
        <v>45747</v>
      </c>
      <c r="E5954" s="4">
        <v>45771</v>
      </c>
      <c r="F5954" s="5">
        <v>6.1432779061963982</v>
      </c>
      <c r="G5954" s="5">
        <f>'PG facts'!F92</f>
        <v>4</v>
      </c>
      <c r="H5954" s="5">
        <f t="shared" si="184"/>
        <v>37.739863432760799</v>
      </c>
      <c r="I5954" s="5">
        <f t="shared" si="185"/>
        <v>24.573111624785593</v>
      </c>
    </row>
    <row r="5955" spans="1:9" ht="25" customHeight="1">
      <c r="A5955" s="1"/>
      <c r="B5955" s="1">
        <v>293</v>
      </c>
      <c r="C5955" s="13" t="s">
        <v>50</v>
      </c>
      <c r="D5955" s="4">
        <v>44742</v>
      </c>
      <c r="E5955" s="4">
        <v>44771</v>
      </c>
      <c r="F5955" s="5">
        <v>6.658436933295464</v>
      </c>
      <c r="G5955" s="5">
        <f>'PG facts'!F15</f>
        <v>9</v>
      </c>
      <c r="H5955" s="5">
        <f t="shared" si="184"/>
        <v>44.334782394673105</v>
      </c>
      <c r="I5955" s="5">
        <f t="shared" si="185"/>
        <v>59.925932399659175</v>
      </c>
    </row>
    <row r="5956" spans="1:9" ht="25" customHeight="1">
      <c r="A5956" s="1"/>
      <c r="B5956" s="1">
        <v>293</v>
      </c>
      <c r="C5956" s="13" t="s">
        <v>50</v>
      </c>
      <c r="D5956" s="4">
        <v>44834</v>
      </c>
      <c r="E5956" s="4">
        <v>44853</v>
      </c>
      <c r="F5956" s="5">
        <v>3.235995481738696</v>
      </c>
      <c r="G5956" s="5">
        <f>'PG facts'!F22</f>
        <v>8</v>
      </c>
      <c r="H5956" s="5">
        <f t="shared" si="184"/>
        <v>10.471666757833255</v>
      </c>
      <c r="I5956" s="5">
        <f t="shared" si="185"/>
        <v>25.887963853909568</v>
      </c>
    </row>
    <row r="5957" spans="1:9" ht="25" customHeight="1">
      <c r="A5957" s="1"/>
      <c r="B5957" s="1">
        <v>293</v>
      </c>
      <c r="C5957" s="13" t="s">
        <v>50</v>
      </c>
      <c r="D5957" s="4">
        <v>44926</v>
      </c>
      <c r="E5957" s="4">
        <v>44945</v>
      </c>
      <c r="F5957" s="5">
        <v>3.5533938473930382</v>
      </c>
      <c r="G5957" s="5">
        <f>'PG facts'!F29</f>
        <v>8</v>
      </c>
      <c r="H5957" s="5">
        <f t="shared" si="184"/>
        <v>12.626607834690699</v>
      </c>
      <c r="I5957" s="5">
        <f t="shared" si="185"/>
        <v>28.427150779144306</v>
      </c>
    </row>
    <row r="5958" spans="1:9" ht="25" customHeight="1">
      <c r="A5958" s="1"/>
      <c r="B5958" s="1">
        <v>293</v>
      </c>
      <c r="C5958" s="13" t="s">
        <v>50</v>
      </c>
      <c r="D5958" s="4">
        <v>45016</v>
      </c>
      <c r="E5958" s="4">
        <v>45037</v>
      </c>
      <c r="F5958" s="5">
        <v>3.8028851607049052</v>
      </c>
      <c r="G5958" s="5">
        <f>'PG facts'!F36</f>
        <v>9</v>
      </c>
      <c r="H5958" s="5">
        <f t="shared" ref="H5958:H6021" si="186">F5958^2</f>
        <v>14.461935545509572</v>
      </c>
      <c r="I5958" s="5">
        <f t="shared" ref="I5958:I6021" si="187">F5958*G5958</f>
        <v>34.225966446344145</v>
      </c>
    </row>
    <row r="5959" spans="1:9" ht="25" customHeight="1">
      <c r="A5959" s="1"/>
      <c r="B5959" s="1">
        <v>293</v>
      </c>
      <c r="C5959" s="13" t="s">
        <v>50</v>
      </c>
      <c r="D5959" s="4">
        <v>45107</v>
      </c>
      <c r="E5959" s="4">
        <v>45135</v>
      </c>
      <c r="F5959" s="5">
        <v>7.4226951952720999</v>
      </c>
      <c r="G5959" s="5">
        <f>'PG facts'!F43</f>
        <v>5</v>
      </c>
      <c r="H5959" s="5">
        <f t="shared" si="186"/>
        <v>55.09640396191552</v>
      </c>
      <c r="I5959" s="5">
        <f t="shared" si="187"/>
        <v>37.113475976360498</v>
      </c>
    </row>
    <row r="5960" spans="1:9" ht="25" customHeight="1">
      <c r="A5960" s="1"/>
      <c r="B5960" s="1">
        <v>293</v>
      </c>
      <c r="C5960" s="13" t="s">
        <v>50</v>
      </c>
      <c r="D5960" s="4">
        <v>45199</v>
      </c>
      <c r="E5960" s="4">
        <v>45217</v>
      </c>
      <c r="F5960" s="5">
        <v>8.3743642737017066</v>
      </c>
      <c r="G5960" s="5">
        <f>'PG facts'!F50</f>
        <v>10</v>
      </c>
      <c r="H5960" s="5">
        <f t="shared" si="186"/>
        <v>70.129976988651507</v>
      </c>
      <c r="I5960" s="5">
        <f t="shared" si="187"/>
        <v>83.743642737017069</v>
      </c>
    </row>
    <row r="5961" spans="1:9" ht="25" customHeight="1">
      <c r="A5961" s="1"/>
      <c r="B5961" s="1">
        <v>293</v>
      </c>
      <c r="C5961" s="13" t="s">
        <v>50</v>
      </c>
      <c r="D5961" s="4">
        <v>45291</v>
      </c>
      <c r="E5961" s="4">
        <v>45314</v>
      </c>
      <c r="F5961" s="5">
        <v>7.2648038453100305</v>
      </c>
      <c r="G5961" s="5">
        <f>'PG facts'!F57</f>
        <v>2</v>
      </c>
      <c r="H5961" s="5">
        <f t="shared" si="186"/>
        <v>52.777374910831405</v>
      </c>
      <c r="I5961" s="5">
        <f t="shared" si="187"/>
        <v>14.529607690620061</v>
      </c>
    </row>
    <row r="5962" spans="1:9" ht="25" customHeight="1">
      <c r="A5962" s="1"/>
      <c r="B5962" s="1">
        <v>293</v>
      </c>
      <c r="C5962" s="13" t="s">
        <v>50</v>
      </c>
      <c r="D5962" s="4">
        <v>45382</v>
      </c>
      <c r="E5962" s="4">
        <v>45401</v>
      </c>
      <c r="F5962" s="5">
        <v>9.9248015735047268</v>
      </c>
      <c r="G5962" s="5">
        <f>'PG facts'!F64</f>
        <v>2</v>
      </c>
      <c r="H5962" s="5">
        <f t="shared" si="186"/>
        <v>98.501686273441905</v>
      </c>
      <c r="I5962" s="5">
        <f t="shared" si="187"/>
        <v>19.849603147009454</v>
      </c>
    </row>
    <row r="5963" spans="1:9" ht="25" customHeight="1">
      <c r="A5963" s="1"/>
      <c r="B5963" s="1">
        <v>293</v>
      </c>
      <c r="C5963" s="13" t="s">
        <v>50</v>
      </c>
      <c r="D5963" s="4">
        <v>45473</v>
      </c>
      <c r="E5963" s="4">
        <v>45503</v>
      </c>
      <c r="F5963" s="5">
        <v>2.2959572845156373</v>
      </c>
      <c r="G5963" s="5">
        <f>'PG facts'!F71</f>
        <v>4</v>
      </c>
      <c r="H5963" s="5">
        <f t="shared" si="186"/>
        <v>5.2714198523204194</v>
      </c>
      <c r="I5963" s="5">
        <f t="shared" si="187"/>
        <v>9.1838291380625492</v>
      </c>
    </row>
    <row r="5964" spans="1:9" ht="25" customHeight="1">
      <c r="A5964" s="1"/>
      <c r="B5964" s="1">
        <v>293</v>
      </c>
      <c r="C5964" s="13" t="s">
        <v>50</v>
      </c>
      <c r="D5964" s="4">
        <v>45565</v>
      </c>
      <c r="E5964" s="4">
        <v>45583</v>
      </c>
      <c r="F5964" s="5">
        <v>0.90304004786299075</v>
      </c>
      <c r="G5964" s="5">
        <f>'PG facts'!F78</f>
        <v>4</v>
      </c>
      <c r="H5964" s="5">
        <f t="shared" si="186"/>
        <v>0.81548132804439266</v>
      </c>
      <c r="I5964" s="5">
        <f t="shared" si="187"/>
        <v>3.612160191451963</v>
      </c>
    </row>
    <row r="5965" spans="1:9" ht="25" customHeight="1">
      <c r="A5965" s="1"/>
      <c r="B5965" s="1">
        <v>293</v>
      </c>
      <c r="C5965" s="13" t="s">
        <v>50</v>
      </c>
      <c r="D5965" s="4">
        <v>45657</v>
      </c>
      <c r="E5965" s="4">
        <v>45679</v>
      </c>
      <c r="F5965" s="5">
        <v>5.9453529559420959</v>
      </c>
      <c r="G5965" s="5">
        <f>'PG facts'!F85</f>
        <v>3</v>
      </c>
      <c r="H5965" s="5">
        <f t="shared" si="186"/>
        <v>35.347221770729419</v>
      </c>
      <c r="I5965" s="5">
        <f t="shared" si="187"/>
        <v>17.836058867826289</v>
      </c>
    </row>
    <row r="5966" spans="1:9" ht="25" customHeight="1">
      <c r="A5966" s="1"/>
      <c r="B5966" s="1">
        <v>293</v>
      </c>
      <c r="C5966" s="13" t="s">
        <v>50</v>
      </c>
      <c r="D5966" s="4">
        <v>45747</v>
      </c>
      <c r="E5966" s="4">
        <v>45771</v>
      </c>
      <c r="F5966" s="5">
        <v>3.2153120425093551</v>
      </c>
      <c r="G5966" s="5">
        <f>'PG facts'!F92</f>
        <v>4</v>
      </c>
      <c r="H5966" s="5">
        <f t="shared" si="186"/>
        <v>10.338231530705681</v>
      </c>
      <c r="I5966" s="5">
        <f t="shared" si="187"/>
        <v>12.86124817003742</v>
      </c>
    </row>
    <row r="5967" spans="1:9" ht="25" customHeight="1">
      <c r="A5967" s="1"/>
      <c r="B5967" s="1">
        <v>294</v>
      </c>
      <c r="C5967" s="13" t="s">
        <v>47</v>
      </c>
      <c r="D5967" s="4">
        <v>44651</v>
      </c>
      <c r="E5967" s="4">
        <v>44671</v>
      </c>
      <c r="F5967" s="5">
        <v>6.658436933295464</v>
      </c>
      <c r="G5967" s="5">
        <f>'PG facts'!F8</f>
        <v>16</v>
      </c>
      <c r="H5967" s="5">
        <f t="shared" si="186"/>
        <v>44.334782394673105</v>
      </c>
      <c r="I5967" s="5">
        <f t="shared" si="187"/>
        <v>106.53499093272742</v>
      </c>
    </row>
    <row r="5968" spans="1:9" ht="25" customHeight="1">
      <c r="A5968" s="1"/>
      <c r="B5968" s="1">
        <v>294</v>
      </c>
      <c r="C5968" s="13" t="s">
        <v>47</v>
      </c>
      <c r="D5968" s="4">
        <v>44742</v>
      </c>
      <c r="E5968" s="4">
        <v>44771</v>
      </c>
      <c r="F5968" s="5">
        <v>3.235995481738696</v>
      </c>
      <c r="G5968" s="5">
        <f>'PG facts'!F15</f>
        <v>9</v>
      </c>
      <c r="H5968" s="5">
        <f t="shared" si="186"/>
        <v>10.471666757833255</v>
      </c>
      <c r="I5968" s="5">
        <f t="shared" si="187"/>
        <v>29.123959335648266</v>
      </c>
    </row>
    <row r="5969" spans="1:9" ht="25" customHeight="1">
      <c r="A5969" s="1"/>
      <c r="B5969" s="1">
        <v>294</v>
      </c>
      <c r="C5969" s="13" t="s">
        <v>47</v>
      </c>
      <c r="D5969" s="4">
        <v>44834</v>
      </c>
      <c r="E5969" s="4">
        <v>44853</v>
      </c>
      <c r="F5969" s="5">
        <v>3.5533938473930382</v>
      </c>
      <c r="G5969" s="5">
        <f>'PG facts'!F22</f>
        <v>8</v>
      </c>
      <c r="H5969" s="5">
        <f t="shared" si="186"/>
        <v>12.626607834690699</v>
      </c>
      <c r="I5969" s="5">
        <f t="shared" si="187"/>
        <v>28.427150779144306</v>
      </c>
    </row>
    <row r="5970" spans="1:9" ht="25" customHeight="1">
      <c r="A5970" s="1"/>
      <c r="B5970" s="1">
        <v>294</v>
      </c>
      <c r="C5970" s="13" t="s">
        <v>47</v>
      </c>
      <c r="D5970" s="4">
        <v>44926</v>
      </c>
      <c r="E5970" s="4">
        <v>44945</v>
      </c>
      <c r="F5970" s="5">
        <v>3.8028851607049052</v>
      </c>
      <c r="G5970" s="5">
        <f>'PG facts'!F29</f>
        <v>8</v>
      </c>
      <c r="H5970" s="5">
        <f t="shared" si="186"/>
        <v>14.461935545509572</v>
      </c>
      <c r="I5970" s="5">
        <f t="shared" si="187"/>
        <v>30.423081285639242</v>
      </c>
    </row>
    <row r="5971" spans="1:9" ht="25" customHeight="1">
      <c r="A5971" s="1"/>
      <c r="B5971" s="1">
        <v>294</v>
      </c>
      <c r="C5971" s="13" t="s">
        <v>47</v>
      </c>
      <c r="D5971" s="4">
        <v>45016</v>
      </c>
      <c r="E5971" s="4">
        <v>45037</v>
      </c>
      <c r="F5971" s="5">
        <v>7.4226951952720999</v>
      </c>
      <c r="G5971" s="5">
        <f>'PG facts'!F36</f>
        <v>9</v>
      </c>
      <c r="H5971" s="5">
        <f t="shared" si="186"/>
        <v>55.09640396191552</v>
      </c>
      <c r="I5971" s="5">
        <f t="shared" si="187"/>
        <v>66.804256757448897</v>
      </c>
    </row>
    <row r="5972" spans="1:9" ht="25" customHeight="1">
      <c r="A5972" s="1"/>
      <c r="B5972" s="1">
        <v>294</v>
      </c>
      <c r="C5972" s="13" t="s">
        <v>47</v>
      </c>
      <c r="D5972" s="4">
        <v>45107</v>
      </c>
      <c r="E5972" s="4">
        <v>45135</v>
      </c>
      <c r="F5972" s="5">
        <v>8.3743642737017066</v>
      </c>
      <c r="G5972" s="5">
        <f>'PG facts'!F43</f>
        <v>5</v>
      </c>
      <c r="H5972" s="5">
        <f t="shared" si="186"/>
        <v>70.129976988651507</v>
      </c>
      <c r="I5972" s="5">
        <f t="shared" si="187"/>
        <v>41.871821368508535</v>
      </c>
    </row>
    <row r="5973" spans="1:9" ht="25" customHeight="1">
      <c r="A5973" s="1"/>
      <c r="B5973" s="1">
        <v>294</v>
      </c>
      <c r="C5973" s="13" t="s">
        <v>47</v>
      </c>
      <c r="D5973" s="4">
        <v>45199</v>
      </c>
      <c r="E5973" s="4">
        <v>45217</v>
      </c>
      <c r="F5973" s="5">
        <v>7.2648038453100305</v>
      </c>
      <c r="G5973" s="5">
        <f>'PG facts'!F50</f>
        <v>10</v>
      </c>
      <c r="H5973" s="5">
        <f t="shared" si="186"/>
        <v>52.777374910831405</v>
      </c>
      <c r="I5973" s="5">
        <f t="shared" si="187"/>
        <v>72.648038453100298</v>
      </c>
    </row>
    <row r="5974" spans="1:9" ht="25" customHeight="1">
      <c r="A5974" s="1"/>
      <c r="B5974" s="1">
        <v>294</v>
      </c>
      <c r="C5974" s="13" t="s">
        <v>47</v>
      </c>
      <c r="D5974" s="4">
        <v>45291</v>
      </c>
      <c r="E5974" s="4">
        <v>45314</v>
      </c>
      <c r="F5974" s="5">
        <v>9.9248015735047268</v>
      </c>
      <c r="G5974" s="5">
        <f>'PG facts'!F57</f>
        <v>2</v>
      </c>
      <c r="H5974" s="5">
        <f t="shared" si="186"/>
        <v>98.501686273441905</v>
      </c>
      <c r="I5974" s="5">
        <f t="shared" si="187"/>
        <v>19.849603147009454</v>
      </c>
    </row>
    <row r="5975" spans="1:9" ht="25" customHeight="1">
      <c r="A5975" s="1"/>
      <c r="B5975" s="1">
        <v>294</v>
      </c>
      <c r="C5975" s="13" t="s">
        <v>47</v>
      </c>
      <c r="D5975" s="4">
        <v>45382</v>
      </c>
      <c r="E5975" s="4">
        <v>45401</v>
      </c>
      <c r="F5975" s="5">
        <v>2.2273073989321102</v>
      </c>
      <c r="G5975" s="5">
        <f>'PG facts'!F64</f>
        <v>2</v>
      </c>
      <c r="H5975" s="5">
        <f t="shared" si="186"/>
        <v>4.9608982493377223</v>
      </c>
      <c r="I5975" s="5">
        <f t="shared" si="187"/>
        <v>4.4546147978642203</v>
      </c>
    </row>
    <row r="5976" spans="1:9" ht="25" customHeight="1">
      <c r="A5976" s="1"/>
      <c r="B5976" s="1">
        <v>294</v>
      </c>
      <c r="C5976" s="13" t="s">
        <v>47</v>
      </c>
      <c r="D5976" s="4">
        <v>45473</v>
      </c>
      <c r="E5976" s="4">
        <v>45503</v>
      </c>
      <c r="F5976" s="5">
        <v>0.86938638148299496</v>
      </c>
      <c r="G5976" s="5">
        <f>'PG facts'!F71</f>
        <v>4</v>
      </c>
      <c r="H5976" s="5">
        <f t="shared" si="186"/>
        <v>0.75583268030809569</v>
      </c>
      <c r="I5976" s="5">
        <f t="shared" si="187"/>
        <v>3.4775455259319799</v>
      </c>
    </row>
    <row r="5977" spans="1:9" ht="25" customHeight="1">
      <c r="A5977" s="1"/>
      <c r="B5977" s="1">
        <v>294</v>
      </c>
      <c r="C5977" s="13" t="s">
        <v>47</v>
      </c>
      <c r="D5977" s="4">
        <v>45565</v>
      </c>
      <c r="E5977" s="4">
        <v>45583</v>
      </c>
      <c r="F5977" s="5">
        <v>5.9453529559420959</v>
      </c>
      <c r="G5977" s="5">
        <f>'PG facts'!F78</f>
        <v>4</v>
      </c>
      <c r="H5977" s="5">
        <f t="shared" si="186"/>
        <v>35.347221770729419</v>
      </c>
      <c r="I5977" s="5">
        <f t="shared" si="187"/>
        <v>23.781411823768384</v>
      </c>
    </row>
    <row r="5978" spans="1:9" ht="25" customHeight="1">
      <c r="A5978" s="1"/>
      <c r="B5978" s="1">
        <v>294</v>
      </c>
      <c r="C5978" s="13" t="s">
        <v>47</v>
      </c>
      <c r="D5978" s="4">
        <v>45657</v>
      </c>
      <c r="E5978" s="4">
        <v>45679</v>
      </c>
      <c r="F5978" s="5">
        <v>3.2153120425093551</v>
      </c>
      <c r="G5978" s="5">
        <f>'PG facts'!F85</f>
        <v>3</v>
      </c>
      <c r="H5978" s="5">
        <f t="shared" si="186"/>
        <v>10.338231530705681</v>
      </c>
      <c r="I5978" s="5">
        <f t="shared" si="187"/>
        <v>9.6459361275280653</v>
      </c>
    </row>
    <row r="5979" spans="1:9" ht="25" customHeight="1">
      <c r="A5979" s="1"/>
      <c r="B5979" s="1">
        <v>294</v>
      </c>
      <c r="C5979" s="13" t="s">
        <v>47</v>
      </c>
      <c r="D5979" s="4">
        <v>45747</v>
      </c>
      <c r="E5979" s="4">
        <v>45771</v>
      </c>
      <c r="F5979" s="5">
        <v>7.2442545888673271</v>
      </c>
      <c r="G5979" s="5">
        <f>'PG facts'!F92</f>
        <v>4</v>
      </c>
      <c r="H5979" s="5">
        <f t="shared" si="186"/>
        <v>52.479224548325327</v>
      </c>
      <c r="I5979" s="5">
        <f t="shared" si="187"/>
        <v>28.977018355469308</v>
      </c>
    </row>
    <row r="5980" spans="1:9" ht="25" customHeight="1">
      <c r="A5980" s="1"/>
      <c r="B5980" s="1">
        <v>294</v>
      </c>
      <c r="C5980" s="13" t="s">
        <v>50</v>
      </c>
      <c r="D5980" s="4">
        <v>44742</v>
      </c>
      <c r="E5980" s="4">
        <v>44771</v>
      </c>
      <c r="F5980" s="5">
        <v>6.658436933295464</v>
      </c>
      <c r="G5980" s="5">
        <f>'PG facts'!F15</f>
        <v>9</v>
      </c>
      <c r="H5980" s="5">
        <f t="shared" si="186"/>
        <v>44.334782394673105</v>
      </c>
      <c r="I5980" s="5">
        <f t="shared" si="187"/>
        <v>59.925932399659175</v>
      </c>
    </row>
    <row r="5981" spans="1:9" ht="25" customHeight="1">
      <c r="A5981" s="1"/>
      <c r="B5981" s="1">
        <v>294</v>
      </c>
      <c r="C5981" s="13" t="s">
        <v>50</v>
      </c>
      <c r="D5981" s="4">
        <v>44834</v>
      </c>
      <c r="E5981" s="4">
        <v>44853</v>
      </c>
      <c r="F5981" s="5">
        <v>3.235995481738696</v>
      </c>
      <c r="G5981" s="5">
        <f>'PG facts'!F22</f>
        <v>8</v>
      </c>
      <c r="H5981" s="5">
        <f t="shared" si="186"/>
        <v>10.471666757833255</v>
      </c>
      <c r="I5981" s="5">
        <f t="shared" si="187"/>
        <v>25.887963853909568</v>
      </c>
    </row>
    <row r="5982" spans="1:9" ht="25" customHeight="1">
      <c r="A5982" s="1"/>
      <c r="B5982" s="1">
        <v>294</v>
      </c>
      <c r="C5982" s="13" t="s">
        <v>50</v>
      </c>
      <c r="D5982" s="4">
        <v>44926</v>
      </c>
      <c r="E5982" s="4">
        <v>44945</v>
      </c>
      <c r="F5982" s="5">
        <v>3.5533938473930382</v>
      </c>
      <c r="G5982" s="5">
        <f>'PG facts'!F29</f>
        <v>8</v>
      </c>
      <c r="H5982" s="5">
        <f t="shared" si="186"/>
        <v>12.626607834690699</v>
      </c>
      <c r="I5982" s="5">
        <f t="shared" si="187"/>
        <v>28.427150779144306</v>
      </c>
    </row>
    <row r="5983" spans="1:9" ht="25" customHeight="1">
      <c r="A5983" s="1"/>
      <c r="B5983" s="1">
        <v>294</v>
      </c>
      <c r="C5983" s="13" t="s">
        <v>50</v>
      </c>
      <c r="D5983" s="4">
        <v>45016</v>
      </c>
      <c r="E5983" s="4">
        <v>45037</v>
      </c>
      <c r="F5983" s="5">
        <v>3.8028851607049052</v>
      </c>
      <c r="G5983" s="5">
        <f>'PG facts'!F36</f>
        <v>9</v>
      </c>
      <c r="H5983" s="5">
        <f t="shared" si="186"/>
        <v>14.461935545509572</v>
      </c>
      <c r="I5983" s="5">
        <f t="shared" si="187"/>
        <v>34.225966446344145</v>
      </c>
    </row>
    <row r="5984" spans="1:9" ht="25" customHeight="1">
      <c r="A5984" s="1"/>
      <c r="B5984" s="1">
        <v>294</v>
      </c>
      <c r="C5984" s="13" t="s">
        <v>50</v>
      </c>
      <c r="D5984" s="4">
        <v>45107</v>
      </c>
      <c r="E5984" s="4">
        <v>45135</v>
      </c>
      <c r="F5984" s="5">
        <v>7.4226951952720999</v>
      </c>
      <c r="G5984" s="5">
        <f>'PG facts'!F43</f>
        <v>5</v>
      </c>
      <c r="H5984" s="5">
        <f t="shared" si="186"/>
        <v>55.09640396191552</v>
      </c>
      <c r="I5984" s="5">
        <f t="shared" si="187"/>
        <v>37.113475976360498</v>
      </c>
    </row>
    <row r="5985" spans="1:9" ht="25" customHeight="1">
      <c r="A5985" s="1"/>
      <c r="B5985" s="1">
        <v>294</v>
      </c>
      <c r="C5985" s="13" t="s">
        <v>50</v>
      </c>
      <c r="D5985" s="4">
        <v>45199</v>
      </c>
      <c r="E5985" s="4">
        <v>45217</v>
      </c>
      <c r="F5985" s="5">
        <v>8.3743642737017066</v>
      </c>
      <c r="G5985" s="5">
        <f>'PG facts'!F50</f>
        <v>10</v>
      </c>
      <c r="H5985" s="5">
        <f t="shared" si="186"/>
        <v>70.129976988651507</v>
      </c>
      <c r="I5985" s="5">
        <f t="shared" si="187"/>
        <v>83.743642737017069</v>
      </c>
    </row>
    <row r="5986" spans="1:9" ht="25" customHeight="1">
      <c r="A5986" s="1"/>
      <c r="B5986" s="1">
        <v>294</v>
      </c>
      <c r="C5986" s="13" t="s">
        <v>50</v>
      </c>
      <c r="D5986" s="4">
        <v>45291</v>
      </c>
      <c r="E5986" s="4">
        <v>45314</v>
      </c>
      <c r="F5986" s="5">
        <v>7.2648038453100305</v>
      </c>
      <c r="G5986" s="5">
        <f>'PG facts'!F57</f>
        <v>2</v>
      </c>
      <c r="H5986" s="5">
        <f t="shared" si="186"/>
        <v>52.777374910831405</v>
      </c>
      <c r="I5986" s="5">
        <f t="shared" si="187"/>
        <v>14.529607690620061</v>
      </c>
    </row>
    <row r="5987" spans="1:9" ht="25" customHeight="1">
      <c r="A5987" s="1"/>
      <c r="B5987" s="1">
        <v>294</v>
      </c>
      <c r="C5987" s="13" t="s">
        <v>50</v>
      </c>
      <c r="D5987" s="4">
        <v>45382</v>
      </c>
      <c r="E5987" s="4">
        <v>45401</v>
      </c>
      <c r="F5987" s="5">
        <v>9.9248015735047268</v>
      </c>
      <c r="G5987" s="5">
        <f>'PG facts'!F64</f>
        <v>2</v>
      </c>
      <c r="H5987" s="5">
        <f t="shared" si="186"/>
        <v>98.501686273441905</v>
      </c>
      <c r="I5987" s="5">
        <f t="shared" si="187"/>
        <v>19.849603147009454</v>
      </c>
    </row>
    <row r="5988" spans="1:9" ht="25" customHeight="1">
      <c r="A5988" s="1"/>
      <c r="B5988" s="1">
        <v>294</v>
      </c>
      <c r="C5988" s="13" t="s">
        <v>50</v>
      </c>
      <c r="D5988" s="4">
        <v>45473</v>
      </c>
      <c r="E5988" s="4">
        <v>45503</v>
      </c>
      <c r="F5988" s="5">
        <v>2.2273073989321102</v>
      </c>
      <c r="G5988" s="5">
        <f>'PG facts'!F71</f>
        <v>4</v>
      </c>
      <c r="H5988" s="5">
        <f t="shared" si="186"/>
        <v>4.9608982493377223</v>
      </c>
      <c r="I5988" s="5">
        <f t="shared" si="187"/>
        <v>8.9092295957284406</v>
      </c>
    </row>
    <row r="5989" spans="1:9" ht="25" customHeight="1">
      <c r="A5989" s="1"/>
      <c r="B5989" s="1">
        <v>294</v>
      </c>
      <c r="C5989" s="13" t="s">
        <v>50</v>
      </c>
      <c r="D5989" s="4">
        <v>45565</v>
      </c>
      <c r="E5989" s="4">
        <v>45583</v>
      </c>
      <c r="F5989" s="5">
        <v>0.86938638148299496</v>
      </c>
      <c r="G5989" s="5">
        <f>'PG facts'!F78</f>
        <v>4</v>
      </c>
      <c r="H5989" s="5">
        <f t="shared" si="186"/>
        <v>0.75583268030809569</v>
      </c>
      <c r="I5989" s="5">
        <f t="shared" si="187"/>
        <v>3.4775455259319799</v>
      </c>
    </row>
    <row r="5990" spans="1:9" ht="25" customHeight="1">
      <c r="A5990" s="1"/>
      <c r="B5990" s="1">
        <v>294</v>
      </c>
      <c r="C5990" s="13" t="s">
        <v>50</v>
      </c>
      <c r="D5990" s="4">
        <v>45657</v>
      </c>
      <c r="E5990" s="4">
        <v>45679</v>
      </c>
      <c r="F5990" s="5">
        <v>5.9453529559420959</v>
      </c>
      <c r="G5990" s="5">
        <f>'PG facts'!F85</f>
        <v>3</v>
      </c>
      <c r="H5990" s="5">
        <f t="shared" si="186"/>
        <v>35.347221770729419</v>
      </c>
      <c r="I5990" s="5">
        <f t="shared" si="187"/>
        <v>17.836058867826289</v>
      </c>
    </row>
    <row r="5991" spans="1:9" ht="25" customHeight="1">
      <c r="A5991" s="1"/>
      <c r="B5991" s="1">
        <v>294</v>
      </c>
      <c r="C5991" s="13" t="s">
        <v>50</v>
      </c>
      <c r="D5991" s="4">
        <v>45747</v>
      </c>
      <c r="E5991" s="4">
        <v>45771</v>
      </c>
      <c r="F5991" s="5">
        <v>3.2153120425093551</v>
      </c>
      <c r="G5991" s="5">
        <f>'PG facts'!F92</f>
        <v>4</v>
      </c>
      <c r="H5991" s="5">
        <f t="shared" si="186"/>
        <v>10.338231530705681</v>
      </c>
      <c r="I5991" s="5">
        <f t="shared" si="187"/>
        <v>12.86124817003742</v>
      </c>
    </row>
    <row r="5992" spans="1:9" ht="25" customHeight="1">
      <c r="A5992" s="1"/>
      <c r="B5992" s="1">
        <v>295</v>
      </c>
      <c r="C5992" s="13" t="s">
        <v>47</v>
      </c>
      <c r="D5992" s="4">
        <v>44651</v>
      </c>
      <c r="E5992" s="4">
        <v>44671</v>
      </c>
      <c r="F5992" s="5">
        <v>6.658436933295464</v>
      </c>
      <c r="G5992" s="5">
        <f>'PG facts'!F8</f>
        <v>16</v>
      </c>
      <c r="H5992" s="5">
        <f t="shared" si="186"/>
        <v>44.334782394673105</v>
      </c>
      <c r="I5992" s="5">
        <f t="shared" si="187"/>
        <v>106.53499093272742</v>
      </c>
    </row>
    <row r="5993" spans="1:9" ht="25" customHeight="1">
      <c r="A5993" s="1"/>
      <c r="B5993" s="1">
        <v>295</v>
      </c>
      <c r="C5993" s="13" t="s">
        <v>47</v>
      </c>
      <c r="D5993" s="4">
        <v>44742</v>
      </c>
      <c r="E5993" s="4">
        <v>44771</v>
      </c>
      <c r="F5993" s="5">
        <v>3.235995481738696</v>
      </c>
      <c r="G5993" s="5">
        <f>'PG facts'!F15</f>
        <v>9</v>
      </c>
      <c r="H5993" s="5">
        <f t="shared" si="186"/>
        <v>10.471666757833255</v>
      </c>
      <c r="I5993" s="5">
        <f t="shared" si="187"/>
        <v>29.123959335648266</v>
      </c>
    </row>
    <row r="5994" spans="1:9" ht="25" customHeight="1">
      <c r="A5994" s="1"/>
      <c r="B5994" s="1">
        <v>295</v>
      </c>
      <c r="C5994" s="13" t="s">
        <v>47</v>
      </c>
      <c r="D5994" s="4">
        <v>44834</v>
      </c>
      <c r="E5994" s="4">
        <v>44853</v>
      </c>
      <c r="F5994" s="5">
        <v>3.5533938473930382</v>
      </c>
      <c r="G5994" s="5">
        <f>'PG facts'!F22</f>
        <v>8</v>
      </c>
      <c r="H5994" s="5">
        <f t="shared" si="186"/>
        <v>12.626607834690699</v>
      </c>
      <c r="I5994" s="5">
        <f t="shared" si="187"/>
        <v>28.427150779144306</v>
      </c>
    </row>
    <row r="5995" spans="1:9" ht="25" customHeight="1">
      <c r="A5995" s="1"/>
      <c r="B5995" s="1">
        <v>295</v>
      </c>
      <c r="C5995" s="13" t="s">
        <v>47</v>
      </c>
      <c r="D5995" s="4">
        <v>44926</v>
      </c>
      <c r="E5995" s="4">
        <v>44945</v>
      </c>
      <c r="F5995" s="5">
        <v>3.8028851607049052</v>
      </c>
      <c r="G5995" s="5">
        <f>'PG facts'!F29</f>
        <v>8</v>
      </c>
      <c r="H5995" s="5">
        <f t="shared" si="186"/>
        <v>14.461935545509572</v>
      </c>
      <c r="I5995" s="5">
        <f t="shared" si="187"/>
        <v>30.423081285639242</v>
      </c>
    </row>
    <row r="5996" spans="1:9" ht="25" customHeight="1">
      <c r="A5996" s="1"/>
      <c r="B5996" s="1">
        <v>295</v>
      </c>
      <c r="C5996" s="13" t="s">
        <v>47</v>
      </c>
      <c r="D5996" s="4">
        <v>45016</v>
      </c>
      <c r="E5996" s="4">
        <v>45037</v>
      </c>
      <c r="F5996" s="5">
        <v>7.4226951952720999</v>
      </c>
      <c r="G5996" s="5">
        <f>'PG facts'!F36</f>
        <v>9</v>
      </c>
      <c r="H5996" s="5">
        <f t="shared" si="186"/>
        <v>55.09640396191552</v>
      </c>
      <c r="I5996" s="5">
        <f t="shared" si="187"/>
        <v>66.804256757448897</v>
      </c>
    </row>
    <row r="5997" spans="1:9" ht="25" customHeight="1">
      <c r="A5997" s="1"/>
      <c r="B5997" s="1">
        <v>295</v>
      </c>
      <c r="C5997" s="13" t="s">
        <v>47</v>
      </c>
      <c r="D5997" s="4">
        <v>45107</v>
      </c>
      <c r="E5997" s="4">
        <v>45135</v>
      </c>
      <c r="F5997" s="5">
        <v>8.3743642737017066</v>
      </c>
      <c r="G5997" s="5">
        <f>'PG facts'!F43</f>
        <v>5</v>
      </c>
      <c r="H5997" s="5">
        <f t="shared" si="186"/>
        <v>70.129976988651507</v>
      </c>
      <c r="I5997" s="5">
        <f t="shared" si="187"/>
        <v>41.871821368508535</v>
      </c>
    </row>
    <row r="5998" spans="1:9" ht="25" customHeight="1">
      <c r="A5998" s="1"/>
      <c r="B5998" s="1">
        <v>295</v>
      </c>
      <c r="C5998" s="13" t="s">
        <v>47</v>
      </c>
      <c r="D5998" s="4">
        <v>45199</v>
      </c>
      <c r="E5998" s="4">
        <v>45217</v>
      </c>
      <c r="F5998" s="5">
        <v>7.2648038453100305</v>
      </c>
      <c r="G5998" s="5">
        <f>'PG facts'!F50</f>
        <v>10</v>
      </c>
      <c r="H5998" s="5">
        <f t="shared" si="186"/>
        <v>52.777374910831405</v>
      </c>
      <c r="I5998" s="5">
        <f t="shared" si="187"/>
        <v>72.648038453100298</v>
      </c>
    </row>
    <row r="5999" spans="1:9" ht="25" customHeight="1">
      <c r="A5999" s="1"/>
      <c r="B5999" s="1">
        <v>295</v>
      </c>
      <c r="C5999" s="13" t="s">
        <v>47</v>
      </c>
      <c r="D5999" s="4">
        <v>45291</v>
      </c>
      <c r="E5999" s="4">
        <v>45314</v>
      </c>
      <c r="F5999" s="5">
        <v>9.9248015735047268</v>
      </c>
      <c r="G5999" s="5">
        <f>'PG facts'!F57</f>
        <v>2</v>
      </c>
      <c r="H5999" s="5">
        <f t="shared" si="186"/>
        <v>98.501686273441905</v>
      </c>
      <c r="I5999" s="5">
        <f t="shared" si="187"/>
        <v>19.849603147009454</v>
      </c>
    </row>
    <row r="6000" spans="1:9" ht="25" customHeight="1">
      <c r="A6000" s="1"/>
      <c r="B6000" s="1">
        <v>295</v>
      </c>
      <c r="C6000" s="13" t="s">
        <v>47</v>
      </c>
      <c r="D6000" s="4">
        <v>45382</v>
      </c>
      <c r="E6000" s="4">
        <v>45401</v>
      </c>
      <c r="F6000" s="5">
        <v>2.2273073989321102</v>
      </c>
      <c r="G6000" s="5">
        <f>'PG facts'!F64</f>
        <v>2</v>
      </c>
      <c r="H6000" s="5">
        <f t="shared" si="186"/>
        <v>4.9608982493377223</v>
      </c>
      <c r="I6000" s="5">
        <f t="shared" si="187"/>
        <v>4.4546147978642203</v>
      </c>
    </row>
    <row r="6001" spans="1:9" ht="25" customHeight="1">
      <c r="A6001" s="1"/>
      <c r="B6001" s="1">
        <v>295</v>
      </c>
      <c r="C6001" s="13" t="s">
        <v>47</v>
      </c>
      <c r="D6001" s="4">
        <v>45473</v>
      </c>
      <c r="E6001" s="4">
        <v>45503</v>
      </c>
      <c r="F6001" s="5">
        <v>0.86845155741690494</v>
      </c>
      <c r="G6001" s="5">
        <f>'PG facts'!F71</f>
        <v>4</v>
      </c>
      <c r="H6001" s="5">
        <f t="shared" si="186"/>
        <v>0.75420810757984769</v>
      </c>
      <c r="I6001" s="5">
        <f t="shared" si="187"/>
        <v>3.4738062296676198</v>
      </c>
    </row>
    <row r="6002" spans="1:9" ht="25" customHeight="1">
      <c r="A6002" s="1"/>
      <c r="B6002" s="1">
        <v>295</v>
      </c>
      <c r="C6002" s="13" t="s">
        <v>47</v>
      </c>
      <c r="D6002" s="4">
        <v>45565</v>
      </c>
      <c r="E6002" s="4">
        <v>45583</v>
      </c>
      <c r="F6002" s="5">
        <v>5.9453529559420959</v>
      </c>
      <c r="G6002" s="5">
        <f>'PG facts'!F78</f>
        <v>4</v>
      </c>
      <c r="H6002" s="5">
        <f t="shared" si="186"/>
        <v>35.347221770729419</v>
      </c>
      <c r="I6002" s="5">
        <f t="shared" si="187"/>
        <v>23.781411823768384</v>
      </c>
    </row>
    <row r="6003" spans="1:9" ht="25" customHeight="1">
      <c r="A6003" s="1"/>
      <c r="B6003" s="1">
        <v>295</v>
      </c>
      <c r="C6003" s="13" t="s">
        <v>47</v>
      </c>
      <c r="D6003" s="4">
        <v>45657</v>
      </c>
      <c r="E6003" s="4">
        <v>45679</v>
      </c>
      <c r="F6003" s="5">
        <v>3.2153120425093551</v>
      </c>
      <c r="G6003" s="5">
        <f>'PG facts'!F85</f>
        <v>3</v>
      </c>
      <c r="H6003" s="5">
        <f t="shared" si="186"/>
        <v>10.338231530705681</v>
      </c>
      <c r="I6003" s="5">
        <f t="shared" si="187"/>
        <v>9.6459361275280653</v>
      </c>
    </row>
    <row r="6004" spans="1:9" ht="25" customHeight="1">
      <c r="A6004" s="1"/>
      <c r="B6004" s="1">
        <v>295</v>
      </c>
      <c r="C6004" s="13" t="s">
        <v>47</v>
      </c>
      <c r="D6004" s="4">
        <v>45747</v>
      </c>
      <c r="E6004" s="4">
        <v>45771</v>
      </c>
      <c r="F6004" s="5">
        <v>7.2806297567527212</v>
      </c>
      <c r="G6004" s="5">
        <f>'PG facts'!F92</f>
        <v>4</v>
      </c>
      <c r="H6004" s="5">
        <f t="shared" si="186"/>
        <v>53.007569654913191</v>
      </c>
      <c r="I6004" s="5">
        <f t="shared" si="187"/>
        <v>29.122519027010885</v>
      </c>
    </row>
    <row r="6005" spans="1:9" ht="25" customHeight="1">
      <c r="A6005" s="1"/>
      <c r="B6005" s="1">
        <v>295</v>
      </c>
      <c r="C6005" s="13" t="s">
        <v>50</v>
      </c>
      <c r="D6005" s="4">
        <v>44742</v>
      </c>
      <c r="E6005" s="4">
        <v>44771</v>
      </c>
      <c r="F6005" s="5">
        <v>6.658436933295464</v>
      </c>
      <c r="G6005" s="5">
        <f>'PG facts'!F15</f>
        <v>9</v>
      </c>
      <c r="H6005" s="5">
        <f t="shared" si="186"/>
        <v>44.334782394673105</v>
      </c>
      <c r="I6005" s="5">
        <f t="shared" si="187"/>
        <v>59.925932399659175</v>
      </c>
    </row>
    <row r="6006" spans="1:9" ht="25" customHeight="1">
      <c r="A6006" s="1"/>
      <c r="B6006" s="1">
        <v>295</v>
      </c>
      <c r="C6006" s="13" t="s">
        <v>50</v>
      </c>
      <c r="D6006" s="4">
        <v>44834</v>
      </c>
      <c r="E6006" s="4">
        <v>44853</v>
      </c>
      <c r="F6006" s="5">
        <v>3.235995481738696</v>
      </c>
      <c r="G6006" s="5">
        <f>'PG facts'!F22</f>
        <v>8</v>
      </c>
      <c r="H6006" s="5">
        <f t="shared" si="186"/>
        <v>10.471666757833255</v>
      </c>
      <c r="I6006" s="5">
        <f t="shared" si="187"/>
        <v>25.887963853909568</v>
      </c>
    </row>
    <row r="6007" spans="1:9" ht="25" customHeight="1">
      <c r="A6007" s="1"/>
      <c r="B6007" s="1">
        <v>295</v>
      </c>
      <c r="C6007" s="13" t="s">
        <v>50</v>
      </c>
      <c r="D6007" s="4">
        <v>44926</v>
      </c>
      <c r="E6007" s="4">
        <v>44945</v>
      </c>
      <c r="F6007" s="5">
        <v>3.5533938473930382</v>
      </c>
      <c r="G6007" s="5">
        <f>'PG facts'!F29</f>
        <v>8</v>
      </c>
      <c r="H6007" s="5">
        <f t="shared" si="186"/>
        <v>12.626607834690699</v>
      </c>
      <c r="I6007" s="5">
        <f t="shared" si="187"/>
        <v>28.427150779144306</v>
      </c>
    </row>
    <row r="6008" spans="1:9" ht="25" customHeight="1">
      <c r="A6008" s="1"/>
      <c r="B6008" s="1">
        <v>295</v>
      </c>
      <c r="C6008" s="13" t="s">
        <v>50</v>
      </c>
      <c r="D6008" s="4">
        <v>45016</v>
      </c>
      <c r="E6008" s="4">
        <v>45037</v>
      </c>
      <c r="F6008" s="5">
        <v>3.8028851607049052</v>
      </c>
      <c r="G6008" s="5">
        <f>'PG facts'!F36</f>
        <v>9</v>
      </c>
      <c r="H6008" s="5">
        <f t="shared" si="186"/>
        <v>14.461935545509572</v>
      </c>
      <c r="I6008" s="5">
        <f t="shared" si="187"/>
        <v>34.225966446344145</v>
      </c>
    </row>
    <row r="6009" spans="1:9" ht="25" customHeight="1">
      <c r="A6009" s="1"/>
      <c r="B6009" s="1">
        <v>295</v>
      </c>
      <c r="C6009" s="13" t="s">
        <v>50</v>
      </c>
      <c r="D6009" s="4">
        <v>45107</v>
      </c>
      <c r="E6009" s="4">
        <v>45135</v>
      </c>
      <c r="F6009" s="5">
        <v>7.4226951952720999</v>
      </c>
      <c r="G6009" s="5">
        <f>'PG facts'!F43</f>
        <v>5</v>
      </c>
      <c r="H6009" s="5">
        <f t="shared" si="186"/>
        <v>55.09640396191552</v>
      </c>
      <c r="I6009" s="5">
        <f t="shared" si="187"/>
        <v>37.113475976360498</v>
      </c>
    </row>
    <row r="6010" spans="1:9" ht="25" customHeight="1">
      <c r="A6010" s="1"/>
      <c r="B6010" s="1">
        <v>295</v>
      </c>
      <c r="C6010" s="13" t="s">
        <v>50</v>
      </c>
      <c r="D6010" s="4">
        <v>45199</v>
      </c>
      <c r="E6010" s="4">
        <v>45217</v>
      </c>
      <c r="F6010" s="5">
        <v>8.3743642737017066</v>
      </c>
      <c r="G6010" s="5">
        <f>'PG facts'!F50</f>
        <v>10</v>
      </c>
      <c r="H6010" s="5">
        <f t="shared" si="186"/>
        <v>70.129976988651507</v>
      </c>
      <c r="I6010" s="5">
        <f t="shared" si="187"/>
        <v>83.743642737017069</v>
      </c>
    </row>
    <row r="6011" spans="1:9" ht="25" customHeight="1">
      <c r="A6011" s="1"/>
      <c r="B6011" s="1">
        <v>295</v>
      </c>
      <c r="C6011" s="13" t="s">
        <v>50</v>
      </c>
      <c r="D6011" s="4">
        <v>45291</v>
      </c>
      <c r="E6011" s="4">
        <v>45314</v>
      </c>
      <c r="F6011" s="5">
        <v>7.2648038453100305</v>
      </c>
      <c r="G6011" s="5">
        <f>'PG facts'!F57</f>
        <v>2</v>
      </c>
      <c r="H6011" s="5">
        <f t="shared" si="186"/>
        <v>52.777374910831405</v>
      </c>
      <c r="I6011" s="5">
        <f t="shared" si="187"/>
        <v>14.529607690620061</v>
      </c>
    </row>
    <row r="6012" spans="1:9" ht="25" customHeight="1">
      <c r="A6012" s="1"/>
      <c r="B6012" s="1">
        <v>295</v>
      </c>
      <c r="C6012" s="13" t="s">
        <v>50</v>
      </c>
      <c r="D6012" s="4">
        <v>45382</v>
      </c>
      <c r="E6012" s="4">
        <v>45401</v>
      </c>
      <c r="F6012" s="5">
        <v>9.9248015735047268</v>
      </c>
      <c r="G6012" s="5">
        <f>'PG facts'!F64</f>
        <v>2</v>
      </c>
      <c r="H6012" s="5">
        <f t="shared" si="186"/>
        <v>98.501686273441905</v>
      </c>
      <c r="I6012" s="5">
        <f t="shared" si="187"/>
        <v>19.849603147009454</v>
      </c>
    </row>
    <row r="6013" spans="1:9" ht="25" customHeight="1">
      <c r="A6013" s="1"/>
      <c r="B6013" s="1">
        <v>295</v>
      </c>
      <c r="C6013" s="13" t="s">
        <v>50</v>
      </c>
      <c r="D6013" s="4">
        <v>45473</v>
      </c>
      <c r="E6013" s="4">
        <v>45503</v>
      </c>
      <c r="F6013" s="5">
        <v>2.2273073989321102</v>
      </c>
      <c r="G6013" s="5">
        <f>'PG facts'!F71</f>
        <v>4</v>
      </c>
      <c r="H6013" s="5">
        <f t="shared" si="186"/>
        <v>4.9608982493377223</v>
      </c>
      <c r="I6013" s="5">
        <f t="shared" si="187"/>
        <v>8.9092295957284406</v>
      </c>
    </row>
    <row r="6014" spans="1:9" ht="25" customHeight="1">
      <c r="A6014" s="1"/>
      <c r="B6014" s="1">
        <v>295</v>
      </c>
      <c r="C6014" s="13" t="s">
        <v>50</v>
      </c>
      <c r="D6014" s="4">
        <v>45565</v>
      </c>
      <c r="E6014" s="4">
        <v>45583</v>
      </c>
      <c r="F6014" s="5">
        <v>0.86845155741690494</v>
      </c>
      <c r="G6014" s="5">
        <f>'PG facts'!F78</f>
        <v>4</v>
      </c>
      <c r="H6014" s="5">
        <f t="shared" si="186"/>
        <v>0.75420810757984769</v>
      </c>
      <c r="I6014" s="5">
        <f t="shared" si="187"/>
        <v>3.4738062296676198</v>
      </c>
    </row>
    <row r="6015" spans="1:9" ht="25" customHeight="1">
      <c r="A6015" s="1"/>
      <c r="B6015" s="1">
        <v>295</v>
      </c>
      <c r="C6015" s="13" t="s">
        <v>50</v>
      </c>
      <c r="D6015" s="4">
        <v>45657</v>
      </c>
      <c r="E6015" s="4">
        <v>45679</v>
      </c>
      <c r="F6015" s="5">
        <v>5.9453529559420959</v>
      </c>
      <c r="G6015" s="5">
        <f>'PG facts'!F85</f>
        <v>3</v>
      </c>
      <c r="H6015" s="5">
        <f t="shared" si="186"/>
        <v>35.347221770729419</v>
      </c>
      <c r="I6015" s="5">
        <f t="shared" si="187"/>
        <v>17.836058867826289</v>
      </c>
    </row>
    <row r="6016" spans="1:9" ht="25" customHeight="1">
      <c r="A6016" s="1"/>
      <c r="B6016" s="1">
        <v>295</v>
      </c>
      <c r="C6016" s="13" t="s">
        <v>50</v>
      </c>
      <c r="D6016" s="4">
        <v>45747</v>
      </c>
      <c r="E6016" s="4">
        <v>45771</v>
      </c>
      <c r="F6016" s="5">
        <v>3.2153120425093551</v>
      </c>
      <c r="G6016" s="5">
        <f>'PG facts'!F92</f>
        <v>4</v>
      </c>
      <c r="H6016" s="5">
        <f t="shared" si="186"/>
        <v>10.338231530705681</v>
      </c>
      <c r="I6016" s="5">
        <f t="shared" si="187"/>
        <v>12.86124817003742</v>
      </c>
    </row>
    <row r="6017" spans="1:9" ht="25" customHeight="1">
      <c r="A6017" s="1"/>
      <c r="B6017" s="1">
        <v>296</v>
      </c>
      <c r="C6017" s="13" t="s">
        <v>47</v>
      </c>
      <c r="D6017" s="4">
        <v>44651</v>
      </c>
      <c r="E6017" s="4">
        <v>44671</v>
      </c>
      <c r="F6017" s="5">
        <v>6.658436933295464</v>
      </c>
      <c r="G6017" s="5">
        <f>'PG facts'!F8</f>
        <v>16</v>
      </c>
      <c r="H6017" s="5">
        <f t="shared" si="186"/>
        <v>44.334782394673105</v>
      </c>
      <c r="I6017" s="5">
        <f t="shared" si="187"/>
        <v>106.53499093272742</v>
      </c>
    </row>
    <row r="6018" spans="1:9" ht="25" customHeight="1">
      <c r="A6018" s="1"/>
      <c r="B6018" s="1">
        <v>296</v>
      </c>
      <c r="C6018" s="13" t="s">
        <v>47</v>
      </c>
      <c r="D6018" s="4">
        <v>44742</v>
      </c>
      <c r="E6018" s="4">
        <v>44771</v>
      </c>
      <c r="F6018" s="5">
        <v>3.235995481738696</v>
      </c>
      <c r="G6018" s="5">
        <f>'PG facts'!F15</f>
        <v>9</v>
      </c>
      <c r="H6018" s="5">
        <f t="shared" si="186"/>
        <v>10.471666757833255</v>
      </c>
      <c r="I6018" s="5">
        <f t="shared" si="187"/>
        <v>29.123959335648266</v>
      </c>
    </row>
    <row r="6019" spans="1:9" ht="25" customHeight="1">
      <c r="A6019" s="1"/>
      <c r="B6019" s="1">
        <v>296</v>
      </c>
      <c r="C6019" s="13" t="s">
        <v>47</v>
      </c>
      <c r="D6019" s="4">
        <v>44834</v>
      </c>
      <c r="E6019" s="4">
        <v>44853</v>
      </c>
      <c r="F6019" s="5">
        <v>3.5533938473930382</v>
      </c>
      <c r="G6019" s="5">
        <f>'PG facts'!F22</f>
        <v>8</v>
      </c>
      <c r="H6019" s="5">
        <f t="shared" si="186"/>
        <v>12.626607834690699</v>
      </c>
      <c r="I6019" s="5">
        <f t="shared" si="187"/>
        <v>28.427150779144306</v>
      </c>
    </row>
    <row r="6020" spans="1:9" ht="25" customHeight="1">
      <c r="A6020" s="1"/>
      <c r="B6020" s="1">
        <v>296</v>
      </c>
      <c r="C6020" s="13" t="s">
        <v>47</v>
      </c>
      <c r="D6020" s="4">
        <v>44926</v>
      </c>
      <c r="E6020" s="4">
        <v>44945</v>
      </c>
      <c r="F6020" s="5">
        <v>3.8028851607049052</v>
      </c>
      <c r="G6020" s="5">
        <f>'PG facts'!F29</f>
        <v>8</v>
      </c>
      <c r="H6020" s="5">
        <f t="shared" si="186"/>
        <v>14.461935545509572</v>
      </c>
      <c r="I6020" s="5">
        <f t="shared" si="187"/>
        <v>30.423081285639242</v>
      </c>
    </row>
    <row r="6021" spans="1:9" ht="25" customHeight="1">
      <c r="A6021" s="1"/>
      <c r="B6021" s="1">
        <v>296</v>
      </c>
      <c r="C6021" s="13" t="s">
        <v>47</v>
      </c>
      <c r="D6021" s="4">
        <v>45016</v>
      </c>
      <c r="E6021" s="4">
        <v>45037</v>
      </c>
      <c r="F6021" s="5">
        <v>7.4226951952720999</v>
      </c>
      <c r="G6021" s="5">
        <f>'PG facts'!F36</f>
        <v>9</v>
      </c>
      <c r="H6021" s="5">
        <f t="shared" si="186"/>
        <v>55.09640396191552</v>
      </c>
      <c r="I6021" s="5">
        <f t="shared" si="187"/>
        <v>66.804256757448897</v>
      </c>
    </row>
    <row r="6022" spans="1:9" ht="25" customHeight="1">
      <c r="A6022" s="1"/>
      <c r="B6022" s="1">
        <v>296</v>
      </c>
      <c r="C6022" s="13" t="s">
        <v>47</v>
      </c>
      <c r="D6022" s="4">
        <v>45107</v>
      </c>
      <c r="E6022" s="4">
        <v>45135</v>
      </c>
      <c r="F6022" s="5">
        <v>8.3743642737017066</v>
      </c>
      <c r="G6022" s="5">
        <f>'PG facts'!F43</f>
        <v>5</v>
      </c>
      <c r="H6022" s="5">
        <f t="shared" ref="H6022:H6085" si="188">F6022^2</f>
        <v>70.129976988651507</v>
      </c>
      <c r="I6022" s="5">
        <f t="shared" ref="I6022:I6085" si="189">F6022*G6022</f>
        <v>41.871821368508535</v>
      </c>
    </row>
    <row r="6023" spans="1:9" ht="25" customHeight="1">
      <c r="A6023" s="1"/>
      <c r="B6023" s="1">
        <v>296</v>
      </c>
      <c r="C6023" s="13" t="s">
        <v>47</v>
      </c>
      <c r="D6023" s="4">
        <v>45199</v>
      </c>
      <c r="E6023" s="4">
        <v>45217</v>
      </c>
      <c r="F6023" s="5">
        <v>7.2648038453100305</v>
      </c>
      <c r="G6023" s="5">
        <f>'PG facts'!F50</f>
        <v>10</v>
      </c>
      <c r="H6023" s="5">
        <f t="shared" si="188"/>
        <v>52.777374910831405</v>
      </c>
      <c r="I6023" s="5">
        <f t="shared" si="189"/>
        <v>72.648038453100298</v>
      </c>
    </row>
    <row r="6024" spans="1:9" ht="25" customHeight="1">
      <c r="A6024" s="1"/>
      <c r="B6024" s="1">
        <v>296</v>
      </c>
      <c r="C6024" s="13" t="s">
        <v>47</v>
      </c>
      <c r="D6024" s="4">
        <v>45291</v>
      </c>
      <c r="E6024" s="4">
        <v>45314</v>
      </c>
      <c r="F6024" s="5">
        <v>9.9248015735047268</v>
      </c>
      <c r="G6024" s="5">
        <f>'PG facts'!F57</f>
        <v>2</v>
      </c>
      <c r="H6024" s="5">
        <f t="shared" si="188"/>
        <v>98.501686273441905</v>
      </c>
      <c r="I6024" s="5">
        <f t="shared" si="189"/>
        <v>19.849603147009454</v>
      </c>
    </row>
    <row r="6025" spans="1:9" ht="25" customHeight="1">
      <c r="A6025" s="1"/>
      <c r="B6025" s="1">
        <v>296</v>
      </c>
      <c r="C6025" s="13" t="s">
        <v>47</v>
      </c>
      <c r="D6025" s="4">
        <v>45382</v>
      </c>
      <c r="E6025" s="4">
        <v>45401</v>
      </c>
      <c r="F6025" s="5">
        <v>2.2273073989321102</v>
      </c>
      <c r="G6025" s="5">
        <f>'PG facts'!F64</f>
        <v>2</v>
      </c>
      <c r="H6025" s="5">
        <f t="shared" si="188"/>
        <v>4.9608982493377223</v>
      </c>
      <c r="I6025" s="5">
        <f t="shared" si="189"/>
        <v>4.4546147978642203</v>
      </c>
    </row>
    <row r="6026" spans="1:9" ht="25" customHeight="1">
      <c r="A6026" s="1"/>
      <c r="B6026" s="1">
        <v>296</v>
      </c>
      <c r="C6026" s="13" t="s">
        <v>47</v>
      </c>
      <c r="D6026" s="4">
        <v>45473</v>
      </c>
      <c r="E6026" s="4">
        <v>45503</v>
      </c>
      <c r="F6026" s="5">
        <v>0.83386306697079693</v>
      </c>
      <c r="G6026" s="5">
        <f>'PG facts'!F71</f>
        <v>4</v>
      </c>
      <c r="H6026" s="5">
        <f t="shared" si="188"/>
        <v>0.69532761445794378</v>
      </c>
      <c r="I6026" s="5">
        <f t="shared" si="189"/>
        <v>3.3354522678831877</v>
      </c>
    </row>
    <row r="6027" spans="1:9" ht="25" customHeight="1">
      <c r="A6027" s="1"/>
      <c r="B6027" s="1">
        <v>296</v>
      </c>
      <c r="C6027" s="13" t="s">
        <v>47</v>
      </c>
      <c r="D6027" s="4">
        <v>45565</v>
      </c>
      <c r="E6027" s="4">
        <v>45583</v>
      </c>
      <c r="F6027" s="5">
        <v>5.9453529559420959</v>
      </c>
      <c r="G6027" s="5">
        <f>'PG facts'!F78</f>
        <v>4</v>
      </c>
      <c r="H6027" s="5">
        <f t="shared" si="188"/>
        <v>35.347221770729419</v>
      </c>
      <c r="I6027" s="5">
        <f t="shared" si="189"/>
        <v>23.781411823768384</v>
      </c>
    </row>
    <row r="6028" spans="1:9" ht="25" customHeight="1">
      <c r="A6028" s="1"/>
      <c r="B6028" s="1">
        <v>296</v>
      </c>
      <c r="C6028" s="13" t="s">
        <v>47</v>
      </c>
      <c r="D6028" s="4">
        <v>45657</v>
      </c>
      <c r="E6028" s="4">
        <v>45679</v>
      </c>
      <c r="F6028" s="5">
        <v>3.2153120425093551</v>
      </c>
      <c r="G6028" s="5">
        <f>'PG facts'!F85</f>
        <v>3</v>
      </c>
      <c r="H6028" s="5">
        <f t="shared" si="188"/>
        <v>10.338231530705681</v>
      </c>
      <c r="I6028" s="5">
        <f t="shared" si="189"/>
        <v>9.6459361275280653</v>
      </c>
    </row>
    <row r="6029" spans="1:9" ht="25" customHeight="1">
      <c r="A6029" s="1"/>
      <c r="B6029" s="1">
        <v>296</v>
      </c>
      <c r="C6029" s="13" t="s">
        <v>47</v>
      </c>
      <c r="D6029" s="4">
        <v>45747</v>
      </c>
      <c r="E6029" s="4">
        <v>45771</v>
      </c>
      <c r="F6029" s="5">
        <v>7.2806297567527212</v>
      </c>
      <c r="G6029" s="5">
        <f>'PG facts'!F92</f>
        <v>4</v>
      </c>
      <c r="H6029" s="5">
        <f t="shared" si="188"/>
        <v>53.007569654913191</v>
      </c>
      <c r="I6029" s="5">
        <f t="shared" si="189"/>
        <v>29.122519027010885</v>
      </c>
    </row>
    <row r="6030" spans="1:9" ht="25" customHeight="1">
      <c r="A6030" s="1"/>
      <c r="B6030" s="1">
        <v>296</v>
      </c>
      <c r="C6030" s="13" t="s">
        <v>50</v>
      </c>
      <c r="D6030" s="4">
        <v>44742</v>
      </c>
      <c r="E6030" s="4">
        <v>44771</v>
      </c>
      <c r="F6030" s="5">
        <v>6.658436933295464</v>
      </c>
      <c r="G6030" s="5">
        <f>'PG facts'!F15</f>
        <v>9</v>
      </c>
      <c r="H6030" s="5">
        <f t="shared" si="188"/>
        <v>44.334782394673105</v>
      </c>
      <c r="I6030" s="5">
        <f t="shared" si="189"/>
        <v>59.925932399659175</v>
      </c>
    </row>
    <row r="6031" spans="1:9" ht="25" customHeight="1">
      <c r="A6031" s="1"/>
      <c r="B6031" s="1">
        <v>296</v>
      </c>
      <c r="C6031" s="13" t="s">
        <v>50</v>
      </c>
      <c r="D6031" s="4">
        <v>44834</v>
      </c>
      <c r="E6031" s="4">
        <v>44853</v>
      </c>
      <c r="F6031" s="5">
        <v>3.235995481738696</v>
      </c>
      <c r="G6031" s="5">
        <f>'PG facts'!F22</f>
        <v>8</v>
      </c>
      <c r="H6031" s="5">
        <f t="shared" si="188"/>
        <v>10.471666757833255</v>
      </c>
      <c r="I6031" s="5">
        <f t="shared" si="189"/>
        <v>25.887963853909568</v>
      </c>
    </row>
    <row r="6032" spans="1:9" ht="25" customHeight="1">
      <c r="A6032" s="1"/>
      <c r="B6032" s="1">
        <v>296</v>
      </c>
      <c r="C6032" s="13" t="s">
        <v>50</v>
      </c>
      <c r="D6032" s="4">
        <v>44926</v>
      </c>
      <c r="E6032" s="4">
        <v>44945</v>
      </c>
      <c r="F6032" s="5">
        <v>3.5533938473930382</v>
      </c>
      <c r="G6032" s="5">
        <f>'PG facts'!F29</f>
        <v>8</v>
      </c>
      <c r="H6032" s="5">
        <f t="shared" si="188"/>
        <v>12.626607834690699</v>
      </c>
      <c r="I6032" s="5">
        <f t="shared" si="189"/>
        <v>28.427150779144306</v>
      </c>
    </row>
    <row r="6033" spans="1:9" ht="25" customHeight="1">
      <c r="A6033" s="1"/>
      <c r="B6033" s="1">
        <v>296</v>
      </c>
      <c r="C6033" s="13" t="s">
        <v>50</v>
      </c>
      <c r="D6033" s="4">
        <v>45016</v>
      </c>
      <c r="E6033" s="4">
        <v>45037</v>
      </c>
      <c r="F6033" s="5">
        <v>3.8028851607049052</v>
      </c>
      <c r="G6033" s="5">
        <f>'PG facts'!F36</f>
        <v>9</v>
      </c>
      <c r="H6033" s="5">
        <f t="shared" si="188"/>
        <v>14.461935545509572</v>
      </c>
      <c r="I6033" s="5">
        <f t="shared" si="189"/>
        <v>34.225966446344145</v>
      </c>
    </row>
    <row r="6034" spans="1:9" ht="25" customHeight="1">
      <c r="A6034" s="1"/>
      <c r="B6034" s="1">
        <v>296</v>
      </c>
      <c r="C6034" s="13" t="s">
        <v>50</v>
      </c>
      <c r="D6034" s="4">
        <v>45107</v>
      </c>
      <c r="E6034" s="4">
        <v>45135</v>
      </c>
      <c r="F6034" s="5">
        <v>7.4226951952720999</v>
      </c>
      <c r="G6034" s="5">
        <f>'PG facts'!F43</f>
        <v>5</v>
      </c>
      <c r="H6034" s="5">
        <f t="shared" si="188"/>
        <v>55.09640396191552</v>
      </c>
      <c r="I6034" s="5">
        <f t="shared" si="189"/>
        <v>37.113475976360498</v>
      </c>
    </row>
    <row r="6035" spans="1:9" ht="25" customHeight="1">
      <c r="A6035" s="1"/>
      <c r="B6035" s="1">
        <v>296</v>
      </c>
      <c r="C6035" s="13" t="s">
        <v>50</v>
      </c>
      <c r="D6035" s="4">
        <v>45199</v>
      </c>
      <c r="E6035" s="4">
        <v>45217</v>
      </c>
      <c r="F6035" s="5">
        <v>8.3743642737017066</v>
      </c>
      <c r="G6035" s="5">
        <f>'PG facts'!F50</f>
        <v>10</v>
      </c>
      <c r="H6035" s="5">
        <f t="shared" si="188"/>
        <v>70.129976988651507</v>
      </c>
      <c r="I6035" s="5">
        <f t="shared" si="189"/>
        <v>83.743642737017069</v>
      </c>
    </row>
    <row r="6036" spans="1:9" ht="25" customHeight="1">
      <c r="A6036" s="1"/>
      <c r="B6036" s="1">
        <v>296</v>
      </c>
      <c r="C6036" s="13" t="s">
        <v>50</v>
      </c>
      <c r="D6036" s="4">
        <v>45291</v>
      </c>
      <c r="E6036" s="4">
        <v>45314</v>
      </c>
      <c r="F6036" s="5">
        <v>7.2648038453100305</v>
      </c>
      <c r="G6036" s="5">
        <f>'PG facts'!F57</f>
        <v>2</v>
      </c>
      <c r="H6036" s="5">
        <f t="shared" si="188"/>
        <v>52.777374910831405</v>
      </c>
      <c r="I6036" s="5">
        <f t="shared" si="189"/>
        <v>14.529607690620061</v>
      </c>
    </row>
    <row r="6037" spans="1:9" ht="25" customHeight="1">
      <c r="A6037" s="1"/>
      <c r="B6037" s="1">
        <v>296</v>
      </c>
      <c r="C6037" s="13" t="s">
        <v>50</v>
      </c>
      <c r="D6037" s="4">
        <v>45382</v>
      </c>
      <c r="E6037" s="4">
        <v>45401</v>
      </c>
      <c r="F6037" s="5">
        <v>9.9248015735047268</v>
      </c>
      <c r="G6037" s="5">
        <f>'PG facts'!F64</f>
        <v>2</v>
      </c>
      <c r="H6037" s="5">
        <f t="shared" si="188"/>
        <v>98.501686273441905</v>
      </c>
      <c r="I6037" s="5">
        <f t="shared" si="189"/>
        <v>19.849603147009454</v>
      </c>
    </row>
    <row r="6038" spans="1:9" ht="25" customHeight="1">
      <c r="A6038" s="1"/>
      <c r="B6038" s="1">
        <v>296</v>
      </c>
      <c r="C6038" s="13" t="s">
        <v>50</v>
      </c>
      <c r="D6038" s="4">
        <v>45473</v>
      </c>
      <c r="E6038" s="4">
        <v>45503</v>
      </c>
      <c r="F6038" s="5">
        <v>2.2273073989321102</v>
      </c>
      <c r="G6038" s="5">
        <f>'PG facts'!F71</f>
        <v>4</v>
      </c>
      <c r="H6038" s="5">
        <f t="shared" si="188"/>
        <v>4.9608982493377223</v>
      </c>
      <c r="I6038" s="5">
        <f t="shared" si="189"/>
        <v>8.9092295957284406</v>
      </c>
    </row>
    <row r="6039" spans="1:9" ht="25" customHeight="1">
      <c r="A6039" s="1"/>
      <c r="B6039" s="1">
        <v>296</v>
      </c>
      <c r="C6039" s="13" t="s">
        <v>50</v>
      </c>
      <c r="D6039" s="4">
        <v>45565</v>
      </c>
      <c r="E6039" s="4">
        <v>45583</v>
      </c>
      <c r="F6039" s="5">
        <v>0.83386306697079693</v>
      </c>
      <c r="G6039" s="5">
        <f>'PG facts'!F78</f>
        <v>4</v>
      </c>
      <c r="H6039" s="5">
        <f t="shared" si="188"/>
        <v>0.69532761445794378</v>
      </c>
      <c r="I6039" s="5">
        <f t="shared" si="189"/>
        <v>3.3354522678831877</v>
      </c>
    </row>
    <row r="6040" spans="1:9" ht="25" customHeight="1">
      <c r="A6040" s="1"/>
      <c r="B6040" s="1">
        <v>296</v>
      </c>
      <c r="C6040" s="13" t="s">
        <v>50</v>
      </c>
      <c r="D6040" s="4">
        <v>45657</v>
      </c>
      <c r="E6040" s="4">
        <v>45679</v>
      </c>
      <c r="F6040" s="5">
        <v>5.9453529559420959</v>
      </c>
      <c r="G6040" s="5">
        <f>'PG facts'!F85</f>
        <v>3</v>
      </c>
      <c r="H6040" s="5">
        <f t="shared" si="188"/>
        <v>35.347221770729419</v>
      </c>
      <c r="I6040" s="5">
        <f t="shared" si="189"/>
        <v>17.836058867826289</v>
      </c>
    </row>
    <row r="6041" spans="1:9" ht="25" customHeight="1">
      <c r="A6041" s="1"/>
      <c r="B6041" s="1">
        <v>296</v>
      </c>
      <c r="C6041" s="13" t="s">
        <v>50</v>
      </c>
      <c r="D6041" s="4">
        <v>45747</v>
      </c>
      <c r="E6041" s="4">
        <v>45771</v>
      </c>
      <c r="F6041" s="5">
        <v>3.2153120425093551</v>
      </c>
      <c r="G6041" s="5">
        <f>'PG facts'!F92</f>
        <v>4</v>
      </c>
      <c r="H6041" s="5">
        <f t="shared" si="188"/>
        <v>10.338231530705681</v>
      </c>
      <c r="I6041" s="5">
        <f t="shared" si="189"/>
        <v>12.86124817003742</v>
      </c>
    </row>
    <row r="6042" spans="1:9" ht="25" customHeight="1">
      <c r="A6042" s="1"/>
      <c r="B6042" s="1">
        <v>297</v>
      </c>
      <c r="C6042" s="13" t="s">
        <v>47</v>
      </c>
      <c r="D6042" s="4">
        <v>44651</v>
      </c>
      <c r="E6042" s="4">
        <v>44671</v>
      </c>
      <c r="F6042" s="5">
        <v>6.658436933295464</v>
      </c>
      <c r="G6042" s="5">
        <f>'PG facts'!F8</f>
        <v>16</v>
      </c>
      <c r="H6042" s="5">
        <f t="shared" si="188"/>
        <v>44.334782394673105</v>
      </c>
      <c r="I6042" s="5">
        <f t="shared" si="189"/>
        <v>106.53499093272742</v>
      </c>
    </row>
    <row r="6043" spans="1:9" ht="25" customHeight="1">
      <c r="A6043" s="1"/>
      <c r="B6043" s="1">
        <v>297</v>
      </c>
      <c r="C6043" s="13" t="s">
        <v>47</v>
      </c>
      <c r="D6043" s="4">
        <v>44742</v>
      </c>
      <c r="E6043" s="4">
        <v>44771</v>
      </c>
      <c r="F6043" s="5">
        <v>3.235995481738696</v>
      </c>
      <c r="G6043" s="5">
        <f>'PG facts'!F15</f>
        <v>9</v>
      </c>
      <c r="H6043" s="5">
        <f t="shared" si="188"/>
        <v>10.471666757833255</v>
      </c>
      <c r="I6043" s="5">
        <f t="shared" si="189"/>
        <v>29.123959335648266</v>
      </c>
    </row>
    <row r="6044" spans="1:9" ht="25" customHeight="1">
      <c r="A6044" s="1"/>
      <c r="B6044" s="1">
        <v>297</v>
      </c>
      <c r="C6044" s="13" t="s">
        <v>47</v>
      </c>
      <c r="D6044" s="4">
        <v>44834</v>
      </c>
      <c r="E6044" s="4">
        <v>44853</v>
      </c>
      <c r="F6044" s="5">
        <v>3.5533938473930382</v>
      </c>
      <c r="G6044" s="5">
        <f>'PG facts'!F22</f>
        <v>8</v>
      </c>
      <c r="H6044" s="5">
        <f t="shared" si="188"/>
        <v>12.626607834690699</v>
      </c>
      <c r="I6044" s="5">
        <f t="shared" si="189"/>
        <v>28.427150779144306</v>
      </c>
    </row>
    <row r="6045" spans="1:9" ht="25" customHeight="1">
      <c r="A6045" s="1"/>
      <c r="B6045" s="1">
        <v>297</v>
      </c>
      <c r="C6045" s="13" t="s">
        <v>47</v>
      </c>
      <c r="D6045" s="4">
        <v>44926</v>
      </c>
      <c r="E6045" s="4">
        <v>44945</v>
      </c>
      <c r="F6045" s="5">
        <v>3.8028851607049052</v>
      </c>
      <c r="G6045" s="5">
        <f>'PG facts'!F29</f>
        <v>8</v>
      </c>
      <c r="H6045" s="5">
        <f t="shared" si="188"/>
        <v>14.461935545509572</v>
      </c>
      <c r="I6045" s="5">
        <f t="shared" si="189"/>
        <v>30.423081285639242</v>
      </c>
    </row>
    <row r="6046" spans="1:9" ht="25" customHeight="1">
      <c r="A6046" s="1"/>
      <c r="B6046" s="1">
        <v>297</v>
      </c>
      <c r="C6046" s="13" t="s">
        <v>47</v>
      </c>
      <c r="D6046" s="4">
        <v>45016</v>
      </c>
      <c r="E6046" s="4">
        <v>45037</v>
      </c>
      <c r="F6046" s="5">
        <v>7.4226951952720999</v>
      </c>
      <c r="G6046" s="5">
        <f>'PG facts'!F36</f>
        <v>9</v>
      </c>
      <c r="H6046" s="5">
        <f t="shared" si="188"/>
        <v>55.09640396191552</v>
      </c>
      <c r="I6046" s="5">
        <f t="shared" si="189"/>
        <v>66.804256757448897</v>
      </c>
    </row>
    <row r="6047" spans="1:9" ht="25" customHeight="1">
      <c r="A6047" s="1"/>
      <c r="B6047" s="1">
        <v>297</v>
      </c>
      <c r="C6047" s="13" t="s">
        <v>47</v>
      </c>
      <c r="D6047" s="4">
        <v>45107</v>
      </c>
      <c r="E6047" s="4">
        <v>45135</v>
      </c>
      <c r="F6047" s="5">
        <v>8.3743642737017066</v>
      </c>
      <c r="G6047" s="5">
        <f>'PG facts'!F43</f>
        <v>5</v>
      </c>
      <c r="H6047" s="5">
        <f t="shared" si="188"/>
        <v>70.129976988651507</v>
      </c>
      <c r="I6047" s="5">
        <f t="shared" si="189"/>
        <v>41.871821368508535</v>
      </c>
    </row>
    <row r="6048" spans="1:9" ht="25" customHeight="1">
      <c r="A6048" s="1"/>
      <c r="B6048" s="1">
        <v>297</v>
      </c>
      <c r="C6048" s="13" t="s">
        <v>47</v>
      </c>
      <c r="D6048" s="4">
        <v>45199</v>
      </c>
      <c r="E6048" s="4">
        <v>45217</v>
      </c>
      <c r="F6048" s="5">
        <v>7.2648038453100305</v>
      </c>
      <c r="G6048" s="5">
        <f>'PG facts'!F50</f>
        <v>10</v>
      </c>
      <c r="H6048" s="5">
        <f t="shared" si="188"/>
        <v>52.777374910831405</v>
      </c>
      <c r="I6048" s="5">
        <f t="shared" si="189"/>
        <v>72.648038453100298</v>
      </c>
    </row>
    <row r="6049" spans="1:9" ht="25" customHeight="1">
      <c r="A6049" s="1"/>
      <c r="B6049" s="1">
        <v>297</v>
      </c>
      <c r="C6049" s="13" t="s">
        <v>47</v>
      </c>
      <c r="D6049" s="4">
        <v>45291</v>
      </c>
      <c r="E6049" s="4">
        <v>45314</v>
      </c>
      <c r="F6049" s="5">
        <v>9.9248015735047268</v>
      </c>
      <c r="G6049" s="5">
        <f>'PG facts'!F57</f>
        <v>2</v>
      </c>
      <c r="H6049" s="5">
        <f t="shared" si="188"/>
        <v>98.501686273441905</v>
      </c>
      <c r="I6049" s="5">
        <f t="shared" si="189"/>
        <v>19.849603147009454</v>
      </c>
    </row>
    <row r="6050" spans="1:9" ht="25" customHeight="1">
      <c r="A6050" s="1"/>
      <c r="B6050" s="1">
        <v>297</v>
      </c>
      <c r="C6050" s="13" t="s">
        <v>47</v>
      </c>
      <c r="D6050" s="4">
        <v>45382</v>
      </c>
      <c r="E6050" s="4">
        <v>45401</v>
      </c>
      <c r="F6050" s="5">
        <v>2.2273073989321102</v>
      </c>
      <c r="G6050" s="5">
        <f>'PG facts'!F64</f>
        <v>2</v>
      </c>
      <c r="H6050" s="5">
        <f t="shared" si="188"/>
        <v>4.9608982493377223</v>
      </c>
      <c r="I6050" s="5">
        <f t="shared" si="189"/>
        <v>4.4546147978642203</v>
      </c>
    </row>
    <row r="6051" spans="1:9" ht="25" customHeight="1">
      <c r="A6051" s="1"/>
      <c r="B6051" s="1">
        <v>297</v>
      </c>
      <c r="C6051" s="13" t="s">
        <v>47</v>
      </c>
      <c r="D6051" s="4">
        <v>45473</v>
      </c>
      <c r="E6051" s="4">
        <v>45503</v>
      </c>
      <c r="F6051" s="5">
        <v>0.83386306697079693</v>
      </c>
      <c r="G6051" s="5">
        <f>'PG facts'!F71</f>
        <v>4</v>
      </c>
      <c r="H6051" s="5">
        <f t="shared" si="188"/>
        <v>0.69532761445794378</v>
      </c>
      <c r="I6051" s="5">
        <f t="shared" si="189"/>
        <v>3.3354522678831877</v>
      </c>
    </row>
    <row r="6052" spans="1:9" ht="25" customHeight="1">
      <c r="A6052" s="1"/>
      <c r="B6052" s="1">
        <v>297</v>
      </c>
      <c r="C6052" s="13" t="s">
        <v>47</v>
      </c>
      <c r="D6052" s="4">
        <v>45565</v>
      </c>
      <c r="E6052" s="4">
        <v>45583</v>
      </c>
      <c r="F6052" s="5">
        <v>5.9453529559420959</v>
      </c>
      <c r="G6052" s="5">
        <f>'PG facts'!F78</f>
        <v>4</v>
      </c>
      <c r="H6052" s="5">
        <f t="shared" si="188"/>
        <v>35.347221770729419</v>
      </c>
      <c r="I6052" s="5">
        <f t="shared" si="189"/>
        <v>23.781411823768384</v>
      </c>
    </row>
    <row r="6053" spans="1:9" ht="25" customHeight="1">
      <c r="A6053" s="1"/>
      <c r="B6053" s="1">
        <v>297</v>
      </c>
      <c r="C6053" s="13" t="s">
        <v>47</v>
      </c>
      <c r="D6053" s="4">
        <v>45657</v>
      </c>
      <c r="E6053" s="4">
        <v>45679</v>
      </c>
      <c r="F6053" s="5">
        <v>3.2153120425093551</v>
      </c>
      <c r="G6053" s="5">
        <f>'PG facts'!F85</f>
        <v>3</v>
      </c>
      <c r="H6053" s="5">
        <f t="shared" si="188"/>
        <v>10.338231530705681</v>
      </c>
      <c r="I6053" s="5">
        <f t="shared" si="189"/>
        <v>9.6459361275280653</v>
      </c>
    </row>
    <row r="6054" spans="1:9" ht="25" customHeight="1">
      <c r="A6054" s="1"/>
      <c r="B6054" s="1">
        <v>297</v>
      </c>
      <c r="C6054" s="13" t="s">
        <v>47</v>
      </c>
      <c r="D6054" s="4">
        <v>45747</v>
      </c>
      <c r="E6054" s="4">
        <v>45771</v>
      </c>
      <c r="F6054" s="5">
        <v>7.2806297567527212</v>
      </c>
      <c r="G6054" s="5">
        <f>'PG facts'!F92</f>
        <v>4</v>
      </c>
      <c r="H6054" s="5">
        <f t="shared" si="188"/>
        <v>53.007569654913191</v>
      </c>
      <c r="I6054" s="5">
        <f t="shared" si="189"/>
        <v>29.122519027010885</v>
      </c>
    </row>
    <row r="6055" spans="1:9" ht="25" customHeight="1">
      <c r="A6055" s="1"/>
      <c r="B6055" s="1">
        <v>297</v>
      </c>
      <c r="C6055" s="13" t="s">
        <v>50</v>
      </c>
      <c r="D6055" s="4">
        <v>44742</v>
      </c>
      <c r="E6055" s="4">
        <v>44771</v>
      </c>
      <c r="F6055" s="5">
        <v>6.658436933295464</v>
      </c>
      <c r="G6055" s="5">
        <f>'PG facts'!F15</f>
        <v>9</v>
      </c>
      <c r="H6055" s="5">
        <f t="shared" si="188"/>
        <v>44.334782394673105</v>
      </c>
      <c r="I6055" s="5">
        <f t="shared" si="189"/>
        <v>59.925932399659175</v>
      </c>
    </row>
    <row r="6056" spans="1:9" ht="25" customHeight="1">
      <c r="A6056" s="1"/>
      <c r="B6056" s="1">
        <v>297</v>
      </c>
      <c r="C6056" s="13" t="s">
        <v>50</v>
      </c>
      <c r="D6056" s="4">
        <v>44834</v>
      </c>
      <c r="E6056" s="4">
        <v>44853</v>
      </c>
      <c r="F6056" s="5">
        <v>3.235995481738696</v>
      </c>
      <c r="G6056" s="5">
        <f>'PG facts'!F22</f>
        <v>8</v>
      </c>
      <c r="H6056" s="5">
        <f t="shared" si="188"/>
        <v>10.471666757833255</v>
      </c>
      <c r="I6056" s="5">
        <f t="shared" si="189"/>
        <v>25.887963853909568</v>
      </c>
    </row>
    <row r="6057" spans="1:9" ht="25" customHeight="1">
      <c r="A6057" s="1"/>
      <c r="B6057" s="1">
        <v>297</v>
      </c>
      <c r="C6057" s="13" t="s">
        <v>50</v>
      </c>
      <c r="D6057" s="4">
        <v>44926</v>
      </c>
      <c r="E6057" s="4">
        <v>44945</v>
      </c>
      <c r="F6057" s="5">
        <v>3.5533938473930382</v>
      </c>
      <c r="G6057" s="5">
        <f>'PG facts'!F29</f>
        <v>8</v>
      </c>
      <c r="H6057" s="5">
        <f t="shared" si="188"/>
        <v>12.626607834690699</v>
      </c>
      <c r="I6057" s="5">
        <f t="shared" si="189"/>
        <v>28.427150779144306</v>
      </c>
    </row>
    <row r="6058" spans="1:9" ht="25" customHeight="1">
      <c r="A6058" s="1"/>
      <c r="B6058" s="1">
        <v>297</v>
      </c>
      <c r="C6058" s="13" t="s">
        <v>50</v>
      </c>
      <c r="D6058" s="4">
        <v>45016</v>
      </c>
      <c r="E6058" s="4">
        <v>45037</v>
      </c>
      <c r="F6058" s="5">
        <v>3.8028851607049052</v>
      </c>
      <c r="G6058" s="5">
        <f>'PG facts'!F36</f>
        <v>9</v>
      </c>
      <c r="H6058" s="5">
        <f t="shared" si="188"/>
        <v>14.461935545509572</v>
      </c>
      <c r="I6058" s="5">
        <f t="shared" si="189"/>
        <v>34.225966446344145</v>
      </c>
    </row>
    <row r="6059" spans="1:9" ht="25" customHeight="1">
      <c r="A6059" s="1"/>
      <c r="B6059" s="1">
        <v>297</v>
      </c>
      <c r="C6059" s="13" t="s">
        <v>50</v>
      </c>
      <c r="D6059" s="4">
        <v>45107</v>
      </c>
      <c r="E6059" s="4">
        <v>45135</v>
      </c>
      <c r="F6059" s="5">
        <v>7.4226951952720999</v>
      </c>
      <c r="G6059" s="5">
        <f>'PG facts'!F43</f>
        <v>5</v>
      </c>
      <c r="H6059" s="5">
        <f t="shared" si="188"/>
        <v>55.09640396191552</v>
      </c>
      <c r="I6059" s="5">
        <f t="shared" si="189"/>
        <v>37.113475976360498</v>
      </c>
    </row>
    <row r="6060" spans="1:9" ht="25" customHeight="1">
      <c r="A6060" s="1"/>
      <c r="B6060" s="1">
        <v>297</v>
      </c>
      <c r="C6060" s="13" t="s">
        <v>50</v>
      </c>
      <c r="D6060" s="4">
        <v>45199</v>
      </c>
      <c r="E6060" s="4">
        <v>45217</v>
      </c>
      <c r="F6060" s="5">
        <v>8.3743642737017066</v>
      </c>
      <c r="G6060" s="5">
        <f>'PG facts'!F50</f>
        <v>10</v>
      </c>
      <c r="H6060" s="5">
        <f t="shared" si="188"/>
        <v>70.129976988651507</v>
      </c>
      <c r="I6060" s="5">
        <f t="shared" si="189"/>
        <v>83.743642737017069</v>
      </c>
    </row>
    <row r="6061" spans="1:9" ht="25" customHeight="1">
      <c r="A6061" s="1"/>
      <c r="B6061" s="1">
        <v>297</v>
      </c>
      <c r="C6061" s="13" t="s">
        <v>50</v>
      </c>
      <c r="D6061" s="4">
        <v>45291</v>
      </c>
      <c r="E6061" s="4">
        <v>45314</v>
      </c>
      <c r="F6061" s="5">
        <v>7.2648038453100305</v>
      </c>
      <c r="G6061" s="5">
        <f>'PG facts'!F57</f>
        <v>2</v>
      </c>
      <c r="H6061" s="5">
        <f t="shared" si="188"/>
        <v>52.777374910831405</v>
      </c>
      <c r="I6061" s="5">
        <f t="shared" si="189"/>
        <v>14.529607690620061</v>
      </c>
    </row>
    <row r="6062" spans="1:9" ht="25" customHeight="1">
      <c r="A6062" s="1"/>
      <c r="B6062" s="1">
        <v>297</v>
      </c>
      <c r="C6062" s="13" t="s">
        <v>50</v>
      </c>
      <c r="D6062" s="4">
        <v>45382</v>
      </c>
      <c r="E6062" s="4">
        <v>45401</v>
      </c>
      <c r="F6062" s="5">
        <v>9.9248015735047268</v>
      </c>
      <c r="G6062" s="5">
        <f>'PG facts'!F64</f>
        <v>2</v>
      </c>
      <c r="H6062" s="5">
        <f t="shared" si="188"/>
        <v>98.501686273441905</v>
      </c>
      <c r="I6062" s="5">
        <f t="shared" si="189"/>
        <v>19.849603147009454</v>
      </c>
    </row>
    <row r="6063" spans="1:9" ht="25" customHeight="1">
      <c r="A6063" s="1"/>
      <c r="B6063" s="1">
        <v>297</v>
      </c>
      <c r="C6063" s="13" t="s">
        <v>50</v>
      </c>
      <c r="D6063" s="4">
        <v>45473</v>
      </c>
      <c r="E6063" s="4">
        <v>45503</v>
      </c>
      <c r="F6063" s="5">
        <v>2.2273073989321102</v>
      </c>
      <c r="G6063" s="5">
        <f>'PG facts'!F71</f>
        <v>4</v>
      </c>
      <c r="H6063" s="5">
        <f t="shared" si="188"/>
        <v>4.9608982493377223</v>
      </c>
      <c r="I6063" s="5">
        <f t="shared" si="189"/>
        <v>8.9092295957284406</v>
      </c>
    </row>
    <row r="6064" spans="1:9" ht="25" customHeight="1">
      <c r="A6064" s="1"/>
      <c r="B6064" s="1">
        <v>297</v>
      </c>
      <c r="C6064" s="13" t="s">
        <v>50</v>
      </c>
      <c r="D6064" s="4">
        <v>45565</v>
      </c>
      <c r="E6064" s="4">
        <v>45583</v>
      </c>
      <c r="F6064" s="5">
        <v>0.83386306697079693</v>
      </c>
      <c r="G6064" s="5">
        <f>'PG facts'!F78</f>
        <v>4</v>
      </c>
      <c r="H6064" s="5">
        <f t="shared" si="188"/>
        <v>0.69532761445794378</v>
      </c>
      <c r="I6064" s="5">
        <f t="shared" si="189"/>
        <v>3.3354522678831877</v>
      </c>
    </row>
    <row r="6065" spans="1:9" ht="25" customHeight="1">
      <c r="A6065" s="1"/>
      <c r="B6065" s="1">
        <v>297</v>
      </c>
      <c r="C6065" s="13" t="s">
        <v>50</v>
      </c>
      <c r="D6065" s="4">
        <v>45657</v>
      </c>
      <c r="E6065" s="4">
        <v>45679</v>
      </c>
      <c r="F6065" s="5">
        <v>5.9453529559420959</v>
      </c>
      <c r="G6065" s="5">
        <f>'PG facts'!F85</f>
        <v>3</v>
      </c>
      <c r="H6065" s="5">
        <f t="shared" si="188"/>
        <v>35.347221770729419</v>
      </c>
      <c r="I6065" s="5">
        <f t="shared" si="189"/>
        <v>17.836058867826289</v>
      </c>
    </row>
    <row r="6066" spans="1:9" ht="25" customHeight="1">
      <c r="A6066" s="1"/>
      <c r="B6066" s="1">
        <v>297</v>
      </c>
      <c r="C6066" s="13" t="s">
        <v>50</v>
      </c>
      <c r="D6066" s="4">
        <v>45747</v>
      </c>
      <c r="E6066" s="4">
        <v>45771</v>
      </c>
      <c r="F6066" s="5">
        <v>3.2153120425093551</v>
      </c>
      <c r="G6066" s="5">
        <f>'PG facts'!F92</f>
        <v>4</v>
      </c>
      <c r="H6066" s="5">
        <f t="shared" si="188"/>
        <v>10.338231530705681</v>
      </c>
      <c r="I6066" s="5">
        <f t="shared" si="189"/>
        <v>12.86124817003742</v>
      </c>
    </row>
    <row r="6067" spans="1:9" ht="25" customHeight="1">
      <c r="A6067" s="1"/>
      <c r="B6067" s="1">
        <v>298</v>
      </c>
      <c r="C6067" s="13" t="s">
        <v>47</v>
      </c>
      <c r="D6067" s="4">
        <v>44651</v>
      </c>
      <c r="E6067" s="4">
        <v>44671</v>
      </c>
      <c r="F6067" s="5">
        <v>3.4048088537418808</v>
      </c>
      <c r="G6067" s="5">
        <f>'PG facts'!D6</f>
        <v>-1</v>
      </c>
      <c r="H6067" s="5">
        <f t="shared" si="188"/>
        <v>11.5927233305191</v>
      </c>
      <c r="I6067" s="5">
        <f t="shared" si="189"/>
        <v>-3.4048088537418808</v>
      </c>
    </row>
    <row r="6068" spans="1:9" ht="25" customHeight="1">
      <c r="A6068" s="1"/>
      <c r="B6068" s="1">
        <v>298</v>
      </c>
      <c r="C6068" s="13" t="s">
        <v>47</v>
      </c>
      <c r="D6068" s="4">
        <v>44742</v>
      </c>
      <c r="E6068" s="4">
        <v>44771</v>
      </c>
      <c r="F6068" s="5">
        <v>-0.26864270520209343</v>
      </c>
      <c r="G6068" s="5">
        <f>'PG facts'!D13</f>
        <v>-2</v>
      </c>
      <c r="H6068" s="5">
        <f t="shared" si="188"/>
        <v>7.2168903058298872E-2</v>
      </c>
      <c r="I6068" s="5">
        <f t="shared" si="189"/>
        <v>0.53728541040418687</v>
      </c>
    </row>
    <row r="6069" spans="1:9" ht="25" customHeight="1">
      <c r="A6069" s="1"/>
      <c r="B6069" s="1">
        <v>298</v>
      </c>
      <c r="C6069" s="13" t="s">
        <v>47</v>
      </c>
      <c r="D6069" s="4">
        <v>44834</v>
      </c>
      <c r="E6069" s="4">
        <v>44853</v>
      </c>
      <c r="F6069" s="5">
        <v>-0.97880747126437573</v>
      </c>
      <c r="G6069" s="5">
        <f>'PG facts'!D20</f>
        <v>-1</v>
      </c>
      <c r="H6069" s="5">
        <f t="shared" si="188"/>
        <v>0.95806406580296166</v>
      </c>
      <c r="I6069" s="5">
        <f t="shared" si="189"/>
        <v>0.97880747126437573</v>
      </c>
    </row>
    <row r="6070" spans="1:9" ht="25" customHeight="1">
      <c r="A6070" s="1"/>
      <c r="B6070" s="1">
        <v>298</v>
      </c>
      <c r="C6070" s="13" t="s">
        <v>47</v>
      </c>
      <c r="D6070" s="4">
        <v>44926</v>
      </c>
      <c r="E6070" s="4">
        <v>44945</v>
      </c>
      <c r="F6070" s="5">
        <v>-1.5609194946349714</v>
      </c>
      <c r="G6070" s="5">
        <f>'PG facts'!D27</f>
        <v>-4</v>
      </c>
      <c r="H6070" s="5">
        <f t="shared" si="188"/>
        <v>2.4364696687314944</v>
      </c>
      <c r="I6070" s="5">
        <f t="shared" si="189"/>
        <v>6.2436779785398855</v>
      </c>
    </row>
    <row r="6071" spans="1:9" ht="25" customHeight="1">
      <c r="A6071" s="1"/>
      <c r="B6071" s="1">
        <v>298</v>
      </c>
      <c r="C6071" s="13" t="s">
        <v>47</v>
      </c>
      <c r="D6071" s="4">
        <v>45016</v>
      </c>
      <c r="E6071" s="4">
        <v>45037</v>
      </c>
      <c r="F6071" s="5">
        <v>-0.28354349497309306</v>
      </c>
      <c r="G6071" s="5">
        <f>'PG facts'!D34</f>
        <v>0</v>
      </c>
      <c r="H6071" s="5">
        <f t="shared" si="188"/>
        <v>8.0396913541556453E-2</v>
      </c>
      <c r="I6071" s="5">
        <f t="shared" si="189"/>
        <v>0</v>
      </c>
    </row>
    <row r="6072" spans="1:9" ht="25" customHeight="1">
      <c r="A6072" s="1"/>
      <c r="B6072" s="1">
        <v>298</v>
      </c>
      <c r="C6072" s="13" t="s">
        <v>47</v>
      </c>
      <c r="D6072" s="4">
        <v>45107</v>
      </c>
      <c r="E6072" s="4">
        <v>45135</v>
      </c>
      <c r="F6072" s="5">
        <v>-7.7104862613153191E-2</v>
      </c>
      <c r="G6072" s="5">
        <f>'PG facts'!D41</f>
        <v>-1</v>
      </c>
      <c r="H6072" s="5">
        <f t="shared" si="188"/>
        <v>5.9451598385932289E-3</v>
      </c>
      <c r="I6072" s="5">
        <f t="shared" si="189"/>
        <v>7.7104862613153191E-2</v>
      </c>
    </row>
    <row r="6073" spans="1:9" ht="25" customHeight="1">
      <c r="A6073" s="1"/>
      <c r="B6073" s="1">
        <v>298</v>
      </c>
      <c r="C6073" s="13" t="s">
        <v>47</v>
      </c>
      <c r="D6073" s="4">
        <v>45199</v>
      </c>
      <c r="E6073" s="4">
        <v>45217</v>
      </c>
      <c r="F6073" s="5">
        <v>1.3149542033191297</v>
      </c>
      <c r="G6073" s="5">
        <f>'PG facts'!D48</f>
        <v>0</v>
      </c>
      <c r="H6073" s="5">
        <f t="shared" si="188"/>
        <v>1.7291045568266472</v>
      </c>
      <c r="I6073" s="5">
        <f t="shared" si="189"/>
        <v>0</v>
      </c>
    </row>
    <row r="6074" spans="1:9" ht="25" customHeight="1">
      <c r="A6074" s="1"/>
      <c r="B6074" s="1">
        <v>298</v>
      </c>
      <c r="C6074" s="13" t="s">
        <v>47</v>
      </c>
      <c r="D6074" s="4">
        <v>45291</v>
      </c>
      <c r="E6074" s="4">
        <v>45314</v>
      </c>
      <c r="F6074" s="5">
        <v>2.2032156673114089</v>
      </c>
      <c r="G6074" s="5">
        <f>'PG facts'!D55</f>
        <v>-1</v>
      </c>
      <c r="H6074" s="5">
        <f t="shared" si="188"/>
        <v>4.854159276686457</v>
      </c>
      <c r="I6074" s="5">
        <f t="shared" si="189"/>
        <v>-2.2032156673114089</v>
      </c>
    </row>
    <row r="6075" spans="1:9" ht="25" customHeight="1">
      <c r="A6075" s="1"/>
      <c r="B6075" s="1">
        <v>298</v>
      </c>
      <c r="C6075" s="13" t="s">
        <v>47</v>
      </c>
      <c r="D6075" s="4">
        <v>45382</v>
      </c>
      <c r="E6075" s="4">
        <v>45401</v>
      </c>
      <c r="F6075" s="5">
        <v>1.360673628563136</v>
      </c>
      <c r="G6075" s="5">
        <f>'PG facts'!D62</f>
        <v>1</v>
      </c>
      <c r="H6075" s="5">
        <f t="shared" si="188"/>
        <v>1.851432723467171</v>
      </c>
      <c r="I6075" s="5">
        <f t="shared" si="189"/>
        <v>1.360673628563136</v>
      </c>
    </row>
    <row r="6076" spans="1:9" ht="25" customHeight="1">
      <c r="A6076" s="1"/>
      <c r="B6076" s="1">
        <v>298</v>
      </c>
      <c r="C6076" s="13" t="s">
        <v>47</v>
      </c>
      <c r="D6076" s="4">
        <v>45473</v>
      </c>
      <c r="E6076" s="4">
        <v>45503</v>
      </c>
      <c r="F6076" s="5">
        <v>1.8739916021125014</v>
      </c>
      <c r="G6076" s="5">
        <f>'PG facts'!D69</f>
        <v>1</v>
      </c>
      <c r="H6076" s="5">
        <f t="shared" si="188"/>
        <v>3.5118445247881795</v>
      </c>
      <c r="I6076" s="5">
        <f t="shared" si="189"/>
        <v>1.8739916021125014</v>
      </c>
    </row>
    <row r="6077" spans="1:9" ht="25" customHeight="1">
      <c r="A6077" s="1"/>
      <c r="B6077" s="1">
        <v>298</v>
      </c>
      <c r="C6077" s="13" t="s">
        <v>47</v>
      </c>
      <c r="D6077" s="4">
        <v>45565</v>
      </c>
      <c r="E6077" s="4">
        <v>45583</v>
      </c>
      <c r="F6077" s="5">
        <v>2.247682698810527</v>
      </c>
      <c r="G6077" s="5">
        <f>'PG facts'!D76</f>
        <v>0</v>
      </c>
      <c r="H6077" s="5">
        <f t="shared" si="188"/>
        <v>5.0520775145321739</v>
      </c>
      <c r="I6077" s="5">
        <f t="shared" si="189"/>
        <v>0</v>
      </c>
    </row>
    <row r="6078" spans="1:9" ht="25" customHeight="1">
      <c r="A6078" s="1"/>
      <c r="B6078" s="1">
        <v>298</v>
      </c>
      <c r="C6078" s="13" t="s">
        <v>47</v>
      </c>
      <c r="D6078" s="4">
        <v>45657</v>
      </c>
      <c r="E6078" s="4">
        <v>45679</v>
      </c>
      <c r="F6078" s="5">
        <v>2.1103784092813216</v>
      </c>
      <c r="G6078" s="5">
        <f>'PG facts'!D83</f>
        <v>0</v>
      </c>
      <c r="H6078" s="5">
        <f t="shared" si="188"/>
        <v>4.453697030360761</v>
      </c>
      <c r="I6078" s="5">
        <f t="shared" si="189"/>
        <v>0</v>
      </c>
    </row>
    <row r="6079" spans="1:9" ht="25" customHeight="1">
      <c r="A6079" s="1"/>
      <c r="B6079" s="1">
        <v>298</v>
      </c>
      <c r="C6079" s="13" t="s">
        <v>47</v>
      </c>
      <c r="D6079" s="4">
        <v>45747</v>
      </c>
      <c r="E6079" s="4">
        <v>45771</v>
      </c>
      <c r="F6079" s="5">
        <v>2.8695325773440361</v>
      </c>
      <c r="G6079" s="5">
        <f>'PG facts'!D90</f>
        <v>1</v>
      </c>
      <c r="H6079" s="5">
        <f t="shared" si="188"/>
        <v>8.2342172124387059</v>
      </c>
      <c r="I6079" s="5">
        <f t="shared" si="189"/>
        <v>2.8695325773440361</v>
      </c>
    </row>
    <row r="6080" spans="1:9" ht="25" customHeight="1">
      <c r="A6080" s="1"/>
      <c r="B6080" s="1">
        <v>298</v>
      </c>
      <c r="C6080" s="13" t="s">
        <v>50</v>
      </c>
      <c r="D6080" s="4">
        <v>44742</v>
      </c>
      <c r="E6080" s="4">
        <v>44771</v>
      </c>
      <c r="F6080" s="5">
        <v>3.4048088537418808</v>
      </c>
      <c r="G6080" s="5">
        <f>'PG facts'!D13</f>
        <v>-2</v>
      </c>
      <c r="H6080" s="5">
        <f t="shared" si="188"/>
        <v>11.5927233305191</v>
      </c>
      <c r="I6080" s="5">
        <f t="shared" si="189"/>
        <v>-6.8096177074837616</v>
      </c>
    </row>
    <row r="6081" spans="1:9" ht="25" customHeight="1">
      <c r="A6081" s="1"/>
      <c r="B6081" s="1">
        <v>298</v>
      </c>
      <c r="C6081" s="13" t="s">
        <v>50</v>
      </c>
      <c r="D6081" s="4">
        <v>44834</v>
      </c>
      <c r="E6081" s="4">
        <v>44853</v>
      </c>
      <c r="F6081" s="5">
        <v>-0.26864270520209343</v>
      </c>
      <c r="G6081" s="5">
        <f>'PG facts'!D20</f>
        <v>-1</v>
      </c>
      <c r="H6081" s="5">
        <f t="shared" si="188"/>
        <v>7.2168903058298872E-2</v>
      </c>
      <c r="I6081" s="5">
        <f t="shared" si="189"/>
        <v>0.26864270520209343</v>
      </c>
    </row>
    <row r="6082" spans="1:9" ht="25" customHeight="1">
      <c r="A6082" s="1"/>
      <c r="B6082" s="1">
        <v>298</v>
      </c>
      <c r="C6082" s="13" t="s">
        <v>50</v>
      </c>
      <c r="D6082" s="4">
        <v>44926</v>
      </c>
      <c r="E6082" s="4">
        <v>44945</v>
      </c>
      <c r="F6082" s="5">
        <v>-0.97880747126437573</v>
      </c>
      <c r="G6082" s="5">
        <f>'PG facts'!D27</f>
        <v>-4</v>
      </c>
      <c r="H6082" s="5">
        <f t="shared" si="188"/>
        <v>0.95806406580296166</v>
      </c>
      <c r="I6082" s="5">
        <f t="shared" si="189"/>
        <v>3.9152298850575029</v>
      </c>
    </row>
    <row r="6083" spans="1:9" ht="25" customHeight="1">
      <c r="A6083" s="1"/>
      <c r="B6083" s="1">
        <v>298</v>
      </c>
      <c r="C6083" s="13" t="s">
        <v>50</v>
      </c>
      <c r="D6083" s="4">
        <v>45016</v>
      </c>
      <c r="E6083" s="4">
        <v>45037</v>
      </c>
      <c r="F6083" s="5">
        <v>-1.5609194946349714</v>
      </c>
      <c r="G6083" s="5">
        <f>'PG facts'!D34</f>
        <v>0</v>
      </c>
      <c r="H6083" s="5">
        <f t="shared" si="188"/>
        <v>2.4364696687314944</v>
      </c>
      <c r="I6083" s="5">
        <f t="shared" si="189"/>
        <v>0</v>
      </c>
    </row>
    <row r="6084" spans="1:9" ht="25" customHeight="1">
      <c r="A6084" s="1"/>
      <c r="B6084" s="1">
        <v>298</v>
      </c>
      <c r="C6084" s="13" t="s">
        <v>50</v>
      </c>
      <c r="D6084" s="4">
        <v>45107</v>
      </c>
      <c r="E6084" s="4">
        <v>45135</v>
      </c>
      <c r="F6084" s="5">
        <v>-0.28354349497309306</v>
      </c>
      <c r="G6084" s="5">
        <f>'PG facts'!D41</f>
        <v>-1</v>
      </c>
      <c r="H6084" s="5">
        <f t="shared" si="188"/>
        <v>8.0396913541556453E-2</v>
      </c>
      <c r="I6084" s="5">
        <f t="shared" si="189"/>
        <v>0.28354349497309306</v>
      </c>
    </row>
    <row r="6085" spans="1:9" ht="25" customHeight="1">
      <c r="A6085" s="1"/>
      <c r="B6085" s="1">
        <v>298</v>
      </c>
      <c r="C6085" s="13" t="s">
        <v>50</v>
      </c>
      <c r="D6085" s="4">
        <v>45199</v>
      </c>
      <c r="E6085" s="4">
        <v>45217</v>
      </c>
      <c r="F6085" s="5">
        <v>-7.7104862613153191E-2</v>
      </c>
      <c r="G6085" s="5">
        <f>'PG facts'!D48</f>
        <v>0</v>
      </c>
      <c r="H6085" s="5">
        <f t="shared" si="188"/>
        <v>5.9451598385932289E-3</v>
      </c>
      <c r="I6085" s="5">
        <f t="shared" si="189"/>
        <v>0</v>
      </c>
    </row>
    <row r="6086" spans="1:9" ht="25" customHeight="1">
      <c r="A6086" s="1"/>
      <c r="B6086" s="1">
        <v>298</v>
      </c>
      <c r="C6086" s="13" t="s">
        <v>50</v>
      </c>
      <c r="D6086" s="4">
        <v>45291</v>
      </c>
      <c r="E6086" s="4">
        <v>45314</v>
      </c>
      <c r="F6086" s="5">
        <v>1.3149542033191297</v>
      </c>
      <c r="G6086" s="5">
        <f>'PG facts'!D55</f>
        <v>-1</v>
      </c>
      <c r="H6086" s="5">
        <f t="shared" ref="H6086:H6149" si="190">F6086^2</f>
        <v>1.7291045568266472</v>
      </c>
      <c r="I6086" s="5">
        <f t="shared" ref="I6086:I6149" si="191">F6086*G6086</f>
        <v>-1.3149542033191297</v>
      </c>
    </row>
    <row r="6087" spans="1:9" ht="25" customHeight="1">
      <c r="A6087" s="1"/>
      <c r="B6087" s="1">
        <v>298</v>
      </c>
      <c r="C6087" s="13" t="s">
        <v>50</v>
      </c>
      <c r="D6087" s="4">
        <v>45382</v>
      </c>
      <c r="E6087" s="4">
        <v>45401</v>
      </c>
      <c r="F6087" s="5">
        <v>2.2032156673114089</v>
      </c>
      <c r="G6087" s="5">
        <f>'PG facts'!D62</f>
        <v>1</v>
      </c>
      <c r="H6087" s="5">
        <f t="shared" si="190"/>
        <v>4.854159276686457</v>
      </c>
      <c r="I6087" s="5">
        <f t="shared" si="191"/>
        <v>2.2032156673114089</v>
      </c>
    </row>
    <row r="6088" spans="1:9" ht="25" customHeight="1">
      <c r="A6088" s="1"/>
      <c r="B6088" s="1">
        <v>298</v>
      </c>
      <c r="C6088" s="13" t="s">
        <v>50</v>
      </c>
      <c r="D6088" s="4">
        <v>45473</v>
      </c>
      <c r="E6088" s="4">
        <v>45503</v>
      </c>
      <c r="F6088" s="5">
        <v>1.360673628563136</v>
      </c>
      <c r="G6088" s="5">
        <f>'PG facts'!D69</f>
        <v>1</v>
      </c>
      <c r="H6088" s="5">
        <f t="shared" si="190"/>
        <v>1.851432723467171</v>
      </c>
      <c r="I6088" s="5">
        <f t="shared" si="191"/>
        <v>1.360673628563136</v>
      </c>
    </row>
    <row r="6089" spans="1:9" ht="25" customHeight="1">
      <c r="A6089" s="1"/>
      <c r="B6089" s="1">
        <v>298</v>
      </c>
      <c r="C6089" s="13" t="s">
        <v>50</v>
      </c>
      <c r="D6089" s="4">
        <v>45565</v>
      </c>
      <c r="E6089" s="4">
        <v>45583</v>
      </c>
      <c r="F6089" s="5">
        <v>1.8739916021125014</v>
      </c>
      <c r="G6089" s="5">
        <f>'PG facts'!D76</f>
        <v>0</v>
      </c>
      <c r="H6089" s="5">
        <f t="shared" si="190"/>
        <v>3.5118445247881795</v>
      </c>
      <c r="I6089" s="5">
        <f t="shared" si="191"/>
        <v>0</v>
      </c>
    </row>
    <row r="6090" spans="1:9" ht="25" customHeight="1">
      <c r="A6090" s="1"/>
      <c r="B6090" s="1">
        <v>298</v>
      </c>
      <c r="C6090" s="13" t="s">
        <v>50</v>
      </c>
      <c r="D6090" s="4">
        <v>45657</v>
      </c>
      <c r="E6090" s="4">
        <v>45679</v>
      </c>
      <c r="F6090" s="5">
        <v>2.247682698810527</v>
      </c>
      <c r="G6090" s="5">
        <f>'PG facts'!D83</f>
        <v>0</v>
      </c>
      <c r="H6090" s="5">
        <f t="shared" si="190"/>
        <v>5.0520775145321739</v>
      </c>
      <c r="I6090" s="5">
        <f t="shared" si="191"/>
        <v>0</v>
      </c>
    </row>
    <row r="6091" spans="1:9" ht="25" customHeight="1">
      <c r="A6091" s="1"/>
      <c r="B6091" s="1">
        <v>298</v>
      </c>
      <c r="C6091" s="13" t="s">
        <v>50</v>
      </c>
      <c r="D6091" s="4">
        <v>45747</v>
      </c>
      <c r="E6091" s="4">
        <v>45771</v>
      </c>
      <c r="F6091" s="5">
        <v>2.1103784092813216</v>
      </c>
      <c r="G6091" s="5">
        <f>'PG facts'!D90</f>
        <v>1</v>
      </c>
      <c r="H6091" s="5">
        <f t="shared" si="190"/>
        <v>4.453697030360761</v>
      </c>
      <c r="I6091" s="5">
        <f t="shared" si="191"/>
        <v>2.1103784092813216</v>
      </c>
    </row>
    <row r="6092" spans="1:9" ht="25" customHeight="1">
      <c r="A6092" s="1"/>
      <c r="B6092" s="1">
        <v>299</v>
      </c>
      <c r="C6092" s="13" t="s">
        <v>47</v>
      </c>
      <c r="D6092" s="4">
        <v>44651</v>
      </c>
      <c r="E6092" s="4">
        <v>44671</v>
      </c>
      <c r="F6092" s="5">
        <v>3.4048088537418808</v>
      </c>
      <c r="G6092" s="5">
        <f>'PG facts'!D6</f>
        <v>-1</v>
      </c>
      <c r="H6092" s="5">
        <f t="shared" si="190"/>
        <v>11.5927233305191</v>
      </c>
      <c r="I6092" s="5">
        <f t="shared" si="191"/>
        <v>-3.4048088537418808</v>
      </c>
    </row>
    <row r="6093" spans="1:9" ht="25" customHeight="1">
      <c r="A6093" s="1"/>
      <c r="B6093" s="1">
        <v>299</v>
      </c>
      <c r="C6093" s="13" t="s">
        <v>47</v>
      </c>
      <c r="D6093" s="4">
        <v>44742</v>
      </c>
      <c r="E6093" s="4">
        <v>44771</v>
      </c>
      <c r="F6093" s="5">
        <v>-0.26864270520209343</v>
      </c>
      <c r="G6093" s="5">
        <f>'PG facts'!D13</f>
        <v>-2</v>
      </c>
      <c r="H6093" s="5">
        <f t="shared" si="190"/>
        <v>7.2168903058298872E-2</v>
      </c>
      <c r="I6093" s="5">
        <f t="shared" si="191"/>
        <v>0.53728541040418687</v>
      </c>
    </row>
    <row r="6094" spans="1:9" ht="25" customHeight="1">
      <c r="A6094" s="1"/>
      <c r="B6094" s="1">
        <v>299</v>
      </c>
      <c r="C6094" s="13" t="s">
        <v>47</v>
      </c>
      <c r="D6094" s="4">
        <v>44834</v>
      </c>
      <c r="E6094" s="4">
        <v>44853</v>
      </c>
      <c r="F6094" s="5">
        <v>-0.97880747126437573</v>
      </c>
      <c r="G6094" s="5">
        <f>'PG facts'!D20</f>
        <v>-1</v>
      </c>
      <c r="H6094" s="5">
        <f t="shared" si="190"/>
        <v>0.95806406580296166</v>
      </c>
      <c r="I6094" s="5">
        <f t="shared" si="191"/>
        <v>0.97880747126437573</v>
      </c>
    </row>
    <row r="6095" spans="1:9" ht="25" customHeight="1">
      <c r="A6095" s="1"/>
      <c r="B6095" s="1">
        <v>299</v>
      </c>
      <c r="C6095" s="13" t="s">
        <v>47</v>
      </c>
      <c r="D6095" s="4">
        <v>44926</v>
      </c>
      <c r="E6095" s="4">
        <v>44945</v>
      </c>
      <c r="F6095" s="5">
        <v>-1.5609194946349714</v>
      </c>
      <c r="G6095" s="5">
        <f>'PG facts'!D27</f>
        <v>-4</v>
      </c>
      <c r="H6095" s="5">
        <f t="shared" si="190"/>
        <v>2.4364696687314944</v>
      </c>
      <c r="I6095" s="5">
        <f t="shared" si="191"/>
        <v>6.2436779785398855</v>
      </c>
    </row>
    <row r="6096" spans="1:9" ht="25" customHeight="1">
      <c r="A6096" s="1"/>
      <c r="B6096" s="1">
        <v>299</v>
      </c>
      <c r="C6096" s="13" t="s">
        <v>47</v>
      </c>
      <c r="D6096" s="4">
        <v>45016</v>
      </c>
      <c r="E6096" s="4">
        <v>45037</v>
      </c>
      <c r="F6096" s="5">
        <v>-0.28354349497309306</v>
      </c>
      <c r="G6096" s="5">
        <f>'PG facts'!D34</f>
        <v>0</v>
      </c>
      <c r="H6096" s="5">
        <f t="shared" si="190"/>
        <v>8.0396913541556453E-2</v>
      </c>
      <c r="I6096" s="5">
        <f t="shared" si="191"/>
        <v>0</v>
      </c>
    </row>
    <row r="6097" spans="1:9" ht="25" customHeight="1">
      <c r="A6097" s="1"/>
      <c r="B6097" s="1">
        <v>299</v>
      </c>
      <c r="C6097" s="13" t="s">
        <v>47</v>
      </c>
      <c r="D6097" s="4">
        <v>45107</v>
      </c>
      <c r="E6097" s="4">
        <v>45135</v>
      </c>
      <c r="F6097" s="5">
        <v>-7.7104862613153191E-2</v>
      </c>
      <c r="G6097" s="5">
        <f>'PG facts'!D41</f>
        <v>-1</v>
      </c>
      <c r="H6097" s="5">
        <f t="shared" si="190"/>
        <v>5.9451598385932289E-3</v>
      </c>
      <c r="I6097" s="5">
        <f t="shared" si="191"/>
        <v>7.7104862613153191E-2</v>
      </c>
    </row>
    <row r="6098" spans="1:9" ht="25" customHeight="1">
      <c r="A6098" s="1"/>
      <c r="B6098" s="1">
        <v>299</v>
      </c>
      <c r="C6098" s="13" t="s">
        <v>47</v>
      </c>
      <c r="D6098" s="4">
        <v>45199</v>
      </c>
      <c r="E6098" s="4">
        <v>45217</v>
      </c>
      <c r="F6098" s="5">
        <v>1.3149542033191297</v>
      </c>
      <c r="G6098" s="5">
        <f>'PG facts'!D48</f>
        <v>0</v>
      </c>
      <c r="H6098" s="5">
        <f t="shared" si="190"/>
        <v>1.7291045568266472</v>
      </c>
      <c r="I6098" s="5">
        <f t="shared" si="191"/>
        <v>0</v>
      </c>
    </row>
    <row r="6099" spans="1:9" ht="25" customHeight="1">
      <c r="A6099" s="1"/>
      <c r="B6099" s="1">
        <v>299</v>
      </c>
      <c r="C6099" s="13" t="s">
        <v>47</v>
      </c>
      <c r="D6099" s="4">
        <v>45291</v>
      </c>
      <c r="E6099" s="4">
        <v>45314</v>
      </c>
      <c r="F6099" s="5">
        <v>2.2032156673114089</v>
      </c>
      <c r="G6099" s="5">
        <f>'PG facts'!D55</f>
        <v>-1</v>
      </c>
      <c r="H6099" s="5">
        <f t="shared" si="190"/>
        <v>4.854159276686457</v>
      </c>
      <c r="I6099" s="5">
        <f t="shared" si="191"/>
        <v>-2.2032156673114089</v>
      </c>
    </row>
    <row r="6100" spans="1:9" ht="25" customHeight="1">
      <c r="A6100" s="1"/>
      <c r="B6100" s="1">
        <v>299</v>
      </c>
      <c r="C6100" s="13" t="s">
        <v>47</v>
      </c>
      <c r="D6100" s="4">
        <v>45382</v>
      </c>
      <c r="E6100" s="4">
        <v>45401</v>
      </c>
      <c r="F6100" s="5">
        <v>1.360673628563136</v>
      </c>
      <c r="G6100" s="5">
        <f>'PG facts'!D62</f>
        <v>1</v>
      </c>
      <c r="H6100" s="5">
        <f t="shared" si="190"/>
        <v>1.851432723467171</v>
      </c>
      <c r="I6100" s="5">
        <f t="shared" si="191"/>
        <v>1.360673628563136</v>
      </c>
    </row>
    <row r="6101" spans="1:9" ht="25" customHeight="1">
      <c r="A6101" s="1"/>
      <c r="B6101" s="1">
        <v>299</v>
      </c>
      <c r="C6101" s="13" t="s">
        <v>47</v>
      </c>
      <c r="D6101" s="4">
        <v>45473</v>
      </c>
      <c r="E6101" s="4">
        <v>45503</v>
      </c>
      <c r="F6101" s="5">
        <v>1.8739916021125014</v>
      </c>
      <c r="G6101" s="5">
        <f>'PG facts'!D69</f>
        <v>1</v>
      </c>
      <c r="H6101" s="5">
        <f t="shared" si="190"/>
        <v>3.5118445247881795</v>
      </c>
      <c r="I6101" s="5">
        <f t="shared" si="191"/>
        <v>1.8739916021125014</v>
      </c>
    </row>
    <row r="6102" spans="1:9" ht="25" customHeight="1">
      <c r="A6102" s="1"/>
      <c r="B6102" s="1">
        <v>299</v>
      </c>
      <c r="C6102" s="13" t="s">
        <v>47</v>
      </c>
      <c r="D6102" s="4">
        <v>45565</v>
      </c>
      <c r="E6102" s="4">
        <v>45583</v>
      </c>
      <c r="F6102" s="5">
        <v>2.247682698810527</v>
      </c>
      <c r="G6102" s="5">
        <f>'PG facts'!D76</f>
        <v>0</v>
      </c>
      <c r="H6102" s="5">
        <f t="shared" si="190"/>
        <v>5.0520775145321739</v>
      </c>
      <c r="I6102" s="5">
        <f t="shared" si="191"/>
        <v>0</v>
      </c>
    </row>
    <row r="6103" spans="1:9" ht="25" customHeight="1">
      <c r="A6103" s="1"/>
      <c r="B6103" s="1">
        <v>299</v>
      </c>
      <c r="C6103" s="13" t="s">
        <v>47</v>
      </c>
      <c r="D6103" s="4">
        <v>45657</v>
      </c>
      <c r="E6103" s="4">
        <v>45679</v>
      </c>
      <c r="F6103" s="5">
        <v>2.1103784092813216</v>
      </c>
      <c r="G6103" s="5">
        <f>'PG facts'!D83</f>
        <v>0</v>
      </c>
      <c r="H6103" s="5">
        <f t="shared" si="190"/>
        <v>4.453697030360761</v>
      </c>
      <c r="I6103" s="5">
        <f t="shared" si="191"/>
        <v>0</v>
      </c>
    </row>
    <row r="6104" spans="1:9" ht="25" customHeight="1">
      <c r="A6104" s="1"/>
      <c r="B6104" s="1">
        <v>299</v>
      </c>
      <c r="C6104" s="13" t="s">
        <v>47</v>
      </c>
      <c r="D6104" s="4">
        <v>45747</v>
      </c>
      <c r="E6104" s="4">
        <v>45771</v>
      </c>
      <c r="F6104" s="5">
        <v>2.8695325773440361</v>
      </c>
      <c r="G6104" s="5">
        <f>'PG facts'!D90</f>
        <v>1</v>
      </c>
      <c r="H6104" s="5">
        <f t="shared" si="190"/>
        <v>8.2342172124387059</v>
      </c>
      <c r="I6104" s="5">
        <f t="shared" si="191"/>
        <v>2.8695325773440361</v>
      </c>
    </row>
    <row r="6105" spans="1:9" ht="25" customHeight="1">
      <c r="A6105" s="1"/>
      <c r="B6105" s="1">
        <v>299</v>
      </c>
      <c r="C6105" s="13" t="s">
        <v>50</v>
      </c>
      <c r="D6105" s="4">
        <v>44742</v>
      </c>
      <c r="E6105" s="4">
        <v>44771</v>
      </c>
      <c r="F6105" s="5">
        <v>3.4048088537418808</v>
      </c>
      <c r="G6105" s="5">
        <f>'PG facts'!D13</f>
        <v>-2</v>
      </c>
      <c r="H6105" s="5">
        <f t="shared" si="190"/>
        <v>11.5927233305191</v>
      </c>
      <c r="I6105" s="5">
        <f t="shared" si="191"/>
        <v>-6.8096177074837616</v>
      </c>
    </row>
    <row r="6106" spans="1:9" ht="25" customHeight="1">
      <c r="A6106" s="1"/>
      <c r="B6106" s="1">
        <v>299</v>
      </c>
      <c r="C6106" s="13" t="s">
        <v>50</v>
      </c>
      <c r="D6106" s="4">
        <v>44834</v>
      </c>
      <c r="E6106" s="4">
        <v>44853</v>
      </c>
      <c r="F6106" s="5">
        <v>-0.26864270520209343</v>
      </c>
      <c r="G6106" s="5">
        <f>'PG facts'!D20</f>
        <v>-1</v>
      </c>
      <c r="H6106" s="5">
        <f t="shared" si="190"/>
        <v>7.2168903058298872E-2</v>
      </c>
      <c r="I6106" s="5">
        <f t="shared" si="191"/>
        <v>0.26864270520209343</v>
      </c>
    </row>
    <row r="6107" spans="1:9" ht="25" customHeight="1">
      <c r="A6107" s="1"/>
      <c r="B6107" s="1">
        <v>299</v>
      </c>
      <c r="C6107" s="13" t="s">
        <v>50</v>
      </c>
      <c r="D6107" s="4">
        <v>44926</v>
      </c>
      <c r="E6107" s="4">
        <v>44945</v>
      </c>
      <c r="F6107" s="5">
        <v>-0.97880747126437573</v>
      </c>
      <c r="G6107" s="5">
        <f>'PG facts'!D27</f>
        <v>-4</v>
      </c>
      <c r="H6107" s="5">
        <f t="shared" si="190"/>
        <v>0.95806406580296166</v>
      </c>
      <c r="I6107" s="5">
        <f t="shared" si="191"/>
        <v>3.9152298850575029</v>
      </c>
    </row>
    <row r="6108" spans="1:9" ht="25" customHeight="1">
      <c r="A6108" s="1"/>
      <c r="B6108" s="1">
        <v>299</v>
      </c>
      <c r="C6108" s="13" t="s">
        <v>50</v>
      </c>
      <c r="D6108" s="4">
        <v>45016</v>
      </c>
      <c r="E6108" s="4">
        <v>45037</v>
      </c>
      <c r="F6108" s="5">
        <v>-1.5609194946349714</v>
      </c>
      <c r="G6108" s="5">
        <f>'PG facts'!D34</f>
        <v>0</v>
      </c>
      <c r="H6108" s="5">
        <f t="shared" si="190"/>
        <v>2.4364696687314944</v>
      </c>
      <c r="I6108" s="5">
        <f t="shared" si="191"/>
        <v>0</v>
      </c>
    </row>
    <row r="6109" spans="1:9" ht="25" customHeight="1">
      <c r="A6109" s="1"/>
      <c r="B6109" s="1">
        <v>299</v>
      </c>
      <c r="C6109" s="13" t="s">
        <v>50</v>
      </c>
      <c r="D6109" s="4">
        <v>45107</v>
      </c>
      <c r="E6109" s="4">
        <v>45135</v>
      </c>
      <c r="F6109" s="5">
        <v>-0.28354349497309306</v>
      </c>
      <c r="G6109" s="5">
        <f>'PG facts'!D41</f>
        <v>-1</v>
      </c>
      <c r="H6109" s="5">
        <f t="shared" si="190"/>
        <v>8.0396913541556453E-2</v>
      </c>
      <c r="I6109" s="5">
        <f t="shared" si="191"/>
        <v>0.28354349497309306</v>
      </c>
    </row>
    <row r="6110" spans="1:9" ht="25" customHeight="1">
      <c r="A6110" s="1"/>
      <c r="B6110" s="1">
        <v>299</v>
      </c>
      <c r="C6110" s="13" t="s">
        <v>50</v>
      </c>
      <c r="D6110" s="4">
        <v>45199</v>
      </c>
      <c r="E6110" s="4">
        <v>45217</v>
      </c>
      <c r="F6110" s="5">
        <v>-7.7104862613153191E-2</v>
      </c>
      <c r="G6110" s="5">
        <f>'PG facts'!D48</f>
        <v>0</v>
      </c>
      <c r="H6110" s="5">
        <f t="shared" si="190"/>
        <v>5.9451598385932289E-3</v>
      </c>
      <c r="I6110" s="5">
        <f t="shared" si="191"/>
        <v>0</v>
      </c>
    </row>
    <row r="6111" spans="1:9" ht="25" customHeight="1">
      <c r="A6111" s="1"/>
      <c r="B6111" s="1">
        <v>299</v>
      </c>
      <c r="C6111" s="13" t="s">
        <v>50</v>
      </c>
      <c r="D6111" s="4">
        <v>45291</v>
      </c>
      <c r="E6111" s="4">
        <v>45314</v>
      </c>
      <c r="F6111" s="5">
        <v>1.3149542033191297</v>
      </c>
      <c r="G6111" s="5">
        <f>'PG facts'!D55</f>
        <v>-1</v>
      </c>
      <c r="H6111" s="5">
        <f t="shared" si="190"/>
        <v>1.7291045568266472</v>
      </c>
      <c r="I6111" s="5">
        <f t="shared" si="191"/>
        <v>-1.3149542033191297</v>
      </c>
    </row>
    <row r="6112" spans="1:9" ht="25" customHeight="1">
      <c r="A6112" s="1"/>
      <c r="B6112" s="1">
        <v>299</v>
      </c>
      <c r="C6112" s="13" t="s">
        <v>50</v>
      </c>
      <c r="D6112" s="4">
        <v>45382</v>
      </c>
      <c r="E6112" s="4">
        <v>45401</v>
      </c>
      <c r="F6112" s="5">
        <v>2.2032156673114089</v>
      </c>
      <c r="G6112" s="5">
        <f>'PG facts'!D62</f>
        <v>1</v>
      </c>
      <c r="H6112" s="5">
        <f t="shared" si="190"/>
        <v>4.854159276686457</v>
      </c>
      <c r="I6112" s="5">
        <f t="shared" si="191"/>
        <v>2.2032156673114089</v>
      </c>
    </row>
    <row r="6113" spans="1:9" ht="25" customHeight="1">
      <c r="A6113" s="1"/>
      <c r="B6113" s="1">
        <v>299</v>
      </c>
      <c r="C6113" s="13" t="s">
        <v>50</v>
      </c>
      <c r="D6113" s="4">
        <v>45473</v>
      </c>
      <c r="E6113" s="4">
        <v>45503</v>
      </c>
      <c r="F6113" s="5">
        <v>1.360673628563136</v>
      </c>
      <c r="G6113" s="5">
        <f>'PG facts'!D69</f>
        <v>1</v>
      </c>
      <c r="H6113" s="5">
        <f t="shared" si="190"/>
        <v>1.851432723467171</v>
      </c>
      <c r="I6113" s="5">
        <f t="shared" si="191"/>
        <v>1.360673628563136</v>
      </c>
    </row>
    <row r="6114" spans="1:9" ht="25" customHeight="1">
      <c r="A6114" s="1"/>
      <c r="B6114" s="1">
        <v>299</v>
      </c>
      <c r="C6114" s="13" t="s">
        <v>50</v>
      </c>
      <c r="D6114" s="4">
        <v>45565</v>
      </c>
      <c r="E6114" s="4">
        <v>45583</v>
      </c>
      <c r="F6114" s="5">
        <v>1.8739916021125014</v>
      </c>
      <c r="G6114" s="5">
        <f>'PG facts'!D76</f>
        <v>0</v>
      </c>
      <c r="H6114" s="5">
        <f t="shared" si="190"/>
        <v>3.5118445247881795</v>
      </c>
      <c r="I6114" s="5">
        <f t="shared" si="191"/>
        <v>0</v>
      </c>
    </row>
    <row r="6115" spans="1:9" ht="25" customHeight="1">
      <c r="A6115" s="1"/>
      <c r="B6115" s="1">
        <v>299</v>
      </c>
      <c r="C6115" s="13" t="s">
        <v>50</v>
      </c>
      <c r="D6115" s="4">
        <v>45657</v>
      </c>
      <c r="E6115" s="4">
        <v>45679</v>
      </c>
      <c r="F6115" s="5">
        <v>2.247682698810527</v>
      </c>
      <c r="G6115" s="5">
        <f>'PG facts'!D83</f>
        <v>0</v>
      </c>
      <c r="H6115" s="5">
        <f t="shared" si="190"/>
        <v>5.0520775145321739</v>
      </c>
      <c r="I6115" s="5">
        <f t="shared" si="191"/>
        <v>0</v>
      </c>
    </row>
    <row r="6116" spans="1:9" ht="25" customHeight="1">
      <c r="A6116" s="1"/>
      <c r="B6116" s="1">
        <v>299</v>
      </c>
      <c r="C6116" s="13" t="s">
        <v>50</v>
      </c>
      <c r="D6116" s="4">
        <v>45747</v>
      </c>
      <c r="E6116" s="4">
        <v>45771</v>
      </c>
      <c r="F6116" s="5">
        <v>2.1103784092813216</v>
      </c>
      <c r="G6116" s="5">
        <f>'PG facts'!D90</f>
        <v>1</v>
      </c>
      <c r="H6116" s="5">
        <f t="shared" si="190"/>
        <v>4.453697030360761</v>
      </c>
      <c r="I6116" s="5">
        <f t="shared" si="191"/>
        <v>2.1103784092813216</v>
      </c>
    </row>
    <row r="6117" spans="1:9" ht="25" customHeight="1">
      <c r="A6117" s="1"/>
      <c r="B6117" s="1">
        <v>299</v>
      </c>
      <c r="C6117" s="13" t="s">
        <v>50</v>
      </c>
      <c r="D6117" s="4">
        <v>45838</v>
      </c>
      <c r="E6117" s="4">
        <v>45867</v>
      </c>
      <c r="F6117" s="5">
        <v>2.8695325773440361</v>
      </c>
      <c r="G6117" s="5">
        <f>'PG facts'!D97</f>
        <v>1</v>
      </c>
      <c r="H6117" s="5">
        <f t="shared" si="190"/>
        <v>8.2342172124387059</v>
      </c>
      <c r="I6117" s="5">
        <f t="shared" si="191"/>
        <v>2.8695325773440361</v>
      </c>
    </row>
    <row r="6118" spans="1:9" ht="25" customHeight="1">
      <c r="A6118" s="1"/>
      <c r="B6118" s="1">
        <v>300</v>
      </c>
      <c r="C6118" s="13" t="s">
        <v>47</v>
      </c>
      <c r="D6118" s="4">
        <v>44651</v>
      </c>
      <c r="E6118" s="4">
        <v>44671</v>
      </c>
      <c r="F6118" s="5">
        <v>3.4048088537418808</v>
      </c>
      <c r="G6118" s="5">
        <f>'PG facts'!D6</f>
        <v>-1</v>
      </c>
      <c r="H6118" s="5">
        <f t="shared" si="190"/>
        <v>11.5927233305191</v>
      </c>
      <c r="I6118" s="5">
        <f t="shared" si="191"/>
        <v>-3.4048088537418808</v>
      </c>
    </row>
    <row r="6119" spans="1:9" ht="25" customHeight="1">
      <c r="A6119" s="1"/>
      <c r="B6119" s="1">
        <v>300</v>
      </c>
      <c r="C6119" s="13" t="s">
        <v>47</v>
      </c>
      <c r="D6119" s="4">
        <v>44742</v>
      </c>
      <c r="E6119" s="4">
        <v>44771</v>
      </c>
      <c r="F6119" s="5">
        <v>-0.26864270520209343</v>
      </c>
      <c r="G6119" s="5">
        <f>'PG facts'!D13</f>
        <v>-2</v>
      </c>
      <c r="H6119" s="5">
        <f t="shared" si="190"/>
        <v>7.2168903058298872E-2</v>
      </c>
      <c r="I6119" s="5">
        <f t="shared" si="191"/>
        <v>0.53728541040418687</v>
      </c>
    </row>
    <row r="6120" spans="1:9" ht="25" customHeight="1">
      <c r="A6120" s="1"/>
      <c r="B6120" s="1">
        <v>300</v>
      </c>
      <c r="C6120" s="13" t="s">
        <v>47</v>
      </c>
      <c r="D6120" s="4">
        <v>44834</v>
      </c>
      <c r="E6120" s="4">
        <v>44853</v>
      </c>
      <c r="F6120" s="5">
        <v>-0.97880747126437573</v>
      </c>
      <c r="G6120" s="5">
        <f>'PG facts'!D20</f>
        <v>-1</v>
      </c>
      <c r="H6120" s="5">
        <f t="shared" si="190"/>
        <v>0.95806406580296166</v>
      </c>
      <c r="I6120" s="5">
        <f t="shared" si="191"/>
        <v>0.97880747126437573</v>
      </c>
    </row>
    <row r="6121" spans="1:9" ht="25" customHeight="1">
      <c r="A6121" s="1"/>
      <c r="B6121" s="1">
        <v>300</v>
      </c>
      <c r="C6121" s="13" t="s">
        <v>47</v>
      </c>
      <c r="D6121" s="4">
        <v>44926</v>
      </c>
      <c r="E6121" s="4">
        <v>44945</v>
      </c>
      <c r="F6121" s="5">
        <v>-1.5609194946349714</v>
      </c>
      <c r="G6121" s="5">
        <f>'PG facts'!D27</f>
        <v>-4</v>
      </c>
      <c r="H6121" s="5">
        <f t="shared" si="190"/>
        <v>2.4364696687314944</v>
      </c>
      <c r="I6121" s="5">
        <f t="shared" si="191"/>
        <v>6.2436779785398855</v>
      </c>
    </row>
    <row r="6122" spans="1:9" ht="25" customHeight="1">
      <c r="A6122" s="1"/>
      <c r="B6122" s="1">
        <v>300</v>
      </c>
      <c r="C6122" s="13" t="s">
        <v>47</v>
      </c>
      <c r="D6122" s="4">
        <v>45016</v>
      </c>
      <c r="E6122" s="4">
        <v>45037</v>
      </c>
      <c r="F6122" s="5">
        <v>-0.28354349497309306</v>
      </c>
      <c r="G6122" s="5">
        <f>'PG facts'!D34</f>
        <v>0</v>
      </c>
      <c r="H6122" s="5">
        <f t="shared" si="190"/>
        <v>8.0396913541556453E-2</v>
      </c>
      <c r="I6122" s="5">
        <f t="shared" si="191"/>
        <v>0</v>
      </c>
    </row>
    <row r="6123" spans="1:9" ht="25" customHeight="1">
      <c r="A6123" s="1"/>
      <c r="B6123" s="1">
        <v>300</v>
      </c>
      <c r="C6123" s="13" t="s">
        <v>47</v>
      </c>
      <c r="D6123" s="4">
        <v>45107</v>
      </c>
      <c r="E6123" s="4">
        <v>45135</v>
      </c>
      <c r="F6123" s="5">
        <v>-7.7104862613153191E-2</v>
      </c>
      <c r="G6123" s="5">
        <f>'PG facts'!D41</f>
        <v>-1</v>
      </c>
      <c r="H6123" s="5">
        <f t="shared" si="190"/>
        <v>5.9451598385932289E-3</v>
      </c>
      <c r="I6123" s="5">
        <f t="shared" si="191"/>
        <v>7.7104862613153191E-2</v>
      </c>
    </row>
    <row r="6124" spans="1:9" ht="25" customHeight="1">
      <c r="A6124" s="1"/>
      <c r="B6124" s="1">
        <v>300</v>
      </c>
      <c r="C6124" s="13" t="s">
        <v>47</v>
      </c>
      <c r="D6124" s="4">
        <v>45199</v>
      </c>
      <c r="E6124" s="4">
        <v>45217</v>
      </c>
      <c r="F6124" s="5">
        <v>1.3149542033191297</v>
      </c>
      <c r="G6124" s="5">
        <f>'PG facts'!D48</f>
        <v>0</v>
      </c>
      <c r="H6124" s="5">
        <f t="shared" si="190"/>
        <v>1.7291045568266472</v>
      </c>
      <c r="I6124" s="5">
        <f t="shared" si="191"/>
        <v>0</v>
      </c>
    </row>
    <row r="6125" spans="1:9" ht="25" customHeight="1">
      <c r="A6125" s="1"/>
      <c r="B6125" s="1">
        <v>300</v>
      </c>
      <c r="C6125" s="13" t="s">
        <v>47</v>
      </c>
      <c r="D6125" s="4">
        <v>45291</v>
      </c>
      <c r="E6125" s="4">
        <v>45314</v>
      </c>
      <c r="F6125" s="5">
        <v>2.2032156673114089</v>
      </c>
      <c r="G6125" s="5">
        <f>'PG facts'!D55</f>
        <v>-1</v>
      </c>
      <c r="H6125" s="5">
        <f t="shared" si="190"/>
        <v>4.854159276686457</v>
      </c>
      <c r="I6125" s="5">
        <f t="shared" si="191"/>
        <v>-2.2032156673114089</v>
      </c>
    </row>
    <row r="6126" spans="1:9" ht="25" customHeight="1">
      <c r="A6126" s="1"/>
      <c r="B6126" s="1">
        <v>300</v>
      </c>
      <c r="C6126" s="13" t="s">
        <v>47</v>
      </c>
      <c r="D6126" s="4">
        <v>45382</v>
      </c>
      <c r="E6126" s="4">
        <v>45401</v>
      </c>
      <c r="F6126" s="5">
        <v>1.360673628563136</v>
      </c>
      <c r="G6126" s="5">
        <f>'PG facts'!D62</f>
        <v>1</v>
      </c>
      <c r="H6126" s="5">
        <f t="shared" si="190"/>
        <v>1.851432723467171</v>
      </c>
      <c r="I6126" s="5">
        <f t="shared" si="191"/>
        <v>1.360673628563136</v>
      </c>
    </row>
    <row r="6127" spans="1:9" ht="25" customHeight="1">
      <c r="A6127" s="1"/>
      <c r="B6127" s="1">
        <v>300</v>
      </c>
      <c r="C6127" s="13" t="s">
        <v>47</v>
      </c>
      <c r="D6127" s="4">
        <v>45473</v>
      </c>
      <c r="E6127" s="4">
        <v>45503</v>
      </c>
      <c r="F6127" s="5">
        <v>1.8739916021125014</v>
      </c>
      <c r="G6127" s="5">
        <f>'PG facts'!D69</f>
        <v>1</v>
      </c>
      <c r="H6127" s="5">
        <f t="shared" si="190"/>
        <v>3.5118445247881795</v>
      </c>
      <c r="I6127" s="5">
        <f t="shared" si="191"/>
        <v>1.8739916021125014</v>
      </c>
    </row>
    <row r="6128" spans="1:9" ht="25" customHeight="1">
      <c r="A6128" s="1"/>
      <c r="B6128" s="1">
        <v>300</v>
      </c>
      <c r="C6128" s="13" t="s">
        <v>47</v>
      </c>
      <c r="D6128" s="4">
        <v>45565</v>
      </c>
      <c r="E6128" s="4">
        <v>45583</v>
      </c>
      <c r="F6128" s="5">
        <v>2.247682698810527</v>
      </c>
      <c r="G6128" s="5">
        <f>'PG facts'!D76</f>
        <v>0</v>
      </c>
      <c r="H6128" s="5">
        <f t="shared" si="190"/>
        <v>5.0520775145321739</v>
      </c>
      <c r="I6128" s="5">
        <f t="shared" si="191"/>
        <v>0</v>
      </c>
    </row>
    <row r="6129" spans="1:9" ht="25" customHeight="1">
      <c r="A6129" s="1"/>
      <c r="B6129" s="1">
        <v>300</v>
      </c>
      <c r="C6129" s="13" t="s">
        <v>47</v>
      </c>
      <c r="D6129" s="4">
        <v>45657</v>
      </c>
      <c r="E6129" s="4">
        <v>45679</v>
      </c>
      <c r="F6129" s="5">
        <v>2.1103784092813216</v>
      </c>
      <c r="G6129" s="5">
        <f>'PG facts'!D83</f>
        <v>0</v>
      </c>
      <c r="H6129" s="5">
        <f t="shared" si="190"/>
        <v>4.453697030360761</v>
      </c>
      <c r="I6129" s="5">
        <f t="shared" si="191"/>
        <v>0</v>
      </c>
    </row>
    <row r="6130" spans="1:9" ht="25" customHeight="1">
      <c r="A6130" s="1"/>
      <c r="B6130" s="1">
        <v>300</v>
      </c>
      <c r="C6130" s="13" t="s">
        <v>47</v>
      </c>
      <c r="D6130" s="4">
        <v>45747</v>
      </c>
      <c r="E6130" s="4">
        <v>45771</v>
      </c>
      <c r="F6130" s="5">
        <v>2.8695325773440361</v>
      </c>
      <c r="G6130" s="5">
        <f>'PG facts'!D90</f>
        <v>1</v>
      </c>
      <c r="H6130" s="5">
        <f t="shared" si="190"/>
        <v>8.2342172124387059</v>
      </c>
      <c r="I6130" s="5">
        <f t="shared" si="191"/>
        <v>2.8695325773440361</v>
      </c>
    </row>
    <row r="6131" spans="1:9" ht="25" customHeight="1">
      <c r="A6131" s="1"/>
      <c r="B6131" s="1">
        <v>300</v>
      </c>
      <c r="C6131" s="13" t="s">
        <v>47</v>
      </c>
      <c r="D6131" s="4">
        <v>45838</v>
      </c>
      <c r="E6131" s="4">
        <v>45867</v>
      </c>
      <c r="F6131" s="5">
        <v>2.7789527528847113</v>
      </c>
      <c r="G6131" s="5">
        <f>'PG facts'!D97</f>
        <v>1</v>
      </c>
      <c r="H6131" s="5">
        <f t="shared" si="190"/>
        <v>7.7225784027655155</v>
      </c>
      <c r="I6131" s="5">
        <f t="shared" si="191"/>
        <v>2.7789527528847113</v>
      </c>
    </row>
    <row r="6132" spans="1:9" ht="25" customHeight="1">
      <c r="A6132" s="1"/>
      <c r="B6132" s="1">
        <v>300</v>
      </c>
      <c r="C6132" s="13" t="s">
        <v>50</v>
      </c>
      <c r="D6132" s="4">
        <v>44742</v>
      </c>
      <c r="E6132" s="4">
        <v>44771</v>
      </c>
      <c r="F6132" s="5">
        <v>3.4048088537418808</v>
      </c>
      <c r="G6132" s="5">
        <f>'PG facts'!D13</f>
        <v>-2</v>
      </c>
      <c r="H6132" s="5">
        <f t="shared" si="190"/>
        <v>11.5927233305191</v>
      </c>
      <c r="I6132" s="5">
        <f t="shared" si="191"/>
        <v>-6.8096177074837616</v>
      </c>
    </row>
    <row r="6133" spans="1:9" ht="25" customHeight="1">
      <c r="A6133" s="1"/>
      <c r="B6133" s="1">
        <v>300</v>
      </c>
      <c r="C6133" s="13" t="s">
        <v>50</v>
      </c>
      <c r="D6133" s="4">
        <v>44834</v>
      </c>
      <c r="E6133" s="4">
        <v>44853</v>
      </c>
      <c r="F6133" s="5">
        <v>-0.26864270520209343</v>
      </c>
      <c r="G6133" s="5">
        <f>'PG facts'!D20</f>
        <v>-1</v>
      </c>
      <c r="H6133" s="5">
        <f t="shared" si="190"/>
        <v>7.2168903058298872E-2</v>
      </c>
      <c r="I6133" s="5">
        <f t="shared" si="191"/>
        <v>0.26864270520209343</v>
      </c>
    </row>
    <row r="6134" spans="1:9" ht="25" customHeight="1">
      <c r="A6134" s="1"/>
      <c r="B6134" s="1">
        <v>300</v>
      </c>
      <c r="C6134" s="13" t="s">
        <v>50</v>
      </c>
      <c r="D6134" s="4">
        <v>44926</v>
      </c>
      <c r="E6134" s="4">
        <v>44945</v>
      </c>
      <c r="F6134" s="5">
        <v>-0.97880747126437573</v>
      </c>
      <c r="G6134" s="5">
        <f>'PG facts'!D27</f>
        <v>-4</v>
      </c>
      <c r="H6134" s="5">
        <f t="shared" si="190"/>
        <v>0.95806406580296166</v>
      </c>
      <c r="I6134" s="5">
        <f t="shared" si="191"/>
        <v>3.9152298850575029</v>
      </c>
    </row>
    <row r="6135" spans="1:9" ht="25" customHeight="1">
      <c r="A6135" s="1"/>
      <c r="B6135" s="1">
        <v>300</v>
      </c>
      <c r="C6135" s="13" t="s">
        <v>50</v>
      </c>
      <c r="D6135" s="4">
        <v>45016</v>
      </c>
      <c r="E6135" s="4">
        <v>45037</v>
      </c>
      <c r="F6135" s="5">
        <v>-1.5609194946349714</v>
      </c>
      <c r="G6135" s="5">
        <f>'PG facts'!D34</f>
        <v>0</v>
      </c>
      <c r="H6135" s="5">
        <f t="shared" si="190"/>
        <v>2.4364696687314944</v>
      </c>
      <c r="I6135" s="5">
        <f t="shared" si="191"/>
        <v>0</v>
      </c>
    </row>
    <row r="6136" spans="1:9" ht="25" customHeight="1">
      <c r="A6136" s="1"/>
      <c r="B6136" s="1">
        <v>300</v>
      </c>
      <c r="C6136" s="13" t="s">
        <v>50</v>
      </c>
      <c r="D6136" s="4">
        <v>45107</v>
      </c>
      <c r="E6136" s="4">
        <v>45135</v>
      </c>
      <c r="F6136" s="5">
        <v>-0.28354349497309306</v>
      </c>
      <c r="G6136" s="5">
        <f>'PG facts'!D41</f>
        <v>-1</v>
      </c>
      <c r="H6136" s="5">
        <f t="shared" si="190"/>
        <v>8.0396913541556453E-2</v>
      </c>
      <c r="I6136" s="5">
        <f t="shared" si="191"/>
        <v>0.28354349497309306</v>
      </c>
    </row>
    <row r="6137" spans="1:9" ht="25" customHeight="1">
      <c r="A6137" s="1"/>
      <c r="B6137" s="1">
        <v>300</v>
      </c>
      <c r="C6137" s="13" t="s">
        <v>50</v>
      </c>
      <c r="D6137" s="4">
        <v>45199</v>
      </c>
      <c r="E6137" s="4">
        <v>45217</v>
      </c>
      <c r="F6137" s="5">
        <v>-7.7104862613153191E-2</v>
      </c>
      <c r="G6137" s="5">
        <f>'PG facts'!D48</f>
        <v>0</v>
      </c>
      <c r="H6137" s="5">
        <f t="shared" si="190"/>
        <v>5.9451598385932289E-3</v>
      </c>
      <c r="I6137" s="5">
        <f t="shared" si="191"/>
        <v>0</v>
      </c>
    </row>
    <row r="6138" spans="1:9" ht="25" customHeight="1">
      <c r="A6138" s="1"/>
      <c r="B6138" s="1">
        <v>300</v>
      </c>
      <c r="C6138" s="13" t="s">
        <v>50</v>
      </c>
      <c r="D6138" s="4">
        <v>45291</v>
      </c>
      <c r="E6138" s="4">
        <v>45314</v>
      </c>
      <c r="F6138" s="5">
        <v>1.3149542033191297</v>
      </c>
      <c r="G6138" s="5">
        <f>'PG facts'!D55</f>
        <v>-1</v>
      </c>
      <c r="H6138" s="5">
        <f t="shared" si="190"/>
        <v>1.7291045568266472</v>
      </c>
      <c r="I6138" s="5">
        <f t="shared" si="191"/>
        <v>-1.3149542033191297</v>
      </c>
    </row>
    <row r="6139" spans="1:9" ht="25" customHeight="1">
      <c r="A6139" s="1"/>
      <c r="B6139" s="1">
        <v>300</v>
      </c>
      <c r="C6139" s="13" t="s">
        <v>50</v>
      </c>
      <c r="D6139" s="4">
        <v>45382</v>
      </c>
      <c r="E6139" s="4">
        <v>45401</v>
      </c>
      <c r="F6139" s="5">
        <v>2.2032156673114089</v>
      </c>
      <c r="G6139" s="5">
        <f>'PG facts'!D62</f>
        <v>1</v>
      </c>
      <c r="H6139" s="5">
        <f t="shared" si="190"/>
        <v>4.854159276686457</v>
      </c>
      <c r="I6139" s="5">
        <f t="shared" si="191"/>
        <v>2.2032156673114089</v>
      </c>
    </row>
    <row r="6140" spans="1:9" ht="25" customHeight="1">
      <c r="A6140" s="1"/>
      <c r="B6140" s="1">
        <v>300</v>
      </c>
      <c r="C6140" s="13" t="s">
        <v>50</v>
      </c>
      <c r="D6140" s="4">
        <v>45473</v>
      </c>
      <c r="E6140" s="4">
        <v>45503</v>
      </c>
      <c r="F6140" s="5">
        <v>1.360673628563136</v>
      </c>
      <c r="G6140" s="5">
        <f>'PG facts'!D69</f>
        <v>1</v>
      </c>
      <c r="H6140" s="5">
        <f t="shared" si="190"/>
        <v>1.851432723467171</v>
      </c>
      <c r="I6140" s="5">
        <f t="shared" si="191"/>
        <v>1.360673628563136</v>
      </c>
    </row>
    <row r="6141" spans="1:9" ht="25" customHeight="1">
      <c r="A6141" s="1"/>
      <c r="B6141" s="1">
        <v>300</v>
      </c>
      <c r="C6141" s="13" t="s">
        <v>50</v>
      </c>
      <c r="D6141" s="4">
        <v>45565</v>
      </c>
      <c r="E6141" s="4">
        <v>45583</v>
      </c>
      <c r="F6141" s="5">
        <v>1.8739916021125014</v>
      </c>
      <c r="G6141" s="5">
        <f>'PG facts'!D76</f>
        <v>0</v>
      </c>
      <c r="H6141" s="5">
        <f t="shared" si="190"/>
        <v>3.5118445247881795</v>
      </c>
      <c r="I6141" s="5">
        <f t="shared" si="191"/>
        <v>0</v>
      </c>
    </row>
    <row r="6142" spans="1:9" ht="25" customHeight="1">
      <c r="A6142" s="1"/>
      <c r="B6142" s="1">
        <v>300</v>
      </c>
      <c r="C6142" s="13" t="s">
        <v>50</v>
      </c>
      <c r="D6142" s="4">
        <v>45657</v>
      </c>
      <c r="E6142" s="4">
        <v>45679</v>
      </c>
      <c r="F6142" s="5">
        <v>2.247682698810527</v>
      </c>
      <c r="G6142" s="5">
        <f>'PG facts'!D83</f>
        <v>0</v>
      </c>
      <c r="H6142" s="5">
        <f t="shared" si="190"/>
        <v>5.0520775145321739</v>
      </c>
      <c r="I6142" s="5">
        <f t="shared" si="191"/>
        <v>0</v>
      </c>
    </row>
    <row r="6143" spans="1:9" ht="25" customHeight="1">
      <c r="A6143" s="1"/>
      <c r="B6143" s="1">
        <v>300</v>
      </c>
      <c r="C6143" s="13" t="s">
        <v>50</v>
      </c>
      <c r="D6143" s="4">
        <v>45747</v>
      </c>
      <c r="E6143" s="4">
        <v>45771</v>
      </c>
      <c r="F6143" s="5">
        <v>2.1103784092813216</v>
      </c>
      <c r="G6143" s="5">
        <f>'PG facts'!D90</f>
        <v>1</v>
      </c>
      <c r="H6143" s="5">
        <f t="shared" si="190"/>
        <v>4.453697030360761</v>
      </c>
      <c r="I6143" s="5">
        <f t="shared" si="191"/>
        <v>2.1103784092813216</v>
      </c>
    </row>
    <row r="6144" spans="1:9" ht="25" customHeight="1">
      <c r="A6144" s="1"/>
      <c r="B6144" s="1">
        <v>300</v>
      </c>
      <c r="C6144" s="13" t="s">
        <v>50</v>
      </c>
      <c r="D6144" s="4">
        <v>45838</v>
      </c>
      <c r="E6144" s="4">
        <v>45867</v>
      </c>
      <c r="F6144" s="5">
        <v>2.8695325773440361</v>
      </c>
      <c r="G6144" s="5">
        <f>'PG facts'!D97</f>
        <v>1</v>
      </c>
      <c r="H6144" s="5">
        <f t="shared" si="190"/>
        <v>8.2342172124387059</v>
      </c>
      <c r="I6144" s="5">
        <f t="shared" si="191"/>
        <v>2.8695325773440361</v>
      </c>
    </row>
    <row r="6145" spans="1:9" ht="25" customHeight="1">
      <c r="A6145" s="1"/>
      <c r="B6145" s="1">
        <v>301</v>
      </c>
      <c r="C6145" s="13" t="s">
        <v>47</v>
      </c>
      <c r="D6145" s="4">
        <v>44651</v>
      </c>
      <c r="E6145" s="4">
        <v>44671</v>
      </c>
      <c r="F6145" s="5">
        <v>3.4048088537418808</v>
      </c>
      <c r="G6145" s="5">
        <f>'PG facts'!D6</f>
        <v>-1</v>
      </c>
      <c r="H6145" s="5">
        <f t="shared" si="190"/>
        <v>11.5927233305191</v>
      </c>
      <c r="I6145" s="5">
        <f t="shared" si="191"/>
        <v>-3.4048088537418808</v>
      </c>
    </row>
    <row r="6146" spans="1:9" ht="25" customHeight="1">
      <c r="A6146" s="1"/>
      <c r="B6146" s="1">
        <v>301</v>
      </c>
      <c r="C6146" s="13" t="s">
        <v>47</v>
      </c>
      <c r="D6146" s="4">
        <v>44742</v>
      </c>
      <c r="E6146" s="4">
        <v>44771</v>
      </c>
      <c r="F6146" s="5">
        <v>-0.26864270520209343</v>
      </c>
      <c r="G6146" s="5">
        <f>'PG facts'!D13</f>
        <v>-2</v>
      </c>
      <c r="H6146" s="5">
        <f t="shared" si="190"/>
        <v>7.2168903058298872E-2</v>
      </c>
      <c r="I6146" s="5">
        <f t="shared" si="191"/>
        <v>0.53728541040418687</v>
      </c>
    </row>
    <row r="6147" spans="1:9" ht="25" customHeight="1">
      <c r="A6147" s="1"/>
      <c r="B6147" s="1">
        <v>301</v>
      </c>
      <c r="C6147" s="13" t="s">
        <v>47</v>
      </c>
      <c r="D6147" s="4">
        <v>44834</v>
      </c>
      <c r="E6147" s="4">
        <v>44853</v>
      </c>
      <c r="F6147" s="5">
        <v>-0.97880747126437573</v>
      </c>
      <c r="G6147" s="5">
        <f>'PG facts'!D20</f>
        <v>-1</v>
      </c>
      <c r="H6147" s="5">
        <f t="shared" si="190"/>
        <v>0.95806406580296166</v>
      </c>
      <c r="I6147" s="5">
        <f t="shared" si="191"/>
        <v>0.97880747126437573</v>
      </c>
    </row>
    <row r="6148" spans="1:9" ht="25" customHeight="1">
      <c r="A6148" s="1"/>
      <c r="B6148" s="1">
        <v>301</v>
      </c>
      <c r="C6148" s="13" t="s">
        <v>47</v>
      </c>
      <c r="D6148" s="4">
        <v>44926</v>
      </c>
      <c r="E6148" s="4">
        <v>44945</v>
      </c>
      <c r="F6148" s="5">
        <v>-1.5609194946349714</v>
      </c>
      <c r="G6148" s="5">
        <f>'PG facts'!D27</f>
        <v>-4</v>
      </c>
      <c r="H6148" s="5">
        <f t="shared" si="190"/>
        <v>2.4364696687314944</v>
      </c>
      <c r="I6148" s="5">
        <f t="shared" si="191"/>
        <v>6.2436779785398855</v>
      </c>
    </row>
    <row r="6149" spans="1:9" ht="25" customHeight="1">
      <c r="A6149" s="1"/>
      <c r="B6149" s="1">
        <v>301</v>
      </c>
      <c r="C6149" s="13" t="s">
        <v>47</v>
      </c>
      <c r="D6149" s="4">
        <v>45016</v>
      </c>
      <c r="E6149" s="4">
        <v>45037</v>
      </c>
      <c r="F6149" s="5">
        <v>-0.28354349497309306</v>
      </c>
      <c r="G6149" s="5">
        <f>'PG facts'!D34</f>
        <v>0</v>
      </c>
      <c r="H6149" s="5">
        <f t="shared" si="190"/>
        <v>8.0396913541556453E-2</v>
      </c>
      <c r="I6149" s="5">
        <f t="shared" si="191"/>
        <v>0</v>
      </c>
    </row>
    <row r="6150" spans="1:9" ht="25" customHeight="1">
      <c r="A6150" s="1"/>
      <c r="B6150" s="1">
        <v>301</v>
      </c>
      <c r="C6150" s="13" t="s">
        <v>47</v>
      </c>
      <c r="D6150" s="4">
        <v>45107</v>
      </c>
      <c r="E6150" s="4">
        <v>45135</v>
      </c>
      <c r="F6150" s="5">
        <v>-7.7104862613153191E-2</v>
      </c>
      <c r="G6150" s="5">
        <f>'PG facts'!D41</f>
        <v>-1</v>
      </c>
      <c r="H6150" s="5">
        <f t="shared" ref="H6150:H6213" si="192">F6150^2</f>
        <v>5.9451598385932289E-3</v>
      </c>
      <c r="I6150" s="5">
        <f t="shared" ref="I6150:I6213" si="193">F6150*G6150</f>
        <v>7.7104862613153191E-2</v>
      </c>
    </row>
    <row r="6151" spans="1:9" ht="25" customHeight="1">
      <c r="A6151" s="1"/>
      <c r="B6151" s="1">
        <v>301</v>
      </c>
      <c r="C6151" s="13" t="s">
        <v>47</v>
      </c>
      <c r="D6151" s="4">
        <v>45199</v>
      </c>
      <c r="E6151" s="4">
        <v>45217</v>
      </c>
      <c r="F6151" s="5">
        <v>1.3149542033191297</v>
      </c>
      <c r="G6151" s="5">
        <f>'PG facts'!D48</f>
        <v>0</v>
      </c>
      <c r="H6151" s="5">
        <f t="shared" si="192"/>
        <v>1.7291045568266472</v>
      </c>
      <c r="I6151" s="5">
        <f t="shared" si="193"/>
        <v>0</v>
      </c>
    </row>
    <row r="6152" spans="1:9" ht="25" customHeight="1">
      <c r="A6152" s="1"/>
      <c r="B6152" s="1">
        <v>301</v>
      </c>
      <c r="C6152" s="13" t="s">
        <v>47</v>
      </c>
      <c r="D6152" s="4">
        <v>45291</v>
      </c>
      <c r="E6152" s="4">
        <v>45314</v>
      </c>
      <c r="F6152" s="5">
        <v>2.2032156673114089</v>
      </c>
      <c r="G6152" s="5">
        <f>'PG facts'!D55</f>
        <v>-1</v>
      </c>
      <c r="H6152" s="5">
        <f t="shared" si="192"/>
        <v>4.854159276686457</v>
      </c>
      <c r="I6152" s="5">
        <f t="shared" si="193"/>
        <v>-2.2032156673114089</v>
      </c>
    </row>
    <row r="6153" spans="1:9" ht="25" customHeight="1">
      <c r="A6153" s="1"/>
      <c r="B6153" s="1">
        <v>301</v>
      </c>
      <c r="C6153" s="13" t="s">
        <v>47</v>
      </c>
      <c r="D6153" s="4">
        <v>45382</v>
      </c>
      <c r="E6153" s="4">
        <v>45401</v>
      </c>
      <c r="F6153" s="5">
        <v>1.360673628563136</v>
      </c>
      <c r="G6153" s="5">
        <f>'PG facts'!D62</f>
        <v>1</v>
      </c>
      <c r="H6153" s="5">
        <f t="shared" si="192"/>
        <v>1.851432723467171</v>
      </c>
      <c r="I6153" s="5">
        <f t="shared" si="193"/>
        <v>1.360673628563136</v>
      </c>
    </row>
    <row r="6154" spans="1:9" ht="25" customHeight="1">
      <c r="A6154" s="1"/>
      <c r="B6154" s="1">
        <v>301</v>
      </c>
      <c r="C6154" s="13" t="s">
        <v>47</v>
      </c>
      <c r="D6154" s="4">
        <v>45473</v>
      </c>
      <c r="E6154" s="4">
        <v>45503</v>
      </c>
      <c r="F6154" s="5">
        <v>1.8739916021125014</v>
      </c>
      <c r="G6154" s="5">
        <f>'PG facts'!D69</f>
        <v>1</v>
      </c>
      <c r="H6154" s="5">
        <f t="shared" si="192"/>
        <v>3.5118445247881795</v>
      </c>
      <c r="I6154" s="5">
        <f t="shared" si="193"/>
        <v>1.8739916021125014</v>
      </c>
    </row>
    <row r="6155" spans="1:9" ht="25" customHeight="1">
      <c r="A6155" s="1"/>
      <c r="B6155" s="1">
        <v>301</v>
      </c>
      <c r="C6155" s="13" t="s">
        <v>47</v>
      </c>
      <c r="D6155" s="4">
        <v>45565</v>
      </c>
      <c r="E6155" s="4">
        <v>45583</v>
      </c>
      <c r="F6155" s="5">
        <v>2.247682698810527</v>
      </c>
      <c r="G6155" s="5">
        <f>'PG facts'!D76</f>
        <v>0</v>
      </c>
      <c r="H6155" s="5">
        <f t="shared" si="192"/>
        <v>5.0520775145321739</v>
      </c>
      <c r="I6155" s="5">
        <f t="shared" si="193"/>
        <v>0</v>
      </c>
    </row>
    <row r="6156" spans="1:9" ht="25" customHeight="1">
      <c r="A6156" s="1"/>
      <c r="B6156" s="1">
        <v>301</v>
      </c>
      <c r="C6156" s="13" t="s">
        <v>47</v>
      </c>
      <c r="D6156" s="4">
        <v>45657</v>
      </c>
      <c r="E6156" s="4">
        <v>45679</v>
      </c>
      <c r="F6156" s="5">
        <v>2.1103784092813216</v>
      </c>
      <c r="G6156" s="5">
        <f>'PG facts'!D83</f>
        <v>0</v>
      </c>
      <c r="H6156" s="5">
        <f t="shared" si="192"/>
        <v>4.453697030360761</v>
      </c>
      <c r="I6156" s="5">
        <f t="shared" si="193"/>
        <v>0</v>
      </c>
    </row>
    <row r="6157" spans="1:9" ht="25" customHeight="1">
      <c r="A6157" s="1"/>
      <c r="B6157" s="1">
        <v>301</v>
      </c>
      <c r="C6157" s="13" t="s">
        <v>47</v>
      </c>
      <c r="D6157" s="4">
        <v>45747</v>
      </c>
      <c r="E6157" s="4">
        <v>45771</v>
      </c>
      <c r="F6157" s="5">
        <v>2.8695325773440361</v>
      </c>
      <c r="G6157" s="5">
        <f>'PG facts'!D90</f>
        <v>1</v>
      </c>
      <c r="H6157" s="5">
        <f t="shared" si="192"/>
        <v>8.2342172124387059</v>
      </c>
      <c r="I6157" s="5">
        <f t="shared" si="193"/>
        <v>2.8695325773440361</v>
      </c>
    </row>
    <row r="6158" spans="1:9" ht="25" customHeight="1">
      <c r="A6158" s="1"/>
      <c r="B6158" s="1">
        <v>301</v>
      </c>
      <c r="C6158" s="13" t="s">
        <v>47</v>
      </c>
      <c r="D6158" s="4">
        <v>45838</v>
      </c>
      <c r="E6158" s="4">
        <v>45867</v>
      </c>
      <c r="F6158" s="5">
        <v>3.0189755747267899</v>
      </c>
      <c r="G6158" s="5">
        <f>'PG facts'!D97</f>
        <v>1</v>
      </c>
      <c r="H6158" s="5">
        <f t="shared" si="192"/>
        <v>9.1142135207969517</v>
      </c>
      <c r="I6158" s="5">
        <f t="shared" si="193"/>
        <v>3.0189755747267899</v>
      </c>
    </row>
    <row r="6159" spans="1:9" ht="25" customHeight="1">
      <c r="A6159" s="1"/>
      <c r="B6159" s="1">
        <v>301</v>
      </c>
      <c r="C6159" s="13" t="s">
        <v>50</v>
      </c>
      <c r="D6159" s="4">
        <v>44742</v>
      </c>
      <c r="E6159" s="4">
        <v>44771</v>
      </c>
      <c r="F6159" s="5">
        <v>3.4048088537418808</v>
      </c>
      <c r="G6159" s="5">
        <f>'PG facts'!D13</f>
        <v>-2</v>
      </c>
      <c r="H6159" s="5">
        <f t="shared" si="192"/>
        <v>11.5927233305191</v>
      </c>
      <c r="I6159" s="5">
        <f t="shared" si="193"/>
        <v>-6.8096177074837616</v>
      </c>
    </row>
    <row r="6160" spans="1:9" ht="25" customHeight="1">
      <c r="A6160" s="1"/>
      <c r="B6160" s="1">
        <v>301</v>
      </c>
      <c r="C6160" s="13" t="s">
        <v>50</v>
      </c>
      <c r="D6160" s="4">
        <v>44834</v>
      </c>
      <c r="E6160" s="4">
        <v>44853</v>
      </c>
      <c r="F6160" s="5">
        <v>-0.26864270520209343</v>
      </c>
      <c r="G6160" s="5">
        <f>'PG facts'!D20</f>
        <v>-1</v>
      </c>
      <c r="H6160" s="5">
        <f t="shared" si="192"/>
        <v>7.2168903058298872E-2</v>
      </c>
      <c r="I6160" s="5">
        <f t="shared" si="193"/>
        <v>0.26864270520209343</v>
      </c>
    </row>
    <row r="6161" spans="1:9" ht="25" customHeight="1">
      <c r="A6161" s="1"/>
      <c r="B6161" s="1">
        <v>301</v>
      </c>
      <c r="C6161" s="13" t="s">
        <v>50</v>
      </c>
      <c r="D6161" s="4">
        <v>44926</v>
      </c>
      <c r="E6161" s="4">
        <v>44945</v>
      </c>
      <c r="F6161" s="5">
        <v>-0.97880747126437573</v>
      </c>
      <c r="G6161" s="5">
        <f>'PG facts'!D27</f>
        <v>-4</v>
      </c>
      <c r="H6161" s="5">
        <f t="shared" si="192"/>
        <v>0.95806406580296166</v>
      </c>
      <c r="I6161" s="5">
        <f t="shared" si="193"/>
        <v>3.9152298850575029</v>
      </c>
    </row>
    <row r="6162" spans="1:9" ht="25" customHeight="1">
      <c r="A6162" s="1"/>
      <c r="B6162" s="1">
        <v>301</v>
      </c>
      <c r="C6162" s="13" t="s">
        <v>50</v>
      </c>
      <c r="D6162" s="4">
        <v>45016</v>
      </c>
      <c r="E6162" s="4">
        <v>45037</v>
      </c>
      <c r="F6162" s="5">
        <v>-1.5609194946349714</v>
      </c>
      <c r="G6162" s="5">
        <f>'PG facts'!D34</f>
        <v>0</v>
      </c>
      <c r="H6162" s="5">
        <f t="shared" si="192"/>
        <v>2.4364696687314944</v>
      </c>
      <c r="I6162" s="5">
        <f t="shared" si="193"/>
        <v>0</v>
      </c>
    </row>
    <row r="6163" spans="1:9" ht="25" customHeight="1">
      <c r="A6163" s="1"/>
      <c r="B6163" s="1">
        <v>301</v>
      </c>
      <c r="C6163" s="13" t="s">
        <v>50</v>
      </c>
      <c r="D6163" s="4">
        <v>45107</v>
      </c>
      <c r="E6163" s="4">
        <v>45135</v>
      </c>
      <c r="F6163" s="5">
        <v>-0.28354349497309306</v>
      </c>
      <c r="G6163" s="5">
        <f>'PG facts'!D41</f>
        <v>-1</v>
      </c>
      <c r="H6163" s="5">
        <f t="shared" si="192"/>
        <v>8.0396913541556453E-2</v>
      </c>
      <c r="I6163" s="5">
        <f t="shared" si="193"/>
        <v>0.28354349497309306</v>
      </c>
    </row>
    <row r="6164" spans="1:9" ht="25" customHeight="1">
      <c r="A6164" s="1"/>
      <c r="B6164" s="1">
        <v>301</v>
      </c>
      <c r="C6164" s="13" t="s">
        <v>50</v>
      </c>
      <c r="D6164" s="4">
        <v>45199</v>
      </c>
      <c r="E6164" s="4">
        <v>45217</v>
      </c>
      <c r="F6164" s="5">
        <v>-7.7104862613153191E-2</v>
      </c>
      <c r="G6164" s="5">
        <f>'PG facts'!D48</f>
        <v>0</v>
      </c>
      <c r="H6164" s="5">
        <f t="shared" si="192"/>
        <v>5.9451598385932289E-3</v>
      </c>
      <c r="I6164" s="5">
        <f t="shared" si="193"/>
        <v>0</v>
      </c>
    </row>
    <row r="6165" spans="1:9" ht="25" customHeight="1">
      <c r="A6165" s="1"/>
      <c r="B6165" s="1">
        <v>301</v>
      </c>
      <c r="C6165" s="13" t="s">
        <v>50</v>
      </c>
      <c r="D6165" s="4">
        <v>45291</v>
      </c>
      <c r="E6165" s="4">
        <v>45314</v>
      </c>
      <c r="F6165" s="5">
        <v>1.3149542033191297</v>
      </c>
      <c r="G6165" s="5">
        <f>'PG facts'!D55</f>
        <v>-1</v>
      </c>
      <c r="H6165" s="5">
        <f t="shared" si="192"/>
        <v>1.7291045568266472</v>
      </c>
      <c r="I6165" s="5">
        <f t="shared" si="193"/>
        <v>-1.3149542033191297</v>
      </c>
    </row>
    <row r="6166" spans="1:9" ht="25" customHeight="1">
      <c r="A6166" s="1"/>
      <c r="B6166" s="1">
        <v>301</v>
      </c>
      <c r="C6166" s="13" t="s">
        <v>50</v>
      </c>
      <c r="D6166" s="4">
        <v>45382</v>
      </c>
      <c r="E6166" s="4">
        <v>45401</v>
      </c>
      <c r="F6166" s="5">
        <v>2.2032156673114089</v>
      </c>
      <c r="G6166" s="5">
        <f>'PG facts'!D62</f>
        <v>1</v>
      </c>
      <c r="H6166" s="5">
        <f t="shared" si="192"/>
        <v>4.854159276686457</v>
      </c>
      <c r="I6166" s="5">
        <f t="shared" si="193"/>
        <v>2.2032156673114089</v>
      </c>
    </row>
    <row r="6167" spans="1:9" ht="25" customHeight="1">
      <c r="A6167" s="1"/>
      <c r="B6167" s="1">
        <v>301</v>
      </c>
      <c r="C6167" s="13" t="s">
        <v>50</v>
      </c>
      <c r="D6167" s="4">
        <v>45473</v>
      </c>
      <c r="E6167" s="4">
        <v>45503</v>
      </c>
      <c r="F6167" s="5">
        <v>1.360673628563136</v>
      </c>
      <c r="G6167" s="5">
        <f>'PG facts'!D69</f>
        <v>1</v>
      </c>
      <c r="H6167" s="5">
        <f t="shared" si="192"/>
        <v>1.851432723467171</v>
      </c>
      <c r="I6167" s="5">
        <f t="shared" si="193"/>
        <v>1.360673628563136</v>
      </c>
    </row>
    <row r="6168" spans="1:9" ht="25" customHeight="1">
      <c r="A6168" s="1"/>
      <c r="B6168" s="1">
        <v>301</v>
      </c>
      <c r="C6168" s="13" t="s">
        <v>50</v>
      </c>
      <c r="D6168" s="4">
        <v>45565</v>
      </c>
      <c r="E6168" s="4">
        <v>45583</v>
      </c>
      <c r="F6168" s="5">
        <v>1.8739916021125014</v>
      </c>
      <c r="G6168" s="5">
        <f>'PG facts'!D76</f>
        <v>0</v>
      </c>
      <c r="H6168" s="5">
        <f t="shared" si="192"/>
        <v>3.5118445247881795</v>
      </c>
      <c r="I6168" s="5">
        <f t="shared" si="193"/>
        <v>0</v>
      </c>
    </row>
    <row r="6169" spans="1:9" ht="25" customHeight="1">
      <c r="A6169" s="1"/>
      <c r="B6169" s="1">
        <v>301</v>
      </c>
      <c r="C6169" s="13" t="s">
        <v>50</v>
      </c>
      <c r="D6169" s="4">
        <v>45657</v>
      </c>
      <c r="E6169" s="4">
        <v>45679</v>
      </c>
      <c r="F6169" s="5">
        <v>2.247682698810527</v>
      </c>
      <c r="G6169" s="5">
        <f>'PG facts'!D83</f>
        <v>0</v>
      </c>
      <c r="H6169" s="5">
        <f t="shared" si="192"/>
        <v>5.0520775145321739</v>
      </c>
      <c r="I6169" s="5">
        <f t="shared" si="193"/>
        <v>0</v>
      </c>
    </row>
    <row r="6170" spans="1:9" ht="25" customHeight="1">
      <c r="A6170" s="1"/>
      <c r="B6170" s="1">
        <v>301</v>
      </c>
      <c r="C6170" s="13" t="s">
        <v>50</v>
      </c>
      <c r="D6170" s="4">
        <v>45747</v>
      </c>
      <c r="E6170" s="4">
        <v>45771</v>
      </c>
      <c r="F6170" s="5">
        <v>2.1103784092813216</v>
      </c>
      <c r="G6170" s="5">
        <f>'PG facts'!D90</f>
        <v>1</v>
      </c>
      <c r="H6170" s="5">
        <f t="shared" si="192"/>
        <v>4.453697030360761</v>
      </c>
      <c r="I6170" s="5">
        <f t="shared" si="193"/>
        <v>2.1103784092813216</v>
      </c>
    </row>
    <row r="6171" spans="1:9" ht="25" customHeight="1">
      <c r="A6171" s="1"/>
      <c r="B6171" s="1">
        <v>301</v>
      </c>
      <c r="C6171" s="13" t="s">
        <v>50</v>
      </c>
      <c r="D6171" s="4">
        <v>45838</v>
      </c>
      <c r="E6171" s="4">
        <v>45867</v>
      </c>
      <c r="F6171" s="5">
        <v>2.8695325773440361</v>
      </c>
      <c r="G6171" s="5">
        <f>'PG facts'!D97</f>
        <v>1</v>
      </c>
      <c r="H6171" s="5">
        <f t="shared" si="192"/>
        <v>8.2342172124387059</v>
      </c>
      <c r="I6171" s="5">
        <f t="shared" si="193"/>
        <v>2.8695325773440361</v>
      </c>
    </row>
    <row r="6172" spans="1:9" ht="25" customHeight="1">
      <c r="A6172" s="1"/>
      <c r="B6172" s="1">
        <v>302</v>
      </c>
      <c r="C6172" s="13" t="s">
        <v>47</v>
      </c>
      <c r="D6172" s="4">
        <v>44651</v>
      </c>
      <c r="E6172" s="4">
        <v>44671</v>
      </c>
      <c r="F6172" s="5">
        <v>3.5989104881054779</v>
      </c>
      <c r="G6172" s="5">
        <f>'PG facts'!D6</f>
        <v>-1</v>
      </c>
      <c r="H6172" s="5">
        <f t="shared" si="192"/>
        <v>12.952156701395609</v>
      </c>
      <c r="I6172" s="5">
        <f t="shared" si="193"/>
        <v>-3.5989104881054779</v>
      </c>
    </row>
    <row r="6173" spans="1:9" ht="25" customHeight="1">
      <c r="A6173" s="1"/>
      <c r="B6173" s="1">
        <v>302</v>
      </c>
      <c r="C6173" s="13" t="s">
        <v>47</v>
      </c>
      <c r="D6173" s="4">
        <v>44742</v>
      </c>
      <c r="E6173" s="4">
        <v>44771</v>
      </c>
      <c r="F6173" s="5">
        <v>-3.7966210073037132E-2</v>
      </c>
      <c r="G6173" s="5">
        <f>'PG facts'!D13</f>
        <v>-2</v>
      </c>
      <c r="H6173" s="5">
        <f t="shared" si="192"/>
        <v>1.4414331073099862E-3</v>
      </c>
      <c r="I6173" s="5">
        <f t="shared" si="193"/>
        <v>7.5932420146074264E-2</v>
      </c>
    </row>
    <row r="6174" spans="1:9" ht="25" customHeight="1">
      <c r="A6174" s="1"/>
      <c r="B6174" s="1">
        <v>302</v>
      </c>
      <c r="C6174" s="13" t="s">
        <v>47</v>
      </c>
      <c r="D6174" s="4">
        <v>44834</v>
      </c>
      <c r="E6174" s="4">
        <v>44853</v>
      </c>
      <c r="F6174" s="5">
        <v>-0.97428175390660288</v>
      </c>
      <c r="G6174" s="5">
        <f>'PG facts'!D20</f>
        <v>-1</v>
      </c>
      <c r="H6174" s="5">
        <f t="shared" si="192"/>
        <v>0.94922493599532631</v>
      </c>
      <c r="I6174" s="5">
        <f t="shared" si="193"/>
        <v>0.97428175390660288</v>
      </c>
    </row>
    <row r="6175" spans="1:9" ht="25" customHeight="1">
      <c r="A6175" s="1"/>
      <c r="B6175" s="1">
        <v>302</v>
      </c>
      <c r="C6175" s="13" t="s">
        <v>47</v>
      </c>
      <c r="D6175" s="4">
        <v>44926</v>
      </c>
      <c r="E6175" s="4">
        <v>44945</v>
      </c>
      <c r="F6175" s="5">
        <v>-1.7083333333333339</v>
      </c>
      <c r="G6175" s="5">
        <f>'PG facts'!D27</f>
        <v>-4</v>
      </c>
      <c r="H6175" s="5">
        <f t="shared" si="192"/>
        <v>2.9184027777777799</v>
      </c>
      <c r="I6175" s="5">
        <f t="shared" si="193"/>
        <v>6.8333333333333357</v>
      </c>
    </row>
    <row r="6176" spans="1:9" ht="25" customHeight="1">
      <c r="A6176" s="1"/>
      <c r="B6176" s="1">
        <v>302</v>
      </c>
      <c r="C6176" s="13" t="s">
        <v>47</v>
      </c>
      <c r="D6176" s="4">
        <v>45016</v>
      </c>
      <c r="E6176" s="4">
        <v>45037</v>
      </c>
      <c r="F6176" s="5">
        <v>-0.51383557261676094</v>
      </c>
      <c r="G6176" s="5">
        <f>'PG facts'!D34</f>
        <v>0</v>
      </c>
      <c r="H6176" s="5">
        <f t="shared" si="192"/>
        <v>0.26402699568639459</v>
      </c>
      <c r="I6176" s="5">
        <f t="shared" si="193"/>
        <v>0</v>
      </c>
    </row>
    <row r="6177" spans="1:9" ht="25" customHeight="1">
      <c r="A6177" s="1"/>
      <c r="B6177" s="1">
        <v>302</v>
      </c>
      <c r="C6177" s="13" t="s">
        <v>47</v>
      </c>
      <c r="D6177" s="4">
        <v>45107</v>
      </c>
      <c r="E6177" s="4">
        <v>45135</v>
      </c>
      <c r="F6177" s="5">
        <v>-0.38380425982749156</v>
      </c>
      <c r="G6177" s="5">
        <f>'PG facts'!D41</f>
        <v>-1</v>
      </c>
      <c r="H6177" s="5">
        <f t="shared" si="192"/>
        <v>0.14730570986172864</v>
      </c>
      <c r="I6177" s="5">
        <f t="shared" si="193"/>
        <v>0.38380425982749156</v>
      </c>
    </row>
    <row r="6178" spans="1:9" ht="25" customHeight="1">
      <c r="A6178" s="1"/>
      <c r="B6178" s="1">
        <v>302</v>
      </c>
      <c r="C6178" s="13" t="s">
        <v>47</v>
      </c>
      <c r="D6178" s="4">
        <v>45199</v>
      </c>
      <c r="E6178" s="4">
        <v>45217</v>
      </c>
      <c r="F6178" s="5">
        <v>1.1893013232362026</v>
      </c>
      <c r="G6178" s="5">
        <f>'PG facts'!D48</f>
        <v>0</v>
      </c>
      <c r="H6178" s="5">
        <f t="shared" si="192"/>
        <v>1.4144376374513825</v>
      </c>
      <c r="I6178" s="5">
        <f t="shared" si="193"/>
        <v>0</v>
      </c>
    </row>
    <row r="6179" spans="1:9" ht="25" customHeight="1">
      <c r="A6179" s="1"/>
      <c r="B6179" s="1">
        <v>302</v>
      </c>
      <c r="C6179" s="13" t="s">
        <v>47</v>
      </c>
      <c r="D6179" s="4">
        <v>45291</v>
      </c>
      <c r="E6179" s="4">
        <v>45314</v>
      </c>
      <c r="F6179" s="5">
        <v>2.2255192878338326</v>
      </c>
      <c r="G6179" s="5">
        <f>'PG facts'!D55</f>
        <v>-1</v>
      </c>
      <c r="H6179" s="5">
        <f t="shared" si="192"/>
        <v>4.9529361005204091</v>
      </c>
      <c r="I6179" s="5">
        <f t="shared" si="193"/>
        <v>-2.2255192878338326</v>
      </c>
    </row>
    <row r="6180" spans="1:9" ht="25" customHeight="1">
      <c r="A6180" s="1"/>
      <c r="B6180" s="1">
        <v>302</v>
      </c>
      <c r="C6180" s="13" t="s">
        <v>47</v>
      </c>
      <c r="D6180" s="4">
        <v>45382</v>
      </c>
      <c r="E6180" s="4">
        <v>45401</v>
      </c>
      <c r="F6180" s="5">
        <v>1.3726160091641626</v>
      </c>
      <c r="G6180" s="5">
        <f>'PG facts'!D62</f>
        <v>1</v>
      </c>
      <c r="H6180" s="5">
        <f t="shared" si="192"/>
        <v>1.8840747086137526</v>
      </c>
      <c r="I6180" s="5">
        <f t="shared" si="193"/>
        <v>1.3726160091641626</v>
      </c>
    </row>
    <row r="6181" spans="1:9" ht="25" customHeight="1">
      <c r="A6181" s="1"/>
      <c r="B6181" s="1">
        <v>302</v>
      </c>
      <c r="C6181" s="13" t="s">
        <v>47</v>
      </c>
      <c r="D6181" s="4">
        <v>45473</v>
      </c>
      <c r="E6181" s="4">
        <v>45503</v>
      </c>
      <c r="F6181" s="5">
        <v>2.2805943792830297</v>
      </c>
      <c r="G6181" s="5">
        <f>'PG facts'!D69</f>
        <v>1</v>
      </c>
      <c r="H6181" s="5">
        <f t="shared" si="192"/>
        <v>5.2011107228173472</v>
      </c>
      <c r="I6181" s="5">
        <f t="shared" si="193"/>
        <v>2.2805943792830297</v>
      </c>
    </row>
    <row r="6182" spans="1:9" ht="25" customHeight="1">
      <c r="A6182" s="1"/>
      <c r="B6182" s="1">
        <v>302</v>
      </c>
      <c r="C6182" s="13" t="s">
        <v>47</v>
      </c>
      <c r="D6182" s="4">
        <v>45565</v>
      </c>
      <c r="E6182" s="4">
        <v>45583</v>
      </c>
      <c r="F6182" s="5">
        <v>2.6501995362399722</v>
      </c>
      <c r="G6182" s="5">
        <f>'PG facts'!D76</f>
        <v>0</v>
      </c>
      <c r="H6182" s="5">
        <f t="shared" si="192"/>
        <v>7.0235575818865632</v>
      </c>
      <c r="I6182" s="5">
        <f t="shared" si="193"/>
        <v>0</v>
      </c>
    </row>
    <row r="6183" spans="1:9" ht="25" customHeight="1">
      <c r="A6183" s="1"/>
      <c r="B6183" s="1">
        <v>302</v>
      </c>
      <c r="C6183" s="13" t="s">
        <v>47</v>
      </c>
      <c r="D6183" s="4">
        <v>45657</v>
      </c>
      <c r="E6183" s="4">
        <v>45679</v>
      </c>
      <c r="F6183" s="5">
        <v>2.7872397144634409</v>
      </c>
      <c r="G6183" s="5">
        <f>'PG facts'!D83</f>
        <v>0</v>
      </c>
      <c r="H6183" s="5">
        <f t="shared" si="192"/>
        <v>7.7687052258822433</v>
      </c>
      <c r="I6183" s="5">
        <f t="shared" si="193"/>
        <v>0</v>
      </c>
    </row>
    <row r="6184" spans="1:9" ht="25" customHeight="1">
      <c r="A6184" s="1"/>
      <c r="B6184" s="1">
        <v>302</v>
      </c>
      <c r="C6184" s="13" t="s">
        <v>47</v>
      </c>
      <c r="D6184" s="4">
        <v>45747</v>
      </c>
      <c r="E6184" s="4">
        <v>45771</v>
      </c>
      <c r="F6184" s="5">
        <v>3.7498513143808809</v>
      </c>
      <c r="G6184" s="5">
        <f>'PG facts'!D90</f>
        <v>1</v>
      </c>
      <c r="H6184" s="5">
        <f t="shared" si="192"/>
        <v>14.06138487996402</v>
      </c>
      <c r="I6184" s="5">
        <f t="shared" si="193"/>
        <v>3.7498513143808809</v>
      </c>
    </row>
    <row r="6185" spans="1:9" ht="25" customHeight="1">
      <c r="A6185" s="1"/>
      <c r="B6185" s="1">
        <v>302</v>
      </c>
      <c r="C6185" s="13" t="s">
        <v>47</v>
      </c>
      <c r="D6185" s="4">
        <v>45838</v>
      </c>
      <c r="E6185" s="4">
        <v>45867</v>
      </c>
      <c r="F6185" s="5">
        <v>3.2332744751814912</v>
      </c>
      <c r="G6185" s="5">
        <f>'PG facts'!D97</f>
        <v>1</v>
      </c>
      <c r="H6185" s="5">
        <f t="shared" si="192"/>
        <v>10.454063831860148</v>
      </c>
      <c r="I6185" s="5">
        <f t="shared" si="193"/>
        <v>3.2332744751814912</v>
      </c>
    </row>
    <row r="6186" spans="1:9" ht="25" customHeight="1">
      <c r="A6186" s="1"/>
      <c r="B6186" s="1">
        <v>302</v>
      </c>
      <c r="C6186" s="13" t="s">
        <v>50</v>
      </c>
      <c r="D6186" s="4">
        <v>44742</v>
      </c>
      <c r="E6186" s="4">
        <v>44771</v>
      </c>
      <c r="F6186" s="5">
        <v>3.5989104881054779</v>
      </c>
      <c r="G6186" s="5">
        <f>'PG facts'!D13</f>
        <v>-2</v>
      </c>
      <c r="H6186" s="5">
        <f t="shared" si="192"/>
        <v>12.952156701395609</v>
      </c>
      <c r="I6186" s="5">
        <f t="shared" si="193"/>
        <v>-7.1978209762109557</v>
      </c>
    </row>
    <row r="6187" spans="1:9" ht="25" customHeight="1">
      <c r="A6187" s="1"/>
      <c r="B6187" s="1">
        <v>302</v>
      </c>
      <c r="C6187" s="13" t="s">
        <v>50</v>
      </c>
      <c r="D6187" s="4">
        <v>44834</v>
      </c>
      <c r="E6187" s="4">
        <v>44853</v>
      </c>
      <c r="F6187" s="5">
        <v>-3.7966210073037132E-2</v>
      </c>
      <c r="G6187" s="5">
        <f>'PG facts'!D20</f>
        <v>-1</v>
      </c>
      <c r="H6187" s="5">
        <f t="shared" si="192"/>
        <v>1.4414331073099862E-3</v>
      </c>
      <c r="I6187" s="5">
        <f t="shared" si="193"/>
        <v>3.7966210073037132E-2</v>
      </c>
    </row>
    <row r="6188" spans="1:9" ht="25" customHeight="1">
      <c r="A6188" s="1"/>
      <c r="B6188" s="1">
        <v>302</v>
      </c>
      <c r="C6188" s="13" t="s">
        <v>50</v>
      </c>
      <c r="D6188" s="4">
        <v>44926</v>
      </c>
      <c r="E6188" s="4">
        <v>44945</v>
      </c>
      <c r="F6188" s="5">
        <v>-0.97428175390660288</v>
      </c>
      <c r="G6188" s="5">
        <f>'PG facts'!D27</f>
        <v>-4</v>
      </c>
      <c r="H6188" s="5">
        <f t="shared" si="192"/>
        <v>0.94922493599532631</v>
      </c>
      <c r="I6188" s="5">
        <f t="shared" si="193"/>
        <v>3.8971270156264115</v>
      </c>
    </row>
    <row r="6189" spans="1:9" ht="25" customHeight="1">
      <c r="A6189" s="1"/>
      <c r="B6189" s="1">
        <v>302</v>
      </c>
      <c r="C6189" s="13" t="s">
        <v>50</v>
      </c>
      <c r="D6189" s="4">
        <v>45016</v>
      </c>
      <c r="E6189" s="4">
        <v>45037</v>
      </c>
      <c r="F6189" s="5">
        <v>-1.7083333333333339</v>
      </c>
      <c r="G6189" s="5">
        <f>'PG facts'!D34</f>
        <v>0</v>
      </c>
      <c r="H6189" s="5">
        <f t="shared" si="192"/>
        <v>2.9184027777777799</v>
      </c>
      <c r="I6189" s="5">
        <f t="shared" si="193"/>
        <v>0</v>
      </c>
    </row>
    <row r="6190" spans="1:9" ht="25" customHeight="1">
      <c r="A6190" s="1"/>
      <c r="B6190" s="1">
        <v>302</v>
      </c>
      <c r="C6190" s="13" t="s">
        <v>50</v>
      </c>
      <c r="D6190" s="4">
        <v>45107</v>
      </c>
      <c r="E6190" s="4">
        <v>45135</v>
      </c>
      <c r="F6190" s="5">
        <v>-0.51383557261676094</v>
      </c>
      <c r="G6190" s="5">
        <f>'PG facts'!D41</f>
        <v>-1</v>
      </c>
      <c r="H6190" s="5">
        <f t="shared" si="192"/>
        <v>0.26402699568639459</v>
      </c>
      <c r="I6190" s="5">
        <f t="shared" si="193"/>
        <v>0.51383557261676094</v>
      </c>
    </row>
    <row r="6191" spans="1:9" ht="25" customHeight="1">
      <c r="A6191" s="1"/>
      <c r="B6191" s="1">
        <v>302</v>
      </c>
      <c r="C6191" s="13" t="s">
        <v>50</v>
      </c>
      <c r="D6191" s="4">
        <v>45199</v>
      </c>
      <c r="E6191" s="4">
        <v>45217</v>
      </c>
      <c r="F6191" s="5">
        <v>-0.38380425982749156</v>
      </c>
      <c r="G6191" s="5">
        <f>'PG facts'!D48</f>
        <v>0</v>
      </c>
      <c r="H6191" s="5">
        <f t="shared" si="192"/>
        <v>0.14730570986172864</v>
      </c>
      <c r="I6191" s="5">
        <f t="shared" si="193"/>
        <v>0</v>
      </c>
    </row>
    <row r="6192" spans="1:9" ht="25" customHeight="1">
      <c r="A6192" s="1"/>
      <c r="B6192" s="1">
        <v>302</v>
      </c>
      <c r="C6192" s="13" t="s">
        <v>50</v>
      </c>
      <c r="D6192" s="4">
        <v>45291</v>
      </c>
      <c r="E6192" s="4">
        <v>45314</v>
      </c>
      <c r="F6192" s="5">
        <v>1.1893013232362026</v>
      </c>
      <c r="G6192" s="5">
        <f>'PG facts'!D55</f>
        <v>-1</v>
      </c>
      <c r="H6192" s="5">
        <f t="shared" si="192"/>
        <v>1.4144376374513825</v>
      </c>
      <c r="I6192" s="5">
        <f t="shared" si="193"/>
        <v>-1.1893013232362026</v>
      </c>
    </row>
    <row r="6193" spans="1:9" ht="25" customHeight="1">
      <c r="A6193" s="1"/>
      <c r="B6193" s="1">
        <v>302</v>
      </c>
      <c r="C6193" s="13" t="s">
        <v>50</v>
      </c>
      <c r="D6193" s="4">
        <v>45382</v>
      </c>
      <c r="E6193" s="4">
        <v>45401</v>
      </c>
      <c r="F6193" s="5">
        <v>2.2255192878338326</v>
      </c>
      <c r="G6193" s="5">
        <f>'PG facts'!D62</f>
        <v>1</v>
      </c>
      <c r="H6193" s="5">
        <f t="shared" si="192"/>
        <v>4.9529361005204091</v>
      </c>
      <c r="I6193" s="5">
        <f t="shared" si="193"/>
        <v>2.2255192878338326</v>
      </c>
    </row>
    <row r="6194" spans="1:9" ht="25" customHeight="1">
      <c r="A6194" s="1"/>
      <c r="B6194" s="1">
        <v>302</v>
      </c>
      <c r="C6194" s="13" t="s">
        <v>50</v>
      </c>
      <c r="D6194" s="4">
        <v>45473</v>
      </c>
      <c r="E6194" s="4">
        <v>45503</v>
      </c>
      <c r="F6194" s="5">
        <v>1.3726160091641626</v>
      </c>
      <c r="G6194" s="5">
        <f>'PG facts'!D69</f>
        <v>1</v>
      </c>
      <c r="H6194" s="5">
        <f t="shared" si="192"/>
        <v>1.8840747086137526</v>
      </c>
      <c r="I6194" s="5">
        <f t="shared" si="193"/>
        <v>1.3726160091641626</v>
      </c>
    </row>
    <row r="6195" spans="1:9" ht="25" customHeight="1">
      <c r="A6195" s="1"/>
      <c r="B6195" s="1">
        <v>302</v>
      </c>
      <c r="C6195" s="13" t="s">
        <v>50</v>
      </c>
      <c r="D6195" s="4">
        <v>45565</v>
      </c>
      <c r="E6195" s="4">
        <v>45583</v>
      </c>
      <c r="F6195" s="5">
        <v>2.2805943792830297</v>
      </c>
      <c r="G6195" s="5">
        <f>'PG facts'!D76</f>
        <v>0</v>
      </c>
      <c r="H6195" s="5">
        <f t="shared" si="192"/>
        <v>5.2011107228173472</v>
      </c>
      <c r="I6195" s="5">
        <f t="shared" si="193"/>
        <v>0</v>
      </c>
    </row>
    <row r="6196" spans="1:9" ht="25" customHeight="1">
      <c r="A6196" s="1"/>
      <c r="B6196" s="1">
        <v>302</v>
      </c>
      <c r="C6196" s="13" t="s">
        <v>50</v>
      </c>
      <c r="D6196" s="4">
        <v>45657</v>
      </c>
      <c r="E6196" s="4">
        <v>45679</v>
      </c>
      <c r="F6196" s="5">
        <v>2.6501995362399722</v>
      </c>
      <c r="G6196" s="5">
        <f>'PG facts'!D83</f>
        <v>0</v>
      </c>
      <c r="H6196" s="5">
        <f t="shared" si="192"/>
        <v>7.0235575818865632</v>
      </c>
      <c r="I6196" s="5">
        <f t="shared" si="193"/>
        <v>0</v>
      </c>
    </row>
    <row r="6197" spans="1:9" ht="25" customHeight="1">
      <c r="A6197" s="1"/>
      <c r="B6197" s="1">
        <v>302</v>
      </c>
      <c r="C6197" s="13" t="s">
        <v>50</v>
      </c>
      <c r="D6197" s="4">
        <v>45747</v>
      </c>
      <c r="E6197" s="4">
        <v>45771</v>
      </c>
      <c r="F6197" s="5">
        <v>2.7872397144634409</v>
      </c>
      <c r="G6197" s="5">
        <f>'PG facts'!D90</f>
        <v>1</v>
      </c>
      <c r="H6197" s="5">
        <f t="shared" si="192"/>
        <v>7.7687052258822433</v>
      </c>
      <c r="I6197" s="5">
        <f t="shared" si="193"/>
        <v>2.7872397144634409</v>
      </c>
    </row>
    <row r="6198" spans="1:9" ht="25" customHeight="1">
      <c r="A6198" s="1"/>
      <c r="B6198" s="1">
        <v>302</v>
      </c>
      <c r="C6198" s="13" t="s">
        <v>50</v>
      </c>
      <c r="D6198" s="4">
        <v>45838</v>
      </c>
      <c r="E6198" s="4">
        <v>45867</v>
      </c>
      <c r="F6198" s="5">
        <v>3.7498513143808809</v>
      </c>
      <c r="G6198" s="5">
        <f>'PG facts'!D97</f>
        <v>1</v>
      </c>
      <c r="H6198" s="5">
        <f t="shared" si="192"/>
        <v>14.06138487996402</v>
      </c>
      <c r="I6198" s="5">
        <f t="shared" si="193"/>
        <v>3.7498513143808809</v>
      </c>
    </row>
    <row r="6199" spans="1:9" ht="25" customHeight="1">
      <c r="A6199" s="1"/>
      <c r="B6199" s="1">
        <v>303</v>
      </c>
      <c r="C6199" s="13" t="s">
        <v>47</v>
      </c>
      <c r="D6199" s="4">
        <v>44651</v>
      </c>
      <c r="E6199" s="4">
        <v>44671</v>
      </c>
      <c r="F6199" s="5">
        <v>3.5989104881054779</v>
      </c>
      <c r="G6199" s="5">
        <f>'PG facts'!D6</f>
        <v>-1</v>
      </c>
      <c r="H6199" s="5">
        <f t="shared" si="192"/>
        <v>12.952156701395609</v>
      </c>
      <c r="I6199" s="5">
        <f t="shared" si="193"/>
        <v>-3.5989104881054779</v>
      </c>
    </row>
    <row r="6200" spans="1:9" ht="25" customHeight="1">
      <c r="A6200" s="1"/>
      <c r="B6200" s="1">
        <v>303</v>
      </c>
      <c r="C6200" s="13" t="s">
        <v>47</v>
      </c>
      <c r="D6200" s="4">
        <v>44742</v>
      </c>
      <c r="E6200" s="4">
        <v>44771</v>
      </c>
      <c r="F6200" s="5">
        <v>-3.7966210073037132E-2</v>
      </c>
      <c r="G6200" s="5">
        <f>'PG facts'!D13</f>
        <v>-2</v>
      </c>
      <c r="H6200" s="5">
        <f t="shared" si="192"/>
        <v>1.4414331073099862E-3</v>
      </c>
      <c r="I6200" s="5">
        <f t="shared" si="193"/>
        <v>7.5932420146074264E-2</v>
      </c>
    </row>
    <row r="6201" spans="1:9" ht="25" customHeight="1">
      <c r="A6201" s="1"/>
      <c r="B6201" s="1">
        <v>303</v>
      </c>
      <c r="C6201" s="13" t="s">
        <v>47</v>
      </c>
      <c r="D6201" s="4">
        <v>44834</v>
      </c>
      <c r="E6201" s="4">
        <v>44853</v>
      </c>
      <c r="F6201" s="5">
        <v>-0.97428175390660288</v>
      </c>
      <c r="G6201" s="5">
        <f>'PG facts'!D20</f>
        <v>-1</v>
      </c>
      <c r="H6201" s="5">
        <f t="shared" si="192"/>
        <v>0.94922493599532631</v>
      </c>
      <c r="I6201" s="5">
        <f t="shared" si="193"/>
        <v>0.97428175390660288</v>
      </c>
    </row>
    <row r="6202" spans="1:9" ht="25" customHeight="1">
      <c r="A6202" s="1"/>
      <c r="B6202" s="1">
        <v>303</v>
      </c>
      <c r="C6202" s="13" t="s">
        <v>47</v>
      </c>
      <c r="D6202" s="4">
        <v>44926</v>
      </c>
      <c r="E6202" s="4">
        <v>44945</v>
      </c>
      <c r="F6202" s="5">
        <v>-1.7083333333333339</v>
      </c>
      <c r="G6202" s="5">
        <f>'PG facts'!D27</f>
        <v>-4</v>
      </c>
      <c r="H6202" s="5">
        <f t="shared" si="192"/>
        <v>2.9184027777777799</v>
      </c>
      <c r="I6202" s="5">
        <f t="shared" si="193"/>
        <v>6.8333333333333357</v>
      </c>
    </row>
    <row r="6203" spans="1:9" ht="25" customHeight="1">
      <c r="A6203" s="1"/>
      <c r="B6203" s="1">
        <v>303</v>
      </c>
      <c r="C6203" s="13" t="s">
        <v>47</v>
      </c>
      <c r="D6203" s="4">
        <v>45016</v>
      </c>
      <c r="E6203" s="4">
        <v>45037</v>
      </c>
      <c r="F6203" s="5">
        <v>-0.51383557261676094</v>
      </c>
      <c r="G6203" s="5">
        <f>'PG facts'!D34</f>
        <v>0</v>
      </c>
      <c r="H6203" s="5">
        <f t="shared" si="192"/>
        <v>0.26402699568639459</v>
      </c>
      <c r="I6203" s="5">
        <f t="shared" si="193"/>
        <v>0</v>
      </c>
    </row>
    <row r="6204" spans="1:9" ht="25" customHeight="1">
      <c r="A6204" s="1"/>
      <c r="B6204" s="1">
        <v>303</v>
      </c>
      <c r="C6204" s="13" t="s">
        <v>47</v>
      </c>
      <c r="D6204" s="4">
        <v>45107</v>
      </c>
      <c r="E6204" s="4">
        <v>45135</v>
      </c>
      <c r="F6204" s="5">
        <v>-0.38380425982749156</v>
      </c>
      <c r="G6204" s="5">
        <f>'PG facts'!D41</f>
        <v>-1</v>
      </c>
      <c r="H6204" s="5">
        <f t="shared" si="192"/>
        <v>0.14730570986172864</v>
      </c>
      <c r="I6204" s="5">
        <f t="shared" si="193"/>
        <v>0.38380425982749156</v>
      </c>
    </row>
    <row r="6205" spans="1:9" ht="25" customHeight="1">
      <c r="A6205" s="1"/>
      <c r="B6205" s="1">
        <v>303</v>
      </c>
      <c r="C6205" s="13" t="s">
        <v>47</v>
      </c>
      <c r="D6205" s="4">
        <v>45199</v>
      </c>
      <c r="E6205" s="4">
        <v>45217</v>
      </c>
      <c r="F6205" s="5">
        <v>1.1893013232362026</v>
      </c>
      <c r="G6205" s="5">
        <f>'PG facts'!D48</f>
        <v>0</v>
      </c>
      <c r="H6205" s="5">
        <f t="shared" si="192"/>
        <v>1.4144376374513825</v>
      </c>
      <c r="I6205" s="5">
        <f t="shared" si="193"/>
        <v>0</v>
      </c>
    </row>
    <row r="6206" spans="1:9" ht="25" customHeight="1">
      <c r="A6206" s="1"/>
      <c r="B6206" s="1">
        <v>303</v>
      </c>
      <c r="C6206" s="13" t="s">
        <v>47</v>
      </c>
      <c r="D6206" s="4">
        <v>45291</v>
      </c>
      <c r="E6206" s="4">
        <v>45314</v>
      </c>
      <c r="F6206" s="5">
        <v>2.2255192878338326</v>
      </c>
      <c r="G6206" s="5">
        <f>'PG facts'!D55</f>
        <v>-1</v>
      </c>
      <c r="H6206" s="5">
        <f t="shared" si="192"/>
        <v>4.9529361005204091</v>
      </c>
      <c r="I6206" s="5">
        <f t="shared" si="193"/>
        <v>-2.2255192878338326</v>
      </c>
    </row>
    <row r="6207" spans="1:9" ht="25" customHeight="1">
      <c r="A6207" s="1"/>
      <c r="B6207" s="1">
        <v>303</v>
      </c>
      <c r="C6207" s="13" t="s">
        <v>47</v>
      </c>
      <c r="D6207" s="4">
        <v>45382</v>
      </c>
      <c r="E6207" s="4">
        <v>45401</v>
      </c>
      <c r="F6207" s="5">
        <v>1.3726160091641626</v>
      </c>
      <c r="G6207" s="5">
        <f>'PG facts'!D62</f>
        <v>1</v>
      </c>
      <c r="H6207" s="5">
        <f t="shared" si="192"/>
        <v>1.8840747086137526</v>
      </c>
      <c r="I6207" s="5">
        <f t="shared" si="193"/>
        <v>1.3726160091641626</v>
      </c>
    </row>
    <row r="6208" spans="1:9" ht="25" customHeight="1">
      <c r="A6208" s="1"/>
      <c r="B6208" s="1">
        <v>303</v>
      </c>
      <c r="C6208" s="13" t="s">
        <v>47</v>
      </c>
      <c r="D6208" s="4">
        <v>45473</v>
      </c>
      <c r="E6208" s="4">
        <v>45503</v>
      </c>
      <c r="F6208" s="5">
        <v>2.2805943792830297</v>
      </c>
      <c r="G6208" s="5">
        <f>'PG facts'!D69</f>
        <v>1</v>
      </c>
      <c r="H6208" s="5">
        <f t="shared" si="192"/>
        <v>5.2011107228173472</v>
      </c>
      <c r="I6208" s="5">
        <f t="shared" si="193"/>
        <v>2.2805943792830297</v>
      </c>
    </row>
    <row r="6209" spans="1:9" ht="25" customHeight="1">
      <c r="A6209" s="1"/>
      <c r="B6209" s="1">
        <v>303</v>
      </c>
      <c r="C6209" s="13" t="s">
        <v>47</v>
      </c>
      <c r="D6209" s="4">
        <v>45565</v>
      </c>
      <c r="E6209" s="4">
        <v>45583</v>
      </c>
      <c r="F6209" s="5">
        <v>2.6501995362399722</v>
      </c>
      <c r="G6209" s="5">
        <f>'PG facts'!D76</f>
        <v>0</v>
      </c>
      <c r="H6209" s="5">
        <f t="shared" si="192"/>
        <v>7.0235575818865632</v>
      </c>
      <c r="I6209" s="5">
        <f t="shared" si="193"/>
        <v>0</v>
      </c>
    </row>
    <row r="6210" spans="1:9" ht="25" customHeight="1">
      <c r="A6210" s="1"/>
      <c r="B6210" s="1">
        <v>303</v>
      </c>
      <c r="C6210" s="13" t="s">
        <v>47</v>
      </c>
      <c r="D6210" s="4">
        <v>45657</v>
      </c>
      <c r="E6210" s="4">
        <v>45679</v>
      </c>
      <c r="F6210" s="5">
        <v>2.7872397144634409</v>
      </c>
      <c r="G6210" s="5">
        <f>'PG facts'!D83</f>
        <v>0</v>
      </c>
      <c r="H6210" s="5">
        <f t="shared" si="192"/>
        <v>7.7687052258822433</v>
      </c>
      <c r="I6210" s="5">
        <f t="shared" si="193"/>
        <v>0</v>
      </c>
    </row>
    <row r="6211" spans="1:9" ht="25" customHeight="1">
      <c r="A6211" s="1"/>
      <c r="B6211" s="1">
        <v>303</v>
      </c>
      <c r="C6211" s="13" t="s">
        <v>47</v>
      </c>
      <c r="D6211" s="4">
        <v>45747</v>
      </c>
      <c r="E6211" s="4">
        <v>45771</v>
      </c>
      <c r="F6211" s="5">
        <v>3.7498513143808809</v>
      </c>
      <c r="G6211" s="5">
        <f>'PG facts'!D90</f>
        <v>1</v>
      </c>
      <c r="H6211" s="5">
        <f t="shared" si="192"/>
        <v>14.06138487996402</v>
      </c>
      <c r="I6211" s="5">
        <f t="shared" si="193"/>
        <v>3.7498513143808809</v>
      </c>
    </row>
    <row r="6212" spans="1:9" ht="25" customHeight="1">
      <c r="A6212" s="1"/>
      <c r="B6212" s="1">
        <v>303</v>
      </c>
      <c r="C6212" s="13" t="s">
        <v>47</v>
      </c>
      <c r="D6212" s="4">
        <v>45838</v>
      </c>
      <c r="E6212" s="4">
        <v>45867</v>
      </c>
      <c r="F6212" s="5">
        <v>3.2332744751814912</v>
      </c>
      <c r="G6212" s="5">
        <f>'PG facts'!D97</f>
        <v>1</v>
      </c>
      <c r="H6212" s="5">
        <f t="shared" si="192"/>
        <v>10.454063831860148</v>
      </c>
      <c r="I6212" s="5">
        <f t="shared" si="193"/>
        <v>3.2332744751814912</v>
      </c>
    </row>
    <row r="6213" spans="1:9" ht="25" customHeight="1">
      <c r="A6213" s="1"/>
      <c r="B6213" s="1">
        <v>303</v>
      </c>
      <c r="C6213" s="13" t="s">
        <v>50</v>
      </c>
      <c r="D6213" s="4">
        <v>44742</v>
      </c>
      <c r="E6213" s="4">
        <v>44771</v>
      </c>
      <c r="F6213" s="5">
        <v>3.5989104881054779</v>
      </c>
      <c r="G6213" s="5">
        <f>'PG facts'!D13</f>
        <v>-2</v>
      </c>
      <c r="H6213" s="5">
        <f t="shared" si="192"/>
        <v>12.952156701395609</v>
      </c>
      <c r="I6213" s="5">
        <f t="shared" si="193"/>
        <v>-7.1978209762109557</v>
      </c>
    </row>
    <row r="6214" spans="1:9" ht="25" customHeight="1">
      <c r="A6214" s="1"/>
      <c r="B6214" s="1">
        <v>303</v>
      </c>
      <c r="C6214" s="13" t="s">
        <v>50</v>
      </c>
      <c r="D6214" s="4">
        <v>44834</v>
      </c>
      <c r="E6214" s="4">
        <v>44853</v>
      </c>
      <c r="F6214" s="5">
        <v>-3.7966210073037132E-2</v>
      </c>
      <c r="G6214" s="5">
        <f>'PG facts'!D20</f>
        <v>-1</v>
      </c>
      <c r="H6214" s="5">
        <f t="shared" ref="H6214:H6277" si="194">F6214^2</f>
        <v>1.4414331073099862E-3</v>
      </c>
      <c r="I6214" s="5">
        <f t="shared" ref="I6214:I6277" si="195">F6214*G6214</f>
        <v>3.7966210073037132E-2</v>
      </c>
    </row>
    <row r="6215" spans="1:9" ht="25" customHeight="1">
      <c r="A6215" s="1"/>
      <c r="B6215" s="1">
        <v>303</v>
      </c>
      <c r="C6215" s="13" t="s">
        <v>50</v>
      </c>
      <c r="D6215" s="4">
        <v>44926</v>
      </c>
      <c r="E6215" s="4">
        <v>44945</v>
      </c>
      <c r="F6215" s="5">
        <v>-0.97428175390660288</v>
      </c>
      <c r="G6215" s="5">
        <f>'PG facts'!D27</f>
        <v>-4</v>
      </c>
      <c r="H6215" s="5">
        <f t="shared" si="194"/>
        <v>0.94922493599532631</v>
      </c>
      <c r="I6215" s="5">
        <f t="shared" si="195"/>
        <v>3.8971270156264115</v>
      </c>
    </row>
    <row r="6216" spans="1:9" ht="25" customHeight="1">
      <c r="A6216" s="1"/>
      <c r="B6216" s="1">
        <v>303</v>
      </c>
      <c r="C6216" s="13" t="s">
        <v>50</v>
      </c>
      <c r="D6216" s="4">
        <v>45016</v>
      </c>
      <c r="E6216" s="4">
        <v>45037</v>
      </c>
      <c r="F6216" s="5">
        <v>-1.7083333333333339</v>
      </c>
      <c r="G6216" s="5">
        <f>'PG facts'!D34</f>
        <v>0</v>
      </c>
      <c r="H6216" s="5">
        <f t="shared" si="194"/>
        <v>2.9184027777777799</v>
      </c>
      <c r="I6216" s="5">
        <f t="shared" si="195"/>
        <v>0</v>
      </c>
    </row>
    <row r="6217" spans="1:9" ht="25" customHeight="1">
      <c r="A6217" s="1"/>
      <c r="B6217" s="1">
        <v>303</v>
      </c>
      <c r="C6217" s="13" t="s">
        <v>50</v>
      </c>
      <c r="D6217" s="4">
        <v>45107</v>
      </c>
      <c r="E6217" s="4">
        <v>45135</v>
      </c>
      <c r="F6217" s="5">
        <v>-0.51383557261676094</v>
      </c>
      <c r="G6217" s="5">
        <f>'PG facts'!D41</f>
        <v>-1</v>
      </c>
      <c r="H6217" s="5">
        <f t="shared" si="194"/>
        <v>0.26402699568639459</v>
      </c>
      <c r="I6217" s="5">
        <f t="shared" si="195"/>
        <v>0.51383557261676094</v>
      </c>
    </row>
    <row r="6218" spans="1:9" ht="25" customHeight="1">
      <c r="A6218" s="1"/>
      <c r="B6218" s="1">
        <v>303</v>
      </c>
      <c r="C6218" s="13" t="s">
        <v>50</v>
      </c>
      <c r="D6218" s="4">
        <v>45199</v>
      </c>
      <c r="E6218" s="4">
        <v>45217</v>
      </c>
      <c r="F6218" s="5">
        <v>-0.38380425982749156</v>
      </c>
      <c r="G6218" s="5">
        <f>'PG facts'!D48</f>
        <v>0</v>
      </c>
      <c r="H6218" s="5">
        <f t="shared" si="194"/>
        <v>0.14730570986172864</v>
      </c>
      <c r="I6218" s="5">
        <f t="shared" si="195"/>
        <v>0</v>
      </c>
    </row>
    <row r="6219" spans="1:9" ht="25" customHeight="1">
      <c r="A6219" s="1"/>
      <c r="B6219" s="1">
        <v>303</v>
      </c>
      <c r="C6219" s="13" t="s">
        <v>50</v>
      </c>
      <c r="D6219" s="4">
        <v>45291</v>
      </c>
      <c r="E6219" s="4">
        <v>45314</v>
      </c>
      <c r="F6219" s="5">
        <v>1.1893013232362026</v>
      </c>
      <c r="G6219" s="5">
        <f>'PG facts'!D55</f>
        <v>-1</v>
      </c>
      <c r="H6219" s="5">
        <f t="shared" si="194"/>
        <v>1.4144376374513825</v>
      </c>
      <c r="I6219" s="5">
        <f t="shared" si="195"/>
        <v>-1.1893013232362026</v>
      </c>
    </row>
    <row r="6220" spans="1:9" ht="25" customHeight="1">
      <c r="A6220" s="1"/>
      <c r="B6220" s="1">
        <v>303</v>
      </c>
      <c r="C6220" s="13" t="s">
        <v>50</v>
      </c>
      <c r="D6220" s="4">
        <v>45382</v>
      </c>
      <c r="E6220" s="4">
        <v>45401</v>
      </c>
      <c r="F6220" s="5">
        <v>2.2255192878338326</v>
      </c>
      <c r="G6220" s="5">
        <f>'PG facts'!D62</f>
        <v>1</v>
      </c>
      <c r="H6220" s="5">
        <f t="shared" si="194"/>
        <v>4.9529361005204091</v>
      </c>
      <c r="I6220" s="5">
        <f t="shared" si="195"/>
        <v>2.2255192878338326</v>
      </c>
    </row>
    <row r="6221" spans="1:9" ht="25" customHeight="1">
      <c r="A6221" s="1"/>
      <c r="B6221" s="1">
        <v>303</v>
      </c>
      <c r="C6221" s="13" t="s">
        <v>50</v>
      </c>
      <c r="D6221" s="4">
        <v>45473</v>
      </c>
      <c r="E6221" s="4">
        <v>45503</v>
      </c>
      <c r="F6221" s="5">
        <v>1.3726160091641626</v>
      </c>
      <c r="G6221" s="5">
        <f>'PG facts'!D69</f>
        <v>1</v>
      </c>
      <c r="H6221" s="5">
        <f t="shared" si="194"/>
        <v>1.8840747086137526</v>
      </c>
      <c r="I6221" s="5">
        <f t="shared" si="195"/>
        <v>1.3726160091641626</v>
      </c>
    </row>
    <row r="6222" spans="1:9" ht="25" customHeight="1">
      <c r="A6222" s="1"/>
      <c r="B6222" s="1">
        <v>303</v>
      </c>
      <c r="C6222" s="13" t="s">
        <v>50</v>
      </c>
      <c r="D6222" s="4">
        <v>45565</v>
      </c>
      <c r="E6222" s="4">
        <v>45583</v>
      </c>
      <c r="F6222" s="5">
        <v>2.2805943792830297</v>
      </c>
      <c r="G6222" s="5">
        <f>'PG facts'!D76</f>
        <v>0</v>
      </c>
      <c r="H6222" s="5">
        <f t="shared" si="194"/>
        <v>5.2011107228173472</v>
      </c>
      <c r="I6222" s="5">
        <f t="shared" si="195"/>
        <v>0</v>
      </c>
    </row>
    <row r="6223" spans="1:9" ht="25" customHeight="1">
      <c r="A6223" s="1"/>
      <c r="B6223" s="1">
        <v>303</v>
      </c>
      <c r="C6223" s="13" t="s">
        <v>50</v>
      </c>
      <c r="D6223" s="4">
        <v>45657</v>
      </c>
      <c r="E6223" s="4">
        <v>45679</v>
      </c>
      <c r="F6223" s="5">
        <v>2.6501995362399722</v>
      </c>
      <c r="G6223" s="5">
        <f>'PG facts'!D83</f>
        <v>0</v>
      </c>
      <c r="H6223" s="5">
        <f t="shared" si="194"/>
        <v>7.0235575818865632</v>
      </c>
      <c r="I6223" s="5">
        <f t="shared" si="195"/>
        <v>0</v>
      </c>
    </row>
    <row r="6224" spans="1:9" ht="25" customHeight="1">
      <c r="A6224" s="1"/>
      <c r="B6224" s="1">
        <v>303</v>
      </c>
      <c r="C6224" s="13" t="s">
        <v>50</v>
      </c>
      <c r="D6224" s="4">
        <v>45747</v>
      </c>
      <c r="E6224" s="4">
        <v>45771</v>
      </c>
      <c r="F6224" s="5">
        <v>2.7872397144634409</v>
      </c>
      <c r="G6224" s="5">
        <f>'PG facts'!D90</f>
        <v>1</v>
      </c>
      <c r="H6224" s="5">
        <f t="shared" si="194"/>
        <v>7.7687052258822433</v>
      </c>
      <c r="I6224" s="5">
        <f t="shared" si="195"/>
        <v>2.7872397144634409</v>
      </c>
    </row>
    <row r="6225" spans="1:9" ht="25" customHeight="1">
      <c r="A6225" s="1"/>
      <c r="B6225" s="1">
        <v>303</v>
      </c>
      <c r="C6225" s="13" t="s">
        <v>50</v>
      </c>
      <c r="D6225" s="4">
        <v>45838</v>
      </c>
      <c r="E6225" s="4">
        <v>45867</v>
      </c>
      <c r="F6225" s="5">
        <v>3.7498513143808809</v>
      </c>
      <c r="G6225" s="5">
        <f>'PG facts'!D97</f>
        <v>1</v>
      </c>
      <c r="H6225" s="5">
        <f t="shared" si="194"/>
        <v>14.06138487996402</v>
      </c>
      <c r="I6225" s="5">
        <f t="shared" si="195"/>
        <v>3.7498513143808809</v>
      </c>
    </row>
    <row r="6226" spans="1:9" ht="25" customHeight="1">
      <c r="A6226" s="1"/>
      <c r="B6226" s="1">
        <v>304</v>
      </c>
      <c r="C6226" s="13" t="s">
        <v>47</v>
      </c>
      <c r="D6226" s="4">
        <v>44651</v>
      </c>
      <c r="E6226" s="4">
        <v>44671</v>
      </c>
      <c r="F6226" s="5">
        <v>3.4048088537418808</v>
      </c>
      <c r="G6226" s="5">
        <f>'PG facts'!D7</f>
        <v>1</v>
      </c>
      <c r="H6226" s="5">
        <f t="shared" si="194"/>
        <v>11.5927233305191</v>
      </c>
      <c r="I6226" s="5">
        <f t="shared" si="195"/>
        <v>3.4048088537418808</v>
      </c>
    </row>
    <row r="6227" spans="1:9" ht="25" customHeight="1">
      <c r="A6227" s="1"/>
      <c r="B6227" s="1">
        <v>304</v>
      </c>
      <c r="C6227" s="13" t="s">
        <v>47</v>
      </c>
      <c r="D6227" s="4">
        <v>44742</v>
      </c>
      <c r="E6227" s="4">
        <v>44771</v>
      </c>
      <c r="F6227" s="5">
        <v>-0.26864270520209343</v>
      </c>
      <c r="G6227" s="5">
        <f>'PG facts'!D14</f>
        <v>-2</v>
      </c>
      <c r="H6227" s="5">
        <f t="shared" si="194"/>
        <v>7.2168903058298872E-2</v>
      </c>
      <c r="I6227" s="5">
        <f t="shared" si="195"/>
        <v>0.53728541040418687</v>
      </c>
    </row>
    <row r="6228" spans="1:9" ht="25" customHeight="1">
      <c r="A6228" s="1"/>
      <c r="B6228" s="1">
        <v>304</v>
      </c>
      <c r="C6228" s="13" t="s">
        <v>47</v>
      </c>
      <c r="D6228" s="4">
        <v>44834</v>
      </c>
      <c r="E6228" s="4">
        <v>44853</v>
      </c>
      <c r="F6228" s="5">
        <v>-0.97880747126437573</v>
      </c>
      <c r="G6228" s="5">
        <f>'PG facts'!D21</f>
        <v>1</v>
      </c>
      <c r="H6228" s="5">
        <f t="shared" si="194"/>
        <v>0.95806406580296166</v>
      </c>
      <c r="I6228" s="5">
        <f t="shared" si="195"/>
        <v>-0.97880747126437573</v>
      </c>
    </row>
    <row r="6229" spans="1:9" ht="25" customHeight="1">
      <c r="A6229" s="1"/>
      <c r="B6229" s="1">
        <v>304</v>
      </c>
      <c r="C6229" s="13" t="s">
        <v>47</v>
      </c>
      <c r="D6229" s="4">
        <v>44926</v>
      </c>
      <c r="E6229" s="4">
        <v>44945</v>
      </c>
      <c r="F6229" s="5">
        <v>-1.5609194946349714</v>
      </c>
      <c r="G6229" s="5">
        <f>'PG facts'!D28</f>
        <v>-8</v>
      </c>
      <c r="H6229" s="5">
        <f t="shared" si="194"/>
        <v>2.4364696687314944</v>
      </c>
      <c r="I6229" s="5">
        <f t="shared" si="195"/>
        <v>12.487355957079771</v>
      </c>
    </row>
    <row r="6230" spans="1:9" ht="25" customHeight="1">
      <c r="A6230" s="1"/>
      <c r="B6230" s="1">
        <v>304</v>
      </c>
      <c r="C6230" s="13" t="s">
        <v>47</v>
      </c>
      <c r="D6230" s="4">
        <v>45016</v>
      </c>
      <c r="E6230" s="4">
        <v>45037</v>
      </c>
      <c r="F6230" s="5">
        <v>-0.28354349497309306</v>
      </c>
      <c r="G6230" s="5">
        <f>'PG facts'!D35</f>
        <v>-1</v>
      </c>
      <c r="H6230" s="5">
        <f t="shared" si="194"/>
        <v>8.0396913541556453E-2</v>
      </c>
      <c r="I6230" s="5">
        <f t="shared" si="195"/>
        <v>0.28354349497309306</v>
      </c>
    </row>
    <row r="6231" spans="1:9" ht="25" customHeight="1">
      <c r="A6231" s="1"/>
      <c r="B6231" s="1">
        <v>304</v>
      </c>
      <c r="C6231" s="13" t="s">
        <v>47</v>
      </c>
      <c r="D6231" s="4">
        <v>45107</v>
      </c>
      <c r="E6231" s="4">
        <v>45135</v>
      </c>
      <c r="F6231" s="5">
        <v>-7.7104862613153191E-2</v>
      </c>
      <c r="G6231" s="5">
        <f>'PG facts'!D42</f>
        <v>-1</v>
      </c>
      <c r="H6231" s="5">
        <f t="shared" si="194"/>
        <v>5.9451598385932289E-3</v>
      </c>
      <c r="I6231" s="5">
        <f t="shared" si="195"/>
        <v>7.7104862613153191E-2</v>
      </c>
    </row>
    <row r="6232" spans="1:9" ht="25" customHeight="1">
      <c r="A6232" s="1"/>
      <c r="B6232" s="1">
        <v>304</v>
      </c>
      <c r="C6232" s="13" t="s">
        <v>47</v>
      </c>
      <c r="D6232" s="4">
        <v>45199</v>
      </c>
      <c r="E6232" s="4">
        <v>45217</v>
      </c>
      <c r="F6232" s="5">
        <v>1.3149542033191297</v>
      </c>
      <c r="G6232" s="5">
        <f>'PG facts'!D49</f>
        <v>-2</v>
      </c>
      <c r="H6232" s="5">
        <f t="shared" si="194"/>
        <v>1.7291045568266472</v>
      </c>
      <c r="I6232" s="5">
        <f t="shared" si="195"/>
        <v>-2.6299084066382594</v>
      </c>
    </row>
    <row r="6233" spans="1:9" ht="25" customHeight="1">
      <c r="A6233" s="1"/>
      <c r="B6233" s="1">
        <v>304</v>
      </c>
      <c r="C6233" s="13" t="s">
        <v>47</v>
      </c>
      <c r="D6233" s="4">
        <v>45291</v>
      </c>
      <c r="E6233" s="4">
        <v>45314</v>
      </c>
      <c r="F6233" s="5">
        <v>2.2032156673114089</v>
      </c>
      <c r="G6233" s="5">
        <f>'PG facts'!D56</f>
        <v>1</v>
      </c>
      <c r="H6233" s="5">
        <f t="shared" si="194"/>
        <v>4.854159276686457</v>
      </c>
      <c r="I6233" s="5">
        <f t="shared" si="195"/>
        <v>2.2032156673114089</v>
      </c>
    </row>
    <row r="6234" spans="1:9" ht="25" customHeight="1">
      <c r="A6234" s="1"/>
      <c r="B6234" s="1">
        <v>304</v>
      </c>
      <c r="C6234" s="13" t="s">
        <v>47</v>
      </c>
      <c r="D6234" s="4">
        <v>45382</v>
      </c>
      <c r="E6234" s="4">
        <v>45401</v>
      </c>
      <c r="F6234" s="5">
        <v>1.360673628563136</v>
      </c>
      <c r="G6234" s="5">
        <f>'PG facts'!D63</f>
        <v>2</v>
      </c>
      <c r="H6234" s="5">
        <f t="shared" si="194"/>
        <v>1.851432723467171</v>
      </c>
      <c r="I6234" s="5">
        <f t="shared" si="195"/>
        <v>2.721347257126272</v>
      </c>
    </row>
    <row r="6235" spans="1:9" ht="25" customHeight="1">
      <c r="A6235" s="1"/>
      <c r="B6235" s="1">
        <v>304</v>
      </c>
      <c r="C6235" s="13" t="s">
        <v>47</v>
      </c>
      <c r="D6235" s="4">
        <v>45473</v>
      </c>
      <c r="E6235" s="4">
        <v>45503</v>
      </c>
      <c r="F6235" s="5">
        <v>1.8739916021125014</v>
      </c>
      <c r="G6235" s="5">
        <f>'PG facts'!D70</f>
        <v>2</v>
      </c>
      <c r="H6235" s="5">
        <f t="shared" si="194"/>
        <v>3.5118445247881795</v>
      </c>
      <c r="I6235" s="5">
        <f t="shared" si="195"/>
        <v>3.7479832042250028</v>
      </c>
    </row>
    <row r="6236" spans="1:9" ht="25" customHeight="1">
      <c r="A6236" s="1"/>
      <c r="B6236" s="1">
        <v>304</v>
      </c>
      <c r="C6236" s="13" t="s">
        <v>47</v>
      </c>
      <c r="D6236" s="4">
        <v>45565</v>
      </c>
      <c r="E6236" s="4">
        <v>45583</v>
      </c>
      <c r="F6236" s="5">
        <v>2.247682698810527</v>
      </c>
      <c r="G6236" s="5">
        <f>'PG facts'!D77</f>
        <v>5</v>
      </c>
      <c r="H6236" s="5">
        <f t="shared" si="194"/>
        <v>5.0520775145321739</v>
      </c>
      <c r="I6236" s="5">
        <f t="shared" si="195"/>
        <v>11.238413494052635</v>
      </c>
    </row>
    <row r="6237" spans="1:9" ht="25" customHeight="1">
      <c r="A6237" s="1"/>
      <c r="B6237" s="1">
        <v>304</v>
      </c>
      <c r="C6237" s="13" t="s">
        <v>47</v>
      </c>
      <c r="D6237" s="4">
        <v>45657</v>
      </c>
      <c r="E6237" s="4">
        <v>45679</v>
      </c>
      <c r="F6237" s="5">
        <v>2.1103784092813216</v>
      </c>
      <c r="G6237" s="5">
        <f>'PG facts'!D84</f>
        <v>2</v>
      </c>
      <c r="H6237" s="5">
        <f t="shared" si="194"/>
        <v>4.453697030360761</v>
      </c>
      <c r="I6237" s="5">
        <f t="shared" si="195"/>
        <v>4.2207568185626432</v>
      </c>
    </row>
    <row r="6238" spans="1:9" ht="25" customHeight="1">
      <c r="A6238" s="1"/>
      <c r="B6238" s="1">
        <v>304</v>
      </c>
      <c r="C6238" s="13" t="s">
        <v>47</v>
      </c>
      <c r="D6238" s="4">
        <v>45747</v>
      </c>
      <c r="E6238" s="4">
        <v>45771</v>
      </c>
      <c r="F6238" s="5">
        <v>2.8695325773440361</v>
      </c>
      <c r="G6238" s="5">
        <f>'PG facts'!D91</f>
        <v>1</v>
      </c>
      <c r="H6238" s="5">
        <f t="shared" si="194"/>
        <v>8.2342172124387059</v>
      </c>
      <c r="I6238" s="5">
        <f t="shared" si="195"/>
        <v>2.8695325773440361</v>
      </c>
    </row>
    <row r="6239" spans="1:9" ht="25" customHeight="1">
      <c r="A6239" s="1"/>
      <c r="B6239" s="1">
        <v>304</v>
      </c>
      <c r="C6239" s="13" t="s">
        <v>50</v>
      </c>
      <c r="D6239" s="4">
        <v>44742</v>
      </c>
      <c r="E6239" s="4">
        <v>44771</v>
      </c>
      <c r="F6239" s="5">
        <v>3.4048088537418808</v>
      </c>
      <c r="G6239" s="5">
        <f>'PG facts'!D14</f>
        <v>-2</v>
      </c>
      <c r="H6239" s="5">
        <f t="shared" si="194"/>
        <v>11.5927233305191</v>
      </c>
      <c r="I6239" s="5">
        <f t="shared" si="195"/>
        <v>-6.8096177074837616</v>
      </c>
    </row>
    <row r="6240" spans="1:9" ht="25" customHeight="1">
      <c r="A6240" s="1"/>
      <c r="B6240" s="1">
        <v>304</v>
      </c>
      <c r="C6240" s="13" t="s">
        <v>50</v>
      </c>
      <c r="D6240" s="4">
        <v>44834</v>
      </c>
      <c r="E6240" s="4">
        <v>44853</v>
      </c>
      <c r="F6240" s="5">
        <v>-0.26864270520209343</v>
      </c>
      <c r="G6240" s="5">
        <f>'PG facts'!D21</f>
        <v>1</v>
      </c>
      <c r="H6240" s="5">
        <f t="shared" si="194"/>
        <v>7.2168903058298872E-2</v>
      </c>
      <c r="I6240" s="5">
        <f t="shared" si="195"/>
        <v>-0.26864270520209343</v>
      </c>
    </row>
    <row r="6241" spans="1:9" ht="25" customHeight="1">
      <c r="A6241" s="1"/>
      <c r="B6241" s="1">
        <v>304</v>
      </c>
      <c r="C6241" s="13" t="s">
        <v>50</v>
      </c>
      <c r="D6241" s="4">
        <v>44926</v>
      </c>
      <c r="E6241" s="4">
        <v>44945</v>
      </c>
      <c r="F6241" s="5">
        <v>-0.97880747126437573</v>
      </c>
      <c r="G6241" s="5">
        <f>'PG facts'!D28</f>
        <v>-8</v>
      </c>
      <c r="H6241" s="5">
        <f t="shared" si="194"/>
        <v>0.95806406580296166</v>
      </c>
      <c r="I6241" s="5">
        <f t="shared" si="195"/>
        <v>7.8304597701150058</v>
      </c>
    </row>
    <row r="6242" spans="1:9" ht="25" customHeight="1">
      <c r="A6242" s="1"/>
      <c r="B6242" s="1">
        <v>304</v>
      </c>
      <c r="C6242" s="13" t="s">
        <v>50</v>
      </c>
      <c r="D6242" s="4">
        <v>45016</v>
      </c>
      <c r="E6242" s="4">
        <v>45037</v>
      </c>
      <c r="F6242" s="5">
        <v>-1.5609194946349714</v>
      </c>
      <c r="G6242" s="5">
        <f>'PG facts'!D35</f>
        <v>-1</v>
      </c>
      <c r="H6242" s="5">
        <f t="shared" si="194"/>
        <v>2.4364696687314944</v>
      </c>
      <c r="I6242" s="5">
        <f t="shared" si="195"/>
        <v>1.5609194946349714</v>
      </c>
    </row>
    <row r="6243" spans="1:9" ht="25" customHeight="1">
      <c r="A6243" s="1"/>
      <c r="B6243" s="1">
        <v>304</v>
      </c>
      <c r="C6243" s="13" t="s">
        <v>50</v>
      </c>
      <c r="D6243" s="4">
        <v>45107</v>
      </c>
      <c r="E6243" s="4">
        <v>45135</v>
      </c>
      <c r="F6243" s="5">
        <v>-0.28354349497309306</v>
      </c>
      <c r="G6243" s="5">
        <f>'PG facts'!D42</f>
        <v>-1</v>
      </c>
      <c r="H6243" s="5">
        <f t="shared" si="194"/>
        <v>8.0396913541556453E-2</v>
      </c>
      <c r="I6243" s="5">
        <f t="shared" si="195"/>
        <v>0.28354349497309306</v>
      </c>
    </row>
    <row r="6244" spans="1:9" ht="25" customHeight="1">
      <c r="A6244" s="1"/>
      <c r="B6244" s="1">
        <v>304</v>
      </c>
      <c r="C6244" s="13" t="s">
        <v>50</v>
      </c>
      <c r="D6244" s="4">
        <v>45199</v>
      </c>
      <c r="E6244" s="4">
        <v>45217</v>
      </c>
      <c r="F6244" s="5">
        <v>-7.7104862613153191E-2</v>
      </c>
      <c r="G6244" s="5">
        <f>'PG facts'!D49</f>
        <v>-2</v>
      </c>
      <c r="H6244" s="5">
        <f t="shared" si="194"/>
        <v>5.9451598385932289E-3</v>
      </c>
      <c r="I6244" s="5">
        <f t="shared" si="195"/>
        <v>0.15420972522630638</v>
      </c>
    </row>
    <row r="6245" spans="1:9" ht="25" customHeight="1">
      <c r="A6245" s="1"/>
      <c r="B6245" s="1">
        <v>304</v>
      </c>
      <c r="C6245" s="13" t="s">
        <v>50</v>
      </c>
      <c r="D6245" s="4">
        <v>45291</v>
      </c>
      <c r="E6245" s="4">
        <v>45314</v>
      </c>
      <c r="F6245" s="5">
        <v>1.3149542033191297</v>
      </c>
      <c r="G6245" s="5">
        <f>'PG facts'!D56</f>
        <v>1</v>
      </c>
      <c r="H6245" s="5">
        <f t="shared" si="194"/>
        <v>1.7291045568266472</v>
      </c>
      <c r="I6245" s="5">
        <f t="shared" si="195"/>
        <v>1.3149542033191297</v>
      </c>
    </row>
    <row r="6246" spans="1:9" ht="25" customHeight="1">
      <c r="A6246" s="1"/>
      <c r="B6246" s="1">
        <v>304</v>
      </c>
      <c r="C6246" s="13" t="s">
        <v>50</v>
      </c>
      <c r="D6246" s="4">
        <v>45382</v>
      </c>
      <c r="E6246" s="4">
        <v>45401</v>
      </c>
      <c r="F6246" s="5">
        <v>2.2032156673114089</v>
      </c>
      <c r="G6246" s="5">
        <f>'PG facts'!D63</f>
        <v>2</v>
      </c>
      <c r="H6246" s="5">
        <f t="shared" si="194"/>
        <v>4.854159276686457</v>
      </c>
      <c r="I6246" s="5">
        <f t="shared" si="195"/>
        <v>4.4064313346228179</v>
      </c>
    </row>
    <row r="6247" spans="1:9" ht="25" customHeight="1">
      <c r="A6247" s="1"/>
      <c r="B6247" s="1">
        <v>304</v>
      </c>
      <c r="C6247" s="13" t="s">
        <v>50</v>
      </c>
      <c r="D6247" s="4">
        <v>45473</v>
      </c>
      <c r="E6247" s="4">
        <v>45503</v>
      </c>
      <c r="F6247" s="5">
        <v>1.360673628563136</v>
      </c>
      <c r="G6247" s="5">
        <f>'PG facts'!D70</f>
        <v>2</v>
      </c>
      <c r="H6247" s="5">
        <f t="shared" si="194"/>
        <v>1.851432723467171</v>
      </c>
      <c r="I6247" s="5">
        <f t="shared" si="195"/>
        <v>2.721347257126272</v>
      </c>
    </row>
    <row r="6248" spans="1:9" ht="25" customHeight="1">
      <c r="A6248" s="1"/>
      <c r="B6248" s="1">
        <v>304</v>
      </c>
      <c r="C6248" s="13" t="s">
        <v>50</v>
      </c>
      <c r="D6248" s="4">
        <v>45565</v>
      </c>
      <c r="E6248" s="4">
        <v>45583</v>
      </c>
      <c r="F6248" s="5">
        <v>1.8739916021125014</v>
      </c>
      <c r="G6248" s="5">
        <f>'PG facts'!D77</f>
        <v>5</v>
      </c>
      <c r="H6248" s="5">
        <f t="shared" si="194"/>
        <v>3.5118445247881795</v>
      </c>
      <c r="I6248" s="5">
        <f t="shared" si="195"/>
        <v>9.369958010562506</v>
      </c>
    </row>
    <row r="6249" spans="1:9" ht="25" customHeight="1">
      <c r="A6249" s="1"/>
      <c r="B6249" s="1">
        <v>304</v>
      </c>
      <c r="C6249" s="13" t="s">
        <v>50</v>
      </c>
      <c r="D6249" s="4">
        <v>45657</v>
      </c>
      <c r="E6249" s="4">
        <v>45679</v>
      </c>
      <c r="F6249" s="5">
        <v>2.247682698810527</v>
      </c>
      <c r="G6249" s="5">
        <f>'PG facts'!D84</f>
        <v>2</v>
      </c>
      <c r="H6249" s="5">
        <f t="shared" si="194"/>
        <v>5.0520775145321739</v>
      </c>
      <c r="I6249" s="5">
        <f t="shared" si="195"/>
        <v>4.4953653976210539</v>
      </c>
    </row>
    <row r="6250" spans="1:9" ht="25" customHeight="1">
      <c r="A6250" s="1"/>
      <c r="B6250" s="1">
        <v>304</v>
      </c>
      <c r="C6250" s="13" t="s">
        <v>50</v>
      </c>
      <c r="D6250" s="4">
        <v>45747</v>
      </c>
      <c r="E6250" s="4">
        <v>45771</v>
      </c>
      <c r="F6250" s="5">
        <v>2.1103784092813216</v>
      </c>
      <c r="G6250" s="5">
        <f>'PG facts'!D91</f>
        <v>1</v>
      </c>
      <c r="H6250" s="5">
        <f t="shared" si="194"/>
        <v>4.453697030360761</v>
      </c>
      <c r="I6250" s="5">
        <f t="shared" si="195"/>
        <v>2.1103784092813216</v>
      </c>
    </row>
    <row r="6251" spans="1:9" ht="25" customHeight="1">
      <c r="A6251" s="1"/>
      <c r="B6251" s="1">
        <v>305</v>
      </c>
      <c r="C6251" s="13" t="s">
        <v>47</v>
      </c>
      <c r="D6251" s="4">
        <v>44651</v>
      </c>
      <c r="E6251" s="4">
        <v>44671</v>
      </c>
      <c r="F6251" s="5">
        <v>3.4048088537418808</v>
      </c>
      <c r="G6251" s="5">
        <f>'PG facts'!D7</f>
        <v>1</v>
      </c>
      <c r="H6251" s="5">
        <f t="shared" si="194"/>
        <v>11.5927233305191</v>
      </c>
      <c r="I6251" s="5">
        <f t="shared" si="195"/>
        <v>3.4048088537418808</v>
      </c>
    </row>
    <row r="6252" spans="1:9" ht="25" customHeight="1">
      <c r="A6252" s="1"/>
      <c r="B6252" s="1">
        <v>305</v>
      </c>
      <c r="C6252" s="13" t="s">
        <v>47</v>
      </c>
      <c r="D6252" s="4">
        <v>44742</v>
      </c>
      <c r="E6252" s="4">
        <v>44771</v>
      </c>
      <c r="F6252" s="5">
        <v>-0.26864270520209343</v>
      </c>
      <c r="G6252" s="5">
        <f>'PG facts'!D14</f>
        <v>-2</v>
      </c>
      <c r="H6252" s="5">
        <f t="shared" si="194"/>
        <v>7.2168903058298872E-2</v>
      </c>
      <c r="I6252" s="5">
        <f t="shared" si="195"/>
        <v>0.53728541040418687</v>
      </c>
    </row>
    <row r="6253" spans="1:9" ht="25" customHeight="1">
      <c r="A6253" s="1"/>
      <c r="B6253" s="1">
        <v>305</v>
      </c>
      <c r="C6253" s="13" t="s">
        <v>47</v>
      </c>
      <c r="D6253" s="4">
        <v>44834</v>
      </c>
      <c r="E6253" s="4">
        <v>44853</v>
      </c>
      <c r="F6253" s="5">
        <v>-0.97880747126437573</v>
      </c>
      <c r="G6253" s="5">
        <f>'PG facts'!D21</f>
        <v>1</v>
      </c>
      <c r="H6253" s="5">
        <f t="shared" si="194"/>
        <v>0.95806406580296166</v>
      </c>
      <c r="I6253" s="5">
        <f t="shared" si="195"/>
        <v>-0.97880747126437573</v>
      </c>
    </row>
    <row r="6254" spans="1:9" ht="25" customHeight="1">
      <c r="A6254" s="1"/>
      <c r="B6254" s="1">
        <v>305</v>
      </c>
      <c r="C6254" s="13" t="s">
        <v>47</v>
      </c>
      <c r="D6254" s="4">
        <v>44926</v>
      </c>
      <c r="E6254" s="4">
        <v>44945</v>
      </c>
      <c r="F6254" s="5">
        <v>-1.5609194946349714</v>
      </c>
      <c r="G6254" s="5">
        <f>'PG facts'!D28</f>
        <v>-8</v>
      </c>
      <c r="H6254" s="5">
        <f t="shared" si="194"/>
        <v>2.4364696687314944</v>
      </c>
      <c r="I6254" s="5">
        <f t="shared" si="195"/>
        <v>12.487355957079771</v>
      </c>
    </row>
    <row r="6255" spans="1:9" ht="25" customHeight="1">
      <c r="A6255" s="1"/>
      <c r="B6255" s="1">
        <v>305</v>
      </c>
      <c r="C6255" s="13" t="s">
        <v>47</v>
      </c>
      <c r="D6255" s="4">
        <v>45016</v>
      </c>
      <c r="E6255" s="4">
        <v>45037</v>
      </c>
      <c r="F6255" s="5">
        <v>-0.28354349497309306</v>
      </c>
      <c r="G6255" s="5">
        <f>'PG facts'!D35</f>
        <v>-1</v>
      </c>
      <c r="H6255" s="5">
        <f t="shared" si="194"/>
        <v>8.0396913541556453E-2</v>
      </c>
      <c r="I6255" s="5">
        <f t="shared" si="195"/>
        <v>0.28354349497309306</v>
      </c>
    </row>
    <row r="6256" spans="1:9" ht="25" customHeight="1">
      <c r="A6256" s="1"/>
      <c r="B6256" s="1">
        <v>305</v>
      </c>
      <c r="C6256" s="13" t="s">
        <v>47</v>
      </c>
      <c r="D6256" s="4">
        <v>45107</v>
      </c>
      <c r="E6256" s="4">
        <v>45135</v>
      </c>
      <c r="F6256" s="5">
        <v>-7.7104862613153191E-2</v>
      </c>
      <c r="G6256" s="5">
        <f>'PG facts'!D42</f>
        <v>-1</v>
      </c>
      <c r="H6256" s="5">
        <f t="shared" si="194"/>
        <v>5.9451598385932289E-3</v>
      </c>
      <c r="I6256" s="5">
        <f t="shared" si="195"/>
        <v>7.7104862613153191E-2</v>
      </c>
    </row>
    <row r="6257" spans="1:9" ht="25" customHeight="1">
      <c r="A6257" s="1"/>
      <c r="B6257" s="1">
        <v>305</v>
      </c>
      <c r="C6257" s="13" t="s">
        <v>47</v>
      </c>
      <c r="D6257" s="4">
        <v>45199</v>
      </c>
      <c r="E6257" s="4">
        <v>45217</v>
      </c>
      <c r="F6257" s="5">
        <v>1.3149542033191297</v>
      </c>
      <c r="G6257" s="5">
        <f>'PG facts'!D49</f>
        <v>-2</v>
      </c>
      <c r="H6257" s="5">
        <f t="shared" si="194"/>
        <v>1.7291045568266472</v>
      </c>
      <c r="I6257" s="5">
        <f t="shared" si="195"/>
        <v>-2.6299084066382594</v>
      </c>
    </row>
    <row r="6258" spans="1:9" ht="25" customHeight="1">
      <c r="A6258" s="1"/>
      <c r="B6258" s="1">
        <v>305</v>
      </c>
      <c r="C6258" s="13" t="s">
        <v>47</v>
      </c>
      <c r="D6258" s="4">
        <v>45291</v>
      </c>
      <c r="E6258" s="4">
        <v>45314</v>
      </c>
      <c r="F6258" s="5">
        <v>2.2032156673114089</v>
      </c>
      <c r="G6258" s="5">
        <f>'PG facts'!D56</f>
        <v>1</v>
      </c>
      <c r="H6258" s="5">
        <f t="shared" si="194"/>
        <v>4.854159276686457</v>
      </c>
      <c r="I6258" s="5">
        <f t="shared" si="195"/>
        <v>2.2032156673114089</v>
      </c>
    </row>
    <row r="6259" spans="1:9" ht="25" customHeight="1">
      <c r="A6259" s="1"/>
      <c r="B6259" s="1">
        <v>305</v>
      </c>
      <c r="C6259" s="13" t="s">
        <v>47</v>
      </c>
      <c r="D6259" s="4">
        <v>45382</v>
      </c>
      <c r="E6259" s="4">
        <v>45401</v>
      </c>
      <c r="F6259" s="5">
        <v>1.360673628563136</v>
      </c>
      <c r="G6259" s="5">
        <f>'PG facts'!D63</f>
        <v>2</v>
      </c>
      <c r="H6259" s="5">
        <f t="shared" si="194"/>
        <v>1.851432723467171</v>
      </c>
      <c r="I6259" s="5">
        <f t="shared" si="195"/>
        <v>2.721347257126272</v>
      </c>
    </row>
    <row r="6260" spans="1:9" ht="25" customHeight="1">
      <c r="A6260" s="1"/>
      <c r="B6260" s="1">
        <v>305</v>
      </c>
      <c r="C6260" s="13" t="s">
        <v>47</v>
      </c>
      <c r="D6260" s="4">
        <v>45473</v>
      </c>
      <c r="E6260" s="4">
        <v>45503</v>
      </c>
      <c r="F6260" s="5">
        <v>1.8739916021125014</v>
      </c>
      <c r="G6260" s="5">
        <f>'PG facts'!D70</f>
        <v>2</v>
      </c>
      <c r="H6260" s="5">
        <f t="shared" si="194"/>
        <v>3.5118445247881795</v>
      </c>
      <c r="I6260" s="5">
        <f t="shared" si="195"/>
        <v>3.7479832042250028</v>
      </c>
    </row>
    <row r="6261" spans="1:9" ht="25" customHeight="1">
      <c r="A6261" s="1"/>
      <c r="B6261" s="1">
        <v>305</v>
      </c>
      <c r="C6261" s="13" t="s">
        <v>47</v>
      </c>
      <c r="D6261" s="4">
        <v>45565</v>
      </c>
      <c r="E6261" s="4">
        <v>45583</v>
      </c>
      <c r="F6261" s="5">
        <v>2.247682698810527</v>
      </c>
      <c r="G6261" s="5">
        <f>'PG facts'!D77</f>
        <v>5</v>
      </c>
      <c r="H6261" s="5">
        <f t="shared" si="194"/>
        <v>5.0520775145321739</v>
      </c>
      <c r="I6261" s="5">
        <f t="shared" si="195"/>
        <v>11.238413494052635</v>
      </c>
    </row>
    <row r="6262" spans="1:9" ht="25" customHeight="1">
      <c r="A6262" s="1"/>
      <c r="B6262" s="1">
        <v>305</v>
      </c>
      <c r="C6262" s="13" t="s">
        <v>47</v>
      </c>
      <c r="D6262" s="4">
        <v>45657</v>
      </c>
      <c r="E6262" s="4">
        <v>45679</v>
      </c>
      <c r="F6262" s="5">
        <v>2.1103784092813216</v>
      </c>
      <c r="G6262" s="5">
        <f>'PG facts'!D84</f>
        <v>2</v>
      </c>
      <c r="H6262" s="5">
        <f t="shared" si="194"/>
        <v>4.453697030360761</v>
      </c>
      <c r="I6262" s="5">
        <f t="shared" si="195"/>
        <v>4.2207568185626432</v>
      </c>
    </row>
    <row r="6263" spans="1:9" ht="25" customHeight="1">
      <c r="A6263" s="1"/>
      <c r="B6263" s="1">
        <v>305</v>
      </c>
      <c r="C6263" s="13" t="s">
        <v>47</v>
      </c>
      <c r="D6263" s="4">
        <v>45747</v>
      </c>
      <c r="E6263" s="4">
        <v>45771</v>
      </c>
      <c r="F6263" s="5">
        <v>2.8695325773440361</v>
      </c>
      <c r="G6263" s="5">
        <f>'PG facts'!D91</f>
        <v>1</v>
      </c>
      <c r="H6263" s="5">
        <f t="shared" si="194"/>
        <v>8.2342172124387059</v>
      </c>
      <c r="I6263" s="5">
        <f t="shared" si="195"/>
        <v>2.8695325773440361</v>
      </c>
    </row>
    <row r="6264" spans="1:9" ht="25" customHeight="1">
      <c r="A6264" s="1"/>
      <c r="B6264" s="1">
        <v>305</v>
      </c>
      <c r="C6264" s="13" t="s">
        <v>50</v>
      </c>
      <c r="D6264" s="4">
        <v>44742</v>
      </c>
      <c r="E6264" s="4">
        <v>44771</v>
      </c>
      <c r="F6264" s="5">
        <v>3.4048088537418808</v>
      </c>
      <c r="G6264" s="5">
        <f>'PG facts'!D14</f>
        <v>-2</v>
      </c>
      <c r="H6264" s="5">
        <f t="shared" si="194"/>
        <v>11.5927233305191</v>
      </c>
      <c r="I6264" s="5">
        <f t="shared" si="195"/>
        <v>-6.8096177074837616</v>
      </c>
    </row>
    <row r="6265" spans="1:9" ht="25" customHeight="1">
      <c r="A6265" s="1"/>
      <c r="B6265" s="1">
        <v>305</v>
      </c>
      <c r="C6265" s="13" t="s">
        <v>50</v>
      </c>
      <c r="D6265" s="4">
        <v>44834</v>
      </c>
      <c r="E6265" s="4">
        <v>44853</v>
      </c>
      <c r="F6265" s="5">
        <v>-0.26864270520209343</v>
      </c>
      <c r="G6265" s="5">
        <f>'PG facts'!D21</f>
        <v>1</v>
      </c>
      <c r="H6265" s="5">
        <f t="shared" si="194"/>
        <v>7.2168903058298872E-2</v>
      </c>
      <c r="I6265" s="5">
        <f t="shared" si="195"/>
        <v>-0.26864270520209343</v>
      </c>
    </row>
    <row r="6266" spans="1:9" ht="25" customHeight="1">
      <c r="A6266" s="1"/>
      <c r="B6266" s="1">
        <v>305</v>
      </c>
      <c r="C6266" s="13" t="s">
        <v>50</v>
      </c>
      <c r="D6266" s="4">
        <v>44926</v>
      </c>
      <c r="E6266" s="4">
        <v>44945</v>
      </c>
      <c r="F6266" s="5">
        <v>-0.97880747126437573</v>
      </c>
      <c r="G6266" s="5">
        <f>'PG facts'!D28</f>
        <v>-8</v>
      </c>
      <c r="H6266" s="5">
        <f t="shared" si="194"/>
        <v>0.95806406580296166</v>
      </c>
      <c r="I6266" s="5">
        <f t="shared" si="195"/>
        <v>7.8304597701150058</v>
      </c>
    </row>
    <row r="6267" spans="1:9" ht="25" customHeight="1">
      <c r="A6267" s="1"/>
      <c r="B6267" s="1">
        <v>305</v>
      </c>
      <c r="C6267" s="13" t="s">
        <v>50</v>
      </c>
      <c r="D6267" s="4">
        <v>45016</v>
      </c>
      <c r="E6267" s="4">
        <v>45037</v>
      </c>
      <c r="F6267" s="5">
        <v>-1.5609194946349714</v>
      </c>
      <c r="G6267" s="5">
        <f>'PG facts'!D35</f>
        <v>-1</v>
      </c>
      <c r="H6267" s="5">
        <f t="shared" si="194"/>
        <v>2.4364696687314944</v>
      </c>
      <c r="I6267" s="5">
        <f t="shared" si="195"/>
        <v>1.5609194946349714</v>
      </c>
    </row>
    <row r="6268" spans="1:9" ht="25" customHeight="1">
      <c r="A6268" s="1"/>
      <c r="B6268" s="1">
        <v>305</v>
      </c>
      <c r="C6268" s="13" t="s">
        <v>50</v>
      </c>
      <c r="D6268" s="4">
        <v>45107</v>
      </c>
      <c r="E6268" s="4">
        <v>45135</v>
      </c>
      <c r="F6268" s="5">
        <v>-0.28354349497309306</v>
      </c>
      <c r="G6268" s="5">
        <f>'PG facts'!D42</f>
        <v>-1</v>
      </c>
      <c r="H6268" s="5">
        <f t="shared" si="194"/>
        <v>8.0396913541556453E-2</v>
      </c>
      <c r="I6268" s="5">
        <f t="shared" si="195"/>
        <v>0.28354349497309306</v>
      </c>
    </row>
    <row r="6269" spans="1:9" ht="25" customHeight="1">
      <c r="A6269" s="1"/>
      <c r="B6269" s="1">
        <v>305</v>
      </c>
      <c r="C6269" s="13" t="s">
        <v>50</v>
      </c>
      <c r="D6269" s="4">
        <v>45199</v>
      </c>
      <c r="E6269" s="4">
        <v>45217</v>
      </c>
      <c r="F6269" s="5">
        <v>-7.7104862613153191E-2</v>
      </c>
      <c r="G6269" s="5">
        <f>'PG facts'!D49</f>
        <v>-2</v>
      </c>
      <c r="H6269" s="5">
        <f t="shared" si="194"/>
        <v>5.9451598385932289E-3</v>
      </c>
      <c r="I6269" s="5">
        <f t="shared" si="195"/>
        <v>0.15420972522630638</v>
      </c>
    </row>
    <row r="6270" spans="1:9" ht="25" customHeight="1">
      <c r="A6270" s="1"/>
      <c r="B6270" s="1">
        <v>305</v>
      </c>
      <c r="C6270" s="13" t="s">
        <v>50</v>
      </c>
      <c r="D6270" s="4">
        <v>45291</v>
      </c>
      <c r="E6270" s="4">
        <v>45314</v>
      </c>
      <c r="F6270" s="5">
        <v>1.3149542033191297</v>
      </c>
      <c r="G6270" s="5">
        <f>'PG facts'!D56</f>
        <v>1</v>
      </c>
      <c r="H6270" s="5">
        <f t="shared" si="194"/>
        <v>1.7291045568266472</v>
      </c>
      <c r="I6270" s="5">
        <f t="shared" si="195"/>
        <v>1.3149542033191297</v>
      </c>
    </row>
    <row r="6271" spans="1:9" ht="25" customHeight="1">
      <c r="A6271" s="1"/>
      <c r="B6271" s="1">
        <v>305</v>
      </c>
      <c r="C6271" s="13" t="s">
        <v>50</v>
      </c>
      <c r="D6271" s="4">
        <v>45382</v>
      </c>
      <c r="E6271" s="4">
        <v>45401</v>
      </c>
      <c r="F6271" s="5">
        <v>2.2032156673114089</v>
      </c>
      <c r="G6271" s="5">
        <f>'PG facts'!D63</f>
        <v>2</v>
      </c>
      <c r="H6271" s="5">
        <f t="shared" si="194"/>
        <v>4.854159276686457</v>
      </c>
      <c r="I6271" s="5">
        <f t="shared" si="195"/>
        <v>4.4064313346228179</v>
      </c>
    </row>
    <row r="6272" spans="1:9" ht="25" customHeight="1">
      <c r="A6272" s="1"/>
      <c r="B6272" s="1">
        <v>305</v>
      </c>
      <c r="C6272" s="13" t="s">
        <v>50</v>
      </c>
      <c r="D6272" s="4">
        <v>45473</v>
      </c>
      <c r="E6272" s="4">
        <v>45503</v>
      </c>
      <c r="F6272" s="5">
        <v>1.360673628563136</v>
      </c>
      <c r="G6272" s="5">
        <f>'PG facts'!D70</f>
        <v>2</v>
      </c>
      <c r="H6272" s="5">
        <f t="shared" si="194"/>
        <v>1.851432723467171</v>
      </c>
      <c r="I6272" s="5">
        <f t="shared" si="195"/>
        <v>2.721347257126272</v>
      </c>
    </row>
    <row r="6273" spans="1:9" ht="25" customHeight="1">
      <c r="A6273" s="1"/>
      <c r="B6273" s="1">
        <v>305</v>
      </c>
      <c r="C6273" s="13" t="s">
        <v>50</v>
      </c>
      <c r="D6273" s="4">
        <v>45565</v>
      </c>
      <c r="E6273" s="4">
        <v>45583</v>
      </c>
      <c r="F6273" s="5">
        <v>1.8739916021125014</v>
      </c>
      <c r="G6273" s="5">
        <f>'PG facts'!D77</f>
        <v>5</v>
      </c>
      <c r="H6273" s="5">
        <f t="shared" si="194"/>
        <v>3.5118445247881795</v>
      </c>
      <c r="I6273" s="5">
        <f t="shared" si="195"/>
        <v>9.369958010562506</v>
      </c>
    </row>
    <row r="6274" spans="1:9" ht="25" customHeight="1">
      <c r="A6274" s="1"/>
      <c r="B6274" s="1">
        <v>305</v>
      </c>
      <c r="C6274" s="13" t="s">
        <v>50</v>
      </c>
      <c r="D6274" s="4">
        <v>45657</v>
      </c>
      <c r="E6274" s="4">
        <v>45679</v>
      </c>
      <c r="F6274" s="5">
        <v>2.247682698810527</v>
      </c>
      <c r="G6274" s="5">
        <f>'PG facts'!D84</f>
        <v>2</v>
      </c>
      <c r="H6274" s="5">
        <f t="shared" si="194"/>
        <v>5.0520775145321739</v>
      </c>
      <c r="I6274" s="5">
        <f t="shared" si="195"/>
        <v>4.4953653976210539</v>
      </c>
    </row>
    <row r="6275" spans="1:9" ht="25" customHeight="1">
      <c r="A6275" s="1"/>
      <c r="B6275" s="1">
        <v>305</v>
      </c>
      <c r="C6275" s="13" t="s">
        <v>50</v>
      </c>
      <c r="D6275" s="4">
        <v>45747</v>
      </c>
      <c r="E6275" s="4">
        <v>45771</v>
      </c>
      <c r="F6275" s="5">
        <v>2.1103784092813216</v>
      </c>
      <c r="G6275" s="5">
        <f>'PG facts'!D91</f>
        <v>1</v>
      </c>
      <c r="H6275" s="5">
        <f t="shared" si="194"/>
        <v>4.453697030360761</v>
      </c>
      <c r="I6275" s="5">
        <f t="shared" si="195"/>
        <v>2.1103784092813216</v>
      </c>
    </row>
    <row r="6276" spans="1:9" ht="25" customHeight="1">
      <c r="A6276" s="1"/>
      <c r="B6276" s="1">
        <v>305</v>
      </c>
      <c r="C6276" s="13" t="s">
        <v>50</v>
      </c>
      <c r="D6276" s="4">
        <v>45838</v>
      </c>
      <c r="E6276" s="4">
        <v>45867</v>
      </c>
      <c r="F6276" s="5">
        <v>2.8695325773440361</v>
      </c>
      <c r="G6276" s="5">
        <f>'PG facts'!D98</f>
        <v>-1</v>
      </c>
      <c r="H6276" s="5">
        <f t="shared" si="194"/>
        <v>8.2342172124387059</v>
      </c>
      <c r="I6276" s="5">
        <f t="shared" si="195"/>
        <v>-2.8695325773440361</v>
      </c>
    </row>
    <row r="6277" spans="1:9" ht="25" customHeight="1">
      <c r="A6277" s="1"/>
      <c r="B6277" s="1">
        <v>306</v>
      </c>
      <c r="C6277" s="13" t="s">
        <v>47</v>
      </c>
      <c r="D6277" s="4">
        <v>44651</v>
      </c>
      <c r="E6277" s="4">
        <v>44671</v>
      </c>
      <c r="F6277" s="5">
        <v>3.4048088537418808</v>
      </c>
      <c r="G6277" s="5">
        <f>'PG facts'!D7</f>
        <v>1</v>
      </c>
      <c r="H6277" s="5">
        <f t="shared" si="194"/>
        <v>11.5927233305191</v>
      </c>
      <c r="I6277" s="5">
        <f t="shared" si="195"/>
        <v>3.4048088537418808</v>
      </c>
    </row>
    <row r="6278" spans="1:9" ht="25" customHeight="1">
      <c r="A6278" s="1"/>
      <c r="B6278" s="1">
        <v>306</v>
      </c>
      <c r="C6278" s="13" t="s">
        <v>47</v>
      </c>
      <c r="D6278" s="4">
        <v>44742</v>
      </c>
      <c r="E6278" s="4">
        <v>44771</v>
      </c>
      <c r="F6278" s="5">
        <v>-0.26864270520209343</v>
      </c>
      <c r="G6278" s="5">
        <f>'PG facts'!D14</f>
        <v>-2</v>
      </c>
      <c r="H6278" s="5">
        <f t="shared" ref="H6278:H6341" si="196">F6278^2</f>
        <v>7.2168903058298872E-2</v>
      </c>
      <c r="I6278" s="5">
        <f t="shared" ref="I6278:I6341" si="197">F6278*G6278</f>
        <v>0.53728541040418687</v>
      </c>
    </row>
    <row r="6279" spans="1:9" ht="25" customHeight="1">
      <c r="A6279" s="1"/>
      <c r="B6279" s="1">
        <v>306</v>
      </c>
      <c r="C6279" s="13" t="s">
        <v>47</v>
      </c>
      <c r="D6279" s="4">
        <v>44834</v>
      </c>
      <c r="E6279" s="4">
        <v>44853</v>
      </c>
      <c r="F6279" s="5">
        <v>-0.97880747126437573</v>
      </c>
      <c r="G6279" s="5">
        <f>'PG facts'!D21</f>
        <v>1</v>
      </c>
      <c r="H6279" s="5">
        <f t="shared" si="196"/>
        <v>0.95806406580296166</v>
      </c>
      <c r="I6279" s="5">
        <f t="shared" si="197"/>
        <v>-0.97880747126437573</v>
      </c>
    </row>
    <row r="6280" spans="1:9" ht="25" customHeight="1">
      <c r="A6280" s="1"/>
      <c r="B6280" s="1">
        <v>306</v>
      </c>
      <c r="C6280" s="13" t="s">
        <v>47</v>
      </c>
      <c r="D6280" s="4">
        <v>44926</v>
      </c>
      <c r="E6280" s="4">
        <v>44945</v>
      </c>
      <c r="F6280" s="5">
        <v>-1.5609194946349714</v>
      </c>
      <c r="G6280" s="5">
        <f>'PG facts'!D28</f>
        <v>-8</v>
      </c>
      <c r="H6280" s="5">
        <f t="shared" si="196"/>
        <v>2.4364696687314944</v>
      </c>
      <c r="I6280" s="5">
        <f t="shared" si="197"/>
        <v>12.487355957079771</v>
      </c>
    </row>
    <row r="6281" spans="1:9" ht="25" customHeight="1">
      <c r="A6281" s="1"/>
      <c r="B6281" s="1">
        <v>306</v>
      </c>
      <c r="C6281" s="13" t="s">
        <v>47</v>
      </c>
      <c r="D6281" s="4">
        <v>45016</v>
      </c>
      <c r="E6281" s="4">
        <v>45037</v>
      </c>
      <c r="F6281" s="5">
        <v>-0.28354349497309306</v>
      </c>
      <c r="G6281" s="5">
        <f>'PG facts'!D35</f>
        <v>-1</v>
      </c>
      <c r="H6281" s="5">
        <f t="shared" si="196"/>
        <v>8.0396913541556453E-2</v>
      </c>
      <c r="I6281" s="5">
        <f t="shared" si="197"/>
        <v>0.28354349497309306</v>
      </c>
    </row>
    <row r="6282" spans="1:9" ht="25" customHeight="1">
      <c r="A6282" s="1"/>
      <c r="B6282" s="1">
        <v>306</v>
      </c>
      <c r="C6282" s="13" t="s">
        <v>47</v>
      </c>
      <c r="D6282" s="4">
        <v>45107</v>
      </c>
      <c r="E6282" s="4">
        <v>45135</v>
      </c>
      <c r="F6282" s="5">
        <v>-7.7104862613153191E-2</v>
      </c>
      <c r="G6282" s="5">
        <f>'PG facts'!D42</f>
        <v>-1</v>
      </c>
      <c r="H6282" s="5">
        <f t="shared" si="196"/>
        <v>5.9451598385932289E-3</v>
      </c>
      <c r="I6282" s="5">
        <f t="shared" si="197"/>
        <v>7.7104862613153191E-2</v>
      </c>
    </row>
    <row r="6283" spans="1:9" ht="25" customHeight="1">
      <c r="A6283" s="1"/>
      <c r="B6283" s="1">
        <v>306</v>
      </c>
      <c r="C6283" s="13" t="s">
        <v>47</v>
      </c>
      <c r="D6283" s="4">
        <v>45199</v>
      </c>
      <c r="E6283" s="4">
        <v>45217</v>
      </c>
      <c r="F6283" s="5">
        <v>1.3149542033191297</v>
      </c>
      <c r="G6283" s="5">
        <f>'PG facts'!D49</f>
        <v>-2</v>
      </c>
      <c r="H6283" s="5">
        <f t="shared" si="196"/>
        <v>1.7291045568266472</v>
      </c>
      <c r="I6283" s="5">
        <f t="shared" si="197"/>
        <v>-2.6299084066382594</v>
      </c>
    </row>
    <row r="6284" spans="1:9" ht="25" customHeight="1">
      <c r="A6284" s="1"/>
      <c r="B6284" s="1">
        <v>306</v>
      </c>
      <c r="C6284" s="13" t="s">
        <v>47</v>
      </c>
      <c r="D6284" s="4">
        <v>45291</v>
      </c>
      <c r="E6284" s="4">
        <v>45314</v>
      </c>
      <c r="F6284" s="5">
        <v>2.2032156673114089</v>
      </c>
      <c r="G6284" s="5">
        <f>'PG facts'!D56</f>
        <v>1</v>
      </c>
      <c r="H6284" s="5">
        <f t="shared" si="196"/>
        <v>4.854159276686457</v>
      </c>
      <c r="I6284" s="5">
        <f t="shared" si="197"/>
        <v>2.2032156673114089</v>
      </c>
    </row>
    <row r="6285" spans="1:9" ht="25" customHeight="1">
      <c r="A6285" s="1"/>
      <c r="B6285" s="1">
        <v>306</v>
      </c>
      <c r="C6285" s="13" t="s">
        <v>47</v>
      </c>
      <c r="D6285" s="4">
        <v>45382</v>
      </c>
      <c r="E6285" s="4">
        <v>45401</v>
      </c>
      <c r="F6285" s="5">
        <v>1.360673628563136</v>
      </c>
      <c r="G6285" s="5">
        <f>'PG facts'!D63</f>
        <v>2</v>
      </c>
      <c r="H6285" s="5">
        <f t="shared" si="196"/>
        <v>1.851432723467171</v>
      </c>
      <c r="I6285" s="5">
        <f t="shared" si="197"/>
        <v>2.721347257126272</v>
      </c>
    </row>
    <row r="6286" spans="1:9" ht="25" customHeight="1">
      <c r="A6286" s="1"/>
      <c r="B6286" s="1">
        <v>306</v>
      </c>
      <c r="C6286" s="13" t="s">
        <v>47</v>
      </c>
      <c r="D6286" s="4">
        <v>45473</v>
      </c>
      <c r="E6286" s="4">
        <v>45503</v>
      </c>
      <c r="F6286" s="5">
        <v>1.8739916021125014</v>
      </c>
      <c r="G6286" s="5">
        <f>'PG facts'!D70</f>
        <v>2</v>
      </c>
      <c r="H6286" s="5">
        <f t="shared" si="196"/>
        <v>3.5118445247881795</v>
      </c>
      <c r="I6286" s="5">
        <f t="shared" si="197"/>
        <v>3.7479832042250028</v>
      </c>
    </row>
    <row r="6287" spans="1:9" ht="25" customHeight="1">
      <c r="A6287" s="1"/>
      <c r="B6287" s="1">
        <v>306</v>
      </c>
      <c r="C6287" s="13" t="s">
        <v>47</v>
      </c>
      <c r="D6287" s="4">
        <v>45565</v>
      </c>
      <c r="E6287" s="4">
        <v>45583</v>
      </c>
      <c r="F6287" s="5">
        <v>2.247682698810527</v>
      </c>
      <c r="G6287" s="5">
        <f>'PG facts'!D77</f>
        <v>5</v>
      </c>
      <c r="H6287" s="5">
        <f t="shared" si="196"/>
        <v>5.0520775145321739</v>
      </c>
      <c r="I6287" s="5">
        <f t="shared" si="197"/>
        <v>11.238413494052635</v>
      </c>
    </row>
    <row r="6288" spans="1:9" ht="25" customHeight="1">
      <c r="A6288" s="1"/>
      <c r="B6288" s="1">
        <v>306</v>
      </c>
      <c r="C6288" s="13" t="s">
        <v>47</v>
      </c>
      <c r="D6288" s="4">
        <v>45657</v>
      </c>
      <c r="E6288" s="4">
        <v>45679</v>
      </c>
      <c r="F6288" s="5">
        <v>2.1103784092813216</v>
      </c>
      <c r="G6288" s="5">
        <f>'PG facts'!D84</f>
        <v>2</v>
      </c>
      <c r="H6288" s="5">
        <f t="shared" si="196"/>
        <v>4.453697030360761</v>
      </c>
      <c r="I6288" s="5">
        <f t="shared" si="197"/>
        <v>4.2207568185626432</v>
      </c>
    </row>
    <row r="6289" spans="1:9" ht="25" customHeight="1">
      <c r="A6289" s="1"/>
      <c r="B6289" s="1">
        <v>306</v>
      </c>
      <c r="C6289" s="13" t="s">
        <v>47</v>
      </c>
      <c r="D6289" s="4">
        <v>45747</v>
      </c>
      <c r="E6289" s="4">
        <v>45771</v>
      </c>
      <c r="F6289" s="5">
        <v>2.8695325773440361</v>
      </c>
      <c r="G6289" s="5">
        <f>'PG facts'!D91</f>
        <v>1</v>
      </c>
      <c r="H6289" s="5">
        <f t="shared" si="196"/>
        <v>8.2342172124387059</v>
      </c>
      <c r="I6289" s="5">
        <f t="shared" si="197"/>
        <v>2.8695325773440361</v>
      </c>
    </row>
    <row r="6290" spans="1:9" ht="25" customHeight="1">
      <c r="A6290" s="1"/>
      <c r="B6290" s="1">
        <v>306</v>
      </c>
      <c r="C6290" s="13" t="s">
        <v>47</v>
      </c>
      <c r="D6290" s="4">
        <v>45838</v>
      </c>
      <c r="E6290" s="4">
        <v>45867</v>
      </c>
      <c r="F6290" s="5">
        <v>2.7789527528847113</v>
      </c>
      <c r="G6290" s="5">
        <f>'PG facts'!D98</f>
        <v>-1</v>
      </c>
      <c r="H6290" s="5">
        <f t="shared" si="196"/>
        <v>7.7225784027655155</v>
      </c>
      <c r="I6290" s="5">
        <f t="shared" si="197"/>
        <v>-2.7789527528847113</v>
      </c>
    </row>
    <row r="6291" spans="1:9" ht="25" customHeight="1">
      <c r="A6291" s="1"/>
      <c r="B6291" s="1">
        <v>306</v>
      </c>
      <c r="C6291" s="13" t="s">
        <v>50</v>
      </c>
      <c r="D6291" s="4">
        <v>44742</v>
      </c>
      <c r="E6291" s="4">
        <v>44771</v>
      </c>
      <c r="F6291" s="5">
        <v>3.4048088537418808</v>
      </c>
      <c r="G6291" s="5">
        <f>'PG facts'!D14</f>
        <v>-2</v>
      </c>
      <c r="H6291" s="5">
        <f t="shared" si="196"/>
        <v>11.5927233305191</v>
      </c>
      <c r="I6291" s="5">
        <f t="shared" si="197"/>
        <v>-6.8096177074837616</v>
      </c>
    </row>
    <row r="6292" spans="1:9" ht="25" customHeight="1">
      <c r="A6292" s="1"/>
      <c r="B6292" s="1">
        <v>306</v>
      </c>
      <c r="C6292" s="13" t="s">
        <v>50</v>
      </c>
      <c r="D6292" s="4">
        <v>44834</v>
      </c>
      <c r="E6292" s="4">
        <v>44853</v>
      </c>
      <c r="F6292" s="5">
        <v>-0.26864270520209343</v>
      </c>
      <c r="G6292" s="5">
        <f>'PG facts'!D21</f>
        <v>1</v>
      </c>
      <c r="H6292" s="5">
        <f t="shared" si="196"/>
        <v>7.2168903058298872E-2</v>
      </c>
      <c r="I6292" s="5">
        <f t="shared" si="197"/>
        <v>-0.26864270520209343</v>
      </c>
    </row>
    <row r="6293" spans="1:9" ht="25" customHeight="1">
      <c r="A6293" s="1"/>
      <c r="B6293" s="1">
        <v>306</v>
      </c>
      <c r="C6293" s="13" t="s">
        <v>50</v>
      </c>
      <c r="D6293" s="4">
        <v>44926</v>
      </c>
      <c r="E6293" s="4">
        <v>44945</v>
      </c>
      <c r="F6293" s="5">
        <v>-0.97880747126437573</v>
      </c>
      <c r="G6293" s="5">
        <f>'PG facts'!D28</f>
        <v>-8</v>
      </c>
      <c r="H6293" s="5">
        <f t="shared" si="196"/>
        <v>0.95806406580296166</v>
      </c>
      <c r="I6293" s="5">
        <f t="shared" si="197"/>
        <v>7.8304597701150058</v>
      </c>
    </row>
    <row r="6294" spans="1:9" ht="25" customHeight="1">
      <c r="A6294" s="1"/>
      <c r="B6294" s="1">
        <v>306</v>
      </c>
      <c r="C6294" s="13" t="s">
        <v>50</v>
      </c>
      <c r="D6294" s="4">
        <v>45016</v>
      </c>
      <c r="E6294" s="4">
        <v>45037</v>
      </c>
      <c r="F6294" s="5">
        <v>-1.5609194946349714</v>
      </c>
      <c r="G6294" s="5">
        <f>'PG facts'!D35</f>
        <v>-1</v>
      </c>
      <c r="H6294" s="5">
        <f t="shared" si="196"/>
        <v>2.4364696687314944</v>
      </c>
      <c r="I6294" s="5">
        <f t="shared" si="197"/>
        <v>1.5609194946349714</v>
      </c>
    </row>
    <row r="6295" spans="1:9" ht="25" customHeight="1">
      <c r="A6295" s="1"/>
      <c r="B6295" s="1">
        <v>306</v>
      </c>
      <c r="C6295" s="13" t="s">
        <v>50</v>
      </c>
      <c r="D6295" s="4">
        <v>45107</v>
      </c>
      <c r="E6295" s="4">
        <v>45135</v>
      </c>
      <c r="F6295" s="5">
        <v>-0.28354349497309306</v>
      </c>
      <c r="G6295" s="5">
        <f>'PG facts'!D42</f>
        <v>-1</v>
      </c>
      <c r="H6295" s="5">
        <f t="shared" si="196"/>
        <v>8.0396913541556453E-2</v>
      </c>
      <c r="I6295" s="5">
        <f t="shared" si="197"/>
        <v>0.28354349497309306</v>
      </c>
    </row>
    <row r="6296" spans="1:9" ht="25" customHeight="1">
      <c r="A6296" s="1"/>
      <c r="B6296" s="1">
        <v>306</v>
      </c>
      <c r="C6296" s="13" t="s">
        <v>50</v>
      </c>
      <c r="D6296" s="4">
        <v>45199</v>
      </c>
      <c r="E6296" s="4">
        <v>45217</v>
      </c>
      <c r="F6296" s="5">
        <v>-7.7104862613153191E-2</v>
      </c>
      <c r="G6296" s="5">
        <f>'PG facts'!D49</f>
        <v>-2</v>
      </c>
      <c r="H6296" s="5">
        <f t="shared" si="196"/>
        <v>5.9451598385932289E-3</v>
      </c>
      <c r="I6296" s="5">
        <f t="shared" si="197"/>
        <v>0.15420972522630638</v>
      </c>
    </row>
    <row r="6297" spans="1:9" ht="25" customHeight="1">
      <c r="A6297" s="1"/>
      <c r="B6297" s="1">
        <v>306</v>
      </c>
      <c r="C6297" s="13" t="s">
        <v>50</v>
      </c>
      <c r="D6297" s="4">
        <v>45291</v>
      </c>
      <c r="E6297" s="4">
        <v>45314</v>
      </c>
      <c r="F6297" s="5">
        <v>1.3149542033191297</v>
      </c>
      <c r="G6297" s="5">
        <f>'PG facts'!D56</f>
        <v>1</v>
      </c>
      <c r="H6297" s="5">
        <f t="shared" si="196"/>
        <v>1.7291045568266472</v>
      </c>
      <c r="I6297" s="5">
        <f t="shared" si="197"/>
        <v>1.3149542033191297</v>
      </c>
    </row>
    <row r="6298" spans="1:9" ht="25" customHeight="1">
      <c r="A6298" s="1"/>
      <c r="B6298" s="1">
        <v>306</v>
      </c>
      <c r="C6298" s="13" t="s">
        <v>50</v>
      </c>
      <c r="D6298" s="4">
        <v>45382</v>
      </c>
      <c r="E6298" s="4">
        <v>45401</v>
      </c>
      <c r="F6298" s="5">
        <v>2.2032156673114089</v>
      </c>
      <c r="G6298" s="5">
        <f>'PG facts'!D63</f>
        <v>2</v>
      </c>
      <c r="H6298" s="5">
        <f t="shared" si="196"/>
        <v>4.854159276686457</v>
      </c>
      <c r="I6298" s="5">
        <f t="shared" si="197"/>
        <v>4.4064313346228179</v>
      </c>
    </row>
    <row r="6299" spans="1:9" ht="25" customHeight="1">
      <c r="A6299" s="1"/>
      <c r="B6299" s="1">
        <v>306</v>
      </c>
      <c r="C6299" s="13" t="s">
        <v>50</v>
      </c>
      <c r="D6299" s="4">
        <v>45473</v>
      </c>
      <c r="E6299" s="4">
        <v>45503</v>
      </c>
      <c r="F6299" s="5">
        <v>1.360673628563136</v>
      </c>
      <c r="G6299" s="5">
        <f>'PG facts'!D70</f>
        <v>2</v>
      </c>
      <c r="H6299" s="5">
        <f t="shared" si="196"/>
        <v>1.851432723467171</v>
      </c>
      <c r="I6299" s="5">
        <f t="shared" si="197"/>
        <v>2.721347257126272</v>
      </c>
    </row>
    <row r="6300" spans="1:9" ht="25" customHeight="1">
      <c r="A6300" s="1"/>
      <c r="B6300" s="1">
        <v>306</v>
      </c>
      <c r="C6300" s="13" t="s">
        <v>50</v>
      </c>
      <c r="D6300" s="4">
        <v>45565</v>
      </c>
      <c r="E6300" s="4">
        <v>45583</v>
      </c>
      <c r="F6300" s="5">
        <v>1.8739916021125014</v>
      </c>
      <c r="G6300" s="5">
        <f>'PG facts'!D77</f>
        <v>5</v>
      </c>
      <c r="H6300" s="5">
        <f t="shared" si="196"/>
        <v>3.5118445247881795</v>
      </c>
      <c r="I6300" s="5">
        <f t="shared" si="197"/>
        <v>9.369958010562506</v>
      </c>
    </row>
    <row r="6301" spans="1:9" ht="25" customHeight="1">
      <c r="A6301" s="1"/>
      <c r="B6301" s="1">
        <v>306</v>
      </c>
      <c r="C6301" s="13" t="s">
        <v>50</v>
      </c>
      <c r="D6301" s="4">
        <v>45657</v>
      </c>
      <c r="E6301" s="4">
        <v>45679</v>
      </c>
      <c r="F6301" s="5">
        <v>2.247682698810527</v>
      </c>
      <c r="G6301" s="5">
        <f>'PG facts'!D84</f>
        <v>2</v>
      </c>
      <c r="H6301" s="5">
        <f t="shared" si="196"/>
        <v>5.0520775145321739</v>
      </c>
      <c r="I6301" s="5">
        <f t="shared" si="197"/>
        <v>4.4953653976210539</v>
      </c>
    </row>
    <row r="6302" spans="1:9" ht="25" customHeight="1">
      <c r="A6302" s="1"/>
      <c r="B6302" s="1">
        <v>306</v>
      </c>
      <c r="C6302" s="13" t="s">
        <v>50</v>
      </c>
      <c r="D6302" s="4">
        <v>45747</v>
      </c>
      <c r="E6302" s="4">
        <v>45771</v>
      </c>
      <c r="F6302" s="5">
        <v>2.1103784092813216</v>
      </c>
      <c r="G6302" s="5">
        <f>'PG facts'!D91</f>
        <v>1</v>
      </c>
      <c r="H6302" s="5">
        <f t="shared" si="196"/>
        <v>4.453697030360761</v>
      </c>
      <c r="I6302" s="5">
        <f t="shared" si="197"/>
        <v>2.1103784092813216</v>
      </c>
    </row>
    <row r="6303" spans="1:9" ht="25" customHeight="1">
      <c r="A6303" s="1"/>
      <c r="B6303" s="1">
        <v>306</v>
      </c>
      <c r="C6303" s="13" t="s">
        <v>50</v>
      </c>
      <c r="D6303" s="4">
        <v>45838</v>
      </c>
      <c r="E6303" s="4">
        <v>45867</v>
      </c>
      <c r="F6303" s="5">
        <v>2.8695325773440361</v>
      </c>
      <c r="G6303" s="5">
        <f>'PG facts'!D98</f>
        <v>-1</v>
      </c>
      <c r="H6303" s="5">
        <f t="shared" si="196"/>
        <v>8.2342172124387059</v>
      </c>
      <c r="I6303" s="5">
        <f t="shared" si="197"/>
        <v>-2.8695325773440361</v>
      </c>
    </row>
    <row r="6304" spans="1:9" ht="25" customHeight="1">
      <c r="A6304" s="1"/>
      <c r="B6304" s="1">
        <v>307</v>
      </c>
      <c r="C6304" s="13" t="s">
        <v>47</v>
      </c>
      <c r="D6304" s="4">
        <v>44651</v>
      </c>
      <c r="E6304" s="4">
        <v>44671</v>
      </c>
      <c r="F6304" s="5">
        <v>3.4048088537418808</v>
      </c>
      <c r="G6304" s="5">
        <f>'PG facts'!D7</f>
        <v>1</v>
      </c>
      <c r="H6304" s="5">
        <f t="shared" si="196"/>
        <v>11.5927233305191</v>
      </c>
      <c r="I6304" s="5">
        <f t="shared" si="197"/>
        <v>3.4048088537418808</v>
      </c>
    </row>
    <row r="6305" spans="1:9" ht="25" customHeight="1">
      <c r="A6305" s="1"/>
      <c r="B6305" s="1">
        <v>307</v>
      </c>
      <c r="C6305" s="13" t="s">
        <v>47</v>
      </c>
      <c r="D6305" s="4">
        <v>44742</v>
      </c>
      <c r="E6305" s="4">
        <v>44771</v>
      </c>
      <c r="F6305" s="5">
        <v>-0.26864270520209343</v>
      </c>
      <c r="G6305" s="5">
        <f>'PG facts'!D14</f>
        <v>-2</v>
      </c>
      <c r="H6305" s="5">
        <f t="shared" si="196"/>
        <v>7.2168903058298872E-2</v>
      </c>
      <c r="I6305" s="5">
        <f t="shared" si="197"/>
        <v>0.53728541040418687</v>
      </c>
    </row>
    <row r="6306" spans="1:9" ht="25" customHeight="1">
      <c r="A6306" s="1"/>
      <c r="B6306" s="1">
        <v>307</v>
      </c>
      <c r="C6306" s="13" t="s">
        <v>47</v>
      </c>
      <c r="D6306" s="4">
        <v>44834</v>
      </c>
      <c r="E6306" s="4">
        <v>44853</v>
      </c>
      <c r="F6306" s="5">
        <v>-0.97880747126437573</v>
      </c>
      <c r="G6306" s="5">
        <f>'PG facts'!D21</f>
        <v>1</v>
      </c>
      <c r="H6306" s="5">
        <f t="shared" si="196"/>
        <v>0.95806406580296166</v>
      </c>
      <c r="I6306" s="5">
        <f t="shared" si="197"/>
        <v>-0.97880747126437573</v>
      </c>
    </row>
    <row r="6307" spans="1:9" ht="25" customHeight="1">
      <c r="A6307" s="1"/>
      <c r="B6307" s="1">
        <v>307</v>
      </c>
      <c r="C6307" s="13" t="s">
        <v>47</v>
      </c>
      <c r="D6307" s="4">
        <v>44926</v>
      </c>
      <c r="E6307" s="4">
        <v>44945</v>
      </c>
      <c r="F6307" s="5">
        <v>-1.5609194946349714</v>
      </c>
      <c r="G6307" s="5">
        <f>'PG facts'!D28</f>
        <v>-8</v>
      </c>
      <c r="H6307" s="5">
        <f t="shared" si="196"/>
        <v>2.4364696687314944</v>
      </c>
      <c r="I6307" s="5">
        <f t="shared" si="197"/>
        <v>12.487355957079771</v>
      </c>
    </row>
    <row r="6308" spans="1:9" ht="25" customHeight="1">
      <c r="A6308" s="1"/>
      <c r="B6308" s="1">
        <v>307</v>
      </c>
      <c r="C6308" s="13" t="s">
        <v>47</v>
      </c>
      <c r="D6308" s="4">
        <v>45016</v>
      </c>
      <c r="E6308" s="4">
        <v>45037</v>
      </c>
      <c r="F6308" s="5">
        <v>-0.28354349497309306</v>
      </c>
      <c r="G6308" s="5">
        <f>'PG facts'!D35</f>
        <v>-1</v>
      </c>
      <c r="H6308" s="5">
        <f t="shared" si="196"/>
        <v>8.0396913541556453E-2</v>
      </c>
      <c r="I6308" s="5">
        <f t="shared" si="197"/>
        <v>0.28354349497309306</v>
      </c>
    </row>
    <row r="6309" spans="1:9" ht="25" customHeight="1">
      <c r="A6309" s="1"/>
      <c r="B6309" s="1">
        <v>307</v>
      </c>
      <c r="C6309" s="13" t="s">
        <v>47</v>
      </c>
      <c r="D6309" s="4">
        <v>45107</v>
      </c>
      <c r="E6309" s="4">
        <v>45135</v>
      </c>
      <c r="F6309" s="5">
        <v>-7.7104862613153191E-2</v>
      </c>
      <c r="G6309" s="5">
        <f>'PG facts'!D42</f>
        <v>-1</v>
      </c>
      <c r="H6309" s="5">
        <f t="shared" si="196"/>
        <v>5.9451598385932289E-3</v>
      </c>
      <c r="I6309" s="5">
        <f t="shared" si="197"/>
        <v>7.7104862613153191E-2</v>
      </c>
    </row>
    <row r="6310" spans="1:9" ht="25" customHeight="1">
      <c r="A6310" s="1"/>
      <c r="B6310" s="1">
        <v>307</v>
      </c>
      <c r="C6310" s="13" t="s">
        <v>47</v>
      </c>
      <c r="D6310" s="4">
        <v>45199</v>
      </c>
      <c r="E6310" s="4">
        <v>45217</v>
      </c>
      <c r="F6310" s="5">
        <v>1.3149542033191297</v>
      </c>
      <c r="G6310" s="5">
        <f>'PG facts'!D49</f>
        <v>-2</v>
      </c>
      <c r="H6310" s="5">
        <f t="shared" si="196"/>
        <v>1.7291045568266472</v>
      </c>
      <c r="I6310" s="5">
        <f t="shared" si="197"/>
        <v>-2.6299084066382594</v>
      </c>
    </row>
    <row r="6311" spans="1:9" ht="25" customHeight="1">
      <c r="A6311" s="1"/>
      <c r="B6311" s="1">
        <v>307</v>
      </c>
      <c r="C6311" s="13" t="s">
        <v>47</v>
      </c>
      <c r="D6311" s="4">
        <v>45291</v>
      </c>
      <c r="E6311" s="4">
        <v>45314</v>
      </c>
      <c r="F6311" s="5">
        <v>2.2032156673114089</v>
      </c>
      <c r="G6311" s="5">
        <f>'PG facts'!D56</f>
        <v>1</v>
      </c>
      <c r="H6311" s="5">
        <f t="shared" si="196"/>
        <v>4.854159276686457</v>
      </c>
      <c r="I6311" s="5">
        <f t="shared" si="197"/>
        <v>2.2032156673114089</v>
      </c>
    </row>
    <row r="6312" spans="1:9" ht="25" customHeight="1">
      <c r="A6312" s="1"/>
      <c r="B6312" s="1">
        <v>307</v>
      </c>
      <c r="C6312" s="13" t="s">
        <v>47</v>
      </c>
      <c r="D6312" s="4">
        <v>45382</v>
      </c>
      <c r="E6312" s="4">
        <v>45401</v>
      </c>
      <c r="F6312" s="5">
        <v>1.360673628563136</v>
      </c>
      <c r="G6312" s="5">
        <f>'PG facts'!D63</f>
        <v>2</v>
      </c>
      <c r="H6312" s="5">
        <f t="shared" si="196"/>
        <v>1.851432723467171</v>
      </c>
      <c r="I6312" s="5">
        <f t="shared" si="197"/>
        <v>2.721347257126272</v>
      </c>
    </row>
    <row r="6313" spans="1:9" ht="25" customHeight="1">
      <c r="A6313" s="1"/>
      <c r="B6313" s="1">
        <v>307</v>
      </c>
      <c r="C6313" s="13" t="s">
        <v>47</v>
      </c>
      <c r="D6313" s="4">
        <v>45473</v>
      </c>
      <c r="E6313" s="4">
        <v>45503</v>
      </c>
      <c r="F6313" s="5">
        <v>1.8739916021125014</v>
      </c>
      <c r="G6313" s="5">
        <f>'PG facts'!D70</f>
        <v>2</v>
      </c>
      <c r="H6313" s="5">
        <f t="shared" si="196"/>
        <v>3.5118445247881795</v>
      </c>
      <c r="I6313" s="5">
        <f t="shared" si="197"/>
        <v>3.7479832042250028</v>
      </c>
    </row>
    <row r="6314" spans="1:9" ht="25" customHeight="1">
      <c r="A6314" s="1"/>
      <c r="B6314" s="1">
        <v>307</v>
      </c>
      <c r="C6314" s="13" t="s">
        <v>47</v>
      </c>
      <c r="D6314" s="4">
        <v>45565</v>
      </c>
      <c r="E6314" s="4">
        <v>45583</v>
      </c>
      <c r="F6314" s="5">
        <v>2.247682698810527</v>
      </c>
      <c r="G6314" s="5">
        <f>'PG facts'!D77</f>
        <v>5</v>
      </c>
      <c r="H6314" s="5">
        <f t="shared" si="196"/>
        <v>5.0520775145321739</v>
      </c>
      <c r="I6314" s="5">
        <f t="shared" si="197"/>
        <v>11.238413494052635</v>
      </c>
    </row>
    <row r="6315" spans="1:9" ht="25" customHeight="1">
      <c r="A6315" s="1"/>
      <c r="B6315" s="1">
        <v>307</v>
      </c>
      <c r="C6315" s="13" t="s">
        <v>47</v>
      </c>
      <c r="D6315" s="4">
        <v>45657</v>
      </c>
      <c r="E6315" s="4">
        <v>45679</v>
      </c>
      <c r="F6315" s="5">
        <v>2.1103784092813216</v>
      </c>
      <c r="G6315" s="5">
        <f>'PG facts'!D84</f>
        <v>2</v>
      </c>
      <c r="H6315" s="5">
        <f t="shared" si="196"/>
        <v>4.453697030360761</v>
      </c>
      <c r="I6315" s="5">
        <f t="shared" si="197"/>
        <v>4.2207568185626432</v>
      </c>
    </row>
    <row r="6316" spans="1:9" ht="25" customHeight="1">
      <c r="A6316" s="1"/>
      <c r="B6316" s="1">
        <v>307</v>
      </c>
      <c r="C6316" s="13" t="s">
        <v>47</v>
      </c>
      <c r="D6316" s="4">
        <v>45747</v>
      </c>
      <c r="E6316" s="4">
        <v>45771</v>
      </c>
      <c r="F6316" s="5">
        <v>2.8695325773440361</v>
      </c>
      <c r="G6316" s="5">
        <f>'PG facts'!D91</f>
        <v>1</v>
      </c>
      <c r="H6316" s="5">
        <f t="shared" si="196"/>
        <v>8.2342172124387059</v>
      </c>
      <c r="I6316" s="5">
        <f t="shared" si="197"/>
        <v>2.8695325773440361</v>
      </c>
    </row>
    <row r="6317" spans="1:9" ht="25" customHeight="1">
      <c r="A6317" s="1"/>
      <c r="B6317" s="1">
        <v>307</v>
      </c>
      <c r="C6317" s="13" t="s">
        <v>47</v>
      </c>
      <c r="D6317" s="4">
        <v>45838</v>
      </c>
      <c r="E6317" s="4">
        <v>45867</v>
      </c>
      <c r="F6317" s="5">
        <v>3.0189755747267899</v>
      </c>
      <c r="G6317" s="5">
        <f>'PG facts'!D98</f>
        <v>-1</v>
      </c>
      <c r="H6317" s="5">
        <f t="shared" si="196"/>
        <v>9.1142135207969517</v>
      </c>
      <c r="I6317" s="5">
        <f t="shared" si="197"/>
        <v>-3.0189755747267899</v>
      </c>
    </row>
    <row r="6318" spans="1:9" ht="25" customHeight="1">
      <c r="A6318" s="1"/>
      <c r="B6318" s="1">
        <v>307</v>
      </c>
      <c r="C6318" s="13" t="s">
        <v>50</v>
      </c>
      <c r="D6318" s="4">
        <v>44742</v>
      </c>
      <c r="E6318" s="4">
        <v>44771</v>
      </c>
      <c r="F6318" s="5">
        <v>3.4048088537418808</v>
      </c>
      <c r="G6318" s="5">
        <f>'PG facts'!D14</f>
        <v>-2</v>
      </c>
      <c r="H6318" s="5">
        <f t="shared" si="196"/>
        <v>11.5927233305191</v>
      </c>
      <c r="I6318" s="5">
        <f t="shared" si="197"/>
        <v>-6.8096177074837616</v>
      </c>
    </row>
    <row r="6319" spans="1:9" ht="25" customHeight="1">
      <c r="A6319" s="1"/>
      <c r="B6319" s="1">
        <v>307</v>
      </c>
      <c r="C6319" s="13" t="s">
        <v>50</v>
      </c>
      <c r="D6319" s="4">
        <v>44834</v>
      </c>
      <c r="E6319" s="4">
        <v>44853</v>
      </c>
      <c r="F6319" s="5">
        <v>-0.26864270520209343</v>
      </c>
      <c r="G6319" s="5">
        <f>'PG facts'!D21</f>
        <v>1</v>
      </c>
      <c r="H6319" s="5">
        <f t="shared" si="196"/>
        <v>7.2168903058298872E-2</v>
      </c>
      <c r="I6319" s="5">
        <f t="shared" si="197"/>
        <v>-0.26864270520209343</v>
      </c>
    </row>
    <row r="6320" spans="1:9" ht="25" customHeight="1">
      <c r="A6320" s="1"/>
      <c r="B6320" s="1">
        <v>307</v>
      </c>
      <c r="C6320" s="13" t="s">
        <v>50</v>
      </c>
      <c r="D6320" s="4">
        <v>44926</v>
      </c>
      <c r="E6320" s="4">
        <v>44945</v>
      </c>
      <c r="F6320" s="5">
        <v>-0.97880747126437573</v>
      </c>
      <c r="G6320" s="5">
        <f>'PG facts'!D28</f>
        <v>-8</v>
      </c>
      <c r="H6320" s="5">
        <f t="shared" si="196"/>
        <v>0.95806406580296166</v>
      </c>
      <c r="I6320" s="5">
        <f t="shared" si="197"/>
        <v>7.8304597701150058</v>
      </c>
    </row>
    <row r="6321" spans="1:9" ht="25" customHeight="1">
      <c r="A6321" s="1"/>
      <c r="B6321" s="1">
        <v>307</v>
      </c>
      <c r="C6321" s="13" t="s">
        <v>50</v>
      </c>
      <c r="D6321" s="4">
        <v>45016</v>
      </c>
      <c r="E6321" s="4">
        <v>45037</v>
      </c>
      <c r="F6321" s="5">
        <v>-1.5609194946349714</v>
      </c>
      <c r="G6321" s="5">
        <f>'PG facts'!D35</f>
        <v>-1</v>
      </c>
      <c r="H6321" s="5">
        <f t="shared" si="196"/>
        <v>2.4364696687314944</v>
      </c>
      <c r="I6321" s="5">
        <f t="shared" si="197"/>
        <v>1.5609194946349714</v>
      </c>
    </row>
    <row r="6322" spans="1:9" ht="25" customHeight="1">
      <c r="A6322" s="1"/>
      <c r="B6322" s="1">
        <v>307</v>
      </c>
      <c r="C6322" s="13" t="s">
        <v>50</v>
      </c>
      <c r="D6322" s="4">
        <v>45107</v>
      </c>
      <c r="E6322" s="4">
        <v>45135</v>
      </c>
      <c r="F6322" s="5">
        <v>-0.28354349497309306</v>
      </c>
      <c r="G6322" s="5">
        <f>'PG facts'!D42</f>
        <v>-1</v>
      </c>
      <c r="H6322" s="5">
        <f t="shared" si="196"/>
        <v>8.0396913541556453E-2</v>
      </c>
      <c r="I6322" s="5">
        <f t="shared" si="197"/>
        <v>0.28354349497309306</v>
      </c>
    </row>
    <row r="6323" spans="1:9" ht="25" customHeight="1">
      <c r="A6323" s="1"/>
      <c r="B6323" s="1">
        <v>307</v>
      </c>
      <c r="C6323" s="13" t="s">
        <v>50</v>
      </c>
      <c r="D6323" s="4">
        <v>45199</v>
      </c>
      <c r="E6323" s="4">
        <v>45217</v>
      </c>
      <c r="F6323" s="5">
        <v>-7.7104862613153191E-2</v>
      </c>
      <c r="G6323" s="5">
        <f>'PG facts'!D49</f>
        <v>-2</v>
      </c>
      <c r="H6323" s="5">
        <f t="shared" si="196"/>
        <v>5.9451598385932289E-3</v>
      </c>
      <c r="I6323" s="5">
        <f t="shared" si="197"/>
        <v>0.15420972522630638</v>
      </c>
    </row>
    <row r="6324" spans="1:9" ht="25" customHeight="1">
      <c r="A6324" s="1"/>
      <c r="B6324" s="1">
        <v>307</v>
      </c>
      <c r="C6324" s="13" t="s">
        <v>50</v>
      </c>
      <c r="D6324" s="4">
        <v>45291</v>
      </c>
      <c r="E6324" s="4">
        <v>45314</v>
      </c>
      <c r="F6324" s="5">
        <v>1.3149542033191297</v>
      </c>
      <c r="G6324" s="5">
        <f>'PG facts'!D56</f>
        <v>1</v>
      </c>
      <c r="H6324" s="5">
        <f t="shared" si="196"/>
        <v>1.7291045568266472</v>
      </c>
      <c r="I6324" s="5">
        <f t="shared" si="197"/>
        <v>1.3149542033191297</v>
      </c>
    </row>
    <row r="6325" spans="1:9" ht="25" customHeight="1">
      <c r="A6325" s="1"/>
      <c r="B6325" s="1">
        <v>307</v>
      </c>
      <c r="C6325" s="13" t="s">
        <v>50</v>
      </c>
      <c r="D6325" s="4">
        <v>45382</v>
      </c>
      <c r="E6325" s="4">
        <v>45401</v>
      </c>
      <c r="F6325" s="5">
        <v>2.2032156673114089</v>
      </c>
      <c r="G6325" s="5">
        <f>'PG facts'!D63</f>
        <v>2</v>
      </c>
      <c r="H6325" s="5">
        <f t="shared" si="196"/>
        <v>4.854159276686457</v>
      </c>
      <c r="I6325" s="5">
        <f t="shared" si="197"/>
        <v>4.4064313346228179</v>
      </c>
    </row>
    <row r="6326" spans="1:9" ht="25" customHeight="1">
      <c r="A6326" s="1"/>
      <c r="B6326" s="1">
        <v>307</v>
      </c>
      <c r="C6326" s="13" t="s">
        <v>50</v>
      </c>
      <c r="D6326" s="4">
        <v>45473</v>
      </c>
      <c r="E6326" s="4">
        <v>45503</v>
      </c>
      <c r="F6326" s="5">
        <v>1.360673628563136</v>
      </c>
      <c r="G6326" s="5">
        <f>'PG facts'!D70</f>
        <v>2</v>
      </c>
      <c r="H6326" s="5">
        <f t="shared" si="196"/>
        <v>1.851432723467171</v>
      </c>
      <c r="I6326" s="5">
        <f t="shared" si="197"/>
        <v>2.721347257126272</v>
      </c>
    </row>
    <row r="6327" spans="1:9" ht="25" customHeight="1">
      <c r="A6327" s="1"/>
      <c r="B6327" s="1">
        <v>307</v>
      </c>
      <c r="C6327" s="13" t="s">
        <v>50</v>
      </c>
      <c r="D6327" s="4">
        <v>45565</v>
      </c>
      <c r="E6327" s="4">
        <v>45583</v>
      </c>
      <c r="F6327" s="5">
        <v>1.8739916021125014</v>
      </c>
      <c r="G6327" s="5">
        <f>'PG facts'!D77</f>
        <v>5</v>
      </c>
      <c r="H6327" s="5">
        <f t="shared" si="196"/>
        <v>3.5118445247881795</v>
      </c>
      <c r="I6327" s="5">
        <f t="shared" si="197"/>
        <v>9.369958010562506</v>
      </c>
    </row>
    <row r="6328" spans="1:9" ht="25" customHeight="1">
      <c r="A6328" s="1"/>
      <c r="B6328" s="1">
        <v>307</v>
      </c>
      <c r="C6328" s="13" t="s">
        <v>50</v>
      </c>
      <c r="D6328" s="4">
        <v>45657</v>
      </c>
      <c r="E6328" s="4">
        <v>45679</v>
      </c>
      <c r="F6328" s="5">
        <v>2.247682698810527</v>
      </c>
      <c r="G6328" s="5">
        <f>'PG facts'!D84</f>
        <v>2</v>
      </c>
      <c r="H6328" s="5">
        <f t="shared" si="196"/>
        <v>5.0520775145321739</v>
      </c>
      <c r="I6328" s="5">
        <f t="shared" si="197"/>
        <v>4.4953653976210539</v>
      </c>
    </row>
    <row r="6329" spans="1:9" ht="25" customHeight="1">
      <c r="A6329" s="1"/>
      <c r="B6329" s="1">
        <v>307</v>
      </c>
      <c r="C6329" s="13" t="s">
        <v>50</v>
      </c>
      <c r="D6329" s="4">
        <v>45747</v>
      </c>
      <c r="E6329" s="4">
        <v>45771</v>
      </c>
      <c r="F6329" s="5">
        <v>2.1103784092813216</v>
      </c>
      <c r="G6329" s="5">
        <f>'PG facts'!D91</f>
        <v>1</v>
      </c>
      <c r="H6329" s="5">
        <f t="shared" si="196"/>
        <v>4.453697030360761</v>
      </c>
      <c r="I6329" s="5">
        <f t="shared" si="197"/>
        <v>2.1103784092813216</v>
      </c>
    </row>
    <row r="6330" spans="1:9" ht="25" customHeight="1">
      <c r="A6330" s="1"/>
      <c r="B6330" s="1">
        <v>307</v>
      </c>
      <c r="C6330" s="13" t="s">
        <v>50</v>
      </c>
      <c r="D6330" s="4">
        <v>45838</v>
      </c>
      <c r="E6330" s="4">
        <v>45867</v>
      </c>
      <c r="F6330" s="5">
        <v>2.8695325773440361</v>
      </c>
      <c r="G6330" s="5">
        <f>'PG facts'!D98</f>
        <v>-1</v>
      </c>
      <c r="H6330" s="5">
        <f t="shared" si="196"/>
        <v>8.2342172124387059</v>
      </c>
      <c r="I6330" s="5">
        <f t="shared" si="197"/>
        <v>-2.8695325773440361</v>
      </c>
    </row>
    <row r="6331" spans="1:9" ht="25" customHeight="1">
      <c r="A6331" s="1"/>
      <c r="B6331" s="1">
        <v>308</v>
      </c>
      <c r="C6331" s="13" t="s">
        <v>47</v>
      </c>
      <c r="D6331" s="4">
        <v>44651</v>
      </c>
      <c r="E6331" s="4">
        <v>44671</v>
      </c>
      <c r="F6331" s="5">
        <v>3.5989104881054779</v>
      </c>
      <c r="G6331" s="5">
        <f>'PG facts'!D7</f>
        <v>1</v>
      </c>
      <c r="H6331" s="5">
        <f t="shared" si="196"/>
        <v>12.952156701395609</v>
      </c>
      <c r="I6331" s="5">
        <f t="shared" si="197"/>
        <v>3.5989104881054779</v>
      </c>
    </row>
    <row r="6332" spans="1:9" ht="25" customHeight="1">
      <c r="A6332" s="1"/>
      <c r="B6332" s="1">
        <v>308</v>
      </c>
      <c r="C6332" s="13" t="s">
        <v>47</v>
      </c>
      <c r="D6332" s="4">
        <v>44742</v>
      </c>
      <c r="E6332" s="4">
        <v>44771</v>
      </c>
      <c r="F6332" s="5">
        <v>-3.7966210073037132E-2</v>
      </c>
      <c r="G6332" s="5">
        <f>'PG facts'!D14</f>
        <v>-2</v>
      </c>
      <c r="H6332" s="5">
        <f t="shared" si="196"/>
        <v>1.4414331073099862E-3</v>
      </c>
      <c r="I6332" s="5">
        <f t="shared" si="197"/>
        <v>7.5932420146074264E-2</v>
      </c>
    </row>
    <row r="6333" spans="1:9" ht="25" customHeight="1">
      <c r="A6333" s="1"/>
      <c r="B6333" s="1">
        <v>308</v>
      </c>
      <c r="C6333" s="13" t="s">
        <v>47</v>
      </c>
      <c r="D6333" s="4">
        <v>44834</v>
      </c>
      <c r="E6333" s="4">
        <v>44853</v>
      </c>
      <c r="F6333" s="5">
        <v>-0.97428175390660288</v>
      </c>
      <c r="G6333" s="5">
        <f>'PG facts'!D21</f>
        <v>1</v>
      </c>
      <c r="H6333" s="5">
        <f t="shared" si="196"/>
        <v>0.94922493599532631</v>
      </c>
      <c r="I6333" s="5">
        <f t="shared" si="197"/>
        <v>-0.97428175390660288</v>
      </c>
    </row>
    <row r="6334" spans="1:9" ht="25" customHeight="1">
      <c r="A6334" s="1"/>
      <c r="B6334" s="1">
        <v>308</v>
      </c>
      <c r="C6334" s="13" t="s">
        <v>47</v>
      </c>
      <c r="D6334" s="4">
        <v>44926</v>
      </c>
      <c r="E6334" s="4">
        <v>44945</v>
      </c>
      <c r="F6334" s="5">
        <v>-1.7083333333333339</v>
      </c>
      <c r="G6334" s="5">
        <f>'PG facts'!D28</f>
        <v>-8</v>
      </c>
      <c r="H6334" s="5">
        <f t="shared" si="196"/>
        <v>2.9184027777777799</v>
      </c>
      <c r="I6334" s="5">
        <f t="shared" si="197"/>
        <v>13.666666666666671</v>
      </c>
    </row>
    <row r="6335" spans="1:9" ht="25" customHeight="1">
      <c r="A6335" s="1"/>
      <c r="B6335" s="1">
        <v>308</v>
      </c>
      <c r="C6335" s="13" t="s">
        <v>47</v>
      </c>
      <c r="D6335" s="4">
        <v>45016</v>
      </c>
      <c r="E6335" s="4">
        <v>45037</v>
      </c>
      <c r="F6335" s="5">
        <v>-0.51383557261676094</v>
      </c>
      <c r="G6335" s="5">
        <f>'PG facts'!D35</f>
        <v>-1</v>
      </c>
      <c r="H6335" s="5">
        <f t="shared" si="196"/>
        <v>0.26402699568639459</v>
      </c>
      <c r="I6335" s="5">
        <f t="shared" si="197"/>
        <v>0.51383557261676094</v>
      </c>
    </row>
    <row r="6336" spans="1:9" ht="25" customHeight="1">
      <c r="A6336" s="1"/>
      <c r="B6336" s="1">
        <v>308</v>
      </c>
      <c r="C6336" s="13" t="s">
        <v>47</v>
      </c>
      <c r="D6336" s="4">
        <v>45107</v>
      </c>
      <c r="E6336" s="4">
        <v>45135</v>
      </c>
      <c r="F6336" s="5">
        <v>-0.38380425982749156</v>
      </c>
      <c r="G6336" s="5">
        <f>'PG facts'!D42</f>
        <v>-1</v>
      </c>
      <c r="H6336" s="5">
        <f t="shared" si="196"/>
        <v>0.14730570986172864</v>
      </c>
      <c r="I6336" s="5">
        <f t="shared" si="197"/>
        <v>0.38380425982749156</v>
      </c>
    </row>
    <row r="6337" spans="1:9" ht="25" customHeight="1">
      <c r="A6337" s="1"/>
      <c r="B6337" s="1">
        <v>308</v>
      </c>
      <c r="C6337" s="13" t="s">
        <v>47</v>
      </c>
      <c r="D6337" s="4">
        <v>45199</v>
      </c>
      <c r="E6337" s="4">
        <v>45217</v>
      </c>
      <c r="F6337" s="5">
        <v>1.1893013232362026</v>
      </c>
      <c r="G6337" s="5">
        <f>'PG facts'!D49</f>
        <v>-2</v>
      </c>
      <c r="H6337" s="5">
        <f t="shared" si="196"/>
        <v>1.4144376374513825</v>
      </c>
      <c r="I6337" s="5">
        <f t="shared" si="197"/>
        <v>-2.3786026464724053</v>
      </c>
    </row>
    <row r="6338" spans="1:9" ht="25" customHeight="1">
      <c r="A6338" s="1"/>
      <c r="B6338" s="1">
        <v>308</v>
      </c>
      <c r="C6338" s="13" t="s">
        <v>47</v>
      </c>
      <c r="D6338" s="4">
        <v>45291</v>
      </c>
      <c r="E6338" s="4">
        <v>45314</v>
      </c>
      <c r="F6338" s="5">
        <v>2.2255192878338326</v>
      </c>
      <c r="G6338" s="5">
        <f>'PG facts'!D56</f>
        <v>1</v>
      </c>
      <c r="H6338" s="5">
        <f t="shared" si="196"/>
        <v>4.9529361005204091</v>
      </c>
      <c r="I6338" s="5">
        <f t="shared" si="197"/>
        <v>2.2255192878338326</v>
      </c>
    </row>
    <row r="6339" spans="1:9" ht="25" customHeight="1">
      <c r="A6339" s="1"/>
      <c r="B6339" s="1">
        <v>308</v>
      </c>
      <c r="C6339" s="13" t="s">
        <v>47</v>
      </c>
      <c r="D6339" s="4">
        <v>45382</v>
      </c>
      <c r="E6339" s="4">
        <v>45401</v>
      </c>
      <c r="F6339" s="5">
        <v>1.3726160091641626</v>
      </c>
      <c r="G6339" s="5">
        <f>'PG facts'!D63</f>
        <v>2</v>
      </c>
      <c r="H6339" s="5">
        <f t="shared" si="196"/>
        <v>1.8840747086137526</v>
      </c>
      <c r="I6339" s="5">
        <f t="shared" si="197"/>
        <v>2.7452320183283252</v>
      </c>
    </row>
    <row r="6340" spans="1:9" ht="25" customHeight="1">
      <c r="A6340" s="1"/>
      <c r="B6340" s="1">
        <v>308</v>
      </c>
      <c r="C6340" s="13" t="s">
        <v>47</v>
      </c>
      <c r="D6340" s="4">
        <v>45473</v>
      </c>
      <c r="E6340" s="4">
        <v>45503</v>
      </c>
      <c r="F6340" s="5">
        <v>2.2805943792830297</v>
      </c>
      <c r="G6340" s="5">
        <f>'PG facts'!D70</f>
        <v>2</v>
      </c>
      <c r="H6340" s="5">
        <f t="shared" si="196"/>
        <v>5.2011107228173472</v>
      </c>
      <c r="I6340" s="5">
        <f t="shared" si="197"/>
        <v>4.5611887585660593</v>
      </c>
    </row>
    <row r="6341" spans="1:9" ht="25" customHeight="1">
      <c r="A6341" s="1"/>
      <c r="B6341" s="1">
        <v>308</v>
      </c>
      <c r="C6341" s="13" t="s">
        <v>47</v>
      </c>
      <c r="D6341" s="4">
        <v>45565</v>
      </c>
      <c r="E6341" s="4">
        <v>45583</v>
      </c>
      <c r="F6341" s="5">
        <v>2.6501995362399722</v>
      </c>
      <c r="G6341" s="5">
        <f>'PG facts'!D77</f>
        <v>5</v>
      </c>
      <c r="H6341" s="5">
        <f t="shared" si="196"/>
        <v>7.0235575818865632</v>
      </c>
      <c r="I6341" s="5">
        <f t="shared" si="197"/>
        <v>13.250997681199861</v>
      </c>
    </row>
    <row r="6342" spans="1:9" ht="25" customHeight="1">
      <c r="A6342" s="1"/>
      <c r="B6342" s="1">
        <v>308</v>
      </c>
      <c r="C6342" s="13" t="s">
        <v>47</v>
      </c>
      <c r="D6342" s="4">
        <v>45657</v>
      </c>
      <c r="E6342" s="4">
        <v>45679</v>
      </c>
      <c r="F6342" s="5">
        <v>2.7872397144634409</v>
      </c>
      <c r="G6342" s="5">
        <f>'PG facts'!D84</f>
        <v>2</v>
      </c>
      <c r="H6342" s="5">
        <f t="shared" ref="H6342:H6405" si="198">F6342^2</f>
        <v>7.7687052258822433</v>
      </c>
      <c r="I6342" s="5">
        <f t="shared" ref="I6342:I6405" si="199">F6342*G6342</f>
        <v>5.5744794289268818</v>
      </c>
    </row>
    <row r="6343" spans="1:9" ht="25" customHeight="1">
      <c r="A6343" s="1"/>
      <c r="B6343" s="1">
        <v>308</v>
      </c>
      <c r="C6343" s="13" t="s">
        <v>47</v>
      </c>
      <c r="D6343" s="4">
        <v>45747</v>
      </c>
      <c r="E6343" s="4">
        <v>45771</v>
      </c>
      <c r="F6343" s="5">
        <v>3.7498513143808809</v>
      </c>
      <c r="G6343" s="5">
        <f>'PG facts'!D91</f>
        <v>1</v>
      </c>
      <c r="H6343" s="5">
        <f t="shared" si="198"/>
        <v>14.06138487996402</v>
      </c>
      <c r="I6343" s="5">
        <f t="shared" si="199"/>
        <v>3.7498513143808809</v>
      </c>
    </row>
    <row r="6344" spans="1:9" ht="25" customHeight="1">
      <c r="A6344" s="1"/>
      <c r="B6344" s="1">
        <v>308</v>
      </c>
      <c r="C6344" s="13" t="s">
        <v>47</v>
      </c>
      <c r="D6344" s="4">
        <v>45838</v>
      </c>
      <c r="E6344" s="4">
        <v>45867</v>
      </c>
      <c r="F6344" s="5">
        <v>3.2332744751814912</v>
      </c>
      <c r="G6344" s="5">
        <f>'PG facts'!D98</f>
        <v>-1</v>
      </c>
      <c r="H6344" s="5">
        <f t="shared" si="198"/>
        <v>10.454063831860148</v>
      </c>
      <c r="I6344" s="5">
        <f t="shared" si="199"/>
        <v>-3.2332744751814912</v>
      </c>
    </row>
    <row r="6345" spans="1:9" ht="25" customHeight="1">
      <c r="A6345" s="1"/>
      <c r="B6345" s="1">
        <v>308</v>
      </c>
      <c r="C6345" s="13" t="s">
        <v>50</v>
      </c>
      <c r="D6345" s="4">
        <v>44742</v>
      </c>
      <c r="E6345" s="4">
        <v>44771</v>
      </c>
      <c r="F6345" s="5">
        <v>3.5989104881054779</v>
      </c>
      <c r="G6345" s="5">
        <f>'PG facts'!D14</f>
        <v>-2</v>
      </c>
      <c r="H6345" s="5">
        <f t="shared" si="198"/>
        <v>12.952156701395609</v>
      </c>
      <c r="I6345" s="5">
        <f t="shared" si="199"/>
        <v>-7.1978209762109557</v>
      </c>
    </row>
    <row r="6346" spans="1:9" ht="25" customHeight="1">
      <c r="A6346" s="1"/>
      <c r="B6346" s="1">
        <v>308</v>
      </c>
      <c r="C6346" s="13" t="s">
        <v>50</v>
      </c>
      <c r="D6346" s="4">
        <v>44834</v>
      </c>
      <c r="E6346" s="4">
        <v>44853</v>
      </c>
      <c r="F6346" s="5">
        <v>-3.7966210073037132E-2</v>
      </c>
      <c r="G6346" s="5">
        <f>'PG facts'!D21</f>
        <v>1</v>
      </c>
      <c r="H6346" s="5">
        <f t="shared" si="198"/>
        <v>1.4414331073099862E-3</v>
      </c>
      <c r="I6346" s="5">
        <f t="shared" si="199"/>
        <v>-3.7966210073037132E-2</v>
      </c>
    </row>
    <row r="6347" spans="1:9" ht="25" customHeight="1">
      <c r="A6347" s="1"/>
      <c r="B6347" s="1">
        <v>308</v>
      </c>
      <c r="C6347" s="13" t="s">
        <v>50</v>
      </c>
      <c r="D6347" s="4">
        <v>44926</v>
      </c>
      <c r="E6347" s="4">
        <v>44945</v>
      </c>
      <c r="F6347" s="5">
        <v>-0.97428175390660288</v>
      </c>
      <c r="G6347" s="5">
        <f>'PG facts'!D28</f>
        <v>-8</v>
      </c>
      <c r="H6347" s="5">
        <f t="shared" si="198"/>
        <v>0.94922493599532631</v>
      </c>
      <c r="I6347" s="5">
        <f t="shared" si="199"/>
        <v>7.794254031252823</v>
      </c>
    </row>
    <row r="6348" spans="1:9" ht="25" customHeight="1">
      <c r="A6348" s="1"/>
      <c r="B6348" s="1">
        <v>308</v>
      </c>
      <c r="C6348" s="13" t="s">
        <v>50</v>
      </c>
      <c r="D6348" s="4">
        <v>45016</v>
      </c>
      <c r="E6348" s="4">
        <v>45037</v>
      </c>
      <c r="F6348" s="5">
        <v>-1.7083333333333339</v>
      </c>
      <c r="G6348" s="5">
        <f>'PG facts'!D35</f>
        <v>-1</v>
      </c>
      <c r="H6348" s="5">
        <f t="shared" si="198"/>
        <v>2.9184027777777799</v>
      </c>
      <c r="I6348" s="5">
        <f t="shared" si="199"/>
        <v>1.7083333333333339</v>
      </c>
    </row>
    <row r="6349" spans="1:9" ht="25" customHeight="1">
      <c r="A6349" s="1"/>
      <c r="B6349" s="1">
        <v>308</v>
      </c>
      <c r="C6349" s="13" t="s">
        <v>50</v>
      </c>
      <c r="D6349" s="4">
        <v>45107</v>
      </c>
      <c r="E6349" s="4">
        <v>45135</v>
      </c>
      <c r="F6349" s="5">
        <v>-0.51383557261676094</v>
      </c>
      <c r="G6349" s="5">
        <f>'PG facts'!D42</f>
        <v>-1</v>
      </c>
      <c r="H6349" s="5">
        <f t="shared" si="198"/>
        <v>0.26402699568639459</v>
      </c>
      <c r="I6349" s="5">
        <f t="shared" si="199"/>
        <v>0.51383557261676094</v>
      </c>
    </row>
    <row r="6350" spans="1:9" ht="25" customHeight="1">
      <c r="A6350" s="1"/>
      <c r="B6350" s="1">
        <v>308</v>
      </c>
      <c r="C6350" s="13" t="s">
        <v>50</v>
      </c>
      <c r="D6350" s="4">
        <v>45199</v>
      </c>
      <c r="E6350" s="4">
        <v>45217</v>
      </c>
      <c r="F6350" s="5">
        <v>-0.38380425982749156</v>
      </c>
      <c r="G6350" s="5">
        <f>'PG facts'!D49</f>
        <v>-2</v>
      </c>
      <c r="H6350" s="5">
        <f t="shared" si="198"/>
        <v>0.14730570986172864</v>
      </c>
      <c r="I6350" s="5">
        <f t="shared" si="199"/>
        <v>0.76760851965498311</v>
      </c>
    </row>
    <row r="6351" spans="1:9" ht="25" customHeight="1">
      <c r="A6351" s="1"/>
      <c r="B6351" s="1">
        <v>308</v>
      </c>
      <c r="C6351" s="13" t="s">
        <v>50</v>
      </c>
      <c r="D6351" s="4">
        <v>45291</v>
      </c>
      <c r="E6351" s="4">
        <v>45314</v>
      </c>
      <c r="F6351" s="5">
        <v>1.1893013232362026</v>
      </c>
      <c r="G6351" s="5">
        <f>'PG facts'!D56</f>
        <v>1</v>
      </c>
      <c r="H6351" s="5">
        <f t="shared" si="198"/>
        <v>1.4144376374513825</v>
      </c>
      <c r="I6351" s="5">
        <f t="shared" si="199"/>
        <v>1.1893013232362026</v>
      </c>
    </row>
    <row r="6352" spans="1:9" ht="25" customHeight="1">
      <c r="A6352" s="1"/>
      <c r="B6352" s="1">
        <v>308</v>
      </c>
      <c r="C6352" s="13" t="s">
        <v>50</v>
      </c>
      <c r="D6352" s="4">
        <v>45382</v>
      </c>
      <c r="E6352" s="4">
        <v>45401</v>
      </c>
      <c r="F6352" s="5">
        <v>2.2255192878338326</v>
      </c>
      <c r="G6352" s="5">
        <f>'PG facts'!D63</f>
        <v>2</v>
      </c>
      <c r="H6352" s="5">
        <f t="shared" si="198"/>
        <v>4.9529361005204091</v>
      </c>
      <c r="I6352" s="5">
        <f t="shared" si="199"/>
        <v>4.4510385756676651</v>
      </c>
    </row>
    <row r="6353" spans="1:9" ht="25" customHeight="1">
      <c r="A6353" s="1"/>
      <c r="B6353" s="1">
        <v>308</v>
      </c>
      <c r="C6353" s="13" t="s">
        <v>50</v>
      </c>
      <c r="D6353" s="4">
        <v>45473</v>
      </c>
      <c r="E6353" s="4">
        <v>45503</v>
      </c>
      <c r="F6353" s="5">
        <v>1.3726160091641626</v>
      </c>
      <c r="G6353" s="5">
        <f>'PG facts'!D70</f>
        <v>2</v>
      </c>
      <c r="H6353" s="5">
        <f t="shared" si="198"/>
        <v>1.8840747086137526</v>
      </c>
      <c r="I6353" s="5">
        <f t="shared" si="199"/>
        <v>2.7452320183283252</v>
      </c>
    </row>
    <row r="6354" spans="1:9" ht="25" customHeight="1">
      <c r="A6354" s="1"/>
      <c r="B6354" s="1">
        <v>308</v>
      </c>
      <c r="C6354" s="13" t="s">
        <v>50</v>
      </c>
      <c r="D6354" s="4">
        <v>45565</v>
      </c>
      <c r="E6354" s="4">
        <v>45583</v>
      </c>
      <c r="F6354" s="5">
        <v>2.2805943792830297</v>
      </c>
      <c r="G6354" s="5">
        <f>'PG facts'!D77</f>
        <v>5</v>
      </c>
      <c r="H6354" s="5">
        <f t="shared" si="198"/>
        <v>5.2011107228173472</v>
      </c>
      <c r="I6354" s="5">
        <f t="shared" si="199"/>
        <v>11.402971896415149</v>
      </c>
    </row>
    <row r="6355" spans="1:9" ht="25" customHeight="1">
      <c r="A6355" s="1"/>
      <c r="B6355" s="1">
        <v>308</v>
      </c>
      <c r="C6355" s="13" t="s">
        <v>50</v>
      </c>
      <c r="D6355" s="4">
        <v>45657</v>
      </c>
      <c r="E6355" s="4">
        <v>45679</v>
      </c>
      <c r="F6355" s="5">
        <v>2.6501995362399722</v>
      </c>
      <c r="G6355" s="5">
        <f>'PG facts'!D84</f>
        <v>2</v>
      </c>
      <c r="H6355" s="5">
        <f t="shared" si="198"/>
        <v>7.0235575818865632</v>
      </c>
      <c r="I6355" s="5">
        <f t="shared" si="199"/>
        <v>5.3003990724799444</v>
      </c>
    </row>
    <row r="6356" spans="1:9" ht="25" customHeight="1">
      <c r="A6356" s="1"/>
      <c r="B6356" s="1">
        <v>308</v>
      </c>
      <c r="C6356" s="13" t="s">
        <v>50</v>
      </c>
      <c r="D6356" s="4">
        <v>45747</v>
      </c>
      <c r="E6356" s="4">
        <v>45771</v>
      </c>
      <c r="F6356" s="5">
        <v>2.7872397144634409</v>
      </c>
      <c r="G6356" s="5">
        <f>'PG facts'!D91</f>
        <v>1</v>
      </c>
      <c r="H6356" s="5">
        <f t="shared" si="198"/>
        <v>7.7687052258822433</v>
      </c>
      <c r="I6356" s="5">
        <f t="shared" si="199"/>
        <v>2.7872397144634409</v>
      </c>
    </row>
    <row r="6357" spans="1:9" ht="25" customHeight="1">
      <c r="A6357" s="1"/>
      <c r="B6357" s="1">
        <v>308</v>
      </c>
      <c r="C6357" s="13" t="s">
        <v>50</v>
      </c>
      <c r="D6357" s="4">
        <v>45838</v>
      </c>
      <c r="E6357" s="4">
        <v>45867</v>
      </c>
      <c r="F6357" s="5">
        <v>3.7498513143808809</v>
      </c>
      <c r="G6357" s="5">
        <f>'PG facts'!D98</f>
        <v>-1</v>
      </c>
      <c r="H6357" s="5">
        <f t="shared" si="198"/>
        <v>14.06138487996402</v>
      </c>
      <c r="I6357" s="5">
        <f t="shared" si="199"/>
        <v>-3.7498513143808809</v>
      </c>
    </row>
    <row r="6358" spans="1:9" ht="25" customHeight="1">
      <c r="A6358" s="1"/>
      <c r="B6358" s="1">
        <v>309</v>
      </c>
      <c r="C6358" s="13" t="s">
        <v>47</v>
      </c>
      <c r="D6358" s="4">
        <v>44651</v>
      </c>
      <c r="E6358" s="4">
        <v>44671</v>
      </c>
      <c r="F6358" s="5">
        <v>3.5989104881054779</v>
      </c>
      <c r="G6358" s="5">
        <f>'PG facts'!D7</f>
        <v>1</v>
      </c>
      <c r="H6358" s="5">
        <f t="shared" si="198"/>
        <v>12.952156701395609</v>
      </c>
      <c r="I6358" s="5">
        <f t="shared" si="199"/>
        <v>3.5989104881054779</v>
      </c>
    </row>
    <row r="6359" spans="1:9" ht="25" customHeight="1">
      <c r="A6359" s="1"/>
      <c r="B6359" s="1">
        <v>309</v>
      </c>
      <c r="C6359" s="13" t="s">
        <v>47</v>
      </c>
      <c r="D6359" s="4">
        <v>44742</v>
      </c>
      <c r="E6359" s="4">
        <v>44771</v>
      </c>
      <c r="F6359" s="5">
        <v>-3.7966210073037132E-2</v>
      </c>
      <c r="G6359" s="5">
        <f>'PG facts'!D14</f>
        <v>-2</v>
      </c>
      <c r="H6359" s="5">
        <f t="shared" si="198"/>
        <v>1.4414331073099862E-3</v>
      </c>
      <c r="I6359" s="5">
        <f t="shared" si="199"/>
        <v>7.5932420146074264E-2</v>
      </c>
    </row>
    <row r="6360" spans="1:9" ht="25" customHeight="1">
      <c r="A6360" s="1"/>
      <c r="B6360" s="1">
        <v>309</v>
      </c>
      <c r="C6360" s="13" t="s">
        <v>47</v>
      </c>
      <c r="D6360" s="4">
        <v>44834</v>
      </c>
      <c r="E6360" s="4">
        <v>44853</v>
      </c>
      <c r="F6360" s="5">
        <v>-0.97428175390660288</v>
      </c>
      <c r="G6360" s="5">
        <f>'PG facts'!D21</f>
        <v>1</v>
      </c>
      <c r="H6360" s="5">
        <f t="shared" si="198"/>
        <v>0.94922493599532631</v>
      </c>
      <c r="I6360" s="5">
        <f t="shared" si="199"/>
        <v>-0.97428175390660288</v>
      </c>
    </row>
    <row r="6361" spans="1:9" ht="25" customHeight="1">
      <c r="A6361" s="1"/>
      <c r="B6361" s="1">
        <v>309</v>
      </c>
      <c r="C6361" s="13" t="s">
        <v>47</v>
      </c>
      <c r="D6361" s="4">
        <v>44926</v>
      </c>
      <c r="E6361" s="4">
        <v>44945</v>
      </c>
      <c r="F6361" s="5">
        <v>-1.7083333333333339</v>
      </c>
      <c r="G6361" s="5">
        <f>'PG facts'!D28</f>
        <v>-8</v>
      </c>
      <c r="H6361" s="5">
        <f t="shared" si="198"/>
        <v>2.9184027777777799</v>
      </c>
      <c r="I6361" s="5">
        <f t="shared" si="199"/>
        <v>13.666666666666671</v>
      </c>
    </row>
    <row r="6362" spans="1:9" ht="25" customHeight="1">
      <c r="A6362" s="1"/>
      <c r="B6362" s="1">
        <v>309</v>
      </c>
      <c r="C6362" s="13" t="s">
        <v>47</v>
      </c>
      <c r="D6362" s="4">
        <v>45016</v>
      </c>
      <c r="E6362" s="4">
        <v>45037</v>
      </c>
      <c r="F6362" s="5">
        <v>-0.51383557261676094</v>
      </c>
      <c r="G6362" s="5">
        <f>'PG facts'!D35</f>
        <v>-1</v>
      </c>
      <c r="H6362" s="5">
        <f t="shared" si="198"/>
        <v>0.26402699568639459</v>
      </c>
      <c r="I6362" s="5">
        <f t="shared" si="199"/>
        <v>0.51383557261676094</v>
      </c>
    </row>
    <row r="6363" spans="1:9" ht="25" customHeight="1">
      <c r="A6363" s="1"/>
      <c r="B6363" s="1">
        <v>309</v>
      </c>
      <c r="C6363" s="13" t="s">
        <v>47</v>
      </c>
      <c r="D6363" s="4">
        <v>45107</v>
      </c>
      <c r="E6363" s="4">
        <v>45135</v>
      </c>
      <c r="F6363" s="5">
        <v>-0.38380425982749156</v>
      </c>
      <c r="G6363" s="5">
        <f>'PG facts'!D42</f>
        <v>-1</v>
      </c>
      <c r="H6363" s="5">
        <f t="shared" si="198"/>
        <v>0.14730570986172864</v>
      </c>
      <c r="I6363" s="5">
        <f t="shared" si="199"/>
        <v>0.38380425982749156</v>
      </c>
    </row>
    <row r="6364" spans="1:9" ht="25" customHeight="1">
      <c r="A6364" s="1"/>
      <c r="B6364" s="1">
        <v>309</v>
      </c>
      <c r="C6364" s="13" t="s">
        <v>47</v>
      </c>
      <c r="D6364" s="4">
        <v>45199</v>
      </c>
      <c r="E6364" s="4">
        <v>45217</v>
      </c>
      <c r="F6364" s="5">
        <v>1.1893013232362026</v>
      </c>
      <c r="G6364" s="5">
        <f>'PG facts'!D49</f>
        <v>-2</v>
      </c>
      <c r="H6364" s="5">
        <f t="shared" si="198"/>
        <v>1.4144376374513825</v>
      </c>
      <c r="I6364" s="5">
        <f t="shared" si="199"/>
        <v>-2.3786026464724053</v>
      </c>
    </row>
    <row r="6365" spans="1:9" ht="25" customHeight="1">
      <c r="A6365" s="1"/>
      <c r="B6365" s="1">
        <v>309</v>
      </c>
      <c r="C6365" s="13" t="s">
        <v>47</v>
      </c>
      <c r="D6365" s="4">
        <v>45291</v>
      </c>
      <c r="E6365" s="4">
        <v>45314</v>
      </c>
      <c r="F6365" s="5">
        <v>2.2255192878338326</v>
      </c>
      <c r="G6365" s="5">
        <f>'PG facts'!D56</f>
        <v>1</v>
      </c>
      <c r="H6365" s="5">
        <f t="shared" si="198"/>
        <v>4.9529361005204091</v>
      </c>
      <c r="I6365" s="5">
        <f t="shared" si="199"/>
        <v>2.2255192878338326</v>
      </c>
    </row>
    <row r="6366" spans="1:9" ht="25" customHeight="1">
      <c r="A6366" s="1"/>
      <c r="B6366" s="1">
        <v>309</v>
      </c>
      <c r="C6366" s="13" t="s">
        <v>47</v>
      </c>
      <c r="D6366" s="4">
        <v>45382</v>
      </c>
      <c r="E6366" s="4">
        <v>45401</v>
      </c>
      <c r="F6366" s="5">
        <v>1.3726160091641626</v>
      </c>
      <c r="G6366" s="5">
        <f>'PG facts'!D63</f>
        <v>2</v>
      </c>
      <c r="H6366" s="5">
        <f t="shared" si="198"/>
        <v>1.8840747086137526</v>
      </c>
      <c r="I6366" s="5">
        <f t="shared" si="199"/>
        <v>2.7452320183283252</v>
      </c>
    </row>
    <row r="6367" spans="1:9" ht="25" customHeight="1">
      <c r="A6367" s="1"/>
      <c r="B6367" s="1">
        <v>309</v>
      </c>
      <c r="C6367" s="13" t="s">
        <v>47</v>
      </c>
      <c r="D6367" s="4">
        <v>45473</v>
      </c>
      <c r="E6367" s="4">
        <v>45503</v>
      </c>
      <c r="F6367" s="5">
        <v>2.2805943792830297</v>
      </c>
      <c r="G6367" s="5">
        <f>'PG facts'!D70</f>
        <v>2</v>
      </c>
      <c r="H6367" s="5">
        <f t="shared" si="198"/>
        <v>5.2011107228173472</v>
      </c>
      <c r="I6367" s="5">
        <f t="shared" si="199"/>
        <v>4.5611887585660593</v>
      </c>
    </row>
    <row r="6368" spans="1:9" ht="25" customHeight="1">
      <c r="A6368" s="1"/>
      <c r="B6368" s="1">
        <v>309</v>
      </c>
      <c r="C6368" s="13" t="s">
        <v>47</v>
      </c>
      <c r="D6368" s="4">
        <v>45565</v>
      </c>
      <c r="E6368" s="4">
        <v>45583</v>
      </c>
      <c r="F6368" s="5">
        <v>2.6501995362399722</v>
      </c>
      <c r="G6368" s="5">
        <f>'PG facts'!D77</f>
        <v>5</v>
      </c>
      <c r="H6368" s="5">
        <f t="shared" si="198"/>
        <v>7.0235575818865632</v>
      </c>
      <c r="I6368" s="5">
        <f t="shared" si="199"/>
        <v>13.250997681199861</v>
      </c>
    </row>
    <row r="6369" spans="1:9" ht="25" customHeight="1">
      <c r="A6369" s="1"/>
      <c r="B6369" s="1">
        <v>309</v>
      </c>
      <c r="C6369" s="13" t="s">
        <v>47</v>
      </c>
      <c r="D6369" s="4">
        <v>45657</v>
      </c>
      <c r="E6369" s="4">
        <v>45679</v>
      </c>
      <c r="F6369" s="5">
        <v>2.7872397144634409</v>
      </c>
      <c r="G6369" s="5">
        <f>'PG facts'!D84</f>
        <v>2</v>
      </c>
      <c r="H6369" s="5">
        <f t="shared" si="198"/>
        <v>7.7687052258822433</v>
      </c>
      <c r="I6369" s="5">
        <f t="shared" si="199"/>
        <v>5.5744794289268818</v>
      </c>
    </row>
    <row r="6370" spans="1:9" ht="25" customHeight="1">
      <c r="A6370" s="1"/>
      <c r="B6370" s="1">
        <v>309</v>
      </c>
      <c r="C6370" s="13" t="s">
        <v>47</v>
      </c>
      <c r="D6370" s="4">
        <v>45747</v>
      </c>
      <c r="E6370" s="4">
        <v>45771</v>
      </c>
      <c r="F6370" s="5">
        <v>3.7498513143808809</v>
      </c>
      <c r="G6370" s="5">
        <f>'PG facts'!D91</f>
        <v>1</v>
      </c>
      <c r="H6370" s="5">
        <f t="shared" si="198"/>
        <v>14.06138487996402</v>
      </c>
      <c r="I6370" s="5">
        <f t="shared" si="199"/>
        <v>3.7498513143808809</v>
      </c>
    </row>
    <row r="6371" spans="1:9" ht="25" customHeight="1">
      <c r="A6371" s="1"/>
      <c r="B6371" s="1">
        <v>309</v>
      </c>
      <c r="C6371" s="13" t="s">
        <v>47</v>
      </c>
      <c r="D6371" s="4">
        <v>45838</v>
      </c>
      <c r="E6371" s="4">
        <v>45867</v>
      </c>
      <c r="F6371" s="5">
        <v>3.2332744751814912</v>
      </c>
      <c r="G6371" s="5">
        <f>'PG facts'!D98</f>
        <v>-1</v>
      </c>
      <c r="H6371" s="5">
        <f t="shared" si="198"/>
        <v>10.454063831860148</v>
      </c>
      <c r="I6371" s="5">
        <f t="shared" si="199"/>
        <v>-3.2332744751814912</v>
      </c>
    </row>
    <row r="6372" spans="1:9" ht="25" customHeight="1">
      <c r="A6372" s="1"/>
      <c r="B6372" s="1">
        <v>309</v>
      </c>
      <c r="C6372" s="13" t="s">
        <v>50</v>
      </c>
      <c r="D6372" s="4">
        <v>44742</v>
      </c>
      <c r="E6372" s="4">
        <v>44771</v>
      </c>
      <c r="F6372" s="5">
        <v>3.5989104881054779</v>
      </c>
      <c r="G6372" s="5">
        <f>'PG facts'!D14</f>
        <v>-2</v>
      </c>
      <c r="H6372" s="5">
        <f t="shared" si="198"/>
        <v>12.952156701395609</v>
      </c>
      <c r="I6372" s="5">
        <f t="shared" si="199"/>
        <v>-7.1978209762109557</v>
      </c>
    </row>
    <row r="6373" spans="1:9" ht="25" customHeight="1">
      <c r="A6373" s="1"/>
      <c r="B6373" s="1">
        <v>309</v>
      </c>
      <c r="C6373" s="13" t="s">
        <v>50</v>
      </c>
      <c r="D6373" s="4">
        <v>44834</v>
      </c>
      <c r="E6373" s="4">
        <v>44853</v>
      </c>
      <c r="F6373" s="5">
        <v>-3.7966210073037132E-2</v>
      </c>
      <c r="G6373" s="5">
        <f>'PG facts'!D21</f>
        <v>1</v>
      </c>
      <c r="H6373" s="5">
        <f t="shared" si="198"/>
        <v>1.4414331073099862E-3</v>
      </c>
      <c r="I6373" s="5">
        <f t="shared" si="199"/>
        <v>-3.7966210073037132E-2</v>
      </c>
    </row>
    <row r="6374" spans="1:9" ht="25" customHeight="1">
      <c r="A6374" s="1"/>
      <c r="B6374" s="1">
        <v>309</v>
      </c>
      <c r="C6374" s="13" t="s">
        <v>50</v>
      </c>
      <c r="D6374" s="4">
        <v>44926</v>
      </c>
      <c r="E6374" s="4">
        <v>44945</v>
      </c>
      <c r="F6374" s="5">
        <v>-0.97428175390660288</v>
      </c>
      <c r="G6374" s="5">
        <f>'PG facts'!D28</f>
        <v>-8</v>
      </c>
      <c r="H6374" s="5">
        <f t="shared" si="198"/>
        <v>0.94922493599532631</v>
      </c>
      <c r="I6374" s="5">
        <f t="shared" si="199"/>
        <v>7.794254031252823</v>
      </c>
    </row>
    <row r="6375" spans="1:9" ht="25" customHeight="1">
      <c r="A6375" s="1"/>
      <c r="B6375" s="1">
        <v>309</v>
      </c>
      <c r="C6375" s="13" t="s">
        <v>50</v>
      </c>
      <c r="D6375" s="4">
        <v>45016</v>
      </c>
      <c r="E6375" s="4">
        <v>45037</v>
      </c>
      <c r="F6375" s="5">
        <v>-1.7083333333333339</v>
      </c>
      <c r="G6375" s="5">
        <f>'PG facts'!D35</f>
        <v>-1</v>
      </c>
      <c r="H6375" s="5">
        <f t="shared" si="198"/>
        <v>2.9184027777777799</v>
      </c>
      <c r="I6375" s="5">
        <f t="shared" si="199"/>
        <v>1.7083333333333339</v>
      </c>
    </row>
    <row r="6376" spans="1:9" ht="25" customHeight="1">
      <c r="A6376" s="1"/>
      <c r="B6376" s="1">
        <v>309</v>
      </c>
      <c r="C6376" s="13" t="s">
        <v>50</v>
      </c>
      <c r="D6376" s="4">
        <v>45107</v>
      </c>
      <c r="E6376" s="4">
        <v>45135</v>
      </c>
      <c r="F6376" s="5">
        <v>-0.51383557261676094</v>
      </c>
      <c r="G6376" s="5">
        <f>'PG facts'!D42</f>
        <v>-1</v>
      </c>
      <c r="H6376" s="5">
        <f t="shared" si="198"/>
        <v>0.26402699568639459</v>
      </c>
      <c r="I6376" s="5">
        <f t="shared" si="199"/>
        <v>0.51383557261676094</v>
      </c>
    </row>
    <row r="6377" spans="1:9" ht="25" customHeight="1">
      <c r="A6377" s="1"/>
      <c r="B6377" s="1">
        <v>309</v>
      </c>
      <c r="C6377" s="13" t="s">
        <v>50</v>
      </c>
      <c r="D6377" s="4">
        <v>45199</v>
      </c>
      <c r="E6377" s="4">
        <v>45217</v>
      </c>
      <c r="F6377" s="5">
        <v>-0.38380425982749156</v>
      </c>
      <c r="G6377" s="5">
        <f>'PG facts'!D49</f>
        <v>-2</v>
      </c>
      <c r="H6377" s="5">
        <f t="shared" si="198"/>
        <v>0.14730570986172864</v>
      </c>
      <c r="I6377" s="5">
        <f t="shared" si="199"/>
        <v>0.76760851965498311</v>
      </c>
    </row>
    <row r="6378" spans="1:9" ht="25" customHeight="1">
      <c r="A6378" s="1"/>
      <c r="B6378" s="1">
        <v>309</v>
      </c>
      <c r="C6378" s="13" t="s">
        <v>50</v>
      </c>
      <c r="D6378" s="4">
        <v>45291</v>
      </c>
      <c r="E6378" s="4">
        <v>45314</v>
      </c>
      <c r="F6378" s="5">
        <v>1.1893013232362026</v>
      </c>
      <c r="G6378" s="5">
        <f>'PG facts'!D56</f>
        <v>1</v>
      </c>
      <c r="H6378" s="5">
        <f t="shared" si="198"/>
        <v>1.4144376374513825</v>
      </c>
      <c r="I6378" s="5">
        <f t="shared" si="199"/>
        <v>1.1893013232362026</v>
      </c>
    </row>
    <row r="6379" spans="1:9" ht="25" customHeight="1">
      <c r="A6379" s="1"/>
      <c r="B6379" s="1">
        <v>309</v>
      </c>
      <c r="C6379" s="13" t="s">
        <v>50</v>
      </c>
      <c r="D6379" s="4">
        <v>45382</v>
      </c>
      <c r="E6379" s="4">
        <v>45401</v>
      </c>
      <c r="F6379" s="5">
        <v>2.2255192878338326</v>
      </c>
      <c r="G6379" s="5">
        <f>'PG facts'!D63</f>
        <v>2</v>
      </c>
      <c r="H6379" s="5">
        <f t="shared" si="198"/>
        <v>4.9529361005204091</v>
      </c>
      <c r="I6379" s="5">
        <f t="shared" si="199"/>
        <v>4.4510385756676651</v>
      </c>
    </row>
    <row r="6380" spans="1:9" ht="25" customHeight="1">
      <c r="A6380" s="1"/>
      <c r="B6380" s="1">
        <v>309</v>
      </c>
      <c r="C6380" s="13" t="s">
        <v>50</v>
      </c>
      <c r="D6380" s="4">
        <v>45473</v>
      </c>
      <c r="E6380" s="4">
        <v>45503</v>
      </c>
      <c r="F6380" s="5">
        <v>1.3726160091641626</v>
      </c>
      <c r="G6380" s="5">
        <f>'PG facts'!D70</f>
        <v>2</v>
      </c>
      <c r="H6380" s="5">
        <f t="shared" si="198"/>
        <v>1.8840747086137526</v>
      </c>
      <c r="I6380" s="5">
        <f t="shared" si="199"/>
        <v>2.7452320183283252</v>
      </c>
    </row>
    <row r="6381" spans="1:9" ht="25" customHeight="1">
      <c r="A6381" s="1"/>
      <c r="B6381" s="1">
        <v>309</v>
      </c>
      <c r="C6381" s="13" t="s">
        <v>50</v>
      </c>
      <c r="D6381" s="4">
        <v>45565</v>
      </c>
      <c r="E6381" s="4">
        <v>45583</v>
      </c>
      <c r="F6381" s="5">
        <v>2.2805943792830297</v>
      </c>
      <c r="G6381" s="5">
        <f>'PG facts'!D77</f>
        <v>5</v>
      </c>
      <c r="H6381" s="5">
        <f t="shared" si="198"/>
        <v>5.2011107228173472</v>
      </c>
      <c r="I6381" s="5">
        <f t="shared" si="199"/>
        <v>11.402971896415149</v>
      </c>
    </row>
    <row r="6382" spans="1:9" ht="25" customHeight="1">
      <c r="A6382" s="1"/>
      <c r="B6382" s="1">
        <v>309</v>
      </c>
      <c r="C6382" s="13" t="s">
        <v>50</v>
      </c>
      <c r="D6382" s="4">
        <v>45657</v>
      </c>
      <c r="E6382" s="4">
        <v>45679</v>
      </c>
      <c r="F6382" s="5">
        <v>2.6501995362399722</v>
      </c>
      <c r="G6382" s="5">
        <f>'PG facts'!D84</f>
        <v>2</v>
      </c>
      <c r="H6382" s="5">
        <f t="shared" si="198"/>
        <v>7.0235575818865632</v>
      </c>
      <c r="I6382" s="5">
        <f t="shared" si="199"/>
        <v>5.3003990724799444</v>
      </c>
    </row>
    <row r="6383" spans="1:9" ht="25" customHeight="1">
      <c r="A6383" s="1"/>
      <c r="B6383" s="1">
        <v>309</v>
      </c>
      <c r="C6383" s="13" t="s">
        <v>50</v>
      </c>
      <c r="D6383" s="4">
        <v>45747</v>
      </c>
      <c r="E6383" s="4">
        <v>45771</v>
      </c>
      <c r="F6383" s="5">
        <v>2.7872397144634409</v>
      </c>
      <c r="G6383" s="5">
        <f>'PG facts'!D91</f>
        <v>1</v>
      </c>
      <c r="H6383" s="5">
        <f t="shared" si="198"/>
        <v>7.7687052258822433</v>
      </c>
      <c r="I6383" s="5">
        <f t="shared" si="199"/>
        <v>2.7872397144634409</v>
      </c>
    </row>
    <row r="6384" spans="1:9" ht="25" customHeight="1">
      <c r="A6384" s="1"/>
      <c r="B6384" s="1">
        <v>309</v>
      </c>
      <c r="C6384" s="13" t="s">
        <v>50</v>
      </c>
      <c r="D6384" s="4">
        <v>45838</v>
      </c>
      <c r="E6384" s="4">
        <v>45867</v>
      </c>
      <c r="F6384" s="5">
        <v>3.7498513143808809</v>
      </c>
      <c r="G6384" s="5">
        <f>'PG facts'!D98</f>
        <v>-1</v>
      </c>
      <c r="H6384" s="5">
        <f t="shared" si="198"/>
        <v>14.06138487996402</v>
      </c>
      <c r="I6384" s="5">
        <f t="shared" si="199"/>
        <v>-3.7498513143808809</v>
      </c>
    </row>
    <row r="6385" spans="1:9" ht="25" customHeight="1">
      <c r="A6385" s="1"/>
      <c r="B6385" s="1">
        <v>310</v>
      </c>
      <c r="C6385" s="13" t="s">
        <v>47</v>
      </c>
      <c r="D6385" s="4">
        <v>44651</v>
      </c>
      <c r="E6385" s="4">
        <v>44671</v>
      </c>
      <c r="F6385" s="5">
        <v>3.4048088537418808</v>
      </c>
      <c r="G6385" s="5">
        <f>'PG facts'!D8</f>
        <v>8</v>
      </c>
      <c r="H6385" s="5">
        <f t="shared" si="198"/>
        <v>11.5927233305191</v>
      </c>
      <c r="I6385" s="5">
        <f t="shared" si="199"/>
        <v>27.238470829935046</v>
      </c>
    </row>
    <row r="6386" spans="1:9" ht="25" customHeight="1">
      <c r="A6386" s="1"/>
      <c r="B6386" s="1">
        <v>310</v>
      </c>
      <c r="C6386" s="13" t="s">
        <v>47</v>
      </c>
      <c r="D6386" s="4">
        <v>44742</v>
      </c>
      <c r="E6386" s="4">
        <v>44771</v>
      </c>
      <c r="F6386" s="5">
        <v>-0.26864270520209343</v>
      </c>
      <c r="G6386" s="5">
        <f>'PG facts'!D15</f>
        <v>0</v>
      </c>
      <c r="H6386" s="5">
        <f t="shared" si="198"/>
        <v>7.2168903058298872E-2</v>
      </c>
      <c r="I6386" s="5">
        <f t="shared" si="199"/>
        <v>0</v>
      </c>
    </row>
    <row r="6387" spans="1:9" ht="25" customHeight="1">
      <c r="A6387" s="1"/>
      <c r="B6387" s="1">
        <v>310</v>
      </c>
      <c r="C6387" s="13" t="s">
        <v>47</v>
      </c>
      <c r="D6387" s="4">
        <v>44834</v>
      </c>
      <c r="E6387" s="4">
        <v>44853</v>
      </c>
      <c r="F6387" s="5">
        <v>-0.97880747126437573</v>
      </c>
      <c r="G6387" s="5">
        <f>'PG facts'!D22</f>
        <v>-2</v>
      </c>
      <c r="H6387" s="5">
        <f t="shared" si="198"/>
        <v>0.95806406580296166</v>
      </c>
      <c r="I6387" s="5">
        <f t="shared" si="199"/>
        <v>1.9576149425287515</v>
      </c>
    </row>
    <row r="6388" spans="1:9" ht="25" customHeight="1">
      <c r="A6388" s="1"/>
      <c r="B6388" s="1">
        <v>310</v>
      </c>
      <c r="C6388" s="13" t="s">
        <v>47</v>
      </c>
      <c r="D6388" s="4">
        <v>44926</v>
      </c>
      <c r="E6388" s="4">
        <v>44945</v>
      </c>
      <c r="F6388" s="5">
        <v>-1.5609194946349714</v>
      </c>
      <c r="G6388" s="5">
        <f>'PG facts'!D29</f>
        <v>-1</v>
      </c>
      <c r="H6388" s="5">
        <f t="shared" si="198"/>
        <v>2.4364696687314944</v>
      </c>
      <c r="I6388" s="5">
        <f t="shared" si="199"/>
        <v>1.5609194946349714</v>
      </c>
    </row>
    <row r="6389" spans="1:9" ht="25" customHeight="1">
      <c r="A6389" s="1"/>
      <c r="B6389" s="1">
        <v>310</v>
      </c>
      <c r="C6389" s="13" t="s">
        <v>47</v>
      </c>
      <c r="D6389" s="4">
        <v>45016</v>
      </c>
      <c r="E6389" s="4">
        <v>45037</v>
      </c>
      <c r="F6389" s="5">
        <v>-0.28354349497309306</v>
      </c>
      <c r="G6389" s="5">
        <f>'PG facts'!D36</f>
        <v>1</v>
      </c>
      <c r="H6389" s="5">
        <f t="shared" si="198"/>
        <v>8.0396913541556453E-2</v>
      </c>
      <c r="I6389" s="5">
        <f t="shared" si="199"/>
        <v>-0.28354349497309306</v>
      </c>
    </row>
    <row r="6390" spans="1:9" ht="25" customHeight="1">
      <c r="A6390" s="1"/>
      <c r="B6390" s="1">
        <v>310</v>
      </c>
      <c r="C6390" s="13" t="s">
        <v>47</v>
      </c>
      <c r="D6390" s="4">
        <v>45107</v>
      </c>
      <c r="E6390" s="4">
        <v>45135</v>
      </c>
      <c r="F6390" s="5">
        <v>-7.7104862613153191E-2</v>
      </c>
      <c r="G6390" s="5">
        <f>'PG facts'!D43</f>
        <v>-3</v>
      </c>
      <c r="H6390" s="5">
        <f t="shared" si="198"/>
        <v>5.9451598385932289E-3</v>
      </c>
      <c r="I6390" s="5">
        <f t="shared" si="199"/>
        <v>0.23131458783945957</v>
      </c>
    </row>
    <row r="6391" spans="1:9" ht="25" customHeight="1">
      <c r="A6391" s="1"/>
      <c r="B6391" s="1">
        <v>310</v>
      </c>
      <c r="C6391" s="13" t="s">
        <v>47</v>
      </c>
      <c r="D6391" s="4">
        <v>45199</v>
      </c>
      <c r="E6391" s="4">
        <v>45217</v>
      </c>
      <c r="F6391" s="5">
        <v>1.3149542033191297</v>
      </c>
      <c r="G6391" s="5">
        <f>'PG facts'!D50</f>
        <v>2</v>
      </c>
      <c r="H6391" s="5">
        <f t="shared" si="198"/>
        <v>1.7291045568266472</v>
      </c>
      <c r="I6391" s="5">
        <f t="shared" si="199"/>
        <v>2.6299084066382594</v>
      </c>
    </row>
    <row r="6392" spans="1:9" ht="25" customHeight="1">
      <c r="A6392" s="1"/>
      <c r="B6392" s="1">
        <v>310</v>
      </c>
      <c r="C6392" s="13" t="s">
        <v>47</v>
      </c>
      <c r="D6392" s="4">
        <v>45291</v>
      </c>
      <c r="E6392" s="4">
        <v>45314</v>
      </c>
      <c r="F6392" s="5">
        <v>2.2032156673114089</v>
      </c>
      <c r="G6392" s="5">
        <f>'PG facts'!D57</f>
        <v>-4</v>
      </c>
      <c r="H6392" s="5">
        <f t="shared" si="198"/>
        <v>4.854159276686457</v>
      </c>
      <c r="I6392" s="5">
        <f t="shared" si="199"/>
        <v>-8.8128626692456358</v>
      </c>
    </row>
    <row r="6393" spans="1:9" ht="25" customHeight="1">
      <c r="A6393" s="1"/>
      <c r="B6393" s="1">
        <v>310</v>
      </c>
      <c r="C6393" s="13" t="s">
        <v>47</v>
      </c>
      <c r="D6393" s="4">
        <v>45382</v>
      </c>
      <c r="E6393" s="4">
        <v>45401</v>
      </c>
      <c r="F6393" s="5">
        <v>1.360673628563136</v>
      </c>
      <c r="G6393" s="5">
        <f>'PG facts'!D64</f>
        <v>-4</v>
      </c>
      <c r="H6393" s="5">
        <f t="shared" si="198"/>
        <v>1.851432723467171</v>
      </c>
      <c r="I6393" s="5">
        <f t="shared" si="199"/>
        <v>-5.442694514252544</v>
      </c>
    </row>
    <row r="6394" spans="1:9" ht="25" customHeight="1">
      <c r="A6394" s="1"/>
      <c r="B6394" s="1">
        <v>310</v>
      </c>
      <c r="C6394" s="13" t="s">
        <v>47</v>
      </c>
      <c r="D6394" s="4">
        <v>45473</v>
      </c>
      <c r="E6394" s="4">
        <v>45503</v>
      </c>
      <c r="F6394" s="5">
        <v>1.8739916021125014</v>
      </c>
      <c r="G6394" s="5">
        <f>'PG facts'!D71</f>
        <v>1</v>
      </c>
      <c r="H6394" s="5">
        <f t="shared" si="198"/>
        <v>3.5118445247881795</v>
      </c>
      <c r="I6394" s="5">
        <f t="shared" si="199"/>
        <v>1.8739916021125014</v>
      </c>
    </row>
    <row r="6395" spans="1:9" ht="25" customHeight="1">
      <c r="A6395" s="1"/>
      <c r="B6395" s="1">
        <v>310</v>
      </c>
      <c r="C6395" s="13" t="s">
        <v>47</v>
      </c>
      <c r="D6395" s="4">
        <v>45565</v>
      </c>
      <c r="E6395" s="4">
        <v>45583</v>
      </c>
      <c r="F6395" s="5">
        <v>2.247682698810527</v>
      </c>
      <c r="G6395" s="5">
        <f>'PG facts'!D78</f>
        <v>-1</v>
      </c>
      <c r="H6395" s="5">
        <f t="shared" si="198"/>
        <v>5.0520775145321739</v>
      </c>
      <c r="I6395" s="5">
        <f t="shared" si="199"/>
        <v>-2.247682698810527</v>
      </c>
    </row>
    <row r="6396" spans="1:9" ht="25" customHeight="1">
      <c r="A6396" s="1"/>
      <c r="B6396" s="1">
        <v>310</v>
      </c>
      <c r="C6396" s="13" t="s">
        <v>47</v>
      </c>
      <c r="D6396" s="4">
        <v>45657</v>
      </c>
      <c r="E6396" s="4">
        <v>45679</v>
      </c>
      <c r="F6396" s="5">
        <v>2.1103784092813216</v>
      </c>
      <c r="G6396" s="5">
        <f>'PG facts'!D85</f>
        <v>0</v>
      </c>
      <c r="H6396" s="5">
        <f t="shared" si="198"/>
        <v>4.453697030360761</v>
      </c>
      <c r="I6396" s="5">
        <f t="shared" si="199"/>
        <v>0</v>
      </c>
    </row>
    <row r="6397" spans="1:9" ht="25" customHeight="1">
      <c r="A6397" s="1"/>
      <c r="B6397" s="1">
        <v>310</v>
      </c>
      <c r="C6397" s="13" t="s">
        <v>47</v>
      </c>
      <c r="D6397" s="4">
        <v>45747</v>
      </c>
      <c r="E6397" s="4">
        <v>45771</v>
      </c>
      <c r="F6397" s="5">
        <v>2.8695325773440361</v>
      </c>
      <c r="G6397" s="5">
        <f>'PG facts'!D92</f>
        <v>-1</v>
      </c>
      <c r="H6397" s="5">
        <f t="shared" si="198"/>
        <v>8.2342172124387059</v>
      </c>
      <c r="I6397" s="5">
        <f t="shared" si="199"/>
        <v>-2.8695325773440361</v>
      </c>
    </row>
    <row r="6398" spans="1:9" ht="25" customHeight="1">
      <c r="A6398" s="1"/>
      <c r="B6398" s="1">
        <v>310</v>
      </c>
      <c r="C6398" s="13" t="s">
        <v>50</v>
      </c>
      <c r="D6398" s="4">
        <v>44742</v>
      </c>
      <c r="E6398" s="4">
        <v>44771</v>
      </c>
      <c r="F6398" s="5">
        <v>3.4048088537418808</v>
      </c>
      <c r="G6398" s="5">
        <f>'PG facts'!D15</f>
        <v>0</v>
      </c>
      <c r="H6398" s="5">
        <f t="shared" si="198"/>
        <v>11.5927233305191</v>
      </c>
      <c r="I6398" s="5">
        <f t="shared" si="199"/>
        <v>0</v>
      </c>
    </row>
    <row r="6399" spans="1:9" ht="25" customHeight="1">
      <c r="A6399" s="1"/>
      <c r="B6399" s="1">
        <v>310</v>
      </c>
      <c r="C6399" s="13" t="s">
        <v>50</v>
      </c>
      <c r="D6399" s="4">
        <v>44834</v>
      </c>
      <c r="E6399" s="4">
        <v>44853</v>
      </c>
      <c r="F6399" s="5">
        <v>-0.26864270520209343</v>
      </c>
      <c r="G6399" s="5">
        <f>'PG facts'!D22</f>
        <v>-2</v>
      </c>
      <c r="H6399" s="5">
        <f t="shared" si="198"/>
        <v>7.2168903058298872E-2</v>
      </c>
      <c r="I6399" s="5">
        <f t="shared" si="199"/>
        <v>0.53728541040418687</v>
      </c>
    </row>
    <row r="6400" spans="1:9" ht="25" customHeight="1">
      <c r="A6400" s="1"/>
      <c r="B6400" s="1">
        <v>310</v>
      </c>
      <c r="C6400" s="13" t="s">
        <v>50</v>
      </c>
      <c r="D6400" s="4">
        <v>44926</v>
      </c>
      <c r="E6400" s="4">
        <v>44945</v>
      </c>
      <c r="F6400" s="5">
        <v>-0.97880747126437573</v>
      </c>
      <c r="G6400" s="5">
        <f>'PG facts'!D29</f>
        <v>-1</v>
      </c>
      <c r="H6400" s="5">
        <f t="shared" si="198"/>
        <v>0.95806406580296166</v>
      </c>
      <c r="I6400" s="5">
        <f t="shared" si="199"/>
        <v>0.97880747126437573</v>
      </c>
    </row>
    <row r="6401" spans="1:9" ht="25" customHeight="1">
      <c r="A6401" s="1"/>
      <c r="B6401" s="1">
        <v>310</v>
      </c>
      <c r="C6401" s="13" t="s">
        <v>50</v>
      </c>
      <c r="D6401" s="4">
        <v>45016</v>
      </c>
      <c r="E6401" s="4">
        <v>45037</v>
      </c>
      <c r="F6401" s="5">
        <v>-1.5609194946349714</v>
      </c>
      <c r="G6401" s="5">
        <f>'PG facts'!D36</f>
        <v>1</v>
      </c>
      <c r="H6401" s="5">
        <f t="shared" si="198"/>
        <v>2.4364696687314944</v>
      </c>
      <c r="I6401" s="5">
        <f t="shared" si="199"/>
        <v>-1.5609194946349714</v>
      </c>
    </row>
    <row r="6402" spans="1:9" ht="25" customHeight="1">
      <c r="A6402" s="1"/>
      <c r="B6402" s="1">
        <v>310</v>
      </c>
      <c r="C6402" s="13" t="s">
        <v>50</v>
      </c>
      <c r="D6402" s="4">
        <v>45107</v>
      </c>
      <c r="E6402" s="4">
        <v>45135</v>
      </c>
      <c r="F6402" s="5">
        <v>-0.28354349497309306</v>
      </c>
      <c r="G6402" s="5">
        <f>'PG facts'!D43</f>
        <v>-3</v>
      </c>
      <c r="H6402" s="5">
        <f t="shared" si="198"/>
        <v>8.0396913541556453E-2</v>
      </c>
      <c r="I6402" s="5">
        <f t="shared" si="199"/>
        <v>0.85063048491927917</v>
      </c>
    </row>
    <row r="6403" spans="1:9" ht="25" customHeight="1">
      <c r="A6403" s="1"/>
      <c r="B6403" s="1">
        <v>310</v>
      </c>
      <c r="C6403" s="13" t="s">
        <v>50</v>
      </c>
      <c r="D6403" s="4">
        <v>45199</v>
      </c>
      <c r="E6403" s="4">
        <v>45217</v>
      </c>
      <c r="F6403" s="5">
        <v>-7.7104862613153191E-2</v>
      </c>
      <c r="G6403" s="5">
        <f>'PG facts'!D50</f>
        <v>2</v>
      </c>
      <c r="H6403" s="5">
        <f t="shared" si="198"/>
        <v>5.9451598385932289E-3</v>
      </c>
      <c r="I6403" s="5">
        <f t="shared" si="199"/>
        <v>-0.15420972522630638</v>
      </c>
    </row>
    <row r="6404" spans="1:9" ht="25" customHeight="1">
      <c r="A6404" s="1"/>
      <c r="B6404" s="1">
        <v>310</v>
      </c>
      <c r="C6404" s="13" t="s">
        <v>50</v>
      </c>
      <c r="D6404" s="4">
        <v>45291</v>
      </c>
      <c r="E6404" s="4">
        <v>45314</v>
      </c>
      <c r="F6404" s="5">
        <v>1.3149542033191297</v>
      </c>
      <c r="G6404" s="5">
        <f>'PG facts'!D57</f>
        <v>-4</v>
      </c>
      <c r="H6404" s="5">
        <f t="shared" si="198"/>
        <v>1.7291045568266472</v>
      </c>
      <c r="I6404" s="5">
        <f t="shared" si="199"/>
        <v>-5.2598168132765188</v>
      </c>
    </row>
    <row r="6405" spans="1:9" ht="25" customHeight="1">
      <c r="A6405" s="1"/>
      <c r="B6405" s="1">
        <v>310</v>
      </c>
      <c r="C6405" s="13" t="s">
        <v>50</v>
      </c>
      <c r="D6405" s="4">
        <v>45382</v>
      </c>
      <c r="E6405" s="4">
        <v>45401</v>
      </c>
      <c r="F6405" s="5">
        <v>2.2032156673114089</v>
      </c>
      <c r="G6405" s="5">
        <f>'PG facts'!D64</f>
        <v>-4</v>
      </c>
      <c r="H6405" s="5">
        <f t="shared" si="198"/>
        <v>4.854159276686457</v>
      </c>
      <c r="I6405" s="5">
        <f t="shared" si="199"/>
        <v>-8.8128626692456358</v>
      </c>
    </row>
    <row r="6406" spans="1:9" ht="25" customHeight="1">
      <c r="A6406" s="1"/>
      <c r="B6406" s="1">
        <v>310</v>
      </c>
      <c r="C6406" s="13" t="s">
        <v>50</v>
      </c>
      <c r="D6406" s="4">
        <v>45473</v>
      </c>
      <c r="E6406" s="4">
        <v>45503</v>
      </c>
      <c r="F6406" s="5">
        <v>1.360673628563136</v>
      </c>
      <c r="G6406" s="5">
        <f>'PG facts'!D71</f>
        <v>1</v>
      </c>
      <c r="H6406" s="5">
        <f t="shared" ref="H6406:H6469" si="200">F6406^2</f>
        <v>1.851432723467171</v>
      </c>
      <c r="I6406" s="5">
        <f t="shared" ref="I6406:I6469" si="201">F6406*G6406</f>
        <v>1.360673628563136</v>
      </c>
    </row>
    <row r="6407" spans="1:9" ht="25" customHeight="1">
      <c r="A6407" s="1"/>
      <c r="B6407" s="1">
        <v>310</v>
      </c>
      <c r="C6407" s="13" t="s">
        <v>50</v>
      </c>
      <c r="D6407" s="4">
        <v>45565</v>
      </c>
      <c r="E6407" s="4">
        <v>45583</v>
      </c>
      <c r="F6407" s="5">
        <v>1.8739916021125014</v>
      </c>
      <c r="G6407" s="5">
        <f>'PG facts'!D78</f>
        <v>-1</v>
      </c>
      <c r="H6407" s="5">
        <f t="shared" si="200"/>
        <v>3.5118445247881795</v>
      </c>
      <c r="I6407" s="5">
        <f t="shared" si="201"/>
        <v>-1.8739916021125014</v>
      </c>
    </row>
    <row r="6408" spans="1:9" ht="25" customHeight="1">
      <c r="A6408" s="1"/>
      <c r="B6408" s="1">
        <v>310</v>
      </c>
      <c r="C6408" s="13" t="s">
        <v>50</v>
      </c>
      <c r="D6408" s="4">
        <v>45657</v>
      </c>
      <c r="E6408" s="4">
        <v>45679</v>
      </c>
      <c r="F6408" s="5">
        <v>2.247682698810527</v>
      </c>
      <c r="G6408" s="5">
        <f>'PG facts'!D85</f>
        <v>0</v>
      </c>
      <c r="H6408" s="5">
        <f t="shared" si="200"/>
        <v>5.0520775145321739</v>
      </c>
      <c r="I6408" s="5">
        <f t="shared" si="201"/>
        <v>0</v>
      </c>
    </row>
    <row r="6409" spans="1:9" ht="25" customHeight="1">
      <c r="A6409" s="1"/>
      <c r="B6409" s="1">
        <v>310</v>
      </c>
      <c r="C6409" s="13" t="s">
        <v>50</v>
      </c>
      <c r="D6409" s="4">
        <v>45747</v>
      </c>
      <c r="E6409" s="4">
        <v>45771</v>
      </c>
      <c r="F6409" s="5">
        <v>2.1103784092813216</v>
      </c>
      <c r="G6409" s="5">
        <f>'PG facts'!D92</f>
        <v>-1</v>
      </c>
      <c r="H6409" s="5">
        <f t="shared" si="200"/>
        <v>4.453697030360761</v>
      </c>
      <c r="I6409" s="5">
        <f t="shared" si="201"/>
        <v>-2.1103784092813216</v>
      </c>
    </row>
    <row r="6410" spans="1:9" ht="25" customHeight="1">
      <c r="A6410" s="1"/>
      <c r="B6410" s="1">
        <v>311</v>
      </c>
      <c r="C6410" s="13" t="s">
        <v>47</v>
      </c>
      <c r="D6410" s="4">
        <v>44651</v>
      </c>
      <c r="E6410" s="4">
        <v>44671</v>
      </c>
      <c r="F6410" s="5">
        <v>3.4048088537418808</v>
      </c>
      <c r="G6410" s="5">
        <f>'PG facts'!D8</f>
        <v>8</v>
      </c>
      <c r="H6410" s="5">
        <f t="shared" si="200"/>
        <v>11.5927233305191</v>
      </c>
      <c r="I6410" s="5">
        <f t="shared" si="201"/>
        <v>27.238470829935046</v>
      </c>
    </row>
    <row r="6411" spans="1:9" ht="25" customHeight="1">
      <c r="A6411" s="1"/>
      <c r="B6411" s="1">
        <v>311</v>
      </c>
      <c r="C6411" s="13" t="s">
        <v>47</v>
      </c>
      <c r="D6411" s="4">
        <v>44742</v>
      </c>
      <c r="E6411" s="4">
        <v>44771</v>
      </c>
      <c r="F6411" s="5">
        <v>-0.26864270520209343</v>
      </c>
      <c r="G6411" s="5">
        <f>'PG facts'!D15</f>
        <v>0</v>
      </c>
      <c r="H6411" s="5">
        <f t="shared" si="200"/>
        <v>7.2168903058298872E-2</v>
      </c>
      <c r="I6411" s="5">
        <f t="shared" si="201"/>
        <v>0</v>
      </c>
    </row>
    <row r="6412" spans="1:9" ht="25" customHeight="1">
      <c r="A6412" s="1"/>
      <c r="B6412" s="1">
        <v>311</v>
      </c>
      <c r="C6412" s="13" t="s">
        <v>47</v>
      </c>
      <c r="D6412" s="4">
        <v>44834</v>
      </c>
      <c r="E6412" s="4">
        <v>44853</v>
      </c>
      <c r="F6412" s="5">
        <v>-0.97880747126437573</v>
      </c>
      <c r="G6412" s="5">
        <f>'PG facts'!D22</f>
        <v>-2</v>
      </c>
      <c r="H6412" s="5">
        <f t="shared" si="200"/>
        <v>0.95806406580296166</v>
      </c>
      <c r="I6412" s="5">
        <f t="shared" si="201"/>
        <v>1.9576149425287515</v>
      </c>
    </row>
    <row r="6413" spans="1:9" ht="25" customHeight="1">
      <c r="A6413" s="1"/>
      <c r="B6413" s="1">
        <v>311</v>
      </c>
      <c r="C6413" s="13" t="s">
        <v>47</v>
      </c>
      <c r="D6413" s="4">
        <v>44926</v>
      </c>
      <c r="E6413" s="4">
        <v>44945</v>
      </c>
      <c r="F6413" s="5">
        <v>-1.5609194946349714</v>
      </c>
      <c r="G6413" s="5">
        <f>'PG facts'!D29</f>
        <v>-1</v>
      </c>
      <c r="H6413" s="5">
        <f t="shared" si="200"/>
        <v>2.4364696687314944</v>
      </c>
      <c r="I6413" s="5">
        <f t="shared" si="201"/>
        <v>1.5609194946349714</v>
      </c>
    </row>
    <row r="6414" spans="1:9" ht="25" customHeight="1">
      <c r="A6414" s="1"/>
      <c r="B6414" s="1">
        <v>311</v>
      </c>
      <c r="C6414" s="13" t="s">
        <v>47</v>
      </c>
      <c r="D6414" s="4">
        <v>45016</v>
      </c>
      <c r="E6414" s="4">
        <v>45037</v>
      </c>
      <c r="F6414" s="5">
        <v>-0.28354349497309306</v>
      </c>
      <c r="G6414" s="5">
        <f>'PG facts'!D36</f>
        <v>1</v>
      </c>
      <c r="H6414" s="5">
        <f t="shared" si="200"/>
        <v>8.0396913541556453E-2</v>
      </c>
      <c r="I6414" s="5">
        <f t="shared" si="201"/>
        <v>-0.28354349497309306</v>
      </c>
    </row>
    <row r="6415" spans="1:9" ht="25" customHeight="1">
      <c r="A6415" s="1"/>
      <c r="B6415" s="1">
        <v>311</v>
      </c>
      <c r="C6415" s="13" t="s">
        <v>47</v>
      </c>
      <c r="D6415" s="4">
        <v>45107</v>
      </c>
      <c r="E6415" s="4">
        <v>45135</v>
      </c>
      <c r="F6415" s="5">
        <v>-7.7104862613153191E-2</v>
      </c>
      <c r="G6415" s="5">
        <f>'PG facts'!D43</f>
        <v>-3</v>
      </c>
      <c r="H6415" s="5">
        <f t="shared" si="200"/>
        <v>5.9451598385932289E-3</v>
      </c>
      <c r="I6415" s="5">
        <f t="shared" si="201"/>
        <v>0.23131458783945957</v>
      </c>
    </row>
    <row r="6416" spans="1:9" ht="25" customHeight="1">
      <c r="A6416" s="1"/>
      <c r="B6416" s="1">
        <v>311</v>
      </c>
      <c r="C6416" s="13" t="s">
        <v>47</v>
      </c>
      <c r="D6416" s="4">
        <v>45199</v>
      </c>
      <c r="E6416" s="4">
        <v>45217</v>
      </c>
      <c r="F6416" s="5">
        <v>1.3149542033191297</v>
      </c>
      <c r="G6416" s="5">
        <f>'PG facts'!D50</f>
        <v>2</v>
      </c>
      <c r="H6416" s="5">
        <f t="shared" si="200"/>
        <v>1.7291045568266472</v>
      </c>
      <c r="I6416" s="5">
        <f t="shared" si="201"/>
        <v>2.6299084066382594</v>
      </c>
    </row>
    <row r="6417" spans="1:9" ht="25" customHeight="1">
      <c r="A6417" s="1"/>
      <c r="B6417" s="1">
        <v>311</v>
      </c>
      <c r="C6417" s="13" t="s">
        <v>47</v>
      </c>
      <c r="D6417" s="4">
        <v>45291</v>
      </c>
      <c r="E6417" s="4">
        <v>45314</v>
      </c>
      <c r="F6417" s="5">
        <v>2.2032156673114089</v>
      </c>
      <c r="G6417" s="5">
        <f>'PG facts'!D57</f>
        <v>-4</v>
      </c>
      <c r="H6417" s="5">
        <f t="shared" si="200"/>
        <v>4.854159276686457</v>
      </c>
      <c r="I6417" s="5">
        <f t="shared" si="201"/>
        <v>-8.8128626692456358</v>
      </c>
    </row>
    <row r="6418" spans="1:9" ht="25" customHeight="1">
      <c r="A6418" s="1"/>
      <c r="B6418" s="1">
        <v>311</v>
      </c>
      <c r="C6418" s="13" t="s">
        <v>47</v>
      </c>
      <c r="D6418" s="4">
        <v>45382</v>
      </c>
      <c r="E6418" s="4">
        <v>45401</v>
      </c>
      <c r="F6418" s="5">
        <v>1.360673628563136</v>
      </c>
      <c r="G6418" s="5">
        <f>'PG facts'!D64</f>
        <v>-4</v>
      </c>
      <c r="H6418" s="5">
        <f t="shared" si="200"/>
        <v>1.851432723467171</v>
      </c>
      <c r="I6418" s="5">
        <f t="shared" si="201"/>
        <v>-5.442694514252544</v>
      </c>
    </row>
    <row r="6419" spans="1:9" ht="25" customHeight="1">
      <c r="A6419" s="1"/>
      <c r="B6419" s="1">
        <v>311</v>
      </c>
      <c r="C6419" s="13" t="s">
        <v>47</v>
      </c>
      <c r="D6419" s="4">
        <v>45473</v>
      </c>
      <c r="E6419" s="4">
        <v>45503</v>
      </c>
      <c r="F6419" s="5">
        <v>1.8739916021125014</v>
      </c>
      <c r="G6419" s="5">
        <f>'PG facts'!D71</f>
        <v>1</v>
      </c>
      <c r="H6419" s="5">
        <f t="shared" si="200"/>
        <v>3.5118445247881795</v>
      </c>
      <c r="I6419" s="5">
        <f t="shared" si="201"/>
        <v>1.8739916021125014</v>
      </c>
    </row>
    <row r="6420" spans="1:9" ht="25" customHeight="1">
      <c r="A6420" s="1"/>
      <c r="B6420" s="1">
        <v>311</v>
      </c>
      <c r="C6420" s="13" t="s">
        <v>47</v>
      </c>
      <c r="D6420" s="4">
        <v>45565</v>
      </c>
      <c r="E6420" s="4">
        <v>45583</v>
      </c>
      <c r="F6420" s="5">
        <v>2.247682698810527</v>
      </c>
      <c r="G6420" s="5">
        <f>'PG facts'!D78</f>
        <v>-1</v>
      </c>
      <c r="H6420" s="5">
        <f t="shared" si="200"/>
        <v>5.0520775145321739</v>
      </c>
      <c r="I6420" s="5">
        <f t="shared" si="201"/>
        <v>-2.247682698810527</v>
      </c>
    </row>
    <row r="6421" spans="1:9" ht="25" customHeight="1">
      <c r="A6421" s="1"/>
      <c r="B6421" s="1">
        <v>311</v>
      </c>
      <c r="C6421" s="13" t="s">
        <v>47</v>
      </c>
      <c r="D6421" s="4">
        <v>45657</v>
      </c>
      <c r="E6421" s="4">
        <v>45679</v>
      </c>
      <c r="F6421" s="5">
        <v>2.1103784092813216</v>
      </c>
      <c r="G6421" s="5">
        <f>'PG facts'!D85</f>
        <v>0</v>
      </c>
      <c r="H6421" s="5">
        <f t="shared" si="200"/>
        <v>4.453697030360761</v>
      </c>
      <c r="I6421" s="5">
        <f t="shared" si="201"/>
        <v>0</v>
      </c>
    </row>
    <row r="6422" spans="1:9" ht="25" customHeight="1">
      <c r="A6422" s="1"/>
      <c r="B6422" s="1">
        <v>311</v>
      </c>
      <c r="C6422" s="13" t="s">
        <v>47</v>
      </c>
      <c r="D6422" s="4">
        <v>45747</v>
      </c>
      <c r="E6422" s="4">
        <v>45771</v>
      </c>
      <c r="F6422" s="5">
        <v>2.8695325773440361</v>
      </c>
      <c r="G6422" s="5">
        <f>'PG facts'!D92</f>
        <v>-1</v>
      </c>
      <c r="H6422" s="5">
        <f t="shared" si="200"/>
        <v>8.2342172124387059</v>
      </c>
      <c r="I6422" s="5">
        <f t="shared" si="201"/>
        <v>-2.8695325773440361</v>
      </c>
    </row>
    <row r="6423" spans="1:9" ht="25" customHeight="1">
      <c r="A6423" s="1"/>
      <c r="B6423" s="1">
        <v>311</v>
      </c>
      <c r="C6423" s="13" t="s">
        <v>50</v>
      </c>
      <c r="D6423" s="4">
        <v>44742</v>
      </c>
      <c r="E6423" s="4">
        <v>44771</v>
      </c>
      <c r="F6423" s="5">
        <v>3.4048088537418808</v>
      </c>
      <c r="G6423" s="5">
        <f>'PG facts'!D15</f>
        <v>0</v>
      </c>
      <c r="H6423" s="5">
        <f t="shared" si="200"/>
        <v>11.5927233305191</v>
      </c>
      <c r="I6423" s="5">
        <f t="shared" si="201"/>
        <v>0</v>
      </c>
    </row>
    <row r="6424" spans="1:9" ht="25" customHeight="1">
      <c r="A6424" s="1"/>
      <c r="B6424" s="1">
        <v>311</v>
      </c>
      <c r="C6424" s="13" t="s">
        <v>50</v>
      </c>
      <c r="D6424" s="4">
        <v>44834</v>
      </c>
      <c r="E6424" s="4">
        <v>44853</v>
      </c>
      <c r="F6424" s="5">
        <v>-0.26864270520209343</v>
      </c>
      <c r="G6424" s="5">
        <f>'PG facts'!D22</f>
        <v>-2</v>
      </c>
      <c r="H6424" s="5">
        <f t="shared" si="200"/>
        <v>7.2168903058298872E-2</v>
      </c>
      <c r="I6424" s="5">
        <f t="shared" si="201"/>
        <v>0.53728541040418687</v>
      </c>
    </row>
    <row r="6425" spans="1:9" ht="25" customHeight="1">
      <c r="A6425" s="1"/>
      <c r="B6425" s="1">
        <v>311</v>
      </c>
      <c r="C6425" s="13" t="s">
        <v>50</v>
      </c>
      <c r="D6425" s="4">
        <v>44926</v>
      </c>
      <c r="E6425" s="4">
        <v>44945</v>
      </c>
      <c r="F6425" s="5">
        <v>-0.97880747126437573</v>
      </c>
      <c r="G6425" s="5">
        <f>'PG facts'!D29</f>
        <v>-1</v>
      </c>
      <c r="H6425" s="5">
        <f t="shared" si="200"/>
        <v>0.95806406580296166</v>
      </c>
      <c r="I6425" s="5">
        <f t="shared" si="201"/>
        <v>0.97880747126437573</v>
      </c>
    </row>
    <row r="6426" spans="1:9" ht="25" customHeight="1">
      <c r="A6426" s="1"/>
      <c r="B6426" s="1">
        <v>311</v>
      </c>
      <c r="C6426" s="13" t="s">
        <v>50</v>
      </c>
      <c r="D6426" s="4">
        <v>45016</v>
      </c>
      <c r="E6426" s="4">
        <v>45037</v>
      </c>
      <c r="F6426" s="5">
        <v>-1.5609194946349714</v>
      </c>
      <c r="G6426" s="5">
        <f>'PG facts'!D36</f>
        <v>1</v>
      </c>
      <c r="H6426" s="5">
        <f t="shared" si="200"/>
        <v>2.4364696687314944</v>
      </c>
      <c r="I6426" s="5">
        <f t="shared" si="201"/>
        <v>-1.5609194946349714</v>
      </c>
    </row>
    <row r="6427" spans="1:9" ht="25" customHeight="1">
      <c r="A6427" s="1"/>
      <c r="B6427" s="1">
        <v>311</v>
      </c>
      <c r="C6427" s="13" t="s">
        <v>50</v>
      </c>
      <c r="D6427" s="4">
        <v>45107</v>
      </c>
      <c r="E6427" s="4">
        <v>45135</v>
      </c>
      <c r="F6427" s="5">
        <v>-0.28354349497309306</v>
      </c>
      <c r="G6427" s="5">
        <f>'PG facts'!D43</f>
        <v>-3</v>
      </c>
      <c r="H6427" s="5">
        <f t="shared" si="200"/>
        <v>8.0396913541556453E-2</v>
      </c>
      <c r="I6427" s="5">
        <f t="shared" si="201"/>
        <v>0.85063048491927917</v>
      </c>
    </row>
    <row r="6428" spans="1:9" ht="25" customHeight="1">
      <c r="A6428" s="1"/>
      <c r="B6428" s="1">
        <v>311</v>
      </c>
      <c r="C6428" s="13" t="s">
        <v>50</v>
      </c>
      <c r="D6428" s="4">
        <v>45199</v>
      </c>
      <c r="E6428" s="4">
        <v>45217</v>
      </c>
      <c r="F6428" s="5">
        <v>-7.7104862613153191E-2</v>
      </c>
      <c r="G6428" s="5">
        <f>'PG facts'!D50</f>
        <v>2</v>
      </c>
      <c r="H6428" s="5">
        <f t="shared" si="200"/>
        <v>5.9451598385932289E-3</v>
      </c>
      <c r="I6428" s="5">
        <f t="shared" si="201"/>
        <v>-0.15420972522630638</v>
      </c>
    </row>
    <row r="6429" spans="1:9" ht="25" customHeight="1">
      <c r="A6429" s="1"/>
      <c r="B6429" s="1">
        <v>311</v>
      </c>
      <c r="C6429" s="13" t="s">
        <v>50</v>
      </c>
      <c r="D6429" s="4">
        <v>45291</v>
      </c>
      <c r="E6429" s="4">
        <v>45314</v>
      </c>
      <c r="F6429" s="5">
        <v>1.3149542033191297</v>
      </c>
      <c r="G6429" s="5">
        <f>'PG facts'!D57</f>
        <v>-4</v>
      </c>
      <c r="H6429" s="5">
        <f t="shared" si="200"/>
        <v>1.7291045568266472</v>
      </c>
      <c r="I6429" s="5">
        <f t="shared" si="201"/>
        <v>-5.2598168132765188</v>
      </c>
    </row>
    <row r="6430" spans="1:9" ht="25" customHeight="1">
      <c r="A6430" s="1"/>
      <c r="B6430" s="1">
        <v>311</v>
      </c>
      <c r="C6430" s="13" t="s">
        <v>50</v>
      </c>
      <c r="D6430" s="4">
        <v>45382</v>
      </c>
      <c r="E6430" s="4">
        <v>45401</v>
      </c>
      <c r="F6430" s="5">
        <v>2.2032156673114089</v>
      </c>
      <c r="G6430" s="5">
        <f>'PG facts'!D64</f>
        <v>-4</v>
      </c>
      <c r="H6430" s="5">
        <f t="shared" si="200"/>
        <v>4.854159276686457</v>
      </c>
      <c r="I6430" s="5">
        <f t="shared" si="201"/>
        <v>-8.8128626692456358</v>
      </c>
    </row>
    <row r="6431" spans="1:9" ht="25" customHeight="1">
      <c r="A6431" s="1"/>
      <c r="B6431" s="1">
        <v>311</v>
      </c>
      <c r="C6431" s="13" t="s">
        <v>50</v>
      </c>
      <c r="D6431" s="4">
        <v>45473</v>
      </c>
      <c r="E6431" s="4">
        <v>45503</v>
      </c>
      <c r="F6431" s="5">
        <v>1.360673628563136</v>
      </c>
      <c r="G6431" s="5">
        <f>'PG facts'!D71</f>
        <v>1</v>
      </c>
      <c r="H6431" s="5">
        <f t="shared" si="200"/>
        <v>1.851432723467171</v>
      </c>
      <c r="I6431" s="5">
        <f t="shared" si="201"/>
        <v>1.360673628563136</v>
      </c>
    </row>
    <row r="6432" spans="1:9" ht="25" customHeight="1">
      <c r="A6432" s="1"/>
      <c r="B6432" s="1">
        <v>311</v>
      </c>
      <c r="C6432" s="13" t="s">
        <v>50</v>
      </c>
      <c r="D6432" s="4">
        <v>45565</v>
      </c>
      <c r="E6432" s="4">
        <v>45583</v>
      </c>
      <c r="F6432" s="5">
        <v>1.8739916021125014</v>
      </c>
      <c r="G6432" s="5">
        <f>'PG facts'!D78</f>
        <v>-1</v>
      </c>
      <c r="H6432" s="5">
        <f t="shared" si="200"/>
        <v>3.5118445247881795</v>
      </c>
      <c r="I6432" s="5">
        <f t="shared" si="201"/>
        <v>-1.8739916021125014</v>
      </c>
    </row>
    <row r="6433" spans="1:9" ht="25" customHeight="1">
      <c r="A6433" s="1"/>
      <c r="B6433" s="1">
        <v>311</v>
      </c>
      <c r="C6433" s="13" t="s">
        <v>50</v>
      </c>
      <c r="D6433" s="4">
        <v>45657</v>
      </c>
      <c r="E6433" s="4">
        <v>45679</v>
      </c>
      <c r="F6433" s="5">
        <v>2.247682698810527</v>
      </c>
      <c r="G6433" s="5">
        <f>'PG facts'!D85</f>
        <v>0</v>
      </c>
      <c r="H6433" s="5">
        <f t="shared" si="200"/>
        <v>5.0520775145321739</v>
      </c>
      <c r="I6433" s="5">
        <f t="shared" si="201"/>
        <v>0</v>
      </c>
    </row>
    <row r="6434" spans="1:9" ht="25" customHeight="1">
      <c r="A6434" s="1"/>
      <c r="B6434" s="1">
        <v>311</v>
      </c>
      <c r="C6434" s="13" t="s">
        <v>50</v>
      </c>
      <c r="D6434" s="4">
        <v>45747</v>
      </c>
      <c r="E6434" s="4">
        <v>45771</v>
      </c>
      <c r="F6434" s="5">
        <v>2.1103784092813216</v>
      </c>
      <c r="G6434" s="5">
        <f>'PG facts'!D92</f>
        <v>-1</v>
      </c>
      <c r="H6434" s="5">
        <f t="shared" si="200"/>
        <v>4.453697030360761</v>
      </c>
      <c r="I6434" s="5">
        <f t="shared" si="201"/>
        <v>-2.1103784092813216</v>
      </c>
    </row>
    <row r="6435" spans="1:9" ht="25" customHeight="1">
      <c r="A6435" s="1"/>
      <c r="B6435" s="1">
        <v>311</v>
      </c>
      <c r="C6435" s="13" t="s">
        <v>50</v>
      </c>
      <c r="D6435" s="4">
        <v>45838</v>
      </c>
      <c r="E6435" s="4">
        <v>45867</v>
      </c>
      <c r="F6435" s="5">
        <v>2.8695325773440361</v>
      </c>
      <c r="G6435" s="5">
        <f>'PG facts'!D99</f>
        <v>-2</v>
      </c>
      <c r="H6435" s="5">
        <f t="shared" si="200"/>
        <v>8.2342172124387059</v>
      </c>
      <c r="I6435" s="5">
        <f t="shared" si="201"/>
        <v>-5.7390651546880722</v>
      </c>
    </row>
    <row r="6436" spans="1:9" ht="25" customHeight="1">
      <c r="A6436" s="1"/>
      <c r="B6436" s="1">
        <v>312</v>
      </c>
      <c r="C6436" s="13" t="s">
        <v>47</v>
      </c>
      <c r="D6436" s="4">
        <v>44651</v>
      </c>
      <c r="E6436" s="4">
        <v>44671</v>
      </c>
      <c r="F6436" s="5">
        <v>3.4048088537418808</v>
      </c>
      <c r="G6436" s="5">
        <f>'PG facts'!D8</f>
        <v>8</v>
      </c>
      <c r="H6436" s="5">
        <f t="shared" si="200"/>
        <v>11.5927233305191</v>
      </c>
      <c r="I6436" s="5">
        <f t="shared" si="201"/>
        <v>27.238470829935046</v>
      </c>
    </row>
    <row r="6437" spans="1:9" ht="25" customHeight="1">
      <c r="A6437" s="1"/>
      <c r="B6437" s="1">
        <v>312</v>
      </c>
      <c r="C6437" s="13" t="s">
        <v>47</v>
      </c>
      <c r="D6437" s="4">
        <v>44742</v>
      </c>
      <c r="E6437" s="4">
        <v>44771</v>
      </c>
      <c r="F6437" s="5">
        <v>-0.26864270520209343</v>
      </c>
      <c r="G6437" s="5">
        <f>'PG facts'!D15</f>
        <v>0</v>
      </c>
      <c r="H6437" s="5">
        <f t="shared" si="200"/>
        <v>7.2168903058298872E-2</v>
      </c>
      <c r="I6437" s="5">
        <f t="shared" si="201"/>
        <v>0</v>
      </c>
    </row>
    <row r="6438" spans="1:9" ht="25" customHeight="1">
      <c r="A6438" s="1"/>
      <c r="B6438" s="1">
        <v>312</v>
      </c>
      <c r="C6438" s="13" t="s">
        <v>47</v>
      </c>
      <c r="D6438" s="4">
        <v>44834</v>
      </c>
      <c r="E6438" s="4">
        <v>44853</v>
      </c>
      <c r="F6438" s="5">
        <v>-0.97880747126437573</v>
      </c>
      <c r="G6438" s="5">
        <f>'PG facts'!D22</f>
        <v>-2</v>
      </c>
      <c r="H6438" s="5">
        <f t="shared" si="200"/>
        <v>0.95806406580296166</v>
      </c>
      <c r="I6438" s="5">
        <f t="shared" si="201"/>
        <v>1.9576149425287515</v>
      </c>
    </row>
    <row r="6439" spans="1:9" ht="25" customHeight="1">
      <c r="A6439" s="1"/>
      <c r="B6439" s="1">
        <v>312</v>
      </c>
      <c r="C6439" s="13" t="s">
        <v>47</v>
      </c>
      <c r="D6439" s="4">
        <v>44926</v>
      </c>
      <c r="E6439" s="4">
        <v>44945</v>
      </c>
      <c r="F6439" s="5">
        <v>-1.5609194946349714</v>
      </c>
      <c r="G6439" s="5">
        <f>'PG facts'!D29</f>
        <v>-1</v>
      </c>
      <c r="H6439" s="5">
        <f t="shared" si="200"/>
        <v>2.4364696687314944</v>
      </c>
      <c r="I6439" s="5">
        <f t="shared" si="201"/>
        <v>1.5609194946349714</v>
      </c>
    </row>
    <row r="6440" spans="1:9" ht="25" customHeight="1">
      <c r="A6440" s="1"/>
      <c r="B6440" s="1">
        <v>312</v>
      </c>
      <c r="C6440" s="13" t="s">
        <v>47</v>
      </c>
      <c r="D6440" s="4">
        <v>45016</v>
      </c>
      <c r="E6440" s="4">
        <v>45037</v>
      </c>
      <c r="F6440" s="5">
        <v>-0.28354349497309306</v>
      </c>
      <c r="G6440" s="5">
        <f>'PG facts'!D36</f>
        <v>1</v>
      </c>
      <c r="H6440" s="5">
        <f t="shared" si="200"/>
        <v>8.0396913541556453E-2</v>
      </c>
      <c r="I6440" s="5">
        <f t="shared" si="201"/>
        <v>-0.28354349497309306</v>
      </c>
    </row>
    <row r="6441" spans="1:9" ht="25" customHeight="1">
      <c r="A6441" s="1"/>
      <c r="B6441" s="1">
        <v>312</v>
      </c>
      <c r="C6441" s="13" t="s">
        <v>47</v>
      </c>
      <c r="D6441" s="4">
        <v>45107</v>
      </c>
      <c r="E6441" s="4">
        <v>45135</v>
      </c>
      <c r="F6441" s="5">
        <v>-7.7104862613153191E-2</v>
      </c>
      <c r="G6441" s="5">
        <f>'PG facts'!D43</f>
        <v>-3</v>
      </c>
      <c r="H6441" s="5">
        <f t="shared" si="200"/>
        <v>5.9451598385932289E-3</v>
      </c>
      <c r="I6441" s="5">
        <f t="shared" si="201"/>
        <v>0.23131458783945957</v>
      </c>
    </row>
    <row r="6442" spans="1:9" ht="25" customHeight="1">
      <c r="A6442" s="1"/>
      <c r="B6442" s="1">
        <v>312</v>
      </c>
      <c r="C6442" s="13" t="s">
        <v>47</v>
      </c>
      <c r="D6442" s="4">
        <v>45199</v>
      </c>
      <c r="E6442" s="4">
        <v>45217</v>
      </c>
      <c r="F6442" s="5">
        <v>1.3149542033191297</v>
      </c>
      <c r="G6442" s="5">
        <f>'PG facts'!D50</f>
        <v>2</v>
      </c>
      <c r="H6442" s="5">
        <f t="shared" si="200"/>
        <v>1.7291045568266472</v>
      </c>
      <c r="I6442" s="5">
        <f t="shared" si="201"/>
        <v>2.6299084066382594</v>
      </c>
    </row>
    <row r="6443" spans="1:9" ht="25" customHeight="1">
      <c r="A6443" s="1"/>
      <c r="B6443" s="1">
        <v>312</v>
      </c>
      <c r="C6443" s="13" t="s">
        <v>47</v>
      </c>
      <c r="D6443" s="4">
        <v>45291</v>
      </c>
      <c r="E6443" s="4">
        <v>45314</v>
      </c>
      <c r="F6443" s="5">
        <v>2.2032156673114089</v>
      </c>
      <c r="G6443" s="5">
        <f>'PG facts'!D57</f>
        <v>-4</v>
      </c>
      <c r="H6443" s="5">
        <f t="shared" si="200"/>
        <v>4.854159276686457</v>
      </c>
      <c r="I6443" s="5">
        <f t="shared" si="201"/>
        <v>-8.8128626692456358</v>
      </c>
    </row>
    <row r="6444" spans="1:9" ht="25" customHeight="1">
      <c r="A6444" s="1"/>
      <c r="B6444" s="1">
        <v>312</v>
      </c>
      <c r="C6444" s="13" t="s">
        <v>47</v>
      </c>
      <c r="D6444" s="4">
        <v>45382</v>
      </c>
      <c r="E6444" s="4">
        <v>45401</v>
      </c>
      <c r="F6444" s="5">
        <v>1.360673628563136</v>
      </c>
      <c r="G6444" s="5">
        <f>'PG facts'!D64</f>
        <v>-4</v>
      </c>
      <c r="H6444" s="5">
        <f t="shared" si="200"/>
        <v>1.851432723467171</v>
      </c>
      <c r="I6444" s="5">
        <f t="shared" si="201"/>
        <v>-5.442694514252544</v>
      </c>
    </row>
    <row r="6445" spans="1:9" ht="25" customHeight="1">
      <c r="A6445" s="1"/>
      <c r="B6445" s="1">
        <v>312</v>
      </c>
      <c r="C6445" s="13" t="s">
        <v>47</v>
      </c>
      <c r="D6445" s="4">
        <v>45473</v>
      </c>
      <c r="E6445" s="4">
        <v>45503</v>
      </c>
      <c r="F6445" s="5">
        <v>1.8739916021125014</v>
      </c>
      <c r="G6445" s="5">
        <f>'PG facts'!D71</f>
        <v>1</v>
      </c>
      <c r="H6445" s="5">
        <f t="shared" si="200"/>
        <v>3.5118445247881795</v>
      </c>
      <c r="I6445" s="5">
        <f t="shared" si="201"/>
        <v>1.8739916021125014</v>
      </c>
    </row>
    <row r="6446" spans="1:9" ht="25" customHeight="1">
      <c r="A6446" s="1"/>
      <c r="B6446" s="1">
        <v>312</v>
      </c>
      <c r="C6446" s="13" t="s">
        <v>47</v>
      </c>
      <c r="D6446" s="4">
        <v>45565</v>
      </c>
      <c r="E6446" s="4">
        <v>45583</v>
      </c>
      <c r="F6446" s="5">
        <v>2.247682698810527</v>
      </c>
      <c r="G6446" s="5">
        <f>'PG facts'!D78</f>
        <v>-1</v>
      </c>
      <c r="H6446" s="5">
        <f t="shared" si="200"/>
        <v>5.0520775145321739</v>
      </c>
      <c r="I6446" s="5">
        <f t="shared" si="201"/>
        <v>-2.247682698810527</v>
      </c>
    </row>
    <row r="6447" spans="1:9" ht="25" customHeight="1">
      <c r="A6447" s="1"/>
      <c r="B6447" s="1">
        <v>312</v>
      </c>
      <c r="C6447" s="13" t="s">
        <v>47</v>
      </c>
      <c r="D6447" s="4">
        <v>45657</v>
      </c>
      <c r="E6447" s="4">
        <v>45679</v>
      </c>
      <c r="F6447" s="5">
        <v>2.1103784092813216</v>
      </c>
      <c r="G6447" s="5">
        <f>'PG facts'!D85</f>
        <v>0</v>
      </c>
      <c r="H6447" s="5">
        <f t="shared" si="200"/>
        <v>4.453697030360761</v>
      </c>
      <c r="I6447" s="5">
        <f t="shared" si="201"/>
        <v>0</v>
      </c>
    </row>
    <row r="6448" spans="1:9" ht="25" customHeight="1">
      <c r="A6448" s="1"/>
      <c r="B6448" s="1">
        <v>312</v>
      </c>
      <c r="C6448" s="13" t="s">
        <v>47</v>
      </c>
      <c r="D6448" s="4">
        <v>45747</v>
      </c>
      <c r="E6448" s="4">
        <v>45771</v>
      </c>
      <c r="F6448" s="5">
        <v>2.8695325773440361</v>
      </c>
      <c r="G6448" s="5">
        <f>'PG facts'!D92</f>
        <v>-1</v>
      </c>
      <c r="H6448" s="5">
        <f t="shared" si="200"/>
        <v>8.2342172124387059</v>
      </c>
      <c r="I6448" s="5">
        <f t="shared" si="201"/>
        <v>-2.8695325773440361</v>
      </c>
    </row>
    <row r="6449" spans="1:9" ht="25" customHeight="1">
      <c r="A6449" s="1"/>
      <c r="B6449" s="1">
        <v>312</v>
      </c>
      <c r="C6449" s="13" t="s">
        <v>47</v>
      </c>
      <c r="D6449" s="4">
        <v>45838</v>
      </c>
      <c r="E6449" s="4">
        <v>45867</v>
      </c>
      <c r="F6449" s="5">
        <v>2.7789527528847113</v>
      </c>
      <c r="G6449" s="5">
        <f>'PG facts'!D99</f>
        <v>-2</v>
      </c>
      <c r="H6449" s="5">
        <f t="shared" si="200"/>
        <v>7.7225784027655155</v>
      </c>
      <c r="I6449" s="5">
        <f t="shared" si="201"/>
        <v>-5.5579055057694227</v>
      </c>
    </row>
    <row r="6450" spans="1:9" ht="25" customHeight="1">
      <c r="A6450" s="1"/>
      <c r="B6450" s="1">
        <v>312</v>
      </c>
      <c r="C6450" s="13" t="s">
        <v>50</v>
      </c>
      <c r="D6450" s="4">
        <v>44742</v>
      </c>
      <c r="E6450" s="4">
        <v>44771</v>
      </c>
      <c r="F6450" s="5">
        <v>3.4048088537418808</v>
      </c>
      <c r="G6450" s="5">
        <f>'PG facts'!D15</f>
        <v>0</v>
      </c>
      <c r="H6450" s="5">
        <f t="shared" si="200"/>
        <v>11.5927233305191</v>
      </c>
      <c r="I6450" s="5">
        <f t="shared" si="201"/>
        <v>0</v>
      </c>
    </row>
    <row r="6451" spans="1:9" ht="25" customHeight="1">
      <c r="A6451" s="1"/>
      <c r="B6451" s="1">
        <v>312</v>
      </c>
      <c r="C6451" s="13" t="s">
        <v>50</v>
      </c>
      <c r="D6451" s="4">
        <v>44834</v>
      </c>
      <c r="E6451" s="4">
        <v>44853</v>
      </c>
      <c r="F6451" s="5">
        <v>-0.26864270520209343</v>
      </c>
      <c r="G6451" s="5">
        <f>'PG facts'!D22</f>
        <v>-2</v>
      </c>
      <c r="H6451" s="5">
        <f t="shared" si="200"/>
        <v>7.2168903058298872E-2</v>
      </c>
      <c r="I6451" s="5">
        <f t="shared" si="201"/>
        <v>0.53728541040418687</v>
      </c>
    </row>
    <row r="6452" spans="1:9" ht="25" customHeight="1">
      <c r="A6452" s="1"/>
      <c r="B6452" s="1">
        <v>312</v>
      </c>
      <c r="C6452" s="13" t="s">
        <v>50</v>
      </c>
      <c r="D6452" s="4">
        <v>44926</v>
      </c>
      <c r="E6452" s="4">
        <v>44945</v>
      </c>
      <c r="F6452" s="5">
        <v>-0.97880747126437573</v>
      </c>
      <c r="G6452" s="5">
        <f>'PG facts'!D29</f>
        <v>-1</v>
      </c>
      <c r="H6452" s="5">
        <f t="shared" si="200"/>
        <v>0.95806406580296166</v>
      </c>
      <c r="I6452" s="5">
        <f t="shared" si="201"/>
        <v>0.97880747126437573</v>
      </c>
    </row>
    <row r="6453" spans="1:9" ht="25" customHeight="1">
      <c r="A6453" s="1"/>
      <c r="B6453" s="1">
        <v>312</v>
      </c>
      <c r="C6453" s="13" t="s">
        <v>50</v>
      </c>
      <c r="D6453" s="4">
        <v>45016</v>
      </c>
      <c r="E6453" s="4">
        <v>45037</v>
      </c>
      <c r="F6453" s="5">
        <v>-1.5609194946349714</v>
      </c>
      <c r="G6453" s="5">
        <f>'PG facts'!D36</f>
        <v>1</v>
      </c>
      <c r="H6453" s="5">
        <f t="shared" si="200"/>
        <v>2.4364696687314944</v>
      </c>
      <c r="I6453" s="5">
        <f t="shared" si="201"/>
        <v>-1.5609194946349714</v>
      </c>
    </row>
    <row r="6454" spans="1:9" ht="25" customHeight="1">
      <c r="A6454" s="1"/>
      <c r="B6454" s="1">
        <v>312</v>
      </c>
      <c r="C6454" s="13" t="s">
        <v>50</v>
      </c>
      <c r="D6454" s="4">
        <v>45107</v>
      </c>
      <c r="E6454" s="4">
        <v>45135</v>
      </c>
      <c r="F6454" s="5">
        <v>-0.28354349497309306</v>
      </c>
      <c r="G6454" s="5">
        <f>'PG facts'!D43</f>
        <v>-3</v>
      </c>
      <c r="H6454" s="5">
        <f t="shared" si="200"/>
        <v>8.0396913541556453E-2</v>
      </c>
      <c r="I6454" s="5">
        <f t="shared" si="201"/>
        <v>0.85063048491927917</v>
      </c>
    </row>
    <row r="6455" spans="1:9" ht="25" customHeight="1">
      <c r="A6455" s="1"/>
      <c r="B6455" s="1">
        <v>312</v>
      </c>
      <c r="C6455" s="13" t="s">
        <v>50</v>
      </c>
      <c r="D6455" s="4">
        <v>45199</v>
      </c>
      <c r="E6455" s="4">
        <v>45217</v>
      </c>
      <c r="F6455" s="5">
        <v>-7.7104862613153191E-2</v>
      </c>
      <c r="G6455" s="5">
        <f>'PG facts'!D50</f>
        <v>2</v>
      </c>
      <c r="H6455" s="5">
        <f t="shared" si="200"/>
        <v>5.9451598385932289E-3</v>
      </c>
      <c r="I6455" s="5">
        <f t="shared" si="201"/>
        <v>-0.15420972522630638</v>
      </c>
    </row>
    <row r="6456" spans="1:9" ht="25" customHeight="1">
      <c r="A6456" s="1"/>
      <c r="B6456" s="1">
        <v>312</v>
      </c>
      <c r="C6456" s="13" t="s">
        <v>50</v>
      </c>
      <c r="D6456" s="4">
        <v>45291</v>
      </c>
      <c r="E6456" s="4">
        <v>45314</v>
      </c>
      <c r="F6456" s="5">
        <v>1.3149542033191297</v>
      </c>
      <c r="G6456" s="5">
        <f>'PG facts'!D57</f>
        <v>-4</v>
      </c>
      <c r="H6456" s="5">
        <f t="shared" si="200"/>
        <v>1.7291045568266472</v>
      </c>
      <c r="I6456" s="5">
        <f t="shared" si="201"/>
        <v>-5.2598168132765188</v>
      </c>
    </row>
    <row r="6457" spans="1:9" ht="25" customHeight="1">
      <c r="A6457" s="1"/>
      <c r="B6457" s="1">
        <v>312</v>
      </c>
      <c r="C6457" s="13" t="s">
        <v>50</v>
      </c>
      <c r="D6457" s="4">
        <v>45382</v>
      </c>
      <c r="E6457" s="4">
        <v>45401</v>
      </c>
      <c r="F6457" s="5">
        <v>2.2032156673114089</v>
      </c>
      <c r="G6457" s="5">
        <f>'PG facts'!D64</f>
        <v>-4</v>
      </c>
      <c r="H6457" s="5">
        <f t="shared" si="200"/>
        <v>4.854159276686457</v>
      </c>
      <c r="I6457" s="5">
        <f t="shared" si="201"/>
        <v>-8.8128626692456358</v>
      </c>
    </row>
    <row r="6458" spans="1:9" ht="25" customHeight="1">
      <c r="A6458" s="1"/>
      <c r="B6458" s="1">
        <v>312</v>
      </c>
      <c r="C6458" s="13" t="s">
        <v>50</v>
      </c>
      <c r="D6458" s="4">
        <v>45473</v>
      </c>
      <c r="E6458" s="4">
        <v>45503</v>
      </c>
      <c r="F6458" s="5">
        <v>1.360673628563136</v>
      </c>
      <c r="G6458" s="5">
        <f>'PG facts'!D71</f>
        <v>1</v>
      </c>
      <c r="H6458" s="5">
        <f t="shared" si="200"/>
        <v>1.851432723467171</v>
      </c>
      <c r="I6458" s="5">
        <f t="shared" si="201"/>
        <v>1.360673628563136</v>
      </c>
    </row>
    <row r="6459" spans="1:9" ht="25" customHeight="1">
      <c r="A6459" s="1"/>
      <c r="B6459" s="1">
        <v>312</v>
      </c>
      <c r="C6459" s="13" t="s">
        <v>50</v>
      </c>
      <c r="D6459" s="4">
        <v>45565</v>
      </c>
      <c r="E6459" s="4">
        <v>45583</v>
      </c>
      <c r="F6459" s="5">
        <v>1.8739916021125014</v>
      </c>
      <c r="G6459" s="5">
        <f>'PG facts'!D78</f>
        <v>-1</v>
      </c>
      <c r="H6459" s="5">
        <f t="shared" si="200"/>
        <v>3.5118445247881795</v>
      </c>
      <c r="I6459" s="5">
        <f t="shared" si="201"/>
        <v>-1.8739916021125014</v>
      </c>
    </row>
    <row r="6460" spans="1:9" ht="25" customHeight="1">
      <c r="A6460" s="1"/>
      <c r="B6460" s="1">
        <v>312</v>
      </c>
      <c r="C6460" s="13" t="s">
        <v>50</v>
      </c>
      <c r="D6460" s="4">
        <v>45657</v>
      </c>
      <c r="E6460" s="4">
        <v>45679</v>
      </c>
      <c r="F6460" s="5">
        <v>2.247682698810527</v>
      </c>
      <c r="G6460" s="5">
        <f>'PG facts'!D85</f>
        <v>0</v>
      </c>
      <c r="H6460" s="5">
        <f t="shared" si="200"/>
        <v>5.0520775145321739</v>
      </c>
      <c r="I6460" s="5">
        <f t="shared" si="201"/>
        <v>0</v>
      </c>
    </row>
    <row r="6461" spans="1:9" ht="25" customHeight="1">
      <c r="A6461" s="1"/>
      <c r="B6461" s="1">
        <v>312</v>
      </c>
      <c r="C6461" s="13" t="s">
        <v>50</v>
      </c>
      <c r="D6461" s="4">
        <v>45747</v>
      </c>
      <c r="E6461" s="4">
        <v>45771</v>
      </c>
      <c r="F6461" s="5">
        <v>2.1103784092813216</v>
      </c>
      <c r="G6461" s="5">
        <f>'PG facts'!D92</f>
        <v>-1</v>
      </c>
      <c r="H6461" s="5">
        <f t="shared" si="200"/>
        <v>4.453697030360761</v>
      </c>
      <c r="I6461" s="5">
        <f t="shared" si="201"/>
        <v>-2.1103784092813216</v>
      </c>
    </row>
    <row r="6462" spans="1:9" ht="25" customHeight="1">
      <c r="A6462" s="1"/>
      <c r="B6462" s="1">
        <v>312</v>
      </c>
      <c r="C6462" s="13" t="s">
        <v>50</v>
      </c>
      <c r="D6462" s="4">
        <v>45838</v>
      </c>
      <c r="E6462" s="4">
        <v>45867</v>
      </c>
      <c r="F6462" s="5">
        <v>2.8695325773440361</v>
      </c>
      <c r="G6462" s="5">
        <f>'PG facts'!D99</f>
        <v>-2</v>
      </c>
      <c r="H6462" s="5">
        <f t="shared" si="200"/>
        <v>8.2342172124387059</v>
      </c>
      <c r="I6462" s="5">
        <f t="shared" si="201"/>
        <v>-5.7390651546880722</v>
      </c>
    </row>
    <row r="6463" spans="1:9" ht="25" customHeight="1">
      <c r="A6463" s="1"/>
      <c r="B6463" s="1">
        <v>313</v>
      </c>
      <c r="C6463" s="13" t="s">
        <v>47</v>
      </c>
      <c r="D6463" s="4">
        <v>44651</v>
      </c>
      <c r="E6463" s="4">
        <v>44671</v>
      </c>
      <c r="F6463" s="5">
        <v>3.4048088537418808</v>
      </c>
      <c r="G6463" s="5">
        <f>'PG facts'!D8</f>
        <v>8</v>
      </c>
      <c r="H6463" s="5">
        <f t="shared" si="200"/>
        <v>11.5927233305191</v>
      </c>
      <c r="I6463" s="5">
        <f t="shared" si="201"/>
        <v>27.238470829935046</v>
      </c>
    </row>
    <row r="6464" spans="1:9" ht="25" customHeight="1">
      <c r="A6464" s="1"/>
      <c r="B6464" s="1">
        <v>313</v>
      </c>
      <c r="C6464" s="13" t="s">
        <v>47</v>
      </c>
      <c r="D6464" s="4">
        <v>44742</v>
      </c>
      <c r="E6464" s="4">
        <v>44771</v>
      </c>
      <c r="F6464" s="5">
        <v>-0.26864270520209343</v>
      </c>
      <c r="G6464" s="5">
        <f>'PG facts'!D15</f>
        <v>0</v>
      </c>
      <c r="H6464" s="5">
        <f t="shared" si="200"/>
        <v>7.2168903058298872E-2</v>
      </c>
      <c r="I6464" s="5">
        <f t="shared" si="201"/>
        <v>0</v>
      </c>
    </row>
    <row r="6465" spans="1:9" ht="25" customHeight="1">
      <c r="A6465" s="1"/>
      <c r="B6465" s="1">
        <v>313</v>
      </c>
      <c r="C6465" s="13" t="s">
        <v>47</v>
      </c>
      <c r="D6465" s="4">
        <v>44834</v>
      </c>
      <c r="E6465" s="4">
        <v>44853</v>
      </c>
      <c r="F6465" s="5">
        <v>-0.97880747126437573</v>
      </c>
      <c r="G6465" s="5">
        <f>'PG facts'!D22</f>
        <v>-2</v>
      </c>
      <c r="H6465" s="5">
        <f t="shared" si="200"/>
        <v>0.95806406580296166</v>
      </c>
      <c r="I6465" s="5">
        <f t="shared" si="201"/>
        <v>1.9576149425287515</v>
      </c>
    </row>
    <row r="6466" spans="1:9" ht="25" customHeight="1">
      <c r="A6466" s="1"/>
      <c r="B6466" s="1">
        <v>313</v>
      </c>
      <c r="C6466" s="13" t="s">
        <v>47</v>
      </c>
      <c r="D6466" s="4">
        <v>44926</v>
      </c>
      <c r="E6466" s="4">
        <v>44945</v>
      </c>
      <c r="F6466" s="5">
        <v>-1.5609194946349714</v>
      </c>
      <c r="G6466" s="5">
        <f>'PG facts'!D29</f>
        <v>-1</v>
      </c>
      <c r="H6466" s="5">
        <f t="shared" si="200"/>
        <v>2.4364696687314944</v>
      </c>
      <c r="I6466" s="5">
        <f t="shared" si="201"/>
        <v>1.5609194946349714</v>
      </c>
    </row>
    <row r="6467" spans="1:9" ht="25" customHeight="1">
      <c r="A6467" s="1"/>
      <c r="B6467" s="1">
        <v>313</v>
      </c>
      <c r="C6467" s="13" t="s">
        <v>47</v>
      </c>
      <c r="D6467" s="4">
        <v>45016</v>
      </c>
      <c r="E6467" s="4">
        <v>45037</v>
      </c>
      <c r="F6467" s="5">
        <v>-0.28354349497309306</v>
      </c>
      <c r="G6467" s="5">
        <f>'PG facts'!D36</f>
        <v>1</v>
      </c>
      <c r="H6467" s="5">
        <f t="shared" si="200"/>
        <v>8.0396913541556453E-2</v>
      </c>
      <c r="I6467" s="5">
        <f t="shared" si="201"/>
        <v>-0.28354349497309306</v>
      </c>
    </row>
    <row r="6468" spans="1:9" ht="25" customHeight="1">
      <c r="A6468" s="1"/>
      <c r="B6468" s="1">
        <v>313</v>
      </c>
      <c r="C6468" s="13" t="s">
        <v>47</v>
      </c>
      <c r="D6468" s="4">
        <v>45107</v>
      </c>
      <c r="E6468" s="4">
        <v>45135</v>
      </c>
      <c r="F6468" s="5">
        <v>-7.7104862613153191E-2</v>
      </c>
      <c r="G6468" s="5">
        <f>'PG facts'!D43</f>
        <v>-3</v>
      </c>
      <c r="H6468" s="5">
        <f t="shared" si="200"/>
        <v>5.9451598385932289E-3</v>
      </c>
      <c r="I6468" s="5">
        <f t="shared" si="201"/>
        <v>0.23131458783945957</v>
      </c>
    </row>
    <row r="6469" spans="1:9" ht="25" customHeight="1">
      <c r="A6469" s="1"/>
      <c r="B6469" s="1">
        <v>313</v>
      </c>
      <c r="C6469" s="13" t="s">
        <v>47</v>
      </c>
      <c r="D6469" s="4">
        <v>45199</v>
      </c>
      <c r="E6469" s="4">
        <v>45217</v>
      </c>
      <c r="F6469" s="5">
        <v>1.3149542033191297</v>
      </c>
      <c r="G6469" s="5">
        <f>'PG facts'!D50</f>
        <v>2</v>
      </c>
      <c r="H6469" s="5">
        <f t="shared" si="200"/>
        <v>1.7291045568266472</v>
      </c>
      <c r="I6469" s="5">
        <f t="shared" si="201"/>
        <v>2.6299084066382594</v>
      </c>
    </row>
    <row r="6470" spans="1:9" ht="25" customHeight="1">
      <c r="A6470" s="1"/>
      <c r="B6470" s="1">
        <v>313</v>
      </c>
      <c r="C6470" s="13" t="s">
        <v>47</v>
      </c>
      <c r="D6470" s="4">
        <v>45291</v>
      </c>
      <c r="E6470" s="4">
        <v>45314</v>
      </c>
      <c r="F6470" s="5">
        <v>2.2032156673114089</v>
      </c>
      <c r="G6470" s="5">
        <f>'PG facts'!D57</f>
        <v>-4</v>
      </c>
      <c r="H6470" s="5">
        <f t="shared" ref="H6470:H6533" si="202">F6470^2</f>
        <v>4.854159276686457</v>
      </c>
      <c r="I6470" s="5">
        <f t="shared" ref="I6470:I6533" si="203">F6470*G6470</f>
        <v>-8.8128626692456358</v>
      </c>
    </row>
    <row r="6471" spans="1:9" ht="25" customHeight="1">
      <c r="A6471" s="1"/>
      <c r="B6471" s="1">
        <v>313</v>
      </c>
      <c r="C6471" s="13" t="s">
        <v>47</v>
      </c>
      <c r="D6471" s="4">
        <v>45382</v>
      </c>
      <c r="E6471" s="4">
        <v>45401</v>
      </c>
      <c r="F6471" s="5">
        <v>1.360673628563136</v>
      </c>
      <c r="G6471" s="5">
        <f>'PG facts'!D64</f>
        <v>-4</v>
      </c>
      <c r="H6471" s="5">
        <f t="shared" si="202"/>
        <v>1.851432723467171</v>
      </c>
      <c r="I6471" s="5">
        <f t="shared" si="203"/>
        <v>-5.442694514252544</v>
      </c>
    </row>
    <row r="6472" spans="1:9" ht="25" customHeight="1">
      <c r="A6472" s="1"/>
      <c r="B6472" s="1">
        <v>313</v>
      </c>
      <c r="C6472" s="13" t="s">
        <v>47</v>
      </c>
      <c r="D6472" s="4">
        <v>45473</v>
      </c>
      <c r="E6472" s="4">
        <v>45503</v>
      </c>
      <c r="F6472" s="5">
        <v>1.8739916021125014</v>
      </c>
      <c r="G6472" s="5">
        <f>'PG facts'!D71</f>
        <v>1</v>
      </c>
      <c r="H6472" s="5">
        <f t="shared" si="202"/>
        <v>3.5118445247881795</v>
      </c>
      <c r="I6472" s="5">
        <f t="shared" si="203"/>
        <v>1.8739916021125014</v>
      </c>
    </row>
    <row r="6473" spans="1:9" ht="25" customHeight="1">
      <c r="A6473" s="1"/>
      <c r="B6473" s="1">
        <v>313</v>
      </c>
      <c r="C6473" s="13" t="s">
        <v>47</v>
      </c>
      <c r="D6473" s="4">
        <v>45565</v>
      </c>
      <c r="E6473" s="4">
        <v>45583</v>
      </c>
      <c r="F6473" s="5">
        <v>2.247682698810527</v>
      </c>
      <c r="G6473" s="5">
        <f>'PG facts'!D78</f>
        <v>-1</v>
      </c>
      <c r="H6473" s="5">
        <f t="shared" si="202"/>
        <v>5.0520775145321739</v>
      </c>
      <c r="I6473" s="5">
        <f t="shared" si="203"/>
        <v>-2.247682698810527</v>
      </c>
    </row>
    <row r="6474" spans="1:9" ht="25" customHeight="1">
      <c r="A6474" s="1"/>
      <c r="B6474" s="1">
        <v>313</v>
      </c>
      <c r="C6474" s="13" t="s">
        <v>47</v>
      </c>
      <c r="D6474" s="4">
        <v>45657</v>
      </c>
      <c r="E6474" s="4">
        <v>45679</v>
      </c>
      <c r="F6474" s="5">
        <v>2.1103784092813216</v>
      </c>
      <c r="G6474" s="5">
        <f>'PG facts'!D85</f>
        <v>0</v>
      </c>
      <c r="H6474" s="5">
        <f t="shared" si="202"/>
        <v>4.453697030360761</v>
      </c>
      <c r="I6474" s="5">
        <f t="shared" si="203"/>
        <v>0</v>
      </c>
    </row>
    <row r="6475" spans="1:9" ht="25" customHeight="1">
      <c r="A6475" s="1"/>
      <c r="B6475" s="1">
        <v>313</v>
      </c>
      <c r="C6475" s="13" t="s">
        <v>47</v>
      </c>
      <c r="D6475" s="4">
        <v>45747</v>
      </c>
      <c r="E6475" s="4">
        <v>45771</v>
      </c>
      <c r="F6475" s="5">
        <v>2.8695325773440361</v>
      </c>
      <c r="G6475" s="5">
        <f>'PG facts'!D92</f>
        <v>-1</v>
      </c>
      <c r="H6475" s="5">
        <f t="shared" si="202"/>
        <v>8.2342172124387059</v>
      </c>
      <c r="I6475" s="5">
        <f t="shared" si="203"/>
        <v>-2.8695325773440361</v>
      </c>
    </row>
    <row r="6476" spans="1:9" ht="25" customHeight="1">
      <c r="A6476" s="1"/>
      <c r="B6476" s="1">
        <v>313</v>
      </c>
      <c r="C6476" s="13" t="s">
        <v>47</v>
      </c>
      <c r="D6476" s="4">
        <v>45838</v>
      </c>
      <c r="E6476" s="4">
        <v>45867</v>
      </c>
      <c r="F6476" s="5">
        <v>3.0189755747267899</v>
      </c>
      <c r="G6476" s="5">
        <f>'PG facts'!D99</f>
        <v>-2</v>
      </c>
      <c r="H6476" s="5">
        <f t="shared" si="202"/>
        <v>9.1142135207969517</v>
      </c>
      <c r="I6476" s="5">
        <f t="shared" si="203"/>
        <v>-6.0379511494535798</v>
      </c>
    </row>
    <row r="6477" spans="1:9" ht="25" customHeight="1">
      <c r="A6477" s="1"/>
      <c r="B6477" s="1">
        <v>313</v>
      </c>
      <c r="C6477" s="13" t="s">
        <v>50</v>
      </c>
      <c r="D6477" s="4">
        <v>44742</v>
      </c>
      <c r="E6477" s="4">
        <v>44771</v>
      </c>
      <c r="F6477" s="5">
        <v>3.4048088537418808</v>
      </c>
      <c r="G6477" s="5">
        <f>'PG facts'!D15</f>
        <v>0</v>
      </c>
      <c r="H6477" s="5">
        <f t="shared" si="202"/>
        <v>11.5927233305191</v>
      </c>
      <c r="I6477" s="5">
        <f t="shared" si="203"/>
        <v>0</v>
      </c>
    </row>
    <row r="6478" spans="1:9" ht="25" customHeight="1">
      <c r="A6478" s="1"/>
      <c r="B6478" s="1">
        <v>313</v>
      </c>
      <c r="C6478" s="13" t="s">
        <v>50</v>
      </c>
      <c r="D6478" s="4">
        <v>44834</v>
      </c>
      <c r="E6478" s="4">
        <v>44853</v>
      </c>
      <c r="F6478" s="5">
        <v>-0.26864270520209343</v>
      </c>
      <c r="G6478" s="5">
        <f>'PG facts'!D22</f>
        <v>-2</v>
      </c>
      <c r="H6478" s="5">
        <f t="shared" si="202"/>
        <v>7.2168903058298872E-2</v>
      </c>
      <c r="I6478" s="5">
        <f t="shared" si="203"/>
        <v>0.53728541040418687</v>
      </c>
    </row>
    <row r="6479" spans="1:9" ht="25" customHeight="1">
      <c r="A6479" s="1"/>
      <c r="B6479" s="1">
        <v>313</v>
      </c>
      <c r="C6479" s="13" t="s">
        <v>50</v>
      </c>
      <c r="D6479" s="4">
        <v>44926</v>
      </c>
      <c r="E6479" s="4">
        <v>44945</v>
      </c>
      <c r="F6479" s="5">
        <v>-0.97880747126437573</v>
      </c>
      <c r="G6479" s="5">
        <f>'PG facts'!D29</f>
        <v>-1</v>
      </c>
      <c r="H6479" s="5">
        <f t="shared" si="202"/>
        <v>0.95806406580296166</v>
      </c>
      <c r="I6479" s="5">
        <f t="shared" si="203"/>
        <v>0.97880747126437573</v>
      </c>
    </row>
    <row r="6480" spans="1:9" ht="25" customHeight="1">
      <c r="A6480" s="1"/>
      <c r="B6480" s="1">
        <v>313</v>
      </c>
      <c r="C6480" s="13" t="s">
        <v>50</v>
      </c>
      <c r="D6480" s="4">
        <v>45016</v>
      </c>
      <c r="E6480" s="4">
        <v>45037</v>
      </c>
      <c r="F6480" s="5">
        <v>-1.5609194946349714</v>
      </c>
      <c r="G6480" s="5">
        <f>'PG facts'!D36</f>
        <v>1</v>
      </c>
      <c r="H6480" s="5">
        <f t="shared" si="202"/>
        <v>2.4364696687314944</v>
      </c>
      <c r="I6480" s="5">
        <f t="shared" si="203"/>
        <v>-1.5609194946349714</v>
      </c>
    </row>
    <row r="6481" spans="1:9" ht="25" customHeight="1">
      <c r="A6481" s="1"/>
      <c r="B6481" s="1">
        <v>313</v>
      </c>
      <c r="C6481" s="13" t="s">
        <v>50</v>
      </c>
      <c r="D6481" s="4">
        <v>45107</v>
      </c>
      <c r="E6481" s="4">
        <v>45135</v>
      </c>
      <c r="F6481" s="5">
        <v>-0.28354349497309306</v>
      </c>
      <c r="G6481" s="5">
        <f>'PG facts'!D43</f>
        <v>-3</v>
      </c>
      <c r="H6481" s="5">
        <f t="shared" si="202"/>
        <v>8.0396913541556453E-2</v>
      </c>
      <c r="I6481" s="5">
        <f t="shared" si="203"/>
        <v>0.85063048491927917</v>
      </c>
    </row>
    <row r="6482" spans="1:9" ht="25" customHeight="1">
      <c r="A6482" s="1"/>
      <c r="B6482" s="1">
        <v>313</v>
      </c>
      <c r="C6482" s="13" t="s">
        <v>50</v>
      </c>
      <c r="D6482" s="4">
        <v>45199</v>
      </c>
      <c r="E6482" s="4">
        <v>45217</v>
      </c>
      <c r="F6482" s="5">
        <v>-7.7104862613153191E-2</v>
      </c>
      <c r="G6482" s="5">
        <f>'PG facts'!D50</f>
        <v>2</v>
      </c>
      <c r="H6482" s="5">
        <f t="shared" si="202"/>
        <v>5.9451598385932289E-3</v>
      </c>
      <c r="I6482" s="5">
        <f t="shared" si="203"/>
        <v>-0.15420972522630638</v>
      </c>
    </row>
    <row r="6483" spans="1:9" ht="25" customHeight="1">
      <c r="A6483" s="1"/>
      <c r="B6483" s="1">
        <v>313</v>
      </c>
      <c r="C6483" s="13" t="s">
        <v>50</v>
      </c>
      <c r="D6483" s="4">
        <v>45291</v>
      </c>
      <c r="E6483" s="4">
        <v>45314</v>
      </c>
      <c r="F6483" s="5">
        <v>1.3149542033191297</v>
      </c>
      <c r="G6483" s="5">
        <f>'PG facts'!D57</f>
        <v>-4</v>
      </c>
      <c r="H6483" s="5">
        <f t="shared" si="202"/>
        <v>1.7291045568266472</v>
      </c>
      <c r="I6483" s="5">
        <f t="shared" si="203"/>
        <v>-5.2598168132765188</v>
      </c>
    </row>
    <row r="6484" spans="1:9" ht="25" customHeight="1">
      <c r="A6484" s="1"/>
      <c r="B6484" s="1">
        <v>313</v>
      </c>
      <c r="C6484" s="13" t="s">
        <v>50</v>
      </c>
      <c r="D6484" s="4">
        <v>45382</v>
      </c>
      <c r="E6484" s="4">
        <v>45401</v>
      </c>
      <c r="F6484" s="5">
        <v>2.2032156673114089</v>
      </c>
      <c r="G6484" s="5">
        <f>'PG facts'!D64</f>
        <v>-4</v>
      </c>
      <c r="H6484" s="5">
        <f t="shared" si="202"/>
        <v>4.854159276686457</v>
      </c>
      <c r="I6484" s="5">
        <f t="shared" si="203"/>
        <v>-8.8128626692456358</v>
      </c>
    </row>
    <row r="6485" spans="1:9" ht="25" customHeight="1">
      <c r="A6485" s="1"/>
      <c r="B6485" s="1">
        <v>313</v>
      </c>
      <c r="C6485" s="13" t="s">
        <v>50</v>
      </c>
      <c r="D6485" s="4">
        <v>45473</v>
      </c>
      <c r="E6485" s="4">
        <v>45503</v>
      </c>
      <c r="F6485" s="5">
        <v>1.360673628563136</v>
      </c>
      <c r="G6485" s="5">
        <f>'PG facts'!D71</f>
        <v>1</v>
      </c>
      <c r="H6485" s="5">
        <f t="shared" si="202"/>
        <v>1.851432723467171</v>
      </c>
      <c r="I6485" s="5">
        <f t="shared" si="203"/>
        <v>1.360673628563136</v>
      </c>
    </row>
    <row r="6486" spans="1:9" ht="25" customHeight="1">
      <c r="A6486" s="1"/>
      <c r="B6486" s="1">
        <v>313</v>
      </c>
      <c r="C6486" s="13" t="s">
        <v>50</v>
      </c>
      <c r="D6486" s="4">
        <v>45565</v>
      </c>
      <c r="E6486" s="4">
        <v>45583</v>
      </c>
      <c r="F6486" s="5">
        <v>1.8739916021125014</v>
      </c>
      <c r="G6486" s="5">
        <f>'PG facts'!D78</f>
        <v>-1</v>
      </c>
      <c r="H6486" s="5">
        <f t="shared" si="202"/>
        <v>3.5118445247881795</v>
      </c>
      <c r="I6486" s="5">
        <f t="shared" si="203"/>
        <v>-1.8739916021125014</v>
      </c>
    </row>
    <row r="6487" spans="1:9" ht="25" customHeight="1">
      <c r="A6487" s="1"/>
      <c r="B6487" s="1">
        <v>313</v>
      </c>
      <c r="C6487" s="13" t="s">
        <v>50</v>
      </c>
      <c r="D6487" s="4">
        <v>45657</v>
      </c>
      <c r="E6487" s="4">
        <v>45679</v>
      </c>
      <c r="F6487" s="5">
        <v>2.247682698810527</v>
      </c>
      <c r="G6487" s="5">
        <f>'PG facts'!D85</f>
        <v>0</v>
      </c>
      <c r="H6487" s="5">
        <f t="shared" si="202"/>
        <v>5.0520775145321739</v>
      </c>
      <c r="I6487" s="5">
        <f t="shared" si="203"/>
        <v>0</v>
      </c>
    </row>
    <row r="6488" spans="1:9" ht="25" customHeight="1">
      <c r="A6488" s="1"/>
      <c r="B6488" s="1">
        <v>313</v>
      </c>
      <c r="C6488" s="13" t="s">
        <v>50</v>
      </c>
      <c r="D6488" s="4">
        <v>45747</v>
      </c>
      <c r="E6488" s="4">
        <v>45771</v>
      </c>
      <c r="F6488" s="5">
        <v>2.1103784092813216</v>
      </c>
      <c r="G6488" s="5">
        <f>'PG facts'!D92</f>
        <v>-1</v>
      </c>
      <c r="H6488" s="5">
        <f t="shared" si="202"/>
        <v>4.453697030360761</v>
      </c>
      <c r="I6488" s="5">
        <f t="shared" si="203"/>
        <v>-2.1103784092813216</v>
      </c>
    </row>
    <row r="6489" spans="1:9" ht="25" customHeight="1">
      <c r="A6489" s="1"/>
      <c r="B6489" s="1">
        <v>313</v>
      </c>
      <c r="C6489" s="13" t="s">
        <v>50</v>
      </c>
      <c r="D6489" s="4">
        <v>45838</v>
      </c>
      <c r="E6489" s="4">
        <v>45867</v>
      </c>
      <c r="F6489" s="5">
        <v>2.8695325773440361</v>
      </c>
      <c r="G6489" s="5">
        <f>'PG facts'!D99</f>
        <v>-2</v>
      </c>
      <c r="H6489" s="5">
        <f t="shared" si="202"/>
        <v>8.2342172124387059</v>
      </c>
      <c r="I6489" s="5">
        <f t="shared" si="203"/>
        <v>-5.7390651546880722</v>
      </c>
    </row>
    <row r="6490" spans="1:9" ht="25" customHeight="1">
      <c r="A6490" s="1"/>
      <c r="B6490" s="1">
        <v>314</v>
      </c>
      <c r="C6490" s="13" t="s">
        <v>47</v>
      </c>
      <c r="D6490" s="4">
        <v>44651</v>
      </c>
      <c r="E6490" s="4">
        <v>44671</v>
      </c>
      <c r="F6490" s="5">
        <v>3.5989104881054779</v>
      </c>
      <c r="G6490" s="5">
        <f>'PG facts'!D8</f>
        <v>8</v>
      </c>
      <c r="H6490" s="5">
        <f t="shared" si="202"/>
        <v>12.952156701395609</v>
      </c>
      <c r="I6490" s="5">
        <f t="shared" si="203"/>
        <v>28.791283904843823</v>
      </c>
    </row>
    <row r="6491" spans="1:9" ht="25" customHeight="1">
      <c r="A6491" s="1"/>
      <c r="B6491" s="1">
        <v>314</v>
      </c>
      <c r="C6491" s="13" t="s">
        <v>47</v>
      </c>
      <c r="D6491" s="4">
        <v>44742</v>
      </c>
      <c r="E6491" s="4">
        <v>44771</v>
      </c>
      <c r="F6491" s="5">
        <v>-3.7966210073037132E-2</v>
      </c>
      <c r="G6491" s="5">
        <f>'PG facts'!D15</f>
        <v>0</v>
      </c>
      <c r="H6491" s="5">
        <f t="shared" si="202"/>
        <v>1.4414331073099862E-3</v>
      </c>
      <c r="I6491" s="5">
        <f t="shared" si="203"/>
        <v>0</v>
      </c>
    </row>
    <row r="6492" spans="1:9" ht="25" customHeight="1">
      <c r="A6492" s="1"/>
      <c r="B6492" s="1">
        <v>314</v>
      </c>
      <c r="C6492" s="13" t="s">
        <v>47</v>
      </c>
      <c r="D6492" s="4">
        <v>44834</v>
      </c>
      <c r="E6492" s="4">
        <v>44853</v>
      </c>
      <c r="F6492" s="5">
        <v>-0.97428175390660288</v>
      </c>
      <c r="G6492" s="5">
        <f>'PG facts'!D22</f>
        <v>-2</v>
      </c>
      <c r="H6492" s="5">
        <f t="shared" si="202"/>
        <v>0.94922493599532631</v>
      </c>
      <c r="I6492" s="5">
        <f t="shared" si="203"/>
        <v>1.9485635078132058</v>
      </c>
    </row>
    <row r="6493" spans="1:9" ht="25" customHeight="1">
      <c r="A6493" s="1"/>
      <c r="B6493" s="1">
        <v>314</v>
      </c>
      <c r="C6493" s="13" t="s">
        <v>47</v>
      </c>
      <c r="D6493" s="4">
        <v>44926</v>
      </c>
      <c r="E6493" s="4">
        <v>44945</v>
      </c>
      <c r="F6493" s="5">
        <v>-1.7083333333333339</v>
      </c>
      <c r="G6493" s="5">
        <f>'PG facts'!D29</f>
        <v>-1</v>
      </c>
      <c r="H6493" s="5">
        <f t="shared" si="202"/>
        <v>2.9184027777777799</v>
      </c>
      <c r="I6493" s="5">
        <f t="shared" si="203"/>
        <v>1.7083333333333339</v>
      </c>
    </row>
    <row r="6494" spans="1:9" ht="25" customHeight="1">
      <c r="A6494" s="1"/>
      <c r="B6494" s="1">
        <v>314</v>
      </c>
      <c r="C6494" s="13" t="s">
        <v>47</v>
      </c>
      <c r="D6494" s="4">
        <v>45016</v>
      </c>
      <c r="E6494" s="4">
        <v>45037</v>
      </c>
      <c r="F6494" s="5">
        <v>-0.51383557261676094</v>
      </c>
      <c r="G6494" s="5">
        <f>'PG facts'!D36</f>
        <v>1</v>
      </c>
      <c r="H6494" s="5">
        <f t="shared" si="202"/>
        <v>0.26402699568639459</v>
      </c>
      <c r="I6494" s="5">
        <f t="shared" si="203"/>
        <v>-0.51383557261676094</v>
      </c>
    </row>
    <row r="6495" spans="1:9" ht="25" customHeight="1">
      <c r="A6495" s="1"/>
      <c r="B6495" s="1">
        <v>314</v>
      </c>
      <c r="C6495" s="13" t="s">
        <v>47</v>
      </c>
      <c r="D6495" s="4">
        <v>45107</v>
      </c>
      <c r="E6495" s="4">
        <v>45135</v>
      </c>
      <c r="F6495" s="5">
        <v>-0.38380425982749156</v>
      </c>
      <c r="G6495" s="5">
        <f>'PG facts'!D43</f>
        <v>-3</v>
      </c>
      <c r="H6495" s="5">
        <f t="shared" si="202"/>
        <v>0.14730570986172864</v>
      </c>
      <c r="I6495" s="5">
        <f t="shared" si="203"/>
        <v>1.1514127794824747</v>
      </c>
    </row>
    <row r="6496" spans="1:9" ht="25" customHeight="1">
      <c r="A6496" s="1"/>
      <c r="B6496" s="1">
        <v>314</v>
      </c>
      <c r="C6496" s="13" t="s">
        <v>47</v>
      </c>
      <c r="D6496" s="4">
        <v>45199</v>
      </c>
      <c r="E6496" s="4">
        <v>45217</v>
      </c>
      <c r="F6496" s="5">
        <v>1.1893013232362026</v>
      </c>
      <c r="G6496" s="5">
        <f>'PG facts'!D50</f>
        <v>2</v>
      </c>
      <c r="H6496" s="5">
        <f t="shared" si="202"/>
        <v>1.4144376374513825</v>
      </c>
      <c r="I6496" s="5">
        <f t="shared" si="203"/>
        <v>2.3786026464724053</v>
      </c>
    </row>
    <row r="6497" spans="1:9" ht="25" customHeight="1">
      <c r="A6497" s="1"/>
      <c r="B6497" s="1">
        <v>314</v>
      </c>
      <c r="C6497" s="13" t="s">
        <v>47</v>
      </c>
      <c r="D6497" s="4">
        <v>45291</v>
      </c>
      <c r="E6497" s="4">
        <v>45314</v>
      </c>
      <c r="F6497" s="5">
        <v>2.2255192878338326</v>
      </c>
      <c r="G6497" s="5">
        <f>'PG facts'!D57</f>
        <v>-4</v>
      </c>
      <c r="H6497" s="5">
        <f t="shared" si="202"/>
        <v>4.9529361005204091</v>
      </c>
      <c r="I6497" s="5">
        <f t="shared" si="203"/>
        <v>-8.9020771513353303</v>
      </c>
    </row>
    <row r="6498" spans="1:9" ht="25" customHeight="1">
      <c r="A6498" s="1"/>
      <c r="B6498" s="1">
        <v>314</v>
      </c>
      <c r="C6498" s="13" t="s">
        <v>47</v>
      </c>
      <c r="D6498" s="4">
        <v>45382</v>
      </c>
      <c r="E6498" s="4">
        <v>45401</v>
      </c>
      <c r="F6498" s="5">
        <v>1.3726160091641626</v>
      </c>
      <c r="G6498" s="5">
        <f>'PG facts'!D64</f>
        <v>-4</v>
      </c>
      <c r="H6498" s="5">
        <f t="shared" si="202"/>
        <v>1.8840747086137526</v>
      </c>
      <c r="I6498" s="5">
        <f t="shared" si="203"/>
        <v>-5.4904640366566504</v>
      </c>
    </row>
    <row r="6499" spans="1:9" ht="25" customHeight="1">
      <c r="A6499" s="1"/>
      <c r="B6499" s="1">
        <v>314</v>
      </c>
      <c r="C6499" s="13" t="s">
        <v>47</v>
      </c>
      <c r="D6499" s="4">
        <v>45473</v>
      </c>
      <c r="E6499" s="4">
        <v>45503</v>
      </c>
      <c r="F6499" s="5">
        <v>2.2805943792830297</v>
      </c>
      <c r="G6499" s="5">
        <f>'PG facts'!D71</f>
        <v>1</v>
      </c>
      <c r="H6499" s="5">
        <f t="shared" si="202"/>
        <v>5.2011107228173472</v>
      </c>
      <c r="I6499" s="5">
        <f t="shared" si="203"/>
        <v>2.2805943792830297</v>
      </c>
    </row>
    <row r="6500" spans="1:9" ht="25" customHeight="1">
      <c r="A6500" s="1"/>
      <c r="B6500" s="1">
        <v>314</v>
      </c>
      <c r="C6500" s="13" t="s">
        <v>47</v>
      </c>
      <c r="D6500" s="4">
        <v>45565</v>
      </c>
      <c r="E6500" s="4">
        <v>45583</v>
      </c>
      <c r="F6500" s="5">
        <v>2.6501995362399722</v>
      </c>
      <c r="G6500" s="5">
        <f>'PG facts'!D78</f>
        <v>-1</v>
      </c>
      <c r="H6500" s="5">
        <f t="shared" si="202"/>
        <v>7.0235575818865632</v>
      </c>
      <c r="I6500" s="5">
        <f t="shared" si="203"/>
        <v>-2.6501995362399722</v>
      </c>
    </row>
    <row r="6501" spans="1:9" ht="25" customHeight="1">
      <c r="A6501" s="1"/>
      <c r="B6501" s="1">
        <v>314</v>
      </c>
      <c r="C6501" s="13" t="s">
        <v>47</v>
      </c>
      <c r="D6501" s="4">
        <v>45657</v>
      </c>
      <c r="E6501" s="4">
        <v>45679</v>
      </c>
      <c r="F6501" s="5">
        <v>2.7872397144634409</v>
      </c>
      <c r="G6501" s="5">
        <f>'PG facts'!D85</f>
        <v>0</v>
      </c>
      <c r="H6501" s="5">
        <f t="shared" si="202"/>
        <v>7.7687052258822433</v>
      </c>
      <c r="I6501" s="5">
        <f t="shared" si="203"/>
        <v>0</v>
      </c>
    </row>
    <row r="6502" spans="1:9" ht="25" customHeight="1">
      <c r="A6502" s="1"/>
      <c r="B6502" s="1">
        <v>314</v>
      </c>
      <c r="C6502" s="13" t="s">
        <v>47</v>
      </c>
      <c r="D6502" s="4">
        <v>45747</v>
      </c>
      <c r="E6502" s="4">
        <v>45771</v>
      </c>
      <c r="F6502" s="5">
        <v>3.7498513143808809</v>
      </c>
      <c r="G6502" s="5">
        <f>'PG facts'!D92</f>
        <v>-1</v>
      </c>
      <c r="H6502" s="5">
        <f t="shared" si="202"/>
        <v>14.06138487996402</v>
      </c>
      <c r="I6502" s="5">
        <f t="shared" si="203"/>
        <v>-3.7498513143808809</v>
      </c>
    </row>
    <row r="6503" spans="1:9" ht="25" customHeight="1">
      <c r="A6503" s="1"/>
      <c r="B6503" s="1">
        <v>314</v>
      </c>
      <c r="C6503" s="13" t="s">
        <v>47</v>
      </c>
      <c r="D6503" s="4">
        <v>45838</v>
      </c>
      <c r="E6503" s="4">
        <v>45867</v>
      </c>
      <c r="F6503" s="5">
        <v>3.2332744751814912</v>
      </c>
      <c r="G6503" s="5">
        <f>'PG facts'!D99</f>
        <v>-2</v>
      </c>
      <c r="H6503" s="5">
        <f t="shared" si="202"/>
        <v>10.454063831860148</v>
      </c>
      <c r="I6503" s="5">
        <f t="shared" si="203"/>
        <v>-6.4665489503629825</v>
      </c>
    </row>
    <row r="6504" spans="1:9" ht="25" customHeight="1">
      <c r="A6504" s="1"/>
      <c r="B6504" s="1">
        <v>314</v>
      </c>
      <c r="C6504" s="13" t="s">
        <v>50</v>
      </c>
      <c r="D6504" s="4">
        <v>44742</v>
      </c>
      <c r="E6504" s="4">
        <v>44771</v>
      </c>
      <c r="F6504" s="5">
        <v>3.5989104881054779</v>
      </c>
      <c r="G6504" s="5">
        <f>'PG facts'!D15</f>
        <v>0</v>
      </c>
      <c r="H6504" s="5">
        <f t="shared" si="202"/>
        <v>12.952156701395609</v>
      </c>
      <c r="I6504" s="5">
        <f t="shared" si="203"/>
        <v>0</v>
      </c>
    </row>
    <row r="6505" spans="1:9" ht="25" customHeight="1">
      <c r="A6505" s="1"/>
      <c r="B6505" s="1">
        <v>314</v>
      </c>
      <c r="C6505" s="13" t="s">
        <v>50</v>
      </c>
      <c r="D6505" s="4">
        <v>44834</v>
      </c>
      <c r="E6505" s="4">
        <v>44853</v>
      </c>
      <c r="F6505" s="5">
        <v>-3.7966210073037132E-2</v>
      </c>
      <c r="G6505" s="5">
        <f>'PG facts'!D22</f>
        <v>-2</v>
      </c>
      <c r="H6505" s="5">
        <f t="shared" si="202"/>
        <v>1.4414331073099862E-3</v>
      </c>
      <c r="I6505" s="5">
        <f t="shared" si="203"/>
        <v>7.5932420146074264E-2</v>
      </c>
    </row>
    <row r="6506" spans="1:9" ht="25" customHeight="1">
      <c r="A6506" s="1"/>
      <c r="B6506" s="1">
        <v>314</v>
      </c>
      <c r="C6506" s="13" t="s">
        <v>50</v>
      </c>
      <c r="D6506" s="4">
        <v>44926</v>
      </c>
      <c r="E6506" s="4">
        <v>44945</v>
      </c>
      <c r="F6506" s="5">
        <v>-0.97428175390660288</v>
      </c>
      <c r="G6506" s="5">
        <f>'PG facts'!D29</f>
        <v>-1</v>
      </c>
      <c r="H6506" s="5">
        <f t="shared" si="202"/>
        <v>0.94922493599532631</v>
      </c>
      <c r="I6506" s="5">
        <f t="shared" si="203"/>
        <v>0.97428175390660288</v>
      </c>
    </row>
    <row r="6507" spans="1:9" ht="25" customHeight="1">
      <c r="A6507" s="1"/>
      <c r="B6507" s="1">
        <v>314</v>
      </c>
      <c r="C6507" s="13" t="s">
        <v>50</v>
      </c>
      <c r="D6507" s="4">
        <v>45016</v>
      </c>
      <c r="E6507" s="4">
        <v>45037</v>
      </c>
      <c r="F6507" s="5">
        <v>-1.7083333333333339</v>
      </c>
      <c r="G6507" s="5">
        <f>'PG facts'!D36</f>
        <v>1</v>
      </c>
      <c r="H6507" s="5">
        <f t="shared" si="202"/>
        <v>2.9184027777777799</v>
      </c>
      <c r="I6507" s="5">
        <f t="shared" si="203"/>
        <v>-1.7083333333333339</v>
      </c>
    </row>
    <row r="6508" spans="1:9" ht="25" customHeight="1">
      <c r="A6508" s="1"/>
      <c r="B6508" s="1">
        <v>314</v>
      </c>
      <c r="C6508" s="13" t="s">
        <v>50</v>
      </c>
      <c r="D6508" s="4">
        <v>45107</v>
      </c>
      <c r="E6508" s="4">
        <v>45135</v>
      </c>
      <c r="F6508" s="5">
        <v>-0.51383557261676094</v>
      </c>
      <c r="G6508" s="5">
        <f>'PG facts'!D43</f>
        <v>-3</v>
      </c>
      <c r="H6508" s="5">
        <f t="shared" si="202"/>
        <v>0.26402699568639459</v>
      </c>
      <c r="I6508" s="5">
        <f t="shared" si="203"/>
        <v>1.5415067178502828</v>
      </c>
    </row>
    <row r="6509" spans="1:9" ht="25" customHeight="1">
      <c r="A6509" s="1"/>
      <c r="B6509" s="1">
        <v>314</v>
      </c>
      <c r="C6509" s="13" t="s">
        <v>50</v>
      </c>
      <c r="D6509" s="4">
        <v>45199</v>
      </c>
      <c r="E6509" s="4">
        <v>45217</v>
      </c>
      <c r="F6509" s="5">
        <v>-0.38380425982749156</v>
      </c>
      <c r="G6509" s="5">
        <f>'PG facts'!D50</f>
        <v>2</v>
      </c>
      <c r="H6509" s="5">
        <f t="shared" si="202"/>
        <v>0.14730570986172864</v>
      </c>
      <c r="I6509" s="5">
        <f t="shared" si="203"/>
        <v>-0.76760851965498311</v>
      </c>
    </row>
    <row r="6510" spans="1:9" ht="25" customHeight="1">
      <c r="A6510" s="1"/>
      <c r="B6510" s="1">
        <v>314</v>
      </c>
      <c r="C6510" s="13" t="s">
        <v>50</v>
      </c>
      <c r="D6510" s="4">
        <v>45291</v>
      </c>
      <c r="E6510" s="4">
        <v>45314</v>
      </c>
      <c r="F6510" s="5">
        <v>1.1893013232362026</v>
      </c>
      <c r="G6510" s="5">
        <f>'PG facts'!D57</f>
        <v>-4</v>
      </c>
      <c r="H6510" s="5">
        <f t="shared" si="202"/>
        <v>1.4144376374513825</v>
      </c>
      <c r="I6510" s="5">
        <f t="shared" si="203"/>
        <v>-4.7572052929448105</v>
      </c>
    </row>
    <row r="6511" spans="1:9" ht="25" customHeight="1">
      <c r="A6511" s="1"/>
      <c r="B6511" s="1">
        <v>314</v>
      </c>
      <c r="C6511" s="13" t="s">
        <v>50</v>
      </c>
      <c r="D6511" s="4">
        <v>45382</v>
      </c>
      <c r="E6511" s="4">
        <v>45401</v>
      </c>
      <c r="F6511" s="5">
        <v>2.2255192878338326</v>
      </c>
      <c r="G6511" s="5">
        <f>'PG facts'!D64</f>
        <v>-4</v>
      </c>
      <c r="H6511" s="5">
        <f t="shared" si="202"/>
        <v>4.9529361005204091</v>
      </c>
      <c r="I6511" s="5">
        <f t="shared" si="203"/>
        <v>-8.9020771513353303</v>
      </c>
    </row>
    <row r="6512" spans="1:9" ht="25" customHeight="1">
      <c r="A6512" s="1"/>
      <c r="B6512" s="1">
        <v>314</v>
      </c>
      <c r="C6512" s="13" t="s">
        <v>50</v>
      </c>
      <c r="D6512" s="4">
        <v>45473</v>
      </c>
      <c r="E6512" s="4">
        <v>45503</v>
      </c>
      <c r="F6512" s="5">
        <v>1.3726160091641626</v>
      </c>
      <c r="G6512" s="5">
        <f>'PG facts'!D71</f>
        <v>1</v>
      </c>
      <c r="H6512" s="5">
        <f t="shared" si="202"/>
        <v>1.8840747086137526</v>
      </c>
      <c r="I6512" s="5">
        <f t="shared" si="203"/>
        <v>1.3726160091641626</v>
      </c>
    </row>
    <row r="6513" spans="1:9" ht="25" customHeight="1">
      <c r="A6513" s="1"/>
      <c r="B6513" s="1">
        <v>314</v>
      </c>
      <c r="C6513" s="13" t="s">
        <v>50</v>
      </c>
      <c r="D6513" s="4">
        <v>45565</v>
      </c>
      <c r="E6513" s="4">
        <v>45583</v>
      </c>
      <c r="F6513" s="5">
        <v>2.2805943792830297</v>
      </c>
      <c r="G6513" s="5">
        <f>'PG facts'!D78</f>
        <v>-1</v>
      </c>
      <c r="H6513" s="5">
        <f t="shared" si="202"/>
        <v>5.2011107228173472</v>
      </c>
      <c r="I6513" s="5">
        <f t="shared" si="203"/>
        <v>-2.2805943792830297</v>
      </c>
    </row>
    <row r="6514" spans="1:9" ht="25" customHeight="1">
      <c r="A6514" s="1"/>
      <c r="B6514" s="1">
        <v>314</v>
      </c>
      <c r="C6514" s="13" t="s">
        <v>50</v>
      </c>
      <c r="D6514" s="4">
        <v>45657</v>
      </c>
      <c r="E6514" s="4">
        <v>45679</v>
      </c>
      <c r="F6514" s="5">
        <v>2.6501995362399722</v>
      </c>
      <c r="G6514" s="5">
        <f>'PG facts'!D85</f>
        <v>0</v>
      </c>
      <c r="H6514" s="5">
        <f t="shared" si="202"/>
        <v>7.0235575818865632</v>
      </c>
      <c r="I6514" s="5">
        <f t="shared" si="203"/>
        <v>0</v>
      </c>
    </row>
    <row r="6515" spans="1:9" ht="25" customHeight="1">
      <c r="A6515" s="1"/>
      <c r="B6515" s="1">
        <v>314</v>
      </c>
      <c r="C6515" s="13" t="s">
        <v>50</v>
      </c>
      <c r="D6515" s="4">
        <v>45747</v>
      </c>
      <c r="E6515" s="4">
        <v>45771</v>
      </c>
      <c r="F6515" s="5">
        <v>2.7872397144634409</v>
      </c>
      <c r="G6515" s="5">
        <f>'PG facts'!D92</f>
        <v>-1</v>
      </c>
      <c r="H6515" s="5">
        <f t="shared" si="202"/>
        <v>7.7687052258822433</v>
      </c>
      <c r="I6515" s="5">
        <f t="shared" si="203"/>
        <v>-2.7872397144634409</v>
      </c>
    </row>
    <row r="6516" spans="1:9" ht="25" customHeight="1">
      <c r="A6516" s="1"/>
      <c r="B6516" s="1">
        <v>314</v>
      </c>
      <c r="C6516" s="13" t="s">
        <v>50</v>
      </c>
      <c r="D6516" s="4">
        <v>45838</v>
      </c>
      <c r="E6516" s="4">
        <v>45867</v>
      </c>
      <c r="F6516" s="5">
        <v>3.7498513143808809</v>
      </c>
      <c r="G6516" s="5">
        <f>'PG facts'!D99</f>
        <v>-2</v>
      </c>
      <c r="H6516" s="5">
        <f t="shared" si="202"/>
        <v>14.06138487996402</v>
      </c>
      <c r="I6516" s="5">
        <f t="shared" si="203"/>
        <v>-7.4997026287617619</v>
      </c>
    </row>
    <row r="6517" spans="1:9" ht="25" customHeight="1">
      <c r="A6517" s="1"/>
      <c r="B6517" s="1">
        <v>315</v>
      </c>
      <c r="C6517" s="13" t="s">
        <v>47</v>
      </c>
      <c r="D6517" s="4">
        <v>44651</v>
      </c>
      <c r="E6517" s="4">
        <v>44671</v>
      </c>
      <c r="F6517" s="5">
        <v>3.5989104881054779</v>
      </c>
      <c r="G6517" s="5">
        <f>'PG facts'!D8</f>
        <v>8</v>
      </c>
      <c r="H6517" s="5">
        <f t="shared" si="202"/>
        <v>12.952156701395609</v>
      </c>
      <c r="I6517" s="5">
        <f t="shared" si="203"/>
        <v>28.791283904843823</v>
      </c>
    </row>
    <row r="6518" spans="1:9" ht="25" customHeight="1">
      <c r="A6518" s="1"/>
      <c r="B6518" s="1">
        <v>315</v>
      </c>
      <c r="C6518" s="13" t="s">
        <v>47</v>
      </c>
      <c r="D6518" s="4">
        <v>44742</v>
      </c>
      <c r="E6518" s="4">
        <v>44771</v>
      </c>
      <c r="F6518" s="5">
        <v>-3.7966210073037132E-2</v>
      </c>
      <c r="G6518" s="5">
        <f>'PG facts'!D15</f>
        <v>0</v>
      </c>
      <c r="H6518" s="5">
        <f t="shared" si="202"/>
        <v>1.4414331073099862E-3</v>
      </c>
      <c r="I6518" s="5">
        <f t="shared" si="203"/>
        <v>0</v>
      </c>
    </row>
    <row r="6519" spans="1:9" ht="25" customHeight="1">
      <c r="A6519" s="1"/>
      <c r="B6519" s="1">
        <v>315</v>
      </c>
      <c r="C6519" s="13" t="s">
        <v>47</v>
      </c>
      <c r="D6519" s="4">
        <v>44834</v>
      </c>
      <c r="E6519" s="4">
        <v>44853</v>
      </c>
      <c r="F6519" s="5">
        <v>-0.97428175390660288</v>
      </c>
      <c r="G6519" s="5">
        <f>'PG facts'!D22</f>
        <v>-2</v>
      </c>
      <c r="H6519" s="5">
        <f t="shared" si="202"/>
        <v>0.94922493599532631</v>
      </c>
      <c r="I6519" s="5">
        <f t="shared" si="203"/>
        <v>1.9485635078132058</v>
      </c>
    </row>
    <row r="6520" spans="1:9" ht="25" customHeight="1">
      <c r="A6520" s="1"/>
      <c r="B6520" s="1">
        <v>315</v>
      </c>
      <c r="C6520" s="13" t="s">
        <v>47</v>
      </c>
      <c r="D6520" s="4">
        <v>44926</v>
      </c>
      <c r="E6520" s="4">
        <v>44945</v>
      </c>
      <c r="F6520" s="5">
        <v>-1.7083333333333339</v>
      </c>
      <c r="G6520" s="5">
        <f>'PG facts'!D29</f>
        <v>-1</v>
      </c>
      <c r="H6520" s="5">
        <f t="shared" si="202"/>
        <v>2.9184027777777799</v>
      </c>
      <c r="I6520" s="5">
        <f t="shared" si="203"/>
        <v>1.7083333333333339</v>
      </c>
    </row>
    <row r="6521" spans="1:9" ht="25" customHeight="1">
      <c r="A6521" s="1"/>
      <c r="B6521" s="1">
        <v>315</v>
      </c>
      <c r="C6521" s="13" t="s">
        <v>47</v>
      </c>
      <c r="D6521" s="4">
        <v>45016</v>
      </c>
      <c r="E6521" s="4">
        <v>45037</v>
      </c>
      <c r="F6521" s="5">
        <v>-0.51383557261676094</v>
      </c>
      <c r="G6521" s="5">
        <f>'PG facts'!D36</f>
        <v>1</v>
      </c>
      <c r="H6521" s="5">
        <f t="shared" si="202"/>
        <v>0.26402699568639459</v>
      </c>
      <c r="I6521" s="5">
        <f t="shared" si="203"/>
        <v>-0.51383557261676094</v>
      </c>
    </row>
    <row r="6522" spans="1:9" ht="25" customHeight="1">
      <c r="A6522" s="1"/>
      <c r="B6522" s="1">
        <v>315</v>
      </c>
      <c r="C6522" s="13" t="s">
        <v>47</v>
      </c>
      <c r="D6522" s="4">
        <v>45107</v>
      </c>
      <c r="E6522" s="4">
        <v>45135</v>
      </c>
      <c r="F6522" s="5">
        <v>-0.38380425982749156</v>
      </c>
      <c r="G6522" s="5">
        <f>'PG facts'!D43</f>
        <v>-3</v>
      </c>
      <c r="H6522" s="5">
        <f t="shared" si="202"/>
        <v>0.14730570986172864</v>
      </c>
      <c r="I6522" s="5">
        <f t="shared" si="203"/>
        <v>1.1514127794824747</v>
      </c>
    </row>
    <row r="6523" spans="1:9" ht="25" customHeight="1">
      <c r="A6523" s="1"/>
      <c r="B6523" s="1">
        <v>315</v>
      </c>
      <c r="C6523" s="13" t="s">
        <v>47</v>
      </c>
      <c r="D6523" s="4">
        <v>45199</v>
      </c>
      <c r="E6523" s="4">
        <v>45217</v>
      </c>
      <c r="F6523" s="5">
        <v>1.1893013232362026</v>
      </c>
      <c r="G6523" s="5">
        <f>'PG facts'!D50</f>
        <v>2</v>
      </c>
      <c r="H6523" s="5">
        <f t="shared" si="202"/>
        <v>1.4144376374513825</v>
      </c>
      <c r="I6523" s="5">
        <f t="shared" si="203"/>
        <v>2.3786026464724053</v>
      </c>
    </row>
    <row r="6524" spans="1:9" ht="25" customHeight="1">
      <c r="A6524" s="1"/>
      <c r="B6524" s="1">
        <v>315</v>
      </c>
      <c r="C6524" s="13" t="s">
        <v>47</v>
      </c>
      <c r="D6524" s="4">
        <v>45291</v>
      </c>
      <c r="E6524" s="4">
        <v>45314</v>
      </c>
      <c r="F6524" s="5">
        <v>2.2255192878338326</v>
      </c>
      <c r="G6524" s="5">
        <f>'PG facts'!D57</f>
        <v>-4</v>
      </c>
      <c r="H6524" s="5">
        <f t="shared" si="202"/>
        <v>4.9529361005204091</v>
      </c>
      <c r="I6524" s="5">
        <f t="shared" si="203"/>
        <v>-8.9020771513353303</v>
      </c>
    </row>
    <row r="6525" spans="1:9" ht="25" customHeight="1">
      <c r="A6525" s="1"/>
      <c r="B6525" s="1">
        <v>315</v>
      </c>
      <c r="C6525" s="13" t="s">
        <v>47</v>
      </c>
      <c r="D6525" s="4">
        <v>45382</v>
      </c>
      <c r="E6525" s="4">
        <v>45401</v>
      </c>
      <c r="F6525" s="5">
        <v>1.3726160091641626</v>
      </c>
      <c r="G6525" s="5">
        <f>'PG facts'!D64</f>
        <v>-4</v>
      </c>
      <c r="H6525" s="5">
        <f t="shared" si="202"/>
        <v>1.8840747086137526</v>
      </c>
      <c r="I6525" s="5">
        <f t="shared" si="203"/>
        <v>-5.4904640366566504</v>
      </c>
    </row>
    <row r="6526" spans="1:9" ht="25" customHeight="1">
      <c r="A6526" s="1"/>
      <c r="B6526" s="1">
        <v>315</v>
      </c>
      <c r="C6526" s="13" t="s">
        <v>47</v>
      </c>
      <c r="D6526" s="4">
        <v>45473</v>
      </c>
      <c r="E6526" s="4">
        <v>45503</v>
      </c>
      <c r="F6526" s="5">
        <v>2.2805943792830297</v>
      </c>
      <c r="G6526" s="5">
        <f>'PG facts'!D71</f>
        <v>1</v>
      </c>
      <c r="H6526" s="5">
        <f t="shared" si="202"/>
        <v>5.2011107228173472</v>
      </c>
      <c r="I6526" s="5">
        <f t="shared" si="203"/>
        <v>2.2805943792830297</v>
      </c>
    </row>
    <row r="6527" spans="1:9" ht="25" customHeight="1">
      <c r="A6527" s="1"/>
      <c r="B6527" s="1">
        <v>315</v>
      </c>
      <c r="C6527" s="13" t="s">
        <v>47</v>
      </c>
      <c r="D6527" s="4">
        <v>45565</v>
      </c>
      <c r="E6527" s="4">
        <v>45583</v>
      </c>
      <c r="F6527" s="5">
        <v>2.6501995362399722</v>
      </c>
      <c r="G6527" s="5">
        <f>'PG facts'!D78</f>
        <v>-1</v>
      </c>
      <c r="H6527" s="5">
        <f t="shared" si="202"/>
        <v>7.0235575818865632</v>
      </c>
      <c r="I6527" s="5">
        <f t="shared" si="203"/>
        <v>-2.6501995362399722</v>
      </c>
    </row>
    <row r="6528" spans="1:9" ht="25" customHeight="1">
      <c r="A6528" s="1"/>
      <c r="B6528" s="1">
        <v>315</v>
      </c>
      <c r="C6528" s="13" t="s">
        <v>47</v>
      </c>
      <c r="D6528" s="4">
        <v>45657</v>
      </c>
      <c r="E6528" s="4">
        <v>45679</v>
      </c>
      <c r="F6528" s="5">
        <v>2.7872397144634409</v>
      </c>
      <c r="G6528" s="5">
        <f>'PG facts'!D85</f>
        <v>0</v>
      </c>
      <c r="H6528" s="5">
        <f t="shared" si="202"/>
        <v>7.7687052258822433</v>
      </c>
      <c r="I6528" s="5">
        <f t="shared" si="203"/>
        <v>0</v>
      </c>
    </row>
    <row r="6529" spans="1:9" ht="25" customHeight="1">
      <c r="A6529" s="1"/>
      <c r="B6529" s="1">
        <v>315</v>
      </c>
      <c r="C6529" s="13" t="s">
        <v>47</v>
      </c>
      <c r="D6529" s="4">
        <v>45747</v>
      </c>
      <c r="E6529" s="4">
        <v>45771</v>
      </c>
      <c r="F6529" s="5">
        <v>3.7498513143808809</v>
      </c>
      <c r="G6529" s="5">
        <f>'PG facts'!D92</f>
        <v>-1</v>
      </c>
      <c r="H6529" s="5">
        <f t="shared" si="202"/>
        <v>14.06138487996402</v>
      </c>
      <c r="I6529" s="5">
        <f t="shared" si="203"/>
        <v>-3.7498513143808809</v>
      </c>
    </row>
    <row r="6530" spans="1:9" ht="25" customHeight="1">
      <c r="A6530" s="1"/>
      <c r="B6530" s="1">
        <v>315</v>
      </c>
      <c r="C6530" s="13" t="s">
        <v>47</v>
      </c>
      <c r="D6530" s="4">
        <v>45838</v>
      </c>
      <c r="E6530" s="4">
        <v>45867</v>
      </c>
      <c r="F6530" s="5">
        <v>3.2332744751814912</v>
      </c>
      <c r="G6530" s="5">
        <f>'PG facts'!D99</f>
        <v>-2</v>
      </c>
      <c r="H6530" s="5">
        <f t="shared" si="202"/>
        <v>10.454063831860148</v>
      </c>
      <c r="I6530" s="5">
        <f t="shared" si="203"/>
        <v>-6.4665489503629825</v>
      </c>
    </row>
    <row r="6531" spans="1:9" ht="25" customHeight="1">
      <c r="A6531" s="1"/>
      <c r="B6531" s="1">
        <v>315</v>
      </c>
      <c r="C6531" s="13" t="s">
        <v>50</v>
      </c>
      <c r="D6531" s="4">
        <v>44742</v>
      </c>
      <c r="E6531" s="4">
        <v>44771</v>
      </c>
      <c r="F6531" s="5">
        <v>3.5989104881054779</v>
      </c>
      <c r="G6531" s="5">
        <f>'PG facts'!D15</f>
        <v>0</v>
      </c>
      <c r="H6531" s="5">
        <f t="shared" si="202"/>
        <v>12.952156701395609</v>
      </c>
      <c r="I6531" s="5">
        <f t="shared" si="203"/>
        <v>0</v>
      </c>
    </row>
    <row r="6532" spans="1:9" ht="25" customHeight="1">
      <c r="A6532" s="1"/>
      <c r="B6532" s="1">
        <v>315</v>
      </c>
      <c r="C6532" s="13" t="s">
        <v>50</v>
      </c>
      <c r="D6532" s="4">
        <v>44834</v>
      </c>
      <c r="E6532" s="4">
        <v>44853</v>
      </c>
      <c r="F6532" s="5">
        <v>-3.7966210073037132E-2</v>
      </c>
      <c r="G6532" s="5">
        <f>'PG facts'!D22</f>
        <v>-2</v>
      </c>
      <c r="H6532" s="5">
        <f t="shared" si="202"/>
        <v>1.4414331073099862E-3</v>
      </c>
      <c r="I6532" s="5">
        <f t="shared" si="203"/>
        <v>7.5932420146074264E-2</v>
      </c>
    </row>
    <row r="6533" spans="1:9" ht="25" customHeight="1">
      <c r="A6533" s="1"/>
      <c r="B6533" s="1">
        <v>315</v>
      </c>
      <c r="C6533" s="13" t="s">
        <v>50</v>
      </c>
      <c r="D6533" s="4">
        <v>44926</v>
      </c>
      <c r="E6533" s="4">
        <v>44945</v>
      </c>
      <c r="F6533" s="5">
        <v>-0.97428175390660288</v>
      </c>
      <c r="G6533" s="5">
        <f>'PG facts'!D29</f>
        <v>-1</v>
      </c>
      <c r="H6533" s="5">
        <f t="shared" si="202"/>
        <v>0.94922493599532631</v>
      </c>
      <c r="I6533" s="5">
        <f t="shared" si="203"/>
        <v>0.97428175390660288</v>
      </c>
    </row>
    <row r="6534" spans="1:9" ht="25" customHeight="1">
      <c r="A6534" s="1"/>
      <c r="B6534" s="1">
        <v>315</v>
      </c>
      <c r="C6534" s="13" t="s">
        <v>50</v>
      </c>
      <c r="D6534" s="4">
        <v>45016</v>
      </c>
      <c r="E6534" s="4">
        <v>45037</v>
      </c>
      <c r="F6534" s="5">
        <v>-1.7083333333333339</v>
      </c>
      <c r="G6534" s="5">
        <f>'PG facts'!D36</f>
        <v>1</v>
      </c>
      <c r="H6534" s="5">
        <f t="shared" ref="H6534:H6597" si="204">F6534^2</f>
        <v>2.9184027777777799</v>
      </c>
      <c r="I6534" s="5">
        <f t="shared" ref="I6534:I6597" si="205">F6534*G6534</f>
        <v>-1.7083333333333339</v>
      </c>
    </row>
    <row r="6535" spans="1:9" ht="25" customHeight="1">
      <c r="A6535" s="1"/>
      <c r="B6535" s="1">
        <v>315</v>
      </c>
      <c r="C6535" s="13" t="s">
        <v>50</v>
      </c>
      <c r="D6535" s="4">
        <v>45107</v>
      </c>
      <c r="E6535" s="4">
        <v>45135</v>
      </c>
      <c r="F6535" s="5">
        <v>-0.51383557261676094</v>
      </c>
      <c r="G6535" s="5">
        <f>'PG facts'!D43</f>
        <v>-3</v>
      </c>
      <c r="H6535" s="5">
        <f t="shared" si="204"/>
        <v>0.26402699568639459</v>
      </c>
      <c r="I6535" s="5">
        <f t="shared" si="205"/>
        <v>1.5415067178502828</v>
      </c>
    </row>
    <row r="6536" spans="1:9" ht="25" customHeight="1">
      <c r="A6536" s="1"/>
      <c r="B6536" s="1">
        <v>315</v>
      </c>
      <c r="C6536" s="13" t="s">
        <v>50</v>
      </c>
      <c r="D6536" s="4">
        <v>45199</v>
      </c>
      <c r="E6536" s="4">
        <v>45217</v>
      </c>
      <c r="F6536" s="5">
        <v>-0.38380425982749156</v>
      </c>
      <c r="G6536" s="5">
        <f>'PG facts'!D50</f>
        <v>2</v>
      </c>
      <c r="H6536" s="5">
        <f t="shared" si="204"/>
        <v>0.14730570986172864</v>
      </c>
      <c r="I6536" s="5">
        <f t="shared" si="205"/>
        <v>-0.76760851965498311</v>
      </c>
    </row>
    <row r="6537" spans="1:9" ht="25" customHeight="1">
      <c r="A6537" s="1"/>
      <c r="B6537" s="1">
        <v>315</v>
      </c>
      <c r="C6537" s="13" t="s">
        <v>50</v>
      </c>
      <c r="D6537" s="4">
        <v>45291</v>
      </c>
      <c r="E6537" s="4">
        <v>45314</v>
      </c>
      <c r="F6537" s="5">
        <v>1.1893013232362026</v>
      </c>
      <c r="G6537" s="5">
        <f>'PG facts'!D57</f>
        <v>-4</v>
      </c>
      <c r="H6537" s="5">
        <f t="shared" si="204"/>
        <v>1.4144376374513825</v>
      </c>
      <c r="I6537" s="5">
        <f t="shared" si="205"/>
        <v>-4.7572052929448105</v>
      </c>
    </row>
    <row r="6538" spans="1:9" ht="25" customHeight="1">
      <c r="A6538" s="1"/>
      <c r="B6538" s="1">
        <v>315</v>
      </c>
      <c r="C6538" s="13" t="s">
        <v>50</v>
      </c>
      <c r="D6538" s="4">
        <v>45382</v>
      </c>
      <c r="E6538" s="4">
        <v>45401</v>
      </c>
      <c r="F6538" s="5">
        <v>2.2255192878338326</v>
      </c>
      <c r="G6538" s="5">
        <f>'PG facts'!D64</f>
        <v>-4</v>
      </c>
      <c r="H6538" s="5">
        <f t="shared" si="204"/>
        <v>4.9529361005204091</v>
      </c>
      <c r="I6538" s="5">
        <f t="shared" si="205"/>
        <v>-8.9020771513353303</v>
      </c>
    </row>
    <row r="6539" spans="1:9" ht="25" customHeight="1">
      <c r="A6539" s="1"/>
      <c r="B6539" s="1">
        <v>315</v>
      </c>
      <c r="C6539" s="13" t="s">
        <v>50</v>
      </c>
      <c r="D6539" s="4">
        <v>45473</v>
      </c>
      <c r="E6539" s="4">
        <v>45503</v>
      </c>
      <c r="F6539" s="5">
        <v>1.3726160091641626</v>
      </c>
      <c r="G6539" s="5">
        <f>'PG facts'!D71</f>
        <v>1</v>
      </c>
      <c r="H6539" s="5">
        <f t="shared" si="204"/>
        <v>1.8840747086137526</v>
      </c>
      <c r="I6539" s="5">
        <f t="shared" si="205"/>
        <v>1.3726160091641626</v>
      </c>
    </row>
    <row r="6540" spans="1:9" ht="25" customHeight="1">
      <c r="A6540" s="1"/>
      <c r="B6540" s="1">
        <v>315</v>
      </c>
      <c r="C6540" s="13" t="s">
        <v>50</v>
      </c>
      <c r="D6540" s="4">
        <v>45565</v>
      </c>
      <c r="E6540" s="4">
        <v>45583</v>
      </c>
      <c r="F6540" s="5">
        <v>2.2805943792830297</v>
      </c>
      <c r="G6540" s="5">
        <f>'PG facts'!D78</f>
        <v>-1</v>
      </c>
      <c r="H6540" s="5">
        <f t="shared" si="204"/>
        <v>5.2011107228173472</v>
      </c>
      <c r="I6540" s="5">
        <f t="shared" si="205"/>
        <v>-2.2805943792830297</v>
      </c>
    </row>
    <row r="6541" spans="1:9" ht="25" customHeight="1">
      <c r="A6541" s="1"/>
      <c r="B6541" s="1">
        <v>315</v>
      </c>
      <c r="C6541" s="13" t="s">
        <v>50</v>
      </c>
      <c r="D6541" s="4">
        <v>45657</v>
      </c>
      <c r="E6541" s="4">
        <v>45679</v>
      </c>
      <c r="F6541" s="5">
        <v>2.6501995362399722</v>
      </c>
      <c r="G6541" s="5">
        <f>'PG facts'!D85</f>
        <v>0</v>
      </c>
      <c r="H6541" s="5">
        <f t="shared" si="204"/>
        <v>7.0235575818865632</v>
      </c>
      <c r="I6541" s="5">
        <f t="shared" si="205"/>
        <v>0</v>
      </c>
    </row>
    <row r="6542" spans="1:9" ht="25" customHeight="1">
      <c r="A6542" s="1"/>
      <c r="B6542" s="1">
        <v>315</v>
      </c>
      <c r="C6542" s="13" t="s">
        <v>50</v>
      </c>
      <c r="D6542" s="4">
        <v>45747</v>
      </c>
      <c r="E6542" s="4">
        <v>45771</v>
      </c>
      <c r="F6542" s="5">
        <v>2.7872397144634409</v>
      </c>
      <c r="G6542" s="5">
        <f>'PG facts'!D92</f>
        <v>-1</v>
      </c>
      <c r="H6542" s="5">
        <f t="shared" si="204"/>
        <v>7.7687052258822433</v>
      </c>
      <c r="I6542" s="5">
        <f t="shared" si="205"/>
        <v>-2.7872397144634409</v>
      </c>
    </row>
    <row r="6543" spans="1:9" ht="25" customHeight="1">
      <c r="A6543" s="1"/>
      <c r="B6543" s="1">
        <v>315</v>
      </c>
      <c r="C6543" s="13" t="s">
        <v>50</v>
      </c>
      <c r="D6543" s="4">
        <v>45838</v>
      </c>
      <c r="E6543" s="4">
        <v>45867</v>
      </c>
      <c r="F6543" s="5">
        <v>3.7498513143808809</v>
      </c>
      <c r="G6543" s="5">
        <f>'PG facts'!D99</f>
        <v>-2</v>
      </c>
      <c r="H6543" s="5">
        <f t="shared" si="204"/>
        <v>14.06138487996402</v>
      </c>
      <c r="I6543" s="5">
        <f t="shared" si="205"/>
        <v>-7.4997026287617619</v>
      </c>
    </row>
    <row r="6544" spans="1:9" ht="25" customHeight="1">
      <c r="A6544" s="1"/>
      <c r="B6544" s="1">
        <v>316</v>
      </c>
      <c r="C6544" s="13" t="s">
        <v>47</v>
      </c>
      <c r="D6544" s="4">
        <v>44651</v>
      </c>
      <c r="E6544" s="4">
        <v>44671</v>
      </c>
      <c r="F6544" s="5">
        <v>3.4048088537418808</v>
      </c>
      <c r="G6544" s="5">
        <f>'PG facts'!D9</f>
        <v>5</v>
      </c>
      <c r="H6544" s="5">
        <f t="shared" si="204"/>
        <v>11.5927233305191</v>
      </c>
      <c r="I6544" s="5">
        <f t="shared" si="205"/>
        <v>17.024044268709403</v>
      </c>
    </row>
    <row r="6545" spans="1:9" ht="25" customHeight="1">
      <c r="A6545" s="1"/>
      <c r="B6545" s="1">
        <v>316</v>
      </c>
      <c r="C6545" s="13" t="s">
        <v>47</v>
      </c>
      <c r="D6545" s="4">
        <v>44742</v>
      </c>
      <c r="E6545" s="4">
        <v>44771</v>
      </c>
      <c r="F6545" s="5">
        <v>-0.26864270520209343</v>
      </c>
      <c r="G6545" s="5">
        <f>'PG facts'!D16</f>
        <v>-1</v>
      </c>
      <c r="H6545" s="5">
        <f t="shared" si="204"/>
        <v>7.2168903058298872E-2</v>
      </c>
      <c r="I6545" s="5">
        <f t="shared" si="205"/>
        <v>0.26864270520209343</v>
      </c>
    </row>
    <row r="6546" spans="1:9" ht="25" customHeight="1">
      <c r="A6546" s="1"/>
      <c r="B6546" s="1">
        <v>316</v>
      </c>
      <c r="C6546" s="13" t="s">
        <v>47</v>
      </c>
      <c r="D6546" s="4">
        <v>44834</v>
      </c>
      <c r="E6546" s="4">
        <v>44853</v>
      </c>
      <c r="F6546" s="5">
        <v>-0.97880747126437573</v>
      </c>
      <c r="G6546" s="5">
        <f>'PG facts'!D23</f>
        <v>-4</v>
      </c>
      <c r="H6546" s="5">
        <f t="shared" si="204"/>
        <v>0.95806406580296166</v>
      </c>
      <c r="I6546" s="5">
        <f t="shared" si="205"/>
        <v>3.9152298850575029</v>
      </c>
    </row>
    <row r="6547" spans="1:9" ht="25" customHeight="1">
      <c r="A6547" s="1"/>
      <c r="B6547" s="1">
        <v>316</v>
      </c>
      <c r="C6547" s="13" t="s">
        <v>47</v>
      </c>
      <c r="D6547" s="4">
        <v>44926</v>
      </c>
      <c r="E6547" s="4">
        <v>44945</v>
      </c>
      <c r="F6547" s="5">
        <v>-1.5609194946349714</v>
      </c>
      <c r="G6547" s="5">
        <f>'PG facts'!D30</f>
        <v>-7</v>
      </c>
      <c r="H6547" s="5">
        <f t="shared" si="204"/>
        <v>2.4364696687314944</v>
      </c>
      <c r="I6547" s="5">
        <f t="shared" si="205"/>
        <v>10.9264364624448</v>
      </c>
    </row>
    <row r="6548" spans="1:9" ht="25" customHeight="1">
      <c r="A6548" s="1"/>
      <c r="B6548" s="1">
        <v>316</v>
      </c>
      <c r="C6548" s="13" t="s">
        <v>47</v>
      </c>
      <c r="D6548" s="4">
        <v>45016</v>
      </c>
      <c r="E6548" s="4">
        <v>45037</v>
      </c>
      <c r="F6548" s="5">
        <v>-0.28354349497309306</v>
      </c>
      <c r="G6548" s="5">
        <f>'PG facts'!D37</f>
        <v>-5</v>
      </c>
      <c r="H6548" s="5">
        <f t="shared" si="204"/>
        <v>8.0396913541556453E-2</v>
      </c>
      <c r="I6548" s="5">
        <f t="shared" si="205"/>
        <v>1.4177174748654653</v>
      </c>
    </row>
    <row r="6549" spans="1:9" ht="25" customHeight="1">
      <c r="A6549" s="1"/>
      <c r="B6549" s="1">
        <v>316</v>
      </c>
      <c r="C6549" s="13" t="s">
        <v>47</v>
      </c>
      <c r="D6549" s="4">
        <v>45107</v>
      </c>
      <c r="E6549" s="4">
        <v>45135</v>
      </c>
      <c r="F6549" s="5">
        <v>-7.7104862613153191E-2</v>
      </c>
      <c r="G6549" s="5">
        <f>'PG facts'!D44</f>
        <v>-2</v>
      </c>
      <c r="H6549" s="5">
        <f t="shared" si="204"/>
        <v>5.9451598385932289E-3</v>
      </c>
      <c r="I6549" s="5">
        <f t="shared" si="205"/>
        <v>0.15420972522630638</v>
      </c>
    </row>
    <row r="6550" spans="1:9" ht="25" customHeight="1">
      <c r="A6550" s="1"/>
      <c r="B6550" s="1">
        <v>316</v>
      </c>
      <c r="C6550" s="13" t="s">
        <v>47</v>
      </c>
      <c r="D6550" s="4">
        <v>45199</v>
      </c>
      <c r="E6550" s="4">
        <v>45217</v>
      </c>
      <c r="F6550" s="5">
        <v>1.3149542033191297</v>
      </c>
      <c r="G6550" s="5">
        <f>'PG facts'!D51</f>
        <v>0</v>
      </c>
      <c r="H6550" s="5">
        <f t="shared" si="204"/>
        <v>1.7291045568266472</v>
      </c>
      <c r="I6550" s="5">
        <f t="shared" si="205"/>
        <v>0</v>
      </c>
    </row>
    <row r="6551" spans="1:9" ht="25" customHeight="1">
      <c r="A6551" s="1"/>
      <c r="B6551" s="1">
        <v>316</v>
      </c>
      <c r="C6551" s="13" t="s">
        <v>47</v>
      </c>
      <c r="D6551" s="4">
        <v>45291</v>
      </c>
      <c r="E6551" s="4">
        <v>45314</v>
      </c>
      <c r="F6551" s="5">
        <v>2.2032156673114089</v>
      </c>
      <c r="G6551" s="5">
        <f>'PG facts'!D58</f>
        <v>1</v>
      </c>
      <c r="H6551" s="5">
        <f t="shared" si="204"/>
        <v>4.854159276686457</v>
      </c>
      <c r="I6551" s="5">
        <f t="shared" si="205"/>
        <v>2.2032156673114089</v>
      </c>
    </row>
    <row r="6552" spans="1:9" ht="25" customHeight="1">
      <c r="A6552" s="1"/>
      <c r="B6552" s="1">
        <v>316</v>
      </c>
      <c r="C6552" s="13" t="s">
        <v>47</v>
      </c>
      <c r="D6552" s="4">
        <v>45382</v>
      </c>
      <c r="E6552" s="4">
        <v>45401</v>
      </c>
      <c r="F6552" s="5">
        <v>1.360673628563136</v>
      </c>
      <c r="G6552" s="5">
        <f>'PG facts'!D65</f>
        <v>1</v>
      </c>
      <c r="H6552" s="5">
        <f t="shared" si="204"/>
        <v>1.851432723467171</v>
      </c>
      <c r="I6552" s="5">
        <f t="shared" si="205"/>
        <v>1.360673628563136</v>
      </c>
    </row>
    <row r="6553" spans="1:9" ht="25" customHeight="1">
      <c r="A6553" s="1"/>
      <c r="B6553" s="1">
        <v>316</v>
      </c>
      <c r="C6553" s="13" t="s">
        <v>47</v>
      </c>
      <c r="D6553" s="4">
        <v>45473</v>
      </c>
      <c r="E6553" s="4">
        <v>45503</v>
      </c>
      <c r="F6553" s="5">
        <v>1.8739916021125014</v>
      </c>
      <c r="G6553" s="5">
        <f>'PG facts'!D72</f>
        <v>3</v>
      </c>
      <c r="H6553" s="5">
        <f t="shared" si="204"/>
        <v>3.5118445247881795</v>
      </c>
      <c r="I6553" s="5">
        <f t="shared" si="205"/>
        <v>5.6219748063375041</v>
      </c>
    </row>
    <row r="6554" spans="1:9" ht="25" customHeight="1">
      <c r="A6554" s="1"/>
      <c r="B6554" s="1">
        <v>316</v>
      </c>
      <c r="C6554" s="13" t="s">
        <v>47</v>
      </c>
      <c r="D6554" s="4">
        <v>45565</v>
      </c>
      <c r="E6554" s="4">
        <v>45583</v>
      </c>
      <c r="F6554" s="5">
        <v>2.247682698810527</v>
      </c>
      <c r="G6554" s="5">
        <f>'PG facts'!D79</f>
        <v>1</v>
      </c>
      <c r="H6554" s="5">
        <f t="shared" si="204"/>
        <v>5.0520775145321739</v>
      </c>
      <c r="I6554" s="5">
        <f t="shared" si="205"/>
        <v>2.247682698810527</v>
      </c>
    </row>
    <row r="6555" spans="1:9" ht="25" customHeight="1">
      <c r="A6555" s="1"/>
      <c r="B6555" s="1">
        <v>316</v>
      </c>
      <c r="C6555" s="13" t="s">
        <v>47</v>
      </c>
      <c r="D6555" s="4">
        <v>45657</v>
      </c>
      <c r="E6555" s="4">
        <v>45679</v>
      </c>
      <c r="F6555" s="5">
        <v>2.1103784092813216</v>
      </c>
      <c r="G6555" s="5">
        <f>'PG facts'!D86</f>
        <v>2</v>
      </c>
      <c r="H6555" s="5">
        <f t="shared" si="204"/>
        <v>4.453697030360761</v>
      </c>
      <c r="I6555" s="5">
        <f t="shared" si="205"/>
        <v>4.2207568185626432</v>
      </c>
    </row>
    <row r="6556" spans="1:9" ht="25" customHeight="1">
      <c r="A6556" s="1"/>
      <c r="B6556" s="1">
        <v>316</v>
      </c>
      <c r="C6556" s="13" t="s">
        <v>47</v>
      </c>
      <c r="D6556" s="4">
        <v>45747</v>
      </c>
      <c r="E6556" s="4">
        <v>45771</v>
      </c>
      <c r="F6556" s="5">
        <v>2.8695325773440361</v>
      </c>
      <c r="G6556" s="5">
        <f>'PG facts'!D93</f>
        <v>0</v>
      </c>
      <c r="H6556" s="5">
        <f t="shared" si="204"/>
        <v>8.2342172124387059</v>
      </c>
      <c r="I6556" s="5">
        <f t="shared" si="205"/>
        <v>0</v>
      </c>
    </row>
    <row r="6557" spans="1:9" ht="25" customHeight="1">
      <c r="A6557" s="1"/>
      <c r="B6557" s="1">
        <v>316</v>
      </c>
      <c r="C6557" s="13" t="s">
        <v>50</v>
      </c>
      <c r="D6557" s="4">
        <v>44742</v>
      </c>
      <c r="E6557" s="4">
        <v>44771</v>
      </c>
      <c r="F6557" s="5">
        <v>3.4048088537418808</v>
      </c>
      <c r="G6557" s="5">
        <f>'PG facts'!D16</f>
        <v>-1</v>
      </c>
      <c r="H6557" s="5">
        <f t="shared" si="204"/>
        <v>11.5927233305191</v>
      </c>
      <c r="I6557" s="5">
        <f t="shared" si="205"/>
        <v>-3.4048088537418808</v>
      </c>
    </row>
    <row r="6558" spans="1:9" ht="25" customHeight="1">
      <c r="A6558" s="1"/>
      <c r="B6558" s="1">
        <v>316</v>
      </c>
      <c r="C6558" s="13" t="s">
        <v>50</v>
      </c>
      <c r="D6558" s="4">
        <v>44834</v>
      </c>
      <c r="E6558" s="4">
        <v>44853</v>
      </c>
      <c r="F6558" s="5">
        <v>-0.26864270520209343</v>
      </c>
      <c r="G6558" s="5">
        <f>'PG facts'!D23</f>
        <v>-4</v>
      </c>
      <c r="H6558" s="5">
        <f t="shared" si="204"/>
        <v>7.2168903058298872E-2</v>
      </c>
      <c r="I6558" s="5">
        <f t="shared" si="205"/>
        <v>1.0745708208083737</v>
      </c>
    </row>
    <row r="6559" spans="1:9" ht="25" customHeight="1">
      <c r="A6559" s="1"/>
      <c r="B6559" s="1">
        <v>316</v>
      </c>
      <c r="C6559" s="13" t="s">
        <v>50</v>
      </c>
      <c r="D6559" s="4">
        <v>44926</v>
      </c>
      <c r="E6559" s="4">
        <v>44945</v>
      </c>
      <c r="F6559" s="5">
        <v>-0.97880747126437573</v>
      </c>
      <c r="G6559" s="5">
        <f>'PG facts'!D30</f>
        <v>-7</v>
      </c>
      <c r="H6559" s="5">
        <f t="shared" si="204"/>
        <v>0.95806406580296166</v>
      </c>
      <c r="I6559" s="5">
        <f t="shared" si="205"/>
        <v>6.8516522988506301</v>
      </c>
    </row>
    <row r="6560" spans="1:9" ht="25" customHeight="1">
      <c r="A6560" s="1"/>
      <c r="B6560" s="1">
        <v>316</v>
      </c>
      <c r="C6560" s="13" t="s">
        <v>50</v>
      </c>
      <c r="D6560" s="4">
        <v>45016</v>
      </c>
      <c r="E6560" s="4">
        <v>45037</v>
      </c>
      <c r="F6560" s="5">
        <v>-1.5609194946349714</v>
      </c>
      <c r="G6560" s="5">
        <f>'PG facts'!D37</f>
        <v>-5</v>
      </c>
      <c r="H6560" s="5">
        <f t="shared" si="204"/>
        <v>2.4364696687314944</v>
      </c>
      <c r="I6560" s="5">
        <f t="shared" si="205"/>
        <v>7.8045974731748569</v>
      </c>
    </row>
    <row r="6561" spans="1:9" ht="25" customHeight="1">
      <c r="A6561" s="1"/>
      <c r="B6561" s="1">
        <v>316</v>
      </c>
      <c r="C6561" s="13" t="s">
        <v>50</v>
      </c>
      <c r="D6561" s="4">
        <v>45107</v>
      </c>
      <c r="E6561" s="4">
        <v>45135</v>
      </c>
      <c r="F6561" s="5">
        <v>-0.28354349497309306</v>
      </c>
      <c r="G6561" s="5">
        <f>'PG facts'!D44</f>
        <v>-2</v>
      </c>
      <c r="H6561" s="5">
        <f t="shared" si="204"/>
        <v>8.0396913541556453E-2</v>
      </c>
      <c r="I6561" s="5">
        <f t="shared" si="205"/>
        <v>0.56708698994618612</v>
      </c>
    </row>
    <row r="6562" spans="1:9" ht="25" customHeight="1">
      <c r="A6562" s="1"/>
      <c r="B6562" s="1">
        <v>316</v>
      </c>
      <c r="C6562" s="13" t="s">
        <v>50</v>
      </c>
      <c r="D6562" s="4">
        <v>45199</v>
      </c>
      <c r="E6562" s="4">
        <v>45217</v>
      </c>
      <c r="F6562" s="5">
        <v>-7.7104862613153191E-2</v>
      </c>
      <c r="G6562" s="5">
        <f>'PG facts'!D51</f>
        <v>0</v>
      </c>
      <c r="H6562" s="5">
        <f t="shared" si="204"/>
        <v>5.9451598385932289E-3</v>
      </c>
      <c r="I6562" s="5">
        <f t="shared" si="205"/>
        <v>0</v>
      </c>
    </row>
    <row r="6563" spans="1:9" ht="25" customHeight="1">
      <c r="A6563" s="1"/>
      <c r="B6563" s="1">
        <v>316</v>
      </c>
      <c r="C6563" s="13" t="s">
        <v>50</v>
      </c>
      <c r="D6563" s="4">
        <v>45291</v>
      </c>
      <c r="E6563" s="4">
        <v>45314</v>
      </c>
      <c r="F6563" s="5">
        <v>1.3149542033191297</v>
      </c>
      <c r="G6563" s="5">
        <f>'PG facts'!D58</f>
        <v>1</v>
      </c>
      <c r="H6563" s="5">
        <f t="shared" si="204"/>
        <v>1.7291045568266472</v>
      </c>
      <c r="I6563" s="5">
        <f t="shared" si="205"/>
        <v>1.3149542033191297</v>
      </c>
    </row>
    <row r="6564" spans="1:9" ht="25" customHeight="1">
      <c r="A6564" s="1"/>
      <c r="B6564" s="1">
        <v>316</v>
      </c>
      <c r="C6564" s="13" t="s">
        <v>50</v>
      </c>
      <c r="D6564" s="4">
        <v>45382</v>
      </c>
      <c r="E6564" s="4">
        <v>45401</v>
      </c>
      <c r="F6564" s="5">
        <v>2.2032156673114089</v>
      </c>
      <c r="G6564" s="5">
        <f>'PG facts'!D65</f>
        <v>1</v>
      </c>
      <c r="H6564" s="5">
        <f t="shared" si="204"/>
        <v>4.854159276686457</v>
      </c>
      <c r="I6564" s="5">
        <f t="shared" si="205"/>
        <v>2.2032156673114089</v>
      </c>
    </row>
    <row r="6565" spans="1:9" ht="25" customHeight="1">
      <c r="A6565" s="1"/>
      <c r="B6565" s="1">
        <v>316</v>
      </c>
      <c r="C6565" s="13" t="s">
        <v>50</v>
      </c>
      <c r="D6565" s="4">
        <v>45473</v>
      </c>
      <c r="E6565" s="4">
        <v>45503</v>
      </c>
      <c r="F6565" s="5">
        <v>1.360673628563136</v>
      </c>
      <c r="G6565" s="5">
        <f>'PG facts'!D72</f>
        <v>3</v>
      </c>
      <c r="H6565" s="5">
        <f t="shared" si="204"/>
        <v>1.851432723467171</v>
      </c>
      <c r="I6565" s="5">
        <f t="shared" si="205"/>
        <v>4.082020885689408</v>
      </c>
    </row>
    <row r="6566" spans="1:9" ht="25" customHeight="1">
      <c r="A6566" s="1"/>
      <c r="B6566" s="1">
        <v>316</v>
      </c>
      <c r="C6566" s="13" t="s">
        <v>50</v>
      </c>
      <c r="D6566" s="4">
        <v>45565</v>
      </c>
      <c r="E6566" s="4">
        <v>45583</v>
      </c>
      <c r="F6566" s="5">
        <v>1.8739916021125014</v>
      </c>
      <c r="G6566" s="5">
        <f>'PG facts'!D79</f>
        <v>1</v>
      </c>
      <c r="H6566" s="5">
        <f t="shared" si="204"/>
        <v>3.5118445247881795</v>
      </c>
      <c r="I6566" s="5">
        <f t="shared" si="205"/>
        <v>1.8739916021125014</v>
      </c>
    </row>
    <row r="6567" spans="1:9" ht="25" customHeight="1">
      <c r="A6567" s="1"/>
      <c r="B6567" s="1">
        <v>316</v>
      </c>
      <c r="C6567" s="13" t="s">
        <v>50</v>
      </c>
      <c r="D6567" s="4">
        <v>45657</v>
      </c>
      <c r="E6567" s="4">
        <v>45679</v>
      </c>
      <c r="F6567" s="5">
        <v>2.247682698810527</v>
      </c>
      <c r="G6567" s="5">
        <f>'PG facts'!D86</f>
        <v>2</v>
      </c>
      <c r="H6567" s="5">
        <f t="shared" si="204"/>
        <v>5.0520775145321739</v>
      </c>
      <c r="I6567" s="5">
        <f t="shared" si="205"/>
        <v>4.4953653976210539</v>
      </c>
    </row>
    <row r="6568" spans="1:9" ht="25" customHeight="1">
      <c r="A6568" s="1"/>
      <c r="B6568" s="1">
        <v>316</v>
      </c>
      <c r="C6568" s="13" t="s">
        <v>50</v>
      </c>
      <c r="D6568" s="4">
        <v>45747</v>
      </c>
      <c r="E6568" s="4">
        <v>45771</v>
      </c>
      <c r="F6568" s="5">
        <v>2.1103784092813216</v>
      </c>
      <c r="G6568" s="5">
        <f>'PG facts'!D93</f>
        <v>0</v>
      </c>
      <c r="H6568" s="5">
        <f t="shared" si="204"/>
        <v>4.453697030360761</v>
      </c>
      <c r="I6568" s="5">
        <f t="shared" si="205"/>
        <v>0</v>
      </c>
    </row>
    <row r="6569" spans="1:9" ht="25" customHeight="1">
      <c r="A6569" s="1"/>
      <c r="B6569" s="1">
        <v>317</v>
      </c>
      <c r="C6569" s="13" t="s">
        <v>47</v>
      </c>
      <c r="D6569" s="4">
        <v>44651</v>
      </c>
      <c r="E6569" s="4">
        <v>44671</v>
      </c>
      <c r="F6569" s="5">
        <v>3.4048088537418808</v>
      </c>
      <c r="G6569" s="5">
        <f>'PG facts'!D9</f>
        <v>5</v>
      </c>
      <c r="H6569" s="5">
        <f t="shared" si="204"/>
        <v>11.5927233305191</v>
      </c>
      <c r="I6569" s="5">
        <f t="shared" si="205"/>
        <v>17.024044268709403</v>
      </c>
    </row>
    <row r="6570" spans="1:9" ht="25" customHeight="1">
      <c r="A6570" s="1"/>
      <c r="B6570" s="1">
        <v>317</v>
      </c>
      <c r="C6570" s="13" t="s">
        <v>47</v>
      </c>
      <c r="D6570" s="4">
        <v>44742</v>
      </c>
      <c r="E6570" s="4">
        <v>44771</v>
      </c>
      <c r="F6570" s="5">
        <v>-0.26864270520209343</v>
      </c>
      <c r="G6570" s="5">
        <f>'PG facts'!D16</f>
        <v>-1</v>
      </c>
      <c r="H6570" s="5">
        <f t="shared" si="204"/>
        <v>7.2168903058298872E-2</v>
      </c>
      <c r="I6570" s="5">
        <f t="shared" si="205"/>
        <v>0.26864270520209343</v>
      </c>
    </row>
    <row r="6571" spans="1:9" ht="25" customHeight="1">
      <c r="A6571" s="1"/>
      <c r="B6571" s="1">
        <v>317</v>
      </c>
      <c r="C6571" s="13" t="s">
        <v>47</v>
      </c>
      <c r="D6571" s="4">
        <v>44834</v>
      </c>
      <c r="E6571" s="4">
        <v>44853</v>
      </c>
      <c r="F6571" s="5">
        <v>-0.97880747126437573</v>
      </c>
      <c r="G6571" s="5">
        <f>'PG facts'!D23</f>
        <v>-4</v>
      </c>
      <c r="H6571" s="5">
        <f t="shared" si="204"/>
        <v>0.95806406580296166</v>
      </c>
      <c r="I6571" s="5">
        <f t="shared" si="205"/>
        <v>3.9152298850575029</v>
      </c>
    </row>
    <row r="6572" spans="1:9" ht="25" customHeight="1">
      <c r="A6572" s="1"/>
      <c r="B6572" s="1">
        <v>317</v>
      </c>
      <c r="C6572" s="13" t="s">
        <v>47</v>
      </c>
      <c r="D6572" s="4">
        <v>44926</v>
      </c>
      <c r="E6572" s="4">
        <v>44945</v>
      </c>
      <c r="F6572" s="5">
        <v>-1.5609194946349714</v>
      </c>
      <c r="G6572" s="5">
        <f>'PG facts'!D30</f>
        <v>-7</v>
      </c>
      <c r="H6572" s="5">
        <f t="shared" si="204"/>
        <v>2.4364696687314944</v>
      </c>
      <c r="I6572" s="5">
        <f t="shared" si="205"/>
        <v>10.9264364624448</v>
      </c>
    </row>
    <row r="6573" spans="1:9" ht="25" customHeight="1">
      <c r="A6573" s="1"/>
      <c r="B6573" s="1">
        <v>317</v>
      </c>
      <c r="C6573" s="13" t="s">
        <v>47</v>
      </c>
      <c r="D6573" s="4">
        <v>45016</v>
      </c>
      <c r="E6573" s="4">
        <v>45037</v>
      </c>
      <c r="F6573" s="5">
        <v>-0.28354349497309306</v>
      </c>
      <c r="G6573" s="5">
        <f>'PG facts'!D37</f>
        <v>-5</v>
      </c>
      <c r="H6573" s="5">
        <f t="shared" si="204"/>
        <v>8.0396913541556453E-2</v>
      </c>
      <c r="I6573" s="5">
        <f t="shared" si="205"/>
        <v>1.4177174748654653</v>
      </c>
    </row>
    <row r="6574" spans="1:9" ht="25" customHeight="1">
      <c r="A6574" s="1"/>
      <c r="B6574" s="1">
        <v>317</v>
      </c>
      <c r="C6574" s="13" t="s">
        <v>47</v>
      </c>
      <c r="D6574" s="4">
        <v>45107</v>
      </c>
      <c r="E6574" s="4">
        <v>45135</v>
      </c>
      <c r="F6574" s="5">
        <v>-7.7104862613153191E-2</v>
      </c>
      <c r="G6574" s="5">
        <f>'PG facts'!D44</f>
        <v>-2</v>
      </c>
      <c r="H6574" s="5">
        <f t="shared" si="204"/>
        <v>5.9451598385932289E-3</v>
      </c>
      <c r="I6574" s="5">
        <f t="shared" si="205"/>
        <v>0.15420972522630638</v>
      </c>
    </row>
    <row r="6575" spans="1:9" ht="25" customHeight="1">
      <c r="A6575" s="1"/>
      <c r="B6575" s="1">
        <v>317</v>
      </c>
      <c r="C6575" s="13" t="s">
        <v>47</v>
      </c>
      <c r="D6575" s="4">
        <v>45199</v>
      </c>
      <c r="E6575" s="4">
        <v>45217</v>
      </c>
      <c r="F6575" s="5">
        <v>1.3149542033191297</v>
      </c>
      <c r="G6575" s="5">
        <f>'PG facts'!D51</f>
        <v>0</v>
      </c>
      <c r="H6575" s="5">
        <f t="shared" si="204"/>
        <v>1.7291045568266472</v>
      </c>
      <c r="I6575" s="5">
        <f t="shared" si="205"/>
        <v>0</v>
      </c>
    </row>
    <row r="6576" spans="1:9" ht="25" customHeight="1">
      <c r="A6576" s="1"/>
      <c r="B6576" s="1">
        <v>317</v>
      </c>
      <c r="C6576" s="13" t="s">
        <v>47</v>
      </c>
      <c r="D6576" s="4">
        <v>45291</v>
      </c>
      <c r="E6576" s="4">
        <v>45314</v>
      </c>
      <c r="F6576" s="5">
        <v>2.2032156673114089</v>
      </c>
      <c r="G6576" s="5">
        <f>'PG facts'!D58</f>
        <v>1</v>
      </c>
      <c r="H6576" s="5">
        <f t="shared" si="204"/>
        <v>4.854159276686457</v>
      </c>
      <c r="I6576" s="5">
        <f t="shared" si="205"/>
        <v>2.2032156673114089</v>
      </c>
    </row>
    <row r="6577" spans="1:9" ht="25" customHeight="1">
      <c r="A6577" s="1"/>
      <c r="B6577" s="1">
        <v>317</v>
      </c>
      <c r="C6577" s="13" t="s">
        <v>47</v>
      </c>
      <c r="D6577" s="4">
        <v>45382</v>
      </c>
      <c r="E6577" s="4">
        <v>45401</v>
      </c>
      <c r="F6577" s="5">
        <v>1.360673628563136</v>
      </c>
      <c r="G6577" s="5">
        <f>'PG facts'!D65</f>
        <v>1</v>
      </c>
      <c r="H6577" s="5">
        <f t="shared" si="204"/>
        <v>1.851432723467171</v>
      </c>
      <c r="I6577" s="5">
        <f t="shared" si="205"/>
        <v>1.360673628563136</v>
      </c>
    </row>
    <row r="6578" spans="1:9" ht="25" customHeight="1">
      <c r="A6578" s="1"/>
      <c r="B6578" s="1">
        <v>317</v>
      </c>
      <c r="C6578" s="13" t="s">
        <v>47</v>
      </c>
      <c r="D6578" s="4">
        <v>45473</v>
      </c>
      <c r="E6578" s="4">
        <v>45503</v>
      </c>
      <c r="F6578" s="5">
        <v>1.8739916021125014</v>
      </c>
      <c r="G6578" s="5">
        <f>'PG facts'!D72</f>
        <v>3</v>
      </c>
      <c r="H6578" s="5">
        <f t="shared" si="204"/>
        <v>3.5118445247881795</v>
      </c>
      <c r="I6578" s="5">
        <f t="shared" si="205"/>
        <v>5.6219748063375041</v>
      </c>
    </row>
    <row r="6579" spans="1:9" ht="25" customHeight="1">
      <c r="A6579" s="1"/>
      <c r="B6579" s="1">
        <v>317</v>
      </c>
      <c r="C6579" s="13" t="s">
        <v>47</v>
      </c>
      <c r="D6579" s="4">
        <v>45565</v>
      </c>
      <c r="E6579" s="4">
        <v>45583</v>
      </c>
      <c r="F6579" s="5">
        <v>2.247682698810527</v>
      </c>
      <c r="G6579" s="5">
        <f>'PG facts'!D79</f>
        <v>1</v>
      </c>
      <c r="H6579" s="5">
        <f t="shared" si="204"/>
        <v>5.0520775145321739</v>
      </c>
      <c r="I6579" s="5">
        <f t="shared" si="205"/>
        <v>2.247682698810527</v>
      </c>
    </row>
    <row r="6580" spans="1:9" ht="25" customHeight="1">
      <c r="A6580" s="1"/>
      <c r="B6580" s="1">
        <v>317</v>
      </c>
      <c r="C6580" s="13" t="s">
        <v>47</v>
      </c>
      <c r="D6580" s="4">
        <v>45657</v>
      </c>
      <c r="E6580" s="4">
        <v>45679</v>
      </c>
      <c r="F6580" s="5">
        <v>2.1103784092813216</v>
      </c>
      <c r="G6580" s="5">
        <f>'PG facts'!D86</f>
        <v>2</v>
      </c>
      <c r="H6580" s="5">
        <f t="shared" si="204"/>
        <v>4.453697030360761</v>
      </c>
      <c r="I6580" s="5">
        <f t="shared" si="205"/>
        <v>4.2207568185626432</v>
      </c>
    </row>
    <row r="6581" spans="1:9" ht="25" customHeight="1">
      <c r="A6581" s="1"/>
      <c r="B6581" s="1">
        <v>317</v>
      </c>
      <c r="C6581" s="13" t="s">
        <v>47</v>
      </c>
      <c r="D6581" s="4">
        <v>45747</v>
      </c>
      <c r="E6581" s="4">
        <v>45771</v>
      </c>
      <c r="F6581" s="5">
        <v>2.8695325773440361</v>
      </c>
      <c r="G6581" s="5">
        <f>'PG facts'!D93</f>
        <v>0</v>
      </c>
      <c r="H6581" s="5">
        <f t="shared" si="204"/>
        <v>8.2342172124387059</v>
      </c>
      <c r="I6581" s="5">
        <f t="shared" si="205"/>
        <v>0</v>
      </c>
    </row>
    <row r="6582" spans="1:9" ht="25" customHeight="1">
      <c r="A6582" s="1"/>
      <c r="B6582" s="1">
        <v>317</v>
      </c>
      <c r="C6582" s="13" t="s">
        <v>50</v>
      </c>
      <c r="D6582" s="4">
        <v>44742</v>
      </c>
      <c r="E6582" s="4">
        <v>44771</v>
      </c>
      <c r="F6582" s="5">
        <v>3.4048088537418808</v>
      </c>
      <c r="G6582" s="5">
        <f>'PG facts'!D16</f>
        <v>-1</v>
      </c>
      <c r="H6582" s="5">
        <f t="shared" si="204"/>
        <v>11.5927233305191</v>
      </c>
      <c r="I6582" s="5">
        <f t="shared" si="205"/>
        <v>-3.4048088537418808</v>
      </c>
    </row>
    <row r="6583" spans="1:9" ht="25" customHeight="1">
      <c r="A6583" s="1"/>
      <c r="B6583" s="1">
        <v>317</v>
      </c>
      <c r="C6583" s="13" t="s">
        <v>50</v>
      </c>
      <c r="D6583" s="4">
        <v>44834</v>
      </c>
      <c r="E6583" s="4">
        <v>44853</v>
      </c>
      <c r="F6583" s="5">
        <v>-0.26864270520209343</v>
      </c>
      <c r="G6583" s="5">
        <f>'PG facts'!D23</f>
        <v>-4</v>
      </c>
      <c r="H6583" s="5">
        <f t="shared" si="204"/>
        <v>7.2168903058298872E-2</v>
      </c>
      <c r="I6583" s="5">
        <f t="shared" si="205"/>
        <v>1.0745708208083737</v>
      </c>
    </row>
    <row r="6584" spans="1:9" ht="25" customHeight="1">
      <c r="A6584" s="1"/>
      <c r="B6584" s="1">
        <v>317</v>
      </c>
      <c r="C6584" s="13" t="s">
        <v>50</v>
      </c>
      <c r="D6584" s="4">
        <v>44926</v>
      </c>
      <c r="E6584" s="4">
        <v>44945</v>
      </c>
      <c r="F6584" s="5">
        <v>-0.97880747126437573</v>
      </c>
      <c r="G6584" s="5">
        <f>'PG facts'!D30</f>
        <v>-7</v>
      </c>
      <c r="H6584" s="5">
        <f t="shared" si="204"/>
        <v>0.95806406580296166</v>
      </c>
      <c r="I6584" s="5">
        <f t="shared" si="205"/>
        <v>6.8516522988506301</v>
      </c>
    </row>
    <row r="6585" spans="1:9" ht="25" customHeight="1">
      <c r="A6585" s="1"/>
      <c r="B6585" s="1">
        <v>317</v>
      </c>
      <c r="C6585" s="13" t="s">
        <v>50</v>
      </c>
      <c r="D6585" s="4">
        <v>45016</v>
      </c>
      <c r="E6585" s="4">
        <v>45037</v>
      </c>
      <c r="F6585" s="5">
        <v>-1.5609194946349714</v>
      </c>
      <c r="G6585" s="5">
        <f>'PG facts'!D37</f>
        <v>-5</v>
      </c>
      <c r="H6585" s="5">
        <f t="shared" si="204"/>
        <v>2.4364696687314944</v>
      </c>
      <c r="I6585" s="5">
        <f t="shared" si="205"/>
        <v>7.8045974731748569</v>
      </c>
    </row>
    <row r="6586" spans="1:9" ht="25" customHeight="1">
      <c r="A6586" s="1"/>
      <c r="B6586" s="1">
        <v>317</v>
      </c>
      <c r="C6586" s="13" t="s">
        <v>50</v>
      </c>
      <c r="D6586" s="4">
        <v>45107</v>
      </c>
      <c r="E6586" s="4">
        <v>45135</v>
      </c>
      <c r="F6586" s="5">
        <v>-0.28354349497309306</v>
      </c>
      <c r="G6586" s="5">
        <f>'PG facts'!D44</f>
        <v>-2</v>
      </c>
      <c r="H6586" s="5">
        <f t="shared" si="204"/>
        <v>8.0396913541556453E-2</v>
      </c>
      <c r="I6586" s="5">
        <f t="shared" si="205"/>
        <v>0.56708698994618612</v>
      </c>
    </row>
    <row r="6587" spans="1:9" ht="25" customHeight="1">
      <c r="A6587" s="1"/>
      <c r="B6587" s="1">
        <v>317</v>
      </c>
      <c r="C6587" s="13" t="s">
        <v>50</v>
      </c>
      <c r="D6587" s="4">
        <v>45199</v>
      </c>
      <c r="E6587" s="4">
        <v>45217</v>
      </c>
      <c r="F6587" s="5">
        <v>-7.7104862613153191E-2</v>
      </c>
      <c r="G6587" s="5">
        <f>'PG facts'!D51</f>
        <v>0</v>
      </c>
      <c r="H6587" s="5">
        <f t="shared" si="204"/>
        <v>5.9451598385932289E-3</v>
      </c>
      <c r="I6587" s="5">
        <f t="shared" si="205"/>
        <v>0</v>
      </c>
    </row>
    <row r="6588" spans="1:9" ht="25" customHeight="1">
      <c r="A6588" s="1"/>
      <c r="B6588" s="1">
        <v>317</v>
      </c>
      <c r="C6588" s="13" t="s">
        <v>50</v>
      </c>
      <c r="D6588" s="4">
        <v>45291</v>
      </c>
      <c r="E6588" s="4">
        <v>45314</v>
      </c>
      <c r="F6588" s="5">
        <v>1.3149542033191297</v>
      </c>
      <c r="G6588" s="5">
        <f>'PG facts'!D58</f>
        <v>1</v>
      </c>
      <c r="H6588" s="5">
        <f t="shared" si="204"/>
        <v>1.7291045568266472</v>
      </c>
      <c r="I6588" s="5">
        <f t="shared" si="205"/>
        <v>1.3149542033191297</v>
      </c>
    </row>
    <row r="6589" spans="1:9" ht="25" customHeight="1">
      <c r="A6589" s="1"/>
      <c r="B6589" s="1">
        <v>317</v>
      </c>
      <c r="C6589" s="13" t="s">
        <v>50</v>
      </c>
      <c r="D6589" s="4">
        <v>45382</v>
      </c>
      <c r="E6589" s="4">
        <v>45401</v>
      </c>
      <c r="F6589" s="5">
        <v>2.2032156673114089</v>
      </c>
      <c r="G6589" s="5">
        <f>'PG facts'!D65</f>
        <v>1</v>
      </c>
      <c r="H6589" s="5">
        <f t="shared" si="204"/>
        <v>4.854159276686457</v>
      </c>
      <c r="I6589" s="5">
        <f t="shared" si="205"/>
        <v>2.2032156673114089</v>
      </c>
    </row>
    <row r="6590" spans="1:9" ht="25" customHeight="1">
      <c r="A6590" s="1"/>
      <c r="B6590" s="1">
        <v>317</v>
      </c>
      <c r="C6590" s="13" t="s">
        <v>50</v>
      </c>
      <c r="D6590" s="4">
        <v>45473</v>
      </c>
      <c r="E6590" s="4">
        <v>45503</v>
      </c>
      <c r="F6590" s="5">
        <v>1.360673628563136</v>
      </c>
      <c r="G6590" s="5">
        <f>'PG facts'!D72</f>
        <v>3</v>
      </c>
      <c r="H6590" s="5">
        <f t="shared" si="204"/>
        <v>1.851432723467171</v>
      </c>
      <c r="I6590" s="5">
        <f t="shared" si="205"/>
        <v>4.082020885689408</v>
      </c>
    </row>
    <row r="6591" spans="1:9" ht="25" customHeight="1">
      <c r="A6591" s="1"/>
      <c r="B6591" s="1">
        <v>317</v>
      </c>
      <c r="C6591" s="13" t="s">
        <v>50</v>
      </c>
      <c r="D6591" s="4">
        <v>45565</v>
      </c>
      <c r="E6591" s="4">
        <v>45583</v>
      </c>
      <c r="F6591" s="5">
        <v>1.8739916021125014</v>
      </c>
      <c r="G6591" s="5">
        <f>'PG facts'!D79</f>
        <v>1</v>
      </c>
      <c r="H6591" s="5">
        <f t="shared" si="204"/>
        <v>3.5118445247881795</v>
      </c>
      <c r="I6591" s="5">
        <f t="shared" si="205"/>
        <v>1.8739916021125014</v>
      </c>
    </row>
    <row r="6592" spans="1:9" ht="25" customHeight="1">
      <c r="A6592" s="1"/>
      <c r="B6592" s="1">
        <v>317</v>
      </c>
      <c r="C6592" s="13" t="s">
        <v>50</v>
      </c>
      <c r="D6592" s="4">
        <v>45657</v>
      </c>
      <c r="E6592" s="4">
        <v>45679</v>
      </c>
      <c r="F6592" s="5">
        <v>2.247682698810527</v>
      </c>
      <c r="G6592" s="5">
        <f>'PG facts'!D86</f>
        <v>2</v>
      </c>
      <c r="H6592" s="5">
        <f t="shared" si="204"/>
        <v>5.0520775145321739</v>
      </c>
      <c r="I6592" s="5">
        <f t="shared" si="205"/>
        <v>4.4953653976210539</v>
      </c>
    </row>
    <row r="6593" spans="1:9" ht="25" customHeight="1">
      <c r="A6593" s="1"/>
      <c r="B6593" s="1">
        <v>317</v>
      </c>
      <c r="C6593" s="13" t="s">
        <v>50</v>
      </c>
      <c r="D6593" s="4">
        <v>45747</v>
      </c>
      <c r="E6593" s="4">
        <v>45771</v>
      </c>
      <c r="F6593" s="5">
        <v>2.1103784092813216</v>
      </c>
      <c r="G6593" s="5">
        <f>'PG facts'!D93</f>
        <v>0</v>
      </c>
      <c r="H6593" s="5">
        <f t="shared" si="204"/>
        <v>4.453697030360761</v>
      </c>
      <c r="I6593" s="5">
        <f t="shared" si="205"/>
        <v>0</v>
      </c>
    </row>
    <row r="6594" spans="1:9" ht="25" customHeight="1">
      <c r="A6594" s="1"/>
      <c r="B6594" s="1">
        <v>317</v>
      </c>
      <c r="C6594" s="13" t="s">
        <v>50</v>
      </c>
      <c r="D6594" s="4">
        <v>45838</v>
      </c>
      <c r="E6594" s="4">
        <v>45867</v>
      </c>
      <c r="F6594" s="5">
        <v>2.8695325773440361</v>
      </c>
      <c r="G6594" s="5">
        <f>'PG facts'!D100</f>
        <v>0</v>
      </c>
      <c r="H6594" s="5">
        <f t="shared" si="204"/>
        <v>8.2342172124387059</v>
      </c>
      <c r="I6594" s="5">
        <f t="shared" si="205"/>
        <v>0</v>
      </c>
    </row>
    <row r="6595" spans="1:9" ht="25" customHeight="1">
      <c r="A6595" s="1"/>
      <c r="B6595" s="1">
        <v>318</v>
      </c>
      <c r="C6595" s="13" t="s">
        <v>47</v>
      </c>
      <c r="D6595" s="4">
        <v>44651</v>
      </c>
      <c r="E6595" s="4">
        <v>44671</v>
      </c>
      <c r="F6595" s="5">
        <v>3.4048088537418808</v>
      </c>
      <c r="G6595" s="5">
        <f>'PG facts'!D9</f>
        <v>5</v>
      </c>
      <c r="H6595" s="5">
        <f t="shared" si="204"/>
        <v>11.5927233305191</v>
      </c>
      <c r="I6595" s="5">
        <f t="shared" si="205"/>
        <v>17.024044268709403</v>
      </c>
    </row>
    <row r="6596" spans="1:9" ht="25" customHeight="1">
      <c r="A6596" s="1"/>
      <c r="B6596" s="1">
        <v>318</v>
      </c>
      <c r="C6596" s="13" t="s">
        <v>47</v>
      </c>
      <c r="D6596" s="4">
        <v>44742</v>
      </c>
      <c r="E6596" s="4">
        <v>44771</v>
      </c>
      <c r="F6596" s="5">
        <v>-0.26864270520209343</v>
      </c>
      <c r="G6596" s="5">
        <f>'PG facts'!D16</f>
        <v>-1</v>
      </c>
      <c r="H6596" s="5">
        <f t="shared" si="204"/>
        <v>7.2168903058298872E-2</v>
      </c>
      <c r="I6596" s="5">
        <f t="shared" si="205"/>
        <v>0.26864270520209343</v>
      </c>
    </row>
    <row r="6597" spans="1:9" ht="25" customHeight="1">
      <c r="A6597" s="1"/>
      <c r="B6597" s="1">
        <v>318</v>
      </c>
      <c r="C6597" s="13" t="s">
        <v>47</v>
      </c>
      <c r="D6597" s="4">
        <v>44834</v>
      </c>
      <c r="E6597" s="4">
        <v>44853</v>
      </c>
      <c r="F6597" s="5">
        <v>-0.97880747126437573</v>
      </c>
      <c r="G6597" s="5">
        <f>'PG facts'!D23</f>
        <v>-4</v>
      </c>
      <c r="H6597" s="5">
        <f t="shared" si="204"/>
        <v>0.95806406580296166</v>
      </c>
      <c r="I6597" s="5">
        <f t="shared" si="205"/>
        <v>3.9152298850575029</v>
      </c>
    </row>
    <row r="6598" spans="1:9" ht="25" customHeight="1">
      <c r="A6598" s="1"/>
      <c r="B6598" s="1">
        <v>318</v>
      </c>
      <c r="C6598" s="13" t="s">
        <v>47</v>
      </c>
      <c r="D6598" s="4">
        <v>44926</v>
      </c>
      <c r="E6598" s="4">
        <v>44945</v>
      </c>
      <c r="F6598" s="5">
        <v>-1.5609194946349714</v>
      </c>
      <c r="G6598" s="5">
        <f>'PG facts'!D30</f>
        <v>-7</v>
      </c>
      <c r="H6598" s="5">
        <f t="shared" ref="H6598:H6661" si="206">F6598^2</f>
        <v>2.4364696687314944</v>
      </c>
      <c r="I6598" s="5">
        <f t="shared" ref="I6598:I6661" si="207">F6598*G6598</f>
        <v>10.9264364624448</v>
      </c>
    </row>
    <row r="6599" spans="1:9" ht="25" customHeight="1">
      <c r="A6599" s="1"/>
      <c r="B6599" s="1">
        <v>318</v>
      </c>
      <c r="C6599" s="13" t="s">
        <v>47</v>
      </c>
      <c r="D6599" s="4">
        <v>45016</v>
      </c>
      <c r="E6599" s="4">
        <v>45037</v>
      </c>
      <c r="F6599" s="5">
        <v>-0.28354349497309306</v>
      </c>
      <c r="G6599" s="5">
        <f>'PG facts'!D37</f>
        <v>-5</v>
      </c>
      <c r="H6599" s="5">
        <f t="shared" si="206"/>
        <v>8.0396913541556453E-2</v>
      </c>
      <c r="I6599" s="5">
        <f t="shared" si="207"/>
        <v>1.4177174748654653</v>
      </c>
    </row>
    <row r="6600" spans="1:9" ht="25" customHeight="1">
      <c r="A6600" s="1"/>
      <c r="B6600" s="1">
        <v>318</v>
      </c>
      <c r="C6600" s="13" t="s">
        <v>47</v>
      </c>
      <c r="D6600" s="4">
        <v>45107</v>
      </c>
      <c r="E6600" s="4">
        <v>45135</v>
      </c>
      <c r="F6600" s="5">
        <v>-7.7104862613153191E-2</v>
      </c>
      <c r="G6600" s="5">
        <f>'PG facts'!D44</f>
        <v>-2</v>
      </c>
      <c r="H6600" s="5">
        <f t="shared" si="206"/>
        <v>5.9451598385932289E-3</v>
      </c>
      <c r="I6600" s="5">
        <f t="shared" si="207"/>
        <v>0.15420972522630638</v>
      </c>
    </row>
    <row r="6601" spans="1:9" ht="25" customHeight="1">
      <c r="A6601" s="1"/>
      <c r="B6601" s="1">
        <v>318</v>
      </c>
      <c r="C6601" s="13" t="s">
        <v>47</v>
      </c>
      <c r="D6601" s="4">
        <v>45199</v>
      </c>
      <c r="E6601" s="4">
        <v>45217</v>
      </c>
      <c r="F6601" s="5">
        <v>1.3149542033191297</v>
      </c>
      <c r="G6601" s="5">
        <f>'PG facts'!D51</f>
        <v>0</v>
      </c>
      <c r="H6601" s="5">
        <f t="shared" si="206"/>
        <v>1.7291045568266472</v>
      </c>
      <c r="I6601" s="5">
        <f t="shared" si="207"/>
        <v>0</v>
      </c>
    </row>
    <row r="6602" spans="1:9" ht="25" customHeight="1">
      <c r="A6602" s="1"/>
      <c r="B6602" s="1">
        <v>318</v>
      </c>
      <c r="C6602" s="13" t="s">
        <v>47</v>
      </c>
      <c r="D6602" s="4">
        <v>45291</v>
      </c>
      <c r="E6602" s="4">
        <v>45314</v>
      </c>
      <c r="F6602" s="5">
        <v>2.2032156673114089</v>
      </c>
      <c r="G6602" s="5">
        <f>'PG facts'!D58</f>
        <v>1</v>
      </c>
      <c r="H6602" s="5">
        <f t="shared" si="206"/>
        <v>4.854159276686457</v>
      </c>
      <c r="I6602" s="5">
        <f t="shared" si="207"/>
        <v>2.2032156673114089</v>
      </c>
    </row>
    <row r="6603" spans="1:9" ht="25" customHeight="1">
      <c r="A6603" s="1"/>
      <c r="B6603" s="1">
        <v>318</v>
      </c>
      <c r="C6603" s="13" t="s">
        <v>47</v>
      </c>
      <c r="D6603" s="4">
        <v>45382</v>
      </c>
      <c r="E6603" s="4">
        <v>45401</v>
      </c>
      <c r="F6603" s="5">
        <v>1.360673628563136</v>
      </c>
      <c r="G6603" s="5">
        <f>'PG facts'!D65</f>
        <v>1</v>
      </c>
      <c r="H6603" s="5">
        <f t="shared" si="206"/>
        <v>1.851432723467171</v>
      </c>
      <c r="I6603" s="5">
        <f t="shared" si="207"/>
        <v>1.360673628563136</v>
      </c>
    </row>
    <row r="6604" spans="1:9" ht="25" customHeight="1">
      <c r="A6604" s="1"/>
      <c r="B6604" s="1">
        <v>318</v>
      </c>
      <c r="C6604" s="13" t="s">
        <v>47</v>
      </c>
      <c r="D6604" s="4">
        <v>45473</v>
      </c>
      <c r="E6604" s="4">
        <v>45503</v>
      </c>
      <c r="F6604" s="5">
        <v>1.8739916021125014</v>
      </c>
      <c r="G6604" s="5">
        <f>'PG facts'!D72</f>
        <v>3</v>
      </c>
      <c r="H6604" s="5">
        <f t="shared" si="206"/>
        <v>3.5118445247881795</v>
      </c>
      <c r="I6604" s="5">
        <f t="shared" si="207"/>
        <v>5.6219748063375041</v>
      </c>
    </row>
    <row r="6605" spans="1:9" ht="25" customHeight="1">
      <c r="A6605" s="1"/>
      <c r="B6605" s="1">
        <v>318</v>
      </c>
      <c r="C6605" s="13" t="s">
        <v>47</v>
      </c>
      <c r="D6605" s="4">
        <v>45565</v>
      </c>
      <c r="E6605" s="4">
        <v>45583</v>
      </c>
      <c r="F6605" s="5">
        <v>2.247682698810527</v>
      </c>
      <c r="G6605" s="5">
        <f>'PG facts'!D79</f>
        <v>1</v>
      </c>
      <c r="H6605" s="5">
        <f t="shared" si="206"/>
        <v>5.0520775145321739</v>
      </c>
      <c r="I6605" s="5">
        <f t="shared" si="207"/>
        <v>2.247682698810527</v>
      </c>
    </row>
    <row r="6606" spans="1:9" ht="25" customHeight="1">
      <c r="A6606" s="1"/>
      <c r="B6606" s="1">
        <v>318</v>
      </c>
      <c r="C6606" s="13" t="s">
        <v>47</v>
      </c>
      <c r="D6606" s="4">
        <v>45657</v>
      </c>
      <c r="E6606" s="4">
        <v>45679</v>
      </c>
      <c r="F6606" s="5">
        <v>2.1103784092813216</v>
      </c>
      <c r="G6606" s="5">
        <f>'PG facts'!D86</f>
        <v>2</v>
      </c>
      <c r="H6606" s="5">
        <f t="shared" si="206"/>
        <v>4.453697030360761</v>
      </c>
      <c r="I6606" s="5">
        <f t="shared" si="207"/>
        <v>4.2207568185626432</v>
      </c>
    </row>
    <row r="6607" spans="1:9" ht="25" customHeight="1">
      <c r="A6607" s="1"/>
      <c r="B6607" s="1">
        <v>318</v>
      </c>
      <c r="C6607" s="13" t="s">
        <v>47</v>
      </c>
      <c r="D6607" s="4">
        <v>45747</v>
      </c>
      <c r="E6607" s="4">
        <v>45771</v>
      </c>
      <c r="F6607" s="5">
        <v>2.8695325773440361</v>
      </c>
      <c r="G6607" s="5">
        <f>'PG facts'!D93</f>
        <v>0</v>
      </c>
      <c r="H6607" s="5">
        <f t="shared" si="206"/>
        <v>8.2342172124387059</v>
      </c>
      <c r="I6607" s="5">
        <f t="shared" si="207"/>
        <v>0</v>
      </c>
    </row>
    <row r="6608" spans="1:9" ht="25" customHeight="1">
      <c r="A6608" s="1"/>
      <c r="B6608" s="1">
        <v>318</v>
      </c>
      <c r="C6608" s="13" t="s">
        <v>47</v>
      </c>
      <c r="D6608" s="4">
        <v>45838</v>
      </c>
      <c r="E6608" s="4">
        <v>45867</v>
      </c>
      <c r="F6608" s="5">
        <v>2.7789527528847113</v>
      </c>
      <c r="G6608" s="5">
        <f>'PG facts'!D100</f>
        <v>0</v>
      </c>
      <c r="H6608" s="5">
        <f t="shared" si="206"/>
        <v>7.7225784027655155</v>
      </c>
      <c r="I6608" s="5">
        <f t="shared" si="207"/>
        <v>0</v>
      </c>
    </row>
    <row r="6609" spans="1:9" ht="25" customHeight="1">
      <c r="A6609" s="1"/>
      <c r="B6609" s="1">
        <v>318</v>
      </c>
      <c r="C6609" s="13" t="s">
        <v>50</v>
      </c>
      <c r="D6609" s="4">
        <v>44742</v>
      </c>
      <c r="E6609" s="4">
        <v>44771</v>
      </c>
      <c r="F6609" s="5">
        <v>3.4048088537418808</v>
      </c>
      <c r="G6609" s="5">
        <f>'PG facts'!D16</f>
        <v>-1</v>
      </c>
      <c r="H6609" s="5">
        <f t="shared" si="206"/>
        <v>11.5927233305191</v>
      </c>
      <c r="I6609" s="5">
        <f t="shared" si="207"/>
        <v>-3.4048088537418808</v>
      </c>
    </row>
    <row r="6610" spans="1:9" ht="25" customHeight="1">
      <c r="A6610" s="1"/>
      <c r="B6610" s="1">
        <v>318</v>
      </c>
      <c r="C6610" s="13" t="s">
        <v>50</v>
      </c>
      <c r="D6610" s="4">
        <v>44834</v>
      </c>
      <c r="E6610" s="4">
        <v>44853</v>
      </c>
      <c r="F6610" s="5">
        <v>-0.26864270520209343</v>
      </c>
      <c r="G6610" s="5">
        <f>'PG facts'!D23</f>
        <v>-4</v>
      </c>
      <c r="H6610" s="5">
        <f t="shared" si="206"/>
        <v>7.2168903058298872E-2</v>
      </c>
      <c r="I6610" s="5">
        <f t="shared" si="207"/>
        <v>1.0745708208083737</v>
      </c>
    </row>
    <row r="6611" spans="1:9" ht="25" customHeight="1">
      <c r="A6611" s="1"/>
      <c r="B6611" s="1">
        <v>318</v>
      </c>
      <c r="C6611" s="13" t="s">
        <v>50</v>
      </c>
      <c r="D6611" s="4">
        <v>44926</v>
      </c>
      <c r="E6611" s="4">
        <v>44945</v>
      </c>
      <c r="F6611" s="5">
        <v>-0.97880747126437573</v>
      </c>
      <c r="G6611" s="5">
        <f>'PG facts'!D30</f>
        <v>-7</v>
      </c>
      <c r="H6611" s="5">
        <f t="shared" si="206"/>
        <v>0.95806406580296166</v>
      </c>
      <c r="I6611" s="5">
        <f t="shared" si="207"/>
        <v>6.8516522988506301</v>
      </c>
    </row>
    <row r="6612" spans="1:9" ht="25" customHeight="1">
      <c r="A6612" s="1"/>
      <c r="B6612" s="1">
        <v>318</v>
      </c>
      <c r="C6612" s="13" t="s">
        <v>50</v>
      </c>
      <c r="D6612" s="4">
        <v>45016</v>
      </c>
      <c r="E6612" s="4">
        <v>45037</v>
      </c>
      <c r="F6612" s="5">
        <v>-1.5609194946349714</v>
      </c>
      <c r="G6612" s="5">
        <f>'PG facts'!D37</f>
        <v>-5</v>
      </c>
      <c r="H6612" s="5">
        <f t="shared" si="206"/>
        <v>2.4364696687314944</v>
      </c>
      <c r="I6612" s="5">
        <f t="shared" si="207"/>
        <v>7.8045974731748569</v>
      </c>
    </row>
    <row r="6613" spans="1:9" ht="25" customHeight="1">
      <c r="A6613" s="1"/>
      <c r="B6613" s="1">
        <v>318</v>
      </c>
      <c r="C6613" s="13" t="s">
        <v>50</v>
      </c>
      <c r="D6613" s="4">
        <v>45107</v>
      </c>
      <c r="E6613" s="4">
        <v>45135</v>
      </c>
      <c r="F6613" s="5">
        <v>-0.28354349497309306</v>
      </c>
      <c r="G6613" s="5">
        <f>'PG facts'!D44</f>
        <v>-2</v>
      </c>
      <c r="H6613" s="5">
        <f t="shared" si="206"/>
        <v>8.0396913541556453E-2</v>
      </c>
      <c r="I6613" s="5">
        <f t="shared" si="207"/>
        <v>0.56708698994618612</v>
      </c>
    </row>
    <row r="6614" spans="1:9" ht="25" customHeight="1">
      <c r="A6614" s="1"/>
      <c r="B6614" s="1">
        <v>318</v>
      </c>
      <c r="C6614" s="13" t="s">
        <v>50</v>
      </c>
      <c r="D6614" s="4">
        <v>45199</v>
      </c>
      <c r="E6614" s="4">
        <v>45217</v>
      </c>
      <c r="F6614" s="5">
        <v>-7.7104862613153191E-2</v>
      </c>
      <c r="G6614" s="5">
        <f>'PG facts'!D51</f>
        <v>0</v>
      </c>
      <c r="H6614" s="5">
        <f t="shared" si="206"/>
        <v>5.9451598385932289E-3</v>
      </c>
      <c r="I6614" s="5">
        <f t="shared" si="207"/>
        <v>0</v>
      </c>
    </row>
    <row r="6615" spans="1:9" ht="25" customHeight="1">
      <c r="A6615" s="1"/>
      <c r="B6615" s="1">
        <v>318</v>
      </c>
      <c r="C6615" s="13" t="s">
        <v>50</v>
      </c>
      <c r="D6615" s="4">
        <v>45291</v>
      </c>
      <c r="E6615" s="4">
        <v>45314</v>
      </c>
      <c r="F6615" s="5">
        <v>1.3149542033191297</v>
      </c>
      <c r="G6615" s="5">
        <f>'PG facts'!D58</f>
        <v>1</v>
      </c>
      <c r="H6615" s="5">
        <f t="shared" si="206"/>
        <v>1.7291045568266472</v>
      </c>
      <c r="I6615" s="5">
        <f t="shared" si="207"/>
        <v>1.3149542033191297</v>
      </c>
    </row>
    <row r="6616" spans="1:9" ht="25" customHeight="1">
      <c r="A6616" s="1"/>
      <c r="B6616" s="1">
        <v>318</v>
      </c>
      <c r="C6616" s="13" t="s">
        <v>50</v>
      </c>
      <c r="D6616" s="4">
        <v>45382</v>
      </c>
      <c r="E6616" s="4">
        <v>45401</v>
      </c>
      <c r="F6616" s="5">
        <v>2.2032156673114089</v>
      </c>
      <c r="G6616" s="5">
        <f>'PG facts'!D65</f>
        <v>1</v>
      </c>
      <c r="H6616" s="5">
        <f t="shared" si="206"/>
        <v>4.854159276686457</v>
      </c>
      <c r="I6616" s="5">
        <f t="shared" si="207"/>
        <v>2.2032156673114089</v>
      </c>
    </row>
    <row r="6617" spans="1:9" ht="25" customHeight="1">
      <c r="A6617" s="1"/>
      <c r="B6617" s="1">
        <v>318</v>
      </c>
      <c r="C6617" s="13" t="s">
        <v>50</v>
      </c>
      <c r="D6617" s="4">
        <v>45473</v>
      </c>
      <c r="E6617" s="4">
        <v>45503</v>
      </c>
      <c r="F6617" s="5">
        <v>1.360673628563136</v>
      </c>
      <c r="G6617" s="5">
        <f>'PG facts'!D72</f>
        <v>3</v>
      </c>
      <c r="H6617" s="5">
        <f t="shared" si="206"/>
        <v>1.851432723467171</v>
      </c>
      <c r="I6617" s="5">
        <f t="shared" si="207"/>
        <v>4.082020885689408</v>
      </c>
    </row>
    <row r="6618" spans="1:9" ht="25" customHeight="1">
      <c r="A6618" s="1"/>
      <c r="B6618" s="1">
        <v>318</v>
      </c>
      <c r="C6618" s="13" t="s">
        <v>50</v>
      </c>
      <c r="D6618" s="4">
        <v>45565</v>
      </c>
      <c r="E6618" s="4">
        <v>45583</v>
      </c>
      <c r="F6618" s="5">
        <v>1.8739916021125014</v>
      </c>
      <c r="G6618" s="5">
        <f>'PG facts'!D79</f>
        <v>1</v>
      </c>
      <c r="H6618" s="5">
        <f t="shared" si="206"/>
        <v>3.5118445247881795</v>
      </c>
      <c r="I6618" s="5">
        <f t="shared" si="207"/>
        <v>1.8739916021125014</v>
      </c>
    </row>
    <row r="6619" spans="1:9" ht="25" customHeight="1">
      <c r="A6619" s="1"/>
      <c r="B6619" s="1">
        <v>318</v>
      </c>
      <c r="C6619" s="13" t="s">
        <v>50</v>
      </c>
      <c r="D6619" s="4">
        <v>45657</v>
      </c>
      <c r="E6619" s="4">
        <v>45679</v>
      </c>
      <c r="F6619" s="5">
        <v>2.247682698810527</v>
      </c>
      <c r="G6619" s="5">
        <f>'PG facts'!D86</f>
        <v>2</v>
      </c>
      <c r="H6619" s="5">
        <f t="shared" si="206"/>
        <v>5.0520775145321739</v>
      </c>
      <c r="I6619" s="5">
        <f t="shared" si="207"/>
        <v>4.4953653976210539</v>
      </c>
    </row>
    <row r="6620" spans="1:9" ht="25" customHeight="1">
      <c r="A6620" s="1"/>
      <c r="B6620" s="1">
        <v>318</v>
      </c>
      <c r="C6620" s="13" t="s">
        <v>50</v>
      </c>
      <c r="D6620" s="4">
        <v>45747</v>
      </c>
      <c r="E6620" s="4">
        <v>45771</v>
      </c>
      <c r="F6620" s="5">
        <v>2.1103784092813216</v>
      </c>
      <c r="G6620" s="5">
        <f>'PG facts'!D93</f>
        <v>0</v>
      </c>
      <c r="H6620" s="5">
        <f t="shared" si="206"/>
        <v>4.453697030360761</v>
      </c>
      <c r="I6620" s="5">
        <f t="shared" si="207"/>
        <v>0</v>
      </c>
    </row>
    <row r="6621" spans="1:9" ht="25" customHeight="1">
      <c r="A6621" s="1"/>
      <c r="B6621" s="1">
        <v>318</v>
      </c>
      <c r="C6621" s="13" t="s">
        <v>50</v>
      </c>
      <c r="D6621" s="4">
        <v>45838</v>
      </c>
      <c r="E6621" s="4">
        <v>45867</v>
      </c>
      <c r="F6621" s="5">
        <v>2.8695325773440361</v>
      </c>
      <c r="G6621" s="5">
        <f>'PG facts'!D100</f>
        <v>0</v>
      </c>
      <c r="H6621" s="5">
        <f t="shared" si="206"/>
        <v>8.2342172124387059</v>
      </c>
      <c r="I6621" s="5">
        <f t="shared" si="207"/>
        <v>0</v>
      </c>
    </row>
    <row r="6622" spans="1:9" ht="25" customHeight="1">
      <c r="A6622" s="1"/>
      <c r="B6622" s="1">
        <v>319</v>
      </c>
      <c r="C6622" s="13" t="s">
        <v>47</v>
      </c>
      <c r="D6622" s="4">
        <v>44651</v>
      </c>
      <c r="E6622" s="4">
        <v>44671</v>
      </c>
      <c r="F6622" s="5">
        <v>3.4048088537418808</v>
      </c>
      <c r="G6622" s="5">
        <f>'PG facts'!D9</f>
        <v>5</v>
      </c>
      <c r="H6622" s="5">
        <f t="shared" si="206"/>
        <v>11.5927233305191</v>
      </c>
      <c r="I6622" s="5">
        <f t="shared" si="207"/>
        <v>17.024044268709403</v>
      </c>
    </row>
    <row r="6623" spans="1:9" ht="25" customHeight="1">
      <c r="A6623" s="1"/>
      <c r="B6623" s="1">
        <v>319</v>
      </c>
      <c r="C6623" s="13" t="s">
        <v>47</v>
      </c>
      <c r="D6623" s="4">
        <v>44742</v>
      </c>
      <c r="E6623" s="4">
        <v>44771</v>
      </c>
      <c r="F6623" s="5">
        <v>-0.26864270520209343</v>
      </c>
      <c r="G6623" s="5">
        <f>'PG facts'!D16</f>
        <v>-1</v>
      </c>
      <c r="H6623" s="5">
        <f t="shared" si="206"/>
        <v>7.2168903058298872E-2</v>
      </c>
      <c r="I6623" s="5">
        <f t="shared" si="207"/>
        <v>0.26864270520209343</v>
      </c>
    </row>
    <row r="6624" spans="1:9" ht="25" customHeight="1">
      <c r="A6624" s="1"/>
      <c r="B6624" s="1">
        <v>319</v>
      </c>
      <c r="C6624" s="13" t="s">
        <v>47</v>
      </c>
      <c r="D6624" s="4">
        <v>44834</v>
      </c>
      <c r="E6624" s="4">
        <v>44853</v>
      </c>
      <c r="F6624" s="5">
        <v>-0.97880747126437573</v>
      </c>
      <c r="G6624" s="5">
        <f>'PG facts'!D23</f>
        <v>-4</v>
      </c>
      <c r="H6624" s="5">
        <f t="shared" si="206"/>
        <v>0.95806406580296166</v>
      </c>
      <c r="I6624" s="5">
        <f t="shared" si="207"/>
        <v>3.9152298850575029</v>
      </c>
    </row>
    <row r="6625" spans="1:9" ht="25" customHeight="1">
      <c r="A6625" s="1"/>
      <c r="B6625" s="1">
        <v>319</v>
      </c>
      <c r="C6625" s="13" t="s">
        <v>47</v>
      </c>
      <c r="D6625" s="4">
        <v>44926</v>
      </c>
      <c r="E6625" s="4">
        <v>44945</v>
      </c>
      <c r="F6625" s="5">
        <v>-1.5609194946349714</v>
      </c>
      <c r="G6625" s="5">
        <f>'PG facts'!D30</f>
        <v>-7</v>
      </c>
      <c r="H6625" s="5">
        <f t="shared" si="206"/>
        <v>2.4364696687314944</v>
      </c>
      <c r="I6625" s="5">
        <f t="shared" si="207"/>
        <v>10.9264364624448</v>
      </c>
    </row>
    <row r="6626" spans="1:9" ht="25" customHeight="1">
      <c r="A6626" s="1"/>
      <c r="B6626" s="1">
        <v>319</v>
      </c>
      <c r="C6626" s="13" t="s">
        <v>47</v>
      </c>
      <c r="D6626" s="4">
        <v>45016</v>
      </c>
      <c r="E6626" s="4">
        <v>45037</v>
      </c>
      <c r="F6626" s="5">
        <v>-0.28354349497309306</v>
      </c>
      <c r="G6626" s="5">
        <f>'PG facts'!D37</f>
        <v>-5</v>
      </c>
      <c r="H6626" s="5">
        <f t="shared" si="206"/>
        <v>8.0396913541556453E-2</v>
      </c>
      <c r="I6626" s="5">
        <f t="shared" si="207"/>
        <v>1.4177174748654653</v>
      </c>
    </row>
    <row r="6627" spans="1:9" ht="25" customHeight="1">
      <c r="A6627" s="1"/>
      <c r="B6627" s="1">
        <v>319</v>
      </c>
      <c r="C6627" s="13" t="s">
        <v>47</v>
      </c>
      <c r="D6627" s="4">
        <v>45107</v>
      </c>
      <c r="E6627" s="4">
        <v>45135</v>
      </c>
      <c r="F6627" s="5">
        <v>-7.7104862613153191E-2</v>
      </c>
      <c r="G6627" s="5">
        <f>'PG facts'!D44</f>
        <v>-2</v>
      </c>
      <c r="H6627" s="5">
        <f t="shared" si="206"/>
        <v>5.9451598385932289E-3</v>
      </c>
      <c r="I6627" s="5">
        <f t="shared" si="207"/>
        <v>0.15420972522630638</v>
      </c>
    </row>
    <row r="6628" spans="1:9" ht="25" customHeight="1">
      <c r="A6628" s="1"/>
      <c r="B6628" s="1">
        <v>319</v>
      </c>
      <c r="C6628" s="13" t="s">
        <v>47</v>
      </c>
      <c r="D6628" s="4">
        <v>45199</v>
      </c>
      <c r="E6628" s="4">
        <v>45217</v>
      </c>
      <c r="F6628" s="5">
        <v>1.3149542033191297</v>
      </c>
      <c r="G6628" s="5">
        <f>'PG facts'!D51</f>
        <v>0</v>
      </c>
      <c r="H6628" s="5">
        <f t="shared" si="206"/>
        <v>1.7291045568266472</v>
      </c>
      <c r="I6628" s="5">
        <f t="shared" si="207"/>
        <v>0</v>
      </c>
    </row>
    <row r="6629" spans="1:9" ht="25" customHeight="1">
      <c r="A6629" s="1"/>
      <c r="B6629" s="1">
        <v>319</v>
      </c>
      <c r="C6629" s="13" t="s">
        <v>47</v>
      </c>
      <c r="D6629" s="4">
        <v>45291</v>
      </c>
      <c r="E6629" s="4">
        <v>45314</v>
      </c>
      <c r="F6629" s="5">
        <v>2.2032156673114089</v>
      </c>
      <c r="G6629" s="5">
        <f>'PG facts'!D58</f>
        <v>1</v>
      </c>
      <c r="H6629" s="5">
        <f t="shared" si="206"/>
        <v>4.854159276686457</v>
      </c>
      <c r="I6629" s="5">
        <f t="shared" si="207"/>
        <v>2.2032156673114089</v>
      </c>
    </row>
    <row r="6630" spans="1:9" ht="25" customHeight="1">
      <c r="A6630" s="1"/>
      <c r="B6630" s="1">
        <v>319</v>
      </c>
      <c r="C6630" s="13" t="s">
        <v>47</v>
      </c>
      <c r="D6630" s="4">
        <v>45382</v>
      </c>
      <c r="E6630" s="4">
        <v>45401</v>
      </c>
      <c r="F6630" s="5">
        <v>1.360673628563136</v>
      </c>
      <c r="G6630" s="5">
        <f>'PG facts'!D65</f>
        <v>1</v>
      </c>
      <c r="H6630" s="5">
        <f t="shared" si="206"/>
        <v>1.851432723467171</v>
      </c>
      <c r="I6630" s="5">
        <f t="shared" si="207"/>
        <v>1.360673628563136</v>
      </c>
    </row>
    <row r="6631" spans="1:9" ht="25" customHeight="1">
      <c r="A6631" s="1"/>
      <c r="B6631" s="1">
        <v>319</v>
      </c>
      <c r="C6631" s="13" t="s">
        <v>47</v>
      </c>
      <c r="D6631" s="4">
        <v>45473</v>
      </c>
      <c r="E6631" s="4">
        <v>45503</v>
      </c>
      <c r="F6631" s="5">
        <v>1.8739916021125014</v>
      </c>
      <c r="G6631" s="5">
        <f>'PG facts'!D72</f>
        <v>3</v>
      </c>
      <c r="H6631" s="5">
        <f t="shared" si="206"/>
        <v>3.5118445247881795</v>
      </c>
      <c r="I6631" s="5">
        <f t="shared" si="207"/>
        <v>5.6219748063375041</v>
      </c>
    </row>
    <row r="6632" spans="1:9" ht="25" customHeight="1">
      <c r="A6632" s="1"/>
      <c r="B6632" s="1">
        <v>319</v>
      </c>
      <c r="C6632" s="13" t="s">
        <v>47</v>
      </c>
      <c r="D6632" s="4">
        <v>45565</v>
      </c>
      <c r="E6632" s="4">
        <v>45583</v>
      </c>
      <c r="F6632" s="5">
        <v>2.247682698810527</v>
      </c>
      <c r="G6632" s="5">
        <f>'PG facts'!D79</f>
        <v>1</v>
      </c>
      <c r="H6632" s="5">
        <f t="shared" si="206"/>
        <v>5.0520775145321739</v>
      </c>
      <c r="I6632" s="5">
        <f t="shared" si="207"/>
        <v>2.247682698810527</v>
      </c>
    </row>
    <row r="6633" spans="1:9" ht="25" customHeight="1">
      <c r="A6633" s="1"/>
      <c r="B6633" s="1">
        <v>319</v>
      </c>
      <c r="C6633" s="13" t="s">
        <v>47</v>
      </c>
      <c r="D6633" s="4">
        <v>45657</v>
      </c>
      <c r="E6633" s="4">
        <v>45679</v>
      </c>
      <c r="F6633" s="5">
        <v>2.1103784092813216</v>
      </c>
      <c r="G6633" s="5">
        <f>'PG facts'!D86</f>
        <v>2</v>
      </c>
      <c r="H6633" s="5">
        <f t="shared" si="206"/>
        <v>4.453697030360761</v>
      </c>
      <c r="I6633" s="5">
        <f t="shared" si="207"/>
        <v>4.2207568185626432</v>
      </c>
    </row>
    <row r="6634" spans="1:9" ht="25" customHeight="1">
      <c r="A6634" s="1"/>
      <c r="B6634" s="1">
        <v>319</v>
      </c>
      <c r="C6634" s="13" t="s">
        <v>47</v>
      </c>
      <c r="D6634" s="4">
        <v>45747</v>
      </c>
      <c r="E6634" s="4">
        <v>45771</v>
      </c>
      <c r="F6634" s="5">
        <v>2.8695325773440361</v>
      </c>
      <c r="G6634" s="5">
        <f>'PG facts'!D93</f>
        <v>0</v>
      </c>
      <c r="H6634" s="5">
        <f t="shared" si="206"/>
        <v>8.2342172124387059</v>
      </c>
      <c r="I6634" s="5">
        <f t="shared" si="207"/>
        <v>0</v>
      </c>
    </row>
    <row r="6635" spans="1:9" ht="25" customHeight="1">
      <c r="A6635" s="1"/>
      <c r="B6635" s="1">
        <v>319</v>
      </c>
      <c r="C6635" s="13" t="s">
        <v>47</v>
      </c>
      <c r="D6635" s="4">
        <v>45838</v>
      </c>
      <c r="E6635" s="4">
        <v>45867</v>
      </c>
      <c r="F6635" s="5">
        <v>3.0189755747267899</v>
      </c>
      <c r="G6635" s="5">
        <f>'PG facts'!D100</f>
        <v>0</v>
      </c>
      <c r="H6635" s="5">
        <f t="shared" si="206"/>
        <v>9.1142135207969517</v>
      </c>
      <c r="I6635" s="5">
        <f t="shared" si="207"/>
        <v>0</v>
      </c>
    </row>
    <row r="6636" spans="1:9" ht="25" customHeight="1">
      <c r="A6636" s="1"/>
      <c r="B6636" s="1">
        <v>319</v>
      </c>
      <c r="C6636" s="13" t="s">
        <v>50</v>
      </c>
      <c r="D6636" s="4">
        <v>44742</v>
      </c>
      <c r="E6636" s="4">
        <v>44771</v>
      </c>
      <c r="F6636" s="5">
        <v>3.4048088537418808</v>
      </c>
      <c r="G6636" s="5">
        <f>'PG facts'!D16</f>
        <v>-1</v>
      </c>
      <c r="H6636" s="5">
        <f t="shared" si="206"/>
        <v>11.5927233305191</v>
      </c>
      <c r="I6636" s="5">
        <f t="shared" si="207"/>
        <v>-3.4048088537418808</v>
      </c>
    </row>
    <row r="6637" spans="1:9" ht="25" customHeight="1">
      <c r="A6637" s="1"/>
      <c r="B6637" s="1">
        <v>319</v>
      </c>
      <c r="C6637" s="13" t="s">
        <v>50</v>
      </c>
      <c r="D6637" s="4">
        <v>44834</v>
      </c>
      <c r="E6637" s="4">
        <v>44853</v>
      </c>
      <c r="F6637" s="5">
        <v>-0.26864270520209343</v>
      </c>
      <c r="G6637" s="5">
        <f>'PG facts'!D23</f>
        <v>-4</v>
      </c>
      <c r="H6637" s="5">
        <f t="shared" si="206"/>
        <v>7.2168903058298872E-2</v>
      </c>
      <c r="I6637" s="5">
        <f t="shared" si="207"/>
        <v>1.0745708208083737</v>
      </c>
    </row>
    <row r="6638" spans="1:9" ht="25" customHeight="1">
      <c r="A6638" s="1"/>
      <c r="B6638" s="1">
        <v>319</v>
      </c>
      <c r="C6638" s="13" t="s">
        <v>50</v>
      </c>
      <c r="D6638" s="4">
        <v>44926</v>
      </c>
      <c r="E6638" s="4">
        <v>44945</v>
      </c>
      <c r="F6638" s="5">
        <v>-0.97880747126437573</v>
      </c>
      <c r="G6638" s="5">
        <f>'PG facts'!D30</f>
        <v>-7</v>
      </c>
      <c r="H6638" s="5">
        <f t="shared" si="206"/>
        <v>0.95806406580296166</v>
      </c>
      <c r="I6638" s="5">
        <f t="shared" si="207"/>
        <v>6.8516522988506301</v>
      </c>
    </row>
    <row r="6639" spans="1:9" ht="25" customHeight="1">
      <c r="A6639" s="1"/>
      <c r="B6639" s="1">
        <v>319</v>
      </c>
      <c r="C6639" s="13" t="s">
        <v>50</v>
      </c>
      <c r="D6639" s="4">
        <v>45016</v>
      </c>
      <c r="E6639" s="4">
        <v>45037</v>
      </c>
      <c r="F6639" s="5">
        <v>-1.5609194946349714</v>
      </c>
      <c r="G6639" s="5">
        <f>'PG facts'!D37</f>
        <v>-5</v>
      </c>
      <c r="H6639" s="5">
        <f t="shared" si="206"/>
        <v>2.4364696687314944</v>
      </c>
      <c r="I6639" s="5">
        <f t="shared" si="207"/>
        <v>7.8045974731748569</v>
      </c>
    </row>
    <row r="6640" spans="1:9" ht="25" customHeight="1">
      <c r="A6640" s="1"/>
      <c r="B6640" s="1">
        <v>319</v>
      </c>
      <c r="C6640" s="13" t="s">
        <v>50</v>
      </c>
      <c r="D6640" s="4">
        <v>45107</v>
      </c>
      <c r="E6640" s="4">
        <v>45135</v>
      </c>
      <c r="F6640" s="5">
        <v>-0.28354349497309306</v>
      </c>
      <c r="G6640" s="5">
        <f>'PG facts'!D44</f>
        <v>-2</v>
      </c>
      <c r="H6640" s="5">
        <f t="shared" si="206"/>
        <v>8.0396913541556453E-2</v>
      </c>
      <c r="I6640" s="5">
        <f t="shared" si="207"/>
        <v>0.56708698994618612</v>
      </c>
    </row>
    <row r="6641" spans="1:9" ht="25" customHeight="1">
      <c r="A6641" s="1"/>
      <c r="B6641" s="1">
        <v>319</v>
      </c>
      <c r="C6641" s="13" t="s">
        <v>50</v>
      </c>
      <c r="D6641" s="4">
        <v>45199</v>
      </c>
      <c r="E6641" s="4">
        <v>45217</v>
      </c>
      <c r="F6641" s="5">
        <v>-7.7104862613153191E-2</v>
      </c>
      <c r="G6641" s="5">
        <f>'PG facts'!D51</f>
        <v>0</v>
      </c>
      <c r="H6641" s="5">
        <f t="shared" si="206"/>
        <v>5.9451598385932289E-3</v>
      </c>
      <c r="I6641" s="5">
        <f t="shared" si="207"/>
        <v>0</v>
      </c>
    </row>
    <row r="6642" spans="1:9" ht="25" customHeight="1">
      <c r="A6642" s="1"/>
      <c r="B6642" s="1">
        <v>319</v>
      </c>
      <c r="C6642" s="13" t="s">
        <v>50</v>
      </c>
      <c r="D6642" s="4">
        <v>45291</v>
      </c>
      <c r="E6642" s="4">
        <v>45314</v>
      </c>
      <c r="F6642" s="5">
        <v>1.3149542033191297</v>
      </c>
      <c r="G6642" s="5">
        <f>'PG facts'!D58</f>
        <v>1</v>
      </c>
      <c r="H6642" s="5">
        <f t="shared" si="206"/>
        <v>1.7291045568266472</v>
      </c>
      <c r="I6642" s="5">
        <f t="shared" si="207"/>
        <v>1.3149542033191297</v>
      </c>
    </row>
    <row r="6643" spans="1:9" ht="25" customHeight="1">
      <c r="A6643" s="1"/>
      <c r="B6643" s="1">
        <v>319</v>
      </c>
      <c r="C6643" s="13" t="s">
        <v>50</v>
      </c>
      <c r="D6643" s="4">
        <v>45382</v>
      </c>
      <c r="E6643" s="4">
        <v>45401</v>
      </c>
      <c r="F6643" s="5">
        <v>2.2032156673114089</v>
      </c>
      <c r="G6643" s="5">
        <f>'PG facts'!D65</f>
        <v>1</v>
      </c>
      <c r="H6643" s="5">
        <f t="shared" si="206"/>
        <v>4.854159276686457</v>
      </c>
      <c r="I6643" s="5">
        <f t="shared" si="207"/>
        <v>2.2032156673114089</v>
      </c>
    </row>
    <row r="6644" spans="1:9" ht="25" customHeight="1">
      <c r="A6644" s="1"/>
      <c r="B6644" s="1">
        <v>319</v>
      </c>
      <c r="C6644" s="13" t="s">
        <v>50</v>
      </c>
      <c r="D6644" s="4">
        <v>45473</v>
      </c>
      <c r="E6644" s="4">
        <v>45503</v>
      </c>
      <c r="F6644" s="5">
        <v>1.360673628563136</v>
      </c>
      <c r="G6644" s="5">
        <f>'PG facts'!D72</f>
        <v>3</v>
      </c>
      <c r="H6644" s="5">
        <f t="shared" si="206"/>
        <v>1.851432723467171</v>
      </c>
      <c r="I6644" s="5">
        <f t="shared" si="207"/>
        <v>4.082020885689408</v>
      </c>
    </row>
    <row r="6645" spans="1:9" ht="25" customHeight="1">
      <c r="A6645" s="1"/>
      <c r="B6645" s="1">
        <v>319</v>
      </c>
      <c r="C6645" s="13" t="s">
        <v>50</v>
      </c>
      <c r="D6645" s="4">
        <v>45565</v>
      </c>
      <c r="E6645" s="4">
        <v>45583</v>
      </c>
      <c r="F6645" s="5">
        <v>1.8739916021125014</v>
      </c>
      <c r="G6645" s="5">
        <f>'PG facts'!D79</f>
        <v>1</v>
      </c>
      <c r="H6645" s="5">
        <f t="shared" si="206"/>
        <v>3.5118445247881795</v>
      </c>
      <c r="I6645" s="5">
        <f t="shared" si="207"/>
        <v>1.8739916021125014</v>
      </c>
    </row>
    <row r="6646" spans="1:9" ht="25" customHeight="1">
      <c r="A6646" s="1"/>
      <c r="B6646" s="1">
        <v>319</v>
      </c>
      <c r="C6646" s="13" t="s">
        <v>50</v>
      </c>
      <c r="D6646" s="4">
        <v>45657</v>
      </c>
      <c r="E6646" s="4">
        <v>45679</v>
      </c>
      <c r="F6646" s="5">
        <v>2.247682698810527</v>
      </c>
      <c r="G6646" s="5">
        <f>'PG facts'!D86</f>
        <v>2</v>
      </c>
      <c r="H6646" s="5">
        <f t="shared" si="206"/>
        <v>5.0520775145321739</v>
      </c>
      <c r="I6646" s="5">
        <f t="shared" si="207"/>
        <v>4.4953653976210539</v>
      </c>
    </row>
    <row r="6647" spans="1:9" ht="25" customHeight="1">
      <c r="A6647" s="1"/>
      <c r="B6647" s="1">
        <v>319</v>
      </c>
      <c r="C6647" s="13" t="s">
        <v>50</v>
      </c>
      <c r="D6647" s="4">
        <v>45747</v>
      </c>
      <c r="E6647" s="4">
        <v>45771</v>
      </c>
      <c r="F6647" s="5">
        <v>2.1103784092813216</v>
      </c>
      <c r="G6647" s="5">
        <f>'PG facts'!D93</f>
        <v>0</v>
      </c>
      <c r="H6647" s="5">
        <f t="shared" si="206"/>
        <v>4.453697030360761</v>
      </c>
      <c r="I6647" s="5">
        <f t="shared" si="207"/>
        <v>0</v>
      </c>
    </row>
    <row r="6648" spans="1:9" ht="25" customHeight="1">
      <c r="A6648" s="1"/>
      <c r="B6648" s="1">
        <v>319</v>
      </c>
      <c r="C6648" s="13" t="s">
        <v>50</v>
      </c>
      <c r="D6648" s="4">
        <v>45838</v>
      </c>
      <c r="E6648" s="4">
        <v>45867</v>
      </c>
      <c r="F6648" s="5">
        <v>2.8695325773440361</v>
      </c>
      <c r="G6648" s="5">
        <f>'PG facts'!D100</f>
        <v>0</v>
      </c>
      <c r="H6648" s="5">
        <f t="shared" si="206"/>
        <v>8.2342172124387059</v>
      </c>
      <c r="I6648" s="5">
        <f t="shared" si="207"/>
        <v>0</v>
      </c>
    </row>
    <row r="6649" spans="1:9" ht="25" customHeight="1">
      <c r="A6649" s="1"/>
      <c r="B6649" s="1">
        <v>320</v>
      </c>
      <c r="C6649" s="13" t="s">
        <v>47</v>
      </c>
      <c r="D6649" s="4">
        <v>44651</v>
      </c>
      <c r="E6649" s="4">
        <v>44671</v>
      </c>
      <c r="F6649" s="5">
        <v>3.5989104881054779</v>
      </c>
      <c r="G6649" s="5">
        <f>'PG facts'!D9</f>
        <v>5</v>
      </c>
      <c r="H6649" s="5">
        <f t="shared" si="206"/>
        <v>12.952156701395609</v>
      </c>
      <c r="I6649" s="5">
        <f t="shared" si="207"/>
        <v>17.994552440527389</v>
      </c>
    </row>
    <row r="6650" spans="1:9" ht="25" customHeight="1">
      <c r="A6650" s="1"/>
      <c r="B6650" s="1">
        <v>320</v>
      </c>
      <c r="C6650" s="13" t="s">
        <v>47</v>
      </c>
      <c r="D6650" s="4">
        <v>44742</v>
      </c>
      <c r="E6650" s="4">
        <v>44771</v>
      </c>
      <c r="F6650" s="5">
        <v>-3.7966210073037132E-2</v>
      </c>
      <c r="G6650" s="5">
        <f>'PG facts'!D16</f>
        <v>-1</v>
      </c>
      <c r="H6650" s="5">
        <f t="shared" si="206"/>
        <v>1.4414331073099862E-3</v>
      </c>
      <c r="I6650" s="5">
        <f t="shared" si="207"/>
        <v>3.7966210073037132E-2</v>
      </c>
    </row>
    <row r="6651" spans="1:9" ht="25" customHeight="1">
      <c r="A6651" s="1"/>
      <c r="B6651" s="1">
        <v>320</v>
      </c>
      <c r="C6651" s="13" t="s">
        <v>47</v>
      </c>
      <c r="D6651" s="4">
        <v>44834</v>
      </c>
      <c r="E6651" s="4">
        <v>44853</v>
      </c>
      <c r="F6651" s="5">
        <v>-0.97428175390660288</v>
      </c>
      <c r="G6651" s="5">
        <f>'PG facts'!D23</f>
        <v>-4</v>
      </c>
      <c r="H6651" s="5">
        <f t="shared" si="206"/>
        <v>0.94922493599532631</v>
      </c>
      <c r="I6651" s="5">
        <f t="shared" si="207"/>
        <v>3.8971270156264115</v>
      </c>
    </row>
    <row r="6652" spans="1:9" ht="25" customHeight="1">
      <c r="A6652" s="1"/>
      <c r="B6652" s="1">
        <v>320</v>
      </c>
      <c r="C6652" s="13" t="s">
        <v>47</v>
      </c>
      <c r="D6652" s="4">
        <v>44926</v>
      </c>
      <c r="E6652" s="4">
        <v>44945</v>
      </c>
      <c r="F6652" s="5">
        <v>-1.7083333333333339</v>
      </c>
      <c r="G6652" s="5">
        <f>'PG facts'!D30</f>
        <v>-7</v>
      </c>
      <c r="H6652" s="5">
        <f t="shared" si="206"/>
        <v>2.9184027777777799</v>
      </c>
      <c r="I6652" s="5">
        <f t="shared" si="207"/>
        <v>11.958333333333337</v>
      </c>
    </row>
    <row r="6653" spans="1:9" ht="25" customHeight="1">
      <c r="A6653" s="1"/>
      <c r="B6653" s="1">
        <v>320</v>
      </c>
      <c r="C6653" s="13" t="s">
        <v>47</v>
      </c>
      <c r="D6653" s="4">
        <v>45016</v>
      </c>
      <c r="E6653" s="4">
        <v>45037</v>
      </c>
      <c r="F6653" s="5">
        <v>-0.51383557261676094</v>
      </c>
      <c r="G6653" s="5">
        <f>'PG facts'!D37</f>
        <v>-5</v>
      </c>
      <c r="H6653" s="5">
        <f t="shared" si="206"/>
        <v>0.26402699568639459</v>
      </c>
      <c r="I6653" s="5">
        <f t="shared" si="207"/>
        <v>2.5691778630838047</v>
      </c>
    </row>
    <row r="6654" spans="1:9" ht="25" customHeight="1">
      <c r="A6654" s="1"/>
      <c r="B6654" s="1">
        <v>320</v>
      </c>
      <c r="C6654" s="13" t="s">
        <v>47</v>
      </c>
      <c r="D6654" s="4">
        <v>45107</v>
      </c>
      <c r="E6654" s="4">
        <v>45135</v>
      </c>
      <c r="F6654" s="5">
        <v>-0.38380425982749156</v>
      </c>
      <c r="G6654" s="5">
        <f>'PG facts'!D44</f>
        <v>-2</v>
      </c>
      <c r="H6654" s="5">
        <f t="shared" si="206"/>
        <v>0.14730570986172864</v>
      </c>
      <c r="I6654" s="5">
        <f t="shared" si="207"/>
        <v>0.76760851965498311</v>
      </c>
    </row>
    <row r="6655" spans="1:9" ht="25" customHeight="1">
      <c r="A6655" s="1"/>
      <c r="B6655" s="1">
        <v>320</v>
      </c>
      <c r="C6655" s="13" t="s">
        <v>47</v>
      </c>
      <c r="D6655" s="4">
        <v>45199</v>
      </c>
      <c r="E6655" s="4">
        <v>45217</v>
      </c>
      <c r="F6655" s="5">
        <v>1.1893013232362026</v>
      </c>
      <c r="G6655" s="5">
        <f>'PG facts'!D51</f>
        <v>0</v>
      </c>
      <c r="H6655" s="5">
        <f t="shared" si="206"/>
        <v>1.4144376374513825</v>
      </c>
      <c r="I6655" s="5">
        <f t="shared" si="207"/>
        <v>0</v>
      </c>
    </row>
    <row r="6656" spans="1:9" ht="25" customHeight="1">
      <c r="A6656" s="1"/>
      <c r="B6656" s="1">
        <v>320</v>
      </c>
      <c r="C6656" s="13" t="s">
        <v>47</v>
      </c>
      <c r="D6656" s="4">
        <v>45291</v>
      </c>
      <c r="E6656" s="4">
        <v>45314</v>
      </c>
      <c r="F6656" s="5">
        <v>2.2255192878338326</v>
      </c>
      <c r="G6656" s="5">
        <f>'PG facts'!D58</f>
        <v>1</v>
      </c>
      <c r="H6656" s="5">
        <f t="shared" si="206"/>
        <v>4.9529361005204091</v>
      </c>
      <c r="I6656" s="5">
        <f t="shared" si="207"/>
        <v>2.2255192878338326</v>
      </c>
    </row>
    <row r="6657" spans="1:9" ht="25" customHeight="1">
      <c r="A6657" s="1"/>
      <c r="B6657" s="1">
        <v>320</v>
      </c>
      <c r="C6657" s="13" t="s">
        <v>47</v>
      </c>
      <c r="D6657" s="4">
        <v>45382</v>
      </c>
      <c r="E6657" s="4">
        <v>45401</v>
      </c>
      <c r="F6657" s="5">
        <v>1.3726160091641626</v>
      </c>
      <c r="G6657" s="5">
        <f>'PG facts'!D65</f>
        <v>1</v>
      </c>
      <c r="H6657" s="5">
        <f t="shared" si="206"/>
        <v>1.8840747086137526</v>
      </c>
      <c r="I6657" s="5">
        <f t="shared" si="207"/>
        <v>1.3726160091641626</v>
      </c>
    </row>
    <row r="6658" spans="1:9" ht="25" customHeight="1">
      <c r="A6658" s="1"/>
      <c r="B6658" s="1">
        <v>320</v>
      </c>
      <c r="C6658" s="13" t="s">
        <v>47</v>
      </c>
      <c r="D6658" s="4">
        <v>45473</v>
      </c>
      <c r="E6658" s="4">
        <v>45503</v>
      </c>
      <c r="F6658" s="5">
        <v>2.2805943792830297</v>
      </c>
      <c r="G6658" s="5">
        <f>'PG facts'!D72</f>
        <v>3</v>
      </c>
      <c r="H6658" s="5">
        <f t="shared" si="206"/>
        <v>5.2011107228173472</v>
      </c>
      <c r="I6658" s="5">
        <f t="shared" si="207"/>
        <v>6.841783137849089</v>
      </c>
    </row>
    <row r="6659" spans="1:9" ht="25" customHeight="1">
      <c r="A6659" s="1"/>
      <c r="B6659" s="1">
        <v>320</v>
      </c>
      <c r="C6659" s="13" t="s">
        <v>47</v>
      </c>
      <c r="D6659" s="4">
        <v>45565</v>
      </c>
      <c r="E6659" s="4">
        <v>45583</v>
      </c>
      <c r="F6659" s="5">
        <v>2.6501995362399722</v>
      </c>
      <c r="G6659" s="5">
        <f>'PG facts'!D79</f>
        <v>1</v>
      </c>
      <c r="H6659" s="5">
        <f t="shared" si="206"/>
        <v>7.0235575818865632</v>
      </c>
      <c r="I6659" s="5">
        <f t="shared" si="207"/>
        <v>2.6501995362399722</v>
      </c>
    </row>
    <row r="6660" spans="1:9" ht="25" customHeight="1">
      <c r="A6660" s="1"/>
      <c r="B6660" s="1">
        <v>320</v>
      </c>
      <c r="C6660" s="13" t="s">
        <v>47</v>
      </c>
      <c r="D6660" s="4">
        <v>45657</v>
      </c>
      <c r="E6660" s="4">
        <v>45679</v>
      </c>
      <c r="F6660" s="5">
        <v>2.7872397144634409</v>
      </c>
      <c r="G6660" s="5">
        <f>'PG facts'!D86</f>
        <v>2</v>
      </c>
      <c r="H6660" s="5">
        <f t="shared" si="206"/>
        <v>7.7687052258822433</v>
      </c>
      <c r="I6660" s="5">
        <f t="shared" si="207"/>
        <v>5.5744794289268818</v>
      </c>
    </row>
    <row r="6661" spans="1:9" ht="25" customHeight="1">
      <c r="A6661" s="1"/>
      <c r="B6661" s="1">
        <v>320</v>
      </c>
      <c r="C6661" s="13" t="s">
        <v>47</v>
      </c>
      <c r="D6661" s="4">
        <v>45747</v>
      </c>
      <c r="E6661" s="4">
        <v>45771</v>
      </c>
      <c r="F6661" s="5">
        <v>3.7498513143808809</v>
      </c>
      <c r="G6661" s="5">
        <f>'PG facts'!D93</f>
        <v>0</v>
      </c>
      <c r="H6661" s="5">
        <f t="shared" si="206"/>
        <v>14.06138487996402</v>
      </c>
      <c r="I6661" s="5">
        <f t="shared" si="207"/>
        <v>0</v>
      </c>
    </row>
    <row r="6662" spans="1:9" ht="25" customHeight="1">
      <c r="A6662" s="1"/>
      <c r="B6662" s="1">
        <v>320</v>
      </c>
      <c r="C6662" s="13" t="s">
        <v>47</v>
      </c>
      <c r="D6662" s="4">
        <v>45838</v>
      </c>
      <c r="E6662" s="4">
        <v>45867</v>
      </c>
      <c r="F6662" s="5">
        <v>3.2332744751814912</v>
      </c>
      <c r="G6662" s="5">
        <f>'PG facts'!D100</f>
        <v>0</v>
      </c>
      <c r="H6662" s="5">
        <f t="shared" ref="H6662:H6725" si="208">F6662^2</f>
        <v>10.454063831860148</v>
      </c>
      <c r="I6662" s="5">
        <f t="shared" ref="I6662:I6725" si="209">F6662*G6662</f>
        <v>0</v>
      </c>
    </row>
    <row r="6663" spans="1:9" ht="25" customHeight="1">
      <c r="A6663" s="1"/>
      <c r="B6663" s="1">
        <v>320</v>
      </c>
      <c r="C6663" s="13" t="s">
        <v>50</v>
      </c>
      <c r="D6663" s="4">
        <v>44742</v>
      </c>
      <c r="E6663" s="4">
        <v>44771</v>
      </c>
      <c r="F6663" s="5">
        <v>3.5989104881054779</v>
      </c>
      <c r="G6663" s="5">
        <f>'PG facts'!D16</f>
        <v>-1</v>
      </c>
      <c r="H6663" s="5">
        <f t="shared" si="208"/>
        <v>12.952156701395609</v>
      </c>
      <c r="I6663" s="5">
        <f t="shared" si="209"/>
        <v>-3.5989104881054779</v>
      </c>
    </row>
    <row r="6664" spans="1:9" ht="25" customHeight="1">
      <c r="A6664" s="1"/>
      <c r="B6664" s="1">
        <v>320</v>
      </c>
      <c r="C6664" s="13" t="s">
        <v>50</v>
      </c>
      <c r="D6664" s="4">
        <v>44834</v>
      </c>
      <c r="E6664" s="4">
        <v>44853</v>
      </c>
      <c r="F6664" s="5">
        <v>-3.7966210073037132E-2</v>
      </c>
      <c r="G6664" s="5">
        <f>'PG facts'!D23</f>
        <v>-4</v>
      </c>
      <c r="H6664" s="5">
        <f t="shared" si="208"/>
        <v>1.4414331073099862E-3</v>
      </c>
      <c r="I6664" s="5">
        <f t="shared" si="209"/>
        <v>0.15186484029214853</v>
      </c>
    </row>
    <row r="6665" spans="1:9" ht="25" customHeight="1">
      <c r="A6665" s="1"/>
      <c r="B6665" s="1">
        <v>320</v>
      </c>
      <c r="C6665" s="13" t="s">
        <v>50</v>
      </c>
      <c r="D6665" s="4">
        <v>44926</v>
      </c>
      <c r="E6665" s="4">
        <v>44945</v>
      </c>
      <c r="F6665" s="5">
        <v>-0.97428175390660288</v>
      </c>
      <c r="G6665" s="5">
        <f>'PG facts'!D30</f>
        <v>-7</v>
      </c>
      <c r="H6665" s="5">
        <f t="shared" si="208"/>
        <v>0.94922493599532631</v>
      </c>
      <c r="I6665" s="5">
        <f t="shared" si="209"/>
        <v>6.8199722773462206</v>
      </c>
    </row>
    <row r="6666" spans="1:9" ht="25" customHeight="1">
      <c r="A6666" s="1"/>
      <c r="B6666" s="1">
        <v>320</v>
      </c>
      <c r="C6666" s="13" t="s">
        <v>50</v>
      </c>
      <c r="D6666" s="4">
        <v>45016</v>
      </c>
      <c r="E6666" s="4">
        <v>45037</v>
      </c>
      <c r="F6666" s="5">
        <v>-1.7083333333333339</v>
      </c>
      <c r="G6666" s="5">
        <f>'PG facts'!D37</f>
        <v>-5</v>
      </c>
      <c r="H6666" s="5">
        <f t="shared" si="208"/>
        <v>2.9184027777777799</v>
      </c>
      <c r="I6666" s="5">
        <f t="shared" si="209"/>
        <v>8.5416666666666696</v>
      </c>
    </row>
    <row r="6667" spans="1:9" ht="25" customHeight="1">
      <c r="A6667" s="1"/>
      <c r="B6667" s="1">
        <v>320</v>
      </c>
      <c r="C6667" s="13" t="s">
        <v>50</v>
      </c>
      <c r="D6667" s="4">
        <v>45107</v>
      </c>
      <c r="E6667" s="4">
        <v>45135</v>
      </c>
      <c r="F6667" s="5">
        <v>-0.51383557261676094</v>
      </c>
      <c r="G6667" s="5">
        <f>'PG facts'!D44</f>
        <v>-2</v>
      </c>
      <c r="H6667" s="5">
        <f t="shared" si="208"/>
        <v>0.26402699568639459</v>
      </c>
      <c r="I6667" s="5">
        <f t="shared" si="209"/>
        <v>1.0276711452335219</v>
      </c>
    </row>
    <row r="6668" spans="1:9" ht="25" customHeight="1">
      <c r="A6668" s="1"/>
      <c r="B6668" s="1">
        <v>320</v>
      </c>
      <c r="C6668" s="13" t="s">
        <v>50</v>
      </c>
      <c r="D6668" s="4">
        <v>45199</v>
      </c>
      <c r="E6668" s="4">
        <v>45217</v>
      </c>
      <c r="F6668" s="5">
        <v>-0.38380425982749156</v>
      </c>
      <c r="G6668" s="5">
        <f>'PG facts'!D51</f>
        <v>0</v>
      </c>
      <c r="H6668" s="5">
        <f t="shared" si="208"/>
        <v>0.14730570986172864</v>
      </c>
      <c r="I6668" s="5">
        <f t="shared" si="209"/>
        <v>0</v>
      </c>
    </row>
    <row r="6669" spans="1:9" ht="25" customHeight="1">
      <c r="A6669" s="1"/>
      <c r="B6669" s="1">
        <v>320</v>
      </c>
      <c r="C6669" s="13" t="s">
        <v>50</v>
      </c>
      <c r="D6669" s="4">
        <v>45291</v>
      </c>
      <c r="E6669" s="4">
        <v>45314</v>
      </c>
      <c r="F6669" s="5">
        <v>1.1893013232362026</v>
      </c>
      <c r="G6669" s="5">
        <f>'PG facts'!D58</f>
        <v>1</v>
      </c>
      <c r="H6669" s="5">
        <f t="shared" si="208"/>
        <v>1.4144376374513825</v>
      </c>
      <c r="I6669" s="5">
        <f t="shared" si="209"/>
        <v>1.1893013232362026</v>
      </c>
    </row>
    <row r="6670" spans="1:9" ht="25" customHeight="1">
      <c r="A6670" s="1"/>
      <c r="B6670" s="1">
        <v>320</v>
      </c>
      <c r="C6670" s="13" t="s">
        <v>50</v>
      </c>
      <c r="D6670" s="4">
        <v>45382</v>
      </c>
      <c r="E6670" s="4">
        <v>45401</v>
      </c>
      <c r="F6670" s="5">
        <v>2.2255192878338326</v>
      </c>
      <c r="G6670" s="5">
        <f>'PG facts'!D65</f>
        <v>1</v>
      </c>
      <c r="H6670" s="5">
        <f t="shared" si="208"/>
        <v>4.9529361005204091</v>
      </c>
      <c r="I6670" s="5">
        <f t="shared" si="209"/>
        <v>2.2255192878338326</v>
      </c>
    </row>
    <row r="6671" spans="1:9" ht="25" customHeight="1">
      <c r="A6671" s="1"/>
      <c r="B6671" s="1">
        <v>320</v>
      </c>
      <c r="C6671" s="13" t="s">
        <v>50</v>
      </c>
      <c r="D6671" s="4">
        <v>45473</v>
      </c>
      <c r="E6671" s="4">
        <v>45503</v>
      </c>
      <c r="F6671" s="5">
        <v>1.3726160091641626</v>
      </c>
      <c r="G6671" s="5">
        <f>'PG facts'!D72</f>
        <v>3</v>
      </c>
      <c r="H6671" s="5">
        <f t="shared" si="208"/>
        <v>1.8840747086137526</v>
      </c>
      <c r="I6671" s="5">
        <f t="shared" si="209"/>
        <v>4.1178480274924878</v>
      </c>
    </row>
    <row r="6672" spans="1:9" ht="25" customHeight="1">
      <c r="A6672" s="1"/>
      <c r="B6672" s="1">
        <v>320</v>
      </c>
      <c r="C6672" s="13" t="s">
        <v>50</v>
      </c>
      <c r="D6672" s="4">
        <v>45565</v>
      </c>
      <c r="E6672" s="4">
        <v>45583</v>
      </c>
      <c r="F6672" s="5">
        <v>2.2805943792830297</v>
      </c>
      <c r="G6672" s="5">
        <f>'PG facts'!D79</f>
        <v>1</v>
      </c>
      <c r="H6672" s="5">
        <f t="shared" si="208"/>
        <v>5.2011107228173472</v>
      </c>
      <c r="I6672" s="5">
        <f t="shared" si="209"/>
        <v>2.2805943792830297</v>
      </c>
    </row>
    <row r="6673" spans="1:9" ht="25" customHeight="1">
      <c r="A6673" s="1"/>
      <c r="B6673" s="1">
        <v>320</v>
      </c>
      <c r="C6673" s="13" t="s">
        <v>50</v>
      </c>
      <c r="D6673" s="4">
        <v>45657</v>
      </c>
      <c r="E6673" s="4">
        <v>45679</v>
      </c>
      <c r="F6673" s="5">
        <v>2.6501995362399722</v>
      </c>
      <c r="G6673" s="5">
        <f>'PG facts'!D86</f>
        <v>2</v>
      </c>
      <c r="H6673" s="5">
        <f t="shared" si="208"/>
        <v>7.0235575818865632</v>
      </c>
      <c r="I6673" s="5">
        <f t="shared" si="209"/>
        <v>5.3003990724799444</v>
      </c>
    </row>
    <row r="6674" spans="1:9" ht="25" customHeight="1">
      <c r="A6674" s="1"/>
      <c r="B6674" s="1">
        <v>320</v>
      </c>
      <c r="C6674" s="13" t="s">
        <v>50</v>
      </c>
      <c r="D6674" s="4">
        <v>45747</v>
      </c>
      <c r="E6674" s="4">
        <v>45771</v>
      </c>
      <c r="F6674" s="5">
        <v>2.7872397144634409</v>
      </c>
      <c r="G6674" s="5">
        <f>'PG facts'!D93</f>
        <v>0</v>
      </c>
      <c r="H6674" s="5">
        <f t="shared" si="208"/>
        <v>7.7687052258822433</v>
      </c>
      <c r="I6674" s="5">
        <f t="shared" si="209"/>
        <v>0</v>
      </c>
    </row>
    <row r="6675" spans="1:9" ht="25" customHeight="1">
      <c r="A6675" s="1"/>
      <c r="B6675" s="1">
        <v>320</v>
      </c>
      <c r="C6675" s="13" t="s">
        <v>50</v>
      </c>
      <c r="D6675" s="4">
        <v>45838</v>
      </c>
      <c r="E6675" s="4">
        <v>45867</v>
      </c>
      <c r="F6675" s="5">
        <v>3.7498513143808809</v>
      </c>
      <c r="G6675" s="5">
        <f>'PG facts'!D100</f>
        <v>0</v>
      </c>
      <c r="H6675" s="5">
        <f t="shared" si="208"/>
        <v>14.06138487996402</v>
      </c>
      <c r="I6675" s="5">
        <f t="shared" si="209"/>
        <v>0</v>
      </c>
    </row>
    <row r="6676" spans="1:9" ht="25" customHeight="1">
      <c r="A6676" s="1"/>
      <c r="B6676" s="1">
        <v>321</v>
      </c>
      <c r="C6676" s="13" t="s">
        <v>47</v>
      </c>
      <c r="D6676" s="4">
        <v>44651</v>
      </c>
      <c r="E6676" s="4">
        <v>44671</v>
      </c>
      <c r="F6676" s="5">
        <v>3.5989104881054779</v>
      </c>
      <c r="G6676" s="5">
        <f>'PG facts'!D9</f>
        <v>5</v>
      </c>
      <c r="H6676" s="5">
        <f t="shared" si="208"/>
        <v>12.952156701395609</v>
      </c>
      <c r="I6676" s="5">
        <f t="shared" si="209"/>
        <v>17.994552440527389</v>
      </c>
    </row>
    <row r="6677" spans="1:9" ht="25" customHeight="1">
      <c r="A6677" s="1"/>
      <c r="B6677" s="1">
        <v>321</v>
      </c>
      <c r="C6677" s="13" t="s">
        <v>47</v>
      </c>
      <c r="D6677" s="4">
        <v>44742</v>
      </c>
      <c r="E6677" s="4">
        <v>44771</v>
      </c>
      <c r="F6677" s="5">
        <v>-3.7966210073037132E-2</v>
      </c>
      <c r="G6677" s="5">
        <f>'PG facts'!D16</f>
        <v>-1</v>
      </c>
      <c r="H6677" s="5">
        <f t="shared" si="208"/>
        <v>1.4414331073099862E-3</v>
      </c>
      <c r="I6677" s="5">
        <f t="shared" si="209"/>
        <v>3.7966210073037132E-2</v>
      </c>
    </row>
    <row r="6678" spans="1:9" ht="25" customHeight="1">
      <c r="A6678" s="1"/>
      <c r="B6678" s="1">
        <v>321</v>
      </c>
      <c r="C6678" s="13" t="s">
        <v>47</v>
      </c>
      <c r="D6678" s="4">
        <v>44834</v>
      </c>
      <c r="E6678" s="4">
        <v>44853</v>
      </c>
      <c r="F6678" s="5">
        <v>-0.97428175390660288</v>
      </c>
      <c r="G6678" s="5">
        <f>'PG facts'!D23</f>
        <v>-4</v>
      </c>
      <c r="H6678" s="5">
        <f t="shared" si="208"/>
        <v>0.94922493599532631</v>
      </c>
      <c r="I6678" s="5">
        <f t="shared" si="209"/>
        <v>3.8971270156264115</v>
      </c>
    </row>
    <row r="6679" spans="1:9" ht="25" customHeight="1">
      <c r="A6679" s="1"/>
      <c r="B6679" s="1">
        <v>321</v>
      </c>
      <c r="C6679" s="13" t="s">
        <v>47</v>
      </c>
      <c r="D6679" s="4">
        <v>44926</v>
      </c>
      <c r="E6679" s="4">
        <v>44945</v>
      </c>
      <c r="F6679" s="5">
        <v>-1.7083333333333339</v>
      </c>
      <c r="G6679" s="5">
        <f>'PG facts'!D30</f>
        <v>-7</v>
      </c>
      <c r="H6679" s="5">
        <f t="shared" si="208"/>
        <v>2.9184027777777799</v>
      </c>
      <c r="I6679" s="5">
        <f t="shared" si="209"/>
        <v>11.958333333333337</v>
      </c>
    </row>
    <row r="6680" spans="1:9" ht="25" customHeight="1">
      <c r="A6680" s="1"/>
      <c r="B6680" s="1">
        <v>321</v>
      </c>
      <c r="C6680" s="13" t="s">
        <v>47</v>
      </c>
      <c r="D6680" s="4">
        <v>45016</v>
      </c>
      <c r="E6680" s="4">
        <v>45037</v>
      </c>
      <c r="F6680" s="5">
        <v>-0.51383557261676094</v>
      </c>
      <c r="G6680" s="5">
        <f>'PG facts'!D37</f>
        <v>-5</v>
      </c>
      <c r="H6680" s="5">
        <f t="shared" si="208"/>
        <v>0.26402699568639459</v>
      </c>
      <c r="I6680" s="5">
        <f t="shared" si="209"/>
        <v>2.5691778630838047</v>
      </c>
    </row>
    <row r="6681" spans="1:9" ht="25" customHeight="1">
      <c r="A6681" s="1"/>
      <c r="B6681" s="1">
        <v>321</v>
      </c>
      <c r="C6681" s="13" t="s">
        <v>47</v>
      </c>
      <c r="D6681" s="4">
        <v>45107</v>
      </c>
      <c r="E6681" s="4">
        <v>45135</v>
      </c>
      <c r="F6681" s="5">
        <v>-0.38380425982749156</v>
      </c>
      <c r="G6681" s="5">
        <f>'PG facts'!D44</f>
        <v>-2</v>
      </c>
      <c r="H6681" s="5">
        <f t="shared" si="208"/>
        <v>0.14730570986172864</v>
      </c>
      <c r="I6681" s="5">
        <f t="shared" si="209"/>
        <v>0.76760851965498311</v>
      </c>
    </row>
    <row r="6682" spans="1:9" ht="25" customHeight="1">
      <c r="A6682" s="1"/>
      <c r="B6682" s="1">
        <v>321</v>
      </c>
      <c r="C6682" s="13" t="s">
        <v>47</v>
      </c>
      <c r="D6682" s="4">
        <v>45199</v>
      </c>
      <c r="E6682" s="4">
        <v>45217</v>
      </c>
      <c r="F6682" s="5">
        <v>1.1893013232362026</v>
      </c>
      <c r="G6682" s="5">
        <f>'PG facts'!D51</f>
        <v>0</v>
      </c>
      <c r="H6682" s="5">
        <f t="shared" si="208"/>
        <v>1.4144376374513825</v>
      </c>
      <c r="I6682" s="5">
        <f t="shared" si="209"/>
        <v>0</v>
      </c>
    </row>
    <row r="6683" spans="1:9" ht="25" customHeight="1">
      <c r="A6683" s="1"/>
      <c r="B6683" s="1">
        <v>321</v>
      </c>
      <c r="C6683" s="13" t="s">
        <v>47</v>
      </c>
      <c r="D6683" s="4">
        <v>45291</v>
      </c>
      <c r="E6683" s="4">
        <v>45314</v>
      </c>
      <c r="F6683" s="5">
        <v>2.2255192878338326</v>
      </c>
      <c r="G6683" s="5">
        <f>'PG facts'!D58</f>
        <v>1</v>
      </c>
      <c r="H6683" s="5">
        <f t="shared" si="208"/>
        <v>4.9529361005204091</v>
      </c>
      <c r="I6683" s="5">
        <f t="shared" si="209"/>
        <v>2.2255192878338326</v>
      </c>
    </row>
    <row r="6684" spans="1:9" ht="25" customHeight="1">
      <c r="A6684" s="1"/>
      <c r="B6684" s="1">
        <v>321</v>
      </c>
      <c r="C6684" s="13" t="s">
        <v>47</v>
      </c>
      <c r="D6684" s="4">
        <v>45382</v>
      </c>
      <c r="E6684" s="4">
        <v>45401</v>
      </c>
      <c r="F6684" s="5">
        <v>1.3726160091641626</v>
      </c>
      <c r="G6684" s="5">
        <f>'PG facts'!D65</f>
        <v>1</v>
      </c>
      <c r="H6684" s="5">
        <f t="shared" si="208"/>
        <v>1.8840747086137526</v>
      </c>
      <c r="I6684" s="5">
        <f t="shared" si="209"/>
        <v>1.3726160091641626</v>
      </c>
    </row>
    <row r="6685" spans="1:9" ht="25" customHeight="1">
      <c r="A6685" s="1"/>
      <c r="B6685" s="1">
        <v>321</v>
      </c>
      <c r="C6685" s="13" t="s">
        <v>47</v>
      </c>
      <c r="D6685" s="4">
        <v>45473</v>
      </c>
      <c r="E6685" s="4">
        <v>45503</v>
      </c>
      <c r="F6685" s="5">
        <v>2.2805943792830297</v>
      </c>
      <c r="G6685" s="5">
        <f>'PG facts'!D72</f>
        <v>3</v>
      </c>
      <c r="H6685" s="5">
        <f t="shared" si="208"/>
        <v>5.2011107228173472</v>
      </c>
      <c r="I6685" s="5">
        <f t="shared" si="209"/>
        <v>6.841783137849089</v>
      </c>
    </row>
    <row r="6686" spans="1:9" ht="25" customHeight="1">
      <c r="A6686" s="1"/>
      <c r="B6686" s="1">
        <v>321</v>
      </c>
      <c r="C6686" s="13" t="s">
        <v>47</v>
      </c>
      <c r="D6686" s="4">
        <v>45565</v>
      </c>
      <c r="E6686" s="4">
        <v>45583</v>
      </c>
      <c r="F6686" s="5">
        <v>2.6501995362399722</v>
      </c>
      <c r="G6686" s="5">
        <f>'PG facts'!D79</f>
        <v>1</v>
      </c>
      <c r="H6686" s="5">
        <f t="shared" si="208"/>
        <v>7.0235575818865632</v>
      </c>
      <c r="I6686" s="5">
        <f t="shared" si="209"/>
        <v>2.6501995362399722</v>
      </c>
    </row>
    <row r="6687" spans="1:9" ht="25" customHeight="1">
      <c r="A6687" s="1"/>
      <c r="B6687" s="1">
        <v>321</v>
      </c>
      <c r="C6687" s="13" t="s">
        <v>47</v>
      </c>
      <c r="D6687" s="4">
        <v>45657</v>
      </c>
      <c r="E6687" s="4">
        <v>45679</v>
      </c>
      <c r="F6687" s="5">
        <v>2.7872397144634409</v>
      </c>
      <c r="G6687" s="5">
        <f>'PG facts'!D86</f>
        <v>2</v>
      </c>
      <c r="H6687" s="5">
        <f t="shared" si="208"/>
        <v>7.7687052258822433</v>
      </c>
      <c r="I6687" s="5">
        <f t="shared" si="209"/>
        <v>5.5744794289268818</v>
      </c>
    </row>
    <row r="6688" spans="1:9" ht="25" customHeight="1">
      <c r="A6688" s="1"/>
      <c r="B6688" s="1">
        <v>321</v>
      </c>
      <c r="C6688" s="13" t="s">
        <v>47</v>
      </c>
      <c r="D6688" s="4">
        <v>45747</v>
      </c>
      <c r="E6688" s="4">
        <v>45771</v>
      </c>
      <c r="F6688" s="5">
        <v>3.7498513143808809</v>
      </c>
      <c r="G6688" s="5">
        <f>'PG facts'!D93</f>
        <v>0</v>
      </c>
      <c r="H6688" s="5">
        <f t="shared" si="208"/>
        <v>14.06138487996402</v>
      </c>
      <c r="I6688" s="5">
        <f t="shared" si="209"/>
        <v>0</v>
      </c>
    </row>
    <row r="6689" spans="1:9" ht="25" customHeight="1">
      <c r="A6689" s="1"/>
      <c r="B6689" s="1">
        <v>321</v>
      </c>
      <c r="C6689" s="13" t="s">
        <v>47</v>
      </c>
      <c r="D6689" s="4">
        <v>45838</v>
      </c>
      <c r="E6689" s="4">
        <v>45867</v>
      </c>
      <c r="F6689" s="5">
        <v>3.2332744751814912</v>
      </c>
      <c r="G6689" s="5">
        <f>'PG facts'!D100</f>
        <v>0</v>
      </c>
      <c r="H6689" s="5">
        <f t="shared" si="208"/>
        <v>10.454063831860148</v>
      </c>
      <c r="I6689" s="5">
        <f t="shared" si="209"/>
        <v>0</v>
      </c>
    </row>
    <row r="6690" spans="1:9" ht="25" customHeight="1">
      <c r="A6690" s="1"/>
      <c r="B6690" s="1">
        <v>321</v>
      </c>
      <c r="C6690" s="13" t="s">
        <v>50</v>
      </c>
      <c r="D6690" s="4">
        <v>44742</v>
      </c>
      <c r="E6690" s="4">
        <v>44771</v>
      </c>
      <c r="F6690" s="5">
        <v>3.5989104881054779</v>
      </c>
      <c r="G6690" s="5">
        <f>'PG facts'!D16</f>
        <v>-1</v>
      </c>
      <c r="H6690" s="5">
        <f t="shared" si="208"/>
        <v>12.952156701395609</v>
      </c>
      <c r="I6690" s="5">
        <f t="shared" si="209"/>
        <v>-3.5989104881054779</v>
      </c>
    </row>
    <row r="6691" spans="1:9" ht="25" customHeight="1">
      <c r="A6691" s="1"/>
      <c r="B6691" s="1">
        <v>321</v>
      </c>
      <c r="C6691" s="13" t="s">
        <v>50</v>
      </c>
      <c r="D6691" s="4">
        <v>44834</v>
      </c>
      <c r="E6691" s="4">
        <v>44853</v>
      </c>
      <c r="F6691" s="5">
        <v>-3.7966210073037132E-2</v>
      </c>
      <c r="G6691" s="5">
        <f>'PG facts'!D23</f>
        <v>-4</v>
      </c>
      <c r="H6691" s="5">
        <f t="shared" si="208"/>
        <v>1.4414331073099862E-3</v>
      </c>
      <c r="I6691" s="5">
        <f t="shared" si="209"/>
        <v>0.15186484029214853</v>
      </c>
    </row>
    <row r="6692" spans="1:9" ht="25" customHeight="1">
      <c r="A6692" s="1"/>
      <c r="B6692" s="1">
        <v>321</v>
      </c>
      <c r="C6692" s="13" t="s">
        <v>50</v>
      </c>
      <c r="D6692" s="4">
        <v>44926</v>
      </c>
      <c r="E6692" s="4">
        <v>44945</v>
      </c>
      <c r="F6692" s="5">
        <v>-0.97428175390660288</v>
      </c>
      <c r="G6692" s="5">
        <f>'PG facts'!D30</f>
        <v>-7</v>
      </c>
      <c r="H6692" s="5">
        <f t="shared" si="208"/>
        <v>0.94922493599532631</v>
      </c>
      <c r="I6692" s="5">
        <f t="shared" si="209"/>
        <v>6.8199722773462206</v>
      </c>
    </row>
    <row r="6693" spans="1:9" ht="25" customHeight="1">
      <c r="A6693" s="1"/>
      <c r="B6693" s="1">
        <v>321</v>
      </c>
      <c r="C6693" s="13" t="s">
        <v>50</v>
      </c>
      <c r="D6693" s="4">
        <v>45016</v>
      </c>
      <c r="E6693" s="4">
        <v>45037</v>
      </c>
      <c r="F6693" s="5">
        <v>-1.7083333333333339</v>
      </c>
      <c r="G6693" s="5">
        <f>'PG facts'!D37</f>
        <v>-5</v>
      </c>
      <c r="H6693" s="5">
        <f t="shared" si="208"/>
        <v>2.9184027777777799</v>
      </c>
      <c r="I6693" s="5">
        <f t="shared" si="209"/>
        <v>8.5416666666666696</v>
      </c>
    </row>
    <row r="6694" spans="1:9" ht="25" customHeight="1">
      <c r="A6694" s="1"/>
      <c r="B6694" s="1">
        <v>321</v>
      </c>
      <c r="C6694" s="13" t="s">
        <v>50</v>
      </c>
      <c r="D6694" s="4">
        <v>45107</v>
      </c>
      <c r="E6694" s="4">
        <v>45135</v>
      </c>
      <c r="F6694" s="5">
        <v>-0.51383557261676094</v>
      </c>
      <c r="G6694" s="5">
        <f>'PG facts'!D44</f>
        <v>-2</v>
      </c>
      <c r="H6694" s="5">
        <f t="shared" si="208"/>
        <v>0.26402699568639459</v>
      </c>
      <c r="I6694" s="5">
        <f t="shared" si="209"/>
        <v>1.0276711452335219</v>
      </c>
    </row>
    <row r="6695" spans="1:9" ht="25" customHeight="1">
      <c r="A6695" s="1"/>
      <c r="B6695" s="1">
        <v>321</v>
      </c>
      <c r="C6695" s="13" t="s">
        <v>50</v>
      </c>
      <c r="D6695" s="4">
        <v>45199</v>
      </c>
      <c r="E6695" s="4">
        <v>45217</v>
      </c>
      <c r="F6695" s="5">
        <v>-0.38380425982749156</v>
      </c>
      <c r="G6695" s="5">
        <f>'PG facts'!D51</f>
        <v>0</v>
      </c>
      <c r="H6695" s="5">
        <f t="shared" si="208"/>
        <v>0.14730570986172864</v>
      </c>
      <c r="I6695" s="5">
        <f t="shared" si="209"/>
        <v>0</v>
      </c>
    </row>
    <row r="6696" spans="1:9" ht="25" customHeight="1">
      <c r="A6696" s="1"/>
      <c r="B6696" s="1">
        <v>321</v>
      </c>
      <c r="C6696" s="13" t="s">
        <v>50</v>
      </c>
      <c r="D6696" s="4">
        <v>45291</v>
      </c>
      <c r="E6696" s="4">
        <v>45314</v>
      </c>
      <c r="F6696" s="5">
        <v>1.1893013232362026</v>
      </c>
      <c r="G6696" s="5">
        <f>'PG facts'!D58</f>
        <v>1</v>
      </c>
      <c r="H6696" s="5">
        <f t="shared" si="208"/>
        <v>1.4144376374513825</v>
      </c>
      <c r="I6696" s="5">
        <f t="shared" si="209"/>
        <v>1.1893013232362026</v>
      </c>
    </row>
    <row r="6697" spans="1:9" ht="25" customHeight="1">
      <c r="A6697" s="1"/>
      <c r="B6697" s="1">
        <v>321</v>
      </c>
      <c r="C6697" s="13" t="s">
        <v>50</v>
      </c>
      <c r="D6697" s="4">
        <v>45382</v>
      </c>
      <c r="E6697" s="4">
        <v>45401</v>
      </c>
      <c r="F6697" s="5">
        <v>2.2255192878338326</v>
      </c>
      <c r="G6697" s="5">
        <f>'PG facts'!D65</f>
        <v>1</v>
      </c>
      <c r="H6697" s="5">
        <f t="shared" si="208"/>
        <v>4.9529361005204091</v>
      </c>
      <c r="I6697" s="5">
        <f t="shared" si="209"/>
        <v>2.2255192878338326</v>
      </c>
    </row>
    <row r="6698" spans="1:9" ht="25" customHeight="1">
      <c r="A6698" s="1"/>
      <c r="B6698" s="1">
        <v>321</v>
      </c>
      <c r="C6698" s="13" t="s">
        <v>50</v>
      </c>
      <c r="D6698" s="4">
        <v>45473</v>
      </c>
      <c r="E6698" s="4">
        <v>45503</v>
      </c>
      <c r="F6698" s="5">
        <v>1.3726160091641626</v>
      </c>
      <c r="G6698" s="5">
        <f>'PG facts'!D72</f>
        <v>3</v>
      </c>
      <c r="H6698" s="5">
        <f t="shared" si="208"/>
        <v>1.8840747086137526</v>
      </c>
      <c r="I6698" s="5">
        <f t="shared" si="209"/>
        <v>4.1178480274924878</v>
      </c>
    </row>
    <row r="6699" spans="1:9" ht="25" customHeight="1">
      <c r="A6699" s="1"/>
      <c r="B6699" s="1">
        <v>321</v>
      </c>
      <c r="C6699" s="13" t="s">
        <v>50</v>
      </c>
      <c r="D6699" s="4">
        <v>45565</v>
      </c>
      <c r="E6699" s="4">
        <v>45583</v>
      </c>
      <c r="F6699" s="5">
        <v>2.2805943792830297</v>
      </c>
      <c r="G6699" s="5">
        <f>'PG facts'!D79</f>
        <v>1</v>
      </c>
      <c r="H6699" s="5">
        <f t="shared" si="208"/>
        <v>5.2011107228173472</v>
      </c>
      <c r="I6699" s="5">
        <f t="shared" si="209"/>
        <v>2.2805943792830297</v>
      </c>
    </row>
    <row r="6700" spans="1:9" ht="25" customHeight="1">
      <c r="A6700" s="1"/>
      <c r="B6700" s="1">
        <v>321</v>
      </c>
      <c r="C6700" s="13" t="s">
        <v>50</v>
      </c>
      <c r="D6700" s="4">
        <v>45657</v>
      </c>
      <c r="E6700" s="4">
        <v>45679</v>
      </c>
      <c r="F6700" s="5">
        <v>2.6501995362399722</v>
      </c>
      <c r="G6700" s="5">
        <f>'PG facts'!D86</f>
        <v>2</v>
      </c>
      <c r="H6700" s="5">
        <f t="shared" si="208"/>
        <v>7.0235575818865632</v>
      </c>
      <c r="I6700" s="5">
        <f t="shared" si="209"/>
        <v>5.3003990724799444</v>
      </c>
    </row>
    <row r="6701" spans="1:9" ht="25" customHeight="1">
      <c r="A6701" s="1"/>
      <c r="B6701" s="1">
        <v>321</v>
      </c>
      <c r="C6701" s="13" t="s">
        <v>50</v>
      </c>
      <c r="D6701" s="4">
        <v>45747</v>
      </c>
      <c r="E6701" s="4">
        <v>45771</v>
      </c>
      <c r="F6701" s="5">
        <v>2.7872397144634409</v>
      </c>
      <c r="G6701" s="5">
        <f>'PG facts'!D93</f>
        <v>0</v>
      </c>
      <c r="H6701" s="5">
        <f t="shared" si="208"/>
        <v>7.7687052258822433</v>
      </c>
      <c r="I6701" s="5">
        <f t="shared" si="209"/>
        <v>0</v>
      </c>
    </row>
    <row r="6702" spans="1:9" ht="25" customHeight="1">
      <c r="A6702" s="1"/>
      <c r="B6702" s="1">
        <v>321</v>
      </c>
      <c r="C6702" s="13" t="s">
        <v>50</v>
      </c>
      <c r="D6702" s="4">
        <v>45838</v>
      </c>
      <c r="E6702" s="4">
        <v>45867</v>
      </c>
      <c r="F6702" s="5">
        <v>3.7498513143808809</v>
      </c>
      <c r="G6702" s="5">
        <f>'PG facts'!D100</f>
        <v>0</v>
      </c>
      <c r="H6702" s="5">
        <f t="shared" si="208"/>
        <v>14.06138487996402</v>
      </c>
      <c r="I6702" s="5">
        <f t="shared" si="209"/>
        <v>0</v>
      </c>
    </row>
    <row r="6703" spans="1:9" ht="25" customHeight="1">
      <c r="A6703" s="1"/>
      <c r="B6703" s="1">
        <v>322</v>
      </c>
      <c r="C6703" s="13" t="s">
        <v>47</v>
      </c>
      <c r="D6703" s="4">
        <v>44651</v>
      </c>
      <c r="E6703" s="4">
        <v>44671</v>
      </c>
      <c r="F6703" s="5">
        <v>3.4048088537418808</v>
      </c>
      <c r="G6703" s="5">
        <f>'PG facts'!D10</f>
        <v>2</v>
      </c>
      <c r="H6703" s="5">
        <f t="shared" si="208"/>
        <v>11.5927233305191</v>
      </c>
      <c r="I6703" s="5">
        <f t="shared" si="209"/>
        <v>6.8096177074837616</v>
      </c>
    </row>
    <row r="6704" spans="1:9" ht="25" customHeight="1">
      <c r="A6704" s="1"/>
      <c r="B6704" s="1">
        <v>322</v>
      </c>
      <c r="C6704" s="13" t="s">
        <v>47</v>
      </c>
      <c r="D6704" s="4">
        <v>44742</v>
      </c>
      <c r="E6704" s="4">
        <v>44771</v>
      </c>
      <c r="F6704" s="5">
        <v>-0.26864270520209343</v>
      </c>
      <c r="G6704" s="5">
        <f>'PG facts'!D17</f>
        <v>0</v>
      </c>
      <c r="H6704" s="5">
        <f t="shared" si="208"/>
        <v>7.2168903058298872E-2</v>
      </c>
      <c r="I6704" s="5">
        <f t="shared" si="209"/>
        <v>0</v>
      </c>
    </row>
    <row r="6705" spans="1:9" ht="25" customHeight="1">
      <c r="A6705" s="1"/>
      <c r="B6705" s="1">
        <v>322</v>
      </c>
      <c r="C6705" s="13" t="s">
        <v>47</v>
      </c>
      <c r="D6705" s="4">
        <v>44834</v>
      </c>
      <c r="E6705" s="4">
        <v>44853</v>
      </c>
      <c r="F6705" s="5">
        <v>-0.97880747126437573</v>
      </c>
      <c r="G6705" s="5">
        <f>'PG facts'!D24</f>
        <v>-3</v>
      </c>
      <c r="H6705" s="5">
        <f t="shared" si="208"/>
        <v>0.95806406580296166</v>
      </c>
      <c r="I6705" s="5">
        <f t="shared" si="209"/>
        <v>2.9364224137931272</v>
      </c>
    </row>
    <row r="6706" spans="1:9" ht="25" customHeight="1">
      <c r="A6706" s="1"/>
      <c r="B6706" s="1">
        <v>322</v>
      </c>
      <c r="C6706" s="13" t="s">
        <v>47</v>
      </c>
      <c r="D6706" s="4">
        <v>44926</v>
      </c>
      <c r="E6706" s="4">
        <v>44945</v>
      </c>
      <c r="F6706" s="5">
        <v>-1.5609194946349714</v>
      </c>
      <c r="G6706" s="5">
        <f>'PG facts'!D31</f>
        <v>-6</v>
      </c>
      <c r="H6706" s="5">
        <f t="shared" si="208"/>
        <v>2.4364696687314944</v>
      </c>
      <c r="I6706" s="5">
        <f t="shared" si="209"/>
        <v>9.3655169678098282</v>
      </c>
    </row>
    <row r="6707" spans="1:9" ht="25" customHeight="1">
      <c r="A6707" s="1"/>
      <c r="B6707" s="1">
        <v>322</v>
      </c>
      <c r="C6707" s="13" t="s">
        <v>47</v>
      </c>
      <c r="D6707" s="4">
        <v>45016</v>
      </c>
      <c r="E6707" s="4">
        <v>45037</v>
      </c>
      <c r="F6707" s="5">
        <v>-0.28354349497309306</v>
      </c>
      <c r="G6707" s="5">
        <f>'PG facts'!D38</f>
        <v>-4</v>
      </c>
      <c r="H6707" s="5">
        <f t="shared" si="208"/>
        <v>8.0396913541556453E-2</v>
      </c>
      <c r="I6707" s="5">
        <f t="shared" si="209"/>
        <v>1.1341739798923722</v>
      </c>
    </row>
    <row r="6708" spans="1:9" ht="25" customHeight="1">
      <c r="A6708" s="1"/>
      <c r="B6708" s="1">
        <v>322</v>
      </c>
      <c r="C6708" s="13" t="s">
        <v>47</v>
      </c>
      <c r="D6708" s="4">
        <v>45107</v>
      </c>
      <c r="E6708" s="4">
        <v>45135</v>
      </c>
      <c r="F6708" s="5">
        <v>-7.7104862613153191E-2</v>
      </c>
      <c r="G6708" s="5">
        <f>'PG facts'!D45</f>
        <v>0</v>
      </c>
      <c r="H6708" s="5">
        <f t="shared" si="208"/>
        <v>5.9451598385932289E-3</v>
      </c>
      <c r="I6708" s="5">
        <f t="shared" si="209"/>
        <v>0</v>
      </c>
    </row>
    <row r="6709" spans="1:9" ht="25" customHeight="1">
      <c r="A6709" s="1"/>
      <c r="B6709" s="1">
        <v>322</v>
      </c>
      <c r="C6709" s="13" t="s">
        <v>47</v>
      </c>
      <c r="D6709" s="4">
        <v>45199</v>
      </c>
      <c r="E6709" s="4">
        <v>45217</v>
      </c>
      <c r="F6709" s="5">
        <v>1.3149542033191297</v>
      </c>
      <c r="G6709" s="5">
        <f>'PG facts'!D52</f>
        <v>-3</v>
      </c>
      <c r="H6709" s="5">
        <f t="shared" si="208"/>
        <v>1.7291045568266472</v>
      </c>
      <c r="I6709" s="5">
        <f t="shared" si="209"/>
        <v>-3.9448626099573891</v>
      </c>
    </row>
    <row r="6710" spans="1:9" ht="25" customHeight="1">
      <c r="A6710" s="1"/>
      <c r="B6710" s="1">
        <v>322</v>
      </c>
      <c r="C6710" s="13" t="s">
        <v>47</v>
      </c>
      <c r="D6710" s="4">
        <v>45291</v>
      </c>
      <c r="E6710" s="4">
        <v>45314</v>
      </c>
      <c r="F6710" s="5">
        <v>2.2032156673114089</v>
      </c>
      <c r="G6710" s="5">
        <f>'PG facts'!D59</f>
        <v>-2</v>
      </c>
      <c r="H6710" s="5">
        <f t="shared" si="208"/>
        <v>4.854159276686457</v>
      </c>
      <c r="I6710" s="5">
        <f t="shared" si="209"/>
        <v>-4.4064313346228179</v>
      </c>
    </row>
    <row r="6711" spans="1:9" ht="25" customHeight="1">
      <c r="A6711" s="1"/>
      <c r="B6711" s="1">
        <v>322</v>
      </c>
      <c r="C6711" s="13" t="s">
        <v>47</v>
      </c>
      <c r="D6711" s="4">
        <v>45382</v>
      </c>
      <c r="E6711" s="4">
        <v>45401</v>
      </c>
      <c r="F6711" s="5">
        <v>1.360673628563136</v>
      </c>
      <c r="G6711" s="5">
        <f>'PG facts'!D66</f>
        <v>-3</v>
      </c>
      <c r="H6711" s="5">
        <f t="shared" si="208"/>
        <v>1.851432723467171</v>
      </c>
      <c r="I6711" s="5">
        <f t="shared" si="209"/>
        <v>-4.082020885689408</v>
      </c>
    </row>
    <row r="6712" spans="1:9" ht="25" customHeight="1">
      <c r="A6712" s="1"/>
      <c r="B6712" s="1">
        <v>322</v>
      </c>
      <c r="C6712" s="13" t="s">
        <v>47</v>
      </c>
      <c r="D6712" s="4">
        <v>45473</v>
      </c>
      <c r="E6712" s="4">
        <v>45503</v>
      </c>
      <c r="F6712" s="5">
        <v>1.8739916021125014</v>
      </c>
      <c r="G6712" s="5">
        <f>'PG facts'!D73</f>
        <v>-1</v>
      </c>
      <c r="H6712" s="5">
        <f t="shared" si="208"/>
        <v>3.5118445247881795</v>
      </c>
      <c r="I6712" s="5">
        <f t="shared" si="209"/>
        <v>-1.8739916021125014</v>
      </c>
    </row>
    <row r="6713" spans="1:9" ht="25" customHeight="1">
      <c r="A6713" s="1"/>
      <c r="B6713" s="1">
        <v>322</v>
      </c>
      <c r="C6713" s="13" t="s">
        <v>47</v>
      </c>
      <c r="D6713" s="4">
        <v>45565</v>
      </c>
      <c r="E6713" s="4">
        <v>45583</v>
      </c>
      <c r="F6713" s="5">
        <v>2.247682698810527</v>
      </c>
      <c r="G6713" s="5">
        <f>'PG facts'!D80</f>
        <v>-1</v>
      </c>
      <c r="H6713" s="5">
        <f t="shared" si="208"/>
        <v>5.0520775145321739</v>
      </c>
      <c r="I6713" s="5">
        <f t="shared" si="209"/>
        <v>-2.247682698810527</v>
      </c>
    </row>
    <row r="6714" spans="1:9" ht="25" customHeight="1">
      <c r="A6714" s="1"/>
      <c r="B6714" s="1">
        <v>322</v>
      </c>
      <c r="C6714" s="13" t="s">
        <v>47</v>
      </c>
      <c r="D6714" s="4">
        <v>45657</v>
      </c>
      <c r="E6714" s="4">
        <v>45679</v>
      </c>
      <c r="F6714" s="5">
        <v>2.1103784092813216</v>
      </c>
      <c r="G6714" s="5">
        <f>'PG facts'!D87</f>
        <v>4</v>
      </c>
      <c r="H6714" s="5">
        <f t="shared" si="208"/>
        <v>4.453697030360761</v>
      </c>
      <c r="I6714" s="5">
        <f t="shared" si="209"/>
        <v>8.4415136371252864</v>
      </c>
    </row>
    <row r="6715" spans="1:9" ht="25" customHeight="1">
      <c r="A6715" s="1"/>
      <c r="B6715" s="1">
        <v>322</v>
      </c>
      <c r="C6715" s="13" t="s">
        <v>47</v>
      </c>
      <c r="D6715" s="4">
        <v>45747</v>
      </c>
      <c r="E6715" s="4">
        <v>45771</v>
      </c>
      <c r="F6715" s="5">
        <v>2.8695325773440361</v>
      </c>
      <c r="G6715" s="5">
        <f>'PG facts'!D94</f>
        <v>-2</v>
      </c>
      <c r="H6715" s="5">
        <f t="shared" si="208"/>
        <v>8.2342172124387059</v>
      </c>
      <c r="I6715" s="5">
        <f t="shared" si="209"/>
        <v>-5.7390651546880722</v>
      </c>
    </row>
    <row r="6716" spans="1:9" ht="25" customHeight="1">
      <c r="A6716" s="1"/>
      <c r="B6716" s="1">
        <v>322</v>
      </c>
      <c r="C6716" s="13" t="s">
        <v>50</v>
      </c>
      <c r="D6716" s="4">
        <v>44742</v>
      </c>
      <c r="E6716" s="4">
        <v>44771</v>
      </c>
      <c r="F6716" s="5">
        <v>3.4048088537418808</v>
      </c>
      <c r="G6716" s="5">
        <f>'PG facts'!D17</f>
        <v>0</v>
      </c>
      <c r="H6716" s="5">
        <f t="shared" si="208"/>
        <v>11.5927233305191</v>
      </c>
      <c r="I6716" s="5">
        <f t="shared" si="209"/>
        <v>0</v>
      </c>
    </row>
    <row r="6717" spans="1:9" ht="25" customHeight="1">
      <c r="A6717" s="1"/>
      <c r="B6717" s="1">
        <v>322</v>
      </c>
      <c r="C6717" s="13" t="s">
        <v>50</v>
      </c>
      <c r="D6717" s="4">
        <v>44834</v>
      </c>
      <c r="E6717" s="4">
        <v>44853</v>
      </c>
      <c r="F6717" s="5">
        <v>-0.26864270520209343</v>
      </c>
      <c r="G6717" s="5">
        <f>'PG facts'!D24</f>
        <v>-3</v>
      </c>
      <c r="H6717" s="5">
        <f t="shared" si="208"/>
        <v>7.2168903058298872E-2</v>
      </c>
      <c r="I6717" s="5">
        <f t="shared" si="209"/>
        <v>0.8059281156062803</v>
      </c>
    </row>
    <row r="6718" spans="1:9" ht="25" customHeight="1">
      <c r="A6718" s="1"/>
      <c r="B6718" s="1">
        <v>322</v>
      </c>
      <c r="C6718" s="13" t="s">
        <v>50</v>
      </c>
      <c r="D6718" s="4">
        <v>44926</v>
      </c>
      <c r="E6718" s="4">
        <v>44945</v>
      </c>
      <c r="F6718" s="5">
        <v>-0.97880747126437573</v>
      </c>
      <c r="G6718" s="5">
        <f>'PG facts'!D31</f>
        <v>-6</v>
      </c>
      <c r="H6718" s="5">
        <f t="shared" si="208"/>
        <v>0.95806406580296166</v>
      </c>
      <c r="I6718" s="5">
        <f t="shared" si="209"/>
        <v>5.8728448275862544</v>
      </c>
    </row>
    <row r="6719" spans="1:9" ht="25" customHeight="1">
      <c r="A6719" s="1"/>
      <c r="B6719" s="1">
        <v>322</v>
      </c>
      <c r="C6719" s="13" t="s">
        <v>50</v>
      </c>
      <c r="D6719" s="4">
        <v>45016</v>
      </c>
      <c r="E6719" s="4">
        <v>45037</v>
      </c>
      <c r="F6719" s="5">
        <v>-1.5609194946349714</v>
      </c>
      <c r="G6719" s="5">
        <f>'PG facts'!D38</f>
        <v>-4</v>
      </c>
      <c r="H6719" s="5">
        <f t="shared" si="208"/>
        <v>2.4364696687314944</v>
      </c>
      <c r="I6719" s="5">
        <f t="shared" si="209"/>
        <v>6.2436779785398855</v>
      </c>
    </row>
    <row r="6720" spans="1:9" ht="25" customHeight="1">
      <c r="A6720" s="1"/>
      <c r="B6720" s="1">
        <v>322</v>
      </c>
      <c r="C6720" s="13" t="s">
        <v>50</v>
      </c>
      <c r="D6720" s="4">
        <v>45107</v>
      </c>
      <c r="E6720" s="4">
        <v>45135</v>
      </c>
      <c r="F6720" s="5">
        <v>-0.28354349497309306</v>
      </c>
      <c r="G6720" s="5">
        <f>'PG facts'!D45</f>
        <v>0</v>
      </c>
      <c r="H6720" s="5">
        <f t="shared" si="208"/>
        <v>8.0396913541556453E-2</v>
      </c>
      <c r="I6720" s="5">
        <f t="shared" si="209"/>
        <v>0</v>
      </c>
    </row>
    <row r="6721" spans="1:9" ht="25" customHeight="1">
      <c r="A6721" s="1"/>
      <c r="B6721" s="1">
        <v>322</v>
      </c>
      <c r="C6721" s="13" t="s">
        <v>50</v>
      </c>
      <c r="D6721" s="4">
        <v>45199</v>
      </c>
      <c r="E6721" s="4">
        <v>45217</v>
      </c>
      <c r="F6721" s="5">
        <v>-7.7104862613153191E-2</v>
      </c>
      <c r="G6721" s="5">
        <f>'PG facts'!D52</f>
        <v>-3</v>
      </c>
      <c r="H6721" s="5">
        <f t="shared" si="208"/>
        <v>5.9451598385932289E-3</v>
      </c>
      <c r="I6721" s="5">
        <f t="shared" si="209"/>
        <v>0.23131458783945957</v>
      </c>
    </row>
    <row r="6722" spans="1:9" ht="25" customHeight="1">
      <c r="A6722" s="1"/>
      <c r="B6722" s="1">
        <v>322</v>
      </c>
      <c r="C6722" s="13" t="s">
        <v>50</v>
      </c>
      <c r="D6722" s="4">
        <v>45291</v>
      </c>
      <c r="E6722" s="4">
        <v>45314</v>
      </c>
      <c r="F6722" s="5">
        <v>1.3149542033191297</v>
      </c>
      <c r="G6722" s="5">
        <f>'PG facts'!D59</f>
        <v>-2</v>
      </c>
      <c r="H6722" s="5">
        <f t="shared" si="208"/>
        <v>1.7291045568266472</v>
      </c>
      <c r="I6722" s="5">
        <f t="shared" si="209"/>
        <v>-2.6299084066382594</v>
      </c>
    </row>
    <row r="6723" spans="1:9" ht="25" customHeight="1">
      <c r="A6723" s="1"/>
      <c r="B6723" s="1">
        <v>322</v>
      </c>
      <c r="C6723" s="13" t="s">
        <v>50</v>
      </c>
      <c r="D6723" s="4">
        <v>45382</v>
      </c>
      <c r="E6723" s="4">
        <v>45401</v>
      </c>
      <c r="F6723" s="5">
        <v>2.2032156673114089</v>
      </c>
      <c r="G6723" s="5">
        <f>'PG facts'!D66</f>
        <v>-3</v>
      </c>
      <c r="H6723" s="5">
        <f t="shared" si="208"/>
        <v>4.854159276686457</v>
      </c>
      <c r="I6723" s="5">
        <f t="shared" si="209"/>
        <v>-6.6096470019342268</v>
      </c>
    </row>
    <row r="6724" spans="1:9" ht="25" customHeight="1">
      <c r="A6724" s="1"/>
      <c r="B6724" s="1">
        <v>322</v>
      </c>
      <c r="C6724" s="13" t="s">
        <v>50</v>
      </c>
      <c r="D6724" s="4">
        <v>45473</v>
      </c>
      <c r="E6724" s="4">
        <v>45503</v>
      </c>
      <c r="F6724" s="5">
        <v>1.360673628563136</v>
      </c>
      <c r="G6724" s="5">
        <f>'PG facts'!D73</f>
        <v>-1</v>
      </c>
      <c r="H6724" s="5">
        <f t="shared" si="208"/>
        <v>1.851432723467171</v>
      </c>
      <c r="I6724" s="5">
        <f t="shared" si="209"/>
        <v>-1.360673628563136</v>
      </c>
    </row>
    <row r="6725" spans="1:9" ht="25" customHeight="1">
      <c r="A6725" s="1"/>
      <c r="B6725" s="1">
        <v>322</v>
      </c>
      <c r="C6725" s="13" t="s">
        <v>50</v>
      </c>
      <c r="D6725" s="4">
        <v>45565</v>
      </c>
      <c r="E6725" s="4">
        <v>45583</v>
      </c>
      <c r="F6725" s="5">
        <v>1.8739916021125014</v>
      </c>
      <c r="G6725" s="5">
        <f>'PG facts'!D80</f>
        <v>-1</v>
      </c>
      <c r="H6725" s="5">
        <f t="shared" si="208"/>
        <v>3.5118445247881795</v>
      </c>
      <c r="I6725" s="5">
        <f t="shared" si="209"/>
        <v>-1.8739916021125014</v>
      </c>
    </row>
    <row r="6726" spans="1:9" ht="25" customHeight="1">
      <c r="A6726" s="1"/>
      <c r="B6726" s="1">
        <v>322</v>
      </c>
      <c r="C6726" s="13" t="s">
        <v>50</v>
      </c>
      <c r="D6726" s="4">
        <v>45657</v>
      </c>
      <c r="E6726" s="4">
        <v>45679</v>
      </c>
      <c r="F6726" s="5">
        <v>2.247682698810527</v>
      </c>
      <c r="G6726" s="5">
        <f>'PG facts'!D87</f>
        <v>4</v>
      </c>
      <c r="H6726" s="5">
        <f t="shared" ref="H6726:H6789" si="210">F6726^2</f>
        <v>5.0520775145321739</v>
      </c>
      <c r="I6726" s="5">
        <f t="shared" ref="I6726:I6789" si="211">F6726*G6726</f>
        <v>8.9907307952421078</v>
      </c>
    </row>
    <row r="6727" spans="1:9" ht="25" customHeight="1">
      <c r="A6727" s="1"/>
      <c r="B6727" s="1">
        <v>322</v>
      </c>
      <c r="C6727" s="13" t="s">
        <v>50</v>
      </c>
      <c r="D6727" s="4">
        <v>45747</v>
      </c>
      <c r="E6727" s="4">
        <v>45771</v>
      </c>
      <c r="F6727" s="5">
        <v>2.1103784092813216</v>
      </c>
      <c r="G6727" s="5">
        <f>'PG facts'!D94</f>
        <v>-2</v>
      </c>
      <c r="H6727" s="5">
        <f t="shared" si="210"/>
        <v>4.453697030360761</v>
      </c>
      <c r="I6727" s="5">
        <f t="shared" si="211"/>
        <v>-4.2207568185626432</v>
      </c>
    </row>
    <row r="6728" spans="1:9" ht="25" customHeight="1">
      <c r="A6728" s="1"/>
      <c r="B6728" s="1">
        <v>323</v>
      </c>
      <c r="C6728" s="13" t="s">
        <v>47</v>
      </c>
      <c r="D6728" s="4">
        <v>44651</v>
      </c>
      <c r="E6728" s="4">
        <v>44671</v>
      </c>
      <c r="F6728" s="5">
        <v>3.4048088537418808</v>
      </c>
      <c r="G6728" s="5">
        <f>'PG facts'!D10</f>
        <v>2</v>
      </c>
      <c r="H6728" s="5">
        <f t="shared" si="210"/>
        <v>11.5927233305191</v>
      </c>
      <c r="I6728" s="5">
        <f t="shared" si="211"/>
        <v>6.8096177074837616</v>
      </c>
    </row>
    <row r="6729" spans="1:9" ht="25" customHeight="1">
      <c r="A6729" s="1"/>
      <c r="B6729" s="1">
        <v>323</v>
      </c>
      <c r="C6729" s="13" t="s">
        <v>47</v>
      </c>
      <c r="D6729" s="4">
        <v>44742</v>
      </c>
      <c r="E6729" s="4">
        <v>44771</v>
      </c>
      <c r="F6729" s="5">
        <v>-0.26864270520209343</v>
      </c>
      <c r="G6729" s="5">
        <f>'PG facts'!D17</f>
        <v>0</v>
      </c>
      <c r="H6729" s="5">
        <f t="shared" si="210"/>
        <v>7.2168903058298872E-2</v>
      </c>
      <c r="I6729" s="5">
        <f t="shared" si="211"/>
        <v>0</v>
      </c>
    </row>
    <row r="6730" spans="1:9" ht="25" customHeight="1">
      <c r="A6730" s="1"/>
      <c r="B6730" s="1">
        <v>323</v>
      </c>
      <c r="C6730" s="13" t="s">
        <v>47</v>
      </c>
      <c r="D6730" s="4">
        <v>44834</v>
      </c>
      <c r="E6730" s="4">
        <v>44853</v>
      </c>
      <c r="F6730" s="5">
        <v>-0.97880747126437573</v>
      </c>
      <c r="G6730" s="5">
        <f>'PG facts'!D24</f>
        <v>-3</v>
      </c>
      <c r="H6730" s="5">
        <f t="shared" si="210"/>
        <v>0.95806406580296166</v>
      </c>
      <c r="I6730" s="5">
        <f t="shared" si="211"/>
        <v>2.9364224137931272</v>
      </c>
    </row>
    <row r="6731" spans="1:9" ht="25" customHeight="1">
      <c r="A6731" s="1"/>
      <c r="B6731" s="1">
        <v>323</v>
      </c>
      <c r="C6731" s="13" t="s">
        <v>47</v>
      </c>
      <c r="D6731" s="4">
        <v>44926</v>
      </c>
      <c r="E6731" s="4">
        <v>44945</v>
      </c>
      <c r="F6731" s="5">
        <v>-1.5609194946349714</v>
      </c>
      <c r="G6731" s="5">
        <f>'PG facts'!D31</f>
        <v>-6</v>
      </c>
      <c r="H6731" s="5">
        <f t="shared" si="210"/>
        <v>2.4364696687314944</v>
      </c>
      <c r="I6731" s="5">
        <f t="shared" si="211"/>
        <v>9.3655169678098282</v>
      </c>
    </row>
    <row r="6732" spans="1:9" ht="25" customHeight="1">
      <c r="A6732" s="1"/>
      <c r="B6732" s="1">
        <v>323</v>
      </c>
      <c r="C6732" s="13" t="s">
        <v>47</v>
      </c>
      <c r="D6732" s="4">
        <v>45016</v>
      </c>
      <c r="E6732" s="4">
        <v>45037</v>
      </c>
      <c r="F6732" s="5">
        <v>-0.28354349497309306</v>
      </c>
      <c r="G6732" s="5">
        <f>'PG facts'!D38</f>
        <v>-4</v>
      </c>
      <c r="H6732" s="5">
        <f t="shared" si="210"/>
        <v>8.0396913541556453E-2</v>
      </c>
      <c r="I6732" s="5">
        <f t="shared" si="211"/>
        <v>1.1341739798923722</v>
      </c>
    </row>
    <row r="6733" spans="1:9" ht="25" customHeight="1">
      <c r="A6733" s="1"/>
      <c r="B6733" s="1">
        <v>323</v>
      </c>
      <c r="C6733" s="13" t="s">
        <v>47</v>
      </c>
      <c r="D6733" s="4">
        <v>45107</v>
      </c>
      <c r="E6733" s="4">
        <v>45135</v>
      </c>
      <c r="F6733" s="5">
        <v>-7.7104862613153191E-2</v>
      </c>
      <c r="G6733" s="5">
        <f>'PG facts'!D45</f>
        <v>0</v>
      </c>
      <c r="H6733" s="5">
        <f t="shared" si="210"/>
        <v>5.9451598385932289E-3</v>
      </c>
      <c r="I6733" s="5">
        <f t="shared" si="211"/>
        <v>0</v>
      </c>
    </row>
    <row r="6734" spans="1:9" ht="25" customHeight="1">
      <c r="A6734" s="1"/>
      <c r="B6734" s="1">
        <v>323</v>
      </c>
      <c r="C6734" s="13" t="s">
        <v>47</v>
      </c>
      <c r="D6734" s="4">
        <v>45199</v>
      </c>
      <c r="E6734" s="4">
        <v>45217</v>
      </c>
      <c r="F6734" s="5">
        <v>1.3149542033191297</v>
      </c>
      <c r="G6734" s="5">
        <f>'PG facts'!D52</f>
        <v>-3</v>
      </c>
      <c r="H6734" s="5">
        <f t="shared" si="210"/>
        <v>1.7291045568266472</v>
      </c>
      <c r="I6734" s="5">
        <f t="shared" si="211"/>
        <v>-3.9448626099573891</v>
      </c>
    </row>
    <row r="6735" spans="1:9" ht="25" customHeight="1">
      <c r="A6735" s="1"/>
      <c r="B6735" s="1">
        <v>323</v>
      </c>
      <c r="C6735" s="13" t="s">
        <v>47</v>
      </c>
      <c r="D6735" s="4">
        <v>45291</v>
      </c>
      <c r="E6735" s="4">
        <v>45314</v>
      </c>
      <c r="F6735" s="5">
        <v>2.2032156673114089</v>
      </c>
      <c r="G6735" s="5">
        <f>'PG facts'!D59</f>
        <v>-2</v>
      </c>
      <c r="H6735" s="5">
        <f t="shared" si="210"/>
        <v>4.854159276686457</v>
      </c>
      <c r="I6735" s="5">
        <f t="shared" si="211"/>
        <v>-4.4064313346228179</v>
      </c>
    </row>
    <row r="6736" spans="1:9" ht="25" customHeight="1">
      <c r="A6736" s="1"/>
      <c r="B6736" s="1">
        <v>323</v>
      </c>
      <c r="C6736" s="13" t="s">
        <v>47</v>
      </c>
      <c r="D6736" s="4">
        <v>45382</v>
      </c>
      <c r="E6736" s="4">
        <v>45401</v>
      </c>
      <c r="F6736" s="5">
        <v>1.360673628563136</v>
      </c>
      <c r="G6736" s="5">
        <f>'PG facts'!D66</f>
        <v>-3</v>
      </c>
      <c r="H6736" s="5">
        <f t="shared" si="210"/>
        <v>1.851432723467171</v>
      </c>
      <c r="I6736" s="5">
        <f t="shared" si="211"/>
        <v>-4.082020885689408</v>
      </c>
    </row>
    <row r="6737" spans="1:9" ht="25" customHeight="1">
      <c r="A6737" s="1"/>
      <c r="B6737" s="1">
        <v>323</v>
      </c>
      <c r="C6737" s="13" t="s">
        <v>47</v>
      </c>
      <c r="D6737" s="4">
        <v>45473</v>
      </c>
      <c r="E6737" s="4">
        <v>45503</v>
      </c>
      <c r="F6737" s="5">
        <v>1.8739916021125014</v>
      </c>
      <c r="G6737" s="5">
        <f>'PG facts'!D73</f>
        <v>-1</v>
      </c>
      <c r="H6737" s="5">
        <f t="shared" si="210"/>
        <v>3.5118445247881795</v>
      </c>
      <c r="I6737" s="5">
        <f t="shared" si="211"/>
        <v>-1.8739916021125014</v>
      </c>
    </row>
    <row r="6738" spans="1:9" ht="25" customHeight="1">
      <c r="A6738" s="1"/>
      <c r="B6738" s="1">
        <v>323</v>
      </c>
      <c r="C6738" s="13" t="s">
        <v>47</v>
      </c>
      <c r="D6738" s="4">
        <v>45565</v>
      </c>
      <c r="E6738" s="4">
        <v>45583</v>
      </c>
      <c r="F6738" s="5">
        <v>2.247682698810527</v>
      </c>
      <c r="G6738" s="5">
        <f>'PG facts'!D80</f>
        <v>-1</v>
      </c>
      <c r="H6738" s="5">
        <f t="shared" si="210"/>
        <v>5.0520775145321739</v>
      </c>
      <c r="I6738" s="5">
        <f t="shared" si="211"/>
        <v>-2.247682698810527</v>
      </c>
    </row>
    <row r="6739" spans="1:9" ht="25" customHeight="1">
      <c r="A6739" s="1"/>
      <c r="B6739" s="1">
        <v>323</v>
      </c>
      <c r="C6739" s="13" t="s">
        <v>47</v>
      </c>
      <c r="D6739" s="4">
        <v>45657</v>
      </c>
      <c r="E6739" s="4">
        <v>45679</v>
      </c>
      <c r="F6739" s="5">
        <v>2.1103784092813216</v>
      </c>
      <c r="G6739" s="5">
        <f>'PG facts'!D87</f>
        <v>4</v>
      </c>
      <c r="H6739" s="5">
        <f t="shared" si="210"/>
        <v>4.453697030360761</v>
      </c>
      <c r="I6739" s="5">
        <f t="shared" si="211"/>
        <v>8.4415136371252864</v>
      </c>
    </row>
    <row r="6740" spans="1:9" ht="25" customHeight="1">
      <c r="A6740" s="1"/>
      <c r="B6740" s="1">
        <v>323</v>
      </c>
      <c r="C6740" s="13" t="s">
        <v>47</v>
      </c>
      <c r="D6740" s="4">
        <v>45747</v>
      </c>
      <c r="E6740" s="4">
        <v>45771</v>
      </c>
      <c r="F6740" s="5">
        <v>2.8695325773440361</v>
      </c>
      <c r="G6740" s="5">
        <f>'PG facts'!D94</f>
        <v>-2</v>
      </c>
      <c r="H6740" s="5">
        <f t="shared" si="210"/>
        <v>8.2342172124387059</v>
      </c>
      <c r="I6740" s="5">
        <f t="shared" si="211"/>
        <v>-5.7390651546880722</v>
      </c>
    </row>
    <row r="6741" spans="1:9" ht="25" customHeight="1">
      <c r="A6741" s="1"/>
      <c r="B6741" s="1">
        <v>323</v>
      </c>
      <c r="C6741" s="13" t="s">
        <v>50</v>
      </c>
      <c r="D6741" s="4">
        <v>44742</v>
      </c>
      <c r="E6741" s="4">
        <v>44771</v>
      </c>
      <c r="F6741" s="5">
        <v>3.4048088537418808</v>
      </c>
      <c r="G6741" s="5">
        <f>'PG facts'!D17</f>
        <v>0</v>
      </c>
      <c r="H6741" s="5">
        <f t="shared" si="210"/>
        <v>11.5927233305191</v>
      </c>
      <c r="I6741" s="5">
        <f t="shared" si="211"/>
        <v>0</v>
      </c>
    </row>
    <row r="6742" spans="1:9" ht="25" customHeight="1">
      <c r="A6742" s="1"/>
      <c r="B6742" s="1">
        <v>323</v>
      </c>
      <c r="C6742" s="13" t="s">
        <v>50</v>
      </c>
      <c r="D6742" s="4">
        <v>44834</v>
      </c>
      <c r="E6742" s="4">
        <v>44853</v>
      </c>
      <c r="F6742" s="5">
        <v>-0.26864270520209343</v>
      </c>
      <c r="G6742" s="5">
        <f>'PG facts'!D24</f>
        <v>-3</v>
      </c>
      <c r="H6742" s="5">
        <f t="shared" si="210"/>
        <v>7.2168903058298872E-2</v>
      </c>
      <c r="I6742" s="5">
        <f t="shared" si="211"/>
        <v>0.8059281156062803</v>
      </c>
    </row>
    <row r="6743" spans="1:9" ht="25" customHeight="1">
      <c r="A6743" s="1"/>
      <c r="B6743" s="1">
        <v>323</v>
      </c>
      <c r="C6743" s="13" t="s">
        <v>50</v>
      </c>
      <c r="D6743" s="4">
        <v>44926</v>
      </c>
      <c r="E6743" s="4">
        <v>44945</v>
      </c>
      <c r="F6743" s="5">
        <v>-0.97880747126437573</v>
      </c>
      <c r="G6743" s="5">
        <f>'PG facts'!D31</f>
        <v>-6</v>
      </c>
      <c r="H6743" s="5">
        <f t="shared" si="210"/>
        <v>0.95806406580296166</v>
      </c>
      <c r="I6743" s="5">
        <f t="shared" si="211"/>
        <v>5.8728448275862544</v>
      </c>
    </row>
    <row r="6744" spans="1:9" ht="25" customHeight="1">
      <c r="A6744" s="1"/>
      <c r="B6744" s="1">
        <v>323</v>
      </c>
      <c r="C6744" s="13" t="s">
        <v>50</v>
      </c>
      <c r="D6744" s="4">
        <v>45016</v>
      </c>
      <c r="E6744" s="4">
        <v>45037</v>
      </c>
      <c r="F6744" s="5">
        <v>-1.5609194946349714</v>
      </c>
      <c r="G6744" s="5">
        <f>'PG facts'!D38</f>
        <v>-4</v>
      </c>
      <c r="H6744" s="5">
        <f t="shared" si="210"/>
        <v>2.4364696687314944</v>
      </c>
      <c r="I6744" s="5">
        <f t="shared" si="211"/>
        <v>6.2436779785398855</v>
      </c>
    </row>
    <row r="6745" spans="1:9" ht="25" customHeight="1">
      <c r="A6745" s="1"/>
      <c r="B6745" s="1">
        <v>323</v>
      </c>
      <c r="C6745" s="13" t="s">
        <v>50</v>
      </c>
      <c r="D6745" s="4">
        <v>45107</v>
      </c>
      <c r="E6745" s="4">
        <v>45135</v>
      </c>
      <c r="F6745" s="5">
        <v>-0.28354349497309306</v>
      </c>
      <c r="G6745" s="5">
        <f>'PG facts'!D45</f>
        <v>0</v>
      </c>
      <c r="H6745" s="5">
        <f t="shared" si="210"/>
        <v>8.0396913541556453E-2</v>
      </c>
      <c r="I6745" s="5">
        <f t="shared" si="211"/>
        <v>0</v>
      </c>
    </row>
    <row r="6746" spans="1:9" ht="25" customHeight="1">
      <c r="A6746" s="1"/>
      <c r="B6746" s="1">
        <v>323</v>
      </c>
      <c r="C6746" s="13" t="s">
        <v>50</v>
      </c>
      <c r="D6746" s="4">
        <v>45199</v>
      </c>
      <c r="E6746" s="4">
        <v>45217</v>
      </c>
      <c r="F6746" s="5">
        <v>-7.7104862613153191E-2</v>
      </c>
      <c r="G6746" s="5">
        <f>'PG facts'!D52</f>
        <v>-3</v>
      </c>
      <c r="H6746" s="5">
        <f t="shared" si="210"/>
        <v>5.9451598385932289E-3</v>
      </c>
      <c r="I6746" s="5">
        <f t="shared" si="211"/>
        <v>0.23131458783945957</v>
      </c>
    </row>
    <row r="6747" spans="1:9" ht="25" customHeight="1">
      <c r="A6747" s="1"/>
      <c r="B6747" s="1">
        <v>323</v>
      </c>
      <c r="C6747" s="13" t="s">
        <v>50</v>
      </c>
      <c r="D6747" s="4">
        <v>45291</v>
      </c>
      <c r="E6747" s="4">
        <v>45314</v>
      </c>
      <c r="F6747" s="5">
        <v>1.3149542033191297</v>
      </c>
      <c r="G6747" s="5">
        <f>'PG facts'!D59</f>
        <v>-2</v>
      </c>
      <c r="H6747" s="5">
        <f t="shared" si="210"/>
        <v>1.7291045568266472</v>
      </c>
      <c r="I6747" s="5">
        <f t="shared" si="211"/>
        <v>-2.6299084066382594</v>
      </c>
    </row>
    <row r="6748" spans="1:9" ht="25" customHeight="1">
      <c r="A6748" s="1"/>
      <c r="B6748" s="1">
        <v>323</v>
      </c>
      <c r="C6748" s="13" t="s">
        <v>50</v>
      </c>
      <c r="D6748" s="4">
        <v>45382</v>
      </c>
      <c r="E6748" s="4">
        <v>45401</v>
      </c>
      <c r="F6748" s="5">
        <v>2.2032156673114089</v>
      </c>
      <c r="G6748" s="5">
        <f>'PG facts'!D66</f>
        <v>-3</v>
      </c>
      <c r="H6748" s="5">
        <f t="shared" si="210"/>
        <v>4.854159276686457</v>
      </c>
      <c r="I6748" s="5">
        <f t="shared" si="211"/>
        <v>-6.6096470019342268</v>
      </c>
    </row>
    <row r="6749" spans="1:9" ht="25" customHeight="1">
      <c r="A6749" s="1"/>
      <c r="B6749" s="1">
        <v>323</v>
      </c>
      <c r="C6749" s="13" t="s">
        <v>50</v>
      </c>
      <c r="D6749" s="4">
        <v>45473</v>
      </c>
      <c r="E6749" s="4">
        <v>45503</v>
      </c>
      <c r="F6749" s="5">
        <v>1.360673628563136</v>
      </c>
      <c r="G6749" s="5">
        <f>'PG facts'!D73</f>
        <v>-1</v>
      </c>
      <c r="H6749" s="5">
        <f t="shared" si="210"/>
        <v>1.851432723467171</v>
      </c>
      <c r="I6749" s="5">
        <f t="shared" si="211"/>
        <v>-1.360673628563136</v>
      </c>
    </row>
    <row r="6750" spans="1:9" ht="25" customHeight="1">
      <c r="A6750" s="1"/>
      <c r="B6750" s="1">
        <v>323</v>
      </c>
      <c r="C6750" s="13" t="s">
        <v>50</v>
      </c>
      <c r="D6750" s="4">
        <v>45565</v>
      </c>
      <c r="E6750" s="4">
        <v>45583</v>
      </c>
      <c r="F6750" s="5">
        <v>1.8739916021125014</v>
      </c>
      <c r="G6750" s="5">
        <f>'PG facts'!D80</f>
        <v>-1</v>
      </c>
      <c r="H6750" s="5">
        <f t="shared" si="210"/>
        <v>3.5118445247881795</v>
      </c>
      <c r="I6750" s="5">
        <f t="shared" si="211"/>
        <v>-1.8739916021125014</v>
      </c>
    </row>
    <row r="6751" spans="1:9" ht="25" customHeight="1">
      <c r="A6751" s="1"/>
      <c r="B6751" s="1">
        <v>323</v>
      </c>
      <c r="C6751" s="13" t="s">
        <v>50</v>
      </c>
      <c r="D6751" s="4">
        <v>45657</v>
      </c>
      <c r="E6751" s="4">
        <v>45679</v>
      </c>
      <c r="F6751" s="5">
        <v>2.247682698810527</v>
      </c>
      <c r="G6751" s="5">
        <f>'PG facts'!D87</f>
        <v>4</v>
      </c>
      <c r="H6751" s="5">
        <f t="shared" si="210"/>
        <v>5.0520775145321739</v>
      </c>
      <c r="I6751" s="5">
        <f t="shared" si="211"/>
        <v>8.9907307952421078</v>
      </c>
    </row>
    <row r="6752" spans="1:9" ht="25" customHeight="1">
      <c r="A6752" s="1"/>
      <c r="B6752" s="1">
        <v>323</v>
      </c>
      <c r="C6752" s="13" t="s">
        <v>50</v>
      </c>
      <c r="D6752" s="4">
        <v>45747</v>
      </c>
      <c r="E6752" s="4">
        <v>45771</v>
      </c>
      <c r="F6752" s="5">
        <v>2.1103784092813216</v>
      </c>
      <c r="G6752" s="5">
        <f>'PG facts'!D94</f>
        <v>-2</v>
      </c>
      <c r="H6752" s="5">
        <f t="shared" si="210"/>
        <v>4.453697030360761</v>
      </c>
      <c r="I6752" s="5">
        <f t="shared" si="211"/>
        <v>-4.2207568185626432</v>
      </c>
    </row>
    <row r="6753" spans="1:9" ht="25" customHeight="1">
      <c r="A6753" s="1"/>
      <c r="B6753" s="1">
        <v>323</v>
      </c>
      <c r="C6753" s="13" t="s">
        <v>50</v>
      </c>
      <c r="D6753" s="4">
        <v>45838</v>
      </c>
      <c r="E6753" s="4">
        <v>45867</v>
      </c>
      <c r="F6753" s="5">
        <v>2.8695325773440361</v>
      </c>
      <c r="G6753" s="5">
        <f>'PG facts'!D101</f>
        <v>0</v>
      </c>
      <c r="H6753" s="5">
        <f t="shared" si="210"/>
        <v>8.2342172124387059</v>
      </c>
      <c r="I6753" s="5">
        <f t="shared" si="211"/>
        <v>0</v>
      </c>
    </row>
    <row r="6754" spans="1:9" ht="25" customHeight="1">
      <c r="A6754" s="1"/>
      <c r="B6754" s="1">
        <v>324</v>
      </c>
      <c r="C6754" s="13" t="s">
        <v>47</v>
      </c>
      <c r="D6754" s="4">
        <v>44651</v>
      </c>
      <c r="E6754" s="4">
        <v>44671</v>
      </c>
      <c r="F6754" s="5">
        <v>3.4048088537418808</v>
      </c>
      <c r="G6754" s="5">
        <f>'PG facts'!D10</f>
        <v>2</v>
      </c>
      <c r="H6754" s="5">
        <f t="shared" si="210"/>
        <v>11.5927233305191</v>
      </c>
      <c r="I6754" s="5">
        <f t="shared" si="211"/>
        <v>6.8096177074837616</v>
      </c>
    </row>
    <row r="6755" spans="1:9" ht="25" customHeight="1">
      <c r="A6755" s="1"/>
      <c r="B6755" s="1">
        <v>324</v>
      </c>
      <c r="C6755" s="13" t="s">
        <v>47</v>
      </c>
      <c r="D6755" s="4">
        <v>44742</v>
      </c>
      <c r="E6755" s="4">
        <v>44771</v>
      </c>
      <c r="F6755" s="5">
        <v>-0.26864270520209343</v>
      </c>
      <c r="G6755" s="5">
        <f>'PG facts'!D17</f>
        <v>0</v>
      </c>
      <c r="H6755" s="5">
        <f t="shared" si="210"/>
        <v>7.2168903058298872E-2</v>
      </c>
      <c r="I6755" s="5">
        <f t="shared" si="211"/>
        <v>0</v>
      </c>
    </row>
    <row r="6756" spans="1:9" ht="25" customHeight="1">
      <c r="A6756" s="1"/>
      <c r="B6756" s="1">
        <v>324</v>
      </c>
      <c r="C6756" s="13" t="s">
        <v>47</v>
      </c>
      <c r="D6756" s="4">
        <v>44834</v>
      </c>
      <c r="E6756" s="4">
        <v>44853</v>
      </c>
      <c r="F6756" s="5">
        <v>-0.97880747126437573</v>
      </c>
      <c r="G6756" s="5">
        <f>'PG facts'!D24</f>
        <v>-3</v>
      </c>
      <c r="H6756" s="5">
        <f t="shared" si="210"/>
        <v>0.95806406580296166</v>
      </c>
      <c r="I6756" s="5">
        <f t="shared" si="211"/>
        <v>2.9364224137931272</v>
      </c>
    </row>
    <row r="6757" spans="1:9" ht="25" customHeight="1">
      <c r="A6757" s="1"/>
      <c r="B6757" s="1">
        <v>324</v>
      </c>
      <c r="C6757" s="13" t="s">
        <v>47</v>
      </c>
      <c r="D6757" s="4">
        <v>44926</v>
      </c>
      <c r="E6757" s="4">
        <v>44945</v>
      </c>
      <c r="F6757" s="5">
        <v>-1.5609194946349714</v>
      </c>
      <c r="G6757" s="5">
        <f>'PG facts'!D31</f>
        <v>-6</v>
      </c>
      <c r="H6757" s="5">
        <f t="shared" si="210"/>
        <v>2.4364696687314944</v>
      </c>
      <c r="I6757" s="5">
        <f t="shared" si="211"/>
        <v>9.3655169678098282</v>
      </c>
    </row>
    <row r="6758" spans="1:9" ht="25" customHeight="1">
      <c r="A6758" s="1"/>
      <c r="B6758" s="1">
        <v>324</v>
      </c>
      <c r="C6758" s="13" t="s">
        <v>47</v>
      </c>
      <c r="D6758" s="4">
        <v>45016</v>
      </c>
      <c r="E6758" s="4">
        <v>45037</v>
      </c>
      <c r="F6758" s="5">
        <v>-0.28354349497309306</v>
      </c>
      <c r="G6758" s="5">
        <f>'PG facts'!D38</f>
        <v>-4</v>
      </c>
      <c r="H6758" s="5">
        <f t="shared" si="210"/>
        <v>8.0396913541556453E-2</v>
      </c>
      <c r="I6758" s="5">
        <f t="shared" si="211"/>
        <v>1.1341739798923722</v>
      </c>
    </row>
    <row r="6759" spans="1:9" ht="25" customHeight="1">
      <c r="A6759" s="1"/>
      <c r="B6759" s="1">
        <v>324</v>
      </c>
      <c r="C6759" s="13" t="s">
        <v>47</v>
      </c>
      <c r="D6759" s="4">
        <v>45107</v>
      </c>
      <c r="E6759" s="4">
        <v>45135</v>
      </c>
      <c r="F6759" s="5">
        <v>-7.7104862613153191E-2</v>
      </c>
      <c r="G6759" s="5">
        <f>'PG facts'!D45</f>
        <v>0</v>
      </c>
      <c r="H6759" s="5">
        <f t="shared" si="210"/>
        <v>5.9451598385932289E-3</v>
      </c>
      <c r="I6759" s="5">
        <f t="shared" si="211"/>
        <v>0</v>
      </c>
    </row>
    <row r="6760" spans="1:9" ht="25" customHeight="1">
      <c r="A6760" s="1"/>
      <c r="B6760" s="1">
        <v>324</v>
      </c>
      <c r="C6760" s="13" t="s">
        <v>47</v>
      </c>
      <c r="D6760" s="4">
        <v>45199</v>
      </c>
      <c r="E6760" s="4">
        <v>45217</v>
      </c>
      <c r="F6760" s="5">
        <v>1.3149542033191297</v>
      </c>
      <c r="G6760" s="5">
        <f>'PG facts'!D52</f>
        <v>-3</v>
      </c>
      <c r="H6760" s="5">
        <f t="shared" si="210"/>
        <v>1.7291045568266472</v>
      </c>
      <c r="I6760" s="5">
        <f t="shared" si="211"/>
        <v>-3.9448626099573891</v>
      </c>
    </row>
    <row r="6761" spans="1:9" ht="25" customHeight="1">
      <c r="A6761" s="1"/>
      <c r="B6761" s="1">
        <v>324</v>
      </c>
      <c r="C6761" s="13" t="s">
        <v>47</v>
      </c>
      <c r="D6761" s="4">
        <v>45291</v>
      </c>
      <c r="E6761" s="4">
        <v>45314</v>
      </c>
      <c r="F6761" s="5">
        <v>2.2032156673114089</v>
      </c>
      <c r="G6761" s="5">
        <f>'PG facts'!D59</f>
        <v>-2</v>
      </c>
      <c r="H6761" s="5">
        <f t="shared" si="210"/>
        <v>4.854159276686457</v>
      </c>
      <c r="I6761" s="5">
        <f t="shared" si="211"/>
        <v>-4.4064313346228179</v>
      </c>
    </row>
    <row r="6762" spans="1:9" ht="25" customHeight="1">
      <c r="A6762" s="1"/>
      <c r="B6762" s="1">
        <v>324</v>
      </c>
      <c r="C6762" s="13" t="s">
        <v>47</v>
      </c>
      <c r="D6762" s="4">
        <v>45382</v>
      </c>
      <c r="E6762" s="4">
        <v>45401</v>
      </c>
      <c r="F6762" s="5">
        <v>1.360673628563136</v>
      </c>
      <c r="G6762" s="5">
        <f>'PG facts'!D66</f>
        <v>-3</v>
      </c>
      <c r="H6762" s="5">
        <f t="shared" si="210"/>
        <v>1.851432723467171</v>
      </c>
      <c r="I6762" s="5">
        <f t="shared" si="211"/>
        <v>-4.082020885689408</v>
      </c>
    </row>
    <row r="6763" spans="1:9" ht="25" customHeight="1">
      <c r="A6763" s="1"/>
      <c r="B6763" s="1">
        <v>324</v>
      </c>
      <c r="C6763" s="13" t="s">
        <v>47</v>
      </c>
      <c r="D6763" s="4">
        <v>45473</v>
      </c>
      <c r="E6763" s="4">
        <v>45503</v>
      </c>
      <c r="F6763" s="5">
        <v>1.8739916021125014</v>
      </c>
      <c r="G6763" s="5">
        <f>'PG facts'!D73</f>
        <v>-1</v>
      </c>
      <c r="H6763" s="5">
        <f t="shared" si="210"/>
        <v>3.5118445247881795</v>
      </c>
      <c r="I6763" s="5">
        <f t="shared" si="211"/>
        <v>-1.8739916021125014</v>
      </c>
    </row>
    <row r="6764" spans="1:9" ht="25" customHeight="1">
      <c r="A6764" s="1"/>
      <c r="B6764" s="1">
        <v>324</v>
      </c>
      <c r="C6764" s="13" t="s">
        <v>47</v>
      </c>
      <c r="D6764" s="4">
        <v>45565</v>
      </c>
      <c r="E6764" s="4">
        <v>45583</v>
      </c>
      <c r="F6764" s="5">
        <v>2.247682698810527</v>
      </c>
      <c r="G6764" s="5">
        <f>'PG facts'!D80</f>
        <v>-1</v>
      </c>
      <c r="H6764" s="5">
        <f t="shared" si="210"/>
        <v>5.0520775145321739</v>
      </c>
      <c r="I6764" s="5">
        <f t="shared" si="211"/>
        <v>-2.247682698810527</v>
      </c>
    </row>
    <row r="6765" spans="1:9" ht="25" customHeight="1">
      <c r="A6765" s="1"/>
      <c r="B6765" s="1">
        <v>324</v>
      </c>
      <c r="C6765" s="13" t="s">
        <v>47</v>
      </c>
      <c r="D6765" s="4">
        <v>45657</v>
      </c>
      <c r="E6765" s="4">
        <v>45679</v>
      </c>
      <c r="F6765" s="5">
        <v>2.1103784092813216</v>
      </c>
      <c r="G6765" s="5">
        <f>'PG facts'!D87</f>
        <v>4</v>
      </c>
      <c r="H6765" s="5">
        <f t="shared" si="210"/>
        <v>4.453697030360761</v>
      </c>
      <c r="I6765" s="5">
        <f t="shared" si="211"/>
        <v>8.4415136371252864</v>
      </c>
    </row>
    <row r="6766" spans="1:9" ht="25" customHeight="1">
      <c r="A6766" s="1"/>
      <c r="B6766" s="1">
        <v>324</v>
      </c>
      <c r="C6766" s="13" t="s">
        <v>47</v>
      </c>
      <c r="D6766" s="4">
        <v>45747</v>
      </c>
      <c r="E6766" s="4">
        <v>45771</v>
      </c>
      <c r="F6766" s="5">
        <v>2.8695325773440361</v>
      </c>
      <c r="G6766" s="5">
        <f>'PG facts'!D94</f>
        <v>-2</v>
      </c>
      <c r="H6766" s="5">
        <f t="shared" si="210"/>
        <v>8.2342172124387059</v>
      </c>
      <c r="I6766" s="5">
        <f t="shared" si="211"/>
        <v>-5.7390651546880722</v>
      </c>
    </row>
    <row r="6767" spans="1:9" ht="25" customHeight="1">
      <c r="A6767" s="1"/>
      <c r="B6767" s="1">
        <v>324</v>
      </c>
      <c r="C6767" s="13" t="s">
        <v>47</v>
      </c>
      <c r="D6767" s="4">
        <v>45838</v>
      </c>
      <c r="E6767" s="4">
        <v>45867</v>
      </c>
      <c r="F6767" s="5">
        <v>2.7789527528847113</v>
      </c>
      <c r="G6767" s="5">
        <f>'PG facts'!D101</f>
        <v>0</v>
      </c>
      <c r="H6767" s="5">
        <f t="shared" si="210"/>
        <v>7.7225784027655155</v>
      </c>
      <c r="I6767" s="5">
        <f t="shared" si="211"/>
        <v>0</v>
      </c>
    </row>
    <row r="6768" spans="1:9" ht="25" customHeight="1">
      <c r="A6768" s="1"/>
      <c r="B6768" s="1">
        <v>324</v>
      </c>
      <c r="C6768" s="13" t="s">
        <v>50</v>
      </c>
      <c r="D6768" s="4">
        <v>44742</v>
      </c>
      <c r="E6768" s="4">
        <v>44771</v>
      </c>
      <c r="F6768" s="5">
        <v>3.4048088537418808</v>
      </c>
      <c r="G6768" s="5">
        <f>'PG facts'!D17</f>
        <v>0</v>
      </c>
      <c r="H6768" s="5">
        <f t="shared" si="210"/>
        <v>11.5927233305191</v>
      </c>
      <c r="I6768" s="5">
        <f t="shared" si="211"/>
        <v>0</v>
      </c>
    </row>
    <row r="6769" spans="1:9" ht="25" customHeight="1">
      <c r="A6769" s="1"/>
      <c r="B6769" s="1">
        <v>324</v>
      </c>
      <c r="C6769" s="13" t="s">
        <v>50</v>
      </c>
      <c r="D6769" s="4">
        <v>44834</v>
      </c>
      <c r="E6769" s="4">
        <v>44853</v>
      </c>
      <c r="F6769" s="5">
        <v>-0.26864270520209343</v>
      </c>
      <c r="G6769" s="5">
        <f>'PG facts'!D24</f>
        <v>-3</v>
      </c>
      <c r="H6769" s="5">
        <f t="shared" si="210"/>
        <v>7.2168903058298872E-2</v>
      </c>
      <c r="I6769" s="5">
        <f t="shared" si="211"/>
        <v>0.8059281156062803</v>
      </c>
    </row>
    <row r="6770" spans="1:9" ht="25" customHeight="1">
      <c r="A6770" s="1"/>
      <c r="B6770" s="1">
        <v>324</v>
      </c>
      <c r="C6770" s="13" t="s">
        <v>50</v>
      </c>
      <c r="D6770" s="4">
        <v>44926</v>
      </c>
      <c r="E6770" s="4">
        <v>44945</v>
      </c>
      <c r="F6770" s="5">
        <v>-0.97880747126437573</v>
      </c>
      <c r="G6770" s="5">
        <f>'PG facts'!D31</f>
        <v>-6</v>
      </c>
      <c r="H6770" s="5">
        <f t="shared" si="210"/>
        <v>0.95806406580296166</v>
      </c>
      <c r="I6770" s="5">
        <f t="shared" si="211"/>
        <v>5.8728448275862544</v>
      </c>
    </row>
    <row r="6771" spans="1:9" ht="25" customHeight="1">
      <c r="A6771" s="1"/>
      <c r="B6771" s="1">
        <v>324</v>
      </c>
      <c r="C6771" s="13" t="s">
        <v>50</v>
      </c>
      <c r="D6771" s="4">
        <v>45016</v>
      </c>
      <c r="E6771" s="4">
        <v>45037</v>
      </c>
      <c r="F6771" s="5">
        <v>-1.5609194946349714</v>
      </c>
      <c r="G6771" s="5">
        <f>'PG facts'!D38</f>
        <v>-4</v>
      </c>
      <c r="H6771" s="5">
        <f t="shared" si="210"/>
        <v>2.4364696687314944</v>
      </c>
      <c r="I6771" s="5">
        <f t="shared" si="211"/>
        <v>6.2436779785398855</v>
      </c>
    </row>
    <row r="6772" spans="1:9" ht="25" customHeight="1">
      <c r="A6772" s="1"/>
      <c r="B6772" s="1">
        <v>324</v>
      </c>
      <c r="C6772" s="13" t="s">
        <v>50</v>
      </c>
      <c r="D6772" s="4">
        <v>45107</v>
      </c>
      <c r="E6772" s="4">
        <v>45135</v>
      </c>
      <c r="F6772" s="5">
        <v>-0.28354349497309306</v>
      </c>
      <c r="G6772" s="5">
        <f>'PG facts'!D45</f>
        <v>0</v>
      </c>
      <c r="H6772" s="5">
        <f t="shared" si="210"/>
        <v>8.0396913541556453E-2</v>
      </c>
      <c r="I6772" s="5">
        <f t="shared" si="211"/>
        <v>0</v>
      </c>
    </row>
    <row r="6773" spans="1:9" ht="25" customHeight="1">
      <c r="A6773" s="1"/>
      <c r="B6773" s="1">
        <v>324</v>
      </c>
      <c r="C6773" s="13" t="s">
        <v>50</v>
      </c>
      <c r="D6773" s="4">
        <v>45199</v>
      </c>
      <c r="E6773" s="4">
        <v>45217</v>
      </c>
      <c r="F6773" s="5">
        <v>-7.7104862613153191E-2</v>
      </c>
      <c r="G6773" s="5">
        <f>'PG facts'!D52</f>
        <v>-3</v>
      </c>
      <c r="H6773" s="5">
        <f t="shared" si="210"/>
        <v>5.9451598385932289E-3</v>
      </c>
      <c r="I6773" s="5">
        <f t="shared" si="211"/>
        <v>0.23131458783945957</v>
      </c>
    </row>
    <row r="6774" spans="1:9" ht="25" customHeight="1">
      <c r="A6774" s="1"/>
      <c r="B6774" s="1">
        <v>324</v>
      </c>
      <c r="C6774" s="13" t="s">
        <v>50</v>
      </c>
      <c r="D6774" s="4">
        <v>45291</v>
      </c>
      <c r="E6774" s="4">
        <v>45314</v>
      </c>
      <c r="F6774" s="5">
        <v>1.3149542033191297</v>
      </c>
      <c r="G6774" s="5">
        <f>'PG facts'!D59</f>
        <v>-2</v>
      </c>
      <c r="H6774" s="5">
        <f t="shared" si="210"/>
        <v>1.7291045568266472</v>
      </c>
      <c r="I6774" s="5">
        <f t="shared" si="211"/>
        <v>-2.6299084066382594</v>
      </c>
    </row>
    <row r="6775" spans="1:9" ht="25" customHeight="1">
      <c r="A6775" s="1"/>
      <c r="B6775" s="1">
        <v>324</v>
      </c>
      <c r="C6775" s="13" t="s">
        <v>50</v>
      </c>
      <c r="D6775" s="4">
        <v>45382</v>
      </c>
      <c r="E6775" s="4">
        <v>45401</v>
      </c>
      <c r="F6775" s="5">
        <v>2.2032156673114089</v>
      </c>
      <c r="G6775" s="5">
        <f>'PG facts'!D66</f>
        <v>-3</v>
      </c>
      <c r="H6775" s="5">
        <f t="shared" si="210"/>
        <v>4.854159276686457</v>
      </c>
      <c r="I6775" s="5">
        <f t="shared" si="211"/>
        <v>-6.6096470019342268</v>
      </c>
    </row>
    <row r="6776" spans="1:9" ht="25" customHeight="1">
      <c r="A6776" s="1"/>
      <c r="B6776" s="1">
        <v>324</v>
      </c>
      <c r="C6776" s="13" t="s">
        <v>50</v>
      </c>
      <c r="D6776" s="4">
        <v>45473</v>
      </c>
      <c r="E6776" s="4">
        <v>45503</v>
      </c>
      <c r="F6776" s="5">
        <v>1.360673628563136</v>
      </c>
      <c r="G6776" s="5">
        <f>'PG facts'!D73</f>
        <v>-1</v>
      </c>
      <c r="H6776" s="5">
        <f t="shared" si="210"/>
        <v>1.851432723467171</v>
      </c>
      <c r="I6776" s="5">
        <f t="shared" si="211"/>
        <v>-1.360673628563136</v>
      </c>
    </row>
    <row r="6777" spans="1:9" ht="25" customHeight="1">
      <c r="A6777" s="1"/>
      <c r="B6777" s="1">
        <v>324</v>
      </c>
      <c r="C6777" s="13" t="s">
        <v>50</v>
      </c>
      <c r="D6777" s="4">
        <v>45565</v>
      </c>
      <c r="E6777" s="4">
        <v>45583</v>
      </c>
      <c r="F6777" s="5">
        <v>1.8739916021125014</v>
      </c>
      <c r="G6777" s="5">
        <f>'PG facts'!D80</f>
        <v>-1</v>
      </c>
      <c r="H6777" s="5">
        <f t="shared" si="210"/>
        <v>3.5118445247881795</v>
      </c>
      <c r="I6777" s="5">
        <f t="shared" si="211"/>
        <v>-1.8739916021125014</v>
      </c>
    </row>
    <row r="6778" spans="1:9" ht="25" customHeight="1">
      <c r="A6778" s="1"/>
      <c r="B6778" s="1">
        <v>324</v>
      </c>
      <c r="C6778" s="13" t="s">
        <v>50</v>
      </c>
      <c r="D6778" s="4">
        <v>45657</v>
      </c>
      <c r="E6778" s="4">
        <v>45679</v>
      </c>
      <c r="F6778" s="5">
        <v>2.247682698810527</v>
      </c>
      <c r="G6778" s="5">
        <f>'PG facts'!D87</f>
        <v>4</v>
      </c>
      <c r="H6778" s="5">
        <f t="shared" si="210"/>
        <v>5.0520775145321739</v>
      </c>
      <c r="I6778" s="5">
        <f t="shared" si="211"/>
        <v>8.9907307952421078</v>
      </c>
    </row>
    <row r="6779" spans="1:9" ht="25" customHeight="1">
      <c r="A6779" s="1"/>
      <c r="B6779" s="1">
        <v>324</v>
      </c>
      <c r="C6779" s="13" t="s">
        <v>50</v>
      </c>
      <c r="D6779" s="4">
        <v>45747</v>
      </c>
      <c r="E6779" s="4">
        <v>45771</v>
      </c>
      <c r="F6779" s="5">
        <v>2.1103784092813216</v>
      </c>
      <c r="G6779" s="5">
        <f>'PG facts'!D94</f>
        <v>-2</v>
      </c>
      <c r="H6779" s="5">
        <f t="shared" si="210"/>
        <v>4.453697030360761</v>
      </c>
      <c r="I6779" s="5">
        <f t="shared" si="211"/>
        <v>-4.2207568185626432</v>
      </c>
    </row>
    <row r="6780" spans="1:9" ht="25" customHeight="1">
      <c r="A6780" s="1"/>
      <c r="B6780" s="1">
        <v>324</v>
      </c>
      <c r="C6780" s="13" t="s">
        <v>50</v>
      </c>
      <c r="D6780" s="4">
        <v>45838</v>
      </c>
      <c r="E6780" s="4">
        <v>45867</v>
      </c>
      <c r="F6780" s="5">
        <v>2.8695325773440361</v>
      </c>
      <c r="G6780" s="5">
        <f>'PG facts'!D101</f>
        <v>0</v>
      </c>
      <c r="H6780" s="5">
        <f t="shared" si="210"/>
        <v>8.2342172124387059</v>
      </c>
      <c r="I6780" s="5">
        <f t="shared" si="211"/>
        <v>0</v>
      </c>
    </row>
    <row r="6781" spans="1:9" ht="25" customHeight="1">
      <c r="A6781" s="1"/>
      <c r="B6781" s="1">
        <v>325</v>
      </c>
      <c r="C6781" s="13" t="s">
        <v>47</v>
      </c>
      <c r="D6781" s="4">
        <v>44651</v>
      </c>
      <c r="E6781" s="4">
        <v>44671</v>
      </c>
      <c r="F6781" s="5">
        <v>3.4048088537418808</v>
      </c>
      <c r="G6781" s="5">
        <f>'PG facts'!D10</f>
        <v>2</v>
      </c>
      <c r="H6781" s="5">
        <f t="shared" si="210"/>
        <v>11.5927233305191</v>
      </c>
      <c r="I6781" s="5">
        <f t="shared" si="211"/>
        <v>6.8096177074837616</v>
      </c>
    </row>
    <row r="6782" spans="1:9" ht="25" customHeight="1">
      <c r="A6782" s="1"/>
      <c r="B6782" s="1">
        <v>325</v>
      </c>
      <c r="C6782" s="13" t="s">
        <v>47</v>
      </c>
      <c r="D6782" s="4">
        <v>44742</v>
      </c>
      <c r="E6782" s="4">
        <v>44771</v>
      </c>
      <c r="F6782" s="5">
        <v>-0.26864270520209343</v>
      </c>
      <c r="G6782" s="5">
        <f>'PG facts'!D17</f>
        <v>0</v>
      </c>
      <c r="H6782" s="5">
        <f t="shared" si="210"/>
        <v>7.2168903058298872E-2</v>
      </c>
      <c r="I6782" s="5">
        <f t="shared" si="211"/>
        <v>0</v>
      </c>
    </row>
    <row r="6783" spans="1:9" ht="25" customHeight="1">
      <c r="A6783" s="1"/>
      <c r="B6783" s="1">
        <v>325</v>
      </c>
      <c r="C6783" s="13" t="s">
        <v>47</v>
      </c>
      <c r="D6783" s="4">
        <v>44834</v>
      </c>
      <c r="E6783" s="4">
        <v>44853</v>
      </c>
      <c r="F6783" s="5">
        <v>-0.97880747126437573</v>
      </c>
      <c r="G6783" s="5">
        <f>'PG facts'!D24</f>
        <v>-3</v>
      </c>
      <c r="H6783" s="5">
        <f t="shared" si="210"/>
        <v>0.95806406580296166</v>
      </c>
      <c r="I6783" s="5">
        <f t="shared" si="211"/>
        <v>2.9364224137931272</v>
      </c>
    </row>
    <row r="6784" spans="1:9" ht="25" customHeight="1">
      <c r="A6784" s="1"/>
      <c r="B6784" s="1">
        <v>325</v>
      </c>
      <c r="C6784" s="13" t="s">
        <v>47</v>
      </c>
      <c r="D6784" s="4">
        <v>44926</v>
      </c>
      <c r="E6784" s="4">
        <v>44945</v>
      </c>
      <c r="F6784" s="5">
        <v>-1.5609194946349714</v>
      </c>
      <c r="G6784" s="5">
        <f>'PG facts'!D31</f>
        <v>-6</v>
      </c>
      <c r="H6784" s="5">
        <f t="shared" si="210"/>
        <v>2.4364696687314944</v>
      </c>
      <c r="I6784" s="5">
        <f t="shared" si="211"/>
        <v>9.3655169678098282</v>
      </c>
    </row>
    <row r="6785" spans="1:9" ht="25" customHeight="1">
      <c r="A6785" s="1"/>
      <c r="B6785" s="1">
        <v>325</v>
      </c>
      <c r="C6785" s="13" t="s">
        <v>47</v>
      </c>
      <c r="D6785" s="4">
        <v>45016</v>
      </c>
      <c r="E6785" s="4">
        <v>45037</v>
      </c>
      <c r="F6785" s="5">
        <v>-0.28354349497309306</v>
      </c>
      <c r="G6785" s="5">
        <f>'PG facts'!D38</f>
        <v>-4</v>
      </c>
      <c r="H6785" s="5">
        <f t="shared" si="210"/>
        <v>8.0396913541556453E-2</v>
      </c>
      <c r="I6785" s="5">
        <f t="shared" si="211"/>
        <v>1.1341739798923722</v>
      </c>
    </row>
    <row r="6786" spans="1:9" ht="25" customHeight="1">
      <c r="A6786" s="1"/>
      <c r="B6786" s="1">
        <v>325</v>
      </c>
      <c r="C6786" s="13" t="s">
        <v>47</v>
      </c>
      <c r="D6786" s="4">
        <v>45107</v>
      </c>
      <c r="E6786" s="4">
        <v>45135</v>
      </c>
      <c r="F6786" s="5">
        <v>-7.7104862613153191E-2</v>
      </c>
      <c r="G6786" s="5">
        <f>'PG facts'!D45</f>
        <v>0</v>
      </c>
      <c r="H6786" s="5">
        <f t="shared" si="210"/>
        <v>5.9451598385932289E-3</v>
      </c>
      <c r="I6786" s="5">
        <f t="shared" si="211"/>
        <v>0</v>
      </c>
    </row>
    <row r="6787" spans="1:9" ht="25" customHeight="1">
      <c r="A6787" s="1"/>
      <c r="B6787" s="1">
        <v>325</v>
      </c>
      <c r="C6787" s="13" t="s">
        <v>47</v>
      </c>
      <c r="D6787" s="4">
        <v>45199</v>
      </c>
      <c r="E6787" s="4">
        <v>45217</v>
      </c>
      <c r="F6787" s="5">
        <v>1.3149542033191297</v>
      </c>
      <c r="G6787" s="5">
        <f>'PG facts'!D52</f>
        <v>-3</v>
      </c>
      <c r="H6787" s="5">
        <f t="shared" si="210"/>
        <v>1.7291045568266472</v>
      </c>
      <c r="I6787" s="5">
        <f t="shared" si="211"/>
        <v>-3.9448626099573891</v>
      </c>
    </row>
    <row r="6788" spans="1:9" ht="25" customHeight="1">
      <c r="A6788" s="1"/>
      <c r="B6788" s="1">
        <v>325</v>
      </c>
      <c r="C6788" s="13" t="s">
        <v>47</v>
      </c>
      <c r="D6788" s="4">
        <v>45291</v>
      </c>
      <c r="E6788" s="4">
        <v>45314</v>
      </c>
      <c r="F6788" s="5">
        <v>2.2032156673114089</v>
      </c>
      <c r="G6788" s="5">
        <f>'PG facts'!D59</f>
        <v>-2</v>
      </c>
      <c r="H6788" s="5">
        <f t="shared" si="210"/>
        <v>4.854159276686457</v>
      </c>
      <c r="I6788" s="5">
        <f t="shared" si="211"/>
        <v>-4.4064313346228179</v>
      </c>
    </row>
    <row r="6789" spans="1:9" ht="25" customHeight="1">
      <c r="A6789" s="1"/>
      <c r="B6789" s="1">
        <v>325</v>
      </c>
      <c r="C6789" s="13" t="s">
        <v>47</v>
      </c>
      <c r="D6789" s="4">
        <v>45382</v>
      </c>
      <c r="E6789" s="4">
        <v>45401</v>
      </c>
      <c r="F6789" s="5">
        <v>1.360673628563136</v>
      </c>
      <c r="G6789" s="5">
        <f>'PG facts'!D66</f>
        <v>-3</v>
      </c>
      <c r="H6789" s="5">
        <f t="shared" si="210"/>
        <v>1.851432723467171</v>
      </c>
      <c r="I6789" s="5">
        <f t="shared" si="211"/>
        <v>-4.082020885689408</v>
      </c>
    </row>
    <row r="6790" spans="1:9" ht="25" customHeight="1">
      <c r="A6790" s="1"/>
      <c r="B6790" s="1">
        <v>325</v>
      </c>
      <c r="C6790" s="13" t="s">
        <v>47</v>
      </c>
      <c r="D6790" s="4">
        <v>45473</v>
      </c>
      <c r="E6790" s="4">
        <v>45503</v>
      </c>
      <c r="F6790" s="5">
        <v>1.8739916021125014</v>
      </c>
      <c r="G6790" s="5">
        <f>'PG facts'!D73</f>
        <v>-1</v>
      </c>
      <c r="H6790" s="5">
        <f t="shared" ref="H6790:H6853" si="212">F6790^2</f>
        <v>3.5118445247881795</v>
      </c>
      <c r="I6790" s="5">
        <f t="shared" ref="I6790:I6853" si="213">F6790*G6790</f>
        <v>-1.8739916021125014</v>
      </c>
    </row>
    <row r="6791" spans="1:9" ht="25" customHeight="1">
      <c r="A6791" s="1"/>
      <c r="B6791" s="1">
        <v>325</v>
      </c>
      <c r="C6791" s="13" t="s">
        <v>47</v>
      </c>
      <c r="D6791" s="4">
        <v>45565</v>
      </c>
      <c r="E6791" s="4">
        <v>45583</v>
      </c>
      <c r="F6791" s="5">
        <v>2.247682698810527</v>
      </c>
      <c r="G6791" s="5">
        <f>'PG facts'!D80</f>
        <v>-1</v>
      </c>
      <c r="H6791" s="5">
        <f t="shared" si="212"/>
        <v>5.0520775145321739</v>
      </c>
      <c r="I6791" s="5">
        <f t="shared" si="213"/>
        <v>-2.247682698810527</v>
      </c>
    </row>
    <row r="6792" spans="1:9" ht="25" customHeight="1">
      <c r="A6792" s="1"/>
      <c r="B6792" s="1">
        <v>325</v>
      </c>
      <c r="C6792" s="13" t="s">
        <v>47</v>
      </c>
      <c r="D6792" s="4">
        <v>45657</v>
      </c>
      <c r="E6792" s="4">
        <v>45679</v>
      </c>
      <c r="F6792" s="5">
        <v>2.1103784092813216</v>
      </c>
      <c r="G6792" s="5">
        <f>'PG facts'!D87</f>
        <v>4</v>
      </c>
      <c r="H6792" s="5">
        <f t="shared" si="212"/>
        <v>4.453697030360761</v>
      </c>
      <c r="I6792" s="5">
        <f t="shared" si="213"/>
        <v>8.4415136371252864</v>
      </c>
    </row>
    <row r="6793" spans="1:9" ht="25" customHeight="1">
      <c r="A6793" s="1"/>
      <c r="B6793" s="1">
        <v>325</v>
      </c>
      <c r="C6793" s="13" t="s">
        <v>47</v>
      </c>
      <c r="D6793" s="4">
        <v>45747</v>
      </c>
      <c r="E6793" s="4">
        <v>45771</v>
      </c>
      <c r="F6793" s="5">
        <v>2.8695325773440361</v>
      </c>
      <c r="G6793" s="5">
        <f>'PG facts'!D94</f>
        <v>-2</v>
      </c>
      <c r="H6793" s="5">
        <f t="shared" si="212"/>
        <v>8.2342172124387059</v>
      </c>
      <c r="I6793" s="5">
        <f t="shared" si="213"/>
        <v>-5.7390651546880722</v>
      </c>
    </row>
    <row r="6794" spans="1:9" ht="25" customHeight="1">
      <c r="A6794" s="1"/>
      <c r="B6794" s="1">
        <v>325</v>
      </c>
      <c r="C6794" s="13" t="s">
        <v>47</v>
      </c>
      <c r="D6794" s="4">
        <v>45838</v>
      </c>
      <c r="E6794" s="4">
        <v>45867</v>
      </c>
      <c r="F6794" s="5">
        <v>3.0189755747267899</v>
      </c>
      <c r="G6794" s="5">
        <f>'PG facts'!D101</f>
        <v>0</v>
      </c>
      <c r="H6794" s="5">
        <f t="shared" si="212"/>
        <v>9.1142135207969517</v>
      </c>
      <c r="I6794" s="5">
        <f t="shared" si="213"/>
        <v>0</v>
      </c>
    </row>
    <row r="6795" spans="1:9" ht="25" customHeight="1">
      <c r="A6795" s="1"/>
      <c r="B6795" s="1">
        <v>325</v>
      </c>
      <c r="C6795" s="13" t="s">
        <v>50</v>
      </c>
      <c r="D6795" s="4">
        <v>44742</v>
      </c>
      <c r="E6795" s="4">
        <v>44771</v>
      </c>
      <c r="F6795" s="5">
        <v>3.4048088537418808</v>
      </c>
      <c r="G6795" s="5">
        <f>'PG facts'!D17</f>
        <v>0</v>
      </c>
      <c r="H6795" s="5">
        <f t="shared" si="212"/>
        <v>11.5927233305191</v>
      </c>
      <c r="I6795" s="5">
        <f t="shared" si="213"/>
        <v>0</v>
      </c>
    </row>
    <row r="6796" spans="1:9" ht="25" customHeight="1">
      <c r="A6796" s="1"/>
      <c r="B6796" s="1">
        <v>325</v>
      </c>
      <c r="C6796" s="13" t="s">
        <v>50</v>
      </c>
      <c r="D6796" s="4">
        <v>44834</v>
      </c>
      <c r="E6796" s="4">
        <v>44853</v>
      </c>
      <c r="F6796" s="5">
        <v>-0.26864270520209343</v>
      </c>
      <c r="G6796" s="5">
        <f>'PG facts'!D24</f>
        <v>-3</v>
      </c>
      <c r="H6796" s="5">
        <f t="shared" si="212"/>
        <v>7.2168903058298872E-2</v>
      </c>
      <c r="I6796" s="5">
        <f t="shared" si="213"/>
        <v>0.8059281156062803</v>
      </c>
    </row>
    <row r="6797" spans="1:9" ht="25" customHeight="1">
      <c r="A6797" s="1"/>
      <c r="B6797" s="1">
        <v>325</v>
      </c>
      <c r="C6797" s="13" t="s">
        <v>50</v>
      </c>
      <c r="D6797" s="4">
        <v>44926</v>
      </c>
      <c r="E6797" s="4">
        <v>44945</v>
      </c>
      <c r="F6797" s="5">
        <v>-0.97880747126437573</v>
      </c>
      <c r="G6797" s="5">
        <f>'PG facts'!D31</f>
        <v>-6</v>
      </c>
      <c r="H6797" s="5">
        <f t="shared" si="212"/>
        <v>0.95806406580296166</v>
      </c>
      <c r="I6797" s="5">
        <f t="shared" si="213"/>
        <v>5.8728448275862544</v>
      </c>
    </row>
    <row r="6798" spans="1:9" ht="25" customHeight="1">
      <c r="A6798" s="1"/>
      <c r="B6798" s="1">
        <v>325</v>
      </c>
      <c r="C6798" s="13" t="s">
        <v>50</v>
      </c>
      <c r="D6798" s="4">
        <v>45016</v>
      </c>
      <c r="E6798" s="4">
        <v>45037</v>
      </c>
      <c r="F6798" s="5">
        <v>-1.5609194946349714</v>
      </c>
      <c r="G6798" s="5">
        <f>'PG facts'!D38</f>
        <v>-4</v>
      </c>
      <c r="H6798" s="5">
        <f t="shared" si="212"/>
        <v>2.4364696687314944</v>
      </c>
      <c r="I6798" s="5">
        <f t="shared" si="213"/>
        <v>6.2436779785398855</v>
      </c>
    </row>
    <row r="6799" spans="1:9" ht="25" customHeight="1">
      <c r="A6799" s="1"/>
      <c r="B6799" s="1">
        <v>325</v>
      </c>
      <c r="C6799" s="13" t="s">
        <v>50</v>
      </c>
      <c r="D6799" s="4">
        <v>45107</v>
      </c>
      <c r="E6799" s="4">
        <v>45135</v>
      </c>
      <c r="F6799" s="5">
        <v>-0.28354349497309306</v>
      </c>
      <c r="G6799" s="5">
        <f>'PG facts'!D45</f>
        <v>0</v>
      </c>
      <c r="H6799" s="5">
        <f t="shared" si="212"/>
        <v>8.0396913541556453E-2</v>
      </c>
      <c r="I6799" s="5">
        <f t="shared" si="213"/>
        <v>0</v>
      </c>
    </row>
    <row r="6800" spans="1:9" ht="25" customHeight="1">
      <c r="A6800" s="1"/>
      <c r="B6800" s="1">
        <v>325</v>
      </c>
      <c r="C6800" s="13" t="s">
        <v>50</v>
      </c>
      <c r="D6800" s="4">
        <v>45199</v>
      </c>
      <c r="E6800" s="4">
        <v>45217</v>
      </c>
      <c r="F6800" s="5">
        <v>-7.7104862613153191E-2</v>
      </c>
      <c r="G6800" s="5">
        <f>'PG facts'!D52</f>
        <v>-3</v>
      </c>
      <c r="H6800" s="5">
        <f t="shared" si="212"/>
        <v>5.9451598385932289E-3</v>
      </c>
      <c r="I6800" s="5">
        <f t="shared" si="213"/>
        <v>0.23131458783945957</v>
      </c>
    </row>
    <row r="6801" spans="1:9" ht="25" customHeight="1">
      <c r="A6801" s="1"/>
      <c r="B6801" s="1">
        <v>325</v>
      </c>
      <c r="C6801" s="13" t="s">
        <v>50</v>
      </c>
      <c r="D6801" s="4">
        <v>45291</v>
      </c>
      <c r="E6801" s="4">
        <v>45314</v>
      </c>
      <c r="F6801" s="5">
        <v>1.3149542033191297</v>
      </c>
      <c r="G6801" s="5">
        <f>'PG facts'!D59</f>
        <v>-2</v>
      </c>
      <c r="H6801" s="5">
        <f t="shared" si="212"/>
        <v>1.7291045568266472</v>
      </c>
      <c r="I6801" s="5">
        <f t="shared" si="213"/>
        <v>-2.6299084066382594</v>
      </c>
    </row>
    <row r="6802" spans="1:9" ht="25" customHeight="1">
      <c r="A6802" s="1"/>
      <c r="B6802" s="1">
        <v>325</v>
      </c>
      <c r="C6802" s="13" t="s">
        <v>50</v>
      </c>
      <c r="D6802" s="4">
        <v>45382</v>
      </c>
      <c r="E6802" s="4">
        <v>45401</v>
      </c>
      <c r="F6802" s="5">
        <v>2.2032156673114089</v>
      </c>
      <c r="G6802" s="5">
        <f>'PG facts'!D66</f>
        <v>-3</v>
      </c>
      <c r="H6802" s="5">
        <f t="shared" si="212"/>
        <v>4.854159276686457</v>
      </c>
      <c r="I6802" s="5">
        <f t="shared" si="213"/>
        <v>-6.6096470019342268</v>
      </c>
    </row>
    <row r="6803" spans="1:9" ht="25" customHeight="1">
      <c r="A6803" s="1"/>
      <c r="B6803" s="1">
        <v>325</v>
      </c>
      <c r="C6803" s="13" t="s">
        <v>50</v>
      </c>
      <c r="D6803" s="4">
        <v>45473</v>
      </c>
      <c r="E6803" s="4">
        <v>45503</v>
      </c>
      <c r="F6803" s="5">
        <v>1.360673628563136</v>
      </c>
      <c r="G6803" s="5">
        <f>'PG facts'!D73</f>
        <v>-1</v>
      </c>
      <c r="H6803" s="5">
        <f t="shared" si="212"/>
        <v>1.851432723467171</v>
      </c>
      <c r="I6803" s="5">
        <f t="shared" si="213"/>
        <v>-1.360673628563136</v>
      </c>
    </row>
    <row r="6804" spans="1:9" ht="25" customHeight="1">
      <c r="A6804" s="1"/>
      <c r="B6804" s="1">
        <v>325</v>
      </c>
      <c r="C6804" s="13" t="s">
        <v>50</v>
      </c>
      <c r="D6804" s="4">
        <v>45565</v>
      </c>
      <c r="E6804" s="4">
        <v>45583</v>
      </c>
      <c r="F6804" s="5">
        <v>1.8739916021125014</v>
      </c>
      <c r="G6804" s="5">
        <f>'PG facts'!D80</f>
        <v>-1</v>
      </c>
      <c r="H6804" s="5">
        <f t="shared" si="212"/>
        <v>3.5118445247881795</v>
      </c>
      <c r="I6804" s="5">
        <f t="shared" si="213"/>
        <v>-1.8739916021125014</v>
      </c>
    </row>
    <row r="6805" spans="1:9" ht="25" customHeight="1">
      <c r="A6805" s="1"/>
      <c r="B6805" s="1">
        <v>325</v>
      </c>
      <c r="C6805" s="13" t="s">
        <v>50</v>
      </c>
      <c r="D6805" s="4">
        <v>45657</v>
      </c>
      <c r="E6805" s="4">
        <v>45679</v>
      </c>
      <c r="F6805" s="5">
        <v>2.247682698810527</v>
      </c>
      <c r="G6805" s="5">
        <f>'PG facts'!D87</f>
        <v>4</v>
      </c>
      <c r="H6805" s="5">
        <f t="shared" si="212"/>
        <v>5.0520775145321739</v>
      </c>
      <c r="I6805" s="5">
        <f t="shared" si="213"/>
        <v>8.9907307952421078</v>
      </c>
    </row>
    <row r="6806" spans="1:9" ht="25" customHeight="1">
      <c r="A6806" s="1"/>
      <c r="B6806" s="1">
        <v>325</v>
      </c>
      <c r="C6806" s="13" t="s">
        <v>50</v>
      </c>
      <c r="D6806" s="4">
        <v>45747</v>
      </c>
      <c r="E6806" s="4">
        <v>45771</v>
      </c>
      <c r="F6806" s="5">
        <v>2.1103784092813216</v>
      </c>
      <c r="G6806" s="5">
        <f>'PG facts'!D94</f>
        <v>-2</v>
      </c>
      <c r="H6806" s="5">
        <f t="shared" si="212"/>
        <v>4.453697030360761</v>
      </c>
      <c r="I6806" s="5">
        <f t="shared" si="213"/>
        <v>-4.2207568185626432</v>
      </c>
    </row>
    <row r="6807" spans="1:9" ht="25" customHeight="1">
      <c r="A6807" s="1"/>
      <c r="B6807" s="1">
        <v>325</v>
      </c>
      <c r="C6807" s="13" t="s">
        <v>50</v>
      </c>
      <c r="D6807" s="4">
        <v>45838</v>
      </c>
      <c r="E6807" s="4">
        <v>45867</v>
      </c>
      <c r="F6807" s="5">
        <v>2.8695325773440361</v>
      </c>
      <c r="G6807" s="5">
        <f>'PG facts'!D101</f>
        <v>0</v>
      </c>
      <c r="H6807" s="5">
        <f t="shared" si="212"/>
        <v>8.2342172124387059</v>
      </c>
      <c r="I6807" s="5">
        <f t="shared" si="213"/>
        <v>0</v>
      </c>
    </row>
    <row r="6808" spans="1:9" ht="25" customHeight="1">
      <c r="A6808" s="1"/>
      <c r="B6808" s="1">
        <v>326</v>
      </c>
      <c r="C6808" s="13" t="s">
        <v>47</v>
      </c>
      <c r="D6808" s="4">
        <v>44651</v>
      </c>
      <c r="E6808" s="4">
        <v>44671</v>
      </c>
      <c r="F6808" s="5">
        <v>3.5989104881054779</v>
      </c>
      <c r="G6808" s="5">
        <f>'PG facts'!D10</f>
        <v>2</v>
      </c>
      <c r="H6808" s="5">
        <f t="shared" si="212"/>
        <v>12.952156701395609</v>
      </c>
      <c r="I6808" s="5">
        <f t="shared" si="213"/>
        <v>7.1978209762109557</v>
      </c>
    </row>
    <row r="6809" spans="1:9" ht="25" customHeight="1">
      <c r="A6809" s="1"/>
      <c r="B6809" s="1">
        <v>326</v>
      </c>
      <c r="C6809" s="13" t="s">
        <v>47</v>
      </c>
      <c r="D6809" s="4">
        <v>44742</v>
      </c>
      <c r="E6809" s="4">
        <v>44771</v>
      </c>
      <c r="F6809" s="5">
        <v>-3.7966210073037132E-2</v>
      </c>
      <c r="G6809" s="5">
        <f>'PG facts'!D17</f>
        <v>0</v>
      </c>
      <c r="H6809" s="5">
        <f t="shared" si="212"/>
        <v>1.4414331073099862E-3</v>
      </c>
      <c r="I6809" s="5">
        <f t="shared" si="213"/>
        <v>0</v>
      </c>
    </row>
    <row r="6810" spans="1:9" ht="25" customHeight="1">
      <c r="A6810" s="1"/>
      <c r="B6810" s="1">
        <v>326</v>
      </c>
      <c r="C6810" s="13" t="s">
        <v>47</v>
      </c>
      <c r="D6810" s="4">
        <v>44834</v>
      </c>
      <c r="E6810" s="4">
        <v>44853</v>
      </c>
      <c r="F6810" s="5">
        <v>-0.97428175390660288</v>
      </c>
      <c r="G6810" s="5">
        <f>'PG facts'!D24</f>
        <v>-3</v>
      </c>
      <c r="H6810" s="5">
        <f t="shared" si="212"/>
        <v>0.94922493599532631</v>
      </c>
      <c r="I6810" s="5">
        <f t="shared" si="213"/>
        <v>2.9228452617198086</v>
      </c>
    </row>
    <row r="6811" spans="1:9" ht="25" customHeight="1">
      <c r="A6811" s="1"/>
      <c r="B6811" s="1">
        <v>326</v>
      </c>
      <c r="C6811" s="13" t="s">
        <v>47</v>
      </c>
      <c r="D6811" s="4">
        <v>44926</v>
      </c>
      <c r="E6811" s="4">
        <v>44945</v>
      </c>
      <c r="F6811" s="5">
        <v>-1.7083333333333339</v>
      </c>
      <c r="G6811" s="5">
        <f>'PG facts'!D31</f>
        <v>-6</v>
      </c>
      <c r="H6811" s="5">
        <f t="shared" si="212"/>
        <v>2.9184027777777799</v>
      </c>
      <c r="I6811" s="5">
        <f t="shared" si="213"/>
        <v>10.250000000000004</v>
      </c>
    </row>
    <row r="6812" spans="1:9" ht="25" customHeight="1">
      <c r="A6812" s="1"/>
      <c r="B6812" s="1">
        <v>326</v>
      </c>
      <c r="C6812" s="13" t="s">
        <v>47</v>
      </c>
      <c r="D6812" s="4">
        <v>45016</v>
      </c>
      <c r="E6812" s="4">
        <v>45037</v>
      </c>
      <c r="F6812" s="5">
        <v>-0.51383557261676094</v>
      </c>
      <c r="G6812" s="5">
        <f>'PG facts'!D38</f>
        <v>-4</v>
      </c>
      <c r="H6812" s="5">
        <f t="shared" si="212"/>
        <v>0.26402699568639459</v>
      </c>
      <c r="I6812" s="5">
        <f t="shared" si="213"/>
        <v>2.0553422904670438</v>
      </c>
    </row>
    <row r="6813" spans="1:9" ht="25" customHeight="1">
      <c r="A6813" s="1"/>
      <c r="B6813" s="1">
        <v>326</v>
      </c>
      <c r="C6813" s="13" t="s">
        <v>47</v>
      </c>
      <c r="D6813" s="4">
        <v>45107</v>
      </c>
      <c r="E6813" s="4">
        <v>45135</v>
      </c>
      <c r="F6813" s="5">
        <v>-0.38380425982749156</v>
      </c>
      <c r="G6813" s="5">
        <f>'PG facts'!D45</f>
        <v>0</v>
      </c>
      <c r="H6813" s="5">
        <f t="shared" si="212"/>
        <v>0.14730570986172864</v>
      </c>
      <c r="I6813" s="5">
        <f t="shared" si="213"/>
        <v>0</v>
      </c>
    </row>
    <row r="6814" spans="1:9" ht="25" customHeight="1">
      <c r="A6814" s="1"/>
      <c r="B6814" s="1">
        <v>326</v>
      </c>
      <c r="C6814" s="13" t="s">
        <v>47</v>
      </c>
      <c r="D6814" s="4">
        <v>45199</v>
      </c>
      <c r="E6814" s="4">
        <v>45217</v>
      </c>
      <c r="F6814" s="5">
        <v>1.1893013232362026</v>
      </c>
      <c r="G6814" s="5">
        <f>'PG facts'!D52</f>
        <v>-3</v>
      </c>
      <c r="H6814" s="5">
        <f t="shared" si="212"/>
        <v>1.4144376374513825</v>
      </c>
      <c r="I6814" s="5">
        <f t="shared" si="213"/>
        <v>-3.5679039697086079</v>
      </c>
    </row>
    <row r="6815" spans="1:9" ht="25" customHeight="1">
      <c r="A6815" s="1"/>
      <c r="B6815" s="1">
        <v>326</v>
      </c>
      <c r="C6815" s="13" t="s">
        <v>47</v>
      </c>
      <c r="D6815" s="4">
        <v>45291</v>
      </c>
      <c r="E6815" s="4">
        <v>45314</v>
      </c>
      <c r="F6815" s="5">
        <v>2.2255192878338326</v>
      </c>
      <c r="G6815" s="5">
        <f>'PG facts'!D59</f>
        <v>-2</v>
      </c>
      <c r="H6815" s="5">
        <f t="shared" si="212"/>
        <v>4.9529361005204091</v>
      </c>
      <c r="I6815" s="5">
        <f t="shared" si="213"/>
        <v>-4.4510385756676651</v>
      </c>
    </row>
    <row r="6816" spans="1:9" ht="25" customHeight="1">
      <c r="A6816" s="1"/>
      <c r="B6816" s="1">
        <v>326</v>
      </c>
      <c r="C6816" s="13" t="s">
        <v>47</v>
      </c>
      <c r="D6816" s="4">
        <v>45382</v>
      </c>
      <c r="E6816" s="4">
        <v>45401</v>
      </c>
      <c r="F6816" s="5">
        <v>1.3726160091641626</v>
      </c>
      <c r="G6816" s="5">
        <f>'PG facts'!D66</f>
        <v>-3</v>
      </c>
      <c r="H6816" s="5">
        <f t="shared" si="212"/>
        <v>1.8840747086137526</v>
      </c>
      <c r="I6816" s="5">
        <f t="shared" si="213"/>
        <v>-4.1178480274924878</v>
      </c>
    </row>
    <row r="6817" spans="1:9" ht="25" customHeight="1">
      <c r="A6817" s="1"/>
      <c r="B6817" s="1">
        <v>326</v>
      </c>
      <c r="C6817" s="13" t="s">
        <v>47</v>
      </c>
      <c r="D6817" s="4">
        <v>45473</v>
      </c>
      <c r="E6817" s="4">
        <v>45503</v>
      </c>
      <c r="F6817" s="5">
        <v>2.2805943792830297</v>
      </c>
      <c r="G6817" s="5">
        <f>'PG facts'!D73</f>
        <v>-1</v>
      </c>
      <c r="H6817" s="5">
        <f t="shared" si="212"/>
        <v>5.2011107228173472</v>
      </c>
      <c r="I6817" s="5">
        <f t="shared" si="213"/>
        <v>-2.2805943792830297</v>
      </c>
    </row>
    <row r="6818" spans="1:9" ht="25" customHeight="1">
      <c r="A6818" s="1"/>
      <c r="B6818" s="1">
        <v>326</v>
      </c>
      <c r="C6818" s="13" t="s">
        <v>47</v>
      </c>
      <c r="D6818" s="4">
        <v>45565</v>
      </c>
      <c r="E6818" s="4">
        <v>45583</v>
      </c>
      <c r="F6818" s="5">
        <v>2.6501995362399722</v>
      </c>
      <c r="G6818" s="5">
        <f>'PG facts'!D80</f>
        <v>-1</v>
      </c>
      <c r="H6818" s="5">
        <f t="shared" si="212"/>
        <v>7.0235575818865632</v>
      </c>
      <c r="I6818" s="5">
        <f t="shared" si="213"/>
        <v>-2.6501995362399722</v>
      </c>
    </row>
    <row r="6819" spans="1:9" ht="25" customHeight="1">
      <c r="A6819" s="1"/>
      <c r="B6819" s="1">
        <v>326</v>
      </c>
      <c r="C6819" s="13" t="s">
        <v>47</v>
      </c>
      <c r="D6819" s="4">
        <v>45657</v>
      </c>
      <c r="E6819" s="4">
        <v>45679</v>
      </c>
      <c r="F6819" s="5">
        <v>2.7872397144634409</v>
      </c>
      <c r="G6819" s="5">
        <f>'PG facts'!D87</f>
        <v>4</v>
      </c>
      <c r="H6819" s="5">
        <f t="shared" si="212"/>
        <v>7.7687052258822433</v>
      </c>
      <c r="I6819" s="5">
        <f t="shared" si="213"/>
        <v>11.148958857853764</v>
      </c>
    </row>
    <row r="6820" spans="1:9" ht="25" customHeight="1">
      <c r="A6820" s="1"/>
      <c r="B6820" s="1">
        <v>326</v>
      </c>
      <c r="C6820" s="13" t="s">
        <v>47</v>
      </c>
      <c r="D6820" s="4">
        <v>45747</v>
      </c>
      <c r="E6820" s="4">
        <v>45771</v>
      </c>
      <c r="F6820" s="5">
        <v>3.7498513143808809</v>
      </c>
      <c r="G6820" s="5">
        <f>'PG facts'!D94</f>
        <v>-2</v>
      </c>
      <c r="H6820" s="5">
        <f t="shared" si="212"/>
        <v>14.06138487996402</v>
      </c>
      <c r="I6820" s="5">
        <f t="shared" si="213"/>
        <v>-7.4997026287617619</v>
      </c>
    </row>
    <row r="6821" spans="1:9" ht="25" customHeight="1">
      <c r="A6821" s="1"/>
      <c r="B6821" s="1">
        <v>326</v>
      </c>
      <c r="C6821" s="13" t="s">
        <v>47</v>
      </c>
      <c r="D6821" s="4">
        <v>45838</v>
      </c>
      <c r="E6821" s="4">
        <v>45867</v>
      </c>
      <c r="F6821" s="5">
        <v>3.2332744751814912</v>
      </c>
      <c r="G6821" s="5">
        <f>'PG facts'!D101</f>
        <v>0</v>
      </c>
      <c r="H6821" s="5">
        <f t="shared" si="212"/>
        <v>10.454063831860148</v>
      </c>
      <c r="I6821" s="5">
        <f t="shared" si="213"/>
        <v>0</v>
      </c>
    </row>
    <row r="6822" spans="1:9" ht="25" customHeight="1">
      <c r="A6822" s="1"/>
      <c r="B6822" s="1">
        <v>326</v>
      </c>
      <c r="C6822" s="13" t="s">
        <v>50</v>
      </c>
      <c r="D6822" s="4">
        <v>44742</v>
      </c>
      <c r="E6822" s="4">
        <v>44771</v>
      </c>
      <c r="F6822" s="5">
        <v>3.5989104881054779</v>
      </c>
      <c r="G6822" s="5">
        <f>'PG facts'!D17</f>
        <v>0</v>
      </c>
      <c r="H6822" s="5">
        <f t="shared" si="212"/>
        <v>12.952156701395609</v>
      </c>
      <c r="I6822" s="5">
        <f t="shared" si="213"/>
        <v>0</v>
      </c>
    </row>
    <row r="6823" spans="1:9" ht="25" customHeight="1">
      <c r="A6823" s="1"/>
      <c r="B6823" s="1">
        <v>326</v>
      </c>
      <c r="C6823" s="13" t="s">
        <v>50</v>
      </c>
      <c r="D6823" s="4">
        <v>44834</v>
      </c>
      <c r="E6823" s="4">
        <v>44853</v>
      </c>
      <c r="F6823" s="5">
        <v>-3.7966210073037132E-2</v>
      </c>
      <c r="G6823" s="5">
        <f>'PG facts'!D24</f>
        <v>-3</v>
      </c>
      <c r="H6823" s="5">
        <f t="shared" si="212"/>
        <v>1.4414331073099862E-3</v>
      </c>
      <c r="I6823" s="5">
        <f t="shared" si="213"/>
        <v>0.1138986302191114</v>
      </c>
    </row>
    <row r="6824" spans="1:9" ht="25" customHeight="1">
      <c r="A6824" s="1"/>
      <c r="B6824" s="1">
        <v>326</v>
      </c>
      <c r="C6824" s="13" t="s">
        <v>50</v>
      </c>
      <c r="D6824" s="4">
        <v>44926</v>
      </c>
      <c r="E6824" s="4">
        <v>44945</v>
      </c>
      <c r="F6824" s="5">
        <v>-0.97428175390660288</v>
      </c>
      <c r="G6824" s="5">
        <f>'PG facts'!D31</f>
        <v>-6</v>
      </c>
      <c r="H6824" s="5">
        <f t="shared" si="212"/>
        <v>0.94922493599532631</v>
      </c>
      <c r="I6824" s="5">
        <f t="shared" si="213"/>
        <v>5.8456905234396173</v>
      </c>
    </row>
    <row r="6825" spans="1:9" ht="25" customHeight="1">
      <c r="A6825" s="1"/>
      <c r="B6825" s="1">
        <v>326</v>
      </c>
      <c r="C6825" s="13" t="s">
        <v>50</v>
      </c>
      <c r="D6825" s="4">
        <v>45016</v>
      </c>
      <c r="E6825" s="4">
        <v>45037</v>
      </c>
      <c r="F6825" s="5">
        <v>-1.7083333333333339</v>
      </c>
      <c r="G6825" s="5">
        <f>'PG facts'!D38</f>
        <v>-4</v>
      </c>
      <c r="H6825" s="5">
        <f t="shared" si="212"/>
        <v>2.9184027777777799</v>
      </c>
      <c r="I6825" s="5">
        <f t="shared" si="213"/>
        <v>6.8333333333333357</v>
      </c>
    </row>
    <row r="6826" spans="1:9" ht="25" customHeight="1">
      <c r="A6826" s="1"/>
      <c r="B6826" s="1">
        <v>326</v>
      </c>
      <c r="C6826" s="13" t="s">
        <v>50</v>
      </c>
      <c r="D6826" s="4">
        <v>45107</v>
      </c>
      <c r="E6826" s="4">
        <v>45135</v>
      </c>
      <c r="F6826" s="5">
        <v>-0.51383557261676094</v>
      </c>
      <c r="G6826" s="5">
        <f>'PG facts'!D45</f>
        <v>0</v>
      </c>
      <c r="H6826" s="5">
        <f t="shared" si="212"/>
        <v>0.26402699568639459</v>
      </c>
      <c r="I6826" s="5">
        <f t="shared" si="213"/>
        <v>0</v>
      </c>
    </row>
    <row r="6827" spans="1:9" ht="25" customHeight="1">
      <c r="A6827" s="1"/>
      <c r="B6827" s="1">
        <v>326</v>
      </c>
      <c r="C6827" s="13" t="s">
        <v>50</v>
      </c>
      <c r="D6827" s="4">
        <v>45199</v>
      </c>
      <c r="E6827" s="4">
        <v>45217</v>
      </c>
      <c r="F6827" s="5">
        <v>-0.38380425982749156</v>
      </c>
      <c r="G6827" s="5">
        <f>'PG facts'!D52</f>
        <v>-3</v>
      </c>
      <c r="H6827" s="5">
        <f t="shared" si="212"/>
        <v>0.14730570986172864</v>
      </c>
      <c r="I6827" s="5">
        <f t="shared" si="213"/>
        <v>1.1514127794824747</v>
      </c>
    </row>
    <row r="6828" spans="1:9" ht="25" customHeight="1">
      <c r="A6828" s="1"/>
      <c r="B6828" s="1">
        <v>326</v>
      </c>
      <c r="C6828" s="13" t="s">
        <v>50</v>
      </c>
      <c r="D6828" s="4">
        <v>45291</v>
      </c>
      <c r="E6828" s="4">
        <v>45314</v>
      </c>
      <c r="F6828" s="5">
        <v>1.1893013232362026</v>
      </c>
      <c r="G6828" s="5">
        <f>'PG facts'!D59</f>
        <v>-2</v>
      </c>
      <c r="H6828" s="5">
        <f t="shared" si="212"/>
        <v>1.4144376374513825</v>
      </c>
      <c r="I6828" s="5">
        <f t="shared" si="213"/>
        <v>-2.3786026464724053</v>
      </c>
    </row>
    <row r="6829" spans="1:9" ht="25" customHeight="1">
      <c r="A6829" s="1"/>
      <c r="B6829" s="1">
        <v>326</v>
      </c>
      <c r="C6829" s="13" t="s">
        <v>50</v>
      </c>
      <c r="D6829" s="4">
        <v>45382</v>
      </c>
      <c r="E6829" s="4">
        <v>45401</v>
      </c>
      <c r="F6829" s="5">
        <v>2.2255192878338326</v>
      </c>
      <c r="G6829" s="5">
        <f>'PG facts'!D66</f>
        <v>-3</v>
      </c>
      <c r="H6829" s="5">
        <f t="shared" si="212"/>
        <v>4.9529361005204091</v>
      </c>
      <c r="I6829" s="5">
        <f t="shared" si="213"/>
        <v>-6.6765578635014977</v>
      </c>
    </row>
    <row r="6830" spans="1:9" ht="25" customHeight="1">
      <c r="A6830" s="1"/>
      <c r="B6830" s="1">
        <v>326</v>
      </c>
      <c r="C6830" s="13" t="s">
        <v>50</v>
      </c>
      <c r="D6830" s="4">
        <v>45473</v>
      </c>
      <c r="E6830" s="4">
        <v>45503</v>
      </c>
      <c r="F6830" s="5">
        <v>1.3726160091641626</v>
      </c>
      <c r="G6830" s="5">
        <f>'PG facts'!D73</f>
        <v>-1</v>
      </c>
      <c r="H6830" s="5">
        <f t="shared" si="212"/>
        <v>1.8840747086137526</v>
      </c>
      <c r="I6830" s="5">
        <f t="shared" si="213"/>
        <v>-1.3726160091641626</v>
      </c>
    </row>
    <row r="6831" spans="1:9" ht="25" customHeight="1">
      <c r="A6831" s="1"/>
      <c r="B6831" s="1">
        <v>326</v>
      </c>
      <c r="C6831" s="13" t="s">
        <v>50</v>
      </c>
      <c r="D6831" s="4">
        <v>45565</v>
      </c>
      <c r="E6831" s="4">
        <v>45583</v>
      </c>
      <c r="F6831" s="5">
        <v>2.2805943792830297</v>
      </c>
      <c r="G6831" s="5">
        <f>'PG facts'!D80</f>
        <v>-1</v>
      </c>
      <c r="H6831" s="5">
        <f t="shared" si="212"/>
        <v>5.2011107228173472</v>
      </c>
      <c r="I6831" s="5">
        <f t="shared" si="213"/>
        <v>-2.2805943792830297</v>
      </c>
    </row>
    <row r="6832" spans="1:9" ht="25" customHeight="1">
      <c r="A6832" s="1"/>
      <c r="B6832" s="1">
        <v>326</v>
      </c>
      <c r="C6832" s="13" t="s">
        <v>50</v>
      </c>
      <c r="D6832" s="4">
        <v>45657</v>
      </c>
      <c r="E6832" s="4">
        <v>45679</v>
      </c>
      <c r="F6832" s="5">
        <v>2.6501995362399722</v>
      </c>
      <c r="G6832" s="5">
        <f>'PG facts'!D87</f>
        <v>4</v>
      </c>
      <c r="H6832" s="5">
        <f t="shared" si="212"/>
        <v>7.0235575818865632</v>
      </c>
      <c r="I6832" s="5">
        <f t="shared" si="213"/>
        <v>10.600798144959889</v>
      </c>
    </row>
    <row r="6833" spans="1:9" ht="25" customHeight="1">
      <c r="A6833" s="1"/>
      <c r="B6833" s="1">
        <v>326</v>
      </c>
      <c r="C6833" s="13" t="s">
        <v>50</v>
      </c>
      <c r="D6833" s="4">
        <v>45747</v>
      </c>
      <c r="E6833" s="4">
        <v>45771</v>
      </c>
      <c r="F6833" s="5">
        <v>2.7872397144634409</v>
      </c>
      <c r="G6833" s="5">
        <f>'PG facts'!D94</f>
        <v>-2</v>
      </c>
      <c r="H6833" s="5">
        <f t="shared" si="212"/>
        <v>7.7687052258822433</v>
      </c>
      <c r="I6833" s="5">
        <f t="shared" si="213"/>
        <v>-5.5744794289268818</v>
      </c>
    </row>
    <row r="6834" spans="1:9" ht="25" customHeight="1">
      <c r="A6834" s="1"/>
      <c r="B6834" s="1">
        <v>326</v>
      </c>
      <c r="C6834" s="13" t="s">
        <v>50</v>
      </c>
      <c r="D6834" s="4">
        <v>45838</v>
      </c>
      <c r="E6834" s="4">
        <v>45867</v>
      </c>
      <c r="F6834" s="5">
        <v>3.7498513143808809</v>
      </c>
      <c r="G6834" s="5">
        <f>'PG facts'!D101</f>
        <v>0</v>
      </c>
      <c r="H6834" s="5">
        <f t="shared" si="212"/>
        <v>14.06138487996402</v>
      </c>
      <c r="I6834" s="5">
        <f t="shared" si="213"/>
        <v>0</v>
      </c>
    </row>
    <row r="6835" spans="1:9" ht="25" customHeight="1">
      <c r="A6835" s="1"/>
      <c r="B6835" s="1">
        <v>327</v>
      </c>
      <c r="C6835" s="13" t="s">
        <v>47</v>
      </c>
      <c r="D6835" s="4">
        <v>44651</v>
      </c>
      <c r="E6835" s="4">
        <v>44671</v>
      </c>
      <c r="F6835" s="5">
        <v>3.5989104881054779</v>
      </c>
      <c r="G6835" s="5">
        <f>'PG facts'!D10</f>
        <v>2</v>
      </c>
      <c r="H6835" s="5">
        <f t="shared" si="212"/>
        <v>12.952156701395609</v>
      </c>
      <c r="I6835" s="5">
        <f t="shared" si="213"/>
        <v>7.1978209762109557</v>
      </c>
    </row>
    <row r="6836" spans="1:9" ht="25" customHeight="1">
      <c r="A6836" s="1"/>
      <c r="B6836" s="1">
        <v>327</v>
      </c>
      <c r="C6836" s="13" t="s">
        <v>47</v>
      </c>
      <c r="D6836" s="4">
        <v>44742</v>
      </c>
      <c r="E6836" s="4">
        <v>44771</v>
      </c>
      <c r="F6836" s="5">
        <v>-3.7966210073037132E-2</v>
      </c>
      <c r="G6836" s="5">
        <f>'PG facts'!D17</f>
        <v>0</v>
      </c>
      <c r="H6836" s="5">
        <f t="shared" si="212"/>
        <v>1.4414331073099862E-3</v>
      </c>
      <c r="I6836" s="5">
        <f t="shared" si="213"/>
        <v>0</v>
      </c>
    </row>
    <row r="6837" spans="1:9" ht="25" customHeight="1">
      <c r="A6837" s="1"/>
      <c r="B6837" s="1">
        <v>327</v>
      </c>
      <c r="C6837" s="13" t="s">
        <v>47</v>
      </c>
      <c r="D6837" s="4">
        <v>44834</v>
      </c>
      <c r="E6837" s="4">
        <v>44853</v>
      </c>
      <c r="F6837" s="5">
        <v>-0.97428175390660288</v>
      </c>
      <c r="G6837" s="5">
        <f>'PG facts'!D24</f>
        <v>-3</v>
      </c>
      <c r="H6837" s="5">
        <f t="shared" si="212"/>
        <v>0.94922493599532631</v>
      </c>
      <c r="I6837" s="5">
        <f t="shared" si="213"/>
        <v>2.9228452617198086</v>
      </c>
    </row>
    <row r="6838" spans="1:9" ht="25" customHeight="1">
      <c r="A6838" s="1"/>
      <c r="B6838" s="1">
        <v>327</v>
      </c>
      <c r="C6838" s="13" t="s">
        <v>47</v>
      </c>
      <c r="D6838" s="4">
        <v>44926</v>
      </c>
      <c r="E6838" s="4">
        <v>44945</v>
      </c>
      <c r="F6838" s="5">
        <v>-1.7083333333333339</v>
      </c>
      <c r="G6838" s="5">
        <f>'PG facts'!D31</f>
        <v>-6</v>
      </c>
      <c r="H6838" s="5">
        <f t="shared" si="212"/>
        <v>2.9184027777777799</v>
      </c>
      <c r="I6838" s="5">
        <f t="shared" si="213"/>
        <v>10.250000000000004</v>
      </c>
    </row>
    <row r="6839" spans="1:9" ht="25" customHeight="1">
      <c r="A6839" s="1"/>
      <c r="B6839" s="1">
        <v>327</v>
      </c>
      <c r="C6839" s="13" t="s">
        <v>47</v>
      </c>
      <c r="D6839" s="4">
        <v>45016</v>
      </c>
      <c r="E6839" s="4">
        <v>45037</v>
      </c>
      <c r="F6839" s="5">
        <v>-0.51383557261676094</v>
      </c>
      <c r="G6839" s="5">
        <f>'PG facts'!D38</f>
        <v>-4</v>
      </c>
      <c r="H6839" s="5">
        <f t="shared" si="212"/>
        <v>0.26402699568639459</v>
      </c>
      <c r="I6839" s="5">
        <f t="shared" si="213"/>
        <v>2.0553422904670438</v>
      </c>
    </row>
    <row r="6840" spans="1:9" ht="25" customHeight="1">
      <c r="A6840" s="1"/>
      <c r="B6840" s="1">
        <v>327</v>
      </c>
      <c r="C6840" s="13" t="s">
        <v>47</v>
      </c>
      <c r="D6840" s="4">
        <v>45107</v>
      </c>
      <c r="E6840" s="4">
        <v>45135</v>
      </c>
      <c r="F6840" s="5">
        <v>-0.38380425982749156</v>
      </c>
      <c r="G6840" s="5">
        <f>'PG facts'!D45</f>
        <v>0</v>
      </c>
      <c r="H6840" s="5">
        <f t="shared" si="212"/>
        <v>0.14730570986172864</v>
      </c>
      <c r="I6840" s="5">
        <f t="shared" si="213"/>
        <v>0</v>
      </c>
    </row>
    <row r="6841" spans="1:9" ht="25" customHeight="1">
      <c r="A6841" s="1"/>
      <c r="B6841" s="1">
        <v>327</v>
      </c>
      <c r="C6841" s="13" t="s">
        <v>47</v>
      </c>
      <c r="D6841" s="4">
        <v>45199</v>
      </c>
      <c r="E6841" s="4">
        <v>45217</v>
      </c>
      <c r="F6841" s="5">
        <v>1.1893013232362026</v>
      </c>
      <c r="G6841" s="5">
        <f>'PG facts'!D52</f>
        <v>-3</v>
      </c>
      <c r="H6841" s="5">
        <f t="shared" si="212"/>
        <v>1.4144376374513825</v>
      </c>
      <c r="I6841" s="5">
        <f t="shared" si="213"/>
        <v>-3.5679039697086079</v>
      </c>
    </row>
    <row r="6842" spans="1:9" ht="25" customHeight="1">
      <c r="A6842" s="1"/>
      <c r="B6842" s="1">
        <v>327</v>
      </c>
      <c r="C6842" s="13" t="s">
        <v>47</v>
      </c>
      <c r="D6842" s="4">
        <v>45291</v>
      </c>
      <c r="E6842" s="4">
        <v>45314</v>
      </c>
      <c r="F6842" s="5">
        <v>2.2255192878338326</v>
      </c>
      <c r="G6842" s="5">
        <f>'PG facts'!D59</f>
        <v>-2</v>
      </c>
      <c r="H6842" s="5">
        <f t="shared" si="212"/>
        <v>4.9529361005204091</v>
      </c>
      <c r="I6842" s="5">
        <f t="shared" si="213"/>
        <v>-4.4510385756676651</v>
      </c>
    </row>
    <row r="6843" spans="1:9" ht="25" customHeight="1">
      <c r="A6843" s="1"/>
      <c r="B6843" s="1">
        <v>327</v>
      </c>
      <c r="C6843" s="13" t="s">
        <v>47</v>
      </c>
      <c r="D6843" s="4">
        <v>45382</v>
      </c>
      <c r="E6843" s="4">
        <v>45401</v>
      </c>
      <c r="F6843" s="5">
        <v>1.3726160091641626</v>
      </c>
      <c r="G6843" s="5">
        <f>'PG facts'!D66</f>
        <v>-3</v>
      </c>
      <c r="H6843" s="5">
        <f t="shared" si="212"/>
        <v>1.8840747086137526</v>
      </c>
      <c r="I6843" s="5">
        <f t="shared" si="213"/>
        <v>-4.1178480274924878</v>
      </c>
    </row>
    <row r="6844" spans="1:9" ht="25" customHeight="1">
      <c r="A6844" s="1"/>
      <c r="B6844" s="1">
        <v>327</v>
      </c>
      <c r="C6844" s="13" t="s">
        <v>47</v>
      </c>
      <c r="D6844" s="4">
        <v>45473</v>
      </c>
      <c r="E6844" s="4">
        <v>45503</v>
      </c>
      <c r="F6844" s="5">
        <v>2.2805943792830297</v>
      </c>
      <c r="G6844" s="5">
        <f>'PG facts'!D73</f>
        <v>-1</v>
      </c>
      <c r="H6844" s="5">
        <f t="shared" si="212"/>
        <v>5.2011107228173472</v>
      </c>
      <c r="I6844" s="5">
        <f t="shared" si="213"/>
        <v>-2.2805943792830297</v>
      </c>
    </row>
    <row r="6845" spans="1:9" ht="25" customHeight="1">
      <c r="A6845" s="1"/>
      <c r="B6845" s="1">
        <v>327</v>
      </c>
      <c r="C6845" s="13" t="s">
        <v>47</v>
      </c>
      <c r="D6845" s="4">
        <v>45565</v>
      </c>
      <c r="E6845" s="4">
        <v>45583</v>
      </c>
      <c r="F6845" s="5">
        <v>2.6501995362399722</v>
      </c>
      <c r="G6845" s="5">
        <f>'PG facts'!D80</f>
        <v>-1</v>
      </c>
      <c r="H6845" s="5">
        <f t="shared" si="212"/>
        <v>7.0235575818865632</v>
      </c>
      <c r="I6845" s="5">
        <f t="shared" si="213"/>
        <v>-2.6501995362399722</v>
      </c>
    </row>
    <row r="6846" spans="1:9" ht="25" customHeight="1">
      <c r="A6846" s="1"/>
      <c r="B6846" s="1">
        <v>327</v>
      </c>
      <c r="C6846" s="13" t="s">
        <v>47</v>
      </c>
      <c r="D6846" s="4">
        <v>45657</v>
      </c>
      <c r="E6846" s="4">
        <v>45679</v>
      </c>
      <c r="F6846" s="5">
        <v>2.7872397144634409</v>
      </c>
      <c r="G6846" s="5">
        <f>'PG facts'!D87</f>
        <v>4</v>
      </c>
      <c r="H6846" s="5">
        <f t="shared" si="212"/>
        <v>7.7687052258822433</v>
      </c>
      <c r="I6846" s="5">
        <f t="shared" si="213"/>
        <v>11.148958857853764</v>
      </c>
    </row>
    <row r="6847" spans="1:9" ht="25" customHeight="1">
      <c r="A6847" s="1"/>
      <c r="B6847" s="1">
        <v>327</v>
      </c>
      <c r="C6847" s="13" t="s">
        <v>47</v>
      </c>
      <c r="D6847" s="4">
        <v>45747</v>
      </c>
      <c r="E6847" s="4">
        <v>45771</v>
      </c>
      <c r="F6847" s="5">
        <v>3.7498513143808809</v>
      </c>
      <c r="G6847" s="5">
        <f>'PG facts'!D94</f>
        <v>-2</v>
      </c>
      <c r="H6847" s="5">
        <f t="shared" si="212"/>
        <v>14.06138487996402</v>
      </c>
      <c r="I6847" s="5">
        <f t="shared" si="213"/>
        <v>-7.4997026287617619</v>
      </c>
    </row>
    <row r="6848" spans="1:9" ht="25" customHeight="1">
      <c r="A6848" s="1"/>
      <c r="B6848" s="1">
        <v>327</v>
      </c>
      <c r="C6848" s="13" t="s">
        <v>47</v>
      </c>
      <c r="D6848" s="4">
        <v>45838</v>
      </c>
      <c r="E6848" s="4">
        <v>45867</v>
      </c>
      <c r="F6848" s="5">
        <v>3.2332744751814912</v>
      </c>
      <c r="G6848" s="5">
        <f>'PG facts'!D101</f>
        <v>0</v>
      </c>
      <c r="H6848" s="5">
        <f t="shared" si="212"/>
        <v>10.454063831860148</v>
      </c>
      <c r="I6848" s="5">
        <f t="shared" si="213"/>
        <v>0</v>
      </c>
    </row>
    <row r="6849" spans="1:9" ht="25" customHeight="1">
      <c r="A6849" s="1"/>
      <c r="B6849" s="1">
        <v>327</v>
      </c>
      <c r="C6849" s="13" t="s">
        <v>50</v>
      </c>
      <c r="D6849" s="4">
        <v>44742</v>
      </c>
      <c r="E6849" s="4">
        <v>44771</v>
      </c>
      <c r="F6849" s="5">
        <v>3.5989104881054779</v>
      </c>
      <c r="G6849" s="5">
        <f>'PG facts'!D17</f>
        <v>0</v>
      </c>
      <c r="H6849" s="5">
        <f t="shared" si="212"/>
        <v>12.952156701395609</v>
      </c>
      <c r="I6849" s="5">
        <f t="shared" si="213"/>
        <v>0</v>
      </c>
    </row>
    <row r="6850" spans="1:9" ht="25" customHeight="1">
      <c r="A6850" s="1"/>
      <c r="B6850" s="1">
        <v>327</v>
      </c>
      <c r="C6850" s="13" t="s">
        <v>50</v>
      </c>
      <c r="D6850" s="4">
        <v>44834</v>
      </c>
      <c r="E6850" s="4">
        <v>44853</v>
      </c>
      <c r="F6850" s="5">
        <v>-3.7966210073037132E-2</v>
      </c>
      <c r="G6850" s="5">
        <f>'PG facts'!D24</f>
        <v>-3</v>
      </c>
      <c r="H6850" s="5">
        <f t="shared" si="212"/>
        <v>1.4414331073099862E-3</v>
      </c>
      <c r="I6850" s="5">
        <f t="shared" si="213"/>
        <v>0.1138986302191114</v>
      </c>
    </row>
    <row r="6851" spans="1:9" ht="25" customHeight="1">
      <c r="A6851" s="1"/>
      <c r="B6851" s="1">
        <v>327</v>
      </c>
      <c r="C6851" s="13" t="s">
        <v>50</v>
      </c>
      <c r="D6851" s="4">
        <v>44926</v>
      </c>
      <c r="E6851" s="4">
        <v>44945</v>
      </c>
      <c r="F6851" s="5">
        <v>-0.97428175390660288</v>
      </c>
      <c r="G6851" s="5">
        <f>'PG facts'!D31</f>
        <v>-6</v>
      </c>
      <c r="H6851" s="5">
        <f t="shared" si="212"/>
        <v>0.94922493599532631</v>
      </c>
      <c r="I6851" s="5">
        <f t="shared" si="213"/>
        <v>5.8456905234396173</v>
      </c>
    </row>
    <row r="6852" spans="1:9" ht="25" customHeight="1">
      <c r="A6852" s="1"/>
      <c r="B6852" s="1">
        <v>327</v>
      </c>
      <c r="C6852" s="13" t="s">
        <v>50</v>
      </c>
      <c r="D6852" s="4">
        <v>45016</v>
      </c>
      <c r="E6852" s="4">
        <v>45037</v>
      </c>
      <c r="F6852" s="5">
        <v>-1.7083333333333339</v>
      </c>
      <c r="G6852" s="5">
        <f>'PG facts'!D38</f>
        <v>-4</v>
      </c>
      <c r="H6852" s="5">
        <f t="shared" si="212"/>
        <v>2.9184027777777799</v>
      </c>
      <c r="I6852" s="5">
        <f t="shared" si="213"/>
        <v>6.8333333333333357</v>
      </c>
    </row>
    <row r="6853" spans="1:9" ht="25" customHeight="1">
      <c r="A6853" s="1"/>
      <c r="B6853" s="1">
        <v>327</v>
      </c>
      <c r="C6853" s="13" t="s">
        <v>50</v>
      </c>
      <c r="D6853" s="4">
        <v>45107</v>
      </c>
      <c r="E6853" s="4">
        <v>45135</v>
      </c>
      <c r="F6853" s="5">
        <v>-0.51383557261676094</v>
      </c>
      <c r="G6853" s="5">
        <f>'PG facts'!D45</f>
        <v>0</v>
      </c>
      <c r="H6853" s="5">
        <f t="shared" si="212"/>
        <v>0.26402699568639459</v>
      </c>
      <c r="I6853" s="5">
        <f t="shared" si="213"/>
        <v>0</v>
      </c>
    </row>
    <row r="6854" spans="1:9" ht="25" customHeight="1">
      <c r="A6854" s="1"/>
      <c r="B6854" s="1">
        <v>327</v>
      </c>
      <c r="C6854" s="13" t="s">
        <v>50</v>
      </c>
      <c r="D6854" s="4">
        <v>45199</v>
      </c>
      <c r="E6854" s="4">
        <v>45217</v>
      </c>
      <c r="F6854" s="5">
        <v>-0.38380425982749156</v>
      </c>
      <c r="G6854" s="5">
        <f>'PG facts'!D52</f>
        <v>-3</v>
      </c>
      <c r="H6854" s="5">
        <f t="shared" ref="H6854:H6917" si="214">F6854^2</f>
        <v>0.14730570986172864</v>
      </c>
      <c r="I6854" s="5">
        <f t="shared" ref="I6854:I6917" si="215">F6854*G6854</f>
        <v>1.1514127794824747</v>
      </c>
    </row>
    <row r="6855" spans="1:9" ht="25" customHeight="1">
      <c r="A6855" s="1"/>
      <c r="B6855" s="1">
        <v>327</v>
      </c>
      <c r="C6855" s="13" t="s">
        <v>50</v>
      </c>
      <c r="D6855" s="4">
        <v>45291</v>
      </c>
      <c r="E6855" s="4">
        <v>45314</v>
      </c>
      <c r="F6855" s="5">
        <v>1.1893013232362026</v>
      </c>
      <c r="G6855" s="5">
        <f>'PG facts'!D59</f>
        <v>-2</v>
      </c>
      <c r="H6855" s="5">
        <f t="shared" si="214"/>
        <v>1.4144376374513825</v>
      </c>
      <c r="I6855" s="5">
        <f t="shared" si="215"/>
        <v>-2.3786026464724053</v>
      </c>
    </row>
    <row r="6856" spans="1:9" ht="25" customHeight="1">
      <c r="A6856" s="1"/>
      <c r="B6856" s="1">
        <v>327</v>
      </c>
      <c r="C6856" s="13" t="s">
        <v>50</v>
      </c>
      <c r="D6856" s="4">
        <v>45382</v>
      </c>
      <c r="E6856" s="4">
        <v>45401</v>
      </c>
      <c r="F6856" s="5">
        <v>2.2255192878338326</v>
      </c>
      <c r="G6856" s="5">
        <f>'PG facts'!D66</f>
        <v>-3</v>
      </c>
      <c r="H6856" s="5">
        <f t="shared" si="214"/>
        <v>4.9529361005204091</v>
      </c>
      <c r="I6856" s="5">
        <f t="shared" si="215"/>
        <v>-6.6765578635014977</v>
      </c>
    </row>
    <row r="6857" spans="1:9" ht="25" customHeight="1">
      <c r="A6857" s="1"/>
      <c r="B6857" s="1">
        <v>327</v>
      </c>
      <c r="C6857" s="13" t="s">
        <v>50</v>
      </c>
      <c r="D6857" s="4">
        <v>45473</v>
      </c>
      <c r="E6857" s="4">
        <v>45503</v>
      </c>
      <c r="F6857" s="5">
        <v>1.3726160091641626</v>
      </c>
      <c r="G6857" s="5">
        <f>'PG facts'!D73</f>
        <v>-1</v>
      </c>
      <c r="H6857" s="5">
        <f t="shared" si="214"/>
        <v>1.8840747086137526</v>
      </c>
      <c r="I6857" s="5">
        <f t="shared" si="215"/>
        <v>-1.3726160091641626</v>
      </c>
    </row>
    <row r="6858" spans="1:9" ht="25" customHeight="1">
      <c r="A6858" s="1"/>
      <c r="B6858" s="1">
        <v>327</v>
      </c>
      <c r="C6858" s="13" t="s">
        <v>50</v>
      </c>
      <c r="D6858" s="4">
        <v>45565</v>
      </c>
      <c r="E6858" s="4">
        <v>45583</v>
      </c>
      <c r="F6858" s="5">
        <v>2.2805943792830297</v>
      </c>
      <c r="G6858" s="5">
        <f>'PG facts'!D80</f>
        <v>-1</v>
      </c>
      <c r="H6858" s="5">
        <f t="shared" si="214"/>
        <v>5.2011107228173472</v>
      </c>
      <c r="I6858" s="5">
        <f t="shared" si="215"/>
        <v>-2.2805943792830297</v>
      </c>
    </row>
    <row r="6859" spans="1:9" ht="25" customHeight="1">
      <c r="A6859" s="1"/>
      <c r="B6859" s="1">
        <v>327</v>
      </c>
      <c r="C6859" s="13" t="s">
        <v>50</v>
      </c>
      <c r="D6859" s="4">
        <v>45657</v>
      </c>
      <c r="E6859" s="4">
        <v>45679</v>
      </c>
      <c r="F6859" s="5">
        <v>2.6501995362399722</v>
      </c>
      <c r="G6859" s="5">
        <f>'PG facts'!D87</f>
        <v>4</v>
      </c>
      <c r="H6859" s="5">
        <f t="shared" si="214"/>
        <v>7.0235575818865632</v>
      </c>
      <c r="I6859" s="5">
        <f t="shared" si="215"/>
        <v>10.600798144959889</v>
      </c>
    </row>
    <row r="6860" spans="1:9" ht="25" customHeight="1">
      <c r="A6860" s="1"/>
      <c r="B6860" s="1">
        <v>327</v>
      </c>
      <c r="C6860" s="13" t="s">
        <v>50</v>
      </c>
      <c r="D6860" s="4">
        <v>45747</v>
      </c>
      <c r="E6860" s="4">
        <v>45771</v>
      </c>
      <c r="F6860" s="5">
        <v>2.7872397144634409</v>
      </c>
      <c r="G6860" s="5">
        <f>'PG facts'!D94</f>
        <v>-2</v>
      </c>
      <c r="H6860" s="5">
        <f t="shared" si="214"/>
        <v>7.7687052258822433</v>
      </c>
      <c r="I6860" s="5">
        <f t="shared" si="215"/>
        <v>-5.5744794289268818</v>
      </c>
    </row>
    <row r="6861" spans="1:9" ht="25" customHeight="1">
      <c r="A6861" s="1"/>
      <c r="B6861" s="1">
        <v>327</v>
      </c>
      <c r="C6861" s="13" t="s">
        <v>50</v>
      </c>
      <c r="D6861" s="4">
        <v>45838</v>
      </c>
      <c r="E6861" s="4">
        <v>45867</v>
      </c>
      <c r="F6861" s="5">
        <v>3.7498513143808809</v>
      </c>
      <c r="G6861" s="5">
        <f>'PG facts'!D101</f>
        <v>0</v>
      </c>
      <c r="H6861" s="5">
        <f t="shared" si="214"/>
        <v>14.06138487996402</v>
      </c>
      <c r="I6861" s="5">
        <f t="shared" si="215"/>
        <v>0</v>
      </c>
    </row>
    <row r="6862" spans="1:9" ht="25" customHeight="1">
      <c r="A6862" s="1"/>
      <c r="B6862" s="1">
        <v>328</v>
      </c>
      <c r="C6862" s="13" t="s">
        <v>47</v>
      </c>
      <c r="D6862" s="4">
        <v>44651</v>
      </c>
      <c r="E6862" s="4">
        <v>44671</v>
      </c>
      <c r="F6862" s="5">
        <v>1.0280001916822323</v>
      </c>
      <c r="G6862" s="5">
        <f>'PG facts'!E6</f>
        <v>4</v>
      </c>
      <c r="H6862" s="5">
        <f t="shared" si="214"/>
        <v>1.0567843940987065</v>
      </c>
      <c r="I6862" s="5">
        <f t="shared" si="215"/>
        <v>4.1120007667289293</v>
      </c>
    </row>
    <row r="6863" spans="1:9" ht="25" customHeight="1">
      <c r="A6863" s="1"/>
      <c r="B6863" s="1">
        <v>328</v>
      </c>
      <c r="C6863" s="13" t="s">
        <v>47</v>
      </c>
      <c r="D6863" s="4">
        <v>44742</v>
      </c>
      <c r="E6863" s="4">
        <v>44771</v>
      </c>
      <c r="F6863" s="5">
        <v>2.9122729416084958</v>
      </c>
      <c r="G6863" s="5">
        <f>'PG facts'!E13</f>
        <v>6</v>
      </c>
      <c r="H6863" s="5">
        <f t="shared" si="214"/>
        <v>8.4813336864250015</v>
      </c>
      <c r="I6863" s="5">
        <f t="shared" si="215"/>
        <v>17.473637649650975</v>
      </c>
    </row>
    <row r="6864" spans="1:9" ht="25" customHeight="1">
      <c r="A6864" s="1"/>
      <c r="B6864" s="1">
        <v>328</v>
      </c>
      <c r="C6864" s="13" t="s">
        <v>47</v>
      </c>
      <c r="D6864" s="4">
        <v>44834</v>
      </c>
      <c r="E6864" s="4">
        <v>44853</v>
      </c>
      <c r="F6864" s="5">
        <v>5.8502773415310516</v>
      </c>
      <c r="G6864" s="5">
        <f>'PG facts'!E20</f>
        <v>7</v>
      </c>
      <c r="H6864" s="5">
        <f t="shared" si="214"/>
        <v>34.225744972831627</v>
      </c>
      <c r="I6864" s="5">
        <f t="shared" si="215"/>
        <v>40.951941390717359</v>
      </c>
    </row>
    <row r="6865" spans="1:9" ht="25" customHeight="1">
      <c r="A6865" s="1"/>
      <c r="B6865" s="1">
        <v>328</v>
      </c>
      <c r="C6865" s="13" t="s">
        <v>47</v>
      </c>
      <c r="D6865" s="4">
        <v>44926</v>
      </c>
      <c r="E6865" s="4">
        <v>44945</v>
      </c>
      <c r="F6865" s="5">
        <v>7.2560334575520802</v>
      </c>
      <c r="G6865" s="5">
        <f>'PG facts'!E27</f>
        <v>9</v>
      </c>
      <c r="H6865" s="5">
        <f t="shared" si="214"/>
        <v>52.650021537115194</v>
      </c>
      <c r="I6865" s="5">
        <f t="shared" si="215"/>
        <v>65.30430111796872</v>
      </c>
    </row>
    <row r="6866" spans="1:9" ht="25" customHeight="1">
      <c r="A6866" s="1"/>
      <c r="B6866" s="1">
        <v>328</v>
      </c>
      <c r="C6866" s="13" t="s">
        <v>47</v>
      </c>
      <c r="D6866" s="4">
        <v>45016</v>
      </c>
      <c r="E6866" s="4">
        <v>45037</v>
      </c>
      <c r="F6866" s="5">
        <v>6.7723940234483804</v>
      </c>
      <c r="G6866" s="5">
        <f>'PG facts'!E34</f>
        <v>8</v>
      </c>
      <c r="H6866" s="5">
        <f t="shared" si="214"/>
        <v>45.865320808839343</v>
      </c>
      <c r="I6866" s="5">
        <f t="shared" si="215"/>
        <v>54.179152187587043</v>
      </c>
    </row>
    <row r="6867" spans="1:9" ht="25" customHeight="1">
      <c r="A6867" s="1"/>
      <c r="B6867" s="1">
        <v>328</v>
      </c>
      <c r="C6867" s="13" t="s">
        <v>47</v>
      </c>
      <c r="D6867" s="4">
        <v>45107</v>
      </c>
      <c r="E6867" s="4">
        <v>45135</v>
      </c>
      <c r="F6867" s="5">
        <v>7.0582272321790596</v>
      </c>
      <c r="G6867" s="5">
        <f>'PG facts'!E41</f>
        <v>8</v>
      </c>
      <c r="H6867" s="5">
        <f t="shared" si="214"/>
        <v>49.818571661074067</v>
      </c>
      <c r="I6867" s="5">
        <f t="shared" si="215"/>
        <v>56.465817857432477</v>
      </c>
    </row>
    <row r="6868" spans="1:9" ht="25" customHeight="1">
      <c r="A6868" s="1"/>
      <c r="B6868" s="1">
        <v>328</v>
      </c>
      <c r="C6868" s="13" t="s">
        <v>47</v>
      </c>
      <c r="D6868" s="4">
        <v>45199</v>
      </c>
      <c r="E6868" s="4">
        <v>45217</v>
      </c>
      <c r="F6868" s="5">
        <v>5.4935927157217845</v>
      </c>
      <c r="G6868" s="5">
        <f>'PG facts'!E48</f>
        <v>7</v>
      </c>
      <c r="H6868" s="5">
        <f t="shared" si="214"/>
        <v>30.179560926231453</v>
      </c>
      <c r="I6868" s="5">
        <f t="shared" si="215"/>
        <v>38.455149010052494</v>
      </c>
    </row>
    <row r="6869" spans="1:9" ht="25" customHeight="1">
      <c r="A6869" s="1"/>
      <c r="B6869" s="1">
        <v>328</v>
      </c>
      <c r="C6869" s="13" t="s">
        <v>47</v>
      </c>
      <c r="D6869" s="4">
        <v>45291</v>
      </c>
      <c r="E6869" s="4">
        <v>45314</v>
      </c>
      <c r="F6869" s="5">
        <v>4.2122165191533556</v>
      </c>
      <c r="G6869" s="5">
        <f>'PG facts'!E55</f>
        <v>4</v>
      </c>
      <c r="H6869" s="5">
        <f t="shared" si="214"/>
        <v>17.742768004228413</v>
      </c>
      <c r="I6869" s="5">
        <f t="shared" si="215"/>
        <v>16.848866076613422</v>
      </c>
    </row>
    <row r="6870" spans="1:9" ht="25" customHeight="1">
      <c r="A6870" s="1"/>
      <c r="B6870" s="1">
        <v>328</v>
      </c>
      <c r="C6870" s="13" t="s">
        <v>47</v>
      </c>
      <c r="D6870" s="4">
        <v>45382</v>
      </c>
      <c r="E6870" s="4">
        <v>45401</v>
      </c>
      <c r="F6870" s="5">
        <v>3.636809635836169</v>
      </c>
      <c r="G6870" s="5">
        <f>'PG facts'!E62</f>
        <v>4</v>
      </c>
      <c r="H6870" s="5">
        <f t="shared" si="214"/>
        <v>13.226384327310809</v>
      </c>
      <c r="I6870" s="5">
        <f t="shared" si="215"/>
        <v>14.547238543344676</v>
      </c>
    </row>
    <row r="6871" spans="1:9" ht="25" customHeight="1">
      <c r="A6871" s="1"/>
      <c r="B6871" s="1">
        <v>328</v>
      </c>
      <c r="C6871" s="13" t="s">
        <v>47</v>
      </c>
      <c r="D6871" s="4">
        <v>45473</v>
      </c>
      <c r="E6871" s="4">
        <v>45503</v>
      </c>
      <c r="F6871" s="5">
        <v>1.6547550061168037</v>
      </c>
      <c r="G6871" s="5">
        <f>'PG facts'!E69</f>
        <v>3</v>
      </c>
      <c r="H6871" s="5">
        <f t="shared" si="214"/>
        <v>2.7382141302686231</v>
      </c>
      <c r="I6871" s="5">
        <f t="shared" si="215"/>
        <v>4.9642650183504111</v>
      </c>
    </row>
    <row r="6872" spans="1:9" ht="25" customHeight="1">
      <c r="A6872" s="1"/>
      <c r="B6872" s="1">
        <v>328</v>
      </c>
      <c r="C6872" s="13" t="s">
        <v>47</v>
      </c>
      <c r="D6872" s="4">
        <v>45565</v>
      </c>
      <c r="E6872" s="4">
        <v>45583</v>
      </c>
      <c r="F6872" s="5">
        <v>0.37330111522773102</v>
      </c>
      <c r="G6872" s="5">
        <f>'PG facts'!E76</f>
        <v>1</v>
      </c>
      <c r="H6872" s="5">
        <f t="shared" si="214"/>
        <v>0.13935372263026771</v>
      </c>
      <c r="I6872" s="5">
        <f t="shared" si="215"/>
        <v>0.37330111522773102</v>
      </c>
    </row>
    <row r="6873" spans="1:9" ht="25" customHeight="1">
      <c r="A6873" s="1"/>
      <c r="B6873" s="1">
        <v>328</v>
      </c>
      <c r="C6873" s="13" t="s">
        <v>47</v>
      </c>
      <c r="D6873" s="4">
        <v>45657</v>
      </c>
      <c r="E6873" s="4">
        <v>45679</v>
      </c>
      <c r="F6873" s="5">
        <v>0.34106845677743802</v>
      </c>
      <c r="G6873" s="5">
        <f>'PG facts'!E83</f>
        <v>2</v>
      </c>
      <c r="H6873" s="5">
        <f t="shared" si="214"/>
        <v>0.11632769220854311</v>
      </c>
      <c r="I6873" s="5">
        <f t="shared" si="215"/>
        <v>0.68213691355487605</v>
      </c>
    </row>
    <row r="6874" spans="1:9" ht="25" customHeight="1">
      <c r="A6874" s="1"/>
      <c r="B6874" s="1">
        <v>328</v>
      </c>
      <c r="C6874" s="13" t="s">
        <v>47</v>
      </c>
      <c r="D6874" s="4">
        <v>45747</v>
      </c>
      <c r="E6874" s="4">
        <v>45771</v>
      </c>
      <c r="F6874" s="5">
        <v>0.23594619830289432</v>
      </c>
      <c r="G6874" s="5">
        <f>'PG facts'!E90</f>
        <v>3</v>
      </c>
      <c r="H6874" s="5">
        <f t="shared" si="214"/>
        <v>5.5670608493588729E-2</v>
      </c>
      <c r="I6874" s="5">
        <f t="shared" si="215"/>
        <v>0.70783859490868295</v>
      </c>
    </row>
    <row r="6875" spans="1:9" ht="25" customHeight="1">
      <c r="A6875" s="1"/>
      <c r="B6875" s="1">
        <v>328</v>
      </c>
      <c r="C6875" s="13" t="s">
        <v>50</v>
      </c>
      <c r="D6875" s="4">
        <v>44742</v>
      </c>
      <c r="E6875" s="4">
        <v>44771</v>
      </c>
      <c r="F6875" s="5">
        <v>1.0280001916822323</v>
      </c>
      <c r="G6875" s="5">
        <f>'PG facts'!E13</f>
        <v>6</v>
      </c>
      <c r="H6875" s="5">
        <f t="shared" si="214"/>
        <v>1.0567843940987065</v>
      </c>
      <c r="I6875" s="5">
        <f t="shared" si="215"/>
        <v>6.168001150093394</v>
      </c>
    </row>
    <row r="6876" spans="1:9" ht="25" customHeight="1">
      <c r="A6876" s="1"/>
      <c r="B6876" s="1">
        <v>328</v>
      </c>
      <c r="C6876" s="13" t="s">
        <v>50</v>
      </c>
      <c r="D6876" s="4">
        <v>44834</v>
      </c>
      <c r="E6876" s="4">
        <v>44853</v>
      </c>
      <c r="F6876" s="5">
        <v>2.9122729416084958</v>
      </c>
      <c r="G6876" s="5">
        <f>'PG facts'!E20</f>
        <v>7</v>
      </c>
      <c r="H6876" s="5">
        <f t="shared" si="214"/>
        <v>8.4813336864250015</v>
      </c>
      <c r="I6876" s="5">
        <f t="shared" si="215"/>
        <v>20.385910591259471</v>
      </c>
    </row>
    <row r="6877" spans="1:9" ht="25" customHeight="1">
      <c r="A6877" s="1"/>
      <c r="B6877" s="1">
        <v>328</v>
      </c>
      <c r="C6877" s="13" t="s">
        <v>50</v>
      </c>
      <c r="D6877" s="4">
        <v>44926</v>
      </c>
      <c r="E6877" s="4">
        <v>44945</v>
      </c>
      <c r="F6877" s="5">
        <v>5.8502773415310516</v>
      </c>
      <c r="G6877" s="5">
        <f>'PG facts'!E27</f>
        <v>9</v>
      </c>
      <c r="H6877" s="5">
        <f t="shared" si="214"/>
        <v>34.225744972831627</v>
      </c>
      <c r="I6877" s="5">
        <f t="shared" si="215"/>
        <v>52.652496073779467</v>
      </c>
    </row>
    <row r="6878" spans="1:9" ht="25" customHeight="1">
      <c r="A6878" s="1"/>
      <c r="B6878" s="1">
        <v>328</v>
      </c>
      <c r="C6878" s="13" t="s">
        <v>50</v>
      </c>
      <c r="D6878" s="4">
        <v>45016</v>
      </c>
      <c r="E6878" s="4">
        <v>45037</v>
      </c>
      <c r="F6878" s="5">
        <v>7.2560334575520802</v>
      </c>
      <c r="G6878" s="5">
        <f>'PG facts'!E34</f>
        <v>8</v>
      </c>
      <c r="H6878" s="5">
        <f t="shared" si="214"/>
        <v>52.650021537115194</v>
      </c>
      <c r="I6878" s="5">
        <f t="shared" si="215"/>
        <v>58.048267660416641</v>
      </c>
    </row>
    <row r="6879" spans="1:9" ht="25" customHeight="1">
      <c r="A6879" s="1"/>
      <c r="B6879" s="1">
        <v>328</v>
      </c>
      <c r="C6879" s="13" t="s">
        <v>50</v>
      </c>
      <c r="D6879" s="4">
        <v>45107</v>
      </c>
      <c r="E6879" s="4">
        <v>45135</v>
      </c>
      <c r="F6879" s="5">
        <v>6.7723940234483804</v>
      </c>
      <c r="G6879" s="5">
        <f>'PG facts'!E41</f>
        <v>8</v>
      </c>
      <c r="H6879" s="5">
        <f t="shared" si="214"/>
        <v>45.865320808839343</v>
      </c>
      <c r="I6879" s="5">
        <f t="shared" si="215"/>
        <v>54.179152187587043</v>
      </c>
    </row>
    <row r="6880" spans="1:9" ht="25" customHeight="1">
      <c r="A6880" s="1"/>
      <c r="B6880" s="1">
        <v>328</v>
      </c>
      <c r="C6880" s="13" t="s">
        <v>50</v>
      </c>
      <c r="D6880" s="4">
        <v>45199</v>
      </c>
      <c r="E6880" s="4">
        <v>45217</v>
      </c>
      <c r="F6880" s="5">
        <v>7.0582272321790596</v>
      </c>
      <c r="G6880" s="5">
        <f>'PG facts'!E48</f>
        <v>7</v>
      </c>
      <c r="H6880" s="5">
        <f t="shared" si="214"/>
        <v>49.818571661074067</v>
      </c>
      <c r="I6880" s="5">
        <f t="shared" si="215"/>
        <v>49.40759062525342</v>
      </c>
    </row>
    <row r="6881" spans="1:9" ht="25" customHeight="1">
      <c r="A6881" s="1"/>
      <c r="B6881" s="1">
        <v>328</v>
      </c>
      <c r="C6881" s="13" t="s">
        <v>50</v>
      </c>
      <c r="D6881" s="4">
        <v>45291</v>
      </c>
      <c r="E6881" s="4">
        <v>45314</v>
      </c>
      <c r="F6881" s="5">
        <v>5.4935927157217845</v>
      </c>
      <c r="G6881" s="5">
        <f>'PG facts'!E55</f>
        <v>4</v>
      </c>
      <c r="H6881" s="5">
        <f t="shared" si="214"/>
        <v>30.179560926231453</v>
      </c>
      <c r="I6881" s="5">
        <f t="shared" si="215"/>
        <v>21.974370862887138</v>
      </c>
    </row>
    <row r="6882" spans="1:9" ht="25" customHeight="1">
      <c r="A6882" s="1"/>
      <c r="B6882" s="1">
        <v>328</v>
      </c>
      <c r="C6882" s="13" t="s">
        <v>50</v>
      </c>
      <c r="D6882" s="4">
        <v>45382</v>
      </c>
      <c r="E6882" s="4">
        <v>45401</v>
      </c>
      <c r="F6882" s="5">
        <v>4.2122165191533556</v>
      </c>
      <c r="G6882" s="5">
        <f>'PG facts'!E62</f>
        <v>4</v>
      </c>
      <c r="H6882" s="5">
        <f t="shared" si="214"/>
        <v>17.742768004228413</v>
      </c>
      <c r="I6882" s="5">
        <f t="shared" si="215"/>
        <v>16.848866076613422</v>
      </c>
    </row>
    <row r="6883" spans="1:9" ht="25" customHeight="1">
      <c r="A6883" s="1"/>
      <c r="B6883" s="1">
        <v>328</v>
      </c>
      <c r="C6883" s="13" t="s">
        <v>50</v>
      </c>
      <c r="D6883" s="4">
        <v>45473</v>
      </c>
      <c r="E6883" s="4">
        <v>45503</v>
      </c>
      <c r="F6883" s="5">
        <v>3.636809635836169</v>
      </c>
      <c r="G6883" s="5">
        <f>'PG facts'!E69</f>
        <v>3</v>
      </c>
      <c r="H6883" s="5">
        <f t="shared" si="214"/>
        <v>13.226384327310809</v>
      </c>
      <c r="I6883" s="5">
        <f t="shared" si="215"/>
        <v>10.910428907508507</v>
      </c>
    </row>
    <row r="6884" spans="1:9" ht="25" customHeight="1">
      <c r="A6884" s="1"/>
      <c r="B6884" s="1">
        <v>328</v>
      </c>
      <c r="C6884" s="13" t="s">
        <v>50</v>
      </c>
      <c r="D6884" s="4">
        <v>45565</v>
      </c>
      <c r="E6884" s="4">
        <v>45583</v>
      </c>
      <c r="F6884" s="5">
        <v>1.6547550061168037</v>
      </c>
      <c r="G6884" s="5">
        <f>'PG facts'!E76</f>
        <v>1</v>
      </c>
      <c r="H6884" s="5">
        <f t="shared" si="214"/>
        <v>2.7382141302686231</v>
      </c>
      <c r="I6884" s="5">
        <f t="shared" si="215"/>
        <v>1.6547550061168037</v>
      </c>
    </row>
    <row r="6885" spans="1:9" ht="25" customHeight="1">
      <c r="A6885" s="1"/>
      <c r="B6885" s="1">
        <v>328</v>
      </c>
      <c r="C6885" s="13" t="s">
        <v>50</v>
      </c>
      <c r="D6885" s="4">
        <v>45657</v>
      </c>
      <c r="E6885" s="4">
        <v>45679</v>
      </c>
      <c r="F6885" s="5">
        <v>0.37330111522773102</v>
      </c>
      <c r="G6885" s="5">
        <f>'PG facts'!E83</f>
        <v>2</v>
      </c>
      <c r="H6885" s="5">
        <f t="shared" si="214"/>
        <v>0.13935372263026771</v>
      </c>
      <c r="I6885" s="5">
        <f t="shared" si="215"/>
        <v>0.74660223045546203</v>
      </c>
    </row>
    <row r="6886" spans="1:9" ht="25" customHeight="1">
      <c r="A6886" s="1"/>
      <c r="B6886" s="1">
        <v>328</v>
      </c>
      <c r="C6886" s="13" t="s">
        <v>50</v>
      </c>
      <c r="D6886" s="4">
        <v>45747</v>
      </c>
      <c r="E6886" s="4">
        <v>45771</v>
      </c>
      <c r="F6886" s="5">
        <v>0.34106845677743802</v>
      </c>
      <c r="G6886" s="5">
        <f>'PG facts'!E90</f>
        <v>3</v>
      </c>
      <c r="H6886" s="5">
        <f t="shared" si="214"/>
        <v>0.11632769220854311</v>
      </c>
      <c r="I6886" s="5">
        <f t="shared" si="215"/>
        <v>1.0232053703323141</v>
      </c>
    </row>
    <row r="6887" spans="1:9" ht="25" customHeight="1">
      <c r="A6887" s="1"/>
      <c r="B6887" s="1">
        <v>329</v>
      </c>
      <c r="C6887" s="13" t="s">
        <v>47</v>
      </c>
      <c r="D6887" s="4">
        <v>44651</v>
      </c>
      <c r="E6887" s="4">
        <v>44671</v>
      </c>
      <c r="F6887" s="5">
        <v>1.0280001916822323</v>
      </c>
      <c r="G6887" s="5">
        <f>'PG facts'!E6</f>
        <v>4</v>
      </c>
      <c r="H6887" s="5">
        <f t="shared" si="214"/>
        <v>1.0567843940987065</v>
      </c>
      <c r="I6887" s="5">
        <f t="shared" si="215"/>
        <v>4.1120007667289293</v>
      </c>
    </row>
    <row r="6888" spans="1:9" ht="25" customHeight="1">
      <c r="A6888" s="1"/>
      <c r="B6888" s="1">
        <v>329</v>
      </c>
      <c r="C6888" s="13" t="s">
        <v>47</v>
      </c>
      <c r="D6888" s="4">
        <v>44742</v>
      </c>
      <c r="E6888" s="4">
        <v>44771</v>
      </c>
      <c r="F6888" s="5">
        <v>2.9122729416084958</v>
      </c>
      <c r="G6888" s="5">
        <f>'PG facts'!E13</f>
        <v>6</v>
      </c>
      <c r="H6888" s="5">
        <f t="shared" si="214"/>
        <v>8.4813336864250015</v>
      </c>
      <c r="I6888" s="5">
        <f t="shared" si="215"/>
        <v>17.473637649650975</v>
      </c>
    </row>
    <row r="6889" spans="1:9" ht="25" customHeight="1">
      <c r="A6889" s="1"/>
      <c r="B6889" s="1">
        <v>329</v>
      </c>
      <c r="C6889" s="13" t="s">
        <v>47</v>
      </c>
      <c r="D6889" s="4">
        <v>44834</v>
      </c>
      <c r="E6889" s="4">
        <v>44853</v>
      </c>
      <c r="F6889" s="5">
        <v>5.8502773415310516</v>
      </c>
      <c r="G6889" s="5">
        <f>'PG facts'!E20</f>
        <v>7</v>
      </c>
      <c r="H6889" s="5">
        <f t="shared" si="214"/>
        <v>34.225744972831627</v>
      </c>
      <c r="I6889" s="5">
        <f t="shared" si="215"/>
        <v>40.951941390717359</v>
      </c>
    </row>
    <row r="6890" spans="1:9" ht="25" customHeight="1">
      <c r="A6890" s="1"/>
      <c r="B6890" s="1">
        <v>329</v>
      </c>
      <c r="C6890" s="13" t="s">
        <v>47</v>
      </c>
      <c r="D6890" s="4">
        <v>44926</v>
      </c>
      <c r="E6890" s="4">
        <v>44945</v>
      </c>
      <c r="F6890" s="5">
        <v>7.2560334575520802</v>
      </c>
      <c r="G6890" s="5">
        <f>'PG facts'!E27</f>
        <v>9</v>
      </c>
      <c r="H6890" s="5">
        <f t="shared" si="214"/>
        <v>52.650021537115194</v>
      </c>
      <c r="I6890" s="5">
        <f t="shared" si="215"/>
        <v>65.30430111796872</v>
      </c>
    </row>
    <row r="6891" spans="1:9" ht="25" customHeight="1">
      <c r="A6891" s="1"/>
      <c r="B6891" s="1">
        <v>329</v>
      </c>
      <c r="C6891" s="13" t="s">
        <v>47</v>
      </c>
      <c r="D6891" s="4">
        <v>45016</v>
      </c>
      <c r="E6891" s="4">
        <v>45037</v>
      </c>
      <c r="F6891" s="5">
        <v>6.7723940234483804</v>
      </c>
      <c r="G6891" s="5">
        <f>'PG facts'!E34</f>
        <v>8</v>
      </c>
      <c r="H6891" s="5">
        <f t="shared" si="214"/>
        <v>45.865320808839343</v>
      </c>
      <c r="I6891" s="5">
        <f t="shared" si="215"/>
        <v>54.179152187587043</v>
      </c>
    </row>
    <row r="6892" spans="1:9" ht="25" customHeight="1">
      <c r="A6892" s="1"/>
      <c r="B6892" s="1">
        <v>329</v>
      </c>
      <c r="C6892" s="13" t="s">
        <v>47</v>
      </c>
      <c r="D6892" s="4">
        <v>45107</v>
      </c>
      <c r="E6892" s="4">
        <v>45135</v>
      </c>
      <c r="F6892" s="5">
        <v>7.0582272321790596</v>
      </c>
      <c r="G6892" s="5">
        <f>'PG facts'!E41</f>
        <v>8</v>
      </c>
      <c r="H6892" s="5">
        <f t="shared" si="214"/>
        <v>49.818571661074067</v>
      </c>
      <c r="I6892" s="5">
        <f t="shared" si="215"/>
        <v>56.465817857432477</v>
      </c>
    </row>
    <row r="6893" spans="1:9" ht="25" customHeight="1">
      <c r="A6893" s="1"/>
      <c r="B6893" s="1">
        <v>329</v>
      </c>
      <c r="C6893" s="13" t="s">
        <v>47</v>
      </c>
      <c r="D6893" s="4">
        <v>45199</v>
      </c>
      <c r="E6893" s="4">
        <v>45217</v>
      </c>
      <c r="F6893" s="5">
        <v>5.4935927157217845</v>
      </c>
      <c r="G6893" s="5">
        <f>'PG facts'!E48</f>
        <v>7</v>
      </c>
      <c r="H6893" s="5">
        <f t="shared" si="214"/>
        <v>30.179560926231453</v>
      </c>
      <c r="I6893" s="5">
        <f t="shared" si="215"/>
        <v>38.455149010052494</v>
      </c>
    </row>
    <row r="6894" spans="1:9" ht="25" customHeight="1">
      <c r="A6894" s="1"/>
      <c r="B6894" s="1">
        <v>329</v>
      </c>
      <c r="C6894" s="13" t="s">
        <v>47</v>
      </c>
      <c r="D6894" s="4">
        <v>45291</v>
      </c>
      <c r="E6894" s="4">
        <v>45314</v>
      </c>
      <c r="F6894" s="5">
        <v>4.2122165191533556</v>
      </c>
      <c r="G6894" s="5">
        <f>'PG facts'!E55</f>
        <v>4</v>
      </c>
      <c r="H6894" s="5">
        <f t="shared" si="214"/>
        <v>17.742768004228413</v>
      </c>
      <c r="I6894" s="5">
        <f t="shared" si="215"/>
        <v>16.848866076613422</v>
      </c>
    </row>
    <row r="6895" spans="1:9" ht="25" customHeight="1">
      <c r="A6895" s="1"/>
      <c r="B6895" s="1">
        <v>329</v>
      </c>
      <c r="C6895" s="13" t="s">
        <v>47</v>
      </c>
      <c r="D6895" s="4">
        <v>45382</v>
      </c>
      <c r="E6895" s="4">
        <v>45401</v>
      </c>
      <c r="F6895" s="5">
        <v>3.636809635836169</v>
      </c>
      <c r="G6895" s="5">
        <f>'PG facts'!E62</f>
        <v>4</v>
      </c>
      <c r="H6895" s="5">
        <f t="shared" si="214"/>
        <v>13.226384327310809</v>
      </c>
      <c r="I6895" s="5">
        <f t="shared" si="215"/>
        <v>14.547238543344676</v>
      </c>
    </row>
    <row r="6896" spans="1:9" ht="25" customHeight="1">
      <c r="A6896" s="1"/>
      <c r="B6896" s="1">
        <v>329</v>
      </c>
      <c r="C6896" s="13" t="s">
        <v>47</v>
      </c>
      <c r="D6896" s="4">
        <v>45473</v>
      </c>
      <c r="E6896" s="4">
        <v>45503</v>
      </c>
      <c r="F6896" s="5">
        <v>1.6547550061168037</v>
      </c>
      <c r="G6896" s="5">
        <f>'PG facts'!E69</f>
        <v>3</v>
      </c>
      <c r="H6896" s="5">
        <f t="shared" si="214"/>
        <v>2.7382141302686231</v>
      </c>
      <c r="I6896" s="5">
        <f t="shared" si="215"/>
        <v>4.9642650183504111</v>
      </c>
    </row>
    <row r="6897" spans="1:9" ht="25" customHeight="1">
      <c r="A6897" s="1"/>
      <c r="B6897" s="1">
        <v>329</v>
      </c>
      <c r="C6897" s="13" t="s">
        <v>47</v>
      </c>
      <c r="D6897" s="4">
        <v>45565</v>
      </c>
      <c r="E6897" s="4">
        <v>45583</v>
      </c>
      <c r="F6897" s="5">
        <v>0.37330111522773102</v>
      </c>
      <c r="G6897" s="5">
        <f>'PG facts'!E76</f>
        <v>1</v>
      </c>
      <c r="H6897" s="5">
        <f t="shared" si="214"/>
        <v>0.13935372263026771</v>
      </c>
      <c r="I6897" s="5">
        <f t="shared" si="215"/>
        <v>0.37330111522773102</v>
      </c>
    </row>
    <row r="6898" spans="1:9" ht="25" customHeight="1">
      <c r="A6898" s="1"/>
      <c r="B6898" s="1">
        <v>329</v>
      </c>
      <c r="C6898" s="13" t="s">
        <v>47</v>
      </c>
      <c r="D6898" s="4">
        <v>45657</v>
      </c>
      <c r="E6898" s="4">
        <v>45679</v>
      </c>
      <c r="F6898" s="5">
        <v>0.34106845677743802</v>
      </c>
      <c r="G6898" s="5">
        <f>'PG facts'!E83</f>
        <v>2</v>
      </c>
      <c r="H6898" s="5">
        <f t="shared" si="214"/>
        <v>0.11632769220854311</v>
      </c>
      <c r="I6898" s="5">
        <f t="shared" si="215"/>
        <v>0.68213691355487605</v>
      </c>
    </row>
    <row r="6899" spans="1:9" ht="25" customHeight="1">
      <c r="A6899" s="1"/>
      <c r="B6899" s="1">
        <v>329</v>
      </c>
      <c r="C6899" s="13" t="s">
        <v>47</v>
      </c>
      <c r="D6899" s="4">
        <v>45747</v>
      </c>
      <c r="E6899" s="4">
        <v>45771</v>
      </c>
      <c r="F6899" s="5">
        <v>0.23594619830289432</v>
      </c>
      <c r="G6899" s="5">
        <f>'PG facts'!E90</f>
        <v>3</v>
      </c>
      <c r="H6899" s="5">
        <f t="shared" si="214"/>
        <v>5.5670608493588729E-2</v>
      </c>
      <c r="I6899" s="5">
        <f t="shared" si="215"/>
        <v>0.70783859490868295</v>
      </c>
    </row>
    <row r="6900" spans="1:9" ht="25" customHeight="1">
      <c r="A6900" s="1"/>
      <c r="B6900" s="1">
        <v>329</v>
      </c>
      <c r="C6900" s="13" t="s">
        <v>50</v>
      </c>
      <c r="D6900" s="4">
        <v>44742</v>
      </c>
      <c r="E6900" s="4">
        <v>44771</v>
      </c>
      <c r="F6900" s="5">
        <v>1.0280001916822323</v>
      </c>
      <c r="G6900" s="5">
        <f>'PG facts'!E13</f>
        <v>6</v>
      </c>
      <c r="H6900" s="5">
        <f t="shared" si="214"/>
        <v>1.0567843940987065</v>
      </c>
      <c r="I6900" s="5">
        <f t="shared" si="215"/>
        <v>6.168001150093394</v>
      </c>
    </row>
    <row r="6901" spans="1:9" ht="25" customHeight="1">
      <c r="A6901" s="1"/>
      <c r="B6901" s="1">
        <v>329</v>
      </c>
      <c r="C6901" s="13" t="s">
        <v>50</v>
      </c>
      <c r="D6901" s="4">
        <v>44834</v>
      </c>
      <c r="E6901" s="4">
        <v>44853</v>
      </c>
      <c r="F6901" s="5">
        <v>2.9122729416084958</v>
      </c>
      <c r="G6901" s="5">
        <f>'PG facts'!E20</f>
        <v>7</v>
      </c>
      <c r="H6901" s="5">
        <f t="shared" si="214"/>
        <v>8.4813336864250015</v>
      </c>
      <c r="I6901" s="5">
        <f t="shared" si="215"/>
        <v>20.385910591259471</v>
      </c>
    </row>
    <row r="6902" spans="1:9" ht="25" customHeight="1">
      <c r="A6902" s="1"/>
      <c r="B6902" s="1">
        <v>329</v>
      </c>
      <c r="C6902" s="13" t="s">
        <v>50</v>
      </c>
      <c r="D6902" s="4">
        <v>44926</v>
      </c>
      <c r="E6902" s="4">
        <v>44945</v>
      </c>
      <c r="F6902" s="5">
        <v>5.8502773415310516</v>
      </c>
      <c r="G6902" s="5">
        <f>'PG facts'!E27</f>
        <v>9</v>
      </c>
      <c r="H6902" s="5">
        <f t="shared" si="214"/>
        <v>34.225744972831627</v>
      </c>
      <c r="I6902" s="5">
        <f t="shared" si="215"/>
        <v>52.652496073779467</v>
      </c>
    </row>
    <row r="6903" spans="1:9" ht="25" customHeight="1">
      <c r="A6903" s="1"/>
      <c r="B6903" s="1">
        <v>329</v>
      </c>
      <c r="C6903" s="13" t="s">
        <v>50</v>
      </c>
      <c r="D6903" s="4">
        <v>45016</v>
      </c>
      <c r="E6903" s="4">
        <v>45037</v>
      </c>
      <c r="F6903" s="5">
        <v>7.2560334575520802</v>
      </c>
      <c r="G6903" s="5">
        <f>'PG facts'!E34</f>
        <v>8</v>
      </c>
      <c r="H6903" s="5">
        <f t="shared" si="214"/>
        <v>52.650021537115194</v>
      </c>
      <c r="I6903" s="5">
        <f t="shared" si="215"/>
        <v>58.048267660416641</v>
      </c>
    </row>
    <row r="6904" spans="1:9" ht="25" customHeight="1">
      <c r="A6904" s="1"/>
      <c r="B6904" s="1">
        <v>329</v>
      </c>
      <c r="C6904" s="13" t="s">
        <v>50</v>
      </c>
      <c r="D6904" s="4">
        <v>45107</v>
      </c>
      <c r="E6904" s="4">
        <v>45135</v>
      </c>
      <c r="F6904" s="5">
        <v>6.7723940234483804</v>
      </c>
      <c r="G6904" s="5">
        <f>'PG facts'!E41</f>
        <v>8</v>
      </c>
      <c r="H6904" s="5">
        <f t="shared" si="214"/>
        <v>45.865320808839343</v>
      </c>
      <c r="I6904" s="5">
        <f t="shared" si="215"/>
        <v>54.179152187587043</v>
      </c>
    </row>
    <row r="6905" spans="1:9" ht="25" customHeight="1">
      <c r="A6905" s="1"/>
      <c r="B6905" s="1">
        <v>329</v>
      </c>
      <c r="C6905" s="13" t="s">
        <v>50</v>
      </c>
      <c r="D6905" s="4">
        <v>45199</v>
      </c>
      <c r="E6905" s="4">
        <v>45217</v>
      </c>
      <c r="F6905" s="5">
        <v>7.0582272321790596</v>
      </c>
      <c r="G6905" s="5">
        <f>'PG facts'!E48</f>
        <v>7</v>
      </c>
      <c r="H6905" s="5">
        <f t="shared" si="214"/>
        <v>49.818571661074067</v>
      </c>
      <c r="I6905" s="5">
        <f t="shared" si="215"/>
        <v>49.40759062525342</v>
      </c>
    </row>
    <row r="6906" spans="1:9" ht="25" customHeight="1">
      <c r="A6906" s="1"/>
      <c r="B6906" s="1">
        <v>329</v>
      </c>
      <c r="C6906" s="13" t="s">
        <v>50</v>
      </c>
      <c r="D6906" s="4">
        <v>45291</v>
      </c>
      <c r="E6906" s="4">
        <v>45314</v>
      </c>
      <c r="F6906" s="5">
        <v>5.4935927157217845</v>
      </c>
      <c r="G6906" s="5">
        <f>'PG facts'!E55</f>
        <v>4</v>
      </c>
      <c r="H6906" s="5">
        <f t="shared" si="214"/>
        <v>30.179560926231453</v>
      </c>
      <c r="I6906" s="5">
        <f t="shared" si="215"/>
        <v>21.974370862887138</v>
      </c>
    </row>
    <row r="6907" spans="1:9" ht="25" customHeight="1">
      <c r="A6907" s="1"/>
      <c r="B6907" s="1">
        <v>329</v>
      </c>
      <c r="C6907" s="13" t="s">
        <v>50</v>
      </c>
      <c r="D6907" s="4">
        <v>45382</v>
      </c>
      <c r="E6907" s="4">
        <v>45401</v>
      </c>
      <c r="F6907" s="5">
        <v>4.2122165191533556</v>
      </c>
      <c r="G6907" s="5">
        <f>'PG facts'!E62</f>
        <v>4</v>
      </c>
      <c r="H6907" s="5">
        <f t="shared" si="214"/>
        <v>17.742768004228413</v>
      </c>
      <c r="I6907" s="5">
        <f t="shared" si="215"/>
        <v>16.848866076613422</v>
      </c>
    </row>
    <row r="6908" spans="1:9" ht="25" customHeight="1">
      <c r="A6908" s="1"/>
      <c r="B6908" s="1">
        <v>329</v>
      </c>
      <c r="C6908" s="13" t="s">
        <v>50</v>
      </c>
      <c r="D6908" s="4">
        <v>45473</v>
      </c>
      <c r="E6908" s="4">
        <v>45503</v>
      </c>
      <c r="F6908" s="5">
        <v>3.636809635836169</v>
      </c>
      <c r="G6908" s="5">
        <f>'PG facts'!E69</f>
        <v>3</v>
      </c>
      <c r="H6908" s="5">
        <f t="shared" si="214"/>
        <v>13.226384327310809</v>
      </c>
      <c r="I6908" s="5">
        <f t="shared" si="215"/>
        <v>10.910428907508507</v>
      </c>
    </row>
    <row r="6909" spans="1:9" ht="25" customHeight="1">
      <c r="A6909" s="1"/>
      <c r="B6909" s="1">
        <v>329</v>
      </c>
      <c r="C6909" s="13" t="s">
        <v>50</v>
      </c>
      <c r="D6909" s="4">
        <v>45565</v>
      </c>
      <c r="E6909" s="4">
        <v>45583</v>
      </c>
      <c r="F6909" s="5">
        <v>1.6547550061168037</v>
      </c>
      <c r="G6909" s="5">
        <f>'PG facts'!E76</f>
        <v>1</v>
      </c>
      <c r="H6909" s="5">
        <f t="shared" si="214"/>
        <v>2.7382141302686231</v>
      </c>
      <c r="I6909" s="5">
        <f t="shared" si="215"/>
        <v>1.6547550061168037</v>
      </c>
    </row>
    <row r="6910" spans="1:9" ht="25" customHeight="1">
      <c r="A6910" s="1"/>
      <c r="B6910" s="1">
        <v>329</v>
      </c>
      <c r="C6910" s="13" t="s">
        <v>50</v>
      </c>
      <c r="D6910" s="4">
        <v>45657</v>
      </c>
      <c r="E6910" s="4">
        <v>45679</v>
      </c>
      <c r="F6910" s="5">
        <v>0.37330111522773102</v>
      </c>
      <c r="G6910" s="5">
        <f>'PG facts'!E83</f>
        <v>2</v>
      </c>
      <c r="H6910" s="5">
        <f t="shared" si="214"/>
        <v>0.13935372263026771</v>
      </c>
      <c r="I6910" s="5">
        <f t="shared" si="215"/>
        <v>0.74660223045546203</v>
      </c>
    </row>
    <row r="6911" spans="1:9" ht="25" customHeight="1">
      <c r="A6911" s="1"/>
      <c r="B6911" s="1">
        <v>329</v>
      </c>
      <c r="C6911" s="13" t="s">
        <v>50</v>
      </c>
      <c r="D6911" s="4">
        <v>45747</v>
      </c>
      <c r="E6911" s="4">
        <v>45771</v>
      </c>
      <c r="F6911" s="5">
        <v>0.34106845677743802</v>
      </c>
      <c r="G6911" s="5">
        <f>'PG facts'!E90</f>
        <v>3</v>
      </c>
      <c r="H6911" s="5">
        <f t="shared" si="214"/>
        <v>0.11632769220854311</v>
      </c>
      <c r="I6911" s="5">
        <f t="shared" si="215"/>
        <v>1.0232053703323141</v>
      </c>
    </row>
    <row r="6912" spans="1:9" ht="25" customHeight="1">
      <c r="A6912" s="1"/>
      <c r="B6912" s="1">
        <v>330</v>
      </c>
      <c r="C6912" s="13" t="s">
        <v>47</v>
      </c>
      <c r="D6912" s="4">
        <v>44651</v>
      </c>
      <c r="E6912" s="4">
        <v>44671</v>
      </c>
      <c r="F6912" s="5">
        <v>1.0280001916822323</v>
      </c>
      <c r="G6912" s="5">
        <f>'PG facts'!E6</f>
        <v>4</v>
      </c>
      <c r="H6912" s="5">
        <f t="shared" si="214"/>
        <v>1.0567843940987065</v>
      </c>
      <c r="I6912" s="5">
        <f t="shared" si="215"/>
        <v>4.1120007667289293</v>
      </c>
    </row>
    <row r="6913" spans="1:9" ht="25" customHeight="1">
      <c r="A6913" s="1"/>
      <c r="B6913" s="1">
        <v>330</v>
      </c>
      <c r="C6913" s="13" t="s">
        <v>47</v>
      </c>
      <c r="D6913" s="4">
        <v>44742</v>
      </c>
      <c r="E6913" s="4">
        <v>44771</v>
      </c>
      <c r="F6913" s="5">
        <v>2.9122729416084958</v>
      </c>
      <c r="G6913" s="5">
        <f>'PG facts'!E13</f>
        <v>6</v>
      </c>
      <c r="H6913" s="5">
        <f t="shared" si="214"/>
        <v>8.4813336864250015</v>
      </c>
      <c r="I6913" s="5">
        <f t="shared" si="215"/>
        <v>17.473637649650975</v>
      </c>
    </row>
    <row r="6914" spans="1:9" ht="25" customHeight="1">
      <c r="A6914" s="1"/>
      <c r="B6914" s="1">
        <v>330</v>
      </c>
      <c r="C6914" s="13" t="s">
        <v>47</v>
      </c>
      <c r="D6914" s="4">
        <v>44834</v>
      </c>
      <c r="E6914" s="4">
        <v>44853</v>
      </c>
      <c r="F6914" s="5">
        <v>5.8502773415310516</v>
      </c>
      <c r="G6914" s="5">
        <f>'PG facts'!E20</f>
        <v>7</v>
      </c>
      <c r="H6914" s="5">
        <f t="shared" si="214"/>
        <v>34.225744972831627</v>
      </c>
      <c r="I6914" s="5">
        <f t="shared" si="215"/>
        <v>40.951941390717359</v>
      </c>
    </row>
    <row r="6915" spans="1:9" ht="25" customHeight="1">
      <c r="A6915" s="1"/>
      <c r="B6915" s="1">
        <v>330</v>
      </c>
      <c r="C6915" s="13" t="s">
        <v>47</v>
      </c>
      <c r="D6915" s="4">
        <v>44926</v>
      </c>
      <c r="E6915" s="4">
        <v>44945</v>
      </c>
      <c r="F6915" s="5">
        <v>7.2560334575520802</v>
      </c>
      <c r="G6915" s="5">
        <f>'PG facts'!E27</f>
        <v>9</v>
      </c>
      <c r="H6915" s="5">
        <f t="shared" si="214"/>
        <v>52.650021537115194</v>
      </c>
      <c r="I6915" s="5">
        <f t="shared" si="215"/>
        <v>65.30430111796872</v>
      </c>
    </row>
    <row r="6916" spans="1:9" ht="25" customHeight="1">
      <c r="A6916" s="1"/>
      <c r="B6916" s="1">
        <v>330</v>
      </c>
      <c r="C6916" s="13" t="s">
        <v>47</v>
      </c>
      <c r="D6916" s="4">
        <v>45016</v>
      </c>
      <c r="E6916" s="4">
        <v>45037</v>
      </c>
      <c r="F6916" s="5">
        <v>6.7723940234483804</v>
      </c>
      <c r="G6916" s="5">
        <f>'PG facts'!E34</f>
        <v>8</v>
      </c>
      <c r="H6916" s="5">
        <f t="shared" si="214"/>
        <v>45.865320808839343</v>
      </c>
      <c r="I6916" s="5">
        <f t="shared" si="215"/>
        <v>54.179152187587043</v>
      </c>
    </row>
    <row r="6917" spans="1:9" ht="25" customHeight="1">
      <c r="A6917" s="1"/>
      <c r="B6917" s="1">
        <v>330</v>
      </c>
      <c r="C6917" s="13" t="s">
        <v>47</v>
      </c>
      <c r="D6917" s="4">
        <v>45107</v>
      </c>
      <c r="E6917" s="4">
        <v>45135</v>
      </c>
      <c r="F6917" s="5">
        <v>7.0582272321790596</v>
      </c>
      <c r="G6917" s="5">
        <f>'PG facts'!E41</f>
        <v>8</v>
      </c>
      <c r="H6917" s="5">
        <f t="shared" si="214"/>
        <v>49.818571661074067</v>
      </c>
      <c r="I6917" s="5">
        <f t="shared" si="215"/>
        <v>56.465817857432477</v>
      </c>
    </row>
    <row r="6918" spans="1:9" ht="25" customHeight="1">
      <c r="A6918" s="1"/>
      <c r="B6918" s="1">
        <v>330</v>
      </c>
      <c r="C6918" s="13" t="s">
        <v>47</v>
      </c>
      <c r="D6918" s="4">
        <v>45199</v>
      </c>
      <c r="E6918" s="4">
        <v>45217</v>
      </c>
      <c r="F6918" s="5">
        <v>5.4935927157217845</v>
      </c>
      <c r="G6918" s="5">
        <f>'PG facts'!E48</f>
        <v>7</v>
      </c>
      <c r="H6918" s="5">
        <f t="shared" ref="H6918:H6981" si="216">F6918^2</f>
        <v>30.179560926231453</v>
      </c>
      <c r="I6918" s="5">
        <f t="shared" ref="I6918:I6981" si="217">F6918*G6918</f>
        <v>38.455149010052494</v>
      </c>
    </row>
    <row r="6919" spans="1:9" ht="25" customHeight="1">
      <c r="A6919" s="1"/>
      <c r="B6919" s="1">
        <v>330</v>
      </c>
      <c r="C6919" s="13" t="s">
        <v>47</v>
      </c>
      <c r="D6919" s="4">
        <v>45291</v>
      </c>
      <c r="E6919" s="4">
        <v>45314</v>
      </c>
      <c r="F6919" s="5">
        <v>4.2122165191533556</v>
      </c>
      <c r="G6919" s="5">
        <f>'PG facts'!E55</f>
        <v>4</v>
      </c>
      <c r="H6919" s="5">
        <f t="shared" si="216"/>
        <v>17.742768004228413</v>
      </c>
      <c r="I6919" s="5">
        <f t="shared" si="217"/>
        <v>16.848866076613422</v>
      </c>
    </row>
    <row r="6920" spans="1:9" ht="25" customHeight="1">
      <c r="A6920" s="1"/>
      <c r="B6920" s="1">
        <v>330</v>
      </c>
      <c r="C6920" s="13" t="s">
        <v>47</v>
      </c>
      <c r="D6920" s="4">
        <v>45382</v>
      </c>
      <c r="E6920" s="4">
        <v>45401</v>
      </c>
      <c r="F6920" s="5">
        <v>3.636809635836169</v>
      </c>
      <c r="G6920" s="5">
        <f>'PG facts'!E62</f>
        <v>4</v>
      </c>
      <c r="H6920" s="5">
        <f t="shared" si="216"/>
        <v>13.226384327310809</v>
      </c>
      <c r="I6920" s="5">
        <f t="shared" si="217"/>
        <v>14.547238543344676</v>
      </c>
    </row>
    <row r="6921" spans="1:9" ht="25" customHeight="1">
      <c r="A6921" s="1"/>
      <c r="B6921" s="1">
        <v>330</v>
      </c>
      <c r="C6921" s="13" t="s">
        <v>47</v>
      </c>
      <c r="D6921" s="4">
        <v>45473</v>
      </c>
      <c r="E6921" s="4">
        <v>45503</v>
      </c>
      <c r="F6921" s="5">
        <v>1.6547550061168037</v>
      </c>
      <c r="G6921" s="5">
        <f>'PG facts'!E69</f>
        <v>3</v>
      </c>
      <c r="H6921" s="5">
        <f t="shared" si="216"/>
        <v>2.7382141302686231</v>
      </c>
      <c r="I6921" s="5">
        <f t="shared" si="217"/>
        <v>4.9642650183504111</v>
      </c>
    </row>
    <row r="6922" spans="1:9" ht="25" customHeight="1">
      <c r="A6922" s="1"/>
      <c r="B6922" s="1">
        <v>330</v>
      </c>
      <c r="C6922" s="13" t="s">
        <v>47</v>
      </c>
      <c r="D6922" s="4">
        <v>45565</v>
      </c>
      <c r="E6922" s="4">
        <v>45583</v>
      </c>
      <c r="F6922" s="5">
        <v>0.37330111522773102</v>
      </c>
      <c r="G6922" s="5">
        <f>'PG facts'!E76</f>
        <v>1</v>
      </c>
      <c r="H6922" s="5">
        <f t="shared" si="216"/>
        <v>0.13935372263026771</v>
      </c>
      <c r="I6922" s="5">
        <f t="shared" si="217"/>
        <v>0.37330111522773102</v>
      </c>
    </row>
    <row r="6923" spans="1:9" ht="25" customHeight="1">
      <c r="A6923" s="1"/>
      <c r="B6923" s="1">
        <v>330</v>
      </c>
      <c r="C6923" s="13" t="s">
        <v>47</v>
      </c>
      <c r="D6923" s="4">
        <v>45657</v>
      </c>
      <c r="E6923" s="4">
        <v>45679</v>
      </c>
      <c r="F6923" s="5">
        <v>0.34106845677743802</v>
      </c>
      <c r="G6923" s="5">
        <f>'PG facts'!E83</f>
        <v>2</v>
      </c>
      <c r="H6923" s="5">
        <f t="shared" si="216"/>
        <v>0.11632769220854311</v>
      </c>
      <c r="I6923" s="5">
        <f t="shared" si="217"/>
        <v>0.68213691355487605</v>
      </c>
    </row>
    <row r="6924" spans="1:9" ht="25" customHeight="1">
      <c r="A6924" s="1"/>
      <c r="B6924" s="1">
        <v>330</v>
      </c>
      <c r="C6924" s="13" t="s">
        <v>47</v>
      </c>
      <c r="D6924" s="4">
        <v>45747</v>
      </c>
      <c r="E6924" s="4">
        <v>45771</v>
      </c>
      <c r="F6924" s="5">
        <v>0.23594619830289432</v>
      </c>
      <c r="G6924" s="5">
        <f>'PG facts'!E90</f>
        <v>3</v>
      </c>
      <c r="H6924" s="5">
        <f t="shared" si="216"/>
        <v>5.5670608493588729E-2</v>
      </c>
      <c r="I6924" s="5">
        <f t="shared" si="217"/>
        <v>0.70783859490868295</v>
      </c>
    </row>
    <row r="6925" spans="1:9" ht="25" customHeight="1">
      <c r="A6925" s="1"/>
      <c r="B6925" s="1">
        <v>330</v>
      </c>
      <c r="C6925" s="13" t="s">
        <v>47</v>
      </c>
      <c r="D6925" s="4">
        <v>45838</v>
      </c>
      <c r="E6925" s="4">
        <v>45867</v>
      </c>
      <c r="F6925" s="5">
        <v>0.50578250048436413</v>
      </c>
      <c r="G6925" s="5">
        <f>'PG facts'!E97</f>
        <v>1</v>
      </c>
      <c r="H6925" s="5">
        <f t="shared" si="216"/>
        <v>0.25581593779621581</v>
      </c>
      <c r="I6925" s="5">
        <f t="shared" si="217"/>
        <v>0.50578250048436413</v>
      </c>
    </row>
    <row r="6926" spans="1:9" ht="25" customHeight="1">
      <c r="A6926" s="1"/>
      <c r="B6926" s="1">
        <v>330</v>
      </c>
      <c r="C6926" s="13" t="s">
        <v>50</v>
      </c>
      <c r="D6926" s="4">
        <v>44742</v>
      </c>
      <c r="E6926" s="4">
        <v>44771</v>
      </c>
      <c r="F6926" s="5">
        <v>1.0280001916822323</v>
      </c>
      <c r="G6926" s="5">
        <f>'PG facts'!E13</f>
        <v>6</v>
      </c>
      <c r="H6926" s="5">
        <f t="shared" si="216"/>
        <v>1.0567843940987065</v>
      </c>
      <c r="I6926" s="5">
        <f t="shared" si="217"/>
        <v>6.168001150093394</v>
      </c>
    </row>
    <row r="6927" spans="1:9" ht="25" customHeight="1">
      <c r="A6927" s="1"/>
      <c r="B6927" s="1">
        <v>330</v>
      </c>
      <c r="C6927" s="13" t="s">
        <v>50</v>
      </c>
      <c r="D6927" s="4">
        <v>44834</v>
      </c>
      <c r="E6927" s="4">
        <v>44853</v>
      </c>
      <c r="F6927" s="5">
        <v>2.9122729416084958</v>
      </c>
      <c r="G6927" s="5">
        <f>'PG facts'!E20</f>
        <v>7</v>
      </c>
      <c r="H6927" s="5">
        <f t="shared" si="216"/>
        <v>8.4813336864250015</v>
      </c>
      <c r="I6927" s="5">
        <f t="shared" si="217"/>
        <v>20.385910591259471</v>
      </c>
    </row>
    <row r="6928" spans="1:9" ht="25" customHeight="1">
      <c r="A6928" s="1"/>
      <c r="B6928" s="1">
        <v>330</v>
      </c>
      <c r="C6928" s="13" t="s">
        <v>50</v>
      </c>
      <c r="D6928" s="4">
        <v>44926</v>
      </c>
      <c r="E6928" s="4">
        <v>44945</v>
      </c>
      <c r="F6928" s="5">
        <v>5.8502773415310516</v>
      </c>
      <c r="G6928" s="5">
        <f>'PG facts'!E27</f>
        <v>9</v>
      </c>
      <c r="H6928" s="5">
        <f t="shared" si="216"/>
        <v>34.225744972831627</v>
      </c>
      <c r="I6928" s="5">
        <f t="shared" si="217"/>
        <v>52.652496073779467</v>
      </c>
    </row>
    <row r="6929" spans="1:9" ht="25" customHeight="1">
      <c r="A6929" s="1"/>
      <c r="B6929" s="1">
        <v>330</v>
      </c>
      <c r="C6929" s="13" t="s">
        <v>50</v>
      </c>
      <c r="D6929" s="4">
        <v>45016</v>
      </c>
      <c r="E6929" s="4">
        <v>45037</v>
      </c>
      <c r="F6929" s="5">
        <v>7.2560334575520802</v>
      </c>
      <c r="G6929" s="5">
        <f>'PG facts'!E34</f>
        <v>8</v>
      </c>
      <c r="H6929" s="5">
        <f t="shared" si="216"/>
        <v>52.650021537115194</v>
      </c>
      <c r="I6929" s="5">
        <f t="shared" si="217"/>
        <v>58.048267660416641</v>
      </c>
    </row>
    <row r="6930" spans="1:9" ht="25" customHeight="1">
      <c r="A6930" s="1"/>
      <c r="B6930" s="1">
        <v>330</v>
      </c>
      <c r="C6930" s="13" t="s">
        <v>50</v>
      </c>
      <c r="D6930" s="4">
        <v>45107</v>
      </c>
      <c r="E6930" s="4">
        <v>45135</v>
      </c>
      <c r="F6930" s="5">
        <v>6.7723940234483804</v>
      </c>
      <c r="G6930" s="5">
        <f>'PG facts'!E41</f>
        <v>8</v>
      </c>
      <c r="H6930" s="5">
        <f t="shared" si="216"/>
        <v>45.865320808839343</v>
      </c>
      <c r="I6930" s="5">
        <f t="shared" si="217"/>
        <v>54.179152187587043</v>
      </c>
    </row>
    <row r="6931" spans="1:9" ht="25" customHeight="1">
      <c r="A6931" s="1"/>
      <c r="B6931" s="1">
        <v>330</v>
      </c>
      <c r="C6931" s="13" t="s">
        <v>50</v>
      </c>
      <c r="D6931" s="4">
        <v>45199</v>
      </c>
      <c r="E6931" s="4">
        <v>45217</v>
      </c>
      <c r="F6931" s="5">
        <v>7.0582272321790596</v>
      </c>
      <c r="G6931" s="5">
        <f>'PG facts'!E48</f>
        <v>7</v>
      </c>
      <c r="H6931" s="5">
        <f t="shared" si="216"/>
        <v>49.818571661074067</v>
      </c>
      <c r="I6931" s="5">
        <f t="shared" si="217"/>
        <v>49.40759062525342</v>
      </c>
    </row>
    <row r="6932" spans="1:9" ht="25" customHeight="1">
      <c r="A6932" s="1"/>
      <c r="B6932" s="1">
        <v>330</v>
      </c>
      <c r="C6932" s="13" t="s">
        <v>50</v>
      </c>
      <c r="D6932" s="4">
        <v>45291</v>
      </c>
      <c r="E6932" s="4">
        <v>45314</v>
      </c>
      <c r="F6932" s="5">
        <v>5.4935927157217845</v>
      </c>
      <c r="G6932" s="5">
        <f>'PG facts'!E55</f>
        <v>4</v>
      </c>
      <c r="H6932" s="5">
        <f t="shared" si="216"/>
        <v>30.179560926231453</v>
      </c>
      <c r="I6932" s="5">
        <f t="shared" si="217"/>
        <v>21.974370862887138</v>
      </c>
    </row>
    <row r="6933" spans="1:9" ht="25" customHeight="1">
      <c r="A6933" s="1"/>
      <c r="B6933" s="1">
        <v>330</v>
      </c>
      <c r="C6933" s="13" t="s">
        <v>50</v>
      </c>
      <c r="D6933" s="4">
        <v>45382</v>
      </c>
      <c r="E6933" s="4">
        <v>45401</v>
      </c>
      <c r="F6933" s="5">
        <v>4.2122165191533556</v>
      </c>
      <c r="G6933" s="5">
        <f>'PG facts'!E62</f>
        <v>4</v>
      </c>
      <c r="H6933" s="5">
        <f t="shared" si="216"/>
        <v>17.742768004228413</v>
      </c>
      <c r="I6933" s="5">
        <f t="shared" si="217"/>
        <v>16.848866076613422</v>
      </c>
    </row>
    <row r="6934" spans="1:9" ht="25" customHeight="1">
      <c r="A6934" s="1"/>
      <c r="B6934" s="1">
        <v>330</v>
      </c>
      <c r="C6934" s="13" t="s">
        <v>50</v>
      </c>
      <c r="D6934" s="4">
        <v>45473</v>
      </c>
      <c r="E6934" s="4">
        <v>45503</v>
      </c>
      <c r="F6934" s="5">
        <v>3.636809635836169</v>
      </c>
      <c r="G6934" s="5">
        <f>'PG facts'!E69</f>
        <v>3</v>
      </c>
      <c r="H6934" s="5">
        <f t="shared" si="216"/>
        <v>13.226384327310809</v>
      </c>
      <c r="I6934" s="5">
        <f t="shared" si="217"/>
        <v>10.910428907508507</v>
      </c>
    </row>
    <row r="6935" spans="1:9" ht="25" customHeight="1">
      <c r="A6935" s="1"/>
      <c r="B6935" s="1">
        <v>330</v>
      </c>
      <c r="C6935" s="13" t="s">
        <v>50</v>
      </c>
      <c r="D6935" s="4">
        <v>45565</v>
      </c>
      <c r="E6935" s="4">
        <v>45583</v>
      </c>
      <c r="F6935" s="5">
        <v>1.6547550061168037</v>
      </c>
      <c r="G6935" s="5">
        <f>'PG facts'!E76</f>
        <v>1</v>
      </c>
      <c r="H6935" s="5">
        <f t="shared" si="216"/>
        <v>2.7382141302686231</v>
      </c>
      <c r="I6935" s="5">
        <f t="shared" si="217"/>
        <v>1.6547550061168037</v>
      </c>
    </row>
    <row r="6936" spans="1:9" ht="25" customHeight="1">
      <c r="A6936" s="1"/>
      <c r="B6936" s="1">
        <v>330</v>
      </c>
      <c r="C6936" s="13" t="s">
        <v>50</v>
      </c>
      <c r="D6936" s="4">
        <v>45657</v>
      </c>
      <c r="E6936" s="4">
        <v>45679</v>
      </c>
      <c r="F6936" s="5">
        <v>0.37330111522773102</v>
      </c>
      <c r="G6936" s="5">
        <f>'PG facts'!E83</f>
        <v>2</v>
      </c>
      <c r="H6936" s="5">
        <f t="shared" si="216"/>
        <v>0.13935372263026771</v>
      </c>
      <c r="I6936" s="5">
        <f t="shared" si="217"/>
        <v>0.74660223045546203</v>
      </c>
    </row>
    <row r="6937" spans="1:9" ht="25" customHeight="1">
      <c r="A6937" s="1"/>
      <c r="B6937" s="1">
        <v>330</v>
      </c>
      <c r="C6937" s="13" t="s">
        <v>50</v>
      </c>
      <c r="D6937" s="4">
        <v>45747</v>
      </c>
      <c r="E6937" s="4">
        <v>45771</v>
      </c>
      <c r="F6937" s="5">
        <v>0.34106845677743802</v>
      </c>
      <c r="G6937" s="5">
        <f>'PG facts'!E90</f>
        <v>3</v>
      </c>
      <c r="H6937" s="5">
        <f t="shared" si="216"/>
        <v>0.11632769220854311</v>
      </c>
      <c r="I6937" s="5">
        <f t="shared" si="217"/>
        <v>1.0232053703323141</v>
      </c>
    </row>
    <row r="6938" spans="1:9" ht="25" customHeight="1">
      <c r="A6938" s="1"/>
      <c r="B6938" s="1">
        <v>330</v>
      </c>
      <c r="C6938" s="13" t="s">
        <v>50</v>
      </c>
      <c r="D6938" s="4">
        <v>45838</v>
      </c>
      <c r="E6938" s="4">
        <v>45867</v>
      </c>
      <c r="F6938" s="5">
        <v>0.23594619830289432</v>
      </c>
      <c r="G6938" s="5">
        <f>'PG facts'!E97</f>
        <v>1</v>
      </c>
      <c r="H6938" s="5">
        <f t="shared" si="216"/>
        <v>5.5670608493588729E-2</v>
      </c>
      <c r="I6938" s="5">
        <f t="shared" si="217"/>
        <v>0.23594619830289432</v>
      </c>
    </row>
    <row r="6939" spans="1:9" ht="25" customHeight="1">
      <c r="A6939" s="1"/>
      <c r="B6939" s="1">
        <v>331</v>
      </c>
      <c r="C6939" s="13" t="s">
        <v>47</v>
      </c>
      <c r="D6939" s="4">
        <v>44651</v>
      </c>
      <c r="E6939" s="4">
        <v>44671</v>
      </c>
      <c r="F6939" s="5">
        <v>1.0280001916822323</v>
      </c>
      <c r="G6939" s="5">
        <f>'PG facts'!E6</f>
        <v>4</v>
      </c>
      <c r="H6939" s="5">
        <f t="shared" si="216"/>
        <v>1.0567843940987065</v>
      </c>
      <c r="I6939" s="5">
        <f t="shared" si="217"/>
        <v>4.1120007667289293</v>
      </c>
    </row>
    <row r="6940" spans="1:9" ht="25" customHeight="1">
      <c r="A6940" s="1"/>
      <c r="B6940" s="1">
        <v>331</v>
      </c>
      <c r="C6940" s="13" t="s">
        <v>47</v>
      </c>
      <c r="D6940" s="4">
        <v>44742</v>
      </c>
      <c r="E6940" s="4">
        <v>44771</v>
      </c>
      <c r="F6940" s="5">
        <v>2.9122729416084958</v>
      </c>
      <c r="G6940" s="5">
        <f>'PG facts'!E13</f>
        <v>6</v>
      </c>
      <c r="H6940" s="5">
        <f t="shared" si="216"/>
        <v>8.4813336864250015</v>
      </c>
      <c r="I6940" s="5">
        <f t="shared" si="217"/>
        <v>17.473637649650975</v>
      </c>
    </row>
    <row r="6941" spans="1:9" ht="25" customHeight="1">
      <c r="A6941" s="1"/>
      <c r="B6941" s="1">
        <v>331</v>
      </c>
      <c r="C6941" s="13" t="s">
        <v>47</v>
      </c>
      <c r="D6941" s="4">
        <v>44834</v>
      </c>
      <c r="E6941" s="4">
        <v>44853</v>
      </c>
      <c r="F6941" s="5">
        <v>5.8502773415310516</v>
      </c>
      <c r="G6941" s="5">
        <f>'PG facts'!E20</f>
        <v>7</v>
      </c>
      <c r="H6941" s="5">
        <f t="shared" si="216"/>
        <v>34.225744972831627</v>
      </c>
      <c r="I6941" s="5">
        <f t="shared" si="217"/>
        <v>40.951941390717359</v>
      </c>
    </row>
    <row r="6942" spans="1:9" ht="25" customHeight="1">
      <c r="A6942" s="1"/>
      <c r="B6942" s="1">
        <v>331</v>
      </c>
      <c r="C6942" s="13" t="s">
        <v>47</v>
      </c>
      <c r="D6942" s="4">
        <v>44926</v>
      </c>
      <c r="E6942" s="4">
        <v>44945</v>
      </c>
      <c r="F6942" s="5">
        <v>7.2560334575520802</v>
      </c>
      <c r="G6942" s="5">
        <f>'PG facts'!E27</f>
        <v>9</v>
      </c>
      <c r="H6942" s="5">
        <f t="shared" si="216"/>
        <v>52.650021537115194</v>
      </c>
      <c r="I6942" s="5">
        <f t="shared" si="217"/>
        <v>65.30430111796872</v>
      </c>
    </row>
    <row r="6943" spans="1:9" ht="25" customHeight="1">
      <c r="A6943" s="1"/>
      <c r="B6943" s="1">
        <v>331</v>
      </c>
      <c r="C6943" s="13" t="s">
        <v>47</v>
      </c>
      <c r="D6943" s="4">
        <v>45016</v>
      </c>
      <c r="E6943" s="4">
        <v>45037</v>
      </c>
      <c r="F6943" s="5">
        <v>6.7723940234483804</v>
      </c>
      <c r="G6943" s="5">
        <f>'PG facts'!E34</f>
        <v>8</v>
      </c>
      <c r="H6943" s="5">
        <f t="shared" si="216"/>
        <v>45.865320808839343</v>
      </c>
      <c r="I6943" s="5">
        <f t="shared" si="217"/>
        <v>54.179152187587043</v>
      </c>
    </row>
    <row r="6944" spans="1:9" ht="25" customHeight="1">
      <c r="A6944" s="1"/>
      <c r="B6944" s="1">
        <v>331</v>
      </c>
      <c r="C6944" s="13" t="s">
        <v>47</v>
      </c>
      <c r="D6944" s="4">
        <v>45107</v>
      </c>
      <c r="E6944" s="4">
        <v>45135</v>
      </c>
      <c r="F6944" s="5">
        <v>7.0582272321790596</v>
      </c>
      <c r="G6944" s="5">
        <f>'PG facts'!E41</f>
        <v>8</v>
      </c>
      <c r="H6944" s="5">
        <f t="shared" si="216"/>
        <v>49.818571661074067</v>
      </c>
      <c r="I6944" s="5">
        <f t="shared" si="217"/>
        <v>56.465817857432477</v>
      </c>
    </row>
    <row r="6945" spans="1:9" ht="25" customHeight="1">
      <c r="A6945" s="1"/>
      <c r="B6945" s="1">
        <v>331</v>
      </c>
      <c r="C6945" s="13" t="s">
        <v>47</v>
      </c>
      <c r="D6945" s="4">
        <v>45199</v>
      </c>
      <c r="E6945" s="4">
        <v>45217</v>
      </c>
      <c r="F6945" s="5">
        <v>5.4935927157217845</v>
      </c>
      <c r="G6945" s="5">
        <f>'PG facts'!E48</f>
        <v>7</v>
      </c>
      <c r="H6945" s="5">
        <f t="shared" si="216"/>
        <v>30.179560926231453</v>
      </c>
      <c r="I6945" s="5">
        <f t="shared" si="217"/>
        <v>38.455149010052494</v>
      </c>
    </row>
    <row r="6946" spans="1:9" ht="25" customHeight="1">
      <c r="A6946" s="1"/>
      <c r="B6946" s="1">
        <v>331</v>
      </c>
      <c r="C6946" s="13" t="s">
        <v>47</v>
      </c>
      <c r="D6946" s="4">
        <v>45291</v>
      </c>
      <c r="E6946" s="4">
        <v>45314</v>
      </c>
      <c r="F6946" s="5">
        <v>4.2122165191533556</v>
      </c>
      <c r="G6946" s="5">
        <f>'PG facts'!E55</f>
        <v>4</v>
      </c>
      <c r="H6946" s="5">
        <f t="shared" si="216"/>
        <v>17.742768004228413</v>
      </c>
      <c r="I6946" s="5">
        <f t="shared" si="217"/>
        <v>16.848866076613422</v>
      </c>
    </row>
    <row r="6947" spans="1:9" ht="25" customHeight="1">
      <c r="A6947" s="1"/>
      <c r="B6947" s="1">
        <v>331</v>
      </c>
      <c r="C6947" s="13" t="s">
        <v>47</v>
      </c>
      <c r="D6947" s="4">
        <v>45382</v>
      </c>
      <c r="E6947" s="4">
        <v>45401</v>
      </c>
      <c r="F6947" s="5">
        <v>3.636809635836169</v>
      </c>
      <c r="G6947" s="5">
        <f>'PG facts'!E62</f>
        <v>4</v>
      </c>
      <c r="H6947" s="5">
        <f t="shared" si="216"/>
        <v>13.226384327310809</v>
      </c>
      <c r="I6947" s="5">
        <f t="shared" si="217"/>
        <v>14.547238543344676</v>
      </c>
    </row>
    <row r="6948" spans="1:9" ht="25" customHeight="1">
      <c r="A6948" s="1"/>
      <c r="B6948" s="1">
        <v>331</v>
      </c>
      <c r="C6948" s="13" t="s">
        <v>47</v>
      </c>
      <c r="D6948" s="4">
        <v>45473</v>
      </c>
      <c r="E6948" s="4">
        <v>45503</v>
      </c>
      <c r="F6948" s="5">
        <v>1.6547550061168037</v>
      </c>
      <c r="G6948" s="5">
        <f>'PG facts'!E69</f>
        <v>3</v>
      </c>
      <c r="H6948" s="5">
        <f t="shared" si="216"/>
        <v>2.7382141302686231</v>
      </c>
      <c r="I6948" s="5">
        <f t="shared" si="217"/>
        <v>4.9642650183504111</v>
      </c>
    </row>
    <row r="6949" spans="1:9" ht="25" customHeight="1">
      <c r="A6949" s="1"/>
      <c r="B6949" s="1">
        <v>331</v>
      </c>
      <c r="C6949" s="13" t="s">
        <v>47</v>
      </c>
      <c r="D6949" s="4">
        <v>45565</v>
      </c>
      <c r="E6949" s="4">
        <v>45583</v>
      </c>
      <c r="F6949" s="5">
        <v>0.37330111522773102</v>
      </c>
      <c r="G6949" s="5">
        <f>'PG facts'!E76</f>
        <v>1</v>
      </c>
      <c r="H6949" s="5">
        <f t="shared" si="216"/>
        <v>0.13935372263026771</v>
      </c>
      <c r="I6949" s="5">
        <f t="shared" si="217"/>
        <v>0.37330111522773102</v>
      </c>
    </row>
    <row r="6950" spans="1:9" ht="25" customHeight="1">
      <c r="A6950" s="1"/>
      <c r="B6950" s="1">
        <v>331</v>
      </c>
      <c r="C6950" s="13" t="s">
        <v>47</v>
      </c>
      <c r="D6950" s="4">
        <v>45657</v>
      </c>
      <c r="E6950" s="4">
        <v>45679</v>
      </c>
      <c r="F6950" s="5">
        <v>0.34106845677743802</v>
      </c>
      <c r="G6950" s="5">
        <f>'PG facts'!E83</f>
        <v>2</v>
      </c>
      <c r="H6950" s="5">
        <f t="shared" si="216"/>
        <v>0.11632769220854311</v>
      </c>
      <c r="I6950" s="5">
        <f t="shared" si="217"/>
        <v>0.68213691355487605</v>
      </c>
    </row>
    <row r="6951" spans="1:9" ht="25" customHeight="1">
      <c r="A6951" s="1"/>
      <c r="B6951" s="1">
        <v>331</v>
      </c>
      <c r="C6951" s="13" t="s">
        <v>47</v>
      </c>
      <c r="D6951" s="4">
        <v>45747</v>
      </c>
      <c r="E6951" s="4">
        <v>45771</v>
      </c>
      <c r="F6951" s="5">
        <v>0.23594619830289432</v>
      </c>
      <c r="G6951" s="5">
        <f>'PG facts'!E90</f>
        <v>3</v>
      </c>
      <c r="H6951" s="5">
        <f t="shared" si="216"/>
        <v>5.5670608493588729E-2</v>
      </c>
      <c r="I6951" s="5">
        <f t="shared" si="217"/>
        <v>0.70783859490868295</v>
      </c>
    </row>
    <row r="6952" spans="1:9" ht="25" customHeight="1">
      <c r="A6952" s="1"/>
      <c r="B6952" s="1">
        <v>331</v>
      </c>
      <c r="C6952" s="13" t="s">
        <v>47</v>
      </c>
      <c r="D6952" s="4">
        <v>45838</v>
      </c>
      <c r="E6952" s="4">
        <v>45867</v>
      </c>
      <c r="F6952" s="5">
        <v>0.50578250048436413</v>
      </c>
      <c r="G6952" s="5">
        <f>'PG facts'!E97</f>
        <v>1</v>
      </c>
      <c r="H6952" s="5">
        <f t="shared" si="216"/>
        <v>0.25581593779621581</v>
      </c>
      <c r="I6952" s="5">
        <f t="shared" si="217"/>
        <v>0.50578250048436413</v>
      </c>
    </row>
    <row r="6953" spans="1:9" ht="25" customHeight="1">
      <c r="A6953" s="1"/>
      <c r="B6953" s="1">
        <v>331</v>
      </c>
      <c r="C6953" s="13" t="s">
        <v>50</v>
      </c>
      <c r="D6953" s="4">
        <v>44742</v>
      </c>
      <c r="E6953" s="4">
        <v>44771</v>
      </c>
      <c r="F6953" s="5">
        <v>1.0280001916822323</v>
      </c>
      <c r="G6953" s="5">
        <f>'PG facts'!E13</f>
        <v>6</v>
      </c>
      <c r="H6953" s="5">
        <f t="shared" si="216"/>
        <v>1.0567843940987065</v>
      </c>
      <c r="I6953" s="5">
        <f t="shared" si="217"/>
        <v>6.168001150093394</v>
      </c>
    </row>
    <row r="6954" spans="1:9" ht="25" customHeight="1">
      <c r="A6954" s="1"/>
      <c r="B6954" s="1">
        <v>331</v>
      </c>
      <c r="C6954" s="13" t="s">
        <v>50</v>
      </c>
      <c r="D6954" s="4">
        <v>44834</v>
      </c>
      <c r="E6954" s="4">
        <v>44853</v>
      </c>
      <c r="F6954" s="5">
        <v>2.9122729416084958</v>
      </c>
      <c r="G6954" s="5">
        <f>'PG facts'!E20</f>
        <v>7</v>
      </c>
      <c r="H6954" s="5">
        <f t="shared" si="216"/>
        <v>8.4813336864250015</v>
      </c>
      <c r="I6954" s="5">
        <f t="shared" si="217"/>
        <v>20.385910591259471</v>
      </c>
    </row>
    <row r="6955" spans="1:9" ht="25" customHeight="1">
      <c r="A6955" s="1"/>
      <c r="B6955" s="1">
        <v>331</v>
      </c>
      <c r="C6955" s="13" t="s">
        <v>50</v>
      </c>
      <c r="D6955" s="4">
        <v>44926</v>
      </c>
      <c r="E6955" s="4">
        <v>44945</v>
      </c>
      <c r="F6955" s="5">
        <v>5.8502773415310516</v>
      </c>
      <c r="G6955" s="5">
        <f>'PG facts'!E27</f>
        <v>9</v>
      </c>
      <c r="H6955" s="5">
        <f t="shared" si="216"/>
        <v>34.225744972831627</v>
      </c>
      <c r="I6955" s="5">
        <f t="shared" si="217"/>
        <v>52.652496073779467</v>
      </c>
    </row>
    <row r="6956" spans="1:9" ht="25" customHeight="1">
      <c r="A6956" s="1"/>
      <c r="B6956" s="1">
        <v>331</v>
      </c>
      <c r="C6956" s="13" t="s">
        <v>50</v>
      </c>
      <c r="D6956" s="4">
        <v>45016</v>
      </c>
      <c r="E6956" s="4">
        <v>45037</v>
      </c>
      <c r="F6956" s="5">
        <v>7.2560334575520802</v>
      </c>
      <c r="G6956" s="5">
        <f>'PG facts'!E34</f>
        <v>8</v>
      </c>
      <c r="H6956" s="5">
        <f t="shared" si="216"/>
        <v>52.650021537115194</v>
      </c>
      <c r="I6956" s="5">
        <f t="shared" si="217"/>
        <v>58.048267660416641</v>
      </c>
    </row>
    <row r="6957" spans="1:9" ht="25" customHeight="1">
      <c r="A6957" s="1"/>
      <c r="B6957" s="1">
        <v>331</v>
      </c>
      <c r="C6957" s="13" t="s">
        <v>50</v>
      </c>
      <c r="D6957" s="4">
        <v>45107</v>
      </c>
      <c r="E6957" s="4">
        <v>45135</v>
      </c>
      <c r="F6957" s="5">
        <v>6.7723940234483804</v>
      </c>
      <c r="G6957" s="5">
        <f>'PG facts'!E41</f>
        <v>8</v>
      </c>
      <c r="H6957" s="5">
        <f t="shared" si="216"/>
        <v>45.865320808839343</v>
      </c>
      <c r="I6957" s="5">
        <f t="shared" si="217"/>
        <v>54.179152187587043</v>
      </c>
    </row>
    <row r="6958" spans="1:9" ht="25" customHeight="1">
      <c r="A6958" s="1"/>
      <c r="B6958" s="1">
        <v>331</v>
      </c>
      <c r="C6958" s="13" t="s">
        <v>50</v>
      </c>
      <c r="D6958" s="4">
        <v>45199</v>
      </c>
      <c r="E6958" s="4">
        <v>45217</v>
      </c>
      <c r="F6958" s="5">
        <v>7.0582272321790596</v>
      </c>
      <c r="G6958" s="5">
        <f>'PG facts'!E48</f>
        <v>7</v>
      </c>
      <c r="H6958" s="5">
        <f t="shared" si="216"/>
        <v>49.818571661074067</v>
      </c>
      <c r="I6958" s="5">
        <f t="shared" si="217"/>
        <v>49.40759062525342</v>
      </c>
    </row>
    <row r="6959" spans="1:9" ht="25" customHeight="1">
      <c r="A6959" s="1"/>
      <c r="B6959" s="1">
        <v>331</v>
      </c>
      <c r="C6959" s="13" t="s">
        <v>50</v>
      </c>
      <c r="D6959" s="4">
        <v>45291</v>
      </c>
      <c r="E6959" s="4">
        <v>45314</v>
      </c>
      <c r="F6959" s="5">
        <v>5.4935927157217845</v>
      </c>
      <c r="G6959" s="5">
        <f>'PG facts'!E55</f>
        <v>4</v>
      </c>
      <c r="H6959" s="5">
        <f t="shared" si="216"/>
        <v>30.179560926231453</v>
      </c>
      <c r="I6959" s="5">
        <f t="shared" si="217"/>
        <v>21.974370862887138</v>
      </c>
    </row>
    <row r="6960" spans="1:9" ht="25" customHeight="1">
      <c r="A6960" s="1"/>
      <c r="B6960" s="1">
        <v>331</v>
      </c>
      <c r="C6960" s="13" t="s">
        <v>50</v>
      </c>
      <c r="D6960" s="4">
        <v>45382</v>
      </c>
      <c r="E6960" s="4">
        <v>45401</v>
      </c>
      <c r="F6960" s="5">
        <v>4.2122165191533556</v>
      </c>
      <c r="G6960" s="5">
        <f>'PG facts'!E62</f>
        <v>4</v>
      </c>
      <c r="H6960" s="5">
        <f t="shared" si="216"/>
        <v>17.742768004228413</v>
      </c>
      <c r="I6960" s="5">
        <f t="shared" si="217"/>
        <v>16.848866076613422</v>
      </c>
    </row>
    <row r="6961" spans="1:9" ht="25" customHeight="1">
      <c r="A6961" s="1"/>
      <c r="B6961" s="1">
        <v>331</v>
      </c>
      <c r="C6961" s="13" t="s">
        <v>50</v>
      </c>
      <c r="D6961" s="4">
        <v>45473</v>
      </c>
      <c r="E6961" s="4">
        <v>45503</v>
      </c>
      <c r="F6961" s="5">
        <v>3.636809635836169</v>
      </c>
      <c r="G6961" s="5">
        <f>'PG facts'!E69</f>
        <v>3</v>
      </c>
      <c r="H6961" s="5">
        <f t="shared" si="216"/>
        <v>13.226384327310809</v>
      </c>
      <c r="I6961" s="5">
        <f t="shared" si="217"/>
        <v>10.910428907508507</v>
      </c>
    </row>
    <row r="6962" spans="1:9" ht="25" customHeight="1">
      <c r="A6962" s="1"/>
      <c r="B6962" s="1">
        <v>331</v>
      </c>
      <c r="C6962" s="13" t="s">
        <v>50</v>
      </c>
      <c r="D6962" s="4">
        <v>45565</v>
      </c>
      <c r="E6962" s="4">
        <v>45583</v>
      </c>
      <c r="F6962" s="5">
        <v>1.6547550061168037</v>
      </c>
      <c r="G6962" s="5">
        <f>'PG facts'!E76</f>
        <v>1</v>
      </c>
      <c r="H6962" s="5">
        <f t="shared" si="216"/>
        <v>2.7382141302686231</v>
      </c>
      <c r="I6962" s="5">
        <f t="shared" si="217"/>
        <v>1.6547550061168037</v>
      </c>
    </row>
    <row r="6963" spans="1:9" ht="25" customHeight="1">
      <c r="A6963" s="1"/>
      <c r="B6963" s="1">
        <v>331</v>
      </c>
      <c r="C6963" s="13" t="s">
        <v>50</v>
      </c>
      <c r="D6963" s="4">
        <v>45657</v>
      </c>
      <c r="E6963" s="4">
        <v>45679</v>
      </c>
      <c r="F6963" s="5">
        <v>0.37330111522773102</v>
      </c>
      <c r="G6963" s="5">
        <f>'PG facts'!E83</f>
        <v>2</v>
      </c>
      <c r="H6963" s="5">
        <f t="shared" si="216"/>
        <v>0.13935372263026771</v>
      </c>
      <c r="I6963" s="5">
        <f t="shared" si="217"/>
        <v>0.74660223045546203</v>
      </c>
    </row>
    <row r="6964" spans="1:9" ht="25" customHeight="1">
      <c r="A6964" s="1"/>
      <c r="B6964" s="1">
        <v>331</v>
      </c>
      <c r="C6964" s="13" t="s">
        <v>50</v>
      </c>
      <c r="D6964" s="4">
        <v>45747</v>
      </c>
      <c r="E6964" s="4">
        <v>45771</v>
      </c>
      <c r="F6964" s="5">
        <v>0.34106845677743802</v>
      </c>
      <c r="G6964" s="5">
        <f>'PG facts'!E90</f>
        <v>3</v>
      </c>
      <c r="H6964" s="5">
        <f t="shared" si="216"/>
        <v>0.11632769220854311</v>
      </c>
      <c r="I6964" s="5">
        <f t="shared" si="217"/>
        <v>1.0232053703323141</v>
      </c>
    </row>
    <row r="6965" spans="1:9" ht="25" customHeight="1">
      <c r="A6965" s="1"/>
      <c r="B6965" s="1">
        <v>331</v>
      </c>
      <c r="C6965" s="13" t="s">
        <v>50</v>
      </c>
      <c r="D6965" s="4">
        <v>45838</v>
      </c>
      <c r="E6965" s="4">
        <v>45867</v>
      </c>
      <c r="F6965" s="5">
        <v>0.23594619830289432</v>
      </c>
      <c r="G6965" s="5">
        <f>'PG facts'!E97</f>
        <v>1</v>
      </c>
      <c r="H6965" s="5">
        <f t="shared" si="216"/>
        <v>5.5670608493588729E-2</v>
      </c>
      <c r="I6965" s="5">
        <f t="shared" si="217"/>
        <v>0.23594619830289432</v>
      </c>
    </row>
    <row r="6966" spans="1:9" ht="25" customHeight="1">
      <c r="A6966" s="1"/>
      <c r="B6966" s="1">
        <v>332</v>
      </c>
      <c r="C6966" s="13" t="s">
        <v>47</v>
      </c>
      <c r="D6966" s="4">
        <v>44651</v>
      </c>
      <c r="E6966" s="4">
        <v>44671</v>
      </c>
      <c r="F6966" s="5">
        <v>1.0280001916822323</v>
      </c>
      <c r="G6966" s="5">
        <f>'PG facts'!E6</f>
        <v>4</v>
      </c>
      <c r="H6966" s="5">
        <f t="shared" si="216"/>
        <v>1.0567843940987065</v>
      </c>
      <c r="I6966" s="5">
        <f t="shared" si="217"/>
        <v>4.1120007667289293</v>
      </c>
    </row>
    <row r="6967" spans="1:9" ht="25" customHeight="1">
      <c r="A6967" s="1"/>
      <c r="B6967" s="1">
        <v>332</v>
      </c>
      <c r="C6967" s="13" t="s">
        <v>47</v>
      </c>
      <c r="D6967" s="4">
        <v>44742</v>
      </c>
      <c r="E6967" s="4">
        <v>44771</v>
      </c>
      <c r="F6967" s="5">
        <v>2.9122729416084958</v>
      </c>
      <c r="G6967" s="5">
        <f>'PG facts'!E13</f>
        <v>6</v>
      </c>
      <c r="H6967" s="5">
        <f t="shared" si="216"/>
        <v>8.4813336864250015</v>
      </c>
      <c r="I6967" s="5">
        <f t="shared" si="217"/>
        <v>17.473637649650975</v>
      </c>
    </row>
    <row r="6968" spans="1:9" ht="25" customHeight="1">
      <c r="A6968" s="1"/>
      <c r="B6968" s="1">
        <v>332</v>
      </c>
      <c r="C6968" s="13" t="s">
        <v>47</v>
      </c>
      <c r="D6968" s="4">
        <v>44834</v>
      </c>
      <c r="E6968" s="4">
        <v>44853</v>
      </c>
      <c r="F6968" s="5">
        <v>5.8502773415310516</v>
      </c>
      <c r="G6968" s="5">
        <f>'PG facts'!E20</f>
        <v>7</v>
      </c>
      <c r="H6968" s="5">
        <f t="shared" si="216"/>
        <v>34.225744972831627</v>
      </c>
      <c r="I6968" s="5">
        <f t="shared" si="217"/>
        <v>40.951941390717359</v>
      </c>
    </row>
    <row r="6969" spans="1:9" ht="25" customHeight="1">
      <c r="A6969" s="1"/>
      <c r="B6969" s="1">
        <v>332</v>
      </c>
      <c r="C6969" s="13" t="s">
        <v>47</v>
      </c>
      <c r="D6969" s="4">
        <v>44926</v>
      </c>
      <c r="E6969" s="4">
        <v>44945</v>
      </c>
      <c r="F6969" s="5">
        <v>7.2560334575520802</v>
      </c>
      <c r="G6969" s="5">
        <f>'PG facts'!E27</f>
        <v>9</v>
      </c>
      <c r="H6969" s="5">
        <f t="shared" si="216"/>
        <v>52.650021537115194</v>
      </c>
      <c r="I6969" s="5">
        <f t="shared" si="217"/>
        <v>65.30430111796872</v>
      </c>
    </row>
    <row r="6970" spans="1:9" ht="25" customHeight="1">
      <c r="A6970" s="1"/>
      <c r="B6970" s="1">
        <v>332</v>
      </c>
      <c r="C6970" s="13" t="s">
        <v>47</v>
      </c>
      <c r="D6970" s="4">
        <v>45016</v>
      </c>
      <c r="E6970" s="4">
        <v>45037</v>
      </c>
      <c r="F6970" s="5">
        <v>6.7723940234483804</v>
      </c>
      <c r="G6970" s="5">
        <f>'PG facts'!E34</f>
        <v>8</v>
      </c>
      <c r="H6970" s="5">
        <f t="shared" si="216"/>
        <v>45.865320808839343</v>
      </c>
      <c r="I6970" s="5">
        <f t="shared" si="217"/>
        <v>54.179152187587043</v>
      </c>
    </row>
    <row r="6971" spans="1:9" ht="25" customHeight="1">
      <c r="A6971" s="1"/>
      <c r="B6971" s="1">
        <v>332</v>
      </c>
      <c r="C6971" s="13" t="s">
        <v>47</v>
      </c>
      <c r="D6971" s="4">
        <v>45107</v>
      </c>
      <c r="E6971" s="4">
        <v>45135</v>
      </c>
      <c r="F6971" s="5">
        <v>7.0582272321790596</v>
      </c>
      <c r="G6971" s="5">
        <f>'PG facts'!E41</f>
        <v>8</v>
      </c>
      <c r="H6971" s="5">
        <f t="shared" si="216"/>
        <v>49.818571661074067</v>
      </c>
      <c r="I6971" s="5">
        <f t="shared" si="217"/>
        <v>56.465817857432477</v>
      </c>
    </row>
    <row r="6972" spans="1:9" ht="25" customHeight="1">
      <c r="A6972" s="1"/>
      <c r="B6972" s="1">
        <v>332</v>
      </c>
      <c r="C6972" s="13" t="s">
        <v>47</v>
      </c>
      <c r="D6972" s="4">
        <v>45199</v>
      </c>
      <c r="E6972" s="4">
        <v>45217</v>
      </c>
      <c r="F6972" s="5">
        <v>5.4935927157217845</v>
      </c>
      <c r="G6972" s="5">
        <f>'PG facts'!E48</f>
        <v>7</v>
      </c>
      <c r="H6972" s="5">
        <f t="shared" si="216"/>
        <v>30.179560926231453</v>
      </c>
      <c r="I6972" s="5">
        <f t="shared" si="217"/>
        <v>38.455149010052494</v>
      </c>
    </row>
    <row r="6973" spans="1:9" ht="25" customHeight="1">
      <c r="A6973" s="1"/>
      <c r="B6973" s="1">
        <v>332</v>
      </c>
      <c r="C6973" s="13" t="s">
        <v>47</v>
      </c>
      <c r="D6973" s="4">
        <v>45291</v>
      </c>
      <c r="E6973" s="4">
        <v>45314</v>
      </c>
      <c r="F6973" s="5">
        <v>4.2122165191533556</v>
      </c>
      <c r="G6973" s="5">
        <f>'PG facts'!E55</f>
        <v>4</v>
      </c>
      <c r="H6973" s="5">
        <f t="shared" si="216"/>
        <v>17.742768004228413</v>
      </c>
      <c r="I6973" s="5">
        <f t="shared" si="217"/>
        <v>16.848866076613422</v>
      </c>
    </row>
    <row r="6974" spans="1:9" ht="25" customHeight="1">
      <c r="A6974" s="1"/>
      <c r="B6974" s="1">
        <v>332</v>
      </c>
      <c r="C6974" s="13" t="s">
        <v>47</v>
      </c>
      <c r="D6974" s="4">
        <v>45382</v>
      </c>
      <c r="E6974" s="4">
        <v>45401</v>
      </c>
      <c r="F6974" s="5">
        <v>3.636809635836169</v>
      </c>
      <c r="G6974" s="5">
        <f>'PG facts'!E62</f>
        <v>4</v>
      </c>
      <c r="H6974" s="5">
        <f t="shared" si="216"/>
        <v>13.226384327310809</v>
      </c>
      <c r="I6974" s="5">
        <f t="shared" si="217"/>
        <v>14.547238543344676</v>
      </c>
    </row>
    <row r="6975" spans="1:9" ht="25" customHeight="1">
      <c r="A6975" s="1"/>
      <c r="B6975" s="1">
        <v>332</v>
      </c>
      <c r="C6975" s="13" t="s">
        <v>47</v>
      </c>
      <c r="D6975" s="4">
        <v>45473</v>
      </c>
      <c r="E6975" s="4">
        <v>45503</v>
      </c>
      <c r="F6975" s="5">
        <v>1.6547550061168037</v>
      </c>
      <c r="G6975" s="5">
        <f>'PG facts'!E69</f>
        <v>3</v>
      </c>
      <c r="H6975" s="5">
        <f t="shared" si="216"/>
        <v>2.7382141302686231</v>
      </c>
      <c r="I6975" s="5">
        <f t="shared" si="217"/>
        <v>4.9642650183504111</v>
      </c>
    </row>
    <row r="6976" spans="1:9" ht="25" customHeight="1">
      <c r="A6976" s="1"/>
      <c r="B6976" s="1">
        <v>332</v>
      </c>
      <c r="C6976" s="13" t="s">
        <v>47</v>
      </c>
      <c r="D6976" s="4">
        <v>45565</v>
      </c>
      <c r="E6976" s="4">
        <v>45583</v>
      </c>
      <c r="F6976" s="5">
        <v>0.37330111522773102</v>
      </c>
      <c r="G6976" s="5">
        <f>'PG facts'!E76</f>
        <v>1</v>
      </c>
      <c r="H6976" s="5">
        <f t="shared" si="216"/>
        <v>0.13935372263026771</v>
      </c>
      <c r="I6976" s="5">
        <f t="shared" si="217"/>
        <v>0.37330111522773102</v>
      </c>
    </row>
    <row r="6977" spans="1:9" ht="25" customHeight="1">
      <c r="A6977" s="1"/>
      <c r="B6977" s="1">
        <v>332</v>
      </c>
      <c r="C6977" s="13" t="s">
        <v>47</v>
      </c>
      <c r="D6977" s="4">
        <v>45657</v>
      </c>
      <c r="E6977" s="4">
        <v>45679</v>
      </c>
      <c r="F6977" s="5">
        <v>0.34106845677743802</v>
      </c>
      <c r="G6977" s="5">
        <f>'PG facts'!E83</f>
        <v>2</v>
      </c>
      <c r="H6977" s="5">
        <f t="shared" si="216"/>
        <v>0.11632769220854311</v>
      </c>
      <c r="I6977" s="5">
        <f t="shared" si="217"/>
        <v>0.68213691355487605</v>
      </c>
    </row>
    <row r="6978" spans="1:9" ht="25" customHeight="1">
      <c r="A6978" s="1"/>
      <c r="B6978" s="1">
        <v>332</v>
      </c>
      <c r="C6978" s="13" t="s">
        <v>47</v>
      </c>
      <c r="D6978" s="4">
        <v>45747</v>
      </c>
      <c r="E6978" s="4">
        <v>45771</v>
      </c>
      <c r="F6978" s="5">
        <v>0.23594619830289432</v>
      </c>
      <c r="G6978" s="5">
        <f>'PG facts'!E90</f>
        <v>3</v>
      </c>
      <c r="H6978" s="5">
        <f t="shared" si="216"/>
        <v>5.5670608493588729E-2</v>
      </c>
      <c r="I6978" s="5">
        <f t="shared" si="217"/>
        <v>0.70783859490868295</v>
      </c>
    </row>
    <row r="6979" spans="1:9" ht="25" customHeight="1">
      <c r="A6979" s="1"/>
      <c r="B6979" s="1">
        <v>332</v>
      </c>
      <c r="C6979" s="13" t="s">
        <v>47</v>
      </c>
      <c r="D6979" s="4">
        <v>45838</v>
      </c>
      <c r="E6979" s="4">
        <v>45867</v>
      </c>
      <c r="F6979" s="5">
        <v>0.50578250048436413</v>
      </c>
      <c r="G6979" s="5">
        <f>'PG facts'!E97</f>
        <v>1</v>
      </c>
      <c r="H6979" s="5">
        <f t="shared" si="216"/>
        <v>0.25581593779621581</v>
      </c>
      <c r="I6979" s="5">
        <f t="shared" si="217"/>
        <v>0.50578250048436413</v>
      </c>
    </row>
    <row r="6980" spans="1:9" ht="25" customHeight="1">
      <c r="A6980" s="1"/>
      <c r="B6980" s="1">
        <v>332</v>
      </c>
      <c r="C6980" s="13" t="s">
        <v>50</v>
      </c>
      <c r="D6980" s="4">
        <v>44742</v>
      </c>
      <c r="E6980" s="4">
        <v>44771</v>
      </c>
      <c r="F6980" s="5">
        <v>1.0280001916822323</v>
      </c>
      <c r="G6980" s="5">
        <f>'PG facts'!E13</f>
        <v>6</v>
      </c>
      <c r="H6980" s="5">
        <f t="shared" si="216"/>
        <v>1.0567843940987065</v>
      </c>
      <c r="I6980" s="5">
        <f t="shared" si="217"/>
        <v>6.168001150093394</v>
      </c>
    </row>
    <row r="6981" spans="1:9" ht="25" customHeight="1">
      <c r="A6981" s="1"/>
      <c r="B6981" s="1">
        <v>332</v>
      </c>
      <c r="C6981" s="13" t="s">
        <v>50</v>
      </c>
      <c r="D6981" s="4">
        <v>44834</v>
      </c>
      <c r="E6981" s="4">
        <v>44853</v>
      </c>
      <c r="F6981" s="5">
        <v>2.9122729416084958</v>
      </c>
      <c r="G6981" s="5">
        <f>'PG facts'!E20</f>
        <v>7</v>
      </c>
      <c r="H6981" s="5">
        <f t="shared" si="216"/>
        <v>8.4813336864250015</v>
      </c>
      <c r="I6981" s="5">
        <f t="shared" si="217"/>
        <v>20.385910591259471</v>
      </c>
    </row>
    <row r="6982" spans="1:9" ht="25" customHeight="1">
      <c r="A6982" s="1"/>
      <c r="B6982" s="1">
        <v>332</v>
      </c>
      <c r="C6982" s="13" t="s">
        <v>50</v>
      </c>
      <c r="D6982" s="4">
        <v>44926</v>
      </c>
      <c r="E6982" s="4">
        <v>44945</v>
      </c>
      <c r="F6982" s="5">
        <v>5.8502773415310516</v>
      </c>
      <c r="G6982" s="5">
        <f>'PG facts'!E27</f>
        <v>9</v>
      </c>
      <c r="H6982" s="5">
        <f t="shared" ref="H6982:H7045" si="218">F6982^2</f>
        <v>34.225744972831627</v>
      </c>
      <c r="I6982" s="5">
        <f t="shared" ref="I6982:I7045" si="219">F6982*G6982</f>
        <v>52.652496073779467</v>
      </c>
    </row>
    <row r="6983" spans="1:9" ht="25" customHeight="1">
      <c r="A6983" s="1"/>
      <c r="B6983" s="1">
        <v>332</v>
      </c>
      <c r="C6983" s="13" t="s">
        <v>50</v>
      </c>
      <c r="D6983" s="4">
        <v>45016</v>
      </c>
      <c r="E6983" s="4">
        <v>45037</v>
      </c>
      <c r="F6983" s="5">
        <v>7.2560334575520802</v>
      </c>
      <c r="G6983" s="5">
        <f>'PG facts'!E34</f>
        <v>8</v>
      </c>
      <c r="H6983" s="5">
        <f t="shared" si="218"/>
        <v>52.650021537115194</v>
      </c>
      <c r="I6983" s="5">
        <f t="shared" si="219"/>
        <v>58.048267660416641</v>
      </c>
    </row>
    <row r="6984" spans="1:9" ht="25" customHeight="1">
      <c r="A6984" s="1"/>
      <c r="B6984" s="1">
        <v>332</v>
      </c>
      <c r="C6984" s="13" t="s">
        <v>50</v>
      </c>
      <c r="D6984" s="4">
        <v>45107</v>
      </c>
      <c r="E6984" s="4">
        <v>45135</v>
      </c>
      <c r="F6984" s="5">
        <v>6.7723940234483804</v>
      </c>
      <c r="G6984" s="5">
        <f>'PG facts'!E41</f>
        <v>8</v>
      </c>
      <c r="H6984" s="5">
        <f t="shared" si="218"/>
        <v>45.865320808839343</v>
      </c>
      <c r="I6984" s="5">
        <f t="shared" si="219"/>
        <v>54.179152187587043</v>
      </c>
    </row>
    <row r="6985" spans="1:9" ht="25" customHeight="1">
      <c r="A6985" s="1"/>
      <c r="B6985" s="1">
        <v>332</v>
      </c>
      <c r="C6985" s="13" t="s">
        <v>50</v>
      </c>
      <c r="D6985" s="4">
        <v>45199</v>
      </c>
      <c r="E6985" s="4">
        <v>45217</v>
      </c>
      <c r="F6985" s="5">
        <v>7.0582272321790596</v>
      </c>
      <c r="G6985" s="5">
        <f>'PG facts'!E48</f>
        <v>7</v>
      </c>
      <c r="H6985" s="5">
        <f t="shared" si="218"/>
        <v>49.818571661074067</v>
      </c>
      <c r="I6985" s="5">
        <f t="shared" si="219"/>
        <v>49.40759062525342</v>
      </c>
    </row>
    <row r="6986" spans="1:9" ht="25" customHeight="1">
      <c r="A6986" s="1"/>
      <c r="B6986" s="1">
        <v>332</v>
      </c>
      <c r="C6986" s="13" t="s">
        <v>50</v>
      </c>
      <c r="D6986" s="4">
        <v>45291</v>
      </c>
      <c r="E6986" s="4">
        <v>45314</v>
      </c>
      <c r="F6986" s="5">
        <v>5.4935927157217845</v>
      </c>
      <c r="G6986" s="5">
        <f>'PG facts'!E55</f>
        <v>4</v>
      </c>
      <c r="H6986" s="5">
        <f t="shared" si="218"/>
        <v>30.179560926231453</v>
      </c>
      <c r="I6986" s="5">
        <f t="shared" si="219"/>
        <v>21.974370862887138</v>
      </c>
    </row>
    <row r="6987" spans="1:9" ht="25" customHeight="1">
      <c r="A6987" s="1"/>
      <c r="B6987" s="1">
        <v>332</v>
      </c>
      <c r="C6987" s="13" t="s">
        <v>50</v>
      </c>
      <c r="D6987" s="4">
        <v>45382</v>
      </c>
      <c r="E6987" s="4">
        <v>45401</v>
      </c>
      <c r="F6987" s="5">
        <v>4.2122165191533556</v>
      </c>
      <c r="G6987" s="5">
        <f>'PG facts'!E62</f>
        <v>4</v>
      </c>
      <c r="H6987" s="5">
        <f t="shared" si="218"/>
        <v>17.742768004228413</v>
      </c>
      <c r="I6987" s="5">
        <f t="shared" si="219"/>
        <v>16.848866076613422</v>
      </c>
    </row>
    <row r="6988" spans="1:9" ht="25" customHeight="1">
      <c r="A6988" s="1"/>
      <c r="B6988" s="1">
        <v>332</v>
      </c>
      <c r="C6988" s="13" t="s">
        <v>50</v>
      </c>
      <c r="D6988" s="4">
        <v>45473</v>
      </c>
      <c r="E6988" s="4">
        <v>45503</v>
      </c>
      <c r="F6988" s="5">
        <v>3.636809635836169</v>
      </c>
      <c r="G6988" s="5">
        <f>'PG facts'!E69</f>
        <v>3</v>
      </c>
      <c r="H6988" s="5">
        <f t="shared" si="218"/>
        <v>13.226384327310809</v>
      </c>
      <c r="I6988" s="5">
        <f t="shared" si="219"/>
        <v>10.910428907508507</v>
      </c>
    </row>
    <row r="6989" spans="1:9" ht="25" customHeight="1">
      <c r="A6989" s="1"/>
      <c r="B6989" s="1">
        <v>332</v>
      </c>
      <c r="C6989" s="13" t="s">
        <v>50</v>
      </c>
      <c r="D6989" s="4">
        <v>45565</v>
      </c>
      <c r="E6989" s="4">
        <v>45583</v>
      </c>
      <c r="F6989" s="5">
        <v>1.6547550061168037</v>
      </c>
      <c r="G6989" s="5">
        <f>'PG facts'!E76</f>
        <v>1</v>
      </c>
      <c r="H6989" s="5">
        <f t="shared" si="218"/>
        <v>2.7382141302686231</v>
      </c>
      <c r="I6989" s="5">
        <f t="shared" si="219"/>
        <v>1.6547550061168037</v>
      </c>
    </row>
    <row r="6990" spans="1:9" ht="25" customHeight="1">
      <c r="A6990" s="1"/>
      <c r="B6990" s="1">
        <v>332</v>
      </c>
      <c r="C6990" s="13" t="s">
        <v>50</v>
      </c>
      <c r="D6990" s="4">
        <v>45657</v>
      </c>
      <c r="E6990" s="4">
        <v>45679</v>
      </c>
      <c r="F6990" s="5">
        <v>0.37330111522773102</v>
      </c>
      <c r="G6990" s="5">
        <f>'PG facts'!E83</f>
        <v>2</v>
      </c>
      <c r="H6990" s="5">
        <f t="shared" si="218"/>
        <v>0.13935372263026771</v>
      </c>
      <c r="I6990" s="5">
        <f t="shared" si="219"/>
        <v>0.74660223045546203</v>
      </c>
    </row>
    <row r="6991" spans="1:9" ht="25" customHeight="1">
      <c r="A6991" s="1"/>
      <c r="B6991" s="1">
        <v>332</v>
      </c>
      <c r="C6991" s="13" t="s">
        <v>50</v>
      </c>
      <c r="D6991" s="4">
        <v>45747</v>
      </c>
      <c r="E6991" s="4">
        <v>45771</v>
      </c>
      <c r="F6991" s="5">
        <v>0.34106845677743802</v>
      </c>
      <c r="G6991" s="5">
        <f>'PG facts'!E90</f>
        <v>3</v>
      </c>
      <c r="H6991" s="5">
        <f t="shared" si="218"/>
        <v>0.11632769220854311</v>
      </c>
      <c r="I6991" s="5">
        <f t="shared" si="219"/>
        <v>1.0232053703323141</v>
      </c>
    </row>
    <row r="6992" spans="1:9" ht="25" customHeight="1">
      <c r="A6992" s="1"/>
      <c r="B6992" s="1">
        <v>332</v>
      </c>
      <c r="C6992" s="13" t="s">
        <v>50</v>
      </c>
      <c r="D6992" s="4">
        <v>45838</v>
      </c>
      <c r="E6992" s="4">
        <v>45867</v>
      </c>
      <c r="F6992" s="5">
        <v>0.23594619830289432</v>
      </c>
      <c r="G6992" s="5">
        <f>'PG facts'!E97</f>
        <v>1</v>
      </c>
      <c r="H6992" s="5">
        <f t="shared" si="218"/>
        <v>5.5670608493588729E-2</v>
      </c>
      <c r="I6992" s="5">
        <f t="shared" si="219"/>
        <v>0.23594619830289432</v>
      </c>
    </row>
    <row r="6993" spans="1:9" ht="25" customHeight="1">
      <c r="A6993" s="1"/>
      <c r="B6993" s="1">
        <v>333</v>
      </c>
      <c r="C6993" s="13" t="s">
        <v>47</v>
      </c>
      <c r="D6993" s="4">
        <v>44651</v>
      </c>
      <c r="E6993" s="4">
        <v>44671</v>
      </c>
      <c r="F6993" s="5">
        <v>1.0280001916822323</v>
      </c>
      <c r="G6993" s="5">
        <f>'PG facts'!E6</f>
        <v>4</v>
      </c>
      <c r="H6993" s="5">
        <f t="shared" si="218"/>
        <v>1.0567843940987065</v>
      </c>
      <c r="I6993" s="5">
        <f t="shared" si="219"/>
        <v>4.1120007667289293</v>
      </c>
    </row>
    <row r="6994" spans="1:9" ht="25" customHeight="1">
      <c r="A6994" s="1"/>
      <c r="B6994" s="1">
        <v>333</v>
      </c>
      <c r="C6994" s="13" t="s">
        <v>47</v>
      </c>
      <c r="D6994" s="4">
        <v>44742</v>
      </c>
      <c r="E6994" s="4">
        <v>44771</v>
      </c>
      <c r="F6994" s="5">
        <v>2.9122729416084958</v>
      </c>
      <c r="G6994" s="5">
        <f>'PG facts'!E13</f>
        <v>6</v>
      </c>
      <c r="H6994" s="5">
        <f t="shared" si="218"/>
        <v>8.4813336864250015</v>
      </c>
      <c r="I6994" s="5">
        <f t="shared" si="219"/>
        <v>17.473637649650975</v>
      </c>
    </row>
    <row r="6995" spans="1:9" ht="25" customHeight="1">
      <c r="A6995" s="1"/>
      <c r="B6995" s="1">
        <v>333</v>
      </c>
      <c r="C6995" s="13" t="s">
        <v>47</v>
      </c>
      <c r="D6995" s="4">
        <v>44834</v>
      </c>
      <c r="E6995" s="4">
        <v>44853</v>
      </c>
      <c r="F6995" s="5">
        <v>5.8502773415310516</v>
      </c>
      <c r="G6995" s="5">
        <f>'PG facts'!E20</f>
        <v>7</v>
      </c>
      <c r="H6995" s="5">
        <f t="shared" si="218"/>
        <v>34.225744972831627</v>
      </c>
      <c r="I6995" s="5">
        <f t="shared" si="219"/>
        <v>40.951941390717359</v>
      </c>
    </row>
    <row r="6996" spans="1:9" ht="25" customHeight="1">
      <c r="A6996" s="1"/>
      <c r="B6996" s="1">
        <v>333</v>
      </c>
      <c r="C6996" s="13" t="s">
        <v>47</v>
      </c>
      <c r="D6996" s="4">
        <v>44926</v>
      </c>
      <c r="E6996" s="4">
        <v>44945</v>
      </c>
      <c r="F6996" s="5">
        <v>7.2560334575520802</v>
      </c>
      <c r="G6996" s="5">
        <f>'PG facts'!E27</f>
        <v>9</v>
      </c>
      <c r="H6996" s="5">
        <f t="shared" si="218"/>
        <v>52.650021537115194</v>
      </c>
      <c r="I6996" s="5">
        <f t="shared" si="219"/>
        <v>65.30430111796872</v>
      </c>
    </row>
    <row r="6997" spans="1:9" ht="25" customHeight="1">
      <c r="A6997" s="1"/>
      <c r="B6997" s="1">
        <v>333</v>
      </c>
      <c r="C6997" s="13" t="s">
        <v>47</v>
      </c>
      <c r="D6997" s="4">
        <v>45016</v>
      </c>
      <c r="E6997" s="4">
        <v>45037</v>
      </c>
      <c r="F6997" s="5">
        <v>6.7723940234483804</v>
      </c>
      <c r="G6997" s="5">
        <f>'PG facts'!E34</f>
        <v>8</v>
      </c>
      <c r="H6997" s="5">
        <f t="shared" si="218"/>
        <v>45.865320808839343</v>
      </c>
      <c r="I6997" s="5">
        <f t="shared" si="219"/>
        <v>54.179152187587043</v>
      </c>
    </row>
    <row r="6998" spans="1:9" ht="25" customHeight="1">
      <c r="A6998" s="1"/>
      <c r="B6998" s="1">
        <v>333</v>
      </c>
      <c r="C6998" s="13" t="s">
        <v>47</v>
      </c>
      <c r="D6998" s="4">
        <v>45107</v>
      </c>
      <c r="E6998" s="4">
        <v>45135</v>
      </c>
      <c r="F6998" s="5">
        <v>7.0582272321790596</v>
      </c>
      <c r="G6998" s="5">
        <f>'PG facts'!E41</f>
        <v>8</v>
      </c>
      <c r="H6998" s="5">
        <f t="shared" si="218"/>
        <v>49.818571661074067</v>
      </c>
      <c r="I6998" s="5">
        <f t="shared" si="219"/>
        <v>56.465817857432477</v>
      </c>
    </row>
    <row r="6999" spans="1:9" ht="25" customHeight="1">
      <c r="A6999" s="1"/>
      <c r="B6999" s="1">
        <v>333</v>
      </c>
      <c r="C6999" s="13" t="s">
        <v>47</v>
      </c>
      <c r="D6999" s="4">
        <v>45199</v>
      </c>
      <c r="E6999" s="4">
        <v>45217</v>
      </c>
      <c r="F6999" s="5">
        <v>5.4935927157217845</v>
      </c>
      <c r="G6999" s="5">
        <f>'PG facts'!E48</f>
        <v>7</v>
      </c>
      <c r="H6999" s="5">
        <f t="shared" si="218"/>
        <v>30.179560926231453</v>
      </c>
      <c r="I6999" s="5">
        <f t="shared" si="219"/>
        <v>38.455149010052494</v>
      </c>
    </row>
    <row r="7000" spans="1:9" ht="25" customHeight="1">
      <c r="A7000" s="1"/>
      <c r="B7000" s="1">
        <v>333</v>
      </c>
      <c r="C7000" s="13" t="s">
        <v>47</v>
      </c>
      <c r="D7000" s="4">
        <v>45291</v>
      </c>
      <c r="E7000" s="4">
        <v>45314</v>
      </c>
      <c r="F7000" s="5">
        <v>4.2122165191533556</v>
      </c>
      <c r="G7000" s="5">
        <f>'PG facts'!E55</f>
        <v>4</v>
      </c>
      <c r="H7000" s="5">
        <f t="shared" si="218"/>
        <v>17.742768004228413</v>
      </c>
      <c r="I7000" s="5">
        <f t="shared" si="219"/>
        <v>16.848866076613422</v>
      </c>
    </row>
    <row r="7001" spans="1:9" ht="25" customHeight="1">
      <c r="A7001" s="1"/>
      <c r="B7001" s="1">
        <v>333</v>
      </c>
      <c r="C7001" s="13" t="s">
        <v>47</v>
      </c>
      <c r="D7001" s="4">
        <v>45382</v>
      </c>
      <c r="E7001" s="4">
        <v>45401</v>
      </c>
      <c r="F7001" s="5">
        <v>3.636809635836169</v>
      </c>
      <c r="G7001" s="5">
        <f>'PG facts'!E62</f>
        <v>4</v>
      </c>
      <c r="H7001" s="5">
        <f t="shared" si="218"/>
        <v>13.226384327310809</v>
      </c>
      <c r="I7001" s="5">
        <f t="shared" si="219"/>
        <v>14.547238543344676</v>
      </c>
    </row>
    <row r="7002" spans="1:9" ht="25" customHeight="1">
      <c r="A7002" s="1"/>
      <c r="B7002" s="1">
        <v>333</v>
      </c>
      <c r="C7002" s="13" t="s">
        <v>47</v>
      </c>
      <c r="D7002" s="4">
        <v>45473</v>
      </c>
      <c r="E7002" s="4">
        <v>45503</v>
      </c>
      <c r="F7002" s="5">
        <v>1.6547550061168037</v>
      </c>
      <c r="G7002" s="5">
        <f>'PG facts'!E69</f>
        <v>3</v>
      </c>
      <c r="H7002" s="5">
        <f t="shared" si="218"/>
        <v>2.7382141302686231</v>
      </c>
      <c r="I7002" s="5">
        <f t="shared" si="219"/>
        <v>4.9642650183504111</v>
      </c>
    </row>
    <row r="7003" spans="1:9" ht="25" customHeight="1">
      <c r="A7003" s="1"/>
      <c r="B7003" s="1">
        <v>333</v>
      </c>
      <c r="C7003" s="13" t="s">
        <v>47</v>
      </c>
      <c r="D7003" s="4">
        <v>45565</v>
      </c>
      <c r="E7003" s="4">
        <v>45583</v>
      </c>
      <c r="F7003" s="5">
        <v>0.37330111522773102</v>
      </c>
      <c r="G7003" s="5">
        <f>'PG facts'!E76</f>
        <v>1</v>
      </c>
      <c r="H7003" s="5">
        <f t="shared" si="218"/>
        <v>0.13935372263026771</v>
      </c>
      <c r="I7003" s="5">
        <f t="shared" si="219"/>
        <v>0.37330111522773102</v>
      </c>
    </row>
    <row r="7004" spans="1:9" ht="25" customHeight="1">
      <c r="A7004" s="1"/>
      <c r="B7004" s="1">
        <v>333</v>
      </c>
      <c r="C7004" s="13" t="s">
        <v>47</v>
      </c>
      <c r="D7004" s="4">
        <v>45657</v>
      </c>
      <c r="E7004" s="4">
        <v>45679</v>
      </c>
      <c r="F7004" s="5">
        <v>0.34106845677743802</v>
      </c>
      <c r="G7004" s="5">
        <f>'PG facts'!E83</f>
        <v>2</v>
      </c>
      <c r="H7004" s="5">
        <f t="shared" si="218"/>
        <v>0.11632769220854311</v>
      </c>
      <c r="I7004" s="5">
        <f t="shared" si="219"/>
        <v>0.68213691355487605</v>
      </c>
    </row>
    <row r="7005" spans="1:9" ht="25" customHeight="1">
      <c r="A7005" s="1"/>
      <c r="B7005" s="1">
        <v>333</v>
      </c>
      <c r="C7005" s="13" t="s">
        <v>47</v>
      </c>
      <c r="D7005" s="4">
        <v>45747</v>
      </c>
      <c r="E7005" s="4">
        <v>45771</v>
      </c>
      <c r="F7005" s="5">
        <v>0.23594619830289432</v>
      </c>
      <c r="G7005" s="5">
        <f>'PG facts'!E90</f>
        <v>3</v>
      </c>
      <c r="H7005" s="5">
        <f t="shared" si="218"/>
        <v>5.5670608493588729E-2</v>
      </c>
      <c r="I7005" s="5">
        <f t="shared" si="219"/>
        <v>0.70783859490868295</v>
      </c>
    </row>
    <row r="7006" spans="1:9" ht="25" customHeight="1">
      <c r="A7006" s="1"/>
      <c r="B7006" s="1">
        <v>333</v>
      </c>
      <c r="C7006" s="13" t="s">
        <v>47</v>
      </c>
      <c r="D7006" s="4">
        <v>45838</v>
      </c>
      <c r="E7006" s="4">
        <v>45867</v>
      </c>
      <c r="F7006" s="5">
        <v>0.50578250048436413</v>
      </c>
      <c r="G7006" s="5">
        <f>'PG facts'!E97</f>
        <v>1</v>
      </c>
      <c r="H7006" s="5">
        <f t="shared" si="218"/>
        <v>0.25581593779621581</v>
      </c>
      <c r="I7006" s="5">
        <f t="shared" si="219"/>
        <v>0.50578250048436413</v>
      </c>
    </row>
    <row r="7007" spans="1:9" ht="25" customHeight="1">
      <c r="A7007" s="1"/>
      <c r="B7007" s="1">
        <v>333</v>
      </c>
      <c r="C7007" s="13" t="s">
        <v>50</v>
      </c>
      <c r="D7007" s="4">
        <v>44742</v>
      </c>
      <c r="E7007" s="4">
        <v>44771</v>
      </c>
      <c r="F7007" s="5">
        <v>1.0280001916822323</v>
      </c>
      <c r="G7007" s="5">
        <f>'PG facts'!E13</f>
        <v>6</v>
      </c>
      <c r="H7007" s="5">
        <f t="shared" si="218"/>
        <v>1.0567843940987065</v>
      </c>
      <c r="I7007" s="5">
        <f t="shared" si="219"/>
        <v>6.168001150093394</v>
      </c>
    </row>
    <row r="7008" spans="1:9" ht="25" customHeight="1">
      <c r="A7008" s="1"/>
      <c r="B7008" s="1">
        <v>333</v>
      </c>
      <c r="C7008" s="13" t="s">
        <v>50</v>
      </c>
      <c r="D7008" s="4">
        <v>44834</v>
      </c>
      <c r="E7008" s="4">
        <v>44853</v>
      </c>
      <c r="F7008" s="5">
        <v>2.9122729416084958</v>
      </c>
      <c r="G7008" s="5">
        <f>'PG facts'!E20</f>
        <v>7</v>
      </c>
      <c r="H7008" s="5">
        <f t="shared" si="218"/>
        <v>8.4813336864250015</v>
      </c>
      <c r="I7008" s="5">
        <f t="shared" si="219"/>
        <v>20.385910591259471</v>
      </c>
    </row>
    <row r="7009" spans="1:9" ht="25" customHeight="1">
      <c r="A7009" s="1"/>
      <c r="B7009" s="1">
        <v>333</v>
      </c>
      <c r="C7009" s="13" t="s">
        <v>50</v>
      </c>
      <c r="D7009" s="4">
        <v>44926</v>
      </c>
      <c r="E7009" s="4">
        <v>44945</v>
      </c>
      <c r="F7009" s="5">
        <v>5.8502773415310516</v>
      </c>
      <c r="G7009" s="5">
        <f>'PG facts'!E27</f>
        <v>9</v>
      </c>
      <c r="H7009" s="5">
        <f t="shared" si="218"/>
        <v>34.225744972831627</v>
      </c>
      <c r="I7009" s="5">
        <f t="shared" si="219"/>
        <v>52.652496073779467</v>
      </c>
    </row>
    <row r="7010" spans="1:9" ht="25" customHeight="1">
      <c r="A7010" s="1"/>
      <c r="B7010" s="1">
        <v>333</v>
      </c>
      <c r="C7010" s="13" t="s">
        <v>50</v>
      </c>
      <c r="D7010" s="4">
        <v>45016</v>
      </c>
      <c r="E7010" s="4">
        <v>45037</v>
      </c>
      <c r="F7010" s="5">
        <v>7.2560334575520802</v>
      </c>
      <c r="G7010" s="5">
        <f>'PG facts'!E34</f>
        <v>8</v>
      </c>
      <c r="H7010" s="5">
        <f t="shared" si="218"/>
        <v>52.650021537115194</v>
      </c>
      <c r="I7010" s="5">
        <f t="shared" si="219"/>
        <v>58.048267660416641</v>
      </c>
    </row>
    <row r="7011" spans="1:9" ht="25" customHeight="1">
      <c r="A7011" s="1"/>
      <c r="B7011" s="1">
        <v>333</v>
      </c>
      <c r="C7011" s="13" t="s">
        <v>50</v>
      </c>
      <c r="D7011" s="4">
        <v>45107</v>
      </c>
      <c r="E7011" s="4">
        <v>45135</v>
      </c>
      <c r="F7011" s="5">
        <v>6.7723940234483804</v>
      </c>
      <c r="G7011" s="5">
        <f>'PG facts'!E41</f>
        <v>8</v>
      </c>
      <c r="H7011" s="5">
        <f t="shared" si="218"/>
        <v>45.865320808839343</v>
      </c>
      <c r="I7011" s="5">
        <f t="shared" si="219"/>
        <v>54.179152187587043</v>
      </c>
    </row>
    <row r="7012" spans="1:9" ht="25" customHeight="1">
      <c r="A7012" s="1"/>
      <c r="B7012" s="1">
        <v>333</v>
      </c>
      <c r="C7012" s="13" t="s">
        <v>50</v>
      </c>
      <c r="D7012" s="4">
        <v>45199</v>
      </c>
      <c r="E7012" s="4">
        <v>45217</v>
      </c>
      <c r="F7012" s="5">
        <v>7.0582272321790596</v>
      </c>
      <c r="G7012" s="5">
        <f>'PG facts'!E48</f>
        <v>7</v>
      </c>
      <c r="H7012" s="5">
        <f t="shared" si="218"/>
        <v>49.818571661074067</v>
      </c>
      <c r="I7012" s="5">
        <f t="shared" si="219"/>
        <v>49.40759062525342</v>
      </c>
    </row>
    <row r="7013" spans="1:9" ht="25" customHeight="1">
      <c r="A7013" s="1"/>
      <c r="B7013" s="1">
        <v>333</v>
      </c>
      <c r="C7013" s="13" t="s">
        <v>50</v>
      </c>
      <c r="D7013" s="4">
        <v>45291</v>
      </c>
      <c r="E7013" s="4">
        <v>45314</v>
      </c>
      <c r="F7013" s="5">
        <v>5.4935927157217845</v>
      </c>
      <c r="G7013" s="5">
        <f>'PG facts'!E55</f>
        <v>4</v>
      </c>
      <c r="H7013" s="5">
        <f t="shared" si="218"/>
        <v>30.179560926231453</v>
      </c>
      <c r="I7013" s="5">
        <f t="shared" si="219"/>
        <v>21.974370862887138</v>
      </c>
    </row>
    <row r="7014" spans="1:9" ht="25" customHeight="1">
      <c r="A7014" s="1"/>
      <c r="B7014" s="1">
        <v>333</v>
      </c>
      <c r="C7014" s="13" t="s">
        <v>50</v>
      </c>
      <c r="D7014" s="4">
        <v>45382</v>
      </c>
      <c r="E7014" s="4">
        <v>45401</v>
      </c>
      <c r="F7014" s="5">
        <v>4.2122165191533556</v>
      </c>
      <c r="G7014" s="5">
        <f>'PG facts'!E62</f>
        <v>4</v>
      </c>
      <c r="H7014" s="5">
        <f t="shared" si="218"/>
        <v>17.742768004228413</v>
      </c>
      <c r="I7014" s="5">
        <f t="shared" si="219"/>
        <v>16.848866076613422</v>
      </c>
    </row>
    <row r="7015" spans="1:9" ht="25" customHeight="1">
      <c r="A7015" s="1"/>
      <c r="B7015" s="1">
        <v>333</v>
      </c>
      <c r="C7015" s="13" t="s">
        <v>50</v>
      </c>
      <c r="D7015" s="4">
        <v>45473</v>
      </c>
      <c r="E7015" s="4">
        <v>45503</v>
      </c>
      <c r="F7015" s="5">
        <v>3.636809635836169</v>
      </c>
      <c r="G7015" s="5">
        <f>'PG facts'!E69</f>
        <v>3</v>
      </c>
      <c r="H7015" s="5">
        <f t="shared" si="218"/>
        <v>13.226384327310809</v>
      </c>
      <c r="I7015" s="5">
        <f t="shared" si="219"/>
        <v>10.910428907508507</v>
      </c>
    </row>
    <row r="7016" spans="1:9" ht="25" customHeight="1">
      <c r="A7016" s="1"/>
      <c r="B7016" s="1">
        <v>333</v>
      </c>
      <c r="C7016" s="13" t="s">
        <v>50</v>
      </c>
      <c r="D7016" s="4">
        <v>45565</v>
      </c>
      <c r="E7016" s="4">
        <v>45583</v>
      </c>
      <c r="F7016" s="5">
        <v>1.6547550061168037</v>
      </c>
      <c r="G7016" s="5">
        <f>'PG facts'!E76</f>
        <v>1</v>
      </c>
      <c r="H7016" s="5">
        <f t="shared" si="218"/>
        <v>2.7382141302686231</v>
      </c>
      <c r="I7016" s="5">
        <f t="shared" si="219"/>
        <v>1.6547550061168037</v>
      </c>
    </row>
    <row r="7017" spans="1:9" ht="25" customHeight="1">
      <c r="A7017" s="1"/>
      <c r="B7017" s="1">
        <v>333</v>
      </c>
      <c r="C7017" s="13" t="s">
        <v>50</v>
      </c>
      <c r="D7017" s="4">
        <v>45657</v>
      </c>
      <c r="E7017" s="4">
        <v>45679</v>
      </c>
      <c r="F7017" s="5">
        <v>0.37330111522773102</v>
      </c>
      <c r="G7017" s="5">
        <f>'PG facts'!E83</f>
        <v>2</v>
      </c>
      <c r="H7017" s="5">
        <f t="shared" si="218"/>
        <v>0.13935372263026771</v>
      </c>
      <c r="I7017" s="5">
        <f t="shared" si="219"/>
        <v>0.74660223045546203</v>
      </c>
    </row>
    <row r="7018" spans="1:9" ht="25" customHeight="1">
      <c r="A7018" s="1"/>
      <c r="B7018" s="1">
        <v>333</v>
      </c>
      <c r="C7018" s="13" t="s">
        <v>50</v>
      </c>
      <c r="D7018" s="4">
        <v>45747</v>
      </c>
      <c r="E7018" s="4">
        <v>45771</v>
      </c>
      <c r="F7018" s="5">
        <v>0.34106845677743802</v>
      </c>
      <c r="G7018" s="5">
        <f>'PG facts'!E90</f>
        <v>3</v>
      </c>
      <c r="H7018" s="5">
        <f t="shared" si="218"/>
        <v>0.11632769220854311</v>
      </c>
      <c r="I7018" s="5">
        <f t="shared" si="219"/>
        <v>1.0232053703323141</v>
      </c>
    </row>
    <row r="7019" spans="1:9" ht="25" customHeight="1">
      <c r="A7019" s="1"/>
      <c r="B7019" s="1">
        <v>333</v>
      </c>
      <c r="C7019" s="13" t="s">
        <v>50</v>
      </c>
      <c r="D7019" s="4">
        <v>45838</v>
      </c>
      <c r="E7019" s="4">
        <v>45867</v>
      </c>
      <c r="F7019" s="5">
        <v>0.23594619830289432</v>
      </c>
      <c r="G7019" s="5">
        <f>'PG facts'!E97</f>
        <v>1</v>
      </c>
      <c r="H7019" s="5">
        <f t="shared" si="218"/>
        <v>5.5670608493588729E-2</v>
      </c>
      <c r="I7019" s="5">
        <f t="shared" si="219"/>
        <v>0.23594619830289432</v>
      </c>
    </row>
    <row r="7020" spans="1:9" ht="25" customHeight="1">
      <c r="A7020" s="1"/>
      <c r="B7020" s="1">
        <v>334</v>
      </c>
      <c r="C7020" s="13" t="s">
        <v>47</v>
      </c>
      <c r="D7020" s="4">
        <v>44651</v>
      </c>
      <c r="E7020" s="4">
        <v>44671</v>
      </c>
      <c r="F7020" s="5">
        <v>1.0280001916822323</v>
      </c>
      <c r="G7020" s="5">
        <f>'PG facts'!E7</f>
        <v>6</v>
      </c>
      <c r="H7020" s="5">
        <f t="shared" si="218"/>
        <v>1.0567843940987065</v>
      </c>
      <c r="I7020" s="5">
        <f t="shared" si="219"/>
        <v>6.168001150093394</v>
      </c>
    </row>
    <row r="7021" spans="1:9" ht="25" customHeight="1">
      <c r="A7021" s="1"/>
      <c r="B7021" s="1">
        <v>334</v>
      </c>
      <c r="C7021" s="13" t="s">
        <v>47</v>
      </c>
      <c r="D7021" s="4">
        <v>44742</v>
      </c>
      <c r="E7021" s="4">
        <v>44771</v>
      </c>
      <c r="F7021" s="5">
        <v>2.9122729416084958</v>
      </c>
      <c r="G7021" s="5">
        <f>'PG facts'!E14</f>
        <v>6</v>
      </c>
      <c r="H7021" s="5">
        <f t="shared" si="218"/>
        <v>8.4813336864250015</v>
      </c>
      <c r="I7021" s="5">
        <f t="shared" si="219"/>
        <v>17.473637649650975</v>
      </c>
    </row>
    <row r="7022" spans="1:9" ht="25" customHeight="1">
      <c r="A7022" s="1"/>
      <c r="B7022" s="1">
        <v>334</v>
      </c>
      <c r="C7022" s="13" t="s">
        <v>47</v>
      </c>
      <c r="D7022" s="4">
        <v>44834</v>
      </c>
      <c r="E7022" s="4">
        <v>44853</v>
      </c>
      <c r="F7022" s="5">
        <v>5.8502773415310516</v>
      </c>
      <c r="G7022" s="5">
        <f>'PG facts'!E21</f>
        <v>8</v>
      </c>
      <c r="H7022" s="5">
        <f t="shared" si="218"/>
        <v>34.225744972831627</v>
      </c>
      <c r="I7022" s="5">
        <f t="shared" si="219"/>
        <v>46.802218732248413</v>
      </c>
    </row>
    <row r="7023" spans="1:9" ht="25" customHeight="1">
      <c r="A7023" s="1"/>
      <c r="B7023" s="1">
        <v>334</v>
      </c>
      <c r="C7023" s="13" t="s">
        <v>47</v>
      </c>
      <c r="D7023" s="4">
        <v>44926</v>
      </c>
      <c r="E7023" s="4">
        <v>44945</v>
      </c>
      <c r="F7023" s="5">
        <v>7.2560334575520802</v>
      </c>
      <c r="G7023" s="5">
        <f>'PG facts'!E28</f>
        <v>11</v>
      </c>
      <c r="H7023" s="5">
        <f t="shared" si="218"/>
        <v>52.650021537115194</v>
      </c>
      <c r="I7023" s="5">
        <f t="shared" si="219"/>
        <v>79.816368033072877</v>
      </c>
    </row>
    <row r="7024" spans="1:9" ht="25" customHeight="1">
      <c r="A7024" s="1"/>
      <c r="B7024" s="1">
        <v>334</v>
      </c>
      <c r="C7024" s="13" t="s">
        <v>47</v>
      </c>
      <c r="D7024" s="4">
        <v>45016</v>
      </c>
      <c r="E7024" s="4">
        <v>45037</v>
      </c>
      <c r="F7024" s="5">
        <v>6.7723940234483804</v>
      </c>
      <c r="G7024" s="5">
        <f>'PG facts'!E35</f>
        <v>10</v>
      </c>
      <c r="H7024" s="5">
        <f t="shared" si="218"/>
        <v>45.865320808839343</v>
      </c>
      <c r="I7024" s="5">
        <f t="shared" si="219"/>
        <v>67.723940234483806</v>
      </c>
    </row>
    <row r="7025" spans="1:9" ht="25" customHeight="1">
      <c r="A7025" s="1"/>
      <c r="B7025" s="1">
        <v>334</v>
      </c>
      <c r="C7025" s="13" t="s">
        <v>47</v>
      </c>
      <c r="D7025" s="4">
        <v>45107</v>
      </c>
      <c r="E7025" s="4">
        <v>45135</v>
      </c>
      <c r="F7025" s="5">
        <v>7.0582272321790596</v>
      </c>
      <c r="G7025" s="5">
        <f>'PG facts'!E42</f>
        <v>9</v>
      </c>
      <c r="H7025" s="5">
        <f t="shared" si="218"/>
        <v>49.818571661074067</v>
      </c>
      <c r="I7025" s="5">
        <f t="shared" si="219"/>
        <v>63.524045089611533</v>
      </c>
    </row>
    <row r="7026" spans="1:9" ht="25" customHeight="1">
      <c r="A7026" s="1"/>
      <c r="B7026" s="1">
        <v>334</v>
      </c>
      <c r="C7026" s="13" t="s">
        <v>47</v>
      </c>
      <c r="D7026" s="4">
        <v>45199</v>
      </c>
      <c r="E7026" s="4">
        <v>45217</v>
      </c>
      <c r="F7026" s="5">
        <v>5.4935927157217845</v>
      </c>
      <c r="G7026" s="5">
        <f>'PG facts'!E49</f>
        <v>9</v>
      </c>
      <c r="H7026" s="5">
        <f t="shared" si="218"/>
        <v>30.179560926231453</v>
      </c>
      <c r="I7026" s="5">
        <f t="shared" si="219"/>
        <v>49.442334441496058</v>
      </c>
    </row>
    <row r="7027" spans="1:9" ht="25" customHeight="1">
      <c r="A7027" s="1"/>
      <c r="B7027" s="1">
        <v>334</v>
      </c>
      <c r="C7027" s="13" t="s">
        <v>47</v>
      </c>
      <c r="D7027" s="4">
        <v>45291</v>
      </c>
      <c r="E7027" s="4">
        <v>45314</v>
      </c>
      <c r="F7027" s="5">
        <v>4.2122165191533556</v>
      </c>
      <c r="G7027" s="5">
        <f>'PG facts'!E56</f>
        <v>7</v>
      </c>
      <c r="H7027" s="5">
        <f t="shared" si="218"/>
        <v>17.742768004228413</v>
      </c>
      <c r="I7027" s="5">
        <f t="shared" si="219"/>
        <v>29.48551563407349</v>
      </c>
    </row>
    <row r="7028" spans="1:9" ht="25" customHeight="1">
      <c r="A7028" s="1"/>
      <c r="B7028" s="1">
        <v>334</v>
      </c>
      <c r="C7028" s="13" t="s">
        <v>47</v>
      </c>
      <c r="D7028" s="4">
        <v>45382</v>
      </c>
      <c r="E7028" s="4">
        <v>45401</v>
      </c>
      <c r="F7028" s="5">
        <v>3.636809635836169</v>
      </c>
      <c r="G7028" s="5">
        <f>'PG facts'!E63</f>
        <v>10</v>
      </c>
      <c r="H7028" s="5">
        <f t="shared" si="218"/>
        <v>13.226384327310809</v>
      </c>
      <c r="I7028" s="5">
        <f t="shared" si="219"/>
        <v>36.36809635836169</v>
      </c>
    </row>
    <row r="7029" spans="1:9" ht="25" customHeight="1">
      <c r="A7029" s="1"/>
      <c r="B7029" s="1">
        <v>334</v>
      </c>
      <c r="C7029" s="13" t="s">
        <v>47</v>
      </c>
      <c r="D7029" s="4">
        <v>45473</v>
      </c>
      <c r="E7029" s="4">
        <v>45503</v>
      </c>
      <c r="F7029" s="5">
        <v>1.6547550061168037</v>
      </c>
      <c r="G7029" s="5">
        <f>'PG facts'!E70</f>
        <v>5</v>
      </c>
      <c r="H7029" s="5">
        <f t="shared" si="218"/>
        <v>2.7382141302686231</v>
      </c>
      <c r="I7029" s="5">
        <f t="shared" si="219"/>
        <v>8.2737750305840194</v>
      </c>
    </row>
    <row r="7030" spans="1:9" ht="25" customHeight="1">
      <c r="A7030" s="1"/>
      <c r="B7030" s="1">
        <v>334</v>
      </c>
      <c r="C7030" s="13" t="s">
        <v>47</v>
      </c>
      <c r="D7030" s="4">
        <v>45565</v>
      </c>
      <c r="E7030" s="4">
        <v>45583</v>
      </c>
      <c r="F7030" s="5">
        <v>0.37330111522773102</v>
      </c>
      <c r="G7030" s="5">
        <f>'PG facts'!E77</f>
        <v>1</v>
      </c>
      <c r="H7030" s="5">
        <f t="shared" si="218"/>
        <v>0.13935372263026771</v>
      </c>
      <c r="I7030" s="5">
        <f t="shared" si="219"/>
        <v>0.37330111522773102</v>
      </c>
    </row>
    <row r="7031" spans="1:9" ht="25" customHeight="1">
      <c r="A7031" s="1"/>
      <c r="B7031" s="1">
        <v>334</v>
      </c>
      <c r="C7031" s="13" t="s">
        <v>47</v>
      </c>
      <c r="D7031" s="4">
        <v>45657</v>
      </c>
      <c r="E7031" s="4">
        <v>45679</v>
      </c>
      <c r="F7031" s="5">
        <v>0.34106845677743802</v>
      </c>
      <c r="G7031" s="5">
        <f>'PG facts'!E84</f>
        <v>1</v>
      </c>
      <c r="H7031" s="5">
        <f t="shared" si="218"/>
        <v>0.11632769220854311</v>
      </c>
      <c r="I7031" s="5">
        <f t="shared" si="219"/>
        <v>0.34106845677743802</v>
      </c>
    </row>
    <row r="7032" spans="1:9" ht="25" customHeight="1">
      <c r="A7032" s="1"/>
      <c r="B7032" s="1">
        <v>334</v>
      </c>
      <c r="C7032" s="13" t="s">
        <v>47</v>
      </c>
      <c r="D7032" s="4">
        <v>45747</v>
      </c>
      <c r="E7032" s="4">
        <v>45771</v>
      </c>
      <c r="F7032" s="5">
        <v>0.23594619830289432</v>
      </c>
      <c r="G7032" s="5">
        <f>'PG facts'!E91</f>
        <v>2</v>
      </c>
      <c r="H7032" s="5">
        <f t="shared" si="218"/>
        <v>5.5670608493588729E-2</v>
      </c>
      <c r="I7032" s="5">
        <f t="shared" si="219"/>
        <v>0.47189239660578863</v>
      </c>
    </row>
    <row r="7033" spans="1:9" ht="25" customHeight="1">
      <c r="A7033" s="1"/>
      <c r="B7033" s="1">
        <v>334</v>
      </c>
      <c r="C7033" s="13" t="s">
        <v>50</v>
      </c>
      <c r="D7033" s="4">
        <v>44742</v>
      </c>
      <c r="E7033" s="4">
        <v>44771</v>
      </c>
      <c r="F7033" s="5">
        <v>1.0280001916822323</v>
      </c>
      <c r="G7033" s="5">
        <f>'PG facts'!E14</f>
        <v>6</v>
      </c>
      <c r="H7033" s="5">
        <f t="shared" si="218"/>
        <v>1.0567843940987065</v>
      </c>
      <c r="I7033" s="5">
        <f t="shared" si="219"/>
        <v>6.168001150093394</v>
      </c>
    </row>
    <row r="7034" spans="1:9" ht="25" customHeight="1">
      <c r="A7034" s="1"/>
      <c r="B7034" s="1">
        <v>334</v>
      </c>
      <c r="C7034" s="13" t="s">
        <v>50</v>
      </c>
      <c r="D7034" s="4">
        <v>44834</v>
      </c>
      <c r="E7034" s="4">
        <v>44853</v>
      </c>
      <c r="F7034" s="5">
        <v>2.9122729416084958</v>
      </c>
      <c r="G7034" s="5">
        <f>'PG facts'!E21</f>
        <v>8</v>
      </c>
      <c r="H7034" s="5">
        <f t="shared" si="218"/>
        <v>8.4813336864250015</v>
      </c>
      <c r="I7034" s="5">
        <f t="shared" si="219"/>
        <v>23.298183532867967</v>
      </c>
    </row>
    <row r="7035" spans="1:9" ht="25" customHeight="1">
      <c r="A7035" s="1"/>
      <c r="B7035" s="1">
        <v>334</v>
      </c>
      <c r="C7035" s="13" t="s">
        <v>50</v>
      </c>
      <c r="D7035" s="4">
        <v>44926</v>
      </c>
      <c r="E7035" s="4">
        <v>44945</v>
      </c>
      <c r="F7035" s="5">
        <v>5.8502773415310516</v>
      </c>
      <c r="G7035" s="5">
        <f>'PG facts'!E28</f>
        <v>11</v>
      </c>
      <c r="H7035" s="5">
        <f t="shared" si="218"/>
        <v>34.225744972831627</v>
      </c>
      <c r="I7035" s="5">
        <f t="shared" si="219"/>
        <v>64.353050756841569</v>
      </c>
    </row>
    <row r="7036" spans="1:9" ht="25" customHeight="1">
      <c r="A7036" s="1"/>
      <c r="B7036" s="1">
        <v>334</v>
      </c>
      <c r="C7036" s="13" t="s">
        <v>50</v>
      </c>
      <c r="D7036" s="4">
        <v>45016</v>
      </c>
      <c r="E7036" s="4">
        <v>45037</v>
      </c>
      <c r="F7036" s="5">
        <v>7.2560334575520802</v>
      </c>
      <c r="G7036" s="5">
        <f>'PG facts'!E35</f>
        <v>10</v>
      </c>
      <c r="H7036" s="5">
        <f t="shared" si="218"/>
        <v>52.650021537115194</v>
      </c>
      <c r="I7036" s="5">
        <f t="shared" si="219"/>
        <v>72.560334575520798</v>
      </c>
    </row>
    <row r="7037" spans="1:9" ht="25" customHeight="1">
      <c r="A7037" s="1"/>
      <c r="B7037" s="1">
        <v>334</v>
      </c>
      <c r="C7037" s="13" t="s">
        <v>50</v>
      </c>
      <c r="D7037" s="4">
        <v>45107</v>
      </c>
      <c r="E7037" s="4">
        <v>45135</v>
      </c>
      <c r="F7037" s="5">
        <v>6.7723940234483804</v>
      </c>
      <c r="G7037" s="5">
        <f>'PG facts'!E42</f>
        <v>9</v>
      </c>
      <c r="H7037" s="5">
        <f t="shared" si="218"/>
        <v>45.865320808839343</v>
      </c>
      <c r="I7037" s="5">
        <f t="shared" si="219"/>
        <v>60.951546211035421</v>
      </c>
    </row>
    <row r="7038" spans="1:9" ht="25" customHeight="1">
      <c r="A7038" s="1"/>
      <c r="B7038" s="1">
        <v>334</v>
      </c>
      <c r="C7038" s="13" t="s">
        <v>50</v>
      </c>
      <c r="D7038" s="4">
        <v>45199</v>
      </c>
      <c r="E7038" s="4">
        <v>45217</v>
      </c>
      <c r="F7038" s="5">
        <v>7.0582272321790596</v>
      </c>
      <c r="G7038" s="5">
        <f>'PG facts'!E49</f>
        <v>9</v>
      </c>
      <c r="H7038" s="5">
        <f t="shared" si="218"/>
        <v>49.818571661074067</v>
      </c>
      <c r="I7038" s="5">
        <f t="shared" si="219"/>
        <v>63.524045089611533</v>
      </c>
    </row>
    <row r="7039" spans="1:9" ht="25" customHeight="1">
      <c r="A7039" s="1"/>
      <c r="B7039" s="1">
        <v>334</v>
      </c>
      <c r="C7039" s="13" t="s">
        <v>50</v>
      </c>
      <c r="D7039" s="4">
        <v>45291</v>
      </c>
      <c r="E7039" s="4">
        <v>45314</v>
      </c>
      <c r="F7039" s="5">
        <v>5.4935927157217845</v>
      </c>
      <c r="G7039" s="5">
        <f>'PG facts'!E56</f>
        <v>7</v>
      </c>
      <c r="H7039" s="5">
        <f t="shared" si="218"/>
        <v>30.179560926231453</v>
      </c>
      <c r="I7039" s="5">
        <f t="shared" si="219"/>
        <v>38.455149010052494</v>
      </c>
    </row>
    <row r="7040" spans="1:9" ht="25" customHeight="1">
      <c r="A7040" s="1"/>
      <c r="B7040" s="1">
        <v>334</v>
      </c>
      <c r="C7040" s="13" t="s">
        <v>50</v>
      </c>
      <c r="D7040" s="4">
        <v>45382</v>
      </c>
      <c r="E7040" s="4">
        <v>45401</v>
      </c>
      <c r="F7040" s="5">
        <v>4.2122165191533556</v>
      </c>
      <c r="G7040" s="5">
        <f>'PG facts'!E63</f>
        <v>10</v>
      </c>
      <c r="H7040" s="5">
        <f t="shared" si="218"/>
        <v>17.742768004228413</v>
      </c>
      <c r="I7040" s="5">
        <f t="shared" si="219"/>
        <v>42.122165191533554</v>
      </c>
    </row>
    <row r="7041" spans="1:9" ht="25" customHeight="1">
      <c r="A7041" s="1"/>
      <c r="B7041" s="1">
        <v>334</v>
      </c>
      <c r="C7041" s="13" t="s">
        <v>50</v>
      </c>
      <c r="D7041" s="4">
        <v>45473</v>
      </c>
      <c r="E7041" s="4">
        <v>45503</v>
      </c>
      <c r="F7041" s="5">
        <v>3.636809635836169</v>
      </c>
      <c r="G7041" s="5">
        <f>'PG facts'!E70</f>
        <v>5</v>
      </c>
      <c r="H7041" s="5">
        <f t="shared" si="218"/>
        <v>13.226384327310809</v>
      </c>
      <c r="I7041" s="5">
        <f t="shared" si="219"/>
        <v>18.184048179180845</v>
      </c>
    </row>
    <row r="7042" spans="1:9" ht="25" customHeight="1">
      <c r="A7042" s="1"/>
      <c r="B7042" s="1">
        <v>334</v>
      </c>
      <c r="C7042" s="13" t="s">
        <v>50</v>
      </c>
      <c r="D7042" s="4">
        <v>45565</v>
      </c>
      <c r="E7042" s="4">
        <v>45583</v>
      </c>
      <c r="F7042" s="5">
        <v>1.6547550061168037</v>
      </c>
      <c r="G7042" s="5">
        <f>'PG facts'!E77</f>
        <v>1</v>
      </c>
      <c r="H7042" s="5">
        <f t="shared" si="218"/>
        <v>2.7382141302686231</v>
      </c>
      <c r="I7042" s="5">
        <f t="shared" si="219"/>
        <v>1.6547550061168037</v>
      </c>
    </row>
    <row r="7043" spans="1:9" ht="25" customHeight="1">
      <c r="A7043" s="1"/>
      <c r="B7043" s="1">
        <v>334</v>
      </c>
      <c r="C7043" s="13" t="s">
        <v>50</v>
      </c>
      <c r="D7043" s="4">
        <v>45657</v>
      </c>
      <c r="E7043" s="4">
        <v>45679</v>
      </c>
      <c r="F7043" s="5">
        <v>0.37330111522773102</v>
      </c>
      <c r="G7043" s="5">
        <f>'PG facts'!E84</f>
        <v>1</v>
      </c>
      <c r="H7043" s="5">
        <f t="shared" si="218"/>
        <v>0.13935372263026771</v>
      </c>
      <c r="I7043" s="5">
        <f t="shared" si="219"/>
        <v>0.37330111522773102</v>
      </c>
    </row>
    <row r="7044" spans="1:9" ht="25" customHeight="1">
      <c r="A7044" s="1"/>
      <c r="B7044" s="1">
        <v>334</v>
      </c>
      <c r="C7044" s="13" t="s">
        <v>50</v>
      </c>
      <c r="D7044" s="4">
        <v>45747</v>
      </c>
      <c r="E7044" s="4">
        <v>45771</v>
      </c>
      <c r="F7044" s="5">
        <v>0.34106845677743802</v>
      </c>
      <c r="G7044" s="5">
        <f>'PG facts'!E91</f>
        <v>2</v>
      </c>
      <c r="H7044" s="5">
        <f t="shared" si="218"/>
        <v>0.11632769220854311</v>
      </c>
      <c r="I7044" s="5">
        <f t="shared" si="219"/>
        <v>0.68213691355487605</v>
      </c>
    </row>
    <row r="7045" spans="1:9" ht="25" customHeight="1">
      <c r="A7045" s="1"/>
      <c r="B7045" s="1">
        <v>335</v>
      </c>
      <c r="C7045" s="13" t="s">
        <v>47</v>
      </c>
      <c r="D7045" s="4">
        <v>44651</v>
      </c>
      <c r="E7045" s="4">
        <v>44671</v>
      </c>
      <c r="F7045" s="5">
        <v>1.0280001916822323</v>
      </c>
      <c r="G7045" s="5">
        <f>'PG facts'!E7</f>
        <v>6</v>
      </c>
      <c r="H7045" s="5">
        <f t="shared" si="218"/>
        <v>1.0567843940987065</v>
      </c>
      <c r="I7045" s="5">
        <f t="shared" si="219"/>
        <v>6.168001150093394</v>
      </c>
    </row>
    <row r="7046" spans="1:9" ht="25" customHeight="1">
      <c r="A7046" s="1"/>
      <c r="B7046" s="1">
        <v>335</v>
      </c>
      <c r="C7046" s="13" t="s">
        <v>47</v>
      </c>
      <c r="D7046" s="4">
        <v>44742</v>
      </c>
      <c r="E7046" s="4">
        <v>44771</v>
      </c>
      <c r="F7046" s="5">
        <v>2.9122729416084958</v>
      </c>
      <c r="G7046" s="5">
        <f>'PG facts'!E14</f>
        <v>6</v>
      </c>
      <c r="H7046" s="5">
        <f t="shared" ref="H7046:H7109" si="220">F7046^2</f>
        <v>8.4813336864250015</v>
      </c>
      <c r="I7046" s="5">
        <f t="shared" ref="I7046:I7109" si="221">F7046*G7046</f>
        <v>17.473637649650975</v>
      </c>
    </row>
    <row r="7047" spans="1:9" ht="25" customHeight="1">
      <c r="A7047" s="1"/>
      <c r="B7047" s="1">
        <v>335</v>
      </c>
      <c r="C7047" s="13" t="s">
        <v>47</v>
      </c>
      <c r="D7047" s="4">
        <v>44834</v>
      </c>
      <c r="E7047" s="4">
        <v>44853</v>
      </c>
      <c r="F7047" s="5">
        <v>5.8502773415310516</v>
      </c>
      <c r="G7047" s="5">
        <f>'PG facts'!E21</f>
        <v>8</v>
      </c>
      <c r="H7047" s="5">
        <f t="shared" si="220"/>
        <v>34.225744972831627</v>
      </c>
      <c r="I7047" s="5">
        <f t="shared" si="221"/>
        <v>46.802218732248413</v>
      </c>
    </row>
    <row r="7048" spans="1:9" ht="25" customHeight="1">
      <c r="A7048" s="1"/>
      <c r="B7048" s="1">
        <v>335</v>
      </c>
      <c r="C7048" s="13" t="s">
        <v>47</v>
      </c>
      <c r="D7048" s="4">
        <v>44926</v>
      </c>
      <c r="E7048" s="4">
        <v>44945</v>
      </c>
      <c r="F7048" s="5">
        <v>7.2560334575520802</v>
      </c>
      <c r="G7048" s="5">
        <f>'PG facts'!E28</f>
        <v>11</v>
      </c>
      <c r="H7048" s="5">
        <f t="shared" si="220"/>
        <v>52.650021537115194</v>
      </c>
      <c r="I7048" s="5">
        <f t="shared" si="221"/>
        <v>79.816368033072877</v>
      </c>
    </row>
    <row r="7049" spans="1:9" ht="25" customHeight="1">
      <c r="A7049" s="1"/>
      <c r="B7049" s="1">
        <v>335</v>
      </c>
      <c r="C7049" s="13" t="s">
        <v>47</v>
      </c>
      <c r="D7049" s="4">
        <v>45016</v>
      </c>
      <c r="E7049" s="4">
        <v>45037</v>
      </c>
      <c r="F7049" s="5">
        <v>6.7723940234483804</v>
      </c>
      <c r="G7049" s="5">
        <f>'PG facts'!E35</f>
        <v>10</v>
      </c>
      <c r="H7049" s="5">
        <f t="shared" si="220"/>
        <v>45.865320808839343</v>
      </c>
      <c r="I7049" s="5">
        <f t="shared" si="221"/>
        <v>67.723940234483806</v>
      </c>
    </row>
    <row r="7050" spans="1:9" ht="25" customHeight="1">
      <c r="A7050" s="1"/>
      <c r="B7050" s="1">
        <v>335</v>
      </c>
      <c r="C7050" s="13" t="s">
        <v>47</v>
      </c>
      <c r="D7050" s="4">
        <v>45107</v>
      </c>
      <c r="E7050" s="4">
        <v>45135</v>
      </c>
      <c r="F7050" s="5">
        <v>7.0582272321790596</v>
      </c>
      <c r="G7050" s="5">
        <f>'PG facts'!E42</f>
        <v>9</v>
      </c>
      <c r="H7050" s="5">
        <f t="shared" si="220"/>
        <v>49.818571661074067</v>
      </c>
      <c r="I7050" s="5">
        <f t="shared" si="221"/>
        <v>63.524045089611533</v>
      </c>
    </row>
    <row r="7051" spans="1:9" ht="25" customHeight="1">
      <c r="A7051" s="1"/>
      <c r="B7051" s="1">
        <v>335</v>
      </c>
      <c r="C7051" s="13" t="s">
        <v>47</v>
      </c>
      <c r="D7051" s="4">
        <v>45199</v>
      </c>
      <c r="E7051" s="4">
        <v>45217</v>
      </c>
      <c r="F7051" s="5">
        <v>5.4935927157217845</v>
      </c>
      <c r="G7051" s="5">
        <f>'PG facts'!E49</f>
        <v>9</v>
      </c>
      <c r="H7051" s="5">
        <f t="shared" si="220"/>
        <v>30.179560926231453</v>
      </c>
      <c r="I7051" s="5">
        <f t="shared" si="221"/>
        <v>49.442334441496058</v>
      </c>
    </row>
    <row r="7052" spans="1:9" ht="25" customHeight="1">
      <c r="A7052" s="1"/>
      <c r="B7052" s="1">
        <v>335</v>
      </c>
      <c r="C7052" s="13" t="s">
        <v>47</v>
      </c>
      <c r="D7052" s="4">
        <v>45291</v>
      </c>
      <c r="E7052" s="4">
        <v>45314</v>
      </c>
      <c r="F7052" s="5">
        <v>4.2122165191533556</v>
      </c>
      <c r="G7052" s="5">
        <f>'PG facts'!E56</f>
        <v>7</v>
      </c>
      <c r="H7052" s="5">
        <f t="shared" si="220"/>
        <v>17.742768004228413</v>
      </c>
      <c r="I7052" s="5">
        <f t="shared" si="221"/>
        <v>29.48551563407349</v>
      </c>
    </row>
    <row r="7053" spans="1:9" ht="25" customHeight="1">
      <c r="A7053" s="1"/>
      <c r="B7053" s="1">
        <v>335</v>
      </c>
      <c r="C7053" s="13" t="s">
        <v>47</v>
      </c>
      <c r="D7053" s="4">
        <v>45382</v>
      </c>
      <c r="E7053" s="4">
        <v>45401</v>
      </c>
      <c r="F7053" s="5">
        <v>3.636809635836169</v>
      </c>
      <c r="G7053" s="5">
        <f>'PG facts'!E63</f>
        <v>10</v>
      </c>
      <c r="H7053" s="5">
        <f t="shared" si="220"/>
        <v>13.226384327310809</v>
      </c>
      <c r="I7053" s="5">
        <f t="shared" si="221"/>
        <v>36.36809635836169</v>
      </c>
    </row>
    <row r="7054" spans="1:9" ht="25" customHeight="1">
      <c r="A7054" s="1"/>
      <c r="B7054" s="1">
        <v>335</v>
      </c>
      <c r="C7054" s="13" t="s">
        <v>47</v>
      </c>
      <c r="D7054" s="4">
        <v>45473</v>
      </c>
      <c r="E7054" s="4">
        <v>45503</v>
      </c>
      <c r="F7054" s="5">
        <v>1.6547550061168037</v>
      </c>
      <c r="G7054" s="5">
        <f>'PG facts'!E70</f>
        <v>5</v>
      </c>
      <c r="H7054" s="5">
        <f t="shared" si="220"/>
        <v>2.7382141302686231</v>
      </c>
      <c r="I7054" s="5">
        <f t="shared" si="221"/>
        <v>8.2737750305840194</v>
      </c>
    </row>
    <row r="7055" spans="1:9" ht="25" customHeight="1">
      <c r="A7055" s="1"/>
      <c r="B7055" s="1">
        <v>335</v>
      </c>
      <c r="C7055" s="13" t="s">
        <v>47</v>
      </c>
      <c r="D7055" s="4">
        <v>45565</v>
      </c>
      <c r="E7055" s="4">
        <v>45583</v>
      </c>
      <c r="F7055" s="5">
        <v>0.37330111522773102</v>
      </c>
      <c r="G7055" s="5">
        <f>'PG facts'!E77</f>
        <v>1</v>
      </c>
      <c r="H7055" s="5">
        <f t="shared" si="220"/>
        <v>0.13935372263026771</v>
      </c>
      <c r="I7055" s="5">
        <f t="shared" si="221"/>
        <v>0.37330111522773102</v>
      </c>
    </row>
    <row r="7056" spans="1:9" ht="25" customHeight="1">
      <c r="A7056" s="1"/>
      <c r="B7056" s="1">
        <v>335</v>
      </c>
      <c r="C7056" s="13" t="s">
        <v>47</v>
      </c>
      <c r="D7056" s="4">
        <v>45657</v>
      </c>
      <c r="E7056" s="4">
        <v>45679</v>
      </c>
      <c r="F7056" s="5">
        <v>0.34106845677743802</v>
      </c>
      <c r="G7056" s="5">
        <f>'PG facts'!E84</f>
        <v>1</v>
      </c>
      <c r="H7056" s="5">
        <f t="shared" si="220"/>
        <v>0.11632769220854311</v>
      </c>
      <c r="I7056" s="5">
        <f t="shared" si="221"/>
        <v>0.34106845677743802</v>
      </c>
    </row>
    <row r="7057" spans="1:9" ht="25" customHeight="1">
      <c r="A7057" s="1"/>
      <c r="B7057" s="1">
        <v>335</v>
      </c>
      <c r="C7057" s="13" t="s">
        <v>47</v>
      </c>
      <c r="D7057" s="4">
        <v>45747</v>
      </c>
      <c r="E7057" s="4">
        <v>45771</v>
      </c>
      <c r="F7057" s="5">
        <v>0.23594619830289432</v>
      </c>
      <c r="G7057" s="5">
        <f>'PG facts'!E91</f>
        <v>2</v>
      </c>
      <c r="H7057" s="5">
        <f t="shared" si="220"/>
        <v>5.5670608493588729E-2</v>
      </c>
      <c r="I7057" s="5">
        <f t="shared" si="221"/>
        <v>0.47189239660578863</v>
      </c>
    </row>
    <row r="7058" spans="1:9" ht="25" customHeight="1">
      <c r="A7058" s="1"/>
      <c r="B7058" s="1">
        <v>335</v>
      </c>
      <c r="C7058" s="13" t="s">
        <v>50</v>
      </c>
      <c r="D7058" s="4">
        <v>44742</v>
      </c>
      <c r="E7058" s="4">
        <v>44771</v>
      </c>
      <c r="F7058" s="5">
        <v>1.0280001916822323</v>
      </c>
      <c r="G7058" s="5">
        <f>'PG facts'!E14</f>
        <v>6</v>
      </c>
      <c r="H7058" s="5">
        <f t="shared" si="220"/>
        <v>1.0567843940987065</v>
      </c>
      <c r="I7058" s="5">
        <f t="shared" si="221"/>
        <v>6.168001150093394</v>
      </c>
    </row>
    <row r="7059" spans="1:9" ht="25" customHeight="1">
      <c r="A7059" s="1"/>
      <c r="B7059" s="1">
        <v>335</v>
      </c>
      <c r="C7059" s="13" t="s">
        <v>50</v>
      </c>
      <c r="D7059" s="4">
        <v>44834</v>
      </c>
      <c r="E7059" s="4">
        <v>44853</v>
      </c>
      <c r="F7059" s="5">
        <v>2.9122729416084958</v>
      </c>
      <c r="G7059" s="5">
        <f>'PG facts'!E21</f>
        <v>8</v>
      </c>
      <c r="H7059" s="5">
        <f t="shared" si="220"/>
        <v>8.4813336864250015</v>
      </c>
      <c r="I7059" s="5">
        <f t="shared" si="221"/>
        <v>23.298183532867967</v>
      </c>
    </row>
    <row r="7060" spans="1:9" ht="25" customHeight="1">
      <c r="A7060" s="1"/>
      <c r="B7060" s="1">
        <v>335</v>
      </c>
      <c r="C7060" s="13" t="s">
        <v>50</v>
      </c>
      <c r="D7060" s="4">
        <v>44926</v>
      </c>
      <c r="E7060" s="4">
        <v>44945</v>
      </c>
      <c r="F7060" s="5">
        <v>5.8502773415310516</v>
      </c>
      <c r="G7060" s="5">
        <f>'PG facts'!E28</f>
        <v>11</v>
      </c>
      <c r="H7060" s="5">
        <f t="shared" si="220"/>
        <v>34.225744972831627</v>
      </c>
      <c r="I7060" s="5">
        <f t="shared" si="221"/>
        <v>64.353050756841569</v>
      </c>
    </row>
    <row r="7061" spans="1:9" ht="25" customHeight="1">
      <c r="A7061" s="1"/>
      <c r="B7061" s="1">
        <v>335</v>
      </c>
      <c r="C7061" s="13" t="s">
        <v>50</v>
      </c>
      <c r="D7061" s="4">
        <v>45016</v>
      </c>
      <c r="E7061" s="4">
        <v>45037</v>
      </c>
      <c r="F7061" s="5">
        <v>7.2560334575520802</v>
      </c>
      <c r="G7061" s="5">
        <f>'PG facts'!E35</f>
        <v>10</v>
      </c>
      <c r="H7061" s="5">
        <f t="shared" si="220"/>
        <v>52.650021537115194</v>
      </c>
      <c r="I7061" s="5">
        <f t="shared" si="221"/>
        <v>72.560334575520798</v>
      </c>
    </row>
    <row r="7062" spans="1:9" ht="25" customHeight="1">
      <c r="A7062" s="1"/>
      <c r="B7062" s="1">
        <v>335</v>
      </c>
      <c r="C7062" s="13" t="s">
        <v>50</v>
      </c>
      <c r="D7062" s="4">
        <v>45107</v>
      </c>
      <c r="E7062" s="4">
        <v>45135</v>
      </c>
      <c r="F7062" s="5">
        <v>6.7723940234483804</v>
      </c>
      <c r="G7062" s="5">
        <f>'PG facts'!E42</f>
        <v>9</v>
      </c>
      <c r="H7062" s="5">
        <f t="shared" si="220"/>
        <v>45.865320808839343</v>
      </c>
      <c r="I7062" s="5">
        <f t="shared" si="221"/>
        <v>60.951546211035421</v>
      </c>
    </row>
    <row r="7063" spans="1:9" ht="25" customHeight="1">
      <c r="A7063" s="1"/>
      <c r="B7063" s="1">
        <v>335</v>
      </c>
      <c r="C7063" s="13" t="s">
        <v>50</v>
      </c>
      <c r="D7063" s="4">
        <v>45199</v>
      </c>
      <c r="E7063" s="4">
        <v>45217</v>
      </c>
      <c r="F7063" s="5">
        <v>7.0582272321790596</v>
      </c>
      <c r="G7063" s="5">
        <f>'PG facts'!E49</f>
        <v>9</v>
      </c>
      <c r="H7063" s="5">
        <f t="shared" si="220"/>
        <v>49.818571661074067</v>
      </c>
      <c r="I7063" s="5">
        <f t="shared" si="221"/>
        <v>63.524045089611533</v>
      </c>
    </row>
    <row r="7064" spans="1:9" ht="25" customHeight="1">
      <c r="A7064" s="1"/>
      <c r="B7064" s="1">
        <v>335</v>
      </c>
      <c r="C7064" s="13" t="s">
        <v>50</v>
      </c>
      <c r="D7064" s="4">
        <v>45291</v>
      </c>
      <c r="E7064" s="4">
        <v>45314</v>
      </c>
      <c r="F7064" s="5">
        <v>5.4935927157217845</v>
      </c>
      <c r="G7064" s="5">
        <f>'PG facts'!E56</f>
        <v>7</v>
      </c>
      <c r="H7064" s="5">
        <f t="shared" si="220"/>
        <v>30.179560926231453</v>
      </c>
      <c r="I7064" s="5">
        <f t="shared" si="221"/>
        <v>38.455149010052494</v>
      </c>
    </row>
    <row r="7065" spans="1:9" ht="25" customHeight="1">
      <c r="A7065" s="1"/>
      <c r="B7065" s="1">
        <v>335</v>
      </c>
      <c r="C7065" s="13" t="s">
        <v>50</v>
      </c>
      <c r="D7065" s="4">
        <v>45382</v>
      </c>
      <c r="E7065" s="4">
        <v>45401</v>
      </c>
      <c r="F7065" s="5">
        <v>4.2122165191533556</v>
      </c>
      <c r="G7065" s="5">
        <f>'PG facts'!E63</f>
        <v>10</v>
      </c>
      <c r="H7065" s="5">
        <f t="shared" si="220"/>
        <v>17.742768004228413</v>
      </c>
      <c r="I7065" s="5">
        <f t="shared" si="221"/>
        <v>42.122165191533554</v>
      </c>
    </row>
    <row r="7066" spans="1:9" ht="25" customHeight="1">
      <c r="A7066" s="1"/>
      <c r="B7066" s="1">
        <v>335</v>
      </c>
      <c r="C7066" s="13" t="s">
        <v>50</v>
      </c>
      <c r="D7066" s="4">
        <v>45473</v>
      </c>
      <c r="E7066" s="4">
        <v>45503</v>
      </c>
      <c r="F7066" s="5">
        <v>3.636809635836169</v>
      </c>
      <c r="G7066" s="5">
        <f>'PG facts'!E70</f>
        <v>5</v>
      </c>
      <c r="H7066" s="5">
        <f t="shared" si="220"/>
        <v>13.226384327310809</v>
      </c>
      <c r="I7066" s="5">
        <f t="shared" si="221"/>
        <v>18.184048179180845</v>
      </c>
    </row>
    <row r="7067" spans="1:9" ht="25" customHeight="1">
      <c r="A7067" s="1"/>
      <c r="B7067" s="1">
        <v>335</v>
      </c>
      <c r="C7067" s="13" t="s">
        <v>50</v>
      </c>
      <c r="D7067" s="4">
        <v>45565</v>
      </c>
      <c r="E7067" s="4">
        <v>45583</v>
      </c>
      <c r="F7067" s="5">
        <v>1.6547550061168037</v>
      </c>
      <c r="G7067" s="5">
        <f>'PG facts'!E77</f>
        <v>1</v>
      </c>
      <c r="H7067" s="5">
        <f t="shared" si="220"/>
        <v>2.7382141302686231</v>
      </c>
      <c r="I7067" s="5">
        <f t="shared" si="221"/>
        <v>1.6547550061168037</v>
      </c>
    </row>
    <row r="7068" spans="1:9" ht="25" customHeight="1">
      <c r="A7068" s="1"/>
      <c r="B7068" s="1">
        <v>335</v>
      </c>
      <c r="C7068" s="13" t="s">
        <v>50</v>
      </c>
      <c r="D7068" s="4">
        <v>45657</v>
      </c>
      <c r="E7068" s="4">
        <v>45679</v>
      </c>
      <c r="F7068" s="5">
        <v>0.37330111522773102</v>
      </c>
      <c r="G7068" s="5">
        <f>'PG facts'!E84</f>
        <v>1</v>
      </c>
      <c r="H7068" s="5">
        <f t="shared" si="220"/>
        <v>0.13935372263026771</v>
      </c>
      <c r="I7068" s="5">
        <f t="shared" si="221"/>
        <v>0.37330111522773102</v>
      </c>
    </row>
    <row r="7069" spans="1:9" ht="25" customHeight="1">
      <c r="A7069" s="1"/>
      <c r="B7069" s="1">
        <v>335</v>
      </c>
      <c r="C7069" s="13" t="s">
        <v>50</v>
      </c>
      <c r="D7069" s="4">
        <v>45747</v>
      </c>
      <c r="E7069" s="4">
        <v>45771</v>
      </c>
      <c r="F7069" s="5">
        <v>0.34106845677743802</v>
      </c>
      <c r="G7069" s="5">
        <f>'PG facts'!E91</f>
        <v>2</v>
      </c>
      <c r="H7069" s="5">
        <f t="shared" si="220"/>
        <v>0.11632769220854311</v>
      </c>
      <c r="I7069" s="5">
        <f t="shared" si="221"/>
        <v>0.68213691355487605</v>
      </c>
    </row>
    <row r="7070" spans="1:9" ht="25" customHeight="1">
      <c r="A7070" s="1"/>
      <c r="B7070" s="1">
        <v>336</v>
      </c>
      <c r="C7070" s="13" t="s">
        <v>47</v>
      </c>
      <c r="D7070" s="4">
        <v>44651</v>
      </c>
      <c r="E7070" s="4">
        <v>44671</v>
      </c>
      <c r="F7070" s="5">
        <v>1.0280001916822323</v>
      </c>
      <c r="G7070" s="5">
        <f>'PG facts'!E7</f>
        <v>6</v>
      </c>
      <c r="H7070" s="5">
        <f t="shared" si="220"/>
        <v>1.0567843940987065</v>
      </c>
      <c r="I7070" s="5">
        <f t="shared" si="221"/>
        <v>6.168001150093394</v>
      </c>
    </row>
    <row r="7071" spans="1:9" ht="25" customHeight="1">
      <c r="A7071" s="1"/>
      <c r="B7071" s="1">
        <v>336</v>
      </c>
      <c r="C7071" s="13" t="s">
        <v>47</v>
      </c>
      <c r="D7071" s="4">
        <v>44742</v>
      </c>
      <c r="E7071" s="4">
        <v>44771</v>
      </c>
      <c r="F7071" s="5">
        <v>2.9122729416084958</v>
      </c>
      <c r="G7071" s="5">
        <f>'PG facts'!E14</f>
        <v>6</v>
      </c>
      <c r="H7071" s="5">
        <f t="shared" si="220"/>
        <v>8.4813336864250015</v>
      </c>
      <c r="I7071" s="5">
        <f t="shared" si="221"/>
        <v>17.473637649650975</v>
      </c>
    </row>
    <row r="7072" spans="1:9" ht="25" customHeight="1">
      <c r="A7072" s="1"/>
      <c r="B7072" s="1">
        <v>336</v>
      </c>
      <c r="C7072" s="13" t="s">
        <v>47</v>
      </c>
      <c r="D7072" s="4">
        <v>44834</v>
      </c>
      <c r="E7072" s="4">
        <v>44853</v>
      </c>
      <c r="F7072" s="5">
        <v>5.8502773415310516</v>
      </c>
      <c r="G7072" s="5">
        <f>'PG facts'!E21</f>
        <v>8</v>
      </c>
      <c r="H7072" s="5">
        <f t="shared" si="220"/>
        <v>34.225744972831627</v>
      </c>
      <c r="I7072" s="5">
        <f t="shared" si="221"/>
        <v>46.802218732248413</v>
      </c>
    </row>
    <row r="7073" spans="1:9" ht="25" customHeight="1">
      <c r="A7073" s="1"/>
      <c r="B7073" s="1">
        <v>336</v>
      </c>
      <c r="C7073" s="13" t="s">
        <v>47</v>
      </c>
      <c r="D7073" s="4">
        <v>44926</v>
      </c>
      <c r="E7073" s="4">
        <v>44945</v>
      </c>
      <c r="F7073" s="5">
        <v>7.2560334575520802</v>
      </c>
      <c r="G7073" s="5">
        <f>'PG facts'!E28</f>
        <v>11</v>
      </c>
      <c r="H7073" s="5">
        <f t="shared" si="220"/>
        <v>52.650021537115194</v>
      </c>
      <c r="I7073" s="5">
        <f t="shared" si="221"/>
        <v>79.816368033072877</v>
      </c>
    </row>
    <row r="7074" spans="1:9" ht="25" customHeight="1">
      <c r="A7074" s="1"/>
      <c r="B7074" s="1">
        <v>336</v>
      </c>
      <c r="C7074" s="13" t="s">
        <v>47</v>
      </c>
      <c r="D7074" s="4">
        <v>45016</v>
      </c>
      <c r="E7074" s="4">
        <v>45037</v>
      </c>
      <c r="F7074" s="5">
        <v>6.7723940234483804</v>
      </c>
      <c r="G7074" s="5">
        <f>'PG facts'!E35</f>
        <v>10</v>
      </c>
      <c r="H7074" s="5">
        <f t="shared" si="220"/>
        <v>45.865320808839343</v>
      </c>
      <c r="I7074" s="5">
        <f t="shared" si="221"/>
        <v>67.723940234483806</v>
      </c>
    </row>
    <row r="7075" spans="1:9" ht="25" customHeight="1">
      <c r="A7075" s="1"/>
      <c r="B7075" s="1">
        <v>336</v>
      </c>
      <c r="C7075" s="13" t="s">
        <v>47</v>
      </c>
      <c r="D7075" s="4">
        <v>45107</v>
      </c>
      <c r="E7075" s="4">
        <v>45135</v>
      </c>
      <c r="F7075" s="5">
        <v>7.0582272321790596</v>
      </c>
      <c r="G7075" s="5">
        <f>'PG facts'!E42</f>
        <v>9</v>
      </c>
      <c r="H7075" s="5">
        <f t="shared" si="220"/>
        <v>49.818571661074067</v>
      </c>
      <c r="I7075" s="5">
        <f t="shared" si="221"/>
        <v>63.524045089611533</v>
      </c>
    </row>
    <row r="7076" spans="1:9" ht="25" customHeight="1">
      <c r="A7076" s="1"/>
      <c r="B7076" s="1">
        <v>336</v>
      </c>
      <c r="C7076" s="13" t="s">
        <v>47</v>
      </c>
      <c r="D7076" s="4">
        <v>45199</v>
      </c>
      <c r="E7076" s="4">
        <v>45217</v>
      </c>
      <c r="F7076" s="5">
        <v>5.4935927157217845</v>
      </c>
      <c r="G7076" s="5">
        <f>'PG facts'!E49</f>
        <v>9</v>
      </c>
      <c r="H7076" s="5">
        <f t="shared" si="220"/>
        <v>30.179560926231453</v>
      </c>
      <c r="I7076" s="5">
        <f t="shared" si="221"/>
        <v>49.442334441496058</v>
      </c>
    </row>
    <row r="7077" spans="1:9" ht="25" customHeight="1">
      <c r="A7077" s="1"/>
      <c r="B7077" s="1">
        <v>336</v>
      </c>
      <c r="C7077" s="13" t="s">
        <v>47</v>
      </c>
      <c r="D7077" s="4">
        <v>45291</v>
      </c>
      <c r="E7077" s="4">
        <v>45314</v>
      </c>
      <c r="F7077" s="5">
        <v>4.2122165191533556</v>
      </c>
      <c r="G7077" s="5">
        <f>'PG facts'!E56</f>
        <v>7</v>
      </c>
      <c r="H7077" s="5">
        <f t="shared" si="220"/>
        <v>17.742768004228413</v>
      </c>
      <c r="I7077" s="5">
        <f t="shared" si="221"/>
        <v>29.48551563407349</v>
      </c>
    </row>
    <row r="7078" spans="1:9" ht="25" customHeight="1">
      <c r="A7078" s="1"/>
      <c r="B7078" s="1">
        <v>336</v>
      </c>
      <c r="C7078" s="13" t="s">
        <v>47</v>
      </c>
      <c r="D7078" s="4">
        <v>45382</v>
      </c>
      <c r="E7078" s="4">
        <v>45401</v>
      </c>
      <c r="F7078" s="5">
        <v>3.636809635836169</v>
      </c>
      <c r="G7078" s="5">
        <f>'PG facts'!E63</f>
        <v>10</v>
      </c>
      <c r="H7078" s="5">
        <f t="shared" si="220"/>
        <v>13.226384327310809</v>
      </c>
      <c r="I7078" s="5">
        <f t="shared" si="221"/>
        <v>36.36809635836169</v>
      </c>
    </row>
    <row r="7079" spans="1:9" ht="25" customHeight="1">
      <c r="A7079" s="1"/>
      <c r="B7079" s="1">
        <v>336</v>
      </c>
      <c r="C7079" s="13" t="s">
        <v>47</v>
      </c>
      <c r="D7079" s="4">
        <v>45473</v>
      </c>
      <c r="E7079" s="4">
        <v>45503</v>
      </c>
      <c r="F7079" s="5">
        <v>1.6547550061168037</v>
      </c>
      <c r="G7079" s="5">
        <f>'PG facts'!E70</f>
        <v>5</v>
      </c>
      <c r="H7079" s="5">
        <f t="shared" si="220"/>
        <v>2.7382141302686231</v>
      </c>
      <c r="I7079" s="5">
        <f t="shared" si="221"/>
        <v>8.2737750305840194</v>
      </c>
    </row>
    <row r="7080" spans="1:9" ht="25" customHeight="1">
      <c r="A7080" s="1"/>
      <c r="B7080" s="1">
        <v>336</v>
      </c>
      <c r="C7080" s="13" t="s">
        <v>47</v>
      </c>
      <c r="D7080" s="4">
        <v>45565</v>
      </c>
      <c r="E7080" s="4">
        <v>45583</v>
      </c>
      <c r="F7080" s="5">
        <v>0.37330111522773102</v>
      </c>
      <c r="G7080" s="5">
        <f>'PG facts'!E77</f>
        <v>1</v>
      </c>
      <c r="H7080" s="5">
        <f t="shared" si="220"/>
        <v>0.13935372263026771</v>
      </c>
      <c r="I7080" s="5">
        <f t="shared" si="221"/>
        <v>0.37330111522773102</v>
      </c>
    </row>
    <row r="7081" spans="1:9" ht="25" customHeight="1">
      <c r="A7081" s="1"/>
      <c r="B7081" s="1">
        <v>336</v>
      </c>
      <c r="C7081" s="13" t="s">
        <v>47</v>
      </c>
      <c r="D7081" s="4">
        <v>45657</v>
      </c>
      <c r="E7081" s="4">
        <v>45679</v>
      </c>
      <c r="F7081" s="5">
        <v>0.34106845677743802</v>
      </c>
      <c r="G7081" s="5">
        <f>'PG facts'!E84</f>
        <v>1</v>
      </c>
      <c r="H7081" s="5">
        <f t="shared" si="220"/>
        <v>0.11632769220854311</v>
      </c>
      <c r="I7081" s="5">
        <f t="shared" si="221"/>
        <v>0.34106845677743802</v>
      </c>
    </row>
    <row r="7082" spans="1:9" ht="25" customHeight="1">
      <c r="A7082" s="1"/>
      <c r="B7082" s="1">
        <v>336</v>
      </c>
      <c r="C7082" s="13" t="s">
        <v>47</v>
      </c>
      <c r="D7082" s="4">
        <v>45747</v>
      </c>
      <c r="E7082" s="4">
        <v>45771</v>
      </c>
      <c r="F7082" s="5">
        <v>0.23594619830289432</v>
      </c>
      <c r="G7082" s="5">
        <f>'PG facts'!E91</f>
        <v>2</v>
      </c>
      <c r="H7082" s="5">
        <f t="shared" si="220"/>
        <v>5.5670608493588729E-2</v>
      </c>
      <c r="I7082" s="5">
        <f t="shared" si="221"/>
        <v>0.47189239660578863</v>
      </c>
    </row>
    <row r="7083" spans="1:9" ht="25" customHeight="1">
      <c r="A7083" s="1"/>
      <c r="B7083" s="1">
        <v>336</v>
      </c>
      <c r="C7083" s="13" t="s">
        <v>47</v>
      </c>
      <c r="D7083" s="4">
        <v>45838</v>
      </c>
      <c r="E7083" s="4">
        <v>45867</v>
      </c>
      <c r="F7083" s="5">
        <v>0.50578250048436413</v>
      </c>
      <c r="G7083" s="5">
        <f>'PG facts'!E98</f>
        <v>4</v>
      </c>
      <c r="H7083" s="5">
        <f t="shared" si="220"/>
        <v>0.25581593779621581</v>
      </c>
      <c r="I7083" s="5">
        <f t="shared" si="221"/>
        <v>2.0231300019374565</v>
      </c>
    </row>
    <row r="7084" spans="1:9" ht="25" customHeight="1">
      <c r="A7084" s="1"/>
      <c r="B7084" s="1">
        <v>336</v>
      </c>
      <c r="C7084" s="13" t="s">
        <v>50</v>
      </c>
      <c r="D7084" s="4">
        <v>44742</v>
      </c>
      <c r="E7084" s="4">
        <v>44771</v>
      </c>
      <c r="F7084" s="5">
        <v>1.0280001916822323</v>
      </c>
      <c r="G7084" s="5">
        <f>'PG facts'!E14</f>
        <v>6</v>
      </c>
      <c r="H7084" s="5">
        <f t="shared" si="220"/>
        <v>1.0567843940987065</v>
      </c>
      <c r="I7084" s="5">
        <f t="shared" si="221"/>
        <v>6.168001150093394</v>
      </c>
    </row>
    <row r="7085" spans="1:9" ht="25" customHeight="1">
      <c r="A7085" s="1"/>
      <c r="B7085" s="1">
        <v>336</v>
      </c>
      <c r="C7085" s="13" t="s">
        <v>50</v>
      </c>
      <c r="D7085" s="4">
        <v>44834</v>
      </c>
      <c r="E7085" s="4">
        <v>44853</v>
      </c>
      <c r="F7085" s="5">
        <v>2.9122729416084958</v>
      </c>
      <c r="G7085" s="5">
        <f>'PG facts'!E21</f>
        <v>8</v>
      </c>
      <c r="H7085" s="5">
        <f t="shared" si="220"/>
        <v>8.4813336864250015</v>
      </c>
      <c r="I7085" s="5">
        <f t="shared" si="221"/>
        <v>23.298183532867967</v>
      </c>
    </row>
    <row r="7086" spans="1:9" ht="25" customHeight="1">
      <c r="A7086" s="1"/>
      <c r="B7086" s="1">
        <v>336</v>
      </c>
      <c r="C7086" s="13" t="s">
        <v>50</v>
      </c>
      <c r="D7086" s="4">
        <v>44926</v>
      </c>
      <c r="E7086" s="4">
        <v>44945</v>
      </c>
      <c r="F7086" s="5">
        <v>5.8502773415310516</v>
      </c>
      <c r="G7086" s="5">
        <f>'PG facts'!E28</f>
        <v>11</v>
      </c>
      <c r="H7086" s="5">
        <f t="shared" si="220"/>
        <v>34.225744972831627</v>
      </c>
      <c r="I7086" s="5">
        <f t="shared" si="221"/>
        <v>64.353050756841569</v>
      </c>
    </row>
    <row r="7087" spans="1:9" ht="25" customHeight="1">
      <c r="A7087" s="1"/>
      <c r="B7087" s="1">
        <v>336</v>
      </c>
      <c r="C7087" s="13" t="s">
        <v>50</v>
      </c>
      <c r="D7087" s="4">
        <v>45016</v>
      </c>
      <c r="E7087" s="4">
        <v>45037</v>
      </c>
      <c r="F7087" s="5">
        <v>7.2560334575520802</v>
      </c>
      <c r="G7087" s="5">
        <f>'PG facts'!E35</f>
        <v>10</v>
      </c>
      <c r="H7087" s="5">
        <f t="shared" si="220"/>
        <v>52.650021537115194</v>
      </c>
      <c r="I7087" s="5">
        <f t="shared" si="221"/>
        <v>72.560334575520798</v>
      </c>
    </row>
    <row r="7088" spans="1:9" ht="25" customHeight="1">
      <c r="A7088" s="1"/>
      <c r="B7088" s="1">
        <v>336</v>
      </c>
      <c r="C7088" s="13" t="s">
        <v>50</v>
      </c>
      <c r="D7088" s="4">
        <v>45107</v>
      </c>
      <c r="E7088" s="4">
        <v>45135</v>
      </c>
      <c r="F7088" s="5">
        <v>6.7723940234483804</v>
      </c>
      <c r="G7088" s="5">
        <f>'PG facts'!E42</f>
        <v>9</v>
      </c>
      <c r="H7088" s="5">
        <f t="shared" si="220"/>
        <v>45.865320808839343</v>
      </c>
      <c r="I7088" s="5">
        <f t="shared" si="221"/>
        <v>60.951546211035421</v>
      </c>
    </row>
    <row r="7089" spans="1:9" ht="25" customHeight="1">
      <c r="A7089" s="1"/>
      <c r="B7089" s="1">
        <v>336</v>
      </c>
      <c r="C7089" s="13" t="s">
        <v>50</v>
      </c>
      <c r="D7089" s="4">
        <v>45199</v>
      </c>
      <c r="E7089" s="4">
        <v>45217</v>
      </c>
      <c r="F7089" s="5">
        <v>7.0582272321790596</v>
      </c>
      <c r="G7089" s="5">
        <f>'PG facts'!E49</f>
        <v>9</v>
      </c>
      <c r="H7089" s="5">
        <f t="shared" si="220"/>
        <v>49.818571661074067</v>
      </c>
      <c r="I7089" s="5">
        <f t="shared" si="221"/>
        <v>63.524045089611533</v>
      </c>
    </row>
    <row r="7090" spans="1:9" ht="25" customHeight="1">
      <c r="A7090" s="1"/>
      <c r="B7090" s="1">
        <v>336</v>
      </c>
      <c r="C7090" s="13" t="s">
        <v>50</v>
      </c>
      <c r="D7090" s="4">
        <v>45291</v>
      </c>
      <c r="E7090" s="4">
        <v>45314</v>
      </c>
      <c r="F7090" s="5">
        <v>5.4935927157217845</v>
      </c>
      <c r="G7090" s="5">
        <f>'PG facts'!E56</f>
        <v>7</v>
      </c>
      <c r="H7090" s="5">
        <f t="shared" si="220"/>
        <v>30.179560926231453</v>
      </c>
      <c r="I7090" s="5">
        <f t="shared" si="221"/>
        <v>38.455149010052494</v>
      </c>
    </row>
    <row r="7091" spans="1:9" ht="25" customHeight="1">
      <c r="A7091" s="1"/>
      <c r="B7091" s="1">
        <v>336</v>
      </c>
      <c r="C7091" s="13" t="s">
        <v>50</v>
      </c>
      <c r="D7091" s="4">
        <v>45382</v>
      </c>
      <c r="E7091" s="4">
        <v>45401</v>
      </c>
      <c r="F7091" s="5">
        <v>4.2122165191533556</v>
      </c>
      <c r="G7091" s="5">
        <f>'PG facts'!E63</f>
        <v>10</v>
      </c>
      <c r="H7091" s="5">
        <f t="shared" si="220"/>
        <v>17.742768004228413</v>
      </c>
      <c r="I7091" s="5">
        <f t="shared" si="221"/>
        <v>42.122165191533554</v>
      </c>
    </row>
    <row r="7092" spans="1:9" ht="25" customHeight="1">
      <c r="A7092" s="1"/>
      <c r="B7092" s="1">
        <v>336</v>
      </c>
      <c r="C7092" s="13" t="s">
        <v>50</v>
      </c>
      <c r="D7092" s="4">
        <v>45473</v>
      </c>
      <c r="E7092" s="4">
        <v>45503</v>
      </c>
      <c r="F7092" s="5">
        <v>3.636809635836169</v>
      </c>
      <c r="G7092" s="5">
        <f>'PG facts'!E70</f>
        <v>5</v>
      </c>
      <c r="H7092" s="5">
        <f t="shared" si="220"/>
        <v>13.226384327310809</v>
      </c>
      <c r="I7092" s="5">
        <f t="shared" si="221"/>
        <v>18.184048179180845</v>
      </c>
    </row>
    <row r="7093" spans="1:9" ht="25" customHeight="1">
      <c r="A7093" s="1"/>
      <c r="B7093" s="1">
        <v>336</v>
      </c>
      <c r="C7093" s="13" t="s">
        <v>50</v>
      </c>
      <c r="D7093" s="4">
        <v>45565</v>
      </c>
      <c r="E7093" s="4">
        <v>45583</v>
      </c>
      <c r="F7093" s="5">
        <v>1.6547550061168037</v>
      </c>
      <c r="G7093" s="5">
        <f>'PG facts'!E77</f>
        <v>1</v>
      </c>
      <c r="H7093" s="5">
        <f t="shared" si="220"/>
        <v>2.7382141302686231</v>
      </c>
      <c r="I7093" s="5">
        <f t="shared" si="221"/>
        <v>1.6547550061168037</v>
      </c>
    </row>
    <row r="7094" spans="1:9" ht="25" customHeight="1">
      <c r="A7094" s="1"/>
      <c r="B7094" s="1">
        <v>336</v>
      </c>
      <c r="C7094" s="13" t="s">
        <v>50</v>
      </c>
      <c r="D7094" s="4">
        <v>45657</v>
      </c>
      <c r="E7094" s="4">
        <v>45679</v>
      </c>
      <c r="F7094" s="5">
        <v>0.37330111522773102</v>
      </c>
      <c r="G7094" s="5">
        <f>'PG facts'!E84</f>
        <v>1</v>
      </c>
      <c r="H7094" s="5">
        <f t="shared" si="220"/>
        <v>0.13935372263026771</v>
      </c>
      <c r="I7094" s="5">
        <f t="shared" si="221"/>
        <v>0.37330111522773102</v>
      </c>
    </row>
    <row r="7095" spans="1:9" ht="25" customHeight="1">
      <c r="A7095" s="1"/>
      <c r="B7095" s="1">
        <v>336</v>
      </c>
      <c r="C7095" s="13" t="s">
        <v>50</v>
      </c>
      <c r="D7095" s="4">
        <v>45747</v>
      </c>
      <c r="E7095" s="4">
        <v>45771</v>
      </c>
      <c r="F7095" s="5">
        <v>0.34106845677743802</v>
      </c>
      <c r="G7095" s="5">
        <f>'PG facts'!E91</f>
        <v>2</v>
      </c>
      <c r="H7095" s="5">
        <f t="shared" si="220"/>
        <v>0.11632769220854311</v>
      </c>
      <c r="I7095" s="5">
        <f t="shared" si="221"/>
        <v>0.68213691355487605</v>
      </c>
    </row>
    <row r="7096" spans="1:9" ht="25" customHeight="1">
      <c r="A7096" s="1"/>
      <c r="B7096" s="1">
        <v>336</v>
      </c>
      <c r="C7096" s="13" t="s">
        <v>50</v>
      </c>
      <c r="D7096" s="4">
        <v>45838</v>
      </c>
      <c r="E7096" s="4">
        <v>45867</v>
      </c>
      <c r="F7096" s="5">
        <v>0.23594619830289432</v>
      </c>
      <c r="G7096" s="5">
        <f>'PG facts'!E98</f>
        <v>4</v>
      </c>
      <c r="H7096" s="5">
        <f t="shared" si="220"/>
        <v>5.5670608493588729E-2</v>
      </c>
      <c r="I7096" s="5">
        <f t="shared" si="221"/>
        <v>0.94378479321157727</v>
      </c>
    </row>
    <row r="7097" spans="1:9" ht="25" customHeight="1">
      <c r="A7097" s="1"/>
      <c r="B7097" s="1">
        <v>337</v>
      </c>
      <c r="C7097" s="13" t="s">
        <v>47</v>
      </c>
      <c r="D7097" s="4">
        <v>44651</v>
      </c>
      <c r="E7097" s="4">
        <v>44671</v>
      </c>
      <c r="F7097" s="5">
        <v>1.0280001916822323</v>
      </c>
      <c r="G7097" s="5">
        <f>'PG facts'!E7</f>
        <v>6</v>
      </c>
      <c r="H7097" s="5">
        <f t="shared" si="220"/>
        <v>1.0567843940987065</v>
      </c>
      <c r="I7097" s="5">
        <f t="shared" si="221"/>
        <v>6.168001150093394</v>
      </c>
    </row>
    <row r="7098" spans="1:9" ht="25" customHeight="1">
      <c r="A7098" s="1"/>
      <c r="B7098" s="1">
        <v>337</v>
      </c>
      <c r="C7098" s="13" t="s">
        <v>47</v>
      </c>
      <c r="D7098" s="4">
        <v>44742</v>
      </c>
      <c r="E7098" s="4">
        <v>44771</v>
      </c>
      <c r="F7098" s="5">
        <v>2.9122729416084958</v>
      </c>
      <c r="G7098" s="5">
        <f>'PG facts'!E14</f>
        <v>6</v>
      </c>
      <c r="H7098" s="5">
        <f t="shared" si="220"/>
        <v>8.4813336864250015</v>
      </c>
      <c r="I7098" s="5">
        <f t="shared" si="221"/>
        <v>17.473637649650975</v>
      </c>
    </row>
    <row r="7099" spans="1:9" ht="25" customHeight="1">
      <c r="A7099" s="1"/>
      <c r="B7099" s="1">
        <v>337</v>
      </c>
      <c r="C7099" s="13" t="s">
        <v>47</v>
      </c>
      <c r="D7099" s="4">
        <v>44834</v>
      </c>
      <c r="E7099" s="4">
        <v>44853</v>
      </c>
      <c r="F7099" s="5">
        <v>5.8502773415310516</v>
      </c>
      <c r="G7099" s="5">
        <f>'PG facts'!E21</f>
        <v>8</v>
      </c>
      <c r="H7099" s="5">
        <f t="shared" si="220"/>
        <v>34.225744972831627</v>
      </c>
      <c r="I7099" s="5">
        <f t="shared" si="221"/>
        <v>46.802218732248413</v>
      </c>
    </row>
    <row r="7100" spans="1:9" ht="25" customHeight="1">
      <c r="A7100" s="1"/>
      <c r="B7100" s="1">
        <v>337</v>
      </c>
      <c r="C7100" s="13" t="s">
        <v>47</v>
      </c>
      <c r="D7100" s="4">
        <v>44926</v>
      </c>
      <c r="E7100" s="4">
        <v>44945</v>
      </c>
      <c r="F7100" s="5">
        <v>7.2560334575520802</v>
      </c>
      <c r="G7100" s="5">
        <f>'PG facts'!E28</f>
        <v>11</v>
      </c>
      <c r="H7100" s="5">
        <f t="shared" si="220"/>
        <v>52.650021537115194</v>
      </c>
      <c r="I7100" s="5">
        <f t="shared" si="221"/>
        <v>79.816368033072877</v>
      </c>
    </row>
    <row r="7101" spans="1:9" ht="25" customHeight="1">
      <c r="A7101" s="1"/>
      <c r="B7101" s="1">
        <v>337</v>
      </c>
      <c r="C7101" s="13" t="s">
        <v>47</v>
      </c>
      <c r="D7101" s="4">
        <v>45016</v>
      </c>
      <c r="E7101" s="4">
        <v>45037</v>
      </c>
      <c r="F7101" s="5">
        <v>6.7723940234483804</v>
      </c>
      <c r="G7101" s="5">
        <f>'PG facts'!E35</f>
        <v>10</v>
      </c>
      <c r="H7101" s="5">
        <f t="shared" si="220"/>
        <v>45.865320808839343</v>
      </c>
      <c r="I7101" s="5">
        <f t="shared" si="221"/>
        <v>67.723940234483806</v>
      </c>
    </row>
    <row r="7102" spans="1:9" ht="25" customHeight="1">
      <c r="A7102" s="1"/>
      <c r="B7102" s="1">
        <v>337</v>
      </c>
      <c r="C7102" s="13" t="s">
        <v>47</v>
      </c>
      <c r="D7102" s="4">
        <v>45107</v>
      </c>
      <c r="E7102" s="4">
        <v>45135</v>
      </c>
      <c r="F7102" s="5">
        <v>7.0582272321790596</v>
      </c>
      <c r="G7102" s="5">
        <f>'PG facts'!E42</f>
        <v>9</v>
      </c>
      <c r="H7102" s="5">
        <f t="shared" si="220"/>
        <v>49.818571661074067</v>
      </c>
      <c r="I7102" s="5">
        <f t="shared" si="221"/>
        <v>63.524045089611533</v>
      </c>
    </row>
    <row r="7103" spans="1:9" ht="25" customHeight="1">
      <c r="A7103" s="1"/>
      <c r="B7103" s="1">
        <v>337</v>
      </c>
      <c r="C7103" s="13" t="s">
        <v>47</v>
      </c>
      <c r="D7103" s="4">
        <v>45199</v>
      </c>
      <c r="E7103" s="4">
        <v>45217</v>
      </c>
      <c r="F7103" s="5">
        <v>5.4935927157217845</v>
      </c>
      <c r="G7103" s="5">
        <f>'PG facts'!E49</f>
        <v>9</v>
      </c>
      <c r="H7103" s="5">
        <f t="shared" si="220"/>
        <v>30.179560926231453</v>
      </c>
      <c r="I7103" s="5">
        <f t="shared" si="221"/>
        <v>49.442334441496058</v>
      </c>
    </row>
    <row r="7104" spans="1:9" ht="25" customHeight="1">
      <c r="A7104" s="1"/>
      <c r="B7104" s="1">
        <v>337</v>
      </c>
      <c r="C7104" s="13" t="s">
        <v>47</v>
      </c>
      <c r="D7104" s="4">
        <v>45291</v>
      </c>
      <c r="E7104" s="4">
        <v>45314</v>
      </c>
      <c r="F7104" s="5">
        <v>4.2122165191533556</v>
      </c>
      <c r="G7104" s="5">
        <f>'PG facts'!E56</f>
        <v>7</v>
      </c>
      <c r="H7104" s="5">
        <f t="shared" si="220"/>
        <v>17.742768004228413</v>
      </c>
      <c r="I7104" s="5">
        <f t="shared" si="221"/>
        <v>29.48551563407349</v>
      </c>
    </row>
    <row r="7105" spans="1:9" ht="25" customHeight="1">
      <c r="A7105" s="1"/>
      <c r="B7105" s="1">
        <v>337</v>
      </c>
      <c r="C7105" s="13" t="s">
        <v>47</v>
      </c>
      <c r="D7105" s="4">
        <v>45382</v>
      </c>
      <c r="E7105" s="4">
        <v>45401</v>
      </c>
      <c r="F7105" s="5">
        <v>3.636809635836169</v>
      </c>
      <c r="G7105" s="5">
        <f>'PG facts'!E63</f>
        <v>10</v>
      </c>
      <c r="H7105" s="5">
        <f t="shared" si="220"/>
        <v>13.226384327310809</v>
      </c>
      <c r="I7105" s="5">
        <f t="shared" si="221"/>
        <v>36.36809635836169</v>
      </c>
    </row>
    <row r="7106" spans="1:9" ht="25" customHeight="1">
      <c r="A7106" s="1"/>
      <c r="B7106" s="1">
        <v>337</v>
      </c>
      <c r="C7106" s="13" t="s">
        <v>47</v>
      </c>
      <c r="D7106" s="4">
        <v>45473</v>
      </c>
      <c r="E7106" s="4">
        <v>45503</v>
      </c>
      <c r="F7106" s="5">
        <v>1.6547550061168037</v>
      </c>
      <c r="G7106" s="5">
        <f>'PG facts'!E70</f>
        <v>5</v>
      </c>
      <c r="H7106" s="5">
        <f t="shared" si="220"/>
        <v>2.7382141302686231</v>
      </c>
      <c r="I7106" s="5">
        <f t="shared" si="221"/>
        <v>8.2737750305840194</v>
      </c>
    </row>
    <row r="7107" spans="1:9" ht="25" customHeight="1">
      <c r="A7107" s="1"/>
      <c r="B7107" s="1">
        <v>337</v>
      </c>
      <c r="C7107" s="13" t="s">
        <v>47</v>
      </c>
      <c r="D7107" s="4">
        <v>45565</v>
      </c>
      <c r="E7107" s="4">
        <v>45583</v>
      </c>
      <c r="F7107" s="5">
        <v>0.37330111522773102</v>
      </c>
      <c r="G7107" s="5">
        <f>'PG facts'!E77</f>
        <v>1</v>
      </c>
      <c r="H7107" s="5">
        <f t="shared" si="220"/>
        <v>0.13935372263026771</v>
      </c>
      <c r="I7107" s="5">
        <f t="shared" si="221"/>
        <v>0.37330111522773102</v>
      </c>
    </row>
    <row r="7108" spans="1:9" ht="25" customHeight="1">
      <c r="A7108" s="1"/>
      <c r="B7108" s="1">
        <v>337</v>
      </c>
      <c r="C7108" s="13" t="s">
        <v>47</v>
      </c>
      <c r="D7108" s="4">
        <v>45657</v>
      </c>
      <c r="E7108" s="4">
        <v>45679</v>
      </c>
      <c r="F7108" s="5">
        <v>0.34106845677743802</v>
      </c>
      <c r="G7108" s="5">
        <f>'PG facts'!E84</f>
        <v>1</v>
      </c>
      <c r="H7108" s="5">
        <f t="shared" si="220"/>
        <v>0.11632769220854311</v>
      </c>
      <c r="I7108" s="5">
        <f t="shared" si="221"/>
        <v>0.34106845677743802</v>
      </c>
    </row>
    <row r="7109" spans="1:9" ht="25" customHeight="1">
      <c r="A7109" s="1"/>
      <c r="B7109" s="1">
        <v>337</v>
      </c>
      <c r="C7109" s="13" t="s">
        <v>47</v>
      </c>
      <c r="D7109" s="4">
        <v>45747</v>
      </c>
      <c r="E7109" s="4">
        <v>45771</v>
      </c>
      <c r="F7109" s="5">
        <v>0.23594619830289432</v>
      </c>
      <c r="G7109" s="5">
        <f>'PG facts'!E91</f>
        <v>2</v>
      </c>
      <c r="H7109" s="5">
        <f t="shared" si="220"/>
        <v>5.5670608493588729E-2</v>
      </c>
      <c r="I7109" s="5">
        <f t="shared" si="221"/>
        <v>0.47189239660578863</v>
      </c>
    </row>
    <row r="7110" spans="1:9" ht="25" customHeight="1">
      <c r="A7110" s="1"/>
      <c r="B7110" s="1">
        <v>337</v>
      </c>
      <c r="C7110" s="13" t="s">
        <v>47</v>
      </c>
      <c r="D7110" s="4">
        <v>45838</v>
      </c>
      <c r="E7110" s="4">
        <v>45867</v>
      </c>
      <c r="F7110" s="5">
        <v>0.50578250048436413</v>
      </c>
      <c r="G7110" s="5">
        <f>'PG facts'!E98</f>
        <v>4</v>
      </c>
      <c r="H7110" s="5">
        <f t="shared" ref="H7110:H7173" si="222">F7110^2</f>
        <v>0.25581593779621581</v>
      </c>
      <c r="I7110" s="5">
        <f t="shared" ref="I7110:I7173" si="223">F7110*G7110</f>
        <v>2.0231300019374565</v>
      </c>
    </row>
    <row r="7111" spans="1:9" ht="25" customHeight="1">
      <c r="A7111" s="1"/>
      <c r="B7111" s="1">
        <v>337</v>
      </c>
      <c r="C7111" s="13" t="s">
        <v>50</v>
      </c>
      <c r="D7111" s="4">
        <v>44742</v>
      </c>
      <c r="E7111" s="4">
        <v>44771</v>
      </c>
      <c r="F7111" s="5">
        <v>1.0280001916822323</v>
      </c>
      <c r="G7111" s="5">
        <f>'PG facts'!E14</f>
        <v>6</v>
      </c>
      <c r="H7111" s="5">
        <f t="shared" si="222"/>
        <v>1.0567843940987065</v>
      </c>
      <c r="I7111" s="5">
        <f t="shared" si="223"/>
        <v>6.168001150093394</v>
      </c>
    </row>
    <row r="7112" spans="1:9" ht="25" customHeight="1">
      <c r="A7112" s="1"/>
      <c r="B7112" s="1">
        <v>337</v>
      </c>
      <c r="C7112" s="13" t="s">
        <v>50</v>
      </c>
      <c r="D7112" s="4">
        <v>44834</v>
      </c>
      <c r="E7112" s="4">
        <v>44853</v>
      </c>
      <c r="F7112" s="5">
        <v>2.9122729416084958</v>
      </c>
      <c r="G7112" s="5">
        <f>'PG facts'!E21</f>
        <v>8</v>
      </c>
      <c r="H7112" s="5">
        <f t="shared" si="222"/>
        <v>8.4813336864250015</v>
      </c>
      <c r="I7112" s="5">
        <f t="shared" si="223"/>
        <v>23.298183532867967</v>
      </c>
    </row>
    <row r="7113" spans="1:9" ht="25" customHeight="1">
      <c r="A7113" s="1"/>
      <c r="B7113" s="1">
        <v>337</v>
      </c>
      <c r="C7113" s="13" t="s">
        <v>50</v>
      </c>
      <c r="D7113" s="4">
        <v>44926</v>
      </c>
      <c r="E7113" s="4">
        <v>44945</v>
      </c>
      <c r="F7113" s="5">
        <v>5.8502773415310516</v>
      </c>
      <c r="G7113" s="5">
        <f>'PG facts'!E28</f>
        <v>11</v>
      </c>
      <c r="H7113" s="5">
        <f t="shared" si="222"/>
        <v>34.225744972831627</v>
      </c>
      <c r="I7113" s="5">
        <f t="shared" si="223"/>
        <v>64.353050756841569</v>
      </c>
    </row>
    <row r="7114" spans="1:9" ht="25" customHeight="1">
      <c r="A7114" s="1"/>
      <c r="B7114" s="1">
        <v>337</v>
      </c>
      <c r="C7114" s="13" t="s">
        <v>50</v>
      </c>
      <c r="D7114" s="4">
        <v>45016</v>
      </c>
      <c r="E7114" s="4">
        <v>45037</v>
      </c>
      <c r="F7114" s="5">
        <v>7.2560334575520802</v>
      </c>
      <c r="G7114" s="5">
        <f>'PG facts'!E35</f>
        <v>10</v>
      </c>
      <c r="H7114" s="5">
        <f t="shared" si="222"/>
        <v>52.650021537115194</v>
      </c>
      <c r="I7114" s="5">
        <f t="shared" si="223"/>
        <v>72.560334575520798</v>
      </c>
    </row>
    <row r="7115" spans="1:9" ht="25" customHeight="1">
      <c r="A7115" s="1"/>
      <c r="B7115" s="1">
        <v>337</v>
      </c>
      <c r="C7115" s="13" t="s">
        <v>50</v>
      </c>
      <c r="D7115" s="4">
        <v>45107</v>
      </c>
      <c r="E7115" s="4">
        <v>45135</v>
      </c>
      <c r="F7115" s="5">
        <v>6.7723940234483804</v>
      </c>
      <c r="G7115" s="5">
        <f>'PG facts'!E42</f>
        <v>9</v>
      </c>
      <c r="H7115" s="5">
        <f t="shared" si="222"/>
        <v>45.865320808839343</v>
      </c>
      <c r="I7115" s="5">
        <f t="shared" si="223"/>
        <v>60.951546211035421</v>
      </c>
    </row>
    <row r="7116" spans="1:9" ht="25" customHeight="1">
      <c r="A7116" s="1"/>
      <c r="B7116" s="1">
        <v>337</v>
      </c>
      <c r="C7116" s="13" t="s">
        <v>50</v>
      </c>
      <c r="D7116" s="4">
        <v>45199</v>
      </c>
      <c r="E7116" s="4">
        <v>45217</v>
      </c>
      <c r="F7116" s="5">
        <v>7.0582272321790596</v>
      </c>
      <c r="G7116" s="5">
        <f>'PG facts'!E49</f>
        <v>9</v>
      </c>
      <c r="H7116" s="5">
        <f t="shared" si="222"/>
        <v>49.818571661074067</v>
      </c>
      <c r="I7116" s="5">
        <f t="shared" si="223"/>
        <v>63.524045089611533</v>
      </c>
    </row>
    <row r="7117" spans="1:9" ht="25" customHeight="1">
      <c r="A7117" s="1"/>
      <c r="B7117" s="1">
        <v>337</v>
      </c>
      <c r="C7117" s="13" t="s">
        <v>50</v>
      </c>
      <c r="D7117" s="4">
        <v>45291</v>
      </c>
      <c r="E7117" s="4">
        <v>45314</v>
      </c>
      <c r="F7117" s="5">
        <v>5.4935927157217845</v>
      </c>
      <c r="G7117" s="5">
        <f>'PG facts'!E56</f>
        <v>7</v>
      </c>
      <c r="H7117" s="5">
        <f t="shared" si="222"/>
        <v>30.179560926231453</v>
      </c>
      <c r="I7117" s="5">
        <f t="shared" si="223"/>
        <v>38.455149010052494</v>
      </c>
    </row>
    <row r="7118" spans="1:9" ht="25" customHeight="1">
      <c r="A7118" s="1"/>
      <c r="B7118" s="1">
        <v>337</v>
      </c>
      <c r="C7118" s="13" t="s">
        <v>50</v>
      </c>
      <c r="D7118" s="4">
        <v>45382</v>
      </c>
      <c r="E7118" s="4">
        <v>45401</v>
      </c>
      <c r="F7118" s="5">
        <v>4.2122165191533556</v>
      </c>
      <c r="G7118" s="5">
        <f>'PG facts'!E63</f>
        <v>10</v>
      </c>
      <c r="H7118" s="5">
        <f t="shared" si="222"/>
        <v>17.742768004228413</v>
      </c>
      <c r="I7118" s="5">
        <f t="shared" si="223"/>
        <v>42.122165191533554</v>
      </c>
    </row>
    <row r="7119" spans="1:9" ht="25" customHeight="1">
      <c r="A7119" s="1"/>
      <c r="B7119" s="1">
        <v>337</v>
      </c>
      <c r="C7119" s="13" t="s">
        <v>50</v>
      </c>
      <c r="D7119" s="4">
        <v>45473</v>
      </c>
      <c r="E7119" s="4">
        <v>45503</v>
      </c>
      <c r="F7119" s="5">
        <v>3.636809635836169</v>
      </c>
      <c r="G7119" s="5">
        <f>'PG facts'!E70</f>
        <v>5</v>
      </c>
      <c r="H7119" s="5">
        <f t="shared" si="222"/>
        <v>13.226384327310809</v>
      </c>
      <c r="I7119" s="5">
        <f t="shared" si="223"/>
        <v>18.184048179180845</v>
      </c>
    </row>
    <row r="7120" spans="1:9" ht="25" customHeight="1">
      <c r="A7120" s="1"/>
      <c r="B7120" s="1">
        <v>337</v>
      </c>
      <c r="C7120" s="13" t="s">
        <v>50</v>
      </c>
      <c r="D7120" s="4">
        <v>45565</v>
      </c>
      <c r="E7120" s="4">
        <v>45583</v>
      </c>
      <c r="F7120" s="5">
        <v>1.6547550061168037</v>
      </c>
      <c r="G7120" s="5">
        <f>'PG facts'!E77</f>
        <v>1</v>
      </c>
      <c r="H7120" s="5">
        <f t="shared" si="222"/>
        <v>2.7382141302686231</v>
      </c>
      <c r="I7120" s="5">
        <f t="shared" si="223"/>
        <v>1.6547550061168037</v>
      </c>
    </row>
    <row r="7121" spans="1:9" ht="25" customHeight="1">
      <c r="A7121" s="1"/>
      <c r="B7121" s="1">
        <v>337</v>
      </c>
      <c r="C7121" s="13" t="s">
        <v>50</v>
      </c>
      <c r="D7121" s="4">
        <v>45657</v>
      </c>
      <c r="E7121" s="4">
        <v>45679</v>
      </c>
      <c r="F7121" s="5">
        <v>0.37330111522773102</v>
      </c>
      <c r="G7121" s="5">
        <f>'PG facts'!E84</f>
        <v>1</v>
      </c>
      <c r="H7121" s="5">
        <f t="shared" si="222"/>
        <v>0.13935372263026771</v>
      </c>
      <c r="I7121" s="5">
        <f t="shared" si="223"/>
        <v>0.37330111522773102</v>
      </c>
    </row>
    <row r="7122" spans="1:9" ht="25" customHeight="1">
      <c r="A7122" s="1"/>
      <c r="B7122" s="1">
        <v>337</v>
      </c>
      <c r="C7122" s="13" t="s">
        <v>50</v>
      </c>
      <c r="D7122" s="4">
        <v>45747</v>
      </c>
      <c r="E7122" s="4">
        <v>45771</v>
      </c>
      <c r="F7122" s="5">
        <v>0.34106845677743802</v>
      </c>
      <c r="G7122" s="5">
        <f>'PG facts'!E91</f>
        <v>2</v>
      </c>
      <c r="H7122" s="5">
        <f t="shared" si="222"/>
        <v>0.11632769220854311</v>
      </c>
      <c r="I7122" s="5">
        <f t="shared" si="223"/>
        <v>0.68213691355487605</v>
      </c>
    </row>
    <row r="7123" spans="1:9" ht="25" customHeight="1">
      <c r="A7123" s="1"/>
      <c r="B7123" s="1">
        <v>337</v>
      </c>
      <c r="C7123" s="13" t="s">
        <v>50</v>
      </c>
      <c r="D7123" s="4">
        <v>45838</v>
      </c>
      <c r="E7123" s="4">
        <v>45867</v>
      </c>
      <c r="F7123" s="5">
        <v>0.23594619830289432</v>
      </c>
      <c r="G7123" s="5">
        <f>'PG facts'!E98</f>
        <v>4</v>
      </c>
      <c r="H7123" s="5">
        <f t="shared" si="222"/>
        <v>5.5670608493588729E-2</v>
      </c>
      <c r="I7123" s="5">
        <f t="shared" si="223"/>
        <v>0.94378479321157727</v>
      </c>
    </row>
    <row r="7124" spans="1:9" ht="25" customHeight="1">
      <c r="A7124" s="1"/>
      <c r="B7124" s="1">
        <v>338</v>
      </c>
      <c r="C7124" s="13" t="s">
        <v>47</v>
      </c>
      <c r="D7124" s="4">
        <v>44651</v>
      </c>
      <c r="E7124" s="4">
        <v>44671</v>
      </c>
      <c r="F7124" s="5">
        <v>1.0280001916822323</v>
      </c>
      <c r="G7124" s="5">
        <f>'PG facts'!E7</f>
        <v>6</v>
      </c>
      <c r="H7124" s="5">
        <f t="shared" si="222"/>
        <v>1.0567843940987065</v>
      </c>
      <c r="I7124" s="5">
        <f t="shared" si="223"/>
        <v>6.168001150093394</v>
      </c>
    </row>
    <row r="7125" spans="1:9" ht="25" customHeight="1">
      <c r="A7125" s="1"/>
      <c r="B7125" s="1">
        <v>338</v>
      </c>
      <c r="C7125" s="13" t="s">
        <v>47</v>
      </c>
      <c r="D7125" s="4">
        <v>44742</v>
      </c>
      <c r="E7125" s="4">
        <v>44771</v>
      </c>
      <c r="F7125" s="5">
        <v>2.9122729416084958</v>
      </c>
      <c r="G7125" s="5">
        <f>'PG facts'!E14</f>
        <v>6</v>
      </c>
      <c r="H7125" s="5">
        <f t="shared" si="222"/>
        <v>8.4813336864250015</v>
      </c>
      <c r="I7125" s="5">
        <f t="shared" si="223"/>
        <v>17.473637649650975</v>
      </c>
    </row>
    <row r="7126" spans="1:9" ht="25" customHeight="1">
      <c r="A7126" s="1"/>
      <c r="B7126" s="1">
        <v>338</v>
      </c>
      <c r="C7126" s="13" t="s">
        <v>47</v>
      </c>
      <c r="D7126" s="4">
        <v>44834</v>
      </c>
      <c r="E7126" s="4">
        <v>44853</v>
      </c>
      <c r="F7126" s="5">
        <v>5.8502773415310516</v>
      </c>
      <c r="G7126" s="5">
        <f>'PG facts'!E21</f>
        <v>8</v>
      </c>
      <c r="H7126" s="5">
        <f t="shared" si="222"/>
        <v>34.225744972831627</v>
      </c>
      <c r="I7126" s="5">
        <f t="shared" si="223"/>
        <v>46.802218732248413</v>
      </c>
    </row>
    <row r="7127" spans="1:9" ht="25" customHeight="1">
      <c r="A7127" s="1"/>
      <c r="B7127" s="1">
        <v>338</v>
      </c>
      <c r="C7127" s="13" t="s">
        <v>47</v>
      </c>
      <c r="D7127" s="4">
        <v>44926</v>
      </c>
      <c r="E7127" s="4">
        <v>44945</v>
      </c>
      <c r="F7127" s="5">
        <v>7.2560334575520802</v>
      </c>
      <c r="G7127" s="5">
        <f>'PG facts'!E28</f>
        <v>11</v>
      </c>
      <c r="H7127" s="5">
        <f t="shared" si="222"/>
        <v>52.650021537115194</v>
      </c>
      <c r="I7127" s="5">
        <f t="shared" si="223"/>
        <v>79.816368033072877</v>
      </c>
    </row>
    <row r="7128" spans="1:9" ht="25" customHeight="1">
      <c r="A7128" s="1"/>
      <c r="B7128" s="1">
        <v>338</v>
      </c>
      <c r="C7128" s="13" t="s">
        <v>47</v>
      </c>
      <c r="D7128" s="4">
        <v>45016</v>
      </c>
      <c r="E7128" s="4">
        <v>45037</v>
      </c>
      <c r="F7128" s="5">
        <v>6.7723940234483804</v>
      </c>
      <c r="G7128" s="5">
        <f>'PG facts'!E35</f>
        <v>10</v>
      </c>
      <c r="H7128" s="5">
        <f t="shared" si="222"/>
        <v>45.865320808839343</v>
      </c>
      <c r="I7128" s="5">
        <f t="shared" si="223"/>
        <v>67.723940234483806</v>
      </c>
    </row>
    <row r="7129" spans="1:9" ht="25" customHeight="1">
      <c r="A7129" s="1"/>
      <c r="B7129" s="1">
        <v>338</v>
      </c>
      <c r="C7129" s="13" t="s">
        <v>47</v>
      </c>
      <c r="D7129" s="4">
        <v>45107</v>
      </c>
      <c r="E7129" s="4">
        <v>45135</v>
      </c>
      <c r="F7129" s="5">
        <v>7.0582272321790596</v>
      </c>
      <c r="G7129" s="5">
        <f>'PG facts'!E42</f>
        <v>9</v>
      </c>
      <c r="H7129" s="5">
        <f t="shared" si="222"/>
        <v>49.818571661074067</v>
      </c>
      <c r="I7129" s="5">
        <f t="shared" si="223"/>
        <v>63.524045089611533</v>
      </c>
    </row>
    <row r="7130" spans="1:9" ht="25" customHeight="1">
      <c r="A7130" s="1"/>
      <c r="B7130" s="1">
        <v>338</v>
      </c>
      <c r="C7130" s="13" t="s">
        <v>47</v>
      </c>
      <c r="D7130" s="4">
        <v>45199</v>
      </c>
      <c r="E7130" s="4">
        <v>45217</v>
      </c>
      <c r="F7130" s="5">
        <v>5.4935927157217845</v>
      </c>
      <c r="G7130" s="5">
        <f>'PG facts'!E49</f>
        <v>9</v>
      </c>
      <c r="H7130" s="5">
        <f t="shared" si="222"/>
        <v>30.179560926231453</v>
      </c>
      <c r="I7130" s="5">
        <f t="shared" si="223"/>
        <v>49.442334441496058</v>
      </c>
    </row>
    <row r="7131" spans="1:9" ht="25" customHeight="1">
      <c r="A7131" s="1"/>
      <c r="B7131" s="1">
        <v>338</v>
      </c>
      <c r="C7131" s="13" t="s">
        <v>47</v>
      </c>
      <c r="D7131" s="4">
        <v>45291</v>
      </c>
      <c r="E7131" s="4">
        <v>45314</v>
      </c>
      <c r="F7131" s="5">
        <v>4.2122165191533556</v>
      </c>
      <c r="G7131" s="5">
        <f>'PG facts'!E56</f>
        <v>7</v>
      </c>
      <c r="H7131" s="5">
        <f t="shared" si="222"/>
        <v>17.742768004228413</v>
      </c>
      <c r="I7131" s="5">
        <f t="shared" si="223"/>
        <v>29.48551563407349</v>
      </c>
    </row>
    <row r="7132" spans="1:9" ht="25" customHeight="1">
      <c r="A7132" s="1"/>
      <c r="B7132" s="1">
        <v>338</v>
      </c>
      <c r="C7132" s="13" t="s">
        <v>47</v>
      </c>
      <c r="D7132" s="4">
        <v>45382</v>
      </c>
      <c r="E7132" s="4">
        <v>45401</v>
      </c>
      <c r="F7132" s="5">
        <v>3.636809635836169</v>
      </c>
      <c r="G7132" s="5">
        <f>'PG facts'!E63</f>
        <v>10</v>
      </c>
      <c r="H7132" s="5">
        <f t="shared" si="222"/>
        <v>13.226384327310809</v>
      </c>
      <c r="I7132" s="5">
        <f t="shared" si="223"/>
        <v>36.36809635836169</v>
      </c>
    </row>
    <row r="7133" spans="1:9" ht="25" customHeight="1">
      <c r="A7133" s="1"/>
      <c r="B7133" s="1">
        <v>338</v>
      </c>
      <c r="C7133" s="13" t="s">
        <v>47</v>
      </c>
      <c r="D7133" s="4">
        <v>45473</v>
      </c>
      <c r="E7133" s="4">
        <v>45503</v>
      </c>
      <c r="F7133" s="5">
        <v>1.6547550061168037</v>
      </c>
      <c r="G7133" s="5">
        <f>'PG facts'!E70</f>
        <v>5</v>
      </c>
      <c r="H7133" s="5">
        <f t="shared" si="222"/>
        <v>2.7382141302686231</v>
      </c>
      <c r="I7133" s="5">
        <f t="shared" si="223"/>
        <v>8.2737750305840194</v>
      </c>
    </row>
    <row r="7134" spans="1:9" ht="25" customHeight="1">
      <c r="A7134" s="1"/>
      <c r="B7134" s="1">
        <v>338</v>
      </c>
      <c r="C7134" s="13" t="s">
        <v>47</v>
      </c>
      <c r="D7134" s="4">
        <v>45565</v>
      </c>
      <c r="E7134" s="4">
        <v>45583</v>
      </c>
      <c r="F7134" s="5">
        <v>0.37330111522773102</v>
      </c>
      <c r="G7134" s="5">
        <f>'PG facts'!E77</f>
        <v>1</v>
      </c>
      <c r="H7134" s="5">
        <f t="shared" si="222"/>
        <v>0.13935372263026771</v>
      </c>
      <c r="I7134" s="5">
        <f t="shared" si="223"/>
        <v>0.37330111522773102</v>
      </c>
    </row>
    <row r="7135" spans="1:9" ht="25" customHeight="1">
      <c r="A7135" s="1"/>
      <c r="B7135" s="1">
        <v>338</v>
      </c>
      <c r="C7135" s="13" t="s">
        <v>47</v>
      </c>
      <c r="D7135" s="4">
        <v>45657</v>
      </c>
      <c r="E7135" s="4">
        <v>45679</v>
      </c>
      <c r="F7135" s="5">
        <v>0.34106845677743802</v>
      </c>
      <c r="G7135" s="5">
        <f>'PG facts'!E84</f>
        <v>1</v>
      </c>
      <c r="H7135" s="5">
        <f t="shared" si="222"/>
        <v>0.11632769220854311</v>
      </c>
      <c r="I7135" s="5">
        <f t="shared" si="223"/>
        <v>0.34106845677743802</v>
      </c>
    </row>
    <row r="7136" spans="1:9" ht="25" customHeight="1">
      <c r="A7136" s="1"/>
      <c r="B7136" s="1">
        <v>338</v>
      </c>
      <c r="C7136" s="13" t="s">
        <v>47</v>
      </c>
      <c r="D7136" s="4">
        <v>45747</v>
      </c>
      <c r="E7136" s="4">
        <v>45771</v>
      </c>
      <c r="F7136" s="5">
        <v>0.23594619830289432</v>
      </c>
      <c r="G7136" s="5">
        <f>'PG facts'!E91</f>
        <v>2</v>
      </c>
      <c r="H7136" s="5">
        <f t="shared" si="222"/>
        <v>5.5670608493588729E-2</v>
      </c>
      <c r="I7136" s="5">
        <f t="shared" si="223"/>
        <v>0.47189239660578863</v>
      </c>
    </row>
    <row r="7137" spans="1:9" ht="25" customHeight="1">
      <c r="A7137" s="1"/>
      <c r="B7137" s="1">
        <v>338</v>
      </c>
      <c r="C7137" s="13" t="s">
        <v>47</v>
      </c>
      <c r="D7137" s="4">
        <v>45838</v>
      </c>
      <c r="E7137" s="4">
        <v>45867</v>
      </c>
      <c r="F7137" s="5">
        <v>0.50578250048436413</v>
      </c>
      <c r="G7137" s="5">
        <f>'PG facts'!E98</f>
        <v>4</v>
      </c>
      <c r="H7137" s="5">
        <f t="shared" si="222"/>
        <v>0.25581593779621581</v>
      </c>
      <c r="I7137" s="5">
        <f t="shared" si="223"/>
        <v>2.0231300019374565</v>
      </c>
    </row>
    <row r="7138" spans="1:9" ht="25" customHeight="1">
      <c r="A7138" s="1"/>
      <c r="B7138" s="1">
        <v>338</v>
      </c>
      <c r="C7138" s="13" t="s">
        <v>50</v>
      </c>
      <c r="D7138" s="4">
        <v>44742</v>
      </c>
      <c r="E7138" s="4">
        <v>44771</v>
      </c>
      <c r="F7138" s="5">
        <v>1.0280001916822323</v>
      </c>
      <c r="G7138" s="5">
        <f>'PG facts'!E14</f>
        <v>6</v>
      </c>
      <c r="H7138" s="5">
        <f t="shared" si="222"/>
        <v>1.0567843940987065</v>
      </c>
      <c r="I7138" s="5">
        <f t="shared" si="223"/>
        <v>6.168001150093394</v>
      </c>
    </row>
    <row r="7139" spans="1:9" ht="25" customHeight="1">
      <c r="A7139" s="1"/>
      <c r="B7139" s="1">
        <v>338</v>
      </c>
      <c r="C7139" s="13" t="s">
        <v>50</v>
      </c>
      <c r="D7139" s="4">
        <v>44834</v>
      </c>
      <c r="E7139" s="4">
        <v>44853</v>
      </c>
      <c r="F7139" s="5">
        <v>2.9122729416084958</v>
      </c>
      <c r="G7139" s="5">
        <f>'PG facts'!E21</f>
        <v>8</v>
      </c>
      <c r="H7139" s="5">
        <f t="shared" si="222"/>
        <v>8.4813336864250015</v>
      </c>
      <c r="I7139" s="5">
        <f t="shared" si="223"/>
        <v>23.298183532867967</v>
      </c>
    </row>
    <row r="7140" spans="1:9" ht="25" customHeight="1">
      <c r="A7140" s="1"/>
      <c r="B7140" s="1">
        <v>338</v>
      </c>
      <c r="C7140" s="13" t="s">
        <v>50</v>
      </c>
      <c r="D7140" s="4">
        <v>44926</v>
      </c>
      <c r="E7140" s="4">
        <v>44945</v>
      </c>
      <c r="F7140" s="5">
        <v>5.8502773415310516</v>
      </c>
      <c r="G7140" s="5">
        <f>'PG facts'!E28</f>
        <v>11</v>
      </c>
      <c r="H7140" s="5">
        <f t="shared" si="222"/>
        <v>34.225744972831627</v>
      </c>
      <c r="I7140" s="5">
        <f t="shared" si="223"/>
        <v>64.353050756841569</v>
      </c>
    </row>
    <row r="7141" spans="1:9" ht="25" customHeight="1">
      <c r="A7141" s="1"/>
      <c r="B7141" s="1">
        <v>338</v>
      </c>
      <c r="C7141" s="13" t="s">
        <v>50</v>
      </c>
      <c r="D7141" s="4">
        <v>45016</v>
      </c>
      <c r="E7141" s="4">
        <v>45037</v>
      </c>
      <c r="F7141" s="5">
        <v>7.2560334575520802</v>
      </c>
      <c r="G7141" s="5">
        <f>'PG facts'!E35</f>
        <v>10</v>
      </c>
      <c r="H7141" s="5">
        <f t="shared" si="222"/>
        <v>52.650021537115194</v>
      </c>
      <c r="I7141" s="5">
        <f t="shared" si="223"/>
        <v>72.560334575520798</v>
      </c>
    </row>
    <row r="7142" spans="1:9" ht="25" customHeight="1">
      <c r="A7142" s="1"/>
      <c r="B7142" s="1">
        <v>338</v>
      </c>
      <c r="C7142" s="13" t="s">
        <v>50</v>
      </c>
      <c r="D7142" s="4">
        <v>45107</v>
      </c>
      <c r="E7142" s="4">
        <v>45135</v>
      </c>
      <c r="F7142" s="5">
        <v>6.7723940234483804</v>
      </c>
      <c r="G7142" s="5">
        <f>'PG facts'!E42</f>
        <v>9</v>
      </c>
      <c r="H7142" s="5">
        <f t="shared" si="222"/>
        <v>45.865320808839343</v>
      </c>
      <c r="I7142" s="5">
        <f t="shared" si="223"/>
        <v>60.951546211035421</v>
      </c>
    </row>
    <row r="7143" spans="1:9" ht="25" customHeight="1">
      <c r="A7143" s="1"/>
      <c r="B7143" s="1">
        <v>338</v>
      </c>
      <c r="C7143" s="13" t="s">
        <v>50</v>
      </c>
      <c r="D7143" s="4">
        <v>45199</v>
      </c>
      <c r="E7143" s="4">
        <v>45217</v>
      </c>
      <c r="F7143" s="5">
        <v>7.0582272321790596</v>
      </c>
      <c r="G7143" s="5">
        <f>'PG facts'!E49</f>
        <v>9</v>
      </c>
      <c r="H7143" s="5">
        <f t="shared" si="222"/>
        <v>49.818571661074067</v>
      </c>
      <c r="I7143" s="5">
        <f t="shared" si="223"/>
        <v>63.524045089611533</v>
      </c>
    </row>
    <row r="7144" spans="1:9" ht="25" customHeight="1">
      <c r="A7144" s="1"/>
      <c r="B7144" s="1">
        <v>338</v>
      </c>
      <c r="C7144" s="13" t="s">
        <v>50</v>
      </c>
      <c r="D7144" s="4">
        <v>45291</v>
      </c>
      <c r="E7144" s="4">
        <v>45314</v>
      </c>
      <c r="F7144" s="5">
        <v>5.4935927157217845</v>
      </c>
      <c r="G7144" s="5">
        <f>'PG facts'!E56</f>
        <v>7</v>
      </c>
      <c r="H7144" s="5">
        <f t="shared" si="222"/>
        <v>30.179560926231453</v>
      </c>
      <c r="I7144" s="5">
        <f t="shared" si="223"/>
        <v>38.455149010052494</v>
      </c>
    </row>
    <row r="7145" spans="1:9" ht="25" customHeight="1">
      <c r="A7145" s="1"/>
      <c r="B7145" s="1">
        <v>338</v>
      </c>
      <c r="C7145" s="13" t="s">
        <v>50</v>
      </c>
      <c r="D7145" s="4">
        <v>45382</v>
      </c>
      <c r="E7145" s="4">
        <v>45401</v>
      </c>
      <c r="F7145" s="5">
        <v>4.2122165191533556</v>
      </c>
      <c r="G7145" s="5">
        <f>'PG facts'!E63</f>
        <v>10</v>
      </c>
      <c r="H7145" s="5">
        <f t="shared" si="222"/>
        <v>17.742768004228413</v>
      </c>
      <c r="I7145" s="5">
        <f t="shared" si="223"/>
        <v>42.122165191533554</v>
      </c>
    </row>
    <row r="7146" spans="1:9" ht="25" customHeight="1">
      <c r="A7146" s="1"/>
      <c r="B7146" s="1">
        <v>338</v>
      </c>
      <c r="C7146" s="13" t="s">
        <v>50</v>
      </c>
      <c r="D7146" s="4">
        <v>45473</v>
      </c>
      <c r="E7146" s="4">
        <v>45503</v>
      </c>
      <c r="F7146" s="5">
        <v>3.636809635836169</v>
      </c>
      <c r="G7146" s="5">
        <f>'PG facts'!E70</f>
        <v>5</v>
      </c>
      <c r="H7146" s="5">
        <f t="shared" si="222"/>
        <v>13.226384327310809</v>
      </c>
      <c r="I7146" s="5">
        <f t="shared" si="223"/>
        <v>18.184048179180845</v>
      </c>
    </row>
    <row r="7147" spans="1:9" ht="25" customHeight="1">
      <c r="A7147" s="1"/>
      <c r="B7147" s="1">
        <v>338</v>
      </c>
      <c r="C7147" s="13" t="s">
        <v>50</v>
      </c>
      <c r="D7147" s="4">
        <v>45565</v>
      </c>
      <c r="E7147" s="4">
        <v>45583</v>
      </c>
      <c r="F7147" s="5">
        <v>1.6547550061168037</v>
      </c>
      <c r="G7147" s="5">
        <f>'PG facts'!E77</f>
        <v>1</v>
      </c>
      <c r="H7147" s="5">
        <f t="shared" si="222"/>
        <v>2.7382141302686231</v>
      </c>
      <c r="I7147" s="5">
        <f t="shared" si="223"/>
        <v>1.6547550061168037</v>
      </c>
    </row>
    <row r="7148" spans="1:9" ht="25" customHeight="1">
      <c r="A7148" s="1"/>
      <c r="B7148" s="1">
        <v>338</v>
      </c>
      <c r="C7148" s="13" t="s">
        <v>50</v>
      </c>
      <c r="D7148" s="4">
        <v>45657</v>
      </c>
      <c r="E7148" s="4">
        <v>45679</v>
      </c>
      <c r="F7148" s="5">
        <v>0.37330111522773102</v>
      </c>
      <c r="G7148" s="5">
        <f>'PG facts'!E84</f>
        <v>1</v>
      </c>
      <c r="H7148" s="5">
        <f t="shared" si="222"/>
        <v>0.13935372263026771</v>
      </c>
      <c r="I7148" s="5">
        <f t="shared" si="223"/>
        <v>0.37330111522773102</v>
      </c>
    </row>
    <row r="7149" spans="1:9" ht="25" customHeight="1">
      <c r="A7149" s="1"/>
      <c r="B7149" s="1">
        <v>338</v>
      </c>
      <c r="C7149" s="13" t="s">
        <v>50</v>
      </c>
      <c r="D7149" s="4">
        <v>45747</v>
      </c>
      <c r="E7149" s="4">
        <v>45771</v>
      </c>
      <c r="F7149" s="5">
        <v>0.34106845677743802</v>
      </c>
      <c r="G7149" s="5">
        <f>'PG facts'!E91</f>
        <v>2</v>
      </c>
      <c r="H7149" s="5">
        <f t="shared" si="222"/>
        <v>0.11632769220854311</v>
      </c>
      <c r="I7149" s="5">
        <f t="shared" si="223"/>
        <v>0.68213691355487605</v>
      </c>
    </row>
    <row r="7150" spans="1:9" ht="25" customHeight="1">
      <c r="A7150" s="1"/>
      <c r="B7150" s="1">
        <v>338</v>
      </c>
      <c r="C7150" s="13" t="s">
        <v>50</v>
      </c>
      <c r="D7150" s="4">
        <v>45838</v>
      </c>
      <c r="E7150" s="4">
        <v>45867</v>
      </c>
      <c r="F7150" s="5">
        <v>0.23594619830289432</v>
      </c>
      <c r="G7150" s="5">
        <f>'PG facts'!E98</f>
        <v>4</v>
      </c>
      <c r="H7150" s="5">
        <f t="shared" si="222"/>
        <v>5.5670608493588729E-2</v>
      </c>
      <c r="I7150" s="5">
        <f t="shared" si="223"/>
        <v>0.94378479321157727</v>
      </c>
    </row>
    <row r="7151" spans="1:9" ht="25" customHeight="1">
      <c r="A7151" s="1"/>
      <c r="B7151" s="1">
        <v>339</v>
      </c>
      <c r="C7151" s="13" t="s">
        <v>47</v>
      </c>
      <c r="D7151" s="4">
        <v>44651</v>
      </c>
      <c r="E7151" s="4">
        <v>44671</v>
      </c>
      <c r="F7151" s="5">
        <v>1.0280001916822323</v>
      </c>
      <c r="G7151" s="5">
        <f>'PG facts'!E7</f>
        <v>6</v>
      </c>
      <c r="H7151" s="5">
        <f t="shared" si="222"/>
        <v>1.0567843940987065</v>
      </c>
      <c r="I7151" s="5">
        <f t="shared" si="223"/>
        <v>6.168001150093394</v>
      </c>
    </row>
    <row r="7152" spans="1:9" ht="25" customHeight="1">
      <c r="A7152" s="1"/>
      <c r="B7152" s="1">
        <v>339</v>
      </c>
      <c r="C7152" s="13" t="s">
        <v>47</v>
      </c>
      <c r="D7152" s="4">
        <v>44742</v>
      </c>
      <c r="E7152" s="4">
        <v>44771</v>
      </c>
      <c r="F7152" s="5">
        <v>2.9122729416084958</v>
      </c>
      <c r="G7152" s="5">
        <f>'PG facts'!E14</f>
        <v>6</v>
      </c>
      <c r="H7152" s="5">
        <f t="shared" si="222"/>
        <v>8.4813336864250015</v>
      </c>
      <c r="I7152" s="5">
        <f t="shared" si="223"/>
        <v>17.473637649650975</v>
      </c>
    </row>
    <row r="7153" spans="1:9" ht="25" customHeight="1">
      <c r="A7153" s="1"/>
      <c r="B7153" s="1">
        <v>339</v>
      </c>
      <c r="C7153" s="13" t="s">
        <v>47</v>
      </c>
      <c r="D7153" s="4">
        <v>44834</v>
      </c>
      <c r="E7153" s="4">
        <v>44853</v>
      </c>
      <c r="F7153" s="5">
        <v>5.8502773415310516</v>
      </c>
      <c r="G7153" s="5">
        <f>'PG facts'!E21</f>
        <v>8</v>
      </c>
      <c r="H7153" s="5">
        <f t="shared" si="222"/>
        <v>34.225744972831627</v>
      </c>
      <c r="I7153" s="5">
        <f t="shared" si="223"/>
        <v>46.802218732248413</v>
      </c>
    </row>
    <row r="7154" spans="1:9" ht="25" customHeight="1">
      <c r="A7154" s="1"/>
      <c r="B7154" s="1">
        <v>339</v>
      </c>
      <c r="C7154" s="13" t="s">
        <v>47</v>
      </c>
      <c r="D7154" s="4">
        <v>44926</v>
      </c>
      <c r="E7154" s="4">
        <v>44945</v>
      </c>
      <c r="F7154" s="5">
        <v>7.2560334575520802</v>
      </c>
      <c r="G7154" s="5">
        <f>'PG facts'!E28</f>
        <v>11</v>
      </c>
      <c r="H7154" s="5">
        <f t="shared" si="222"/>
        <v>52.650021537115194</v>
      </c>
      <c r="I7154" s="5">
        <f t="shared" si="223"/>
        <v>79.816368033072877</v>
      </c>
    </row>
    <row r="7155" spans="1:9" ht="25" customHeight="1">
      <c r="A7155" s="1"/>
      <c r="B7155" s="1">
        <v>339</v>
      </c>
      <c r="C7155" s="13" t="s">
        <v>47</v>
      </c>
      <c r="D7155" s="4">
        <v>45016</v>
      </c>
      <c r="E7155" s="4">
        <v>45037</v>
      </c>
      <c r="F7155" s="5">
        <v>6.7723940234483804</v>
      </c>
      <c r="G7155" s="5">
        <f>'PG facts'!E35</f>
        <v>10</v>
      </c>
      <c r="H7155" s="5">
        <f t="shared" si="222"/>
        <v>45.865320808839343</v>
      </c>
      <c r="I7155" s="5">
        <f t="shared" si="223"/>
        <v>67.723940234483806</v>
      </c>
    </row>
    <row r="7156" spans="1:9" ht="25" customHeight="1">
      <c r="A7156" s="1"/>
      <c r="B7156" s="1">
        <v>339</v>
      </c>
      <c r="C7156" s="13" t="s">
        <v>47</v>
      </c>
      <c r="D7156" s="4">
        <v>45107</v>
      </c>
      <c r="E7156" s="4">
        <v>45135</v>
      </c>
      <c r="F7156" s="5">
        <v>7.0582272321790596</v>
      </c>
      <c r="G7156" s="5">
        <f>'PG facts'!E42</f>
        <v>9</v>
      </c>
      <c r="H7156" s="5">
        <f t="shared" si="222"/>
        <v>49.818571661074067</v>
      </c>
      <c r="I7156" s="5">
        <f t="shared" si="223"/>
        <v>63.524045089611533</v>
      </c>
    </row>
    <row r="7157" spans="1:9" ht="25" customHeight="1">
      <c r="A7157" s="1"/>
      <c r="B7157" s="1">
        <v>339</v>
      </c>
      <c r="C7157" s="13" t="s">
        <v>47</v>
      </c>
      <c r="D7157" s="4">
        <v>45199</v>
      </c>
      <c r="E7157" s="4">
        <v>45217</v>
      </c>
      <c r="F7157" s="5">
        <v>5.4935927157217845</v>
      </c>
      <c r="G7157" s="5">
        <f>'PG facts'!E49</f>
        <v>9</v>
      </c>
      <c r="H7157" s="5">
        <f t="shared" si="222"/>
        <v>30.179560926231453</v>
      </c>
      <c r="I7157" s="5">
        <f t="shared" si="223"/>
        <v>49.442334441496058</v>
      </c>
    </row>
    <row r="7158" spans="1:9" ht="25" customHeight="1">
      <c r="A7158" s="1"/>
      <c r="B7158" s="1">
        <v>339</v>
      </c>
      <c r="C7158" s="13" t="s">
        <v>47</v>
      </c>
      <c r="D7158" s="4">
        <v>45291</v>
      </c>
      <c r="E7158" s="4">
        <v>45314</v>
      </c>
      <c r="F7158" s="5">
        <v>4.2122165191533556</v>
      </c>
      <c r="G7158" s="5">
        <f>'PG facts'!E56</f>
        <v>7</v>
      </c>
      <c r="H7158" s="5">
        <f t="shared" si="222"/>
        <v>17.742768004228413</v>
      </c>
      <c r="I7158" s="5">
        <f t="shared" si="223"/>
        <v>29.48551563407349</v>
      </c>
    </row>
    <row r="7159" spans="1:9" ht="25" customHeight="1">
      <c r="A7159" s="1"/>
      <c r="B7159" s="1">
        <v>339</v>
      </c>
      <c r="C7159" s="13" t="s">
        <v>47</v>
      </c>
      <c r="D7159" s="4">
        <v>45382</v>
      </c>
      <c r="E7159" s="4">
        <v>45401</v>
      </c>
      <c r="F7159" s="5">
        <v>3.636809635836169</v>
      </c>
      <c r="G7159" s="5">
        <f>'PG facts'!E63</f>
        <v>10</v>
      </c>
      <c r="H7159" s="5">
        <f t="shared" si="222"/>
        <v>13.226384327310809</v>
      </c>
      <c r="I7159" s="5">
        <f t="shared" si="223"/>
        <v>36.36809635836169</v>
      </c>
    </row>
    <row r="7160" spans="1:9" ht="25" customHeight="1">
      <c r="A7160" s="1"/>
      <c r="B7160" s="1">
        <v>339</v>
      </c>
      <c r="C7160" s="13" t="s">
        <v>47</v>
      </c>
      <c r="D7160" s="4">
        <v>45473</v>
      </c>
      <c r="E7160" s="4">
        <v>45503</v>
      </c>
      <c r="F7160" s="5">
        <v>1.6547550061168037</v>
      </c>
      <c r="G7160" s="5">
        <f>'PG facts'!E70</f>
        <v>5</v>
      </c>
      <c r="H7160" s="5">
        <f t="shared" si="222"/>
        <v>2.7382141302686231</v>
      </c>
      <c r="I7160" s="5">
        <f t="shared" si="223"/>
        <v>8.2737750305840194</v>
      </c>
    </row>
    <row r="7161" spans="1:9" ht="25" customHeight="1">
      <c r="A7161" s="1"/>
      <c r="B7161" s="1">
        <v>339</v>
      </c>
      <c r="C7161" s="13" t="s">
        <v>47</v>
      </c>
      <c r="D7161" s="4">
        <v>45565</v>
      </c>
      <c r="E7161" s="4">
        <v>45583</v>
      </c>
      <c r="F7161" s="5">
        <v>0.37330111522773102</v>
      </c>
      <c r="G7161" s="5">
        <f>'PG facts'!E77</f>
        <v>1</v>
      </c>
      <c r="H7161" s="5">
        <f t="shared" si="222"/>
        <v>0.13935372263026771</v>
      </c>
      <c r="I7161" s="5">
        <f t="shared" si="223"/>
        <v>0.37330111522773102</v>
      </c>
    </row>
    <row r="7162" spans="1:9" ht="25" customHeight="1">
      <c r="A7162" s="1"/>
      <c r="B7162" s="1">
        <v>339</v>
      </c>
      <c r="C7162" s="13" t="s">
        <v>47</v>
      </c>
      <c r="D7162" s="4">
        <v>45657</v>
      </c>
      <c r="E7162" s="4">
        <v>45679</v>
      </c>
      <c r="F7162" s="5">
        <v>0.34106845677743802</v>
      </c>
      <c r="G7162" s="5">
        <f>'PG facts'!E84</f>
        <v>1</v>
      </c>
      <c r="H7162" s="5">
        <f t="shared" si="222"/>
        <v>0.11632769220854311</v>
      </c>
      <c r="I7162" s="5">
        <f t="shared" si="223"/>
        <v>0.34106845677743802</v>
      </c>
    </row>
    <row r="7163" spans="1:9" ht="25" customHeight="1">
      <c r="A7163" s="1"/>
      <c r="B7163" s="1">
        <v>339</v>
      </c>
      <c r="C7163" s="13" t="s">
        <v>47</v>
      </c>
      <c r="D7163" s="4">
        <v>45747</v>
      </c>
      <c r="E7163" s="4">
        <v>45771</v>
      </c>
      <c r="F7163" s="5">
        <v>0.23594619830289432</v>
      </c>
      <c r="G7163" s="5">
        <f>'PG facts'!E91</f>
        <v>2</v>
      </c>
      <c r="H7163" s="5">
        <f t="shared" si="222"/>
        <v>5.5670608493588729E-2</v>
      </c>
      <c r="I7163" s="5">
        <f t="shared" si="223"/>
        <v>0.47189239660578863</v>
      </c>
    </row>
    <row r="7164" spans="1:9" ht="25" customHeight="1">
      <c r="A7164" s="1"/>
      <c r="B7164" s="1">
        <v>339</v>
      </c>
      <c r="C7164" s="13" t="s">
        <v>47</v>
      </c>
      <c r="D7164" s="4">
        <v>45838</v>
      </c>
      <c r="E7164" s="4">
        <v>45867</v>
      </c>
      <c r="F7164" s="5">
        <v>0.50578250048436413</v>
      </c>
      <c r="G7164" s="5">
        <f>'PG facts'!E98</f>
        <v>4</v>
      </c>
      <c r="H7164" s="5">
        <f t="shared" si="222"/>
        <v>0.25581593779621581</v>
      </c>
      <c r="I7164" s="5">
        <f t="shared" si="223"/>
        <v>2.0231300019374565</v>
      </c>
    </row>
    <row r="7165" spans="1:9" ht="25" customHeight="1">
      <c r="A7165" s="1"/>
      <c r="B7165" s="1">
        <v>339</v>
      </c>
      <c r="C7165" s="13" t="s">
        <v>50</v>
      </c>
      <c r="D7165" s="4">
        <v>44742</v>
      </c>
      <c r="E7165" s="4">
        <v>44771</v>
      </c>
      <c r="F7165" s="5">
        <v>1.0280001916822323</v>
      </c>
      <c r="G7165" s="5">
        <f>'PG facts'!E14</f>
        <v>6</v>
      </c>
      <c r="H7165" s="5">
        <f t="shared" si="222"/>
        <v>1.0567843940987065</v>
      </c>
      <c r="I7165" s="5">
        <f t="shared" si="223"/>
        <v>6.168001150093394</v>
      </c>
    </row>
    <row r="7166" spans="1:9" ht="25" customHeight="1">
      <c r="A7166" s="1"/>
      <c r="B7166" s="1">
        <v>339</v>
      </c>
      <c r="C7166" s="13" t="s">
        <v>50</v>
      </c>
      <c r="D7166" s="4">
        <v>44834</v>
      </c>
      <c r="E7166" s="4">
        <v>44853</v>
      </c>
      <c r="F7166" s="5">
        <v>2.9122729416084958</v>
      </c>
      <c r="G7166" s="5">
        <f>'PG facts'!E21</f>
        <v>8</v>
      </c>
      <c r="H7166" s="5">
        <f t="shared" si="222"/>
        <v>8.4813336864250015</v>
      </c>
      <c r="I7166" s="5">
        <f t="shared" si="223"/>
        <v>23.298183532867967</v>
      </c>
    </row>
    <row r="7167" spans="1:9" ht="25" customHeight="1">
      <c r="A7167" s="1"/>
      <c r="B7167" s="1">
        <v>339</v>
      </c>
      <c r="C7167" s="13" t="s">
        <v>50</v>
      </c>
      <c r="D7167" s="4">
        <v>44926</v>
      </c>
      <c r="E7167" s="4">
        <v>44945</v>
      </c>
      <c r="F7167" s="5">
        <v>5.8502773415310516</v>
      </c>
      <c r="G7167" s="5">
        <f>'PG facts'!E28</f>
        <v>11</v>
      </c>
      <c r="H7167" s="5">
        <f t="shared" si="222"/>
        <v>34.225744972831627</v>
      </c>
      <c r="I7167" s="5">
        <f t="shared" si="223"/>
        <v>64.353050756841569</v>
      </c>
    </row>
    <row r="7168" spans="1:9" ht="25" customHeight="1">
      <c r="A7168" s="1"/>
      <c r="B7168" s="1">
        <v>339</v>
      </c>
      <c r="C7168" s="13" t="s">
        <v>50</v>
      </c>
      <c r="D7168" s="4">
        <v>45016</v>
      </c>
      <c r="E7168" s="4">
        <v>45037</v>
      </c>
      <c r="F7168" s="5">
        <v>7.2560334575520802</v>
      </c>
      <c r="G7168" s="5">
        <f>'PG facts'!E35</f>
        <v>10</v>
      </c>
      <c r="H7168" s="5">
        <f t="shared" si="222"/>
        <v>52.650021537115194</v>
      </c>
      <c r="I7168" s="5">
        <f t="shared" si="223"/>
        <v>72.560334575520798</v>
      </c>
    </row>
    <row r="7169" spans="1:9" ht="25" customHeight="1">
      <c r="A7169" s="1"/>
      <c r="B7169" s="1">
        <v>339</v>
      </c>
      <c r="C7169" s="13" t="s">
        <v>50</v>
      </c>
      <c r="D7169" s="4">
        <v>45107</v>
      </c>
      <c r="E7169" s="4">
        <v>45135</v>
      </c>
      <c r="F7169" s="5">
        <v>6.7723940234483804</v>
      </c>
      <c r="G7169" s="5">
        <f>'PG facts'!E42</f>
        <v>9</v>
      </c>
      <c r="H7169" s="5">
        <f t="shared" si="222"/>
        <v>45.865320808839343</v>
      </c>
      <c r="I7169" s="5">
        <f t="shared" si="223"/>
        <v>60.951546211035421</v>
      </c>
    </row>
    <row r="7170" spans="1:9" ht="25" customHeight="1">
      <c r="A7170" s="1"/>
      <c r="B7170" s="1">
        <v>339</v>
      </c>
      <c r="C7170" s="13" t="s">
        <v>50</v>
      </c>
      <c r="D7170" s="4">
        <v>45199</v>
      </c>
      <c r="E7170" s="4">
        <v>45217</v>
      </c>
      <c r="F7170" s="5">
        <v>7.0582272321790596</v>
      </c>
      <c r="G7170" s="5">
        <f>'PG facts'!E49</f>
        <v>9</v>
      </c>
      <c r="H7170" s="5">
        <f t="shared" si="222"/>
        <v>49.818571661074067</v>
      </c>
      <c r="I7170" s="5">
        <f t="shared" si="223"/>
        <v>63.524045089611533</v>
      </c>
    </row>
    <row r="7171" spans="1:9" ht="25" customHeight="1">
      <c r="A7171" s="1"/>
      <c r="B7171" s="1">
        <v>339</v>
      </c>
      <c r="C7171" s="13" t="s">
        <v>50</v>
      </c>
      <c r="D7171" s="4">
        <v>45291</v>
      </c>
      <c r="E7171" s="4">
        <v>45314</v>
      </c>
      <c r="F7171" s="5">
        <v>5.4935927157217845</v>
      </c>
      <c r="G7171" s="5">
        <f>'PG facts'!E56</f>
        <v>7</v>
      </c>
      <c r="H7171" s="5">
        <f t="shared" si="222"/>
        <v>30.179560926231453</v>
      </c>
      <c r="I7171" s="5">
        <f t="shared" si="223"/>
        <v>38.455149010052494</v>
      </c>
    </row>
    <row r="7172" spans="1:9" ht="25" customHeight="1">
      <c r="A7172" s="1"/>
      <c r="B7172" s="1">
        <v>339</v>
      </c>
      <c r="C7172" s="13" t="s">
        <v>50</v>
      </c>
      <c r="D7172" s="4">
        <v>45382</v>
      </c>
      <c r="E7172" s="4">
        <v>45401</v>
      </c>
      <c r="F7172" s="5">
        <v>4.2122165191533556</v>
      </c>
      <c r="G7172" s="5">
        <f>'PG facts'!E63</f>
        <v>10</v>
      </c>
      <c r="H7172" s="5">
        <f t="shared" si="222"/>
        <v>17.742768004228413</v>
      </c>
      <c r="I7172" s="5">
        <f t="shared" si="223"/>
        <v>42.122165191533554</v>
      </c>
    </row>
    <row r="7173" spans="1:9" ht="25" customHeight="1">
      <c r="A7173" s="1"/>
      <c r="B7173" s="1">
        <v>339</v>
      </c>
      <c r="C7173" s="13" t="s">
        <v>50</v>
      </c>
      <c r="D7173" s="4">
        <v>45473</v>
      </c>
      <c r="E7173" s="4">
        <v>45503</v>
      </c>
      <c r="F7173" s="5">
        <v>3.636809635836169</v>
      </c>
      <c r="G7173" s="5">
        <f>'PG facts'!E70</f>
        <v>5</v>
      </c>
      <c r="H7173" s="5">
        <f t="shared" si="222"/>
        <v>13.226384327310809</v>
      </c>
      <c r="I7173" s="5">
        <f t="shared" si="223"/>
        <v>18.184048179180845</v>
      </c>
    </row>
    <row r="7174" spans="1:9" ht="25" customHeight="1">
      <c r="A7174" s="1"/>
      <c r="B7174" s="1">
        <v>339</v>
      </c>
      <c r="C7174" s="13" t="s">
        <v>50</v>
      </c>
      <c r="D7174" s="4">
        <v>45565</v>
      </c>
      <c r="E7174" s="4">
        <v>45583</v>
      </c>
      <c r="F7174" s="5">
        <v>1.6547550061168037</v>
      </c>
      <c r="G7174" s="5">
        <f>'PG facts'!E77</f>
        <v>1</v>
      </c>
      <c r="H7174" s="5">
        <f t="shared" ref="H7174:H7237" si="224">F7174^2</f>
        <v>2.7382141302686231</v>
      </c>
      <c r="I7174" s="5">
        <f t="shared" ref="I7174:I7237" si="225">F7174*G7174</f>
        <v>1.6547550061168037</v>
      </c>
    </row>
    <row r="7175" spans="1:9" ht="25" customHeight="1">
      <c r="A7175" s="1"/>
      <c r="B7175" s="1">
        <v>339</v>
      </c>
      <c r="C7175" s="13" t="s">
        <v>50</v>
      </c>
      <c r="D7175" s="4">
        <v>45657</v>
      </c>
      <c r="E7175" s="4">
        <v>45679</v>
      </c>
      <c r="F7175" s="5">
        <v>0.37330111522773102</v>
      </c>
      <c r="G7175" s="5">
        <f>'PG facts'!E84</f>
        <v>1</v>
      </c>
      <c r="H7175" s="5">
        <f t="shared" si="224"/>
        <v>0.13935372263026771</v>
      </c>
      <c r="I7175" s="5">
        <f t="shared" si="225"/>
        <v>0.37330111522773102</v>
      </c>
    </row>
    <row r="7176" spans="1:9" ht="25" customHeight="1">
      <c r="A7176" s="1"/>
      <c r="B7176" s="1">
        <v>339</v>
      </c>
      <c r="C7176" s="13" t="s">
        <v>50</v>
      </c>
      <c r="D7176" s="4">
        <v>45747</v>
      </c>
      <c r="E7176" s="4">
        <v>45771</v>
      </c>
      <c r="F7176" s="5">
        <v>0.34106845677743802</v>
      </c>
      <c r="G7176" s="5">
        <f>'PG facts'!E91</f>
        <v>2</v>
      </c>
      <c r="H7176" s="5">
        <f t="shared" si="224"/>
        <v>0.11632769220854311</v>
      </c>
      <c r="I7176" s="5">
        <f t="shared" si="225"/>
        <v>0.68213691355487605</v>
      </c>
    </row>
    <row r="7177" spans="1:9" ht="25" customHeight="1">
      <c r="A7177" s="1"/>
      <c r="B7177" s="1">
        <v>339</v>
      </c>
      <c r="C7177" s="13" t="s">
        <v>50</v>
      </c>
      <c r="D7177" s="4">
        <v>45838</v>
      </c>
      <c r="E7177" s="4">
        <v>45867</v>
      </c>
      <c r="F7177" s="5">
        <v>0.23594619830289432</v>
      </c>
      <c r="G7177" s="5">
        <f>'PG facts'!E98</f>
        <v>4</v>
      </c>
      <c r="H7177" s="5">
        <f t="shared" si="224"/>
        <v>5.5670608493588729E-2</v>
      </c>
      <c r="I7177" s="5">
        <f t="shared" si="225"/>
        <v>0.94378479321157727</v>
      </c>
    </row>
    <row r="7178" spans="1:9" ht="25" customHeight="1">
      <c r="A7178" s="1"/>
      <c r="B7178" s="1">
        <v>340</v>
      </c>
      <c r="C7178" s="13" t="s">
        <v>47</v>
      </c>
      <c r="D7178" s="4">
        <v>44651</v>
      </c>
      <c r="E7178" s="4">
        <v>44671</v>
      </c>
      <c r="F7178" s="5">
        <v>6.658436933295464</v>
      </c>
      <c r="G7178" s="5">
        <f>'PG facts'!F6</f>
        <v>3</v>
      </c>
      <c r="H7178" s="5">
        <f t="shared" si="224"/>
        <v>44.334782394673105</v>
      </c>
      <c r="I7178" s="5">
        <f t="shared" si="225"/>
        <v>19.975310799886394</v>
      </c>
    </row>
    <row r="7179" spans="1:9" ht="25" customHeight="1">
      <c r="A7179" s="1"/>
      <c r="B7179" s="1">
        <v>340</v>
      </c>
      <c r="C7179" s="13" t="s">
        <v>47</v>
      </c>
      <c r="D7179" s="4">
        <v>44742</v>
      </c>
      <c r="E7179" s="4">
        <v>44771</v>
      </c>
      <c r="F7179" s="5">
        <v>3.235995481738696</v>
      </c>
      <c r="G7179" s="5">
        <f>'PG facts'!F13</f>
        <v>0</v>
      </c>
      <c r="H7179" s="5">
        <f t="shared" si="224"/>
        <v>10.471666757833255</v>
      </c>
      <c r="I7179" s="5">
        <f t="shared" si="225"/>
        <v>0</v>
      </c>
    </row>
    <row r="7180" spans="1:9" ht="25" customHeight="1">
      <c r="A7180" s="1"/>
      <c r="B7180" s="1">
        <v>340</v>
      </c>
      <c r="C7180" s="13" t="s">
        <v>47</v>
      </c>
      <c r="D7180" s="4">
        <v>44834</v>
      </c>
      <c r="E7180" s="4">
        <v>44853</v>
      </c>
      <c r="F7180" s="5">
        <v>3.5533938473930382</v>
      </c>
      <c r="G7180" s="5">
        <f>'PG facts'!F20</f>
        <v>4</v>
      </c>
      <c r="H7180" s="5">
        <f t="shared" si="224"/>
        <v>12.626607834690699</v>
      </c>
      <c r="I7180" s="5">
        <f t="shared" si="225"/>
        <v>14.213575389572153</v>
      </c>
    </row>
    <row r="7181" spans="1:9" ht="25" customHeight="1">
      <c r="A7181" s="1"/>
      <c r="B7181" s="1">
        <v>340</v>
      </c>
      <c r="C7181" s="13" t="s">
        <v>47</v>
      </c>
      <c r="D7181" s="4">
        <v>44926</v>
      </c>
      <c r="E7181" s="4">
        <v>44945</v>
      </c>
      <c r="F7181" s="5">
        <v>3.8028851607049052</v>
      </c>
      <c r="G7181" s="5">
        <f>'PG facts'!F27</f>
        <v>3</v>
      </c>
      <c r="H7181" s="5">
        <f t="shared" si="224"/>
        <v>14.461935545509572</v>
      </c>
      <c r="I7181" s="5">
        <f t="shared" si="225"/>
        <v>11.408655482114716</v>
      </c>
    </row>
    <row r="7182" spans="1:9" ht="25" customHeight="1">
      <c r="A7182" s="1"/>
      <c r="B7182" s="1">
        <v>340</v>
      </c>
      <c r="C7182" s="13" t="s">
        <v>47</v>
      </c>
      <c r="D7182" s="4">
        <v>45016</v>
      </c>
      <c r="E7182" s="4">
        <v>45037</v>
      </c>
      <c r="F7182" s="5">
        <v>7.4226951952720999</v>
      </c>
      <c r="G7182" s="5">
        <f>'PG facts'!F34</f>
        <v>7</v>
      </c>
      <c r="H7182" s="5">
        <f t="shared" si="224"/>
        <v>55.09640396191552</v>
      </c>
      <c r="I7182" s="5">
        <f t="shared" si="225"/>
        <v>51.958866366904701</v>
      </c>
    </row>
    <row r="7183" spans="1:9" ht="25" customHeight="1">
      <c r="A7183" s="1"/>
      <c r="B7183" s="1">
        <v>340</v>
      </c>
      <c r="C7183" s="13" t="s">
        <v>47</v>
      </c>
      <c r="D7183" s="4">
        <v>45107</v>
      </c>
      <c r="E7183" s="4">
        <v>45135</v>
      </c>
      <c r="F7183" s="5">
        <v>8.3743642737017066</v>
      </c>
      <c r="G7183" s="5">
        <f>'PG facts'!F41</f>
        <v>11</v>
      </c>
      <c r="H7183" s="5">
        <f t="shared" si="224"/>
        <v>70.129976988651507</v>
      </c>
      <c r="I7183" s="5">
        <f t="shared" si="225"/>
        <v>92.11800701071877</v>
      </c>
    </row>
    <row r="7184" spans="1:9" ht="25" customHeight="1">
      <c r="A7184" s="1"/>
      <c r="B7184" s="1">
        <v>340</v>
      </c>
      <c r="C7184" s="13" t="s">
        <v>47</v>
      </c>
      <c r="D7184" s="4">
        <v>45199</v>
      </c>
      <c r="E7184" s="4">
        <v>45217</v>
      </c>
      <c r="F7184" s="5">
        <v>7.2648038453100305</v>
      </c>
      <c r="G7184" s="5">
        <f>'PG facts'!F48</f>
        <v>5</v>
      </c>
      <c r="H7184" s="5">
        <f t="shared" si="224"/>
        <v>52.777374910831405</v>
      </c>
      <c r="I7184" s="5">
        <f t="shared" si="225"/>
        <v>36.324019226550149</v>
      </c>
    </row>
    <row r="7185" spans="1:9" ht="25" customHeight="1">
      <c r="A7185" s="1"/>
      <c r="B7185" s="1">
        <v>340</v>
      </c>
      <c r="C7185" s="13" t="s">
        <v>47</v>
      </c>
      <c r="D7185" s="4">
        <v>45291</v>
      </c>
      <c r="E7185" s="4">
        <v>45314</v>
      </c>
      <c r="F7185" s="5">
        <v>9.9248015735047268</v>
      </c>
      <c r="G7185" s="5">
        <f>'PG facts'!F55</f>
        <v>1</v>
      </c>
      <c r="H7185" s="5">
        <f t="shared" si="224"/>
        <v>98.501686273441905</v>
      </c>
      <c r="I7185" s="5">
        <f t="shared" si="225"/>
        <v>9.9248015735047268</v>
      </c>
    </row>
    <row r="7186" spans="1:9" ht="25" customHeight="1">
      <c r="A7186" s="1"/>
      <c r="B7186" s="1">
        <v>340</v>
      </c>
      <c r="C7186" s="13" t="s">
        <v>47</v>
      </c>
      <c r="D7186" s="4">
        <v>45382</v>
      </c>
      <c r="E7186" s="4">
        <v>45401</v>
      </c>
      <c r="F7186" s="5">
        <v>2.2273073989321102</v>
      </c>
      <c r="G7186" s="5">
        <f>'PG facts'!F62</f>
        <v>3</v>
      </c>
      <c r="H7186" s="5">
        <f t="shared" si="224"/>
        <v>4.9608982493377223</v>
      </c>
      <c r="I7186" s="5">
        <f t="shared" si="225"/>
        <v>6.6819221967963305</v>
      </c>
    </row>
    <row r="7187" spans="1:9" ht="25" customHeight="1">
      <c r="A7187" s="1"/>
      <c r="B7187" s="1">
        <v>340</v>
      </c>
      <c r="C7187" s="13" t="s">
        <v>47</v>
      </c>
      <c r="D7187" s="4">
        <v>45473</v>
      </c>
      <c r="E7187" s="4">
        <v>45503</v>
      </c>
      <c r="F7187" s="5">
        <v>0.86845155741690494</v>
      </c>
      <c r="G7187" s="5">
        <f>'PG facts'!F69</f>
        <v>3</v>
      </c>
      <c r="H7187" s="5">
        <f t="shared" si="224"/>
        <v>0.75420810757984769</v>
      </c>
      <c r="I7187" s="5">
        <f t="shared" si="225"/>
        <v>2.6053546722507148</v>
      </c>
    </row>
    <row r="7188" spans="1:9" ht="25" customHeight="1">
      <c r="A7188" s="1"/>
      <c r="B7188" s="1">
        <v>340</v>
      </c>
      <c r="C7188" s="13" t="s">
        <v>47</v>
      </c>
      <c r="D7188" s="4">
        <v>45565</v>
      </c>
      <c r="E7188" s="4">
        <v>45583</v>
      </c>
      <c r="F7188" s="5">
        <v>5.9453529559420959</v>
      </c>
      <c r="G7188" s="5">
        <f>'PG facts'!F76</f>
        <v>-2</v>
      </c>
      <c r="H7188" s="5">
        <f t="shared" si="224"/>
        <v>35.347221770729419</v>
      </c>
      <c r="I7188" s="5">
        <f t="shared" si="225"/>
        <v>-11.890705911884192</v>
      </c>
    </row>
    <row r="7189" spans="1:9" ht="25" customHeight="1">
      <c r="A7189" s="1"/>
      <c r="B7189" s="1">
        <v>340</v>
      </c>
      <c r="C7189" s="13" t="s">
        <v>47</v>
      </c>
      <c r="D7189" s="4">
        <v>45657</v>
      </c>
      <c r="E7189" s="4">
        <v>45679</v>
      </c>
      <c r="F7189" s="5">
        <v>3.2153120425093551</v>
      </c>
      <c r="G7189" s="5">
        <f>'PG facts'!F83</f>
        <v>2</v>
      </c>
      <c r="H7189" s="5">
        <f t="shared" si="224"/>
        <v>10.338231530705681</v>
      </c>
      <c r="I7189" s="5">
        <f t="shared" si="225"/>
        <v>6.4306240850187102</v>
      </c>
    </row>
    <row r="7190" spans="1:9" ht="25" customHeight="1">
      <c r="A7190" s="1"/>
      <c r="B7190" s="1">
        <v>340</v>
      </c>
      <c r="C7190" s="13" t="s">
        <v>47</v>
      </c>
      <c r="D7190" s="4">
        <v>45747</v>
      </c>
      <c r="E7190" s="4">
        <v>45771</v>
      </c>
      <c r="F7190" s="5">
        <v>7.2806297567527212</v>
      </c>
      <c r="G7190" s="5">
        <f>'PG facts'!F90</f>
        <v>2</v>
      </c>
      <c r="H7190" s="5">
        <f t="shared" si="224"/>
        <v>53.007569654913191</v>
      </c>
      <c r="I7190" s="5">
        <f t="shared" si="225"/>
        <v>14.561259513505442</v>
      </c>
    </row>
    <row r="7191" spans="1:9" ht="25" customHeight="1">
      <c r="A7191" s="1"/>
      <c r="B7191" s="1">
        <v>340</v>
      </c>
      <c r="C7191" s="13" t="s">
        <v>50</v>
      </c>
      <c r="D7191" s="4">
        <v>44742</v>
      </c>
      <c r="E7191" s="4">
        <v>44771</v>
      </c>
      <c r="F7191" s="5">
        <v>6.658436933295464</v>
      </c>
      <c r="G7191" s="5">
        <f>'PG facts'!F13</f>
        <v>0</v>
      </c>
      <c r="H7191" s="5">
        <f t="shared" si="224"/>
        <v>44.334782394673105</v>
      </c>
      <c r="I7191" s="5">
        <f t="shared" si="225"/>
        <v>0</v>
      </c>
    </row>
    <row r="7192" spans="1:9" ht="25" customHeight="1">
      <c r="A7192" s="1"/>
      <c r="B7192" s="1">
        <v>340</v>
      </c>
      <c r="C7192" s="13" t="s">
        <v>50</v>
      </c>
      <c r="D7192" s="4">
        <v>44834</v>
      </c>
      <c r="E7192" s="4">
        <v>44853</v>
      </c>
      <c r="F7192" s="5">
        <v>3.235995481738696</v>
      </c>
      <c r="G7192" s="5">
        <f>'PG facts'!F20</f>
        <v>4</v>
      </c>
      <c r="H7192" s="5">
        <f t="shared" si="224"/>
        <v>10.471666757833255</v>
      </c>
      <c r="I7192" s="5">
        <f t="shared" si="225"/>
        <v>12.943981926954784</v>
      </c>
    </row>
    <row r="7193" spans="1:9" ht="25" customHeight="1">
      <c r="A7193" s="1"/>
      <c r="B7193" s="1">
        <v>340</v>
      </c>
      <c r="C7193" s="13" t="s">
        <v>50</v>
      </c>
      <c r="D7193" s="4">
        <v>44926</v>
      </c>
      <c r="E7193" s="4">
        <v>44945</v>
      </c>
      <c r="F7193" s="5">
        <v>3.5533938473930382</v>
      </c>
      <c r="G7193" s="5">
        <f>'PG facts'!F27</f>
        <v>3</v>
      </c>
      <c r="H7193" s="5">
        <f t="shared" si="224"/>
        <v>12.626607834690699</v>
      </c>
      <c r="I7193" s="5">
        <f t="shared" si="225"/>
        <v>10.660181542179114</v>
      </c>
    </row>
    <row r="7194" spans="1:9" ht="25" customHeight="1">
      <c r="A7194" s="1"/>
      <c r="B7194" s="1">
        <v>340</v>
      </c>
      <c r="C7194" s="13" t="s">
        <v>50</v>
      </c>
      <c r="D7194" s="4">
        <v>45016</v>
      </c>
      <c r="E7194" s="4">
        <v>45037</v>
      </c>
      <c r="F7194" s="5">
        <v>3.8028851607049052</v>
      </c>
      <c r="G7194" s="5">
        <f>'PG facts'!F34</f>
        <v>7</v>
      </c>
      <c r="H7194" s="5">
        <f t="shared" si="224"/>
        <v>14.461935545509572</v>
      </c>
      <c r="I7194" s="5">
        <f t="shared" si="225"/>
        <v>26.620196124934338</v>
      </c>
    </row>
    <row r="7195" spans="1:9" ht="25" customHeight="1">
      <c r="A7195" s="1"/>
      <c r="B7195" s="1">
        <v>340</v>
      </c>
      <c r="C7195" s="13" t="s">
        <v>50</v>
      </c>
      <c r="D7195" s="4">
        <v>45107</v>
      </c>
      <c r="E7195" s="4">
        <v>45135</v>
      </c>
      <c r="F7195" s="5">
        <v>7.4226951952720999</v>
      </c>
      <c r="G7195" s="5">
        <f>'PG facts'!F41</f>
        <v>11</v>
      </c>
      <c r="H7195" s="5">
        <f t="shared" si="224"/>
        <v>55.09640396191552</v>
      </c>
      <c r="I7195" s="5">
        <f t="shared" si="225"/>
        <v>81.649647147993093</v>
      </c>
    </row>
    <row r="7196" spans="1:9" ht="25" customHeight="1">
      <c r="A7196" s="1"/>
      <c r="B7196" s="1">
        <v>340</v>
      </c>
      <c r="C7196" s="13" t="s">
        <v>50</v>
      </c>
      <c r="D7196" s="4">
        <v>45199</v>
      </c>
      <c r="E7196" s="4">
        <v>45217</v>
      </c>
      <c r="F7196" s="5">
        <v>8.3743642737017066</v>
      </c>
      <c r="G7196" s="5">
        <f>'PG facts'!F48</f>
        <v>5</v>
      </c>
      <c r="H7196" s="5">
        <f t="shared" si="224"/>
        <v>70.129976988651507</v>
      </c>
      <c r="I7196" s="5">
        <f t="shared" si="225"/>
        <v>41.871821368508535</v>
      </c>
    </row>
    <row r="7197" spans="1:9" ht="25" customHeight="1">
      <c r="A7197" s="1"/>
      <c r="B7197" s="1">
        <v>340</v>
      </c>
      <c r="C7197" s="13" t="s">
        <v>50</v>
      </c>
      <c r="D7197" s="4">
        <v>45291</v>
      </c>
      <c r="E7197" s="4">
        <v>45314</v>
      </c>
      <c r="F7197" s="5">
        <v>7.2648038453100305</v>
      </c>
      <c r="G7197" s="5">
        <f>'PG facts'!F55</f>
        <v>1</v>
      </c>
      <c r="H7197" s="5">
        <f t="shared" si="224"/>
        <v>52.777374910831405</v>
      </c>
      <c r="I7197" s="5">
        <f t="shared" si="225"/>
        <v>7.2648038453100305</v>
      </c>
    </row>
    <row r="7198" spans="1:9" ht="25" customHeight="1">
      <c r="A7198" s="1"/>
      <c r="B7198" s="1">
        <v>340</v>
      </c>
      <c r="C7198" s="13" t="s">
        <v>50</v>
      </c>
      <c r="D7198" s="4">
        <v>45382</v>
      </c>
      <c r="E7198" s="4">
        <v>45401</v>
      </c>
      <c r="F7198" s="5">
        <v>9.9248015735047268</v>
      </c>
      <c r="G7198" s="5">
        <f>'PG facts'!F62</f>
        <v>3</v>
      </c>
      <c r="H7198" s="5">
        <f t="shared" si="224"/>
        <v>98.501686273441905</v>
      </c>
      <c r="I7198" s="5">
        <f t="shared" si="225"/>
        <v>29.77440472051418</v>
      </c>
    </row>
    <row r="7199" spans="1:9" ht="25" customHeight="1">
      <c r="A7199" s="1"/>
      <c r="B7199" s="1">
        <v>340</v>
      </c>
      <c r="C7199" s="13" t="s">
        <v>50</v>
      </c>
      <c r="D7199" s="4">
        <v>45473</v>
      </c>
      <c r="E7199" s="4">
        <v>45503</v>
      </c>
      <c r="F7199" s="5">
        <v>2.2273073989321102</v>
      </c>
      <c r="G7199" s="5">
        <f>'PG facts'!F69</f>
        <v>3</v>
      </c>
      <c r="H7199" s="5">
        <f t="shared" si="224"/>
        <v>4.9608982493377223</v>
      </c>
      <c r="I7199" s="5">
        <f t="shared" si="225"/>
        <v>6.6819221967963305</v>
      </c>
    </row>
    <row r="7200" spans="1:9" ht="25" customHeight="1">
      <c r="A7200" s="1"/>
      <c r="B7200" s="1">
        <v>340</v>
      </c>
      <c r="C7200" s="13" t="s">
        <v>50</v>
      </c>
      <c r="D7200" s="4">
        <v>45565</v>
      </c>
      <c r="E7200" s="4">
        <v>45583</v>
      </c>
      <c r="F7200" s="5">
        <v>0.86845155741690494</v>
      </c>
      <c r="G7200" s="5">
        <f>'PG facts'!F76</f>
        <v>-2</v>
      </c>
      <c r="H7200" s="5">
        <f t="shared" si="224"/>
        <v>0.75420810757984769</v>
      </c>
      <c r="I7200" s="5">
        <f t="shared" si="225"/>
        <v>-1.7369031148338099</v>
      </c>
    </row>
    <row r="7201" spans="1:9" ht="25" customHeight="1">
      <c r="A7201" s="1"/>
      <c r="B7201" s="1">
        <v>340</v>
      </c>
      <c r="C7201" s="13" t="s">
        <v>50</v>
      </c>
      <c r="D7201" s="4">
        <v>45657</v>
      </c>
      <c r="E7201" s="4">
        <v>45679</v>
      </c>
      <c r="F7201" s="5">
        <v>5.9453529559420959</v>
      </c>
      <c r="G7201" s="5">
        <f>'PG facts'!F83</f>
        <v>2</v>
      </c>
      <c r="H7201" s="5">
        <f t="shared" si="224"/>
        <v>35.347221770729419</v>
      </c>
      <c r="I7201" s="5">
        <f t="shared" si="225"/>
        <v>11.890705911884192</v>
      </c>
    </row>
    <row r="7202" spans="1:9" ht="25" customHeight="1">
      <c r="A7202" s="1"/>
      <c r="B7202" s="1">
        <v>340</v>
      </c>
      <c r="C7202" s="13" t="s">
        <v>50</v>
      </c>
      <c r="D7202" s="4">
        <v>45747</v>
      </c>
      <c r="E7202" s="4">
        <v>45771</v>
      </c>
      <c r="F7202" s="5">
        <v>3.2153120425093551</v>
      </c>
      <c r="G7202" s="5">
        <f>'PG facts'!F90</f>
        <v>2</v>
      </c>
      <c r="H7202" s="5">
        <f t="shared" si="224"/>
        <v>10.338231530705681</v>
      </c>
      <c r="I7202" s="5">
        <f t="shared" si="225"/>
        <v>6.4306240850187102</v>
      </c>
    </row>
    <row r="7203" spans="1:9" ht="25" customHeight="1">
      <c r="A7203" s="1"/>
      <c r="B7203" s="1">
        <v>341</v>
      </c>
      <c r="C7203" s="13" t="s">
        <v>47</v>
      </c>
      <c r="D7203" s="4">
        <v>44651</v>
      </c>
      <c r="E7203" s="4">
        <v>44671</v>
      </c>
      <c r="F7203" s="5">
        <v>6.658436933295464</v>
      </c>
      <c r="G7203" s="5">
        <f>'PG facts'!F6</f>
        <v>3</v>
      </c>
      <c r="H7203" s="5">
        <f t="shared" si="224"/>
        <v>44.334782394673105</v>
      </c>
      <c r="I7203" s="5">
        <f t="shared" si="225"/>
        <v>19.975310799886394</v>
      </c>
    </row>
    <row r="7204" spans="1:9" ht="25" customHeight="1">
      <c r="A7204" s="1"/>
      <c r="B7204" s="1">
        <v>341</v>
      </c>
      <c r="C7204" s="13" t="s">
        <v>47</v>
      </c>
      <c r="D7204" s="4">
        <v>44742</v>
      </c>
      <c r="E7204" s="4">
        <v>44771</v>
      </c>
      <c r="F7204" s="5">
        <v>3.235995481738696</v>
      </c>
      <c r="G7204" s="5">
        <f>'PG facts'!F13</f>
        <v>0</v>
      </c>
      <c r="H7204" s="5">
        <f t="shared" si="224"/>
        <v>10.471666757833255</v>
      </c>
      <c r="I7204" s="5">
        <f t="shared" si="225"/>
        <v>0</v>
      </c>
    </row>
    <row r="7205" spans="1:9" ht="25" customHeight="1">
      <c r="A7205" s="1"/>
      <c r="B7205" s="1">
        <v>341</v>
      </c>
      <c r="C7205" s="13" t="s">
        <v>47</v>
      </c>
      <c r="D7205" s="4">
        <v>44834</v>
      </c>
      <c r="E7205" s="4">
        <v>44853</v>
      </c>
      <c r="F7205" s="5">
        <v>3.5533938473930382</v>
      </c>
      <c r="G7205" s="5">
        <f>'PG facts'!F20</f>
        <v>4</v>
      </c>
      <c r="H7205" s="5">
        <f t="shared" si="224"/>
        <v>12.626607834690699</v>
      </c>
      <c r="I7205" s="5">
        <f t="shared" si="225"/>
        <v>14.213575389572153</v>
      </c>
    </row>
    <row r="7206" spans="1:9" ht="25" customHeight="1">
      <c r="A7206" s="1"/>
      <c r="B7206" s="1">
        <v>341</v>
      </c>
      <c r="C7206" s="13" t="s">
        <v>47</v>
      </c>
      <c r="D7206" s="4">
        <v>44926</v>
      </c>
      <c r="E7206" s="4">
        <v>44945</v>
      </c>
      <c r="F7206" s="5">
        <v>3.8028851607049052</v>
      </c>
      <c r="G7206" s="5">
        <f>'PG facts'!F27</f>
        <v>3</v>
      </c>
      <c r="H7206" s="5">
        <f t="shared" si="224"/>
        <v>14.461935545509572</v>
      </c>
      <c r="I7206" s="5">
        <f t="shared" si="225"/>
        <v>11.408655482114716</v>
      </c>
    </row>
    <row r="7207" spans="1:9" ht="25" customHeight="1">
      <c r="A7207" s="1"/>
      <c r="B7207" s="1">
        <v>341</v>
      </c>
      <c r="C7207" s="13" t="s">
        <v>47</v>
      </c>
      <c r="D7207" s="4">
        <v>45016</v>
      </c>
      <c r="E7207" s="4">
        <v>45037</v>
      </c>
      <c r="F7207" s="5">
        <v>7.4226951952720999</v>
      </c>
      <c r="G7207" s="5">
        <f>'PG facts'!F34</f>
        <v>7</v>
      </c>
      <c r="H7207" s="5">
        <f t="shared" si="224"/>
        <v>55.09640396191552</v>
      </c>
      <c r="I7207" s="5">
        <f t="shared" si="225"/>
        <v>51.958866366904701</v>
      </c>
    </row>
    <row r="7208" spans="1:9" ht="25" customHeight="1">
      <c r="A7208" s="1"/>
      <c r="B7208" s="1">
        <v>341</v>
      </c>
      <c r="C7208" s="13" t="s">
        <v>47</v>
      </c>
      <c r="D7208" s="4">
        <v>45107</v>
      </c>
      <c r="E7208" s="4">
        <v>45135</v>
      </c>
      <c r="F7208" s="5">
        <v>8.3743642737017066</v>
      </c>
      <c r="G7208" s="5">
        <f>'PG facts'!F41</f>
        <v>11</v>
      </c>
      <c r="H7208" s="5">
        <f t="shared" si="224"/>
        <v>70.129976988651507</v>
      </c>
      <c r="I7208" s="5">
        <f t="shared" si="225"/>
        <v>92.11800701071877</v>
      </c>
    </row>
    <row r="7209" spans="1:9" ht="25" customHeight="1">
      <c r="A7209" s="1"/>
      <c r="B7209" s="1">
        <v>341</v>
      </c>
      <c r="C7209" s="13" t="s">
        <v>47</v>
      </c>
      <c r="D7209" s="4">
        <v>45199</v>
      </c>
      <c r="E7209" s="4">
        <v>45217</v>
      </c>
      <c r="F7209" s="5">
        <v>7.2648038453100305</v>
      </c>
      <c r="G7209" s="5">
        <f>'PG facts'!F48</f>
        <v>5</v>
      </c>
      <c r="H7209" s="5">
        <f t="shared" si="224"/>
        <v>52.777374910831405</v>
      </c>
      <c r="I7209" s="5">
        <f t="shared" si="225"/>
        <v>36.324019226550149</v>
      </c>
    </row>
    <row r="7210" spans="1:9" ht="25" customHeight="1">
      <c r="A7210" s="1"/>
      <c r="B7210" s="1">
        <v>341</v>
      </c>
      <c r="C7210" s="13" t="s">
        <v>47</v>
      </c>
      <c r="D7210" s="4">
        <v>45291</v>
      </c>
      <c r="E7210" s="4">
        <v>45314</v>
      </c>
      <c r="F7210" s="5">
        <v>9.9248015735047268</v>
      </c>
      <c r="G7210" s="5">
        <f>'PG facts'!F55</f>
        <v>1</v>
      </c>
      <c r="H7210" s="5">
        <f t="shared" si="224"/>
        <v>98.501686273441905</v>
      </c>
      <c r="I7210" s="5">
        <f t="shared" si="225"/>
        <v>9.9248015735047268</v>
      </c>
    </row>
    <row r="7211" spans="1:9" ht="25" customHeight="1">
      <c r="A7211" s="1"/>
      <c r="B7211" s="1">
        <v>341</v>
      </c>
      <c r="C7211" s="13" t="s">
        <v>47</v>
      </c>
      <c r="D7211" s="4">
        <v>45382</v>
      </c>
      <c r="E7211" s="4">
        <v>45401</v>
      </c>
      <c r="F7211" s="5">
        <v>2.2273073989321102</v>
      </c>
      <c r="G7211" s="5">
        <f>'PG facts'!F62</f>
        <v>3</v>
      </c>
      <c r="H7211" s="5">
        <f t="shared" si="224"/>
        <v>4.9608982493377223</v>
      </c>
      <c r="I7211" s="5">
        <f t="shared" si="225"/>
        <v>6.6819221967963305</v>
      </c>
    </row>
    <row r="7212" spans="1:9" ht="25" customHeight="1">
      <c r="A7212" s="1"/>
      <c r="B7212" s="1">
        <v>341</v>
      </c>
      <c r="C7212" s="13" t="s">
        <v>47</v>
      </c>
      <c r="D7212" s="4">
        <v>45473</v>
      </c>
      <c r="E7212" s="4">
        <v>45503</v>
      </c>
      <c r="F7212" s="5">
        <v>0.83386306697079693</v>
      </c>
      <c r="G7212" s="5">
        <f>'PG facts'!F69</f>
        <v>3</v>
      </c>
      <c r="H7212" s="5">
        <f t="shared" si="224"/>
        <v>0.69532761445794378</v>
      </c>
      <c r="I7212" s="5">
        <f t="shared" si="225"/>
        <v>2.5015892009123908</v>
      </c>
    </row>
    <row r="7213" spans="1:9" ht="25" customHeight="1">
      <c r="A7213" s="1"/>
      <c r="B7213" s="1">
        <v>341</v>
      </c>
      <c r="C7213" s="13" t="s">
        <v>47</v>
      </c>
      <c r="D7213" s="4">
        <v>45565</v>
      </c>
      <c r="E7213" s="4">
        <v>45583</v>
      </c>
      <c r="F7213" s="5">
        <v>5.9453529559420959</v>
      </c>
      <c r="G7213" s="5">
        <f>'PG facts'!F76</f>
        <v>-2</v>
      </c>
      <c r="H7213" s="5">
        <f t="shared" si="224"/>
        <v>35.347221770729419</v>
      </c>
      <c r="I7213" s="5">
        <f t="shared" si="225"/>
        <v>-11.890705911884192</v>
      </c>
    </row>
    <row r="7214" spans="1:9" ht="25" customHeight="1">
      <c r="A7214" s="1"/>
      <c r="B7214" s="1">
        <v>341</v>
      </c>
      <c r="C7214" s="13" t="s">
        <v>47</v>
      </c>
      <c r="D7214" s="4">
        <v>45657</v>
      </c>
      <c r="E7214" s="4">
        <v>45679</v>
      </c>
      <c r="F7214" s="5">
        <v>3.2153120425093551</v>
      </c>
      <c r="G7214" s="5">
        <f>'PG facts'!F83</f>
        <v>2</v>
      </c>
      <c r="H7214" s="5">
        <f t="shared" si="224"/>
        <v>10.338231530705681</v>
      </c>
      <c r="I7214" s="5">
        <f t="shared" si="225"/>
        <v>6.4306240850187102</v>
      </c>
    </row>
    <row r="7215" spans="1:9" ht="25" customHeight="1">
      <c r="A7215" s="1"/>
      <c r="B7215" s="1">
        <v>341</v>
      </c>
      <c r="C7215" s="13" t="s">
        <v>47</v>
      </c>
      <c r="D7215" s="4">
        <v>45747</v>
      </c>
      <c r="E7215" s="4">
        <v>45771</v>
      </c>
      <c r="F7215" s="5">
        <v>7.2806297567527212</v>
      </c>
      <c r="G7215" s="5">
        <f>'PG facts'!F90</f>
        <v>2</v>
      </c>
      <c r="H7215" s="5">
        <f t="shared" si="224"/>
        <v>53.007569654913191</v>
      </c>
      <c r="I7215" s="5">
        <f t="shared" si="225"/>
        <v>14.561259513505442</v>
      </c>
    </row>
    <row r="7216" spans="1:9" ht="25" customHeight="1">
      <c r="A7216" s="1"/>
      <c r="B7216" s="1">
        <v>341</v>
      </c>
      <c r="C7216" s="13" t="s">
        <v>50</v>
      </c>
      <c r="D7216" s="4">
        <v>44742</v>
      </c>
      <c r="E7216" s="4">
        <v>44771</v>
      </c>
      <c r="F7216" s="5">
        <v>6.658436933295464</v>
      </c>
      <c r="G7216" s="5">
        <f>'PG facts'!F13</f>
        <v>0</v>
      </c>
      <c r="H7216" s="5">
        <f t="shared" si="224"/>
        <v>44.334782394673105</v>
      </c>
      <c r="I7216" s="5">
        <f t="shared" si="225"/>
        <v>0</v>
      </c>
    </row>
    <row r="7217" spans="1:9" ht="25" customHeight="1">
      <c r="A7217" s="1"/>
      <c r="B7217" s="1">
        <v>341</v>
      </c>
      <c r="C7217" s="13" t="s">
        <v>50</v>
      </c>
      <c r="D7217" s="4">
        <v>44834</v>
      </c>
      <c r="E7217" s="4">
        <v>44853</v>
      </c>
      <c r="F7217" s="5">
        <v>3.235995481738696</v>
      </c>
      <c r="G7217" s="5">
        <f>'PG facts'!F20</f>
        <v>4</v>
      </c>
      <c r="H7217" s="5">
        <f t="shared" si="224"/>
        <v>10.471666757833255</v>
      </c>
      <c r="I7217" s="5">
        <f t="shared" si="225"/>
        <v>12.943981926954784</v>
      </c>
    </row>
    <row r="7218" spans="1:9" ht="25" customHeight="1">
      <c r="A7218" s="1"/>
      <c r="B7218" s="1">
        <v>341</v>
      </c>
      <c r="C7218" s="13" t="s">
        <v>50</v>
      </c>
      <c r="D7218" s="4">
        <v>44926</v>
      </c>
      <c r="E7218" s="4">
        <v>44945</v>
      </c>
      <c r="F7218" s="5">
        <v>3.5533938473930382</v>
      </c>
      <c r="G7218" s="5">
        <f>'PG facts'!F27</f>
        <v>3</v>
      </c>
      <c r="H7218" s="5">
        <f t="shared" si="224"/>
        <v>12.626607834690699</v>
      </c>
      <c r="I7218" s="5">
        <f t="shared" si="225"/>
        <v>10.660181542179114</v>
      </c>
    </row>
    <row r="7219" spans="1:9" ht="25" customHeight="1">
      <c r="A7219" s="1"/>
      <c r="B7219" s="1">
        <v>341</v>
      </c>
      <c r="C7219" s="13" t="s">
        <v>50</v>
      </c>
      <c r="D7219" s="4">
        <v>45016</v>
      </c>
      <c r="E7219" s="4">
        <v>45037</v>
      </c>
      <c r="F7219" s="5">
        <v>3.8028851607049052</v>
      </c>
      <c r="G7219" s="5">
        <f>'PG facts'!F34</f>
        <v>7</v>
      </c>
      <c r="H7219" s="5">
        <f t="shared" si="224"/>
        <v>14.461935545509572</v>
      </c>
      <c r="I7219" s="5">
        <f t="shared" si="225"/>
        <v>26.620196124934338</v>
      </c>
    </row>
    <row r="7220" spans="1:9" ht="25" customHeight="1">
      <c r="A7220" s="1"/>
      <c r="B7220" s="1">
        <v>341</v>
      </c>
      <c r="C7220" s="13" t="s">
        <v>50</v>
      </c>
      <c r="D7220" s="4">
        <v>45107</v>
      </c>
      <c r="E7220" s="4">
        <v>45135</v>
      </c>
      <c r="F7220" s="5">
        <v>7.4226951952720999</v>
      </c>
      <c r="G7220" s="5">
        <f>'PG facts'!F41</f>
        <v>11</v>
      </c>
      <c r="H7220" s="5">
        <f t="shared" si="224"/>
        <v>55.09640396191552</v>
      </c>
      <c r="I7220" s="5">
        <f t="shared" si="225"/>
        <v>81.649647147993093</v>
      </c>
    </row>
    <row r="7221" spans="1:9" ht="25" customHeight="1">
      <c r="A7221" s="1"/>
      <c r="B7221" s="1">
        <v>341</v>
      </c>
      <c r="C7221" s="13" t="s">
        <v>50</v>
      </c>
      <c r="D7221" s="4">
        <v>45199</v>
      </c>
      <c r="E7221" s="4">
        <v>45217</v>
      </c>
      <c r="F7221" s="5">
        <v>8.3743642737017066</v>
      </c>
      <c r="G7221" s="5">
        <f>'PG facts'!F48</f>
        <v>5</v>
      </c>
      <c r="H7221" s="5">
        <f t="shared" si="224"/>
        <v>70.129976988651507</v>
      </c>
      <c r="I7221" s="5">
        <f t="shared" si="225"/>
        <v>41.871821368508535</v>
      </c>
    </row>
    <row r="7222" spans="1:9" ht="25" customHeight="1">
      <c r="A7222" s="1"/>
      <c r="B7222" s="1">
        <v>341</v>
      </c>
      <c r="C7222" s="13" t="s">
        <v>50</v>
      </c>
      <c r="D7222" s="4">
        <v>45291</v>
      </c>
      <c r="E7222" s="4">
        <v>45314</v>
      </c>
      <c r="F7222" s="5">
        <v>7.2648038453100305</v>
      </c>
      <c r="G7222" s="5">
        <f>'PG facts'!F55</f>
        <v>1</v>
      </c>
      <c r="H7222" s="5">
        <f t="shared" si="224"/>
        <v>52.777374910831405</v>
      </c>
      <c r="I7222" s="5">
        <f t="shared" si="225"/>
        <v>7.2648038453100305</v>
      </c>
    </row>
    <row r="7223" spans="1:9" ht="25" customHeight="1">
      <c r="A7223" s="1"/>
      <c r="B7223" s="1">
        <v>341</v>
      </c>
      <c r="C7223" s="13" t="s">
        <v>50</v>
      </c>
      <c r="D7223" s="4">
        <v>45382</v>
      </c>
      <c r="E7223" s="4">
        <v>45401</v>
      </c>
      <c r="F7223" s="5">
        <v>9.9248015735047268</v>
      </c>
      <c r="G7223" s="5">
        <f>'PG facts'!F62</f>
        <v>3</v>
      </c>
      <c r="H7223" s="5">
        <f t="shared" si="224"/>
        <v>98.501686273441905</v>
      </c>
      <c r="I7223" s="5">
        <f t="shared" si="225"/>
        <v>29.77440472051418</v>
      </c>
    </row>
    <row r="7224" spans="1:9" ht="25" customHeight="1">
      <c r="A7224" s="1"/>
      <c r="B7224" s="1">
        <v>341</v>
      </c>
      <c r="C7224" s="13" t="s">
        <v>50</v>
      </c>
      <c r="D7224" s="4">
        <v>45473</v>
      </c>
      <c r="E7224" s="4">
        <v>45503</v>
      </c>
      <c r="F7224" s="5">
        <v>2.2273073989321102</v>
      </c>
      <c r="G7224" s="5">
        <f>'PG facts'!F69</f>
        <v>3</v>
      </c>
      <c r="H7224" s="5">
        <f t="shared" si="224"/>
        <v>4.9608982493377223</v>
      </c>
      <c r="I7224" s="5">
        <f t="shared" si="225"/>
        <v>6.6819221967963305</v>
      </c>
    </row>
    <row r="7225" spans="1:9" ht="25" customHeight="1">
      <c r="A7225" s="1"/>
      <c r="B7225" s="1">
        <v>341</v>
      </c>
      <c r="C7225" s="13" t="s">
        <v>50</v>
      </c>
      <c r="D7225" s="4">
        <v>45565</v>
      </c>
      <c r="E7225" s="4">
        <v>45583</v>
      </c>
      <c r="F7225" s="5">
        <v>0.83386306697079693</v>
      </c>
      <c r="G7225" s="5">
        <f>'PG facts'!F76</f>
        <v>-2</v>
      </c>
      <c r="H7225" s="5">
        <f t="shared" si="224"/>
        <v>0.69532761445794378</v>
      </c>
      <c r="I7225" s="5">
        <f t="shared" si="225"/>
        <v>-1.6677261339415939</v>
      </c>
    </row>
    <row r="7226" spans="1:9" ht="25" customHeight="1">
      <c r="A7226" s="1"/>
      <c r="B7226" s="1">
        <v>341</v>
      </c>
      <c r="C7226" s="13" t="s">
        <v>50</v>
      </c>
      <c r="D7226" s="4">
        <v>45657</v>
      </c>
      <c r="E7226" s="4">
        <v>45679</v>
      </c>
      <c r="F7226" s="5">
        <v>5.9453529559420959</v>
      </c>
      <c r="G7226" s="5">
        <f>'PG facts'!F83</f>
        <v>2</v>
      </c>
      <c r="H7226" s="5">
        <f t="shared" si="224"/>
        <v>35.347221770729419</v>
      </c>
      <c r="I7226" s="5">
        <f t="shared" si="225"/>
        <v>11.890705911884192</v>
      </c>
    </row>
    <row r="7227" spans="1:9" ht="25" customHeight="1">
      <c r="A7227" s="1"/>
      <c r="B7227" s="1">
        <v>341</v>
      </c>
      <c r="C7227" s="13" t="s">
        <v>50</v>
      </c>
      <c r="D7227" s="4">
        <v>45747</v>
      </c>
      <c r="E7227" s="4">
        <v>45771</v>
      </c>
      <c r="F7227" s="5">
        <v>3.2153120425093551</v>
      </c>
      <c r="G7227" s="5">
        <f>'PG facts'!F90</f>
        <v>2</v>
      </c>
      <c r="H7227" s="5">
        <f t="shared" si="224"/>
        <v>10.338231530705681</v>
      </c>
      <c r="I7227" s="5">
        <f t="shared" si="225"/>
        <v>6.4306240850187102</v>
      </c>
    </row>
    <row r="7228" spans="1:9" ht="25" customHeight="1">
      <c r="A7228" s="1"/>
      <c r="B7228" s="1">
        <v>342</v>
      </c>
      <c r="C7228" s="13" t="s">
        <v>47</v>
      </c>
      <c r="D7228" s="4">
        <v>44651</v>
      </c>
      <c r="E7228" s="4">
        <v>44671</v>
      </c>
      <c r="F7228" s="5">
        <v>6.658436933295464</v>
      </c>
      <c r="G7228" s="5">
        <f>'PG facts'!F6</f>
        <v>3</v>
      </c>
      <c r="H7228" s="5">
        <f t="shared" si="224"/>
        <v>44.334782394673105</v>
      </c>
      <c r="I7228" s="5">
        <f t="shared" si="225"/>
        <v>19.975310799886394</v>
      </c>
    </row>
    <row r="7229" spans="1:9" ht="25" customHeight="1">
      <c r="A7229" s="1"/>
      <c r="B7229" s="1">
        <v>342</v>
      </c>
      <c r="C7229" s="13" t="s">
        <v>47</v>
      </c>
      <c r="D7229" s="4">
        <v>44742</v>
      </c>
      <c r="E7229" s="4">
        <v>44771</v>
      </c>
      <c r="F7229" s="5">
        <v>3.235995481738696</v>
      </c>
      <c r="G7229" s="5">
        <f>'PG facts'!F13</f>
        <v>0</v>
      </c>
      <c r="H7229" s="5">
        <f t="shared" si="224"/>
        <v>10.471666757833255</v>
      </c>
      <c r="I7229" s="5">
        <f t="shared" si="225"/>
        <v>0</v>
      </c>
    </row>
    <row r="7230" spans="1:9" ht="25" customHeight="1">
      <c r="A7230" s="1"/>
      <c r="B7230" s="1">
        <v>342</v>
      </c>
      <c r="C7230" s="13" t="s">
        <v>47</v>
      </c>
      <c r="D7230" s="4">
        <v>44834</v>
      </c>
      <c r="E7230" s="4">
        <v>44853</v>
      </c>
      <c r="F7230" s="5">
        <v>3.5533938473930382</v>
      </c>
      <c r="G7230" s="5">
        <f>'PG facts'!F20</f>
        <v>4</v>
      </c>
      <c r="H7230" s="5">
        <f t="shared" si="224"/>
        <v>12.626607834690699</v>
      </c>
      <c r="I7230" s="5">
        <f t="shared" si="225"/>
        <v>14.213575389572153</v>
      </c>
    </row>
    <row r="7231" spans="1:9" ht="25" customHeight="1">
      <c r="A7231" s="1"/>
      <c r="B7231" s="1">
        <v>342</v>
      </c>
      <c r="C7231" s="13" t="s">
        <v>47</v>
      </c>
      <c r="D7231" s="4">
        <v>44926</v>
      </c>
      <c r="E7231" s="4">
        <v>44945</v>
      </c>
      <c r="F7231" s="5">
        <v>3.8028851607049052</v>
      </c>
      <c r="G7231" s="5">
        <f>'PG facts'!F27</f>
        <v>3</v>
      </c>
      <c r="H7231" s="5">
        <f t="shared" si="224"/>
        <v>14.461935545509572</v>
      </c>
      <c r="I7231" s="5">
        <f t="shared" si="225"/>
        <v>11.408655482114716</v>
      </c>
    </row>
    <row r="7232" spans="1:9" ht="25" customHeight="1">
      <c r="A7232" s="1"/>
      <c r="B7232" s="1">
        <v>342</v>
      </c>
      <c r="C7232" s="13" t="s">
        <v>47</v>
      </c>
      <c r="D7232" s="4">
        <v>45016</v>
      </c>
      <c r="E7232" s="4">
        <v>45037</v>
      </c>
      <c r="F7232" s="5">
        <v>7.4226951952720999</v>
      </c>
      <c r="G7232" s="5">
        <f>'PG facts'!F34</f>
        <v>7</v>
      </c>
      <c r="H7232" s="5">
        <f t="shared" si="224"/>
        <v>55.09640396191552</v>
      </c>
      <c r="I7232" s="5">
        <f t="shared" si="225"/>
        <v>51.958866366904701</v>
      </c>
    </row>
    <row r="7233" spans="1:9" ht="25" customHeight="1">
      <c r="A7233" s="1"/>
      <c r="B7233" s="1">
        <v>342</v>
      </c>
      <c r="C7233" s="13" t="s">
        <v>47</v>
      </c>
      <c r="D7233" s="4">
        <v>45107</v>
      </c>
      <c r="E7233" s="4">
        <v>45135</v>
      </c>
      <c r="F7233" s="5">
        <v>8.3743642737017066</v>
      </c>
      <c r="G7233" s="5">
        <f>'PG facts'!F41</f>
        <v>11</v>
      </c>
      <c r="H7233" s="5">
        <f t="shared" si="224"/>
        <v>70.129976988651507</v>
      </c>
      <c r="I7233" s="5">
        <f t="shared" si="225"/>
        <v>92.11800701071877</v>
      </c>
    </row>
    <row r="7234" spans="1:9" ht="25" customHeight="1">
      <c r="A7234" s="1"/>
      <c r="B7234" s="1">
        <v>342</v>
      </c>
      <c r="C7234" s="13" t="s">
        <v>47</v>
      </c>
      <c r="D7234" s="4">
        <v>45199</v>
      </c>
      <c r="E7234" s="4">
        <v>45217</v>
      </c>
      <c r="F7234" s="5">
        <v>7.2648038453100305</v>
      </c>
      <c r="G7234" s="5">
        <f>'PG facts'!F48</f>
        <v>5</v>
      </c>
      <c r="H7234" s="5">
        <f t="shared" si="224"/>
        <v>52.777374910831405</v>
      </c>
      <c r="I7234" s="5">
        <f t="shared" si="225"/>
        <v>36.324019226550149</v>
      </c>
    </row>
    <row r="7235" spans="1:9" ht="25" customHeight="1">
      <c r="A7235" s="1"/>
      <c r="B7235" s="1">
        <v>342</v>
      </c>
      <c r="C7235" s="13" t="s">
        <v>47</v>
      </c>
      <c r="D7235" s="4">
        <v>45291</v>
      </c>
      <c r="E7235" s="4">
        <v>45314</v>
      </c>
      <c r="F7235" s="5">
        <v>9.9248015735047268</v>
      </c>
      <c r="G7235" s="5">
        <f>'PG facts'!F55</f>
        <v>1</v>
      </c>
      <c r="H7235" s="5">
        <f t="shared" si="224"/>
        <v>98.501686273441905</v>
      </c>
      <c r="I7235" s="5">
        <f t="shared" si="225"/>
        <v>9.9248015735047268</v>
      </c>
    </row>
    <row r="7236" spans="1:9" ht="25" customHeight="1">
      <c r="A7236" s="1"/>
      <c r="B7236" s="1">
        <v>342</v>
      </c>
      <c r="C7236" s="13" t="s">
        <v>47</v>
      </c>
      <c r="D7236" s="4">
        <v>45382</v>
      </c>
      <c r="E7236" s="4">
        <v>45401</v>
      </c>
      <c r="F7236" s="5">
        <v>2.2273073989321102</v>
      </c>
      <c r="G7236" s="5">
        <f>'PG facts'!F62</f>
        <v>3</v>
      </c>
      <c r="H7236" s="5">
        <f t="shared" si="224"/>
        <v>4.9608982493377223</v>
      </c>
      <c r="I7236" s="5">
        <f t="shared" si="225"/>
        <v>6.6819221967963305</v>
      </c>
    </row>
    <row r="7237" spans="1:9" ht="25" customHeight="1">
      <c r="A7237" s="1"/>
      <c r="B7237" s="1">
        <v>342</v>
      </c>
      <c r="C7237" s="13" t="s">
        <v>47</v>
      </c>
      <c r="D7237" s="4">
        <v>45473</v>
      </c>
      <c r="E7237" s="4">
        <v>45503</v>
      </c>
      <c r="F7237" s="5">
        <v>0.83386306697079693</v>
      </c>
      <c r="G7237" s="5">
        <f>'PG facts'!F69</f>
        <v>3</v>
      </c>
      <c r="H7237" s="5">
        <f t="shared" si="224"/>
        <v>0.69532761445794378</v>
      </c>
      <c r="I7237" s="5">
        <f t="shared" si="225"/>
        <v>2.5015892009123908</v>
      </c>
    </row>
    <row r="7238" spans="1:9" ht="25" customHeight="1">
      <c r="A7238" s="1"/>
      <c r="B7238" s="1">
        <v>342</v>
      </c>
      <c r="C7238" s="13" t="s">
        <v>47</v>
      </c>
      <c r="D7238" s="4">
        <v>45565</v>
      </c>
      <c r="E7238" s="4">
        <v>45583</v>
      </c>
      <c r="F7238" s="5">
        <v>5.9453529559420959</v>
      </c>
      <c r="G7238" s="5">
        <f>'PG facts'!F76</f>
        <v>-2</v>
      </c>
      <c r="H7238" s="5">
        <f t="shared" ref="H7238:H7301" si="226">F7238^2</f>
        <v>35.347221770729419</v>
      </c>
      <c r="I7238" s="5">
        <f t="shared" ref="I7238:I7301" si="227">F7238*G7238</f>
        <v>-11.890705911884192</v>
      </c>
    </row>
    <row r="7239" spans="1:9" ht="25" customHeight="1">
      <c r="A7239" s="1"/>
      <c r="B7239" s="1">
        <v>342</v>
      </c>
      <c r="C7239" s="13" t="s">
        <v>47</v>
      </c>
      <c r="D7239" s="4">
        <v>45657</v>
      </c>
      <c r="E7239" s="4">
        <v>45679</v>
      </c>
      <c r="F7239" s="5">
        <v>3.2153120425093551</v>
      </c>
      <c r="G7239" s="5">
        <f>'PG facts'!F83</f>
        <v>2</v>
      </c>
      <c r="H7239" s="5">
        <f t="shared" si="226"/>
        <v>10.338231530705681</v>
      </c>
      <c r="I7239" s="5">
        <f t="shared" si="227"/>
        <v>6.4306240850187102</v>
      </c>
    </row>
    <row r="7240" spans="1:9" ht="25" customHeight="1">
      <c r="A7240" s="1"/>
      <c r="B7240" s="1">
        <v>342</v>
      </c>
      <c r="C7240" s="13" t="s">
        <v>47</v>
      </c>
      <c r="D7240" s="4">
        <v>45747</v>
      </c>
      <c r="E7240" s="4">
        <v>45771</v>
      </c>
      <c r="F7240" s="5">
        <v>7.2806297567527212</v>
      </c>
      <c r="G7240" s="5">
        <f>'PG facts'!F90</f>
        <v>2</v>
      </c>
      <c r="H7240" s="5">
        <f t="shared" si="226"/>
        <v>53.007569654913191</v>
      </c>
      <c r="I7240" s="5">
        <f t="shared" si="227"/>
        <v>14.561259513505442</v>
      </c>
    </row>
    <row r="7241" spans="1:9" ht="25" customHeight="1">
      <c r="A7241" s="1"/>
      <c r="B7241" s="1">
        <v>342</v>
      </c>
      <c r="C7241" s="13" t="s">
        <v>47</v>
      </c>
      <c r="D7241" s="4">
        <v>45838</v>
      </c>
      <c r="E7241" s="4">
        <v>45867</v>
      </c>
      <c r="F7241" s="5">
        <v>8.2474226804123631</v>
      </c>
      <c r="G7241" s="5">
        <f>'PG facts'!F97</f>
        <v>1</v>
      </c>
      <c r="H7241" s="5">
        <f t="shared" si="226"/>
        <v>68.019980869380248</v>
      </c>
      <c r="I7241" s="5">
        <f t="shared" si="227"/>
        <v>8.2474226804123631</v>
      </c>
    </row>
    <row r="7242" spans="1:9" ht="25" customHeight="1">
      <c r="A7242" s="1"/>
      <c r="B7242" s="1">
        <v>342</v>
      </c>
      <c r="C7242" s="13" t="s">
        <v>50</v>
      </c>
      <c r="D7242" s="4">
        <v>44742</v>
      </c>
      <c r="E7242" s="4">
        <v>44771</v>
      </c>
      <c r="F7242" s="5">
        <v>6.658436933295464</v>
      </c>
      <c r="G7242" s="5">
        <f>'PG facts'!F13</f>
        <v>0</v>
      </c>
      <c r="H7242" s="5">
        <f t="shared" si="226"/>
        <v>44.334782394673105</v>
      </c>
      <c r="I7242" s="5">
        <f t="shared" si="227"/>
        <v>0</v>
      </c>
    </row>
    <row r="7243" spans="1:9" ht="25" customHeight="1">
      <c r="A7243" s="1"/>
      <c r="B7243" s="1">
        <v>342</v>
      </c>
      <c r="C7243" s="13" t="s">
        <v>50</v>
      </c>
      <c r="D7243" s="4">
        <v>44834</v>
      </c>
      <c r="E7243" s="4">
        <v>44853</v>
      </c>
      <c r="F7243" s="5">
        <v>3.235995481738696</v>
      </c>
      <c r="G7243" s="5">
        <f>'PG facts'!F20</f>
        <v>4</v>
      </c>
      <c r="H7243" s="5">
        <f t="shared" si="226"/>
        <v>10.471666757833255</v>
      </c>
      <c r="I7243" s="5">
        <f t="shared" si="227"/>
        <v>12.943981926954784</v>
      </c>
    </row>
    <row r="7244" spans="1:9" ht="25" customHeight="1">
      <c r="A7244" s="1"/>
      <c r="B7244" s="1">
        <v>342</v>
      </c>
      <c r="C7244" s="13" t="s">
        <v>50</v>
      </c>
      <c r="D7244" s="4">
        <v>44926</v>
      </c>
      <c r="E7244" s="4">
        <v>44945</v>
      </c>
      <c r="F7244" s="5">
        <v>3.5533938473930382</v>
      </c>
      <c r="G7244" s="5">
        <f>'PG facts'!F27</f>
        <v>3</v>
      </c>
      <c r="H7244" s="5">
        <f t="shared" si="226"/>
        <v>12.626607834690699</v>
      </c>
      <c r="I7244" s="5">
        <f t="shared" si="227"/>
        <v>10.660181542179114</v>
      </c>
    </row>
    <row r="7245" spans="1:9" ht="25" customHeight="1">
      <c r="A7245" s="1"/>
      <c r="B7245" s="1">
        <v>342</v>
      </c>
      <c r="C7245" s="13" t="s">
        <v>50</v>
      </c>
      <c r="D7245" s="4">
        <v>45016</v>
      </c>
      <c r="E7245" s="4">
        <v>45037</v>
      </c>
      <c r="F7245" s="5">
        <v>3.8028851607049052</v>
      </c>
      <c r="G7245" s="5">
        <f>'PG facts'!F34</f>
        <v>7</v>
      </c>
      <c r="H7245" s="5">
        <f t="shared" si="226"/>
        <v>14.461935545509572</v>
      </c>
      <c r="I7245" s="5">
        <f t="shared" si="227"/>
        <v>26.620196124934338</v>
      </c>
    </row>
    <row r="7246" spans="1:9" ht="25" customHeight="1">
      <c r="A7246" s="1"/>
      <c r="B7246" s="1">
        <v>342</v>
      </c>
      <c r="C7246" s="13" t="s">
        <v>50</v>
      </c>
      <c r="D7246" s="4">
        <v>45107</v>
      </c>
      <c r="E7246" s="4">
        <v>45135</v>
      </c>
      <c r="F7246" s="5">
        <v>7.4226951952720999</v>
      </c>
      <c r="G7246" s="5">
        <f>'PG facts'!F41</f>
        <v>11</v>
      </c>
      <c r="H7246" s="5">
        <f t="shared" si="226"/>
        <v>55.09640396191552</v>
      </c>
      <c r="I7246" s="5">
        <f t="shared" si="227"/>
        <v>81.649647147993093</v>
      </c>
    </row>
    <row r="7247" spans="1:9" ht="25" customHeight="1">
      <c r="A7247" s="1"/>
      <c r="B7247" s="1">
        <v>342</v>
      </c>
      <c r="C7247" s="13" t="s">
        <v>50</v>
      </c>
      <c r="D7247" s="4">
        <v>45199</v>
      </c>
      <c r="E7247" s="4">
        <v>45217</v>
      </c>
      <c r="F7247" s="5">
        <v>8.3743642737017066</v>
      </c>
      <c r="G7247" s="5">
        <f>'PG facts'!F48</f>
        <v>5</v>
      </c>
      <c r="H7247" s="5">
        <f t="shared" si="226"/>
        <v>70.129976988651507</v>
      </c>
      <c r="I7247" s="5">
        <f t="shared" si="227"/>
        <v>41.871821368508535</v>
      </c>
    </row>
    <row r="7248" spans="1:9" ht="25" customHeight="1">
      <c r="A7248" s="1"/>
      <c r="B7248" s="1">
        <v>342</v>
      </c>
      <c r="C7248" s="13" t="s">
        <v>50</v>
      </c>
      <c r="D7248" s="4">
        <v>45291</v>
      </c>
      <c r="E7248" s="4">
        <v>45314</v>
      </c>
      <c r="F7248" s="5">
        <v>7.2648038453100305</v>
      </c>
      <c r="G7248" s="5">
        <f>'PG facts'!F55</f>
        <v>1</v>
      </c>
      <c r="H7248" s="5">
        <f t="shared" si="226"/>
        <v>52.777374910831405</v>
      </c>
      <c r="I7248" s="5">
        <f t="shared" si="227"/>
        <v>7.2648038453100305</v>
      </c>
    </row>
    <row r="7249" spans="1:9" ht="25" customHeight="1">
      <c r="A7249" s="1"/>
      <c r="B7249" s="1">
        <v>342</v>
      </c>
      <c r="C7249" s="13" t="s">
        <v>50</v>
      </c>
      <c r="D7249" s="4">
        <v>45382</v>
      </c>
      <c r="E7249" s="4">
        <v>45401</v>
      </c>
      <c r="F7249" s="5">
        <v>9.9248015735047268</v>
      </c>
      <c r="G7249" s="5">
        <f>'PG facts'!F62</f>
        <v>3</v>
      </c>
      <c r="H7249" s="5">
        <f t="shared" si="226"/>
        <v>98.501686273441905</v>
      </c>
      <c r="I7249" s="5">
        <f t="shared" si="227"/>
        <v>29.77440472051418</v>
      </c>
    </row>
    <row r="7250" spans="1:9" ht="25" customHeight="1">
      <c r="A7250" s="1"/>
      <c r="B7250" s="1">
        <v>342</v>
      </c>
      <c r="C7250" s="13" t="s">
        <v>50</v>
      </c>
      <c r="D7250" s="4">
        <v>45473</v>
      </c>
      <c r="E7250" s="4">
        <v>45503</v>
      </c>
      <c r="F7250" s="5">
        <v>2.2273073989321102</v>
      </c>
      <c r="G7250" s="5">
        <f>'PG facts'!F69</f>
        <v>3</v>
      </c>
      <c r="H7250" s="5">
        <f t="shared" si="226"/>
        <v>4.9608982493377223</v>
      </c>
      <c r="I7250" s="5">
        <f t="shared" si="227"/>
        <v>6.6819221967963305</v>
      </c>
    </row>
    <row r="7251" spans="1:9" ht="25" customHeight="1">
      <c r="A7251" s="1"/>
      <c r="B7251" s="1">
        <v>342</v>
      </c>
      <c r="C7251" s="13" t="s">
        <v>50</v>
      </c>
      <c r="D7251" s="4">
        <v>45565</v>
      </c>
      <c r="E7251" s="4">
        <v>45583</v>
      </c>
      <c r="F7251" s="5">
        <v>0.83386306697079693</v>
      </c>
      <c r="G7251" s="5">
        <f>'PG facts'!F76</f>
        <v>-2</v>
      </c>
      <c r="H7251" s="5">
        <f t="shared" si="226"/>
        <v>0.69532761445794378</v>
      </c>
      <c r="I7251" s="5">
        <f t="shared" si="227"/>
        <v>-1.6677261339415939</v>
      </c>
    </row>
    <row r="7252" spans="1:9" ht="25" customHeight="1">
      <c r="A7252" s="1"/>
      <c r="B7252" s="1">
        <v>342</v>
      </c>
      <c r="C7252" s="13" t="s">
        <v>50</v>
      </c>
      <c r="D7252" s="4">
        <v>45657</v>
      </c>
      <c r="E7252" s="4">
        <v>45679</v>
      </c>
      <c r="F7252" s="5">
        <v>5.9453529559420959</v>
      </c>
      <c r="G7252" s="5">
        <f>'PG facts'!F83</f>
        <v>2</v>
      </c>
      <c r="H7252" s="5">
        <f t="shared" si="226"/>
        <v>35.347221770729419</v>
      </c>
      <c r="I7252" s="5">
        <f t="shared" si="227"/>
        <v>11.890705911884192</v>
      </c>
    </row>
    <row r="7253" spans="1:9" ht="25" customHeight="1">
      <c r="A7253" s="1"/>
      <c r="B7253" s="1">
        <v>342</v>
      </c>
      <c r="C7253" s="13" t="s">
        <v>50</v>
      </c>
      <c r="D7253" s="4">
        <v>45747</v>
      </c>
      <c r="E7253" s="4">
        <v>45771</v>
      </c>
      <c r="F7253" s="5">
        <v>3.2153120425093551</v>
      </c>
      <c r="G7253" s="5">
        <f>'PG facts'!F90</f>
        <v>2</v>
      </c>
      <c r="H7253" s="5">
        <f t="shared" si="226"/>
        <v>10.338231530705681</v>
      </c>
      <c r="I7253" s="5">
        <f t="shared" si="227"/>
        <v>6.4306240850187102</v>
      </c>
    </row>
    <row r="7254" spans="1:9" ht="25" customHeight="1">
      <c r="A7254" s="1"/>
      <c r="B7254" s="1">
        <v>342</v>
      </c>
      <c r="C7254" s="13" t="s">
        <v>50</v>
      </c>
      <c r="D7254" s="4">
        <v>45838</v>
      </c>
      <c r="E7254" s="4">
        <v>45867</v>
      </c>
      <c r="F7254" s="5">
        <v>7.2806297567527212</v>
      </c>
      <c r="G7254" s="5">
        <f>'PG facts'!F97</f>
        <v>1</v>
      </c>
      <c r="H7254" s="5">
        <f t="shared" si="226"/>
        <v>53.007569654913191</v>
      </c>
      <c r="I7254" s="5">
        <f t="shared" si="227"/>
        <v>7.2806297567527212</v>
      </c>
    </row>
    <row r="7255" spans="1:9" ht="25" customHeight="1">
      <c r="A7255" s="1"/>
      <c r="B7255" s="1">
        <v>343</v>
      </c>
      <c r="C7255" s="13" t="s">
        <v>47</v>
      </c>
      <c r="D7255" s="4">
        <v>44651</v>
      </c>
      <c r="E7255" s="4">
        <v>44671</v>
      </c>
      <c r="F7255" s="5">
        <v>6.658436933295464</v>
      </c>
      <c r="G7255" s="5">
        <f>'PG facts'!F6</f>
        <v>3</v>
      </c>
      <c r="H7255" s="5">
        <f t="shared" si="226"/>
        <v>44.334782394673105</v>
      </c>
      <c r="I7255" s="5">
        <f t="shared" si="227"/>
        <v>19.975310799886394</v>
      </c>
    </row>
    <row r="7256" spans="1:9" ht="25" customHeight="1">
      <c r="A7256" s="1"/>
      <c r="B7256" s="1">
        <v>343</v>
      </c>
      <c r="C7256" s="13" t="s">
        <v>47</v>
      </c>
      <c r="D7256" s="4">
        <v>44742</v>
      </c>
      <c r="E7256" s="4">
        <v>44771</v>
      </c>
      <c r="F7256" s="5">
        <v>3.235995481738696</v>
      </c>
      <c r="G7256" s="5">
        <f>'PG facts'!F13</f>
        <v>0</v>
      </c>
      <c r="H7256" s="5">
        <f t="shared" si="226"/>
        <v>10.471666757833255</v>
      </c>
      <c r="I7256" s="5">
        <f t="shared" si="227"/>
        <v>0</v>
      </c>
    </row>
    <row r="7257" spans="1:9" ht="25" customHeight="1">
      <c r="A7257" s="1"/>
      <c r="B7257" s="1">
        <v>343</v>
      </c>
      <c r="C7257" s="13" t="s">
        <v>47</v>
      </c>
      <c r="D7257" s="4">
        <v>44834</v>
      </c>
      <c r="E7257" s="4">
        <v>44853</v>
      </c>
      <c r="F7257" s="5">
        <v>3.5533938473930382</v>
      </c>
      <c r="G7257" s="5">
        <f>'PG facts'!F20</f>
        <v>4</v>
      </c>
      <c r="H7257" s="5">
        <f t="shared" si="226"/>
        <v>12.626607834690699</v>
      </c>
      <c r="I7257" s="5">
        <f t="shared" si="227"/>
        <v>14.213575389572153</v>
      </c>
    </row>
    <row r="7258" spans="1:9" ht="25" customHeight="1">
      <c r="A7258" s="1"/>
      <c r="B7258" s="1">
        <v>343</v>
      </c>
      <c r="C7258" s="13" t="s">
        <v>47</v>
      </c>
      <c r="D7258" s="4">
        <v>44926</v>
      </c>
      <c r="E7258" s="4">
        <v>44945</v>
      </c>
      <c r="F7258" s="5">
        <v>3.8028851607049052</v>
      </c>
      <c r="G7258" s="5">
        <f>'PG facts'!F27</f>
        <v>3</v>
      </c>
      <c r="H7258" s="5">
        <f t="shared" si="226"/>
        <v>14.461935545509572</v>
      </c>
      <c r="I7258" s="5">
        <f t="shared" si="227"/>
        <v>11.408655482114716</v>
      </c>
    </row>
    <row r="7259" spans="1:9" ht="25" customHeight="1">
      <c r="A7259" s="1"/>
      <c r="B7259" s="1">
        <v>343</v>
      </c>
      <c r="C7259" s="13" t="s">
        <v>47</v>
      </c>
      <c r="D7259" s="4">
        <v>45016</v>
      </c>
      <c r="E7259" s="4">
        <v>45037</v>
      </c>
      <c r="F7259" s="5">
        <v>7.4226951952720999</v>
      </c>
      <c r="G7259" s="5">
        <f>'PG facts'!F34</f>
        <v>7</v>
      </c>
      <c r="H7259" s="5">
        <f t="shared" si="226"/>
        <v>55.09640396191552</v>
      </c>
      <c r="I7259" s="5">
        <f t="shared" si="227"/>
        <v>51.958866366904701</v>
      </c>
    </row>
    <row r="7260" spans="1:9" ht="25" customHeight="1">
      <c r="A7260" s="1"/>
      <c r="B7260" s="1">
        <v>343</v>
      </c>
      <c r="C7260" s="13" t="s">
        <v>47</v>
      </c>
      <c r="D7260" s="4">
        <v>45107</v>
      </c>
      <c r="E7260" s="4">
        <v>45135</v>
      </c>
      <c r="F7260" s="5">
        <v>8.3743642737017066</v>
      </c>
      <c r="G7260" s="5">
        <f>'PG facts'!F41</f>
        <v>11</v>
      </c>
      <c r="H7260" s="5">
        <f t="shared" si="226"/>
        <v>70.129976988651507</v>
      </c>
      <c r="I7260" s="5">
        <f t="shared" si="227"/>
        <v>92.11800701071877</v>
      </c>
    </row>
    <row r="7261" spans="1:9" ht="25" customHeight="1">
      <c r="A7261" s="1"/>
      <c r="B7261" s="1">
        <v>343</v>
      </c>
      <c r="C7261" s="13" t="s">
        <v>47</v>
      </c>
      <c r="D7261" s="4">
        <v>45199</v>
      </c>
      <c r="E7261" s="4">
        <v>45217</v>
      </c>
      <c r="F7261" s="5">
        <v>7.2648038453100305</v>
      </c>
      <c r="G7261" s="5">
        <f>'PG facts'!F48</f>
        <v>5</v>
      </c>
      <c r="H7261" s="5">
        <f t="shared" si="226"/>
        <v>52.777374910831405</v>
      </c>
      <c r="I7261" s="5">
        <f t="shared" si="227"/>
        <v>36.324019226550149</v>
      </c>
    </row>
    <row r="7262" spans="1:9" ht="25" customHeight="1">
      <c r="A7262" s="1"/>
      <c r="B7262" s="1">
        <v>343</v>
      </c>
      <c r="C7262" s="13" t="s">
        <v>47</v>
      </c>
      <c r="D7262" s="4">
        <v>45291</v>
      </c>
      <c r="E7262" s="4">
        <v>45314</v>
      </c>
      <c r="F7262" s="5">
        <v>9.9248015735047268</v>
      </c>
      <c r="G7262" s="5">
        <f>'PG facts'!F55</f>
        <v>1</v>
      </c>
      <c r="H7262" s="5">
        <f t="shared" si="226"/>
        <v>98.501686273441905</v>
      </c>
      <c r="I7262" s="5">
        <f t="shared" si="227"/>
        <v>9.9248015735047268</v>
      </c>
    </row>
    <row r="7263" spans="1:9" ht="25" customHeight="1">
      <c r="A7263" s="1"/>
      <c r="B7263" s="1">
        <v>343</v>
      </c>
      <c r="C7263" s="13" t="s">
        <v>47</v>
      </c>
      <c r="D7263" s="4">
        <v>45382</v>
      </c>
      <c r="E7263" s="4">
        <v>45401</v>
      </c>
      <c r="F7263" s="5">
        <v>2.2273073989321102</v>
      </c>
      <c r="G7263" s="5">
        <f>'PG facts'!F62</f>
        <v>3</v>
      </c>
      <c r="H7263" s="5">
        <f t="shared" si="226"/>
        <v>4.9608982493377223</v>
      </c>
      <c r="I7263" s="5">
        <f t="shared" si="227"/>
        <v>6.6819221967963305</v>
      </c>
    </row>
    <row r="7264" spans="1:9" ht="25" customHeight="1">
      <c r="A7264" s="1"/>
      <c r="B7264" s="1">
        <v>343</v>
      </c>
      <c r="C7264" s="13" t="s">
        <v>47</v>
      </c>
      <c r="D7264" s="4">
        <v>45473</v>
      </c>
      <c r="E7264" s="4">
        <v>45503</v>
      </c>
      <c r="F7264" s="5">
        <v>0.79927457652468892</v>
      </c>
      <c r="G7264" s="5">
        <f>'PG facts'!F69</f>
        <v>3</v>
      </c>
      <c r="H7264" s="5">
        <f t="shared" si="226"/>
        <v>0.63883984867872079</v>
      </c>
      <c r="I7264" s="5">
        <f t="shared" si="227"/>
        <v>2.3978237295740668</v>
      </c>
    </row>
    <row r="7265" spans="1:9" ht="25" customHeight="1">
      <c r="A7265" s="1"/>
      <c r="B7265" s="1">
        <v>343</v>
      </c>
      <c r="C7265" s="13" t="s">
        <v>47</v>
      </c>
      <c r="D7265" s="4">
        <v>45565</v>
      </c>
      <c r="E7265" s="4">
        <v>45583</v>
      </c>
      <c r="F7265" s="5">
        <v>5.8040404228219655</v>
      </c>
      <c r="G7265" s="5">
        <f>'PG facts'!F76</f>
        <v>-2</v>
      </c>
      <c r="H7265" s="5">
        <f t="shared" si="226"/>
        <v>33.686885229751383</v>
      </c>
      <c r="I7265" s="5">
        <f t="shared" si="227"/>
        <v>-11.608080845643931</v>
      </c>
    </row>
    <row r="7266" spans="1:9" ht="25" customHeight="1">
      <c r="A7266" s="1"/>
      <c r="B7266" s="1">
        <v>343</v>
      </c>
      <c r="C7266" s="13" t="s">
        <v>47</v>
      </c>
      <c r="D7266" s="4">
        <v>45657</v>
      </c>
      <c r="E7266" s="4">
        <v>45679</v>
      </c>
      <c r="F7266" s="5">
        <v>3.2153120425093551</v>
      </c>
      <c r="G7266" s="5">
        <f>'PG facts'!F83</f>
        <v>2</v>
      </c>
      <c r="H7266" s="5">
        <f t="shared" si="226"/>
        <v>10.338231530705681</v>
      </c>
      <c r="I7266" s="5">
        <f t="shared" si="227"/>
        <v>6.4306240850187102</v>
      </c>
    </row>
    <row r="7267" spans="1:9" ht="25" customHeight="1">
      <c r="A7267" s="1"/>
      <c r="B7267" s="1">
        <v>343</v>
      </c>
      <c r="C7267" s="13" t="s">
        <v>47</v>
      </c>
      <c r="D7267" s="4">
        <v>45747</v>
      </c>
      <c r="E7267" s="4">
        <v>45771</v>
      </c>
      <c r="F7267" s="5">
        <v>7.2806297567527212</v>
      </c>
      <c r="G7267" s="5">
        <f>'PG facts'!F90</f>
        <v>2</v>
      </c>
      <c r="H7267" s="5">
        <f t="shared" si="226"/>
        <v>53.007569654913191</v>
      </c>
      <c r="I7267" s="5">
        <f t="shared" si="227"/>
        <v>14.561259513505442</v>
      </c>
    </row>
    <row r="7268" spans="1:9" ht="25" customHeight="1">
      <c r="A7268" s="1"/>
      <c r="B7268" s="1">
        <v>343</v>
      </c>
      <c r="C7268" s="13" t="s">
        <v>47</v>
      </c>
      <c r="D7268" s="4">
        <v>45838</v>
      </c>
      <c r="E7268" s="4">
        <v>45867</v>
      </c>
      <c r="F7268" s="5">
        <v>8.9578676954751515</v>
      </c>
      <c r="G7268" s="5">
        <f>'PG facts'!F97</f>
        <v>1</v>
      </c>
      <c r="H7268" s="5">
        <f t="shared" si="226"/>
        <v>80.243393649637298</v>
      </c>
      <c r="I7268" s="5">
        <f t="shared" si="227"/>
        <v>8.9578676954751515</v>
      </c>
    </row>
    <row r="7269" spans="1:9" ht="25" customHeight="1">
      <c r="A7269" s="1"/>
      <c r="B7269" s="1">
        <v>343</v>
      </c>
      <c r="C7269" s="13" t="s">
        <v>50</v>
      </c>
      <c r="D7269" s="4">
        <v>44742</v>
      </c>
      <c r="E7269" s="4">
        <v>44771</v>
      </c>
      <c r="F7269" s="5">
        <v>6.658436933295464</v>
      </c>
      <c r="G7269" s="5">
        <f>'PG facts'!F13</f>
        <v>0</v>
      </c>
      <c r="H7269" s="5">
        <f t="shared" si="226"/>
        <v>44.334782394673105</v>
      </c>
      <c r="I7269" s="5">
        <f t="shared" si="227"/>
        <v>0</v>
      </c>
    </row>
    <row r="7270" spans="1:9" ht="25" customHeight="1">
      <c r="A7270" s="1"/>
      <c r="B7270" s="1">
        <v>343</v>
      </c>
      <c r="C7270" s="13" t="s">
        <v>50</v>
      </c>
      <c r="D7270" s="4">
        <v>44834</v>
      </c>
      <c r="E7270" s="4">
        <v>44853</v>
      </c>
      <c r="F7270" s="5">
        <v>3.235995481738696</v>
      </c>
      <c r="G7270" s="5">
        <f>'PG facts'!F20</f>
        <v>4</v>
      </c>
      <c r="H7270" s="5">
        <f t="shared" si="226"/>
        <v>10.471666757833255</v>
      </c>
      <c r="I7270" s="5">
        <f t="shared" si="227"/>
        <v>12.943981926954784</v>
      </c>
    </row>
    <row r="7271" spans="1:9" ht="25" customHeight="1">
      <c r="A7271" s="1"/>
      <c r="B7271" s="1">
        <v>343</v>
      </c>
      <c r="C7271" s="13" t="s">
        <v>50</v>
      </c>
      <c r="D7271" s="4">
        <v>44926</v>
      </c>
      <c r="E7271" s="4">
        <v>44945</v>
      </c>
      <c r="F7271" s="5">
        <v>3.5533938473930382</v>
      </c>
      <c r="G7271" s="5">
        <f>'PG facts'!F27</f>
        <v>3</v>
      </c>
      <c r="H7271" s="5">
        <f t="shared" si="226"/>
        <v>12.626607834690699</v>
      </c>
      <c r="I7271" s="5">
        <f t="shared" si="227"/>
        <v>10.660181542179114</v>
      </c>
    </row>
    <row r="7272" spans="1:9" ht="25" customHeight="1">
      <c r="A7272" s="1"/>
      <c r="B7272" s="1">
        <v>343</v>
      </c>
      <c r="C7272" s="13" t="s">
        <v>50</v>
      </c>
      <c r="D7272" s="4">
        <v>45016</v>
      </c>
      <c r="E7272" s="4">
        <v>45037</v>
      </c>
      <c r="F7272" s="5">
        <v>3.8028851607049052</v>
      </c>
      <c r="G7272" s="5">
        <f>'PG facts'!F34</f>
        <v>7</v>
      </c>
      <c r="H7272" s="5">
        <f t="shared" si="226"/>
        <v>14.461935545509572</v>
      </c>
      <c r="I7272" s="5">
        <f t="shared" si="227"/>
        <v>26.620196124934338</v>
      </c>
    </row>
    <row r="7273" spans="1:9" ht="25" customHeight="1">
      <c r="A7273" s="1"/>
      <c r="B7273" s="1">
        <v>343</v>
      </c>
      <c r="C7273" s="13" t="s">
        <v>50</v>
      </c>
      <c r="D7273" s="4">
        <v>45107</v>
      </c>
      <c r="E7273" s="4">
        <v>45135</v>
      </c>
      <c r="F7273" s="5">
        <v>7.4226951952720999</v>
      </c>
      <c r="G7273" s="5">
        <f>'PG facts'!F41</f>
        <v>11</v>
      </c>
      <c r="H7273" s="5">
        <f t="shared" si="226"/>
        <v>55.09640396191552</v>
      </c>
      <c r="I7273" s="5">
        <f t="shared" si="227"/>
        <v>81.649647147993093</v>
      </c>
    </row>
    <row r="7274" spans="1:9" ht="25" customHeight="1">
      <c r="A7274" s="1"/>
      <c r="B7274" s="1">
        <v>343</v>
      </c>
      <c r="C7274" s="13" t="s">
        <v>50</v>
      </c>
      <c r="D7274" s="4">
        <v>45199</v>
      </c>
      <c r="E7274" s="4">
        <v>45217</v>
      </c>
      <c r="F7274" s="5">
        <v>8.3743642737017066</v>
      </c>
      <c r="G7274" s="5">
        <f>'PG facts'!F48</f>
        <v>5</v>
      </c>
      <c r="H7274" s="5">
        <f t="shared" si="226"/>
        <v>70.129976988651507</v>
      </c>
      <c r="I7274" s="5">
        <f t="shared" si="227"/>
        <v>41.871821368508535</v>
      </c>
    </row>
    <row r="7275" spans="1:9" ht="25" customHeight="1">
      <c r="A7275" s="1"/>
      <c r="B7275" s="1">
        <v>343</v>
      </c>
      <c r="C7275" s="13" t="s">
        <v>50</v>
      </c>
      <c r="D7275" s="4">
        <v>45291</v>
      </c>
      <c r="E7275" s="4">
        <v>45314</v>
      </c>
      <c r="F7275" s="5">
        <v>7.2648038453100305</v>
      </c>
      <c r="G7275" s="5">
        <f>'PG facts'!F55</f>
        <v>1</v>
      </c>
      <c r="H7275" s="5">
        <f t="shared" si="226"/>
        <v>52.777374910831405</v>
      </c>
      <c r="I7275" s="5">
        <f t="shared" si="227"/>
        <v>7.2648038453100305</v>
      </c>
    </row>
    <row r="7276" spans="1:9" ht="25" customHeight="1">
      <c r="A7276" s="1"/>
      <c r="B7276" s="1">
        <v>343</v>
      </c>
      <c r="C7276" s="13" t="s">
        <v>50</v>
      </c>
      <c r="D7276" s="4">
        <v>45382</v>
      </c>
      <c r="E7276" s="4">
        <v>45401</v>
      </c>
      <c r="F7276" s="5">
        <v>9.9248015735047268</v>
      </c>
      <c r="G7276" s="5">
        <f>'PG facts'!F62</f>
        <v>3</v>
      </c>
      <c r="H7276" s="5">
        <f t="shared" si="226"/>
        <v>98.501686273441905</v>
      </c>
      <c r="I7276" s="5">
        <f t="shared" si="227"/>
        <v>29.77440472051418</v>
      </c>
    </row>
    <row r="7277" spans="1:9" ht="25" customHeight="1">
      <c r="A7277" s="1"/>
      <c r="B7277" s="1">
        <v>343</v>
      </c>
      <c r="C7277" s="13" t="s">
        <v>50</v>
      </c>
      <c r="D7277" s="4">
        <v>45473</v>
      </c>
      <c r="E7277" s="4">
        <v>45503</v>
      </c>
      <c r="F7277" s="5">
        <v>2.2273073989321102</v>
      </c>
      <c r="G7277" s="5">
        <f>'PG facts'!F69</f>
        <v>3</v>
      </c>
      <c r="H7277" s="5">
        <f t="shared" si="226"/>
        <v>4.9608982493377223</v>
      </c>
      <c r="I7277" s="5">
        <f t="shared" si="227"/>
        <v>6.6819221967963305</v>
      </c>
    </row>
    <row r="7278" spans="1:9" ht="25" customHeight="1">
      <c r="A7278" s="1"/>
      <c r="B7278" s="1">
        <v>343</v>
      </c>
      <c r="C7278" s="13" t="s">
        <v>50</v>
      </c>
      <c r="D7278" s="4">
        <v>45565</v>
      </c>
      <c r="E7278" s="4">
        <v>45583</v>
      </c>
      <c r="F7278" s="5">
        <v>0.79927457652468892</v>
      </c>
      <c r="G7278" s="5">
        <f>'PG facts'!F76</f>
        <v>-2</v>
      </c>
      <c r="H7278" s="5">
        <f t="shared" si="226"/>
        <v>0.63883984867872079</v>
      </c>
      <c r="I7278" s="5">
        <f t="shared" si="227"/>
        <v>-1.5985491530493778</v>
      </c>
    </row>
    <row r="7279" spans="1:9" ht="25" customHeight="1">
      <c r="A7279" s="1"/>
      <c r="B7279" s="1">
        <v>343</v>
      </c>
      <c r="C7279" s="13" t="s">
        <v>50</v>
      </c>
      <c r="D7279" s="4">
        <v>45657</v>
      </c>
      <c r="E7279" s="4">
        <v>45679</v>
      </c>
      <c r="F7279" s="5">
        <v>5.8040404228219655</v>
      </c>
      <c r="G7279" s="5">
        <f>'PG facts'!F83</f>
        <v>2</v>
      </c>
      <c r="H7279" s="5">
        <f t="shared" si="226"/>
        <v>33.686885229751383</v>
      </c>
      <c r="I7279" s="5">
        <f t="shared" si="227"/>
        <v>11.608080845643931</v>
      </c>
    </row>
    <row r="7280" spans="1:9" ht="25" customHeight="1">
      <c r="A7280" s="1"/>
      <c r="B7280" s="1">
        <v>343</v>
      </c>
      <c r="C7280" s="13" t="s">
        <v>50</v>
      </c>
      <c r="D7280" s="4">
        <v>45747</v>
      </c>
      <c r="E7280" s="4">
        <v>45771</v>
      </c>
      <c r="F7280" s="5">
        <v>3.2153120425093551</v>
      </c>
      <c r="G7280" s="5">
        <f>'PG facts'!F90</f>
        <v>2</v>
      </c>
      <c r="H7280" s="5">
        <f t="shared" si="226"/>
        <v>10.338231530705681</v>
      </c>
      <c r="I7280" s="5">
        <f t="shared" si="227"/>
        <v>6.4306240850187102</v>
      </c>
    </row>
    <row r="7281" spans="1:9" ht="25" customHeight="1">
      <c r="A7281" s="1"/>
      <c r="B7281" s="1">
        <v>343</v>
      </c>
      <c r="C7281" s="13" t="s">
        <v>50</v>
      </c>
      <c r="D7281" s="4">
        <v>45838</v>
      </c>
      <c r="E7281" s="4">
        <v>45867</v>
      </c>
      <c r="F7281" s="5">
        <v>7.2806297567527212</v>
      </c>
      <c r="G7281" s="5">
        <f>'PG facts'!F97</f>
        <v>1</v>
      </c>
      <c r="H7281" s="5">
        <f t="shared" si="226"/>
        <v>53.007569654913191</v>
      </c>
      <c r="I7281" s="5">
        <f t="shared" si="227"/>
        <v>7.2806297567527212</v>
      </c>
    </row>
    <row r="7282" spans="1:9" ht="25" customHeight="1">
      <c r="A7282" s="1"/>
      <c r="B7282" s="1">
        <v>344</v>
      </c>
      <c r="C7282" s="13" t="s">
        <v>47</v>
      </c>
      <c r="D7282" s="4">
        <v>44651</v>
      </c>
      <c r="E7282" s="4">
        <v>44671</v>
      </c>
      <c r="F7282" s="5">
        <v>6.658436933295464</v>
      </c>
      <c r="G7282" s="5">
        <f>'PG facts'!F6</f>
        <v>3</v>
      </c>
      <c r="H7282" s="5">
        <f t="shared" si="226"/>
        <v>44.334782394673105</v>
      </c>
      <c r="I7282" s="5">
        <f t="shared" si="227"/>
        <v>19.975310799886394</v>
      </c>
    </row>
    <row r="7283" spans="1:9" ht="25" customHeight="1">
      <c r="A7283" s="1"/>
      <c r="B7283" s="1">
        <v>344</v>
      </c>
      <c r="C7283" s="13" t="s">
        <v>47</v>
      </c>
      <c r="D7283" s="4">
        <v>44742</v>
      </c>
      <c r="E7283" s="4">
        <v>44771</v>
      </c>
      <c r="F7283" s="5">
        <v>3.235995481738696</v>
      </c>
      <c r="G7283" s="5">
        <f>'PG facts'!F13</f>
        <v>0</v>
      </c>
      <c r="H7283" s="5">
        <f t="shared" si="226"/>
        <v>10.471666757833255</v>
      </c>
      <c r="I7283" s="5">
        <f t="shared" si="227"/>
        <v>0</v>
      </c>
    </row>
    <row r="7284" spans="1:9" ht="25" customHeight="1">
      <c r="A7284" s="1"/>
      <c r="B7284" s="1">
        <v>344</v>
      </c>
      <c r="C7284" s="13" t="s">
        <v>47</v>
      </c>
      <c r="D7284" s="4">
        <v>44834</v>
      </c>
      <c r="E7284" s="4">
        <v>44853</v>
      </c>
      <c r="F7284" s="5">
        <v>3.5533938473930382</v>
      </c>
      <c r="G7284" s="5">
        <f>'PG facts'!F20</f>
        <v>4</v>
      </c>
      <c r="H7284" s="5">
        <f t="shared" si="226"/>
        <v>12.626607834690699</v>
      </c>
      <c r="I7284" s="5">
        <f t="shared" si="227"/>
        <v>14.213575389572153</v>
      </c>
    </row>
    <row r="7285" spans="1:9" ht="25" customHeight="1">
      <c r="A7285" s="1"/>
      <c r="B7285" s="1">
        <v>344</v>
      </c>
      <c r="C7285" s="13" t="s">
        <v>47</v>
      </c>
      <c r="D7285" s="4">
        <v>44926</v>
      </c>
      <c r="E7285" s="4">
        <v>44945</v>
      </c>
      <c r="F7285" s="5">
        <v>3.8028851607049052</v>
      </c>
      <c r="G7285" s="5">
        <f>'PG facts'!F27</f>
        <v>3</v>
      </c>
      <c r="H7285" s="5">
        <f t="shared" si="226"/>
        <v>14.461935545509572</v>
      </c>
      <c r="I7285" s="5">
        <f t="shared" si="227"/>
        <v>11.408655482114716</v>
      </c>
    </row>
    <row r="7286" spans="1:9" ht="25" customHeight="1">
      <c r="A7286" s="1"/>
      <c r="B7286" s="1">
        <v>344</v>
      </c>
      <c r="C7286" s="13" t="s">
        <v>47</v>
      </c>
      <c r="D7286" s="4">
        <v>45016</v>
      </c>
      <c r="E7286" s="4">
        <v>45037</v>
      </c>
      <c r="F7286" s="5">
        <v>7.4226951952720999</v>
      </c>
      <c r="G7286" s="5">
        <f>'PG facts'!F34</f>
        <v>7</v>
      </c>
      <c r="H7286" s="5">
        <f t="shared" si="226"/>
        <v>55.09640396191552</v>
      </c>
      <c r="I7286" s="5">
        <f t="shared" si="227"/>
        <v>51.958866366904701</v>
      </c>
    </row>
    <row r="7287" spans="1:9" ht="25" customHeight="1">
      <c r="A7287" s="1"/>
      <c r="B7287" s="1">
        <v>344</v>
      </c>
      <c r="C7287" s="13" t="s">
        <v>47</v>
      </c>
      <c r="D7287" s="4">
        <v>45107</v>
      </c>
      <c r="E7287" s="4">
        <v>45135</v>
      </c>
      <c r="F7287" s="5">
        <v>8.3743642737017066</v>
      </c>
      <c r="G7287" s="5">
        <f>'PG facts'!F41</f>
        <v>11</v>
      </c>
      <c r="H7287" s="5">
        <f t="shared" si="226"/>
        <v>70.129976988651507</v>
      </c>
      <c r="I7287" s="5">
        <f t="shared" si="227"/>
        <v>92.11800701071877</v>
      </c>
    </row>
    <row r="7288" spans="1:9" ht="25" customHeight="1">
      <c r="A7288" s="1"/>
      <c r="B7288" s="1">
        <v>344</v>
      </c>
      <c r="C7288" s="13" t="s">
        <v>47</v>
      </c>
      <c r="D7288" s="4">
        <v>45199</v>
      </c>
      <c r="E7288" s="4">
        <v>45217</v>
      </c>
      <c r="F7288" s="5">
        <v>7.2648038453100305</v>
      </c>
      <c r="G7288" s="5">
        <f>'PG facts'!F48</f>
        <v>5</v>
      </c>
      <c r="H7288" s="5">
        <f t="shared" si="226"/>
        <v>52.777374910831405</v>
      </c>
      <c r="I7288" s="5">
        <f t="shared" si="227"/>
        <v>36.324019226550149</v>
      </c>
    </row>
    <row r="7289" spans="1:9" ht="25" customHeight="1">
      <c r="A7289" s="1"/>
      <c r="B7289" s="1">
        <v>344</v>
      </c>
      <c r="C7289" s="13" t="s">
        <v>47</v>
      </c>
      <c r="D7289" s="4">
        <v>45291</v>
      </c>
      <c r="E7289" s="4">
        <v>45314</v>
      </c>
      <c r="F7289" s="5">
        <v>9.9248015735047268</v>
      </c>
      <c r="G7289" s="5">
        <f>'PG facts'!F55</f>
        <v>1</v>
      </c>
      <c r="H7289" s="5">
        <f t="shared" si="226"/>
        <v>98.501686273441905</v>
      </c>
      <c r="I7289" s="5">
        <f t="shared" si="227"/>
        <v>9.9248015735047268</v>
      </c>
    </row>
    <row r="7290" spans="1:9" ht="25" customHeight="1">
      <c r="A7290" s="1"/>
      <c r="B7290" s="1">
        <v>344</v>
      </c>
      <c r="C7290" s="13" t="s">
        <v>47</v>
      </c>
      <c r="D7290" s="4">
        <v>45382</v>
      </c>
      <c r="E7290" s="4">
        <v>45401</v>
      </c>
      <c r="F7290" s="5">
        <v>2.2273073989321102</v>
      </c>
      <c r="G7290" s="5">
        <f>'PG facts'!F62</f>
        <v>3</v>
      </c>
      <c r="H7290" s="5">
        <f t="shared" si="226"/>
        <v>4.9608982493377223</v>
      </c>
      <c r="I7290" s="5">
        <f t="shared" si="227"/>
        <v>6.6819221967963305</v>
      </c>
    </row>
    <row r="7291" spans="1:9" ht="25" customHeight="1">
      <c r="A7291" s="1"/>
      <c r="B7291" s="1">
        <v>344</v>
      </c>
      <c r="C7291" s="13" t="s">
        <v>47</v>
      </c>
      <c r="D7291" s="4">
        <v>45473</v>
      </c>
      <c r="E7291" s="4">
        <v>45503</v>
      </c>
      <c r="F7291" s="5">
        <v>0.79927457652468892</v>
      </c>
      <c r="G7291" s="5">
        <f>'PG facts'!F69</f>
        <v>3</v>
      </c>
      <c r="H7291" s="5">
        <f t="shared" si="226"/>
        <v>0.63883984867872079</v>
      </c>
      <c r="I7291" s="5">
        <f t="shared" si="227"/>
        <v>2.3978237295740668</v>
      </c>
    </row>
    <row r="7292" spans="1:9" ht="25" customHeight="1">
      <c r="A7292" s="1"/>
      <c r="B7292" s="1">
        <v>344</v>
      </c>
      <c r="C7292" s="13" t="s">
        <v>47</v>
      </c>
      <c r="D7292" s="4">
        <v>45565</v>
      </c>
      <c r="E7292" s="4">
        <v>45583</v>
      </c>
      <c r="F7292" s="5">
        <v>5.8040404228219655</v>
      </c>
      <c r="G7292" s="5">
        <f>'PG facts'!F76</f>
        <v>-2</v>
      </c>
      <c r="H7292" s="5">
        <f t="shared" si="226"/>
        <v>33.686885229751383</v>
      </c>
      <c r="I7292" s="5">
        <f t="shared" si="227"/>
        <v>-11.608080845643931</v>
      </c>
    </row>
    <row r="7293" spans="1:9" ht="25" customHeight="1">
      <c r="A7293" s="1"/>
      <c r="B7293" s="1">
        <v>344</v>
      </c>
      <c r="C7293" s="13" t="s">
        <v>47</v>
      </c>
      <c r="D7293" s="4">
        <v>45657</v>
      </c>
      <c r="E7293" s="4">
        <v>45679</v>
      </c>
      <c r="F7293" s="5">
        <v>3.2153120425093551</v>
      </c>
      <c r="G7293" s="5">
        <f>'PG facts'!F83</f>
        <v>2</v>
      </c>
      <c r="H7293" s="5">
        <f t="shared" si="226"/>
        <v>10.338231530705681</v>
      </c>
      <c r="I7293" s="5">
        <f t="shared" si="227"/>
        <v>6.4306240850187102</v>
      </c>
    </row>
    <row r="7294" spans="1:9" ht="25" customHeight="1">
      <c r="A7294" s="1"/>
      <c r="B7294" s="1">
        <v>344</v>
      </c>
      <c r="C7294" s="13" t="s">
        <v>47</v>
      </c>
      <c r="D7294" s="4">
        <v>45747</v>
      </c>
      <c r="E7294" s="4">
        <v>45771</v>
      </c>
      <c r="F7294" s="5">
        <v>7.2806297567527212</v>
      </c>
      <c r="G7294" s="5">
        <f>'PG facts'!F90</f>
        <v>2</v>
      </c>
      <c r="H7294" s="5">
        <f t="shared" si="226"/>
        <v>53.007569654913191</v>
      </c>
      <c r="I7294" s="5">
        <f t="shared" si="227"/>
        <v>14.561259513505442</v>
      </c>
    </row>
    <row r="7295" spans="1:9" ht="25" customHeight="1">
      <c r="A7295" s="1"/>
      <c r="B7295" s="1">
        <v>344</v>
      </c>
      <c r="C7295" s="13" t="s">
        <v>47</v>
      </c>
      <c r="D7295" s="4">
        <v>45838</v>
      </c>
      <c r="E7295" s="4">
        <v>45867</v>
      </c>
      <c r="F7295" s="5">
        <v>8.972706279503285</v>
      </c>
      <c r="G7295" s="5">
        <f>'PG facts'!F97</f>
        <v>1</v>
      </c>
      <c r="H7295" s="5">
        <f t="shared" si="226"/>
        <v>80.509457978237677</v>
      </c>
      <c r="I7295" s="5">
        <f t="shared" si="227"/>
        <v>8.972706279503285</v>
      </c>
    </row>
    <row r="7296" spans="1:9" ht="25" customHeight="1">
      <c r="A7296" s="1"/>
      <c r="B7296" s="1">
        <v>344</v>
      </c>
      <c r="C7296" s="13" t="s">
        <v>50</v>
      </c>
      <c r="D7296" s="4">
        <v>44742</v>
      </c>
      <c r="E7296" s="4">
        <v>44771</v>
      </c>
      <c r="F7296" s="5">
        <v>6.658436933295464</v>
      </c>
      <c r="G7296" s="5">
        <f>'PG facts'!F13</f>
        <v>0</v>
      </c>
      <c r="H7296" s="5">
        <f t="shared" si="226"/>
        <v>44.334782394673105</v>
      </c>
      <c r="I7296" s="5">
        <f t="shared" si="227"/>
        <v>0</v>
      </c>
    </row>
    <row r="7297" spans="1:9" ht="25" customHeight="1">
      <c r="A7297" s="1"/>
      <c r="B7297" s="1">
        <v>344</v>
      </c>
      <c r="C7297" s="13" t="s">
        <v>50</v>
      </c>
      <c r="D7297" s="4">
        <v>44834</v>
      </c>
      <c r="E7297" s="4">
        <v>44853</v>
      </c>
      <c r="F7297" s="5">
        <v>3.235995481738696</v>
      </c>
      <c r="G7297" s="5">
        <f>'PG facts'!F20</f>
        <v>4</v>
      </c>
      <c r="H7297" s="5">
        <f t="shared" si="226"/>
        <v>10.471666757833255</v>
      </c>
      <c r="I7297" s="5">
        <f t="shared" si="227"/>
        <v>12.943981926954784</v>
      </c>
    </row>
    <row r="7298" spans="1:9" ht="25" customHeight="1">
      <c r="A7298" s="1"/>
      <c r="B7298" s="1">
        <v>344</v>
      </c>
      <c r="C7298" s="13" t="s">
        <v>50</v>
      </c>
      <c r="D7298" s="4">
        <v>44926</v>
      </c>
      <c r="E7298" s="4">
        <v>44945</v>
      </c>
      <c r="F7298" s="5">
        <v>3.5533938473930382</v>
      </c>
      <c r="G7298" s="5">
        <f>'PG facts'!F27</f>
        <v>3</v>
      </c>
      <c r="H7298" s="5">
        <f t="shared" si="226"/>
        <v>12.626607834690699</v>
      </c>
      <c r="I7298" s="5">
        <f t="shared" si="227"/>
        <v>10.660181542179114</v>
      </c>
    </row>
    <row r="7299" spans="1:9" ht="25" customHeight="1">
      <c r="A7299" s="1"/>
      <c r="B7299" s="1">
        <v>344</v>
      </c>
      <c r="C7299" s="13" t="s">
        <v>50</v>
      </c>
      <c r="D7299" s="4">
        <v>45016</v>
      </c>
      <c r="E7299" s="4">
        <v>45037</v>
      </c>
      <c r="F7299" s="5">
        <v>3.8028851607049052</v>
      </c>
      <c r="G7299" s="5">
        <f>'PG facts'!F34</f>
        <v>7</v>
      </c>
      <c r="H7299" s="5">
        <f t="shared" si="226"/>
        <v>14.461935545509572</v>
      </c>
      <c r="I7299" s="5">
        <f t="shared" si="227"/>
        <v>26.620196124934338</v>
      </c>
    </row>
    <row r="7300" spans="1:9" ht="25" customHeight="1">
      <c r="A7300" s="1"/>
      <c r="B7300" s="1">
        <v>344</v>
      </c>
      <c r="C7300" s="13" t="s">
        <v>50</v>
      </c>
      <c r="D7300" s="4">
        <v>45107</v>
      </c>
      <c r="E7300" s="4">
        <v>45135</v>
      </c>
      <c r="F7300" s="5">
        <v>7.4226951952720999</v>
      </c>
      <c r="G7300" s="5">
        <f>'PG facts'!F41</f>
        <v>11</v>
      </c>
      <c r="H7300" s="5">
        <f t="shared" si="226"/>
        <v>55.09640396191552</v>
      </c>
      <c r="I7300" s="5">
        <f t="shared" si="227"/>
        <v>81.649647147993093</v>
      </c>
    </row>
    <row r="7301" spans="1:9" ht="25" customHeight="1">
      <c r="A7301" s="1"/>
      <c r="B7301" s="1">
        <v>344</v>
      </c>
      <c r="C7301" s="13" t="s">
        <v>50</v>
      </c>
      <c r="D7301" s="4">
        <v>45199</v>
      </c>
      <c r="E7301" s="4">
        <v>45217</v>
      </c>
      <c r="F7301" s="5">
        <v>8.3743642737017066</v>
      </c>
      <c r="G7301" s="5">
        <f>'PG facts'!F48</f>
        <v>5</v>
      </c>
      <c r="H7301" s="5">
        <f t="shared" si="226"/>
        <v>70.129976988651507</v>
      </c>
      <c r="I7301" s="5">
        <f t="shared" si="227"/>
        <v>41.871821368508535</v>
      </c>
    </row>
    <row r="7302" spans="1:9" ht="25" customHeight="1">
      <c r="A7302" s="1"/>
      <c r="B7302" s="1">
        <v>344</v>
      </c>
      <c r="C7302" s="13" t="s">
        <v>50</v>
      </c>
      <c r="D7302" s="4">
        <v>45291</v>
      </c>
      <c r="E7302" s="4">
        <v>45314</v>
      </c>
      <c r="F7302" s="5">
        <v>7.2648038453100305</v>
      </c>
      <c r="G7302" s="5">
        <f>'PG facts'!F55</f>
        <v>1</v>
      </c>
      <c r="H7302" s="5">
        <f t="shared" ref="H7302:H7365" si="228">F7302^2</f>
        <v>52.777374910831405</v>
      </c>
      <c r="I7302" s="5">
        <f t="shared" ref="I7302:I7365" si="229">F7302*G7302</f>
        <v>7.2648038453100305</v>
      </c>
    </row>
    <row r="7303" spans="1:9" ht="25" customHeight="1">
      <c r="A7303" s="1"/>
      <c r="B7303" s="1">
        <v>344</v>
      </c>
      <c r="C7303" s="13" t="s">
        <v>50</v>
      </c>
      <c r="D7303" s="4">
        <v>45382</v>
      </c>
      <c r="E7303" s="4">
        <v>45401</v>
      </c>
      <c r="F7303" s="5">
        <v>9.9248015735047268</v>
      </c>
      <c r="G7303" s="5">
        <f>'PG facts'!F62</f>
        <v>3</v>
      </c>
      <c r="H7303" s="5">
        <f t="shared" si="228"/>
        <v>98.501686273441905</v>
      </c>
      <c r="I7303" s="5">
        <f t="shared" si="229"/>
        <v>29.77440472051418</v>
      </c>
    </row>
    <row r="7304" spans="1:9" ht="25" customHeight="1">
      <c r="A7304" s="1"/>
      <c r="B7304" s="1">
        <v>344</v>
      </c>
      <c r="C7304" s="13" t="s">
        <v>50</v>
      </c>
      <c r="D7304" s="4">
        <v>45473</v>
      </c>
      <c r="E7304" s="4">
        <v>45503</v>
      </c>
      <c r="F7304" s="5">
        <v>2.2273073989321102</v>
      </c>
      <c r="G7304" s="5">
        <f>'PG facts'!F69</f>
        <v>3</v>
      </c>
      <c r="H7304" s="5">
        <f t="shared" si="228"/>
        <v>4.9608982493377223</v>
      </c>
      <c r="I7304" s="5">
        <f t="shared" si="229"/>
        <v>6.6819221967963305</v>
      </c>
    </row>
    <row r="7305" spans="1:9" ht="25" customHeight="1">
      <c r="A7305" s="1"/>
      <c r="B7305" s="1">
        <v>344</v>
      </c>
      <c r="C7305" s="13" t="s">
        <v>50</v>
      </c>
      <c r="D7305" s="4">
        <v>45565</v>
      </c>
      <c r="E7305" s="4">
        <v>45583</v>
      </c>
      <c r="F7305" s="5">
        <v>0.79927457652468892</v>
      </c>
      <c r="G7305" s="5">
        <f>'PG facts'!F76</f>
        <v>-2</v>
      </c>
      <c r="H7305" s="5">
        <f t="shared" si="228"/>
        <v>0.63883984867872079</v>
      </c>
      <c r="I7305" s="5">
        <f t="shared" si="229"/>
        <v>-1.5985491530493778</v>
      </c>
    </row>
    <row r="7306" spans="1:9" ht="25" customHeight="1">
      <c r="A7306" s="1"/>
      <c r="B7306" s="1">
        <v>344</v>
      </c>
      <c r="C7306" s="13" t="s">
        <v>50</v>
      </c>
      <c r="D7306" s="4">
        <v>45657</v>
      </c>
      <c r="E7306" s="4">
        <v>45679</v>
      </c>
      <c r="F7306" s="5">
        <v>5.8040404228219655</v>
      </c>
      <c r="G7306" s="5">
        <f>'PG facts'!F83</f>
        <v>2</v>
      </c>
      <c r="H7306" s="5">
        <f t="shared" si="228"/>
        <v>33.686885229751383</v>
      </c>
      <c r="I7306" s="5">
        <f t="shared" si="229"/>
        <v>11.608080845643931</v>
      </c>
    </row>
    <row r="7307" spans="1:9" ht="25" customHeight="1">
      <c r="A7307" s="1"/>
      <c r="B7307" s="1">
        <v>344</v>
      </c>
      <c r="C7307" s="13" t="s">
        <v>50</v>
      </c>
      <c r="D7307" s="4">
        <v>45747</v>
      </c>
      <c r="E7307" s="4">
        <v>45771</v>
      </c>
      <c r="F7307" s="5">
        <v>3.2153120425093551</v>
      </c>
      <c r="G7307" s="5">
        <f>'PG facts'!F90</f>
        <v>2</v>
      </c>
      <c r="H7307" s="5">
        <f t="shared" si="228"/>
        <v>10.338231530705681</v>
      </c>
      <c r="I7307" s="5">
        <f t="shared" si="229"/>
        <v>6.4306240850187102</v>
      </c>
    </row>
    <row r="7308" spans="1:9" ht="25" customHeight="1">
      <c r="A7308" s="1"/>
      <c r="B7308" s="1">
        <v>344</v>
      </c>
      <c r="C7308" s="13" t="s">
        <v>50</v>
      </c>
      <c r="D7308" s="4">
        <v>45838</v>
      </c>
      <c r="E7308" s="4">
        <v>45867</v>
      </c>
      <c r="F7308" s="5">
        <v>7.2806297567527212</v>
      </c>
      <c r="G7308" s="5">
        <f>'PG facts'!F97</f>
        <v>1</v>
      </c>
      <c r="H7308" s="5">
        <f t="shared" si="228"/>
        <v>53.007569654913191</v>
      </c>
      <c r="I7308" s="5">
        <f t="shared" si="229"/>
        <v>7.2806297567527212</v>
      </c>
    </row>
    <row r="7309" spans="1:9" ht="25" customHeight="1">
      <c r="A7309" s="1"/>
      <c r="B7309" s="1">
        <v>345</v>
      </c>
      <c r="C7309" s="13" t="s">
        <v>47</v>
      </c>
      <c r="D7309" s="4">
        <v>44651</v>
      </c>
      <c r="E7309" s="4">
        <v>44671</v>
      </c>
      <c r="F7309" s="5">
        <v>6.658436933295464</v>
      </c>
      <c r="G7309" s="5">
        <f>'PG facts'!F6</f>
        <v>3</v>
      </c>
      <c r="H7309" s="5">
        <f t="shared" si="228"/>
        <v>44.334782394673105</v>
      </c>
      <c r="I7309" s="5">
        <f t="shared" si="229"/>
        <v>19.975310799886394</v>
      </c>
    </row>
    <row r="7310" spans="1:9" ht="25" customHeight="1">
      <c r="A7310" s="1"/>
      <c r="B7310" s="1">
        <v>345</v>
      </c>
      <c r="C7310" s="13" t="s">
        <v>47</v>
      </c>
      <c r="D7310" s="4">
        <v>44742</v>
      </c>
      <c r="E7310" s="4">
        <v>44771</v>
      </c>
      <c r="F7310" s="5">
        <v>3.235995481738696</v>
      </c>
      <c r="G7310" s="5">
        <f>'PG facts'!F13</f>
        <v>0</v>
      </c>
      <c r="H7310" s="5">
        <f t="shared" si="228"/>
        <v>10.471666757833255</v>
      </c>
      <c r="I7310" s="5">
        <f t="shared" si="229"/>
        <v>0</v>
      </c>
    </row>
    <row r="7311" spans="1:9" ht="25" customHeight="1">
      <c r="A7311" s="1"/>
      <c r="B7311" s="1">
        <v>345</v>
      </c>
      <c r="C7311" s="13" t="s">
        <v>47</v>
      </c>
      <c r="D7311" s="4">
        <v>44834</v>
      </c>
      <c r="E7311" s="4">
        <v>44853</v>
      </c>
      <c r="F7311" s="5">
        <v>3.5533938473930382</v>
      </c>
      <c r="G7311" s="5">
        <f>'PG facts'!F20</f>
        <v>4</v>
      </c>
      <c r="H7311" s="5">
        <f t="shared" si="228"/>
        <v>12.626607834690699</v>
      </c>
      <c r="I7311" s="5">
        <f t="shared" si="229"/>
        <v>14.213575389572153</v>
      </c>
    </row>
    <row r="7312" spans="1:9" ht="25" customHeight="1">
      <c r="A7312" s="1"/>
      <c r="B7312" s="1">
        <v>345</v>
      </c>
      <c r="C7312" s="13" t="s">
        <v>47</v>
      </c>
      <c r="D7312" s="4">
        <v>44926</v>
      </c>
      <c r="E7312" s="4">
        <v>44945</v>
      </c>
      <c r="F7312" s="5">
        <v>3.8028851607049052</v>
      </c>
      <c r="G7312" s="5">
        <f>'PG facts'!F27</f>
        <v>3</v>
      </c>
      <c r="H7312" s="5">
        <f t="shared" si="228"/>
        <v>14.461935545509572</v>
      </c>
      <c r="I7312" s="5">
        <f t="shared" si="229"/>
        <v>11.408655482114716</v>
      </c>
    </row>
    <row r="7313" spans="1:9" ht="25" customHeight="1">
      <c r="A7313" s="1"/>
      <c r="B7313" s="1">
        <v>345</v>
      </c>
      <c r="C7313" s="13" t="s">
        <v>47</v>
      </c>
      <c r="D7313" s="4">
        <v>45016</v>
      </c>
      <c r="E7313" s="4">
        <v>45037</v>
      </c>
      <c r="F7313" s="5">
        <v>7.4226951952720999</v>
      </c>
      <c r="G7313" s="5">
        <f>'PG facts'!F34</f>
        <v>7</v>
      </c>
      <c r="H7313" s="5">
        <f t="shared" si="228"/>
        <v>55.09640396191552</v>
      </c>
      <c r="I7313" s="5">
        <f t="shared" si="229"/>
        <v>51.958866366904701</v>
      </c>
    </row>
    <row r="7314" spans="1:9" ht="25" customHeight="1">
      <c r="A7314" s="1"/>
      <c r="B7314" s="1">
        <v>345</v>
      </c>
      <c r="C7314" s="13" t="s">
        <v>47</v>
      </c>
      <c r="D7314" s="4">
        <v>45107</v>
      </c>
      <c r="E7314" s="4">
        <v>45135</v>
      </c>
      <c r="F7314" s="5">
        <v>8.3743642737017066</v>
      </c>
      <c r="G7314" s="5">
        <f>'PG facts'!F41</f>
        <v>11</v>
      </c>
      <c r="H7314" s="5">
        <f t="shared" si="228"/>
        <v>70.129976988651507</v>
      </c>
      <c r="I7314" s="5">
        <f t="shared" si="229"/>
        <v>92.11800701071877</v>
      </c>
    </row>
    <row r="7315" spans="1:9" ht="25" customHeight="1">
      <c r="A7315" s="1"/>
      <c r="B7315" s="1">
        <v>345</v>
      </c>
      <c r="C7315" s="13" t="s">
        <v>47</v>
      </c>
      <c r="D7315" s="4">
        <v>45199</v>
      </c>
      <c r="E7315" s="4">
        <v>45217</v>
      </c>
      <c r="F7315" s="5">
        <v>7.2648038453100305</v>
      </c>
      <c r="G7315" s="5">
        <f>'PG facts'!F48</f>
        <v>5</v>
      </c>
      <c r="H7315" s="5">
        <f t="shared" si="228"/>
        <v>52.777374910831405</v>
      </c>
      <c r="I7315" s="5">
        <f t="shared" si="229"/>
        <v>36.324019226550149</v>
      </c>
    </row>
    <row r="7316" spans="1:9" ht="25" customHeight="1">
      <c r="A7316" s="1"/>
      <c r="B7316" s="1">
        <v>345</v>
      </c>
      <c r="C7316" s="13" t="s">
        <v>47</v>
      </c>
      <c r="D7316" s="4">
        <v>45291</v>
      </c>
      <c r="E7316" s="4">
        <v>45314</v>
      </c>
      <c r="F7316" s="5">
        <v>9.9248015735047268</v>
      </c>
      <c r="G7316" s="5">
        <f>'PG facts'!F55</f>
        <v>1</v>
      </c>
      <c r="H7316" s="5">
        <f t="shared" si="228"/>
        <v>98.501686273441905</v>
      </c>
      <c r="I7316" s="5">
        <f t="shared" si="229"/>
        <v>9.9248015735047268</v>
      </c>
    </row>
    <row r="7317" spans="1:9" ht="25" customHeight="1">
      <c r="A7317" s="1"/>
      <c r="B7317" s="1">
        <v>345</v>
      </c>
      <c r="C7317" s="13" t="s">
        <v>47</v>
      </c>
      <c r="D7317" s="4">
        <v>45382</v>
      </c>
      <c r="E7317" s="4">
        <v>45401</v>
      </c>
      <c r="F7317" s="5">
        <v>2.2273073989321102</v>
      </c>
      <c r="G7317" s="5">
        <f>'PG facts'!F62</f>
        <v>3</v>
      </c>
      <c r="H7317" s="5">
        <f t="shared" si="228"/>
        <v>4.9608982493377223</v>
      </c>
      <c r="I7317" s="5">
        <f t="shared" si="229"/>
        <v>6.6819221967963305</v>
      </c>
    </row>
    <row r="7318" spans="1:9" ht="25" customHeight="1">
      <c r="A7318" s="1"/>
      <c r="B7318" s="1">
        <v>345</v>
      </c>
      <c r="C7318" s="13" t="s">
        <v>47</v>
      </c>
      <c r="D7318" s="4">
        <v>45473</v>
      </c>
      <c r="E7318" s="4">
        <v>45503</v>
      </c>
      <c r="F7318" s="5">
        <v>0.79927457652468892</v>
      </c>
      <c r="G7318" s="5">
        <f>'PG facts'!F69</f>
        <v>3</v>
      </c>
      <c r="H7318" s="5">
        <f t="shared" si="228"/>
        <v>0.63883984867872079</v>
      </c>
      <c r="I7318" s="5">
        <f t="shared" si="229"/>
        <v>2.3978237295740668</v>
      </c>
    </row>
    <row r="7319" spans="1:9" ht="25" customHeight="1">
      <c r="A7319" s="1"/>
      <c r="B7319" s="1">
        <v>345</v>
      </c>
      <c r="C7319" s="13" t="s">
        <v>47</v>
      </c>
      <c r="D7319" s="4">
        <v>45565</v>
      </c>
      <c r="E7319" s="4">
        <v>45583</v>
      </c>
      <c r="F7319" s="5">
        <v>5.8040404228219655</v>
      </c>
      <c r="G7319" s="5">
        <f>'PG facts'!F76</f>
        <v>-2</v>
      </c>
      <c r="H7319" s="5">
        <f t="shared" si="228"/>
        <v>33.686885229751383</v>
      </c>
      <c r="I7319" s="5">
        <f t="shared" si="229"/>
        <v>-11.608080845643931</v>
      </c>
    </row>
    <row r="7320" spans="1:9" ht="25" customHeight="1">
      <c r="A7320" s="1"/>
      <c r="B7320" s="1">
        <v>345</v>
      </c>
      <c r="C7320" s="13" t="s">
        <v>47</v>
      </c>
      <c r="D7320" s="4">
        <v>45657</v>
      </c>
      <c r="E7320" s="4">
        <v>45679</v>
      </c>
      <c r="F7320" s="5">
        <v>3.2153120425093551</v>
      </c>
      <c r="G7320" s="5">
        <f>'PG facts'!F83</f>
        <v>2</v>
      </c>
      <c r="H7320" s="5">
        <f t="shared" si="228"/>
        <v>10.338231530705681</v>
      </c>
      <c r="I7320" s="5">
        <f t="shared" si="229"/>
        <v>6.4306240850187102</v>
      </c>
    </row>
    <row r="7321" spans="1:9" ht="25" customHeight="1">
      <c r="A7321" s="1"/>
      <c r="B7321" s="1">
        <v>345</v>
      </c>
      <c r="C7321" s="13" t="s">
        <v>47</v>
      </c>
      <c r="D7321" s="4">
        <v>45747</v>
      </c>
      <c r="E7321" s="4">
        <v>45771</v>
      </c>
      <c r="F7321" s="5">
        <v>7.2806297567527212</v>
      </c>
      <c r="G7321" s="5">
        <f>'PG facts'!F90</f>
        <v>2</v>
      </c>
      <c r="H7321" s="5">
        <f t="shared" si="228"/>
        <v>53.007569654913191</v>
      </c>
      <c r="I7321" s="5">
        <f t="shared" si="229"/>
        <v>14.561259513505442</v>
      </c>
    </row>
    <row r="7322" spans="1:9" ht="25" customHeight="1">
      <c r="A7322" s="1"/>
      <c r="B7322" s="1">
        <v>345</v>
      </c>
      <c r="C7322" s="13" t="s">
        <v>47</v>
      </c>
      <c r="D7322" s="4">
        <v>45838</v>
      </c>
      <c r="E7322" s="4">
        <v>45867</v>
      </c>
      <c r="F7322" s="5">
        <v>8.972706279503285</v>
      </c>
      <c r="G7322" s="5">
        <f>'PG facts'!F97</f>
        <v>1</v>
      </c>
      <c r="H7322" s="5">
        <f t="shared" si="228"/>
        <v>80.509457978237677</v>
      </c>
      <c r="I7322" s="5">
        <f t="shared" si="229"/>
        <v>8.972706279503285</v>
      </c>
    </row>
    <row r="7323" spans="1:9" ht="25" customHeight="1">
      <c r="A7323" s="1"/>
      <c r="B7323" s="1">
        <v>345</v>
      </c>
      <c r="C7323" s="13" t="s">
        <v>50</v>
      </c>
      <c r="D7323" s="4">
        <v>44742</v>
      </c>
      <c r="E7323" s="4">
        <v>44771</v>
      </c>
      <c r="F7323" s="5">
        <v>6.658436933295464</v>
      </c>
      <c r="G7323" s="5">
        <f>'PG facts'!F13</f>
        <v>0</v>
      </c>
      <c r="H7323" s="5">
        <f t="shared" si="228"/>
        <v>44.334782394673105</v>
      </c>
      <c r="I7323" s="5">
        <f t="shared" si="229"/>
        <v>0</v>
      </c>
    </row>
    <row r="7324" spans="1:9" ht="25" customHeight="1">
      <c r="A7324" s="1"/>
      <c r="B7324" s="1">
        <v>345</v>
      </c>
      <c r="C7324" s="13" t="s">
        <v>50</v>
      </c>
      <c r="D7324" s="4">
        <v>44834</v>
      </c>
      <c r="E7324" s="4">
        <v>44853</v>
      </c>
      <c r="F7324" s="5">
        <v>3.235995481738696</v>
      </c>
      <c r="G7324" s="5">
        <f>'PG facts'!F20</f>
        <v>4</v>
      </c>
      <c r="H7324" s="5">
        <f t="shared" si="228"/>
        <v>10.471666757833255</v>
      </c>
      <c r="I7324" s="5">
        <f t="shared" si="229"/>
        <v>12.943981926954784</v>
      </c>
    </row>
    <row r="7325" spans="1:9" ht="25" customHeight="1">
      <c r="A7325" s="1"/>
      <c r="B7325" s="1">
        <v>345</v>
      </c>
      <c r="C7325" s="13" t="s">
        <v>50</v>
      </c>
      <c r="D7325" s="4">
        <v>44926</v>
      </c>
      <c r="E7325" s="4">
        <v>44945</v>
      </c>
      <c r="F7325" s="5">
        <v>3.5533938473930382</v>
      </c>
      <c r="G7325" s="5">
        <f>'PG facts'!F27</f>
        <v>3</v>
      </c>
      <c r="H7325" s="5">
        <f t="shared" si="228"/>
        <v>12.626607834690699</v>
      </c>
      <c r="I7325" s="5">
        <f t="shared" si="229"/>
        <v>10.660181542179114</v>
      </c>
    </row>
    <row r="7326" spans="1:9" ht="25" customHeight="1">
      <c r="A7326" s="1"/>
      <c r="B7326" s="1">
        <v>345</v>
      </c>
      <c r="C7326" s="13" t="s">
        <v>50</v>
      </c>
      <c r="D7326" s="4">
        <v>45016</v>
      </c>
      <c r="E7326" s="4">
        <v>45037</v>
      </c>
      <c r="F7326" s="5">
        <v>3.8028851607049052</v>
      </c>
      <c r="G7326" s="5">
        <f>'PG facts'!F34</f>
        <v>7</v>
      </c>
      <c r="H7326" s="5">
        <f t="shared" si="228"/>
        <v>14.461935545509572</v>
      </c>
      <c r="I7326" s="5">
        <f t="shared" si="229"/>
        <v>26.620196124934338</v>
      </c>
    </row>
    <row r="7327" spans="1:9" ht="25" customHeight="1">
      <c r="A7327" s="1"/>
      <c r="B7327" s="1">
        <v>345</v>
      </c>
      <c r="C7327" s="13" t="s">
        <v>50</v>
      </c>
      <c r="D7327" s="4">
        <v>45107</v>
      </c>
      <c r="E7327" s="4">
        <v>45135</v>
      </c>
      <c r="F7327" s="5">
        <v>7.4226951952720999</v>
      </c>
      <c r="G7327" s="5">
        <f>'PG facts'!F41</f>
        <v>11</v>
      </c>
      <c r="H7327" s="5">
        <f t="shared" si="228"/>
        <v>55.09640396191552</v>
      </c>
      <c r="I7327" s="5">
        <f t="shared" si="229"/>
        <v>81.649647147993093</v>
      </c>
    </row>
    <row r="7328" spans="1:9" ht="25" customHeight="1">
      <c r="A7328" s="1"/>
      <c r="B7328" s="1">
        <v>345</v>
      </c>
      <c r="C7328" s="13" t="s">
        <v>50</v>
      </c>
      <c r="D7328" s="4">
        <v>45199</v>
      </c>
      <c r="E7328" s="4">
        <v>45217</v>
      </c>
      <c r="F7328" s="5">
        <v>8.3743642737017066</v>
      </c>
      <c r="G7328" s="5">
        <f>'PG facts'!F48</f>
        <v>5</v>
      </c>
      <c r="H7328" s="5">
        <f t="shared" si="228"/>
        <v>70.129976988651507</v>
      </c>
      <c r="I7328" s="5">
        <f t="shared" si="229"/>
        <v>41.871821368508535</v>
      </c>
    </row>
    <row r="7329" spans="1:9" ht="25" customHeight="1">
      <c r="A7329" s="1"/>
      <c r="B7329" s="1">
        <v>345</v>
      </c>
      <c r="C7329" s="13" t="s">
        <v>50</v>
      </c>
      <c r="D7329" s="4">
        <v>45291</v>
      </c>
      <c r="E7329" s="4">
        <v>45314</v>
      </c>
      <c r="F7329" s="5">
        <v>7.2648038453100305</v>
      </c>
      <c r="G7329" s="5">
        <f>'PG facts'!F55</f>
        <v>1</v>
      </c>
      <c r="H7329" s="5">
        <f t="shared" si="228"/>
        <v>52.777374910831405</v>
      </c>
      <c r="I7329" s="5">
        <f t="shared" si="229"/>
        <v>7.2648038453100305</v>
      </c>
    </row>
    <row r="7330" spans="1:9" ht="25" customHeight="1">
      <c r="A7330" s="1"/>
      <c r="B7330" s="1">
        <v>345</v>
      </c>
      <c r="C7330" s="13" t="s">
        <v>50</v>
      </c>
      <c r="D7330" s="4">
        <v>45382</v>
      </c>
      <c r="E7330" s="4">
        <v>45401</v>
      </c>
      <c r="F7330" s="5">
        <v>9.9248015735047268</v>
      </c>
      <c r="G7330" s="5">
        <f>'PG facts'!F62</f>
        <v>3</v>
      </c>
      <c r="H7330" s="5">
        <f t="shared" si="228"/>
        <v>98.501686273441905</v>
      </c>
      <c r="I7330" s="5">
        <f t="shared" si="229"/>
        <v>29.77440472051418</v>
      </c>
    </row>
    <row r="7331" spans="1:9" ht="25" customHeight="1">
      <c r="A7331" s="1"/>
      <c r="B7331" s="1">
        <v>345</v>
      </c>
      <c r="C7331" s="13" t="s">
        <v>50</v>
      </c>
      <c r="D7331" s="4">
        <v>45473</v>
      </c>
      <c r="E7331" s="4">
        <v>45503</v>
      </c>
      <c r="F7331" s="5">
        <v>2.2273073989321102</v>
      </c>
      <c r="G7331" s="5">
        <f>'PG facts'!F69</f>
        <v>3</v>
      </c>
      <c r="H7331" s="5">
        <f t="shared" si="228"/>
        <v>4.9608982493377223</v>
      </c>
      <c r="I7331" s="5">
        <f t="shared" si="229"/>
        <v>6.6819221967963305</v>
      </c>
    </row>
    <row r="7332" spans="1:9" ht="25" customHeight="1">
      <c r="A7332" s="1"/>
      <c r="B7332" s="1">
        <v>345</v>
      </c>
      <c r="C7332" s="13" t="s">
        <v>50</v>
      </c>
      <c r="D7332" s="4">
        <v>45565</v>
      </c>
      <c r="E7332" s="4">
        <v>45583</v>
      </c>
      <c r="F7332" s="5">
        <v>0.79927457652468892</v>
      </c>
      <c r="G7332" s="5">
        <f>'PG facts'!F76</f>
        <v>-2</v>
      </c>
      <c r="H7332" s="5">
        <f t="shared" si="228"/>
        <v>0.63883984867872079</v>
      </c>
      <c r="I7332" s="5">
        <f t="shared" si="229"/>
        <v>-1.5985491530493778</v>
      </c>
    </row>
    <row r="7333" spans="1:9" ht="25" customHeight="1">
      <c r="A7333" s="1"/>
      <c r="B7333" s="1">
        <v>345</v>
      </c>
      <c r="C7333" s="13" t="s">
        <v>50</v>
      </c>
      <c r="D7333" s="4">
        <v>45657</v>
      </c>
      <c r="E7333" s="4">
        <v>45679</v>
      </c>
      <c r="F7333" s="5">
        <v>5.8040404228219655</v>
      </c>
      <c r="G7333" s="5">
        <f>'PG facts'!F83</f>
        <v>2</v>
      </c>
      <c r="H7333" s="5">
        <f t="shared" si="228"/>
        <v>33.686885229751383</v>
      </c>
      <c r="I7333" s="5">
        <f t="shared" si="229"/>
        <v>11.608080845643931</v>
      </c>
    </row>
    <row r="7334" spans="1:9" ht="25" customHeight="1">
      <c r="A7334" s="1"/>
      <c r="B7334" s="1">
        <v>345</v>
      </c>
      <c r="C7334" s="13" t="s">
        <v>50</v>
      </c>
      <c r="D7334" s="4">
        <v>45747</v>
      </c>
      <c r="E7334" s="4">
        <v>45771</v>
      </c>
      <c r="F7334" s="5">
        <v>3.2153120425093551</v>
      </c>
      <c r="G7334" s="5">
        <f>'PG facts'!F90</f>
        <v>2</v>
      </c>
      <c r="H7334" s="5">
        <f t="shared" si="228"/>
        <v>10.338231530705681</v>
      </c>
      <c r="I7334" s="5">
        <f t="shared" si="229"/>
        <v>6.4306240850187102</v>
      </c>
    </row>
    <row r="7335" spans="1:9" ht="25" customHeight="1">
      <c r="A7335" s="1"/>
      <c r="B7335" s="1">
        <v>345</v>
      </c>
      <c r="C7335" s="13" t="s">
        <v>50</v>
      </c>
      <c r="D7335" s="4">
        <v>45838</v>
      </c>
      <c r="E7335" s="4">
        <v>45867</v>
      </c>
      <c r="F7335" s="5">
        <v>7.2806297567527212</v>
      </c>
      <c r="G7335" s="5">
        <f>'PG facts'!F97</f>
        <v>1</v>
      </c>
      <c r="H7335" s="5">
        <f t="shared" si="228"/>
        <v>53.007569654913191</v>
      </c>
      <c r="I7335" s="5">
        <f t="shared" si="229"/>
        <v>7.2806297567527212</v>
      </c>
    </row>
    <row r="7336" spans="1:9" ht="25" customHeight="1">
      <c r="A7336" s="1"/>
      <c r="B7336" s="1">
        <v>346</v>
      </c>
      <c r="C7336" s="13" t="s">
        <v>47</v>
      </c>
      <c r="D7336" s="4">
        <v>44651</v>
      </c>
      <c r="E7336" s="4">
        <v>44671</v>
      </c>
      <c r="F7336" s="5">
        <v>6.658436933295464</v>
      </c>
      <c r="G7336" s="5">
        <f>'PG facts'!F8</f>
        <v>16</v>
      </c>
      <c r="H7336" s="5">
        <f t="shared" si="228"/>
        <v>44.334782394673105</v>
      </c>
      <c r="I7336" s="5">
        <f t="shared" si="229"/>
        <v>106.53499093272742</v>
      </c>
    </row>
    <row r="7337" spans="1:9" ht="25" customHeight="1">
      <c r="A7337" s="1"/>
      <c r="B7337" s="1">
        <v>346</v>
      </c>
      <c r="C7337" s="13" t="s">
        <v>47</v>
      </c>
      <c r="D7337" s="4">
        <v>44742</v>
      </c>
      <c r="E7337" s="4">
        <v>44771</v>
      </c>
      <c r="F7337" s="5">
        <v>3.235995481738696</v>
      </c>
      <c r="G7337" s="5">
        <f>'PG facts'!F15</f>
        <v>9</v>
      </c>
      <c r="H7337" s="5">
        <f t="shared" si="228"/>
        <v>10.471666757833255</v>
      </c>
      <c r="I7337" s="5">
        <f t="shared" si="229"/>
        <v>29.123959335648266</v>
      </c>
    </row>
    <row r="7338" spans="1:9" ht="25" customHeight="1">
      <c r="A7338" s="1"/>
      <c r="B7338" s="1">
        <v>346</v>
      </c>
      <c r="C7338" s="13" t="s">
        <v>47</v>
      </c>
      <c r="D7338" s="4">
        <v>44834</v>
      </c>
      <c r="E7338" s="4">
        <v>44853</v>
      </c>
      <c r="F7338" s="5">
        <v>3.5533938473930382</v>
      </c>
      <c r="G7338" s="5">
        <f>'PG facts'!F22</f>
        <v>8</v>
      </c>
      <c r="H7338" s="5">
        <f t="shared" si="228"/>
        <v>12.626607834690699</v>
      </c>
      <c r="I7338" s="5">
        <f t="shared" si="229"/>
        <v>28.427150779144306</v>
      </c>
    </row>
    <row r="7339" spans="1:9" ht="25" customHeight="1">
      <c r="A7339" s="1"/>
      <c r="B7339" s="1">
        <v>346</v>
      </c>
      <c r="C7339" s="13" t="s">
        <v>47</v>
      </c>
      <c r="D7339" s="4">
        <v>44926</v>
      </c>
      <c r="E7339" s="4">
        <v>44945</v>
      </c>
      <c r="F7339" s="5">
        <v>3.8028851607049052</v>
      </c>
      <c r="G7339" s="5">
        <f>'PG facts'!F29</f>
        <v>8</v>
      </c>
      <c r="H7339" s="5">
        <f t="shared" si="228"/>
        <v>14.461935545509572</v>
      </c>
      <c r="I7339" s="5">
        <f t="shared" si="229"/>
        <v>30.423081285639242</v>
      </c>
    </row>
    <row r="7340" spans="1:9" ht="25" customHeight="1">
      <c r="A7340" s="1"/>
      <c r="B7340" s="1">
        <v>346</v>
      </c>
      <c r="C7340" s="13" t="s">
        <v>47</v>
      </c>
      <c r="D7340" s="4">
        <v>45016</v>
      </c>
      <c r="E7340" s="4">
        <v>45037</v>
      </c>
      <c r="F7340" s="5">
        <v>7.4226951952720999</v>
      </c>
      <c r="G7340" s="5">
        <f>'PG facts'!F36</f>
        <v>9</v>
      </c>
      <c r="H7340" s="5">
        <f t="shared" si="228"/>
        <v>55.09640396191552</v>
      </c>
      <c r="I7340" s="5">
        <f t="shared" si="229"/>
        <v>66.804256757448897</v>
      </c>
    </row>
    <row r="7341" spans="1:9" ht="25" customHeight="1">
      <c r="A7341" s="1"/>
      <c r="B7341" s="1">
        <v>346</v>
      </c>
      <c r="C7341" s="13" t="s">
        <v>47</v>
      </c>
      <c r="D7341" s="4">
        <v>45107</v>
      </c>
      <c r="E7341" s="4">
        <v>45135</v>
      </c>
      <c r="F7341" s="5">
        <v>8.3743642737017066</v>
      </c>
      <c r="G7341" s="5">
        <f>'PG facts'!F43</f>
        <v>5</v>
      </c>
      <c r="H7341" s="5">
        <f t="shared" si="228"/>
        <v>70.129976988651507</v>
      </c>
      <c r="I7341" s="5">
        <f t="shared" si="229"/>
        <v>41.871821368508535</v>
      </c>
    </row>
    <row r="7342" spans="1:9" ht="25" customHeight="1">
      <c r="A7342" s="1"/>
      <c r="B7342" s="1">
        <v>346</v>
      </c>
      <c r="C7342" s="13" t="s">
        <v>47</v>
      </c>
      <c r="D7342" s="4">
        <v>45199</v>
      </c>
      <c r="E7342" s="4">
        <v>45217</v>
      </c>
      <c r="F7342" s="5">
        <v>7.2648038453100305</v>
      </c>
      <c r="G7342" s="5">
        <f>'PG facts'!F50</f>
        <v>10</v>
      </c>
      <c r="H7342" s="5">
        <f t="shared" si="228"/>
        <v>52.777374910831405</v>
      </c>
      <c r="I7342" s="5">
        <f t="shared" si="229"/>
        <v>72.648038453100298</v>
      </c>
    </row>
    <row r="7343" spans="1:9" ht="25" customHeight="1">
      <c r="A7343" s="1"/>
      <c r="B7343" s="1">
        <v>346</v>
      </c>
      <c r="C7343" s="13" t="s">
        <v>47</v>
      </c>
      <c r="D7343" s="4">
        <v>45291</v>
      </c>
      <c r="E7343" s="4">
        <v>45314</v>
      </c>
      <c r="F7343" s="5">
        <v>9.9248015735047268</v>
      </c>
      <c r="G7343" s="5">
        <f>'PG facts'!F57</f>
        <v>2</v>
      </c>
      <c r="H7343" s="5">
        <f t="shared" si="228"/>
        <v>98.501686273441905</v>
      </c>
      <c r="I7343" s="5">
        <f t="shared" si="229"/>
        <v>19.849603147009454</v>
      </c>
    </row>
    <row r="7344" spans="1:9" ht="25" customHeight="1">
      <c r="A7344" s="1"/>
      <c r="B7344" s="1">
        <v>346</v>
      </c>
      <c r="C7344" s="13" t="s">
        <v>47</v>
      </c>
      <c r="D7344" s="4">
        <v>45382</v>
      </c>
      <c r="E7344" s="4">
        <v>45401</v>
      </c>
      <c r="F7344" s="5">
        <v>2.2273073989321102</v>
      </c>
      <c r="G7344" s="5">
        <f>'PG facts'!F64</f>
        <v>2</v>
      </c>
      <c r="H7344" s="5">
        <f t="shared" si="228"/>
        <v>4.9608982493377223</v>
      </c>
      <c r="I7344" s="5">
        <f t="shared" si="229"/>
        <v>4.4546147978642203</v>
      </c>
    </row>
    <row r="7345" spans="1:9" ht="25" customHeight="1">
      <c r="A7345" s="1"/>
      <c r="B7345" s="1">
        <v>346</v>
      </c>
      <c r="C7345" s="13" t="s">
        <v>47</v>
      </c>
      <c r="D7345" s="4">
        <v>45473</v>
      </c>
      <c r="E7345" s="4">
        <v>45503</v>
      </c>
      <c r="F7345" s="5">
        <v>0.86845155741690494</v>
      </c>
      <c r="G7345" s="5">
        <f>'PG facts'!F71</f>
        <v>4</v>
      </c>
      <c r="H7345" s="5">
        <f t="shared" si="228"/>
        <v>0.75420810757984769</v>
      </c>
      <c r="I7345" s="5">
        <f t="shared" si="229"/>
        <v>3.4738062296676198</v>
      </c>
    </row>
    <row r="7346" spans="1:9" ht="25" customHeight="1">
      <c r="A7346" s="1"/>
      <c r="B7346" s="1">
        <v>346</v>
      </c>
      <c r="C7346" s="13" t="s">
        <v>47</v>
      </c>
      <c r="D7346" s="4">
        <v>45565</v>
      </c>
      <c r="E7346" s="4">
        <v>45583</v>
      </c>
      <c r="F7346" s="5">
        <v>5.9453529559420959</v>
      </c>
      <c r="G7346" s="5">
        <f>'PG facts'!F78</f>
        <v>4</v>
      </c>
      <c r="H7346" s="5">
        <f t="shared" si="228"/>
        <v>35.347221770729419</v>
      </c>
      <c r="I7346" s="5">
        <f t="shared" si="229"/>
        <v>23.781411823768384</v>
      </c>
    </row>
    <row r="7347" spans="1:9" ht="25" customHeight="1">
      <c r="A7347" s="1"/>
      <c r="B7347" s="1">
        <v>346</v>
      </c>
      <c r="C7347" s="13" t="s">
        <v>47</v>
      </c>
      <c r="D7347" s="4">
        <v>45657</v>
      </c>
      <c r="E7347" s="4">
        <v>45679</v>
      </c>
      <c r="F7347" s="5">
        <v>3.2153120425093551</v>
      </c>
      <c r="G7347" s="5">
        <f>'PG facts'!F85</f>
        <v>3</v>
      </c>
      <c r="H7347" s="5">
        <f t="shared" si="228"/>
        <v>10.338231530705681</v>
      </c>
      <c r="I7347" s="5">
        <f t="shared" si="229"/>
        <v>9.6459361275280653</v>
      </c>
    </row>
    <row r="7348" spans="1:9" ht="25" customHeight="1">
      <c r="A7348" s="1"/>
      <c r="B7348" s="1">
        <v>346</v>
      </c>
      <c r="C7348" s="13" t="s">
        <v>47</v>
      </c>
      <c r="D7348" s="4">
        <v>45747</v>
      </c>
      <c r="E7348" s="4">
        <v>45771</v>
      </c>
      <c r="F7348" s="5">
        <v>7.2806297567527212</v>
      </c>
      <c r="G7348" s="5">
        <f>'PG facts'!F92</f>
        <v>4</v>
      </c>
      <c r="H7348" s="5">
        <f t="shared" si="228"/>
        <v>53.007569654913191</v>
      </c>
      <c r="I7348" s="5">
        <f t="shared" si="229"/>
        <v>29.122519027010885</v>
      </c>
    </row>
    <row r="7349" spans="1:9" ht="25" customHeight="1">
      <c r="A7349" s="1"/>
      <c r="B7349" s="1">
        <v>346</v>
      </c>
      <c r="C7349" s="13" t="s">
        <v>50</v>
      </c>
      <c r="D7349" s="4">
        <v>44742</v>
      </c>
      <c r="E7349" s="4">
        <v>44771</v>
      </c>
      <c r="F7349" s="5">
        <v>6.658436933295464</v>
      </c>
      <c r="G7349" s="5">
        <f>'PG facts'!F15</f>
        <v>9</v>
      </c>
      <c r="H7349" s="5">
        <f t="shared" si="228"/>
        <v>44.334782394673105</v>
      </c>
      <c r="I7349" s="5">
        <f t="shared" si="229"/>
        <v>59.925932399659175</v>
      </c>
    </row>
    <row r="7350" spans="1:9" ht="25" customHeight="1">
      <c r="A7350" s="1"/>
      <c r="B7350" s="1">
        <v>346</v>
      </c>
      <c r="C7350" s="13" t="s">
        <v>50</v>
      </c>
      <c r="D7350" s="4">
        <v>44834</v>
      </c>
      <c r="E7350" s="4">
        <v>44853</v>
      </c>
      <c r="F7350" s="5">
        <v>3.235995481738696</v>
      </c>
      <c r="G7350" s="5">
        <f>'PG facts'!F22</f>
        <v>8</v>
      </c>
      <c r="H7350" s="5">
        <f t="shared" si="228"/>
        <v>10.471666757833255</v>
      </c>
      <c r="I7350" s="5">
        <f t="shared" si="229"/>
        <v>25.887963853909568</v>
      </c>
    </row>
    <row r="7351" spans="1:9" ht="25" customHeight="1">
      <c r="A7351" s="1"/>
      <c r="B7351" s="1">
        <v>346</v>
      </c>
      <c r="C7351" s="13" t="s">
        <v>50</v>
      </c>
      <c r="D7351" s="4">
        <v>44926</v>
      </c>
      <c r="E7351" s="4">
        <v>44945</v>
      </c>
      <c r="F7351" s="5">
        <v>3.5533938473930382</v>
      </c>
      <c r="G7351" s="5">
        <f>'PG facts'!F29</f>
        <v>8</v>
      </c>
      <c r="H7351" s="5">
        <f t="shared" si="228"/>
        <v>12.626607834690699</v>
      </c>
      <c r="I7351" s="5">
        <f t="shared" si="229"/>
        <v>28.427150779144306</v>
      </c>
    </row>
    <row r="7352" spans="1:9" ht="25" customHeight="1">
      <c r="A7352" s="1"/>
      <c r="B7352" s="1">
        <v>346</v>
      </c>
      <c r="C7352" s="13" t="s">
        <v>50</v>
      </c>
      <c r="D7352" s="4">
        <v>45016</v>
      </c>
      <c r="E7352" s="4">
        <v>45037</v>
      </c>
      <c r="F7352" s="5">
        <v>3.8028851607049052</v>
      </c>
      <c r="G7352" s="5">
        <f>'PG facts'!F36</f>
        <v>9</v>
      </c>
      <c r="H7352" s="5">
        <f t="shared" si="228"/>
        <v>14.461935545509572</v>
      </c>
      <c r="I7352" s="5">
        <f t="shared" si="229"/>
        <v>34.225966446344145</v>
      </c>
    </row>
    <row r="7353" spans="1:9" ht="25" customHeight="1">
      <c r="A7353" s="1"/>
      <c r="B7353" s="1">
        <v>346</v>
      </c>
      <c r="C7353" s="13" t="s">
        <v>50</v>
      </c>
      <c r="D7353" s="4">
        <v>45107</v>
      </c>
      <c r="E7353" s="4">
        <v>45135</v>
      </c>
      <c r="F7353" s="5">
        <v>7.4226951952720999</v>
      </c>
      <c r="G7353" s="5">
        <f>'PG facts'!F43</f>
        <v>5</v>
      </c>
      <c r="H7353" s="5">
        <f t="shared" si="228"/>
        <v>55.09640396191552</v>
      </c>
      <c r="I7353" s="5">
        <f t="shared" si="229"/>
        <v>37.113475976360498</v>
      </c>
    </row>
    <row r="7354" spans="1:9" ht="25" customHeight="1">
      <c r="A7354" s="1"/>
      <c r="B7354" s="1">
        <v>346</v>
      </c>
      <c r="C7354" s="13" t="s">
        <v>50</v>
      </c>
      <c r="D7354" s="4">
        <v>45199</v>
      </c>
      <c r="E7354" s="4">
        <v>45217</v>
      </c>
      <c r="F7354" s="5">
        <v>8.3743642737017066</v>
      </c>
      <c r="G7354" s="5">
        <f>'PG facts'!F50</f>
        <v>10</v>
      </c>
      <c r="H7354" s="5">
        <f t="shared" si="228"/>
        <v>70.129976988651507</v>
      </c>
      <c r="I7354" s="5">
        <f t="shared" si="229"/>
        <v>83.743642737017069</v>
      </c>
    </row>
    <row r="7355" spans="1:9" ht="25" customHeight="1">
      <c r="A7355" s="1"/>
      <c r="B7355" s="1">
        <v>346</v>
      </c>
      <c r="C7355" s="13" t="s">
        <v>50</v>
      </c>
      <c r="D7355" s="4">
        <v>45291</v>
      </c>
      <c r="E7355" s="4">
        <v>45314</v>
      </c>
      <c r="F7355" s="5">
        <v>7.2648038453100305</v>
      </c>
      <c r="G7355" s="5">
        <f>'PG facts'!F57</f>
        <v>2</v>
      </c>
      <c r="H7355" s="5">
        <f t="shared" si="228"/>
        <v>52.777374910831405</v>
      </c>
      <c r="I7355" s="5">
        <f t="shared" si="229"/>
        <v>14.529607690620061</v>
      </c>
    </row>
    <row r="7356" spans="1:9" ht="25" customHeight="1">
      <c r="A7356" s="1"/>
      <c r="B7356" s="1">
        <v>346</v>
      </c>
      <c r="C7356" s="13" t="s">
        <v>50</v>
      </c>
      <c r="D7356" s="4">
        <v>45382</v>
      </c>
      <c r="E7356" s="4">
        <v>45401</v>
      </c>
      <c r="F7356" s="5">
        <v>9.9248015735047268</v>
      </c>
      <c r="G7356" s="5">
        <f>'PG facts'!F64</f>
        <v>2</v>
      </c>
      <c r="H7356" s="5">
        <f t="shared" si="228"/>
        <v>98.501686273441905</v>
      </c>
      <c r="I7356" s="5">
        <f t="shared" si="229"/>
        <v>19.849603147009454</v>
      </c>
    </row>
    <row r="7357" spans="1:9" ht="25" customHeight="1">
      <c r="A7357" s="1"/>
      <c r="B7357" s="1">
        <v>346</v>
      </c>
      <c r="C7357" s="13" t="s">
        <v>50</v>
      </c>
      <c r="D7357" s="4">
        <v>45473</v>
      </c>
      <c r="E7357" s="4">
        <v>45503</v>
      </c>
      <c r="F7357" s="5">
        <v>2.2273073989321102</v>
      </c>
      <c r="G7357" s="5">
        <f>'PG facts'!F71</f>
        <v>4</v>
      </c>
      <c r="H7357" s="5">
        <f t="shared" si="228"/>
        <v>4.9608982493377223</v>
      </c>
      <c r="I7357" s="5">
        <f t="shared" si="229"/>
        <v>8.9092295957284406</v>
      </c>
    </row>
    <row r="7358" spans="1:9" ht="25" customHeight="1">
      <c r="A7358" s="1"/>
      <c r="B7358" s="1">
        <v>346</v>
      </c>
      <c r="C7358" s="13" t="s">
        <v>50</v>
      </c>
      <c r="D7358" s="4">
        <v>45565</v>
      </c>
      <c r="E7358" s="4">
        <v>45583</v>
      </c>
      <c r="F7358" s="5">
        <v>0.86845155741690494</v>
      </c>
      <c r="G7358" s="5">
        <f>'PG facts'!F78</f>
        <v>4</v>
      </c>
      <c r="H7358" s="5">
        <f t="shared" si="228"/>
        <v>0.75420810757984769</v>
      </c>
      <c r="I7358" s="5">
        <f t="shared" si="229"/>
        <v>3.4738062296676198</v>
      </c>
    </row>
    <row r="7359" spans="1:9" ht="25" customHeight="1">
      <c r="A7359" s="1"/>
      <c r="B7359" s="1">
        <v>346</v>
      </c>
      <c r="C7359" s="13" t="s">
        <v>50</v>
      </c>
      <c r="D7359" s="4">
        <v>45657</v>
      </c>
      <c r="E7359" s="4">
        <v>45679</v>
      </c>
      <c r="F7359" s="5">
        <v>5.9453529559420959</v>
      </c>
      <c r="G7359" s="5">
        <f>'PG facts'!F85</f>
        <v>3</v>
      </c>
      <c r="H7359" s="5">
        <f t="shared" si="228"/>
        <v>35.347221770729419</v>
      </c>
      <c r="I7359" s="5">
        <f t="shared" si="229"/>
        <v>17.836058867826289</v>
      </c>
    </row>
    <row r="7360" spans="1:9" ht="25" customHeight="1">
      <c r="A7360" s="1"/>
      <c r="B7360" s="1">
        <v>346</v>
      </c>
      <c r="C7360" s="13" t="s">
        <v>50</v>
      </c>
      <c r="D7360" s="4">
        <v>45747</v>
      </c>
      <c r="E7360" s="4">
        <v>45771</v>
      </c>
      <c r="F7360" s="5">
        <v>3.2153120425093551</v>
      </c>
      <c r="G7360" s="5">
        <f>'PG facts'!F92</f>
        <v>4</v>
      </c>
      <c r="H7360" s="5">
        <f t="shared" si="228"/>
        <v>10.338231530705681</v>
      </c>
      <c r="I7360" s="5">
        <f t="shared" si="229"/>
        <v>12.86124817003742</v>
      </c>
    </row>
    <row r="7361" spans="1:9" ht="25" customHeight="1">
      <c r="A7361" s="1"/>
      <c r="B7361" s="1">
        <v>347</v>
      </c>
      <c r="C7361" s="13" t="s">
        <v>47</v>
      </c>
      <c r="D7361" s="4">
        <v>44651</v>
      </c>
      <c r="E7361" s="4">
        <v>44671</v>
      </c>
      <c r="F7361" s="5">
        <v>6.658436933295464</v>
      </c>
      <c r="G7361" s="5">
        <f>'PG facts'!F8</f>
        <v>16</v>
      </c>
      <c r="H7361" s="5">
        <f t="shared" si="228"/>
        <v>44.334782394673105</v>
      </c>
      <c r="I7361" s="5">
        <f t="shared" si="229"/>
        <v>106.53499093272742</v>
      </c>
    </row>
    <row r="7362" spans="1:9" ht="25" customHeight="1">
      <c r="A7362" s="1"/>
      <c r="B7362" s="1">
        <v>347</v>
      </c>
      <c r="C7362" s="13" t="s">
        <v>47</v>
      </c>
      <c r="D7362" s="4">
        <v>44742</v>
      </c>
      <c r="E7362" s="4">
        <v>44771</v>
      </c>
      <c r="F7362" s="5">
        <v>3.235995481738696</v>
      </c>
      <c r="G7362" s="5">
        <f>'PG facts'!F15</f>
        <v>9</v>
      </c>
      <c r="H7362" s="5">
        <f t="shared" si="228"/>
        <v>10.471666757833255</v>
      </c>
      <c r="I7362" s="5">
        <f t="shared" si="229"/>
        <v>29.123959335648266</v>
      </c>
    </row>
    <row r="7363" spans="1:9" ht="25" customHeight="1">
      <c r="A7363" s="1"/>
      <c r="B7363" s="1">
        <v>347</v>
      </c>
      <c r="C7363" s="13" t="s">
        <v>47</v>
      </c>
      <c r="D7363" s="4">
        <v>44834</v>
      </c>
      <c r="E7363" s="4">
        <v>44853</v>
      </c>
      <c r="F7363" s="5">
        <v>3.5533938473930382</v>
      </c>
      <c r="G7363" s="5">
        <f>'PG facts'!F22</f>
        <v>8</v>
      </c>
      <c r="H7363" s="5">
        <f t="shared" si="228"/>
        <v>12.626607834690699</v>
      </c>
      <c r="I7363" s="5">
        <f t="shared" si="229"/>
        <v>28.427150779144306</v>
      </c>
    </row>
    <row r="7364" spans="1:9" ht="25" customHeight="1">
      <c r="A7364" s="1"/>
      <c r="B7364" s="1">
        <v>347</v>
      </c>
      <c r="C7364" s="13" t="s">
        <v>47</v>
      </c>
      <c r="D7364" s="4">
        <v>44926</v>
      </c>
      <c r="E7364" s="4">
        <v>44945</v>
      </c>
      <c r="F7364" s="5">
        <v>3.8028851607049052</v>
      </c>
      <c r="G7364" s="5">
        <f>'PG facts'!F29</f>
        <v>8</v>
      </c>
      <c r="H7364" s="5">
        <f t="shared" si="228"/>
        <v>14.461935545509572</v>
      </c>
      <c r="I7364" s="5">
        <f t="shared" si="229"/>
        <v>30.423081285639242</v>
      </c>
    </row>
    <row r="7365" spans="1:9" ht="25" customHeight="1">
      <c r="A7365" s="1"/>
      <c r="B7365" s="1">
        <v>347</v>
      </c>
      <c r="C7365" s="13" t="s">
        <v>47</v>
      </c>
      <c r="D7365" s="4">
        <v>45016</v>
      </c>
      <c r="E7365" s="4">
        <v>45037</v>
      </c>
      <c r="F7365" s="5">
        <v>7.4226951952720999</v>
      </c>
      <c r="G7365" s="5">
        <f>'PG facts'!F36</f>
        <v>9</v>
      </c>
      <c r="H7365" s="5">
        <f t="shared" si="228"/>
        <v>55.09640396191552</v>
      </c>
      <c r="I7365" s="5">
        <f t="shared" si="229"/>
        <v>66.804256757448897</v>
      </c>
    </row>
    <row r="7366" spans="1:9" ht="25" customHeight="1">
      <c r="A7366" s="1"/>
      <c r="B7366" s="1">
        <v>347</v>
      </c>
      <c r="C7366" s="13" t="s">
        <v>47</v>
      </c>
      <c r="D7366" s="4">
        <v>45107</v>
      </c>
      <c r="E7366" s="4">
        <v>45135</v>
      </c>
      <c r="F7366" s="5">
        <v>8.3743642737017066</v>
      </c>
      <c r="G7366" s="5">
        <f>'PG facts'!F43</f>
        <v>5</v>
      </c>
      <c r="H7366" s="5">
        <f t="shared" ref="H7366:H7429" si="230">F7366^2</f>
        <v>70.129976988651507</v>
      </c>
      <c r="I7366" s="5">
        <f t="shared" ref="I7366:I7429" si="231">F7366*G7366</f>
        <v>41.871821368508535</v>
      </c>
    </row>
    <row r="7367" spans="1:9" ht="25" customHeight="1">
      <c r="A7367" s="1"/>
      <c r="B7367" s="1">
        <v>347</v>
      </c>
      <c r="C7367" s="13" t="s">
        <v>47</v>
      </c>
      <c r="D7367" s="4">
        <v>45199</v>
      </c>
      <c r="E7367" s="4">
        <v>45217</v>
      </c>
      <c r="F7367" s="5">
        <v>7.2648038453100305</v>
      </c>
      <c r="G7367" s="5">
        <f>'PG facts'!F50</f>
        <v>10</v>
      </c>
      <c r="H7367" s="5">
        <f t="shared" si="230"/>
        <v>52.777374910831405</v>
      </c>
      <c r="I7367" s="5">
        <f t="shared" si="231"/>
        <v>72.648038453100298</v>
      </c>
    </row>
    <row r="7368" spans="1:9" ht="25" customHeight="1">
      <c r="A7368" s="1"/>
      <c r="B7368" s="1">
        <v>347</v>
      </c>
      <c r="C7368" s="13" t="s">
        <v>47</v>
      </c>
      <c r="D7368" s="4">
        <v>45291</v>
      </c>
      <c r="E7368" s="4">
        <v>45314</v>
      </c>
      <c r="F7368" s="5">
        <v>9.9248015735047268</v>
      </c>
      <c r="G7368" s="5">
        <f>'PG facts'!F57</f>
        <v>2</v>
      </c>
      <c r="H7368" s="5">
        <f t="shared" si="230"/>
        <v>98.501686273441905</v>
      </c>
      <c r="I7368" s="5">
        <f t="shared" si="231"/>
        <v>19.849603147009454</v>
      </c>
    </row>
    <row r="7369" spans="1:9" ht="25" customHeight="1">
      <c r="A7369" s="1"/>
      <c r="B7369" s="1">
        <v>347</v>
      </c>
      <c r="C7369" s="13" t="s">
        <v>47</v>
      </c>
      <c r="D7369" s="4">
        <v>45382</v>
      </c>
      <c r="E7369" s="4">
        <v>45401</v>
      </c>
      <c r="F7369" s="5">
        <v>2.2273073989321102</v>
      </c>
      <c r="G7369" s="5">
        <f>'PG facts'!F64</f>
        <v>2</v>
      </c>
      <c r="H7369" s="5">
        <f t="shared" si="230"/>
        <v>4.9608982493377223</v>
      </c>
      <c r="I7369" s="5">
        <f t="shared" si="231"/>
        <v>4.4546147978642203</v>
      </c>
    </row>
    <row r="7370" spans="1:9" ht="25" customHeight="1">
      <c r="A7370" s="1"/>
      <c r="B7370" s="1">
        <v>347</v>
      </c>
      <c r="C7370" s="13" t="s">
        <v>47</v>
      </c>
      <c r="D7370" s="4">
        <v>45473</v>
      </c>
      <c r="E7370" s="4">
        <v>45503</v>
      </c>
      <c r="F7370" s="5">
        <v>0.83386306697079693</v>
      </c>
      <c r="G7370" s="5">
        <f>'PG facts'!F71</f>
        <v>4</v>
      </c>
      <c r="H7370" s="5">
        <f t="shared" si="230"/>
        <v>0.69532761445794378</v>
      </c>
      <c r="I7370" s="5">
        <f t="shared" si="231"/>
        <v>3.3354522678831877</v>
      </c>
    </row>
    <row r="7371" spans="1:9" ht="25" customHeight="1">
      <c r="A7371" s="1"/>
      <c r="B7371" s="1">
        <v>347</v>
      </c>
      <c r="C7371" s="13" t="s">
        <v>47</v>
      </c>
      <c r="D7371" s="4">
        <v>45565</v>
      </c>
      <c r="E7371" s="4">
        <v>45583</v>
      </c>
      <c r="F7371" s="5">
        <v>5.9453529559420959</v>
      </c>
      <c r="G7371" s="5">
        <f>'PG facts'!F78</f>
        <v>4</v>
      </c>
      <c r="H7371" s="5">
        <f t="shared" si="230"/>
        <v>35.347221770729419</v>
      </c>
      <c r="I7371" s="5">
        <f t="shared" si="231"/>
        <v>23.781411823768384</v>
      </c>
    </row>
    <row r="7372" spans="1:9" ht="25" customHeight="1">
      <c r="A7372" s="1"/>
      <c r="B7372" s="1">
        <v>347</v>
      </c>
      <c r="C7372" s="13" t="s">
        <v>47</v>
      </c>
      <c r="D7372" s="4">
        <v>45657</v>
      </c>
      <c r="E7372" s="4">
        <v>45679</v>
      </c>
      <c r="F7372" s="5">
        <v>3.2153120425093551</v>
      </c>
      <c r="G7372" s="5">
        <f>'PG facts'!F85</f>
        <v>3</v>
      </c>
      <c r="H7372" s="5">
        <f t="shared" si="230"/>
        <v>10.338231530705681</v>
      </c>
      <c r="I7372" s="5">
        <f t="shared" si="231"/>
        <v>9.6459361275280653</v>
      </c>
    </row>
    <row r="7373" spans="1:9" ht="25" customHeight="1">
      <c r="A7373" s="1"/>
      <c r="B7373" s="1">
        <v>347</v>
      </c>
      <c r="C7373" s="13" t="s">
        <v>47</v>
      </c>
      <c r="D7373" s="4">
        <v>45747</v>
      </c>
      <c r="E7373" s="4">
        <v>45771</v>
      </c>
      <c r="F7373" s="5">
        <v>7.2806297567527212</v>
      </c>
      <c r="G7373" s="5">
        <f>'PG facts'!F92</f>
        <v>4</v>
      </c>
      <c r="H7373" s="5">
        <f t="shared" si="230"/>
        <v>53.007569654913191</v>
      </c>
      <c r="I7373" s="5">
        <f t="shared" si="231"/>
        <v>29.122519027010885</v>
      </c>
    </row>
    <row r="7374" spans="1:9" ht="25" customHeight="1">
      <c r="A7374" s="1"/>
      <c r="B7374" s="1">
        <v>347</v>
      </c>
      <c r="C7374" s="13" t="s">
        <v>50</v>
      </c>
      <c r="D7374" s="4">
        <v>44742</v>
      </c>
      <c r="E7374" s="4">
        <v>44771</v>
      </c>
      <c r="F7374" s="5">
        <v>6.658436933295464</v>
      </c>
      <c r="G7374" s="5">
        <f>'PG facts'!F15</f>
        <v>9</v>
      </c>
      <c r="H7374" s="5">
        <f t="shared" si="230"/>
        <v>44.334782394673105</v>
      </c>
      <c r="I7374" s="5">
        <f t="shared" si="231"/>
        <v>59.925932399659175</v>
      </c>
    </row>
    <row r="7375" spans="1:9" ht="25" customHeight="1">
      <c r="A7375" s="1"/>
      <c r="B7375" s="1">
        <v>347</v>
      </c>
      <c r="C7375" s="13" t="s">
        <v>50</v>
      </c>
      <c r="D7375" s="4">
        <v>44834</v>
      </c>
      <c r="E7375" s="4">
        <v>44853</v>
      </c>
      <c r="F7375" s="5">
        <v>3.235995481738696</v>
      </c>
      <c r="G7375" s="5">
        <f>'PG facts'!F22</f>
        <v>8</v>
      </c>
      <c r="H7375" s="5">
        <f t="shared" si="230"/>
        <v>10.471666757833255</v>
      </c>
      <c r="I7375" s="5">
        <f t="shared" si="231"/>
        <v>25.887963853909568</v>
      </c>
    </row>
    <row r="7376" spans="1:9" ht="25" customHeight="1">
      <c r="A7376" s="1"/>
      <c r="B7376" s="1">
        <v>347</v>
      </c>
      <c r="C7376" s="13" t="s">
        <v>50</v>
      </c>
      <c r="D7376" s="4">
        <v>44926</v>
      </c>
      <c r="E7376" s="4">
        <v>44945</v>
      </c>
      <c r="F7376" s="5">
        <v>3.5533938473930382</v>
      </c>
      <c r="G7376" s="5">
        <f>'PG facts'!F29</f>
        <v>8</v>
      </c>
      <c r="H7376" s="5">
        <f t="shared" si="230"/>
        <v>12.626607834690699</v>
      </c>
      <c r="I7376" s="5">
        <f t="shared" si="231"/>
        <v>28.427150779144306</v>
      </c>
    </row>
    <row r="7377" spans="1:9" ht="25" customHeight="1">
      <c r="A7377" s="1"/>
      <c r="B7377" s="1">
        <v>347</v>
      </c>
      <c r="C7377" s="13" t="s">
        <v>50</v>
      </c>
      <c r="D7377" s="4">
        <v>45016</v>
      </c>
      <c r="E7377" s="4">
        <v>45037</v>
      </c>
      <c r="F7377" s="5">
        <v>3.8028851607049052</v>
      </c>
      <c r="G7377" s="5">
        <f>'PG facts'!F36</f>
        <v>9</v>
      </c>
      <c r="H7377" s="5">
        <f t="shared" si="230"/>
        <v>14.461935545509572</v>
      </c>
      <c r="I7377" s="5">
        <f t="shared" si="231"/>
        <v>34.225966446344145</v>
      </c>
    </row>
    <row r="7378" spans="1:9" ht="25" customHeight="1">
      <c r="A7378" s="1"/>
      <c r="B7378" s="1">
        <v>347</v>
      </c>
      <c r="C7378" s="13" t="s">
        <v>50</v>
      </c>
      <c r="D7378" s="4">
        <v>45107</v>
      </c>
      <c r="E7378" s="4">
        <v>45135</v>
      </c>
      <c r="F7378" s="5">
        <v>7.4226951952720999</v>
      </c>
      <c r="G7378" s="5">
        <f>'PG facts'!F43</f>
        <v>5</v>
      </c>
      <c r="H7378" s="5">
        <f t="shared" si="230"/>
        <v>55.09640396191552</v>
      </c>
      <c r="I7378" s="5">
        <f t="shared" si="231"/>
        <v>37.113475976360498</v>
      </c>
    </row>
    <row r="7379" spans="1:9" ht="25" customHeight="1">
      <c r="A7379" s="1"/>
      <c r="B7379" s="1">
        <v>347</v>
      </c>
      <c r="C7379" s="13" t="s">
        <v>50</v>
      </c>
      <c r="D7379" s="4">
        <v>45199</v>
      </c>
      <c r="E7379" s="4">
        <v>45217</v>
      </c>
      <c r="F7379" s="5">
        <v>8.3743642737017066</v>
      </c>
      <c r="G7379" s="5">
        <f>'PG facts'!F50</f>
        <v>10</v>
      </c>
      <c r="H7379" s="5">
        <f t="shared" si="230"/>
        <v>70.129976988651507</v>
      </c>
      <c r="I7379" s="5">
        <f t="shared" si="231"/>
        <v>83.743642737017069</v>
      </c>
    </row>
    <row r="7380" spans="1:9" ht="25" customHeight="1">
      <c r="A7380" s="1"/>
      <c r="B7380" s="1">
        <v>347</v>
      </c>
      <c r="C7380" s="13" t="s">
        <v>50</v>
      </c>
      <c r="D7380" s="4">
        <v>45291</v>
      </c>
      <c r="E7380" s="4">
        <v>45314</v>
      </c>
      <c r="F7380" s="5">
        <v>7.2648038453100305</v>
      </c>
      <c r="G7380" s="5">
        <f>'PG facts'!F57</f>
        <v>2</v>
      </c>
      <c r="H7380" s="5">
        <f t="shared" si="230"/>
        <v>52.777374910831405</v>
      </c>
      <c r="I7380" s="5">
        <f t="shared" si="231"/>
        <v>14.529607690620061</v>
      </c>
    </row>
    <row r="7381" spans="1:9" ht="25" customHeight="1">
      <c r="A7381" s="1"/>
      <c r="B7381" s="1">
        <v>347</v>
      </c>
      <c r="C7381" s="13" t="s">
        <v>50</v>
      </c>
      <c r="D7381" s="4">
        <v>45382</v>
      </c>
      <c r="E7381" s="4">
        <v>45401</v>
      </c>
      <c r="F7381" s="5">
        <v>9.9248015735047268</v>
      </c>
      <c r="G7381" s="5">
        <f>'PG facts'!F64</f>
        <v>2</v>
      </c>
      <c r="H7381" s="5">
        <f t="shared" si="230"/>
        <v>98.501686273441905</v>
      </c>
      <c r="I7381" s="5">
        <f t="shared" si="231"/>
        <v>19.849603147009454</v>
      </c>
    </row>
    <row r="7382" spans="1:9" ht="25" customHeight="1">
      <c r="A7382" s="1"/>
      <c r="B7382" s="1">
        <v>347</v>
      </c>
      <c r="C7382" s="13" t="s">
        <v>50</v>
      </c>
      <c r="D7382" s="4">
        <v>45473</v>
      </c>
      <c r="E7382" s="4">
        <v>45503</v>
      </c>
      <c r="F7382" s="5">
        <v>2.2273073989321102</v>
      </c>
      <c r="G7382" s="5">
        <f>'PG facts'!F71</f>
        <v>4</v>
      </c>
      <c r="H7382" s="5">
        <f t="shared" si="230"/>
        <v>4.9608982493377223</v>
      </c>
      <c r="I7382" s="5">
        <f t="shared" si="231"/>
        <v>8.9092295957284406</v>
      </c>
    </row>
    <row r="7383" spans="1:9" ht="25" customHeight="1">
      <c r="A7383" s="1"/>
      <c r="B7383" s="1">
        <v>347</v>
      </c>
      <c r="C7383" s="13" t="s">
        <v>50</v>
      </c>
      <c r="D7383" s="4">
        <v>45565</v>
      </c>
      <c r="E7383" s="4">
        <v>45583</v>
      </c>
      <c r="F7383" s="5">
        <v>0.83386306697079693</v>
      </c>
      <c r="G7383" s="5">
        <f>'PG facts'!F78</f>
        <v>4</v>
      </c>
      <c r="H7383" s="5">
        <f t="shared" si="230"/>
        <v>0.69532761445794378</v>
      </c>
      <c r="I7383" s="5">
        <f t="shared" si="231"/>
        <v>3.3354522678831877</v>
      </c>
    </row>
    <row r="7384" spans="1:9" ht="25" customHeight="1">
      <c r="A7384" s="1"/>
      <c r="B7384" s="1">
        <v>347</v>
      </c>
      <c r="C7384" s="13" t="s">
        <v>50</v>
      </c>
      <c r="D7384" s="4">
        <v>45657</v>
      </c>
      <c r="E7384" s="4">
        <v>45679</v>
      </c>
      <c r="F7384" s="5">
        <v>5.9453529559420959</v>
      </c>
      <c r="G7384" s="5">
        <f>'PG facts'!F85</f>
        <v>3</v>
      </c>
      <c r="H7384" s="5">
        <f t="shared" si="230"/>
        <v>35.347221770729419</v>
      </c>
      <c r="I7384" s="5">
        <f t="shared" si="231"/>
        <v>17.836058867826289</v>
      </c>
    </row>
    <row r="7385" spans="1:9" ht="25" customHeight="1">
      <c r="A7385" s="1"/>
      <c r="B7385" s="1">
        <v>347</v>
      </c>
      <c r="C7385" s="13" t="s">
        <v>50</v>
      </c>
      <c r="D7385" s="4">
        <v>45747</v>
      </c>
      <c r="E7385" s="4">
        <v>45771</v>
      </c>
      <c r="F7385" s="5">
        <v>3.2153120425093551</v>
      </c>
      <c r="G7385" s="5">
        <f>'PG facts'!F92</f>
        <v>4</v>
      </c>
      <c r="H7385" s="5">
        <f t="shared" si="230"/>
        <v>10.338231530705681</v>
      </c>
      <c r="I7385" s="5">
        <f t="shared" si="231"/>
        <v>12.86124817003742</v>
      </c>
    </row>
    <row r="7386" spans="1:9" ht="25" customHeight="1">
      <c r="A7386" s="1"/>
      <c r="B7386" s="1">
        <v>348</v>
      </c>
      <c r="C7386" s="13" t="s">
        <v>47</v>
      </c>
      <c r="D7386" s="4">
        <v>44651</v>
      </c>
      <c r="E7386" s="4">
        <v>44671</v>
      </c>
      <c r="F7386" s="5">
        <v>6.658436933295464</v>
      </c>
      <c r="G7386" s="5">
        <f>'PG facts'!F8</f>
        <v>16</v>
      </c>
      <c r="H7386" s="5">
        <f t="shared" si="230"/>
        <v>44.334782394673105</v>
      </c>
      <c r="I7386" s="5">
        <f t="shared" si="231"/>
        <v>106.53499093272742</v>
      </c>
    </row>
    <row r="7387" spans="1:9" ht="25" customHeight="1">
      <c r="A7387" s="1"/>
      <c r="B7387" s="1">
        <v>348</v>
      </c>
      <c r="C7387" s="13" t="s">
        <v>47</v>
      </c>
      <c r="D7387" s="4">
        <v>44742</v>
      </c>
      <c r="E7387" s="4">
        <v>44771</v>
      </c>
      <c r="F7387" s="5">
        <v>3.235995481738696</v>
      </c>
      <c r="G7387" s="5">
        <f>'PG facts'!F15</f>
        <v>9</v>
      </c>
      <c r="H7387" s="5">
        <f t="shared" si="230"/>
        <v>10.471666757833255</v>
      </c>
      <c r="I7387" s="5">
        <f t="shared" si="231"/>
        <v>29.123959335648266</v>
      </c>
    </row>
    <row r="7388" spans="1:9" ht="25" customHeight="1">
      <c r="A7388" s="1"/>
      <c r="B7388" s="1">
        <v>348</v>
      </c>
      <c r="C7388" s="13" t="s">
        <v>47</v>
      </c>
      <c r="D7388" s="4">
        <v>44834</v>
      </c>
      <c r="E7388" s="4">
        <v>44853</v>
      </c>
      <c r="F7388" s="5">
        <v>3.5533938473930382</v>
      </c>
      <c r="G7388" s="5">
        <f>'PG facts'!F22</f>
        <v>8</v>
      </c>
      <c r="H7388" s="5">
        <f t="shared" si="230"/>
        <v>12.626607834690699</v>
      </c>
      <c r="I7388" s="5">
        <f t="shared" si="231"/>
        <v>28.427150779144306</v>
      </c>
    </row>
    <row r="7389" spans="1:9" ht="25" customHeight="1">
      <c r="A7389" s="1"/>
      <c r="B7389" s="1">
        <v>348</v>
      </c>
      <c r="C7389" s="13" t="s">
        <v>47</v>
      </c>
      <c r="D7389" s="4">
        <v>44926</v>
      </c>
      <c r="E7389" s="4">
        <v>44945</v>
      </c>
      <c r="F7389" s="5">
        <v>3.8028851607049052</v>
      </c>
      <c r="G7389" s="5">
        <f>'PG facts'!F29</f>
        <v>8</v>
      </c>
      <c r="H7389" s="5">
        <f t="shared" si="230"/>
        <v>14.461935545509572</v>
      </c>
      <c r="I7389" s="5">
        <f t="shared" si="231"/>
        <v>30.423081285639242</v>
      </c>
    </row>
    <row r="7390" spans="1:9" ht="25" customHeight="1">
      <c r="A7390" s="1"/>
      <c r="B7390" s="1">
        <v>348</v>
      </c>
      <c r="C7390" s="13" t="s">
        <v>47</v>
      </c>
      <c r="D7390" s="4">
        <v>45016</v>
      </c>
      <c r="E7390" s="4">
        <v>45037</v>
      </c>
      <c r="F7390" s="5">
        <v>7.4226951952720999</v>
      </c>
      <c r="G7390" s="5">
        <f>'PG facts'!F36</f>
        <v>9</v>
      </c>
      <c r="H7390" s="5">
        <f t="shared" si="230"/>
        <v>55.09640396191552</v>
      </c>
      <c r="I7390" s="5">
        <f t="shared" si="231"/>
        <v>66.804256757448897</v>
      </c>
    </row>
    <row r="7391" spans="1:9" ht="25" customHeight="1">
      <c r="A7391" s="1"/>
      <c r="B7391" s="1">
        <v>348</v>
      </c>
      <c r="C7391" s="13" t="s">
        <v>47</v>
      </c>
      <c r="D7391" s="4">
        <v>45107</v>
      </c>
      <c r="E7391" s="4">
        <v>45135</v>
      </c>
      <c r="F7391" s="5">
        <v>8.3743642737017066</v>
      </c>
      <c r="G7391" s="5">
        <f>'PG facts'!F43</f>
        <v>5</v>
      </c>
      <c r="H7391" s="5">
        <f t="shared" si="230"/>
        <v>70.129976988651507</v>
      </c>
      <c r="I7391" s="5">
        <f t="shared" si="231"/>
        <v>41.871821368508535</v>
      </c>
    </row>
    <row r="7392" spans="1:9" ht="25" customHeight="1">
      <c r="A7392" s="1"/>
      <c r="B7392" s="1">
        <v>348</v>
      </c>
      <c r="C7392" s="13" t="s">
        <v>47</v>
      </c>
      <c r="D7392" s="4">
        <v>45199</v>
      </c>
      <c r="E7392" s="4">
        <v>45217</v>
      </c>
      <c r="F7392" s="5">
        <v>7.2648038453100305</v>
      </c>
      <c r="G7392" s="5">
        <f>'PG facts'!F50</f>
        <v>10</v>
      </c>
      <c r="H7392" s="5">
        <f t="shared" si="230"/>
        <v>52.777374910831405</v>
      </c>
      <c r="I7392" s="5">
        <f t="shared" si="231"/>
        <v>72.648038453100298</v>
      </c>
    </row>
    <row r="7393" spans="1:9" ht="25" customHeight="1">
      <c r="A7393" s="1"/>
      <c r="B7393" s="1">
        <v>348</v>
      </c>
      <c r="C7393" s="13" t="s">
        <v>47</v>
      </c>
      <c r="D7393" s="4">
        <v>45291</v>
      </c>
      <c r="E7393" s="4">
        <v>45314</v>
      </c>
      <c r="F7393" s="5">
        <v>9.9248015735047268</v>
      </c>
      <c r="G7393" s="5">
        <f>'PG facts'!F57</f>
        <v>2</v>
      </c>
      <c r="H7393" s="5">
        <f t="shared" si="230"/>
        <v>98.501686273441905</v>
      </c>
      <c r="I7393" s="5">
        <f t="shared" si="231"/>
        <v>19.849603147009454</v>
      </c>
    </row>
    <row r="7394" spans="1:9" ht="25" customHeight="1">
      <c r="A7394" s="1"/>
      <c r="B7394" s="1">
        <v>348</v>
      </c>
      <c r="C7394" s="13" t="s">
        <v>47</v>
      </c>
      <c r="D7394" s="4">
        <v>45382</v>
      </c>
      <c r="E7394" s="4">
        <v>45401</v>
      </c>
      <c r="F7394" s="5">
        <v>2.2273073989321102</v>
      </c>
      <c r="G7394" s="5">
        <f>'PG facts'!F64</f>
        <v>2</v>
      </c>
      <c r="H7394" s="5">
        <f t="shared" si="230"/>
        <v>4.9608982493377223</v>
      </c>
      <c r="I7394" s="5">
        <f t="shared" si="231"/>
        <v>4.4546147978642203</v>
      </c>
    </row>
    <row r="7395" spans="1:9" ht="25" customHeight="1">
      <c r="A7395" s="1"/>
      <c r="B7395" s="1">
        <v>348</v>
      </c>
      <c r="C7395" s="13" t="s">
        <v>47</v>
      </c>
      <c r="D7395" s="4">
        <v>45473</v>
      </c>
      <c r="E7395" s="4">
        <v>45503</v>
      </c>
      <c r="F7395" s="5">
        <v>0.83386306697079693</v>
      </c>
      <c r="G7395" s="5">
        <f>'PG facts'!F71</f>
        <v>4</v>
      </c>
      <c r="H7395" s="5">
        <f t="shared" si="230"/>
        <v>0.69532761445794378</v>
      </c>
      <c r="I7395" s="5">
        <f t="shared" si="231"/>
        <v>3.3354522678831877</v>
      </c>
    </row>
    <row r="7396" spans="1:9" ht="25" customHeight="1">
      <c r="A7396" s="1"/>
      <c r="B7396" s="1">
        <v>348</v>
      </c>
      <c r="C7396" s="13" t="s">
        <v>47</v>
      </c>
      <c r="D7396" s="4">
        <v>45565</v>
      </c>
      <c r="E7396" s="4">
        <v>45583</v>
      </c>
      <c r="F7396" s="5">
        <v>5.9453529559420959</v>
      </c>
      <c r="G7396" s="5">
        <f>'PG facts'!F78</f>
        <v>4</v>
      </c>
      <c r="H7396" s="5">
        <f t="shared" si="230"/>
        <v>35.347221770729419</v>
      </c>
      <c r="I7396" s="5">
        <f t="shared" si="231"/>
        <v>23.781411823768384</v>
      </c>
    </row>
    <row r="7397" spans="1:9" ht="25" customHeight="1">
      <c r="A7397" s="1"/>
      <c r="B7397" s="1">
        <v>348</v>
      </c>
      <c r="C7397" s="13" t="s">
        <v>47</v>
      </c>
      <c r="D7397" s="4">
        <v>45657</v>
      </c>
      <c r="E7397" s="4">
        <v>45679</v>
      </c>
      <c r="F7397" s="5">
        <v>3.2153120425093551</v>
      </c>
      <c r="G7397" s="5">
        <f>'PG facts'!F85</f>
        <v>3</v>
      </c>
      <c r="H7397" s="5">
        <f t="shared" si="230"/>
        <v>10.338231530705681</v>
      </c>
      <c r="I7397" s="5">
        <f t="shared" si="231"/>
        <v>9.6459361275280653</v>
      </c>
    </row>
    <row r="7398" spans="1:9" ht="25" customHeight="1">
      <c r="A7398" s="1"/>
      <c r="B7398" s="1">
        <v>348</v>
      </c>
      <c r="C7398" s="13" t="s">
        <v>47</v>
      </c>
      <c r="D7398" s="4">
        <v>45747</v>
      </c>
      <c r="E7398" s="4">
        <v>45771</v>
      </c>
      <c r="F7398" s="5">
        <v>7.2806297567527212</v>
      </c>
      <c r="G7398" s="5">
        <f>'PG facts'!F92</f>
        <v>4</v>
      </c>
      <c r="H7398" s="5">
        <f t="shared" si="230"/>
        <v>53.007569654913191</v>
      </c>
      <c r="I7398" s="5">
        <f t="shared" si="231"/>
        <v>29.122519027010885</v>
      </c>
    </row>
    <row r="7399" spans="1:9" ht="25" customHeight="1">
      <c r="A7399" s="1"/>
      <c r="B7399" s="1">
        <v>348</v>
      </c>
      <c r="C7399" s="13" t="s">
        <v>47</v>
      </c>
      <c r="D7399" s="4">
        <v>45838</v>
      </c>
      <c r="E7399" s="4">
        <v>45867</v>
      </c>
      <c r="F7399" s="5">
        <v>8.2474226804123631</v>
      </c>
      <c r="G7399" s="5">
        <f>'PG facts'!F99</f>
        <v>2</v>
      </c>
      <c r="H7399" s="5">
        <f t="shared" si="230"/>
        <v>68.019980869380248</v>
      </c>
      <c r="I7399" s="5">
        <f t="shared" si="231"/>
        <v>16.494845360824726</v>
      </c>
    </row>
    <row r="7400" spans="1:9" ht="25" customHeight="1">
      <c r="A7400" s="1"/>
      <c r="B7400" s="1">
        <v>348</v>
      </c>
      <c r="C7400" s="13" t="s">
        <v>50</v>
      </c>
      <c r="D7400" s="4">
        <v>44742</v>
      </c>
      <c r="E7400" s="4">
        <v>44771</v>
      </c>
      <c r="F7400" s="5">
        <v>6.658436933295464</v>
      </c>
      <c r="G7400" s="5">
        <f>'PG facts'!F15</f>
        <v>9</v>
      </c>
      <c r="H7400" s="5">
        <f t="shared" si="230"/>
        <v>44.334782394673105</v>
      </c>
      <c r="I7400" s="5">
        <f t="shared" si="231"/>
        <v>59.925932399659175</v>
      </c>
    </row>
    <row r="7401" spans="1:9" ht="25" customHeight="1">
      <c r="A7401" s="1"/>
      <c r="B7401" s="1">
        <v>348</v>
      </c>
      <c r="C7401" s="13" t="s">
        <v>50</v>
      </c>
      <c r="D7401" s="4">
        <v>44834</v>
      </c>
      <c r="E7401" s="4">
        <v>44853</v>
      </c>
      <c r="F7401" s="5">
        <v>3.235995481738696</v>
      </c>
      <c r="G7401" s="5">
        <f>'PG facts'!F22</f>
        <v>8</v>
      </c>
      <c r="H7401" s="5">
        <f t="shared" si="230"/>
        <v>10.471666757833255</v>
      </c>
      <c r="I7401" s="5">
        <f t="shared" si="231"/>
        <v>25.887963853909568</v>
      </c>
    </row>
    <row r="7402" spans="1:9" ht="25" customHeight="1">
      <c r="A7402" s="1"/>
      <c r="B7402" s="1">
        <v>348</v>
      </c>
      <c r="C7402" s="13" t="s">
        <v>50</v>
      </c>
      <c r="D7402" s="4">
        <v>44926</v>
      </c>
      <c r="E7402" s="4">
        <v>44945</v>
      </c>
      <c r="F7402" s="5">
        <v>3.5533938473930382</v>
      </c>
      <c r="G7402" s="5">
        <f>'PG facts'!F29</f>
        <v>8</v>
      </c>
      <c r="H7402" s="5">
        <f t="shared" si="230"/>
        <v>12.626607834690699</v>
      </c>
      <c r="I7402" s="5">
        <f t="shared" si="231"/>
        <v>28.427150779144306</v>
      </c>
    </row>
    <row r="7403" spans="1:9" ht="25" customHeight="1">
      <c r="A7403" s="1"/>
      <c r="B7403" s="1">
        <v>348</v>
      </c>
      <c r="C7403" s="13" t="s">
        <v>50</v>
      </c>
      <c r="D7403" s="4">
        <v>45016</v>
      </c>
      <c r="E7403" s="4">
        <v>45037</v>
      </c>
      <c r="F7403" s="5">
        <v>3.8028851607049052</v>
      </c>
      <c r="G7403" s="5">
        <f>'PG facts'!F36</f>
        <v>9</v>
      </c>
      <c r="H7403" s="5">
        <f t="shared" si="230"/>
        <v>14.461935545509572</v>
      </c>
      <c r="I7403" s="5">
        <f t="shared" si="231"/>
        <v>34.225966446344145</v>
      </c>
    </row>
    <row r="7404" spans="1:9" ht="25" customHeight="1">
      <c r="A7404" s="1"/>
      <c r="B7404" s="1">
        <v>348</v>
      </c>
      <c r="C7404" s="13" t="s">
        <v>50</v>
      </c>
      <c r="D7404" s="4">
        <v>45107</v>
      </c>
      <c r="E7404" s="4">
        <v>45135</v>
      </c>
      <c r="F7404" s="5">
        <v>7.4226951952720999</v>
      </c>
      <c r="G7404" s="5">
        <f>'PG facts'!F43</f>
        <v>5</v>
      </c>
      <c r="H7404" s="5">
        <f t="shared" si="230"/>
        <v>55.09640396191552</v>
      </c>
      <c r="I7404" s="5">
        <f t="shared" si="231"/>
        <v>37.113475976360498</v>
      </c>
    </row>
    <row r="7405" spans="1:9" ht="25" customHeight="1">
      <c r="A7405" s="1"/>
      <c r="B7405" s="1">
        <v>348</v>
      </c>
      <c r="C7405" s="13" t="s">
        <v>50</v>
      </c>
      <c r="D7405" s="4">
        <v>45199</v>
      </c>
      <c r="E7405" s="4">
        <v>45217</v>
      </c>
      <c r="F7405" s="5">
        <v>8.3743642737017066</v>
      </c>
      <c r="G7405" s="5">
        <f>'PG facts'!F50</f>
        <v>10</v>
      </c>
      <c r="H7405" s="5">
        <f t="shared" si="230"/>
        <v>70.129976988651507</v>
      </c>
      <c r="I7405" s="5">
        <f t="shared" si="231"/>
        <v>83.743642737017069</v>
      </c>
    </row>
    <row r="7406" spans="1:9" ht="25" customHeight="1">
      <c r="A7406" s="1"/>
      <c r="B7406" s="1">
        <v>348</v>
      </c>
      <c r="C7406" s="13" t="s">
        <v>50</v>
      </c>
      <c r="D7406" s="4">
        <v>45291</v>
      </c>
      <c r="E7406" s="4">
        <v>45314</v>
      </c>
      <c r="F7406" s="5">
        <v>7.2648038453100305</v>
      </c>
      <c r="G7406" s="5">
        <f>'PG facts'!F57</f>
        <v>2</v>
      </c>
      <c r="H7406" s="5">
        <f t="shared" si="230"/>
        <v>52.777374910831405</v>
      </c>
      <c r="I7406" s="5">
        <f t="shared" si="231"/>
        <v>14.529607690620061</v>
      </c>
    </row>
    <row r="7407" spans="1:9" ht="25" customHeight="1">
      <c r="A7407" s="1"/>
      <c r="B7407" s="1">
        <v>348</v>
      </c>
      <c r="C7407" s="13" t="s">
        <v>50</v>
      </c>
      <c r="D7407" s="4">
        <v>45382</v>
      </c>
      <c r="E7407" s="4">
        <v>45401</v>
      </c>
      <c r="F7407" s="5">
        <v>9.9248015735047268</v>
      </c>
      <c r="G7407" s="5">
        <f>'PG facts'!F64</f>
        <v>2</v>
      </c>
      <c r="H7407" s="5">
        <f t="shared" si="230"/>
        <v>98.501686273441905</v>
      </c>
      <c r="I7407" s="5">
        <f t="shared" si="231"/>
        <v>19.849603147009454</v>
      </c>
    </row>
    <row r="7408" spans="1:9" ht="25" customHeight="1">
      <c r="A7408" s="1"/>
      <c r="B7408" s="1">
        <v>348</v>
      </c>
      <c r="C7408" s="13" t="s">
        <v>50</v>
      </c>
      <c r="D7408" s="4">
        <v>45473</v>
      </c>
      <c r="E7408" s="4">
        <v>45503</v>
      </c>
      <c r="F7408" s="5">
        <v>2.2273073989321102</v>
      </c>
      <c r="G7408" s="5">
        <f>'PG facts'!F71</f>
        <v>4</v>
      </c>
      <c r="H7408" s="5">
        <f t="shared" si="230"/>
        <v>4.9608982493377223</v>
      </c>
      <c r="I7408" s="5">
        <f t="shared" si="231"/>
        <v>8.9092295957284406</v>
      </c>
    </row>
    <row r="7409" spans="1:9" ht="25" customHeight="1">
      <c r="A7409" s="1"/>
      <c r="B7409" s="1">
        <v>348</v>
      </c>
      <c r="C7409" s="13" t="s">
        <v>50</v>
      </c>
      <c r="D7409" s="4">
        <v>45565</v>
      </c>
      <c r="E7409" s="4">
        <v>45583</v>
      </c>
      <c r="F7409" s="5">
        <v>0.83386306697079693</v>
      </c>
      <c r="G7409" s="5">
        <f>'PG facts'!F78</f>
        <v>4</v>
      </c>
      <c r="H7409" s="5">
        <f t="shared" si="230"/>
        <v>0.69532761445794378</v>
      </c>
      <c r="I7409" s="5">
        <f t="shared" si="231"/>
        <v>3.3354522678831877</v>
      </c>
    </row>
    <row r="7410" spans="1:9" ht="25" customHeight="1">
      <c r="A7410" s="1"/>
      <c r="B7410" s="1">
        <v>348</v>
      </c>
      <c r="C7410" s="13" t="s">
        <v>50</v>
      </c>
      <c r="D7410" s="4">
        <v>45657</v>
      </c>
      <c r="E7410" s="4">
        <v>45679</v>
      </c>
      <c r="F7410" s="5">
        <v>5.9453529559420959</v>
      </c>
      <c r="G7410" s="5">
        <f>'PG facts'!F85</f>
        <v>3</v>
      </c>
      <c r="H7410" s="5">
        <f t="shared" si="230"/>
        <v>35.347221770729419</v>
      </c>
      <c r="I7410" s="5">
        <f t="shared" si="231"/>
        <v>17.836058867826289</v>
      </c>
    </row>
    <row r="7411" spans="1:9" ht="25" customHeight="1">
      <c r="A7411" s="1"/>
      <c r="B7411" s="1">
        <v>348</v>
      </c>
      <c r="C7411" s="13" t="s">
        <v>50</v>
      </c>
      <c r="D7411" s="4">
        <v>45747</v>
      </c>
      <c r="E7411" s="4">
        <v>45771</v>
      </c>
      <c r="F7411" s="5">
        <v>3.2153120425093551</v>
      </c>
      <c r="G7411" s="5">
        <f>'PG facts'!F92</f>
        <v>4</v>
      </c>
      <c r="H7411" s="5">
        <f t="shared" si="230"/>
        <v>10.338231530705681</v>
      </c>
      <c r="I7411" s="5">
        <f t="shared" si="231"/>
        <v>12.86124817003742</v>
      </c>
    </row>
    <row r="7412" spans="1:9" ht="25" customHeight="1">
      <c r="A7412" s="1"/>
      <c r="B7412" s="1">
        <v>348</v>
      </c>
      <c r="C7412" s="13" t="s">
        <v>50</v>
      </c>
      <c r="D7412" s="4">
        <v>45838</v>
      </c>
      <c r="E7412" s="4">
        <v>45867</v>
      </c>
      <c r="F7412" s="5">
        <v>7.2806297567527212</v>
      </c>
      <c r="G7412" s="5">
        <f>'PG facts'!F99</f>
        <v>2</v>
      </c>
      <c r="H7412" s="5">
        <f t="shared" si="230"/>
        <v>53.007569654913191</v>
      </c>
      <c r="I7412" s="5">
        <f t="shared" si="231"/>
        <v>14.561259513505442</v>
      </c>
    </row>
    <row r="7413" spans="1:9" ht="25" customHeight="1">
      <c r="A7413" s="1"/>
      <c r="B7413" s="1">
        <v>349</v>
      </c>
      <c r="C7413" s="13" t="s">
        <v>47</v>
      </c>
      <c r="D7413" s="4">
        <v>44651</v>
      </c>
      <c r="E7413" s="4">
        <v>44671</v>
      </c>
      <c r="F7413" s="5">
        <v>6.658436933295464</v>
      </c>
      <c r="G7413" s="5">
        <f>'PG facts'!F8</f>
        <v>16</v>
      </c>
      <c r="H7413" s="5">
        <f t="shared" si="230"/>
        <v>44.334782394673105</v>
      </c>
      <c r="I7413" s="5">
        <f t="shared" si="231"/>
        <v>106.53499093272742</v>
      </c>
    </row>
    <row r="7414" spans="1:9" ht="25" customHeight="1">
      <c r="A7414" s="1"/>
      <c r="B7414" s="1">
        <v>349</v>
      </c>
      <c r="C7414" s="13" t="s">
        <v>47</v>
      </c>
      <c r="D7414" s="4">
        <v>44742</v>
      </c>
      <c r="E7414" s="4">
        <v>44771</v>
      </c>
      <c r="F7414" s="5">
        <v>3.235995481738696</v>
      </c>
      <c r="G7414" s="5">
        <f>'PG facts'!F15</f>
        <v>9</v>
      </c>
      <c r="H7414" s="5">
        <f t="shared" si="230"/>
        <v>10.471666757833255</v>
      </c>
      <c r="I7414" s="5">
        <f t="shared" si="231"/>
        <v>29.123959335648266</v>
      </c>
    </row>
    <row r="7415" spans="1:9" ht="25" customHeight="1">
      <c r="A7415" s="1"/>
      <c r="B7415" s="1">
        <v>349</v>
      </c>
      <c r="C7415" s="13" t="s">
        <v>47</v>
      </c>
      <c r="D7415" s="4">
        <v>44834</v>
      </c>
      <c r="E7415" s="4">
        <v>44853</v>
      </c>
      <c r="F7415" s="5">
        <v>3.5533938473930382</v>
      </c>
      <c r="G7415" s="5">
        <f>'PG facts'!F22</f>
        <v>8</v>
      </c>
      <c r="H7415" s="5">
        <f t="shared" si="230"/>
        <v>12.626607834690699</v>
      </c>
      <c r="I7415" s="5">
        <f t="shared" si="231"/>
        <v>28.427150779144306</v>
      </c>
    </row>
    <row r="7416" spans="1:9" ht="25" customHeight="1">
      <c r="A7416" s="1"/>
      <c r="B7416" s="1">
        <v>349</v>
      </c>
      <c r="C7416" s="13" t="s">
        <v>47</v>
      </c>
      <c r="D7416" s="4">
        <v>44926</v>
      </c>
      <c r="E7416" s="4">
        <v>44945</v>
      </c>
      <c r="F7416" s="5">
        <v>3.8028851607049052</v>
      </c>
      <c r="G7416" s="5">
        <f>'PG facts'!F29</f>
        <v>8</v>
      </c>
      <c r="H7416" s="5">
        <f t="shared" si="230"/>
        <v>14.461935545509572</v>
      </c>
      <c r="I7416" s="5">
        <f t="shared" si="231"/>
        <v>30.423081285639242</v>
      </c>
    </row>
    <row r="7417" spans="1:9" ht="25" customHeight="1">
      <c r="A7417" s="1"/>
      <c r="B7417" s="1">
        <v>349</v>
      </c>
      <c r="C7417" s="13" t="s">
        <v>47</v>
      </c>
      <c r="D7417" s="4">
        <v>45016</v>
      </c>
      <c r="E7417" s="4">
        <v>45037</v>
      </c>
      <c r="F7417" s="5">
        <v>7.4226951952720999</v>
      </c>
      <c r="G7417" s="5">
        <f>'PG facts'!F36</f>
        <v>9</v>
      </c>
      <c r="H7417" s="5">
        <f t="shared" si="230"/>
        <v>55.09640396191552</v>
      </c>
      <c r="I7417" s="5">
        <f t="shared" si="231"/>
        <v>66.804256757448897</v>
      </c>
    </row>
    <row r="7418" spans="1:9" ht="25" customHeight="1">
      <c r="A7418" s="1"/>
      <c r="B7418" s="1">
        <v>349</v>
      </c>
      <c r="C7418" s="13" t="s">
        <v>47</v>
      </c>
      <c r="D7418" s="4">
        <v>45107</v>
      </c>
      <c r="E7418" s="4">
        <v>45135</v>
      </c>
      <c r="F7418" s="5">
        <v>8.3743642737017066</v>
      </c>
      <c r="G7418" s="5">
        <f>'PG facts'!F43</f>
        <v>5</v>
      </c>
      <c r="H7418" s="5">
        <f t="shared" si="230"/>
        <v>70.129976988651507</v>
      </c>
      <c r="I7418" s="5">
        <f t="shared" si="231"/>
        <v>41.871821368508535</v>
      </c>
    </row>
    <row r="7419" spans="1:9" ht="25" customHeight="1">
      <c r="A7419" s="1"/>
      <c r="B7419" s="1">
        <v>349</v>
      </c>
      <c r="C7419" s="13" t="s">
        <v>47</v>
      </c>
      <c r="D7419" s="4">
        <v>45199</v>
      </c>
      <c r="E7419" s="4">
        <v>45217</v>
      </c>
      <c r="F7419" s="5">
        <v>7.2648038453100305</v>
      </c>
      <c r="G7419" s="5">
        <f>'PG facts'!F50</f>
        <v>10</v>
      </c>
      <c r="H7419" s="5">
        <f t="shared" si="230"/>
        <v>52.777374910831405</v>
      </c>
      <c r="I7419" s="5">
        <f t="shared" si="231"/>
        <v>72.648038453100298</v>
      </c>
    </row>
    <row r="7420" spans="1:9" ht="25" customHeight="1">
      <c r="A7420" s="1"/>
      <c r="B7420" s="1">
        <v>349</v>
      </c>
      <c r="C7420" s="13" t="s">
        <v>47</v>
      </c>
      <c r="D7420" s="4">
        <v>45291</v>
      </c>
      <c r="E7420" s="4">
        <v>45314</v>
      </c>
      <c r="F7420" s="5">
        <v>9.9248015735047268</v>
      </c>
      <c r="G7420" s="5">
        <f>'PG facts'!F57</f>
        <v>2</v>
      </c>
      <c r="H7420" s="5">
        <f t="shared" si="230"/>
        <v>98.501686273441905</v>
      </c>
      <c r="I7420" s="5">
        <f t="shared" si="231"/>
        <v>19.849603147009454</v>
      </c>
    </row>
    <row r="7421" spans="1:9" ht="25" customHeight="1">
      <c r="A7421" s="1"/>
      <c r="B7421" s="1">
        <v>349</v>
      </c>
      <c r="C7421" s="13" t="s">
        <v>47</v>
      </c>
      <c r="D7421" s="4">
        <v>45382</v>
      </c>
      <c r="E7421" s="4">
        <v>45401</v>
      </c>
      <c r="F7421" s="5">
        <v>2.2273073989321102</v>
      </c>
      <c r="G7421" s="5">
        <f>'PG facts'!F64</f>
        <v>2</v>
      </c>
      <c r="H7421" s="5">
        <f t="shared" si="230"/>
        <v>4.9608982493377223</v>
      </c>
      <c r="I7421" s="5">
        <f t="shared" si="231"/>
        <v>4.4546147978642203</v>
      </c>
    </row>
    <row r="7422" spans="1:9" ht="25" customHeight="1">
      <c r="A7422" s="1"/>
      <c r="B7422" s="1">
        <v>349</v>
      </c>
      <c r="C7422" s="13" t="s">
        <v>47</v>
      </c>
      <c r="D7422" s="4">
        <v>45473</v>
      </c>
      <c r="E7422" s="4">
        <v>45503</v>
      </c>
      <c r="F7422" s="5">
        <v>0.79927457652468892</v>
      </c>
      <c r="G7422" s="5">
        <f>'PG facts'!F71</f>
        <v>4</v>
      </c>
      <c r="H7422" s="5">
        <f t="shared" si="230"/>
        <v>0.63883984867872079</v>
      </c>
      <c r="I7422" s="5">
        <f t="shared" si="231"/>
        <v>3.1970983060987557</v>
      </c>
    </row>
    <row r="7423" spans="1:9" ht="25" customHeight="1">
      <c r="A7423" s="1"/>
      <c r="B7423" s="1">
        <v>349</v>
      </c>
      <c r="C7423" s="13" t="s">
        <v>47</v>
      </c>
      <c r="D7423" s="4">
        <v>45565</v>
      </c>
      <c r="E7423" s="4">
        <v>45583</v>
      </c>
      <c r="F7423" s="5">
        <v>5.8040404228219655</v>
      </c>
      <c r="G7423" s="5">
        <f>'PG facts'!F78</f>
        <v>4</v>
      </c>
      <c r="H7423" s="5">
        <f t="shared" si="230"/>
        <v>33.686885229751383</v>
      </c>
      <c r="I7423" s="5">
        <f t="shared" si="231"/>
        <v>23.216161691287862</v>
      </c>
    </row>
    <row r="7424" spans="1:9" ht="25" customHeight="1">
      <c r="A7424" s="1"/>
      <c r="B7424" s="1">
        <v>349</v>
      </c>
      <c r="C7424" s="13" t="s">
        <v>47</v>
      </c>
      <c r="D7424" s="4">
        <v>45657</v>
      </c>
      <c r="E7424" s="4">
        <v>45679</v>
      </c>
      <c r="F7424" s="5">
        <v>3.2153120425093551</v>
      </c>
      <c r="G7424" s="5">
        <f>'PG facts'!F85</f>
        <v>3</v>
      </c>
      <c r="H7424" s="5">
        <f t="shared" si="230"/>
        <v>10.338231530705681</v>
      </c>
      <c r="I7424" s="5">
        <f t="shared" si="231"/>
        <v>9.6459361275280653</v>
      </c>
    </row>
    <row r="7425" spans="1:9" ht="25" customHeight="1">
      <c r="A7425" s="1"/>
      <c r="B7425" s="1">
        <v>349</v>
      </c>
      <c r="C7425" s="13" t="s">
        <v>47</v>
      </c>
      <c r="D7425" s="4">
        <v>45747</v>
      </c>
      <c r="E7425" s="4">
        <v>45771</v>
      </c>
      <c r="F7425" s="5">
        <v>7.2806297567527212</v>
      </c>
      <c r="G7425" s="5">
        <f>'PG facts'!F92</f>
        <v>4</v>
      </c>
      <c r="H7425" s="5">
        <f t="shared" si="230"/>
        <v>53.007569654913191</v>
      </c>
      <c r="I7425" s="5">
        <f t="shared" si="231"/>
        <v>29.122519027010885</v>
      </c>
    </row>
    <row r="7426" spans="1:9" ht="25" customHeight="1">
      <c r="A7426" s="1"/>
      <c r="B7426" s="1">
        <v>349</v>
      </c>
      <c r="C7426" s="13" t="s">
        <v>47</v>
      </c>
      <c r="D7426" s="4">
        <v>45838</v>
      </c>
      <c r="E7426" s="4">
        <v>45867</v>
      </c>
      <c r="F7426" s="5">
        <v>8.9578676954751515</v>
      </c>
      <c r="G7426" s="5">
        <f>'PG facts'!F99</f>
        <v>2</v>
      </c>
      <c r="H7426" s="5">
        <f t="shared" si="230"/>
        <v>80.243393649637298</v>
      </c>
      <c r="I7426" s="5">
        <f t="shared" si="231"/>
        <v>17.915735390950303</v>
      </c>
    </row>
    <row r="7427" spans="1:9" ht="25" customHeight="1">
      <c r="A7427" s="1"/>
      <c r="B7427" s="1">
        <v>349</v>
      </c>
      <c r="C7427" s="13" t="s">
        <v>50</v>
      </c>
      <c r="D7427" s="4">
        <v>44742</v>
      </c>
      <c r="E7427" s="4">
        <v>44771</v>
      </c>
      <c r="F7427" s="5">
        <v>6.658436933295464</v>
      </c>
      <c r="G7427" s="5">
        <f>'PG facts'!F15</f>
        <v>9</v>
      </c>
      <c r="H7427" s="5">
        <f t="shared" si="230"/>
        <v>44.334782394673105</v>
      </c>
      <c r="I7427" s="5">
        <f t="shared" si="231"/>
        <v>59.925932399659175</v>
      </c>
    </row>
    <row r="7428" spans="1:9" ht="25" customHeight="1">
      <c r="A7428" s="1"/>
      <c r="B7428" s="1">
        <v>349</v>
      </c>
      <c r="C7428" s="13" t="s">
        <v>50</v>
      </c>
      <c r="D7428" s="4">
        <v>44834</v>
      </c>
      <c r="E7428" s="4">
        <v>44853</v>
      </c>
      <c r="F7428" s="5">
        <v>3.235995481738696</v>
      </c>
      <c r="G7428" s="5">
        <f>'PG facts'!F22</f>
        <v>8</v>
      </c>
      <c r="H7428" s="5">
        <f t="shared" si="230"/>
        <v>10.471666757833255</v>
      </c>
      <c r="I7428" s="5">
        <f t="shared" si="231"/>
        <v>25.887963853909568</v>
      </c>
    </row>
    <row r="7429" spans="1:9" ht="25" customHeight="1">
      <c r="A7429" s="1"/>
      <c r="B7429" s="1">
        <v>349</v>
      </c>
      <c r="C7429" s="13" t="s">
        <v>50</v>
      </c>
      <c r="D7429" s="4">
        <v>44926</v>
      </c>
      <c r="E7429" s="4">
        <v>44945</v>
      </c>
      <c r="F7429" s="5">
        <v>3.5533938473930382</v>
      </c>
      <c r="G7429" s="5">
        <f>'PG facts'!F29</f>
        <v>8</v>
      </c>
      <c r="H7429" s="5">
        <f t="shared" si="230"/>
        <v>12.626607834690699</v>
      </c>
      <c r="I7429" s="5">
        <f t="shared" si="231"/>
        <v>28.427150779144306</v>
      </c>
    </row>
    <row r="7430" spans="1:9" ht="25" customHeight="1">
      <c r="A7430" s="1"/>
      <c r="B7430" s="1">
        <v>349</v>
      </c>
      <c r="C7430" s="13" t="s">
        <v>50</v>
      </c>
      <c r="D7430" s="4">
        <v>45016</v>
      </c>
      <c r="E7430" s="4">
        <v>45037</v>
      </c>
      <c r="F7430" s="5">
        <v>3.8028851607049052</v>
      </c>
      <c r="G7430" s="5">
        <f>'PG facts'!F36</f>
        <v>9</v>
      </c>
      <c r="H7430" s="5">
        <f t="shared" ref="H7430:H7493" si="232">F7430^2</f>
        <v>14.461935545509572</v>
      </c>
      <c r="I7430" s="5">
        <f t="shared" ref="I7430:I7493" si="233">F7430*G7430</f>
        <v>34.225966446344145</v>
      </c>
    </row>
    <row r="7431" spans="1:9" ht="25" customHeight="1">
      <c r="A7431" s="1"/>
      <c r="B7431" s="1">
        <v>349</v>
      </c>
      <c r="C7431" s="13" t="s">
        <v>50</v>
      </c>
      <c r="D7431" s="4">
        <v>45107</v>
      </c>
      <c r="E7431" s="4">
        <v>45135</v>
      </c>
      <c r="F7431" s="5">
        <v>7.4226951952720999</v>
      </c>
      <c r="G7431" s="5">
        <f>'PG facts'!F43</f>
        <v>5</v>
      </c>
      <c r="H7431" s="5">
        <f t="shared" si="232"/>
        <v>55.09640396191552</v>
      </c>
      <c r="I7431" s="5">
        <f t="shared" si="233"/>
        <v>37.113475976360498</v>
      </c>
    </row>
    <row r="7432" spans="1:9" ht="25" customHeight="1">
      <c r="A7432" s="1"/>
      <c r="B7432" s="1">
        <v>349</v>
      </c>
      <c r="C7432" s="13" t="s">
        <v>50</v>
      </c>
      <c r="D7432" s="4">
        <v>45199</v>
      </c>
      <c r="E7432" s="4">
        <v>45217</v>
      </c>
      <c r="F7432" s="5">
        <v>8.3743642737017066</v>
      </c>
      <c r="G7432" s="5">
        <f>'PG facts'!F50</f>
        <v>10</v>
      </c>
      <c r="H7432" s="5">
        <f t="shared" si="232"/>
        <v>70.129976988651507</v>
      </c>
      <c r="I7432" s="5">
        <f t="shared" si="233"/>
        <v>83.743642737017069</v>
      </c>
    </row>
    <row r="7433" spans="1:9" ht="25" customHeight="1">
      <c r="A7433" s="1"/>
      <c r="B7433" s="1">
        <v>349</v>
      </c>
      <c r="C7433" s="13" t="s">
        <v>50</v>
      </c>
      <c r="D7433" s="4">
        <v>45291</v>
      </c>
      <c r="E7433" s="4">
        <v>45314</v>
      </c>
      <c r="F7433" s="5">
        <v>7.2648038453100305</v>
      </c>
      <c r="G7433" s="5">
        <f>'PG facts'!F57</f>
        <v>2</v>
      </c>
      <c r="H7433" s="5">
        <f t="shared" si="232"/>
        <v>52.777374910831405</v>
      </c>
      <c r="I7433" s="5">
        <f t="shared" si="233"/>
        <v>14.529607690620061</v>
      </c>
    </row>
    <row r="7434" spans="1:9" ht="25" customHeight="1">
      <c r="A7434" s="1"/>
      <c r="B7434" s="1">
        <v>349</v>
      </c>
      <c r="C7434" s="13" t="s">
        <v>50</v>
      </c>
      <c r="D7434" s="4">
        <v>45382</v>
      </c>
      <c r="E7434" s="4">
        <v>45401</v>
      </c>
      <c r="F7434" s="5">
        <v>9.9248015735047268</v>
      </c>
      <c r="G7434" s="5">
        <f>'PG facts'!F64</f>
        <v>2</v>
      </c>
      <c r="H7434" s="5">
        <f t="shared" si="232"/>
        <v>98.501686273441905</v>
      </c>
      <c r="I7434" s="5">
        <f t="shared" si="233"/>
        <v>19.849603147009454</v>
      </c>
    </row>
    <row r="7435" spans="1:9" ht="25" customHeight="1">
      <c r="A7435" s="1"/>
      <c r="B7435" s="1">
        <v>349</v>
      </c>
      <c r="C7435" s="13" t="s">
        <v>50</v>
      </c>
      <c r="D7435" s="4">
        <v>45473</v>
      </c>
      <c r="E7435" s="4">
        <v>45503</v>
      </c>
      <c r="F7435" s="5">
        <v>2.2273073989321102</v>
      </c>
      <c r="G7435" s="5">
        <f>'PG facts'!F71</f>
        <v>4</v>
      </c>
      <c r="H7435" s="5">
        <f t="shared" si="232"/>
        <v>4.9608982493377223</v>
      </c>
      <c r="I7435" s="5">
        <f t="shared" si="233"/>
        <v>8.9092295957284406</v>
      </c>
    </row>
    <row r="7436" spans="1:9" ht="25" customHeight="1">
      <c r="A7436" s="1"/>
      <c r="B7436" s="1">
        <v>349</v>
      </c>
      <c r="C7436" s="13" t="s">
        <v>50</v>
      </c>
      <c r="D7436" s="4">
        <v>45565</v>
      </c>
      <c r="E7436" s="4">
        <v>45583</v>
      </c>
      <c r="F7436" s="5">
        <v>0.79927457652468892</v>
      </c>
      <c r="G7436" s="5">
        <f>'PG facts'!F78</f>
        <v>4</v>
      </c>
      <c r="H7436" s="5">
        <f t="shared" si="232"/>
        <v>0.63883984867872079</v>
      </c>
      <c r="I7436" s="5">
        <f t="shared" si="233"/>
        <v>3.1970983060987557</v>
      </c>
    </row>
    <row r="7437" spans="1:9" ht="25" customHeight="1">
      <c r="A7437" s="1"/>
      <c r="B7437" s="1">
        <v>349</v>
      </c>
      <c r="C7437" s="13" t="s">
        <v>50</v>
      </c>
      <c r="D7437" s="4">
        <v>45657</v>
      </c>
      <c r="E7437" s="4">
        <v>45679</v>
      </c>
      <c r="F7437" s="5">
        <v>5.8040404228219655</v>
      </c>
      <c r="G7437" s="5">
        <f>'PG facts'!F85</f>
        <v>3</v>
      </c>
      <c r="H7437" s="5">
        <f t="shared" si="232"/>
        <v>33.686885229751383</v>
      </c>
      <c r="I7437" s="5">
        <f t="shared" si="233"/>
        <v>17.412121268465896</v>
      </c>
    </row>
    <row r="7438" spans="1:9" ht="25" customHeight="1">
      <c r="A7438" s="1"/>
      <c r="B7438" s="1">
        <v>349</v>
      </c>
      <c r="C7438" s="13" t="s">
        <v>50</v>
      </c>
      <c r="D7438" s="4">
        <v>45747</v>
      </c>
      <c r="E7438" s="4">
        <v>45771</v>
      </c>
      <c r="F7438" s="5">
        <v>3.2153120425093551</v>
      </c>
      <c r="G7438" s="5">
        <f>'PG facts'!F92</f>
        <v>4</v>
      </c>
      <c r="H7438" s="5">
        <f t="shared" si="232"/>
        <v>10.338231530705681</v>
      </c>
      <c r="I7438" s="5">
        <f t="shared" si="233"/>
        <v>12.86124817003742</v>
      </c>
    </row>
    <row r="7439" spans="1:9" ht="25" customHeight="1">
      <c r="A7439" s="1"/>
      <c r="B7439" s="1">
        <v>349</v>
      </c>
      <c r="C7439" s="13" t="s">
        <v>50</v>
      </c>
      <c r="D7439" s="4">
        <v>45838</v>
      </c>
      <c r="E7439" s="4">
        <v>45867</v>
      </c>
      <c r="F7439" s="5">
        <v>7.2806297567527212</v>
      </c>
      <c r="G7439" s="5">
        <f>'PG facts'!F99</f>
        <v>2</v>
      </c>
      <c r="H7439" s="5">
        <f t="shared" si="232"/>
        <v>53.007569654913191</v>
      </c>
      <c r="I7439" s="5">
        <f t="shared" si="233"/>
        <v>14.561259513505442</v>
      </c>
    </row>
    <row r="7440" spans="1:9" ht="25" customHeight="1">
      <c r="A7440" s="1"/>
      <c r="B7440" s="1">
        <v>350</v>
      </c>
      <c r="C7440" s="13" t="s">
        <v>47</v>
      </c>
      <c r="D7440" s="4">
        <v>44651</v>
      </c>
      <c r="E7440" s="4">
        <v>44671</v>
      </c>
      <c r="F7440" s="5">
        <v>6.658436933295464</v>
      </c>
      <c r="G7440" s="5">
        <f>'PG facts'!F8</f>
        <v>16</v>
      </c>
      <c r="H7440" s="5">
        <f t="shared" si="232"/>
        <v>44.334782394673105</v>
      </c>
      <c r="I7440" s="5">
        <f t="shared" si="233"/>
        <v>106.53499093272742</v>
      </c>
    </row>
    <row r="7441" spans="1:9" ht="25" customHeight="1">
      <c r="A7441" s="1"/>
      <c r="B7441" s="1">
        <v>350</v>
      </c>
      <c r="C7441" s="13" t="s">
        <v>47</v>
      </c>
      <c r="D7441" s="4">
        <v>44742</v>
      </c>
      <c r="E7441" s="4">
        <v>44771</v>
      </c>
      <c r="F7441" s="5">
        <v>3.235995481738696</v>
      </c>
      <c r="G7441" s="5">
        <f>'PG facts'!F15</f>
        <v>9</v>
      </c>
      <c r="H7441" s="5">
        <f t="shared" si="232"/>
        <v>10.471666757833255</v>
      </c>
      <c r="I7441" s="5">
        <f t="shared" si="233"/>
        <v>29.123959335648266</v>
      </c>
    </row>
    <row r="7442" spans="1:9" ht="25" customHeight="1">
      <c r="A7442" s="1"/>
      <c r="B7442" s="1">
        <v>350</v>
      </c>
      <c r="C7442" s="13" t="s">
        <v>47</v>
      </c>
      <c r="D7442" s="4">
        <v>44834</v>
      </c>
      <c r="E7442" s="4">
        <v>44853</v>
      </c>
      <c r="F7442" s="5">
        <v>3.5533938473930382</v>
      </c>
      <c r="G7442" s="5">
        <f>'PG facts'!F22</f>
        <v>8</v>
      </c>
      <c r="H7442" s="5">
        <f t="shared" si="232"/>
        <v>12.626607834690699</v>
      </c>
      <c r="I7442" s="5">
        <f t="shared" si="233"/>
        <v>28.427150779144306</v>
      </c>
    </row>
    <row r="7443" spans="1:9" ht="25" customHeight="1">
      <c r="A7443" s="1"/>
      <c r="B7443" s="1">
        <v>350</v>
      </c>
      <c r="C7443" s="13" t="s">
        <v>47</v>
      </c>
      <c r="D7443" s="4">
        <v>44926</v>
      </c>
      <c r="E7443" s="4">
        <v>44945</v>
      </c>
      <c r="F7443" s="5">
        <v>3.8028851607049052</v>
      </c>
      <c r="G7443" s="5">
        <f>'PG facts'!F29</f>
        <v>8</v>
      </c>
      <c r="H7443" s="5">
        <f t="shared" si="232"/>
        <v>14.461935545509572</v>
      </c>
      <c r="I7443" s="5">
        <f t="shared" si="233"/>
        <v>30.423081285639242</v>
      </c>
    </row>
    <row r="7444" spans="1:9" ht="25" customHeight="1">
      <c r="A7444" s="1"/>
      <c r="B7444" s="1">
        <v>350</v>
      </c>
      <c r="C7444" s="13" t="s">
        <v>47</v>
      </c>
      <c r="D7444" s="4">
        <v>45016</v>
      </c>
      <c r="E7444" s="4">
        <v>45037</v>
      </c>
      <c r="F7444" s="5">
        <v>7.4226951952720999</v>
      </c>
      <c r="G7444" s="5">
        <f>'PG facts'!F36</f>
        <v>9</v>
      </c>
      <c r="H7444" s="5">
        <f t="shared" si="232"/>
        <v>55.09640396191552</v>
      </c>
      <c r="I7444" s="5">
        <f t="shared" si="233"/>
        <v>66.804256757448897</v>
      </c>
    </row>
    <row r="7445" spans="1:9" ht="25" customHeight="1">
      <c r="A7445" s="1"/>
      <c r="B7445" s="1">
        <v>350</v>
      </c>
      <c r="C7445" s="13" t="s">
        <v>47</v>
      </c>
      <c r="D7445" s="4">
        <v>45107</v>
      </c>
      <c r="E7445" s="4">
        <v>45135</v>
      </c>
      <c r="F7445" s="5">
        <v>8.3743642737017066</v>
      </c>
      <c r="G7445" s="5">
        <f>'PG facts'!F43</f>
        <v>5</v>
      </c>
      <c r="H7445" s="5">
        <f t="shared" si="232"/>
        <v>70.129976988651507</v>
      </c>
      <c r="I7445" s="5">
        <f t="shared" si="233"/>
        <v>41.871821368508535</v>
      </c>
    </row>
    <row r="7446" spans="1:9" ht="25" customHeight="1">
      <c r="A7446" s="1"/>
      <c r="B7446" s="1">
        <v>350</v>
      </c>
      <c r="C7446" s="13" t="s">
        <v>47</v>
      </c>
      <c r="D7446" s="4">
        <v>45199</v>
      </c>
      <c r="E7446" s="4">
        <v>45217</v>
      </c>
      <c r="F7446" s="5">
        <v>7.2648038453100305</v>
      </c>
      <c r="G7446" s="5">
        <f>'PG facts'!F50</f>
        <v>10</v>
      </c>
      <c r="H7446" s="5">
        <f t="shared" si="232"/>
        <v>52.777374910831405</v>
      </c>
      <c r="I7446" s="5">
        <f t="shared" si="233"/>
        <v>72.648038453100298</v>
      </c>
    </row>
    <row r="7447" spans="1:9" ht="25" customHeight="1">
      <c r="A7447" s="1"/>
      <c r="B7447" s="1">
        <v>350</v>
      </c>
      <c r="C7447" s="13" t="s">
        <v>47</v>
      </c>
      <c r="D7447" s="4">
        <v>45291</v>
      </c>
      <c r="E7447" s="4">
        <v>45314</v>
      </c>
      <c r="F7447" s="5">
        <v>9.9248015735047268</v>
      </c>
      <c r="G7447" s="5">
        <f>'PG facts'!F57</f>
        <v>2</v>
      </c>
      <c r="H7447" s="5">
        <f t="shared" si="232"/>
        <v>98.501686273441905</v>
      </c>
      <c r="I7447" s="5">
        <f t="shared" si="233"/>
        <v>19.849603147009454</v>
      </c>
    </row>
    <row r="7448" spans="1:9" ht="25" customHeight="1">
      <c r="A7448" s="1"/>
      <c r="B7448" s="1">
        <v>350</v>
      </c>
      <c r="C7448" s="13" t="s">
        <v>47</v>
      </c>
      <c r="D7448" s="4">
        <v>45382</v>
      </c>
      <c r="E7448" s="4">
        <v>45401</v>
      </c>
      <c r="F7448" s="5">
        <v>2.2273073989321102</v>
      </c>
      <c r="G7448" s="5">
        <f>'PG facts'!F64</f>
        <v>2</v>
      </c>
      <c r="H7448" s="5">
        <f t="shared" si="232"/>
        <v>4.9608982493377223</v>
      </c>
      <c r="I7448" s="5">
        <f t="shared" si="233"/>
        <v>4.4546147978642203</v>
      </c>
    </row>
    <row r="7449" spans="1:9" ht="25" customHeight="1">
      <c r="A7449" s="1"/>
      <c r="B7449" s="1">
        <v>350</v>
      </c>
      <c r="C7449" s="13" t="s">
        <v>47</v>
      </c>
      <c r="D7449" s="4">
        <v>45473</v>
      </c>
      <c r="E7449" s="4">
        <v>45503</v>
      </c>
      <c r="F7449" s="5">
        <v>0.79927457652468892</v>
      </c>
      <c r="G7449" s="5">
        <f>'PG facts'!F71</f>
        <v>4</v>
      </c>
      <c r="H7449" s="5">
        <f t="shared" si="232"/>
        <v>0.63883984867872079</v>
      </c>
      <c r="I7449" s="5">
        <f t="shared" si="233"/>
        <v>3.1970983060987557</v>
      </c>
    </row>
    <row r="7450" spans="1:9" ht="25" customHeight="1">
      <c r="A7450" s="1"/>
      <c r="B7450" s="1">
        <v>350</v>
      </c>
      <c r="C7450" s="13" t="s">
        <v>47</v>
      </c>
      <c r="D7450" s="4">
        <v>45565</v>
      </c>
      <c r="E7450" s="4">
        <v>45583</v>
      </c>
      <c r="F7450" s="5">
        <v>5.8040404228219655</v>
      </c>
      <c r="G7450" s="5">
        <f>'PG facts'!F78</f>
        <v>4</v>
      </c>
      <c r="H7450" s="5">
        <f t="shared" si="232"/>
        <v>33.686885229751383</v>
      </c>
      <c r="I7450" s="5">
        <f t="shared" si="233"/>
        <v>23.216161691287862</v>
      </c>
    </row>
    <row r="7451" spans="1:9" ht="25" customHeight="1">
      <c r="A7451" s="1"/>
      <c r="B7451" s="1">
        <v>350</v>
      </c>
      <c r="C7451" s="13" t="s">
        <v>47</v>
      </c>
      <c r="D7451" s="4">
        <v>45657</v>
      </c>
      <c r="E7451" s="4">
        <v>45679</v>
      </c>
      <c r="F7451" s="5">
        <v>3.2153120425093551</v>
      </c>
      <c r="G7451" s="5">
        <f>'PG facts'!F85</f>
        <v>3</v>
      </c>
      <c r="H7451" s="5">
        <f t="shared" si="232"/>
        <v>10.338231530705681</v>
      </c>
      <c r="I7451" s="5">
        <f t="shared" si="233"/>
        <v>9.6459361275280653</v>
      </c>
    </row>
    <row r="7452" spans="1:9" ht="25" customHeight="1">
      <c r="A7452" s="1"/>
      <c r="B7452" s="1">
        <v>350</v>
      </c>
      <c r="C7452" s="13" t="s">
        <v>47</v>
      </c>
      <c r="D7452" s="4">
        <v>45747</v>
      </c>
      <c r="E7452" s="4">
        <v>45771</v>
      </c>
      <c r="F7452" s="5">
        <v>7.2806297567527212</v>
      </c>
      <c r="G7452" s="5">
        <f>'PG facts'!F92</f>
        <v>4</v>
      </c>
      <c r="H7452" s="5">
        <f t="shared" si="232"/>
        <v>53.007569654913191</v>
      </c>
      <c r="I7452" s="5">
        <f t="shared" si="233"/>
        <v>29.122519027010885</v>
      </c>
    </row>
    <row r="7453" spans="1:9" ht="25" customHeight="1">
      <c r="A7453" s="1"/>
      <c r="B7453" s="1">
        <v>350</v>
      </c>
      <c r="C7453" s="13" t="s">
        <v>47</v>
      </c>
      <c r="D7453" s="4">
        <v>45838</v>
      </c>
      <c r="E7453" s="4">
        <v>45867</v>
      </c>
      <c r="F7453" s="5">
        <v>8.972706279503285</v>
      </c>
      <c r="G7453" s="5">
        <f>'PG facts'!F99</f>
        <v>2</v>
      </c>
      <c r="H7453" s="5">
        <f t="shared" si="232"/>
        <v>80.509457978237677</v>
      </c>
      <c r="I7453" s="5">
        <f t="shared" si="233"/>
        <v>17.94541255900657</v>
      </c>
    </row>
    <row r="7454" spans="1:9" ht="25" customHeight="1">
      <c r="A7454" s="1"/>
      <c r="B7454" s="1">
        <v>350</v>
      </c>
      <c r="C7454" s="13" t="s">
        <v>50</v>
      </c>
      <c r="D7454" s="4">
        <v>44742</v>
      </c>
      <c r="E7454" s="4">
        <v>44771</v>
      </c>
      <c r="F7454" s="5">
        <v>6.658436933295464</v>
      </c>
      <c r="G7454" s="5">
        <f>'PG facts'!F15</f>
        <v>9</v>
      </c>
      <c r="H7454" s="5">
        <f t="shared" si="232"/>
        <v>44.334782394673105</v>
      </c>
      <c r="I7454" s="5">
        <f t="shared" si="233"/>
        <v>59.925932399659175</v>
      </c>
    </row>
    <row r="7455" spans="1:9" ht="25" customHeight="1">
      <c r="A7455" s="1"/>
      <c r="B7455" s="1">
        <v>350</v>
      </c>
      <c r="C7455" s="13" t="s">
        <v>50</v>
      </c>
      <c r="D7455" s="4">
        <v>44834</v>
      </c>
      <c r="E7455" s="4">
        <v>44853</v>
      </c>
      <c r="F7455" s="5">
        <v>3.235995481738696</v>
      </c>
      <c r="G7455" s="5">
        <f>'PG facts'!F22</f>
        <v>8</v>
      </c>
      <c r="H7455" s="5">
        <f t="shared" si="232"/>
        <v>10.471666757833255</v>
      </c>
      <c r="I7455" s="5">
        <f t="shared" si="233"/>
        <v>25.887963853909568</v>
      </c>
    </row>
    <row r="7456" spans="1:9" ht="25" customHeight="1">
      <c r="A7456" s="1"/>
      <c r="B7456" s="1">
        <v>350</v>
      </c>
      <c r="C7456" s="13" t="s">
        <v>50</v>
      </c>
      <c r="D7456" s="4">
        <v>44926</v>
      </c>
      <c r="E7456" s="4">
        <v>44945</v>
      </c>
      <c r="F7456" s="5">
        <v>3.5533938473930382</v>
      </c>
      <c r="G7456" s="5">
        <f>'PG facts'!F29</f>
        <v>8</v>
      </c>
      <c r="H7456" s="5">
        <f t="shared" si="232"/>
        <v>12.626607834690699</v>
      </c>
      <c r="I7456" s="5">
        <f t="shared" si="233"/>
        <v>28.427150779144306</v>
      </c>
    </row>
    <row r="7457" spans="1:9" ht="25" customHeight="1">
      <c r="A7457" s="1"/>
      <c r="B7457" s="1">
        <v>350</v>
      </c>
      <c r="C7457" s="13" t="s">
        <v>50</v>
      </c>
      <c r="D7457" s="4">
        <v>45016</v>
      </c>
      <c r="E7457" s="4">
        <v>45037</v>
      </c>
      <c r="F7457" s="5">
        <v>3.8028851607049052</v>
      </c>
      <c r="G7457" s="5">
        <f>'PG facts'!F36</f>
        <v>9</v>
      </c>
      <c r="H7457" s="5">
        <f t="shared" si="232"/>
        <v>14.461935545509572</v>
      </c>
      <c r="I7457" s="5">
        <f t="shared" si="233"/>
        <v>34.225966446344145</v>
      </c>
    </row>
    <row r="7458" spans="1:9" ht="25" customHeight="1">
      <c r="A7458" s="1"/>
      <c r="B7458" s="1">
        <v>350</v>
      </c>
      <c r="C7458" s="13" t="s">
        <v>50</v>
      </c>
      <c r="D7458" s="4">
        <v>45107</v>
      </c>
      <c r="E7458" s="4">
        <v>45135</v>
      </c>
      <c r="F7458" s="5">
        <v>7.4226951952720999</v>
      </c>
      <c r="G7458" s="5">
        <f>'PG facts'!F43</f>
        <v>5</v>
      </c>
      <c r="H7458" s="5">
        <f t="shared" si="232"/>
        <v>55.09640396191552</v>
      </c>
      <c r="I7458" s="5">
        <f t="shared" si="233"/>
        <v>37.113475976360498</v>
      </c>
    </row>
    <row r="7459" spans="1:9" ht="25" customHeight="1">
      <c r="A7459" s="1"/>
      <c r="B7459" s="1">
        <v>350</v>
      </c>
      <c r="C7459" s="13" t="s">
        <v>50</v>
      </c>
      <c r="D7459" s="4">
        <v>45199</v>
      </c>
      <c r="E7459" s="4">
        <v>45217</v>
      </c>
      <c r="F7459" s="5">
        <v>8.3743642737017066</v>
      </c>
      <c r="G7459" s="5">
        <f>'PG facts'!F50</f>
        <v>10</v>
      </c>
      <c r="H7459" s="5">
        <f t="shared" si="232"/>
        <v>70.129976988651507</v>
      </c>
      <c r="I7459" s="5">
        <f t="shared" si="233"/>
        <v>83.743642737017069</v>
      </c>
    </row>
    <row r="7460" spans="1:9" ht="25" customHeight="1">
      <c r="A7460" s="1"/>
      <c r="B7460" s="1">
        <v>350</v>
      </c>
      <c r="C7460" s="13" t="s">
        <v>50</v>
      </c>
      <c r="D7460" s="4">
        <v>45291</v>
      </c>
      <c r="E7460" s="4">
        <v>45314</v>
      </c>
      <c r="F7460" s="5">
        <v>7.2648038453100305</v>
      </c>
      <c r="G7460" s="5">
        <f>'PG facts'!F57</f>
        <v>2</v>
      </c>
      <c r="H7460" s="5">
        <f t="shared" si="232"/>
        <v>52.777374910831405</v>
      </c>
      <c r="I7460" s="5">
        <f t="shared" si="233"/>
        <v>14.529607690620061</v>
      </c>
    </row>
    <row r="7461" spans="1:9" ht="25" customHeight="1">
      <c r="A7461" s="1"/>
      <c r="B7461" s="1">
        <v>350</v>
      </c>
      <c r="C7461" s="13" t="s">
        <v>50</v>
      </c>
      <c r="D7461" s="4">
        <v>45382</v>
      </c>
      <c r="E7461" s="4">
        <v>45401</v>
      </c>
      <c r="F7461" s="5">
        <v>9.9248015735047268</v>
      </c>
      <c r="G7461" s="5">
        <f>'PG facts'!F64</f>
        <v>2</v>
      </c>
      <c r="H7461" s="5">
        <f t="shared" si="232"/>
        <v>98.501686273441905</v>
      </c>
      <c r="I7461" s="5">
        <f t="shared" si="233"/>
        <v>19.849603147009454</v>
      </c>
    </row>
    <row r="7462" spans="1:9" ht="25" customHeight="1">
      <c r="A7462" s="1"/>
      <c r="B7462" s="1">
        <v>350</v>
      </c>
      <c r="C7462" s="13" t="s">
        <v>50</v>
      </c>
      <c r="D7462" s="4">
        <v>45473</v>
      </c>
      <c r="E7462" s="4">
        <v>45503</v>
      </c>
      <c r="F7462" s="5">
        <v>2.2273073989321102</v>
      </c>
      <c r="G7462" s="5">
        <f>'PG facts'!F71</f>
        <v>4</v>
      </c>
      <c r="H7462" s="5">
        <f t="shared" si="232"/>
        <v>4.9608982493377223</v>
      </c>
      <c r="I7462" s="5">
        <f t="shared" si="233"/>
        <v>8.9092295957284406</v>
      </c>
    </row>
    <row r="7463" spans="1:9" ht="25" customHeight="1">
      <c r="A7463" s="1"/>
      <c r="B7463" s="1">
        <v>350</v>
      </c>
      <c r="C7463" s="13" t="s">
        <v>50</v>
      </c>
      <c r="D7463" s="4">
        <v>45565</v>
      </c>
      <c r="E7463" s="4">
        <v>45583</v>
      </c>
      <c r="F7463" s="5">
        <v>0.79927457652468892</v>
      </c>
      <c r="G7463" s="5">
        <f>'PG facts'!F78</f>
        <v>4</v>
      </c>
      <c r="H7463" s="5">
        <f t="shared" si="232"/>
        <v>0.63883984867872079</v>
      </c>
      <c r="I7463" s="5">
        <f t="shared" si="233"/>
        <v>3.1970983060987557</v>
      </c>
    </row>
    <row r="7464" spans="1:9" ht="25" customHeight="1">
      <c r="A7464" s="1"/>
      <c r="B7464" s="1">
        <v>350</v>
      </c>
      <c r="C7464" s="13" t="s">
        <v>50</v>
      </c>
      <c r="D7464" s="4">
        <v>45657</v>
      </c>
      <c r="E7464" s="4">
        <v>45679</v>
      </c>
      <c r="F7464" s="5">
        <v>5.8040404228219655</v>
      </c>
      <c r="G7464" s="5">
        <f>'PG facts'!F85</f>
        <v>3</v>
      </c>
      <c r="H7464" s="5">
        <f t="shared" si="232"/>
        <v>33.686885229751383</v>
      </c>
      <c r="I7464" s="5">
        <f t="shared" si="233"/>
        <v>17.412121268465896</v>
      </c>
    </row>
    <row r="7465" spans="1:9" ht="25" customHeight="1">
      <c r="A7465" s="1"/>
      <c r="B7465" s="1">
        <v>350</v>
      </c>
      <c r="C7465" s="13" t="s">
        <v>50</v>
      </c>
      <c r="D7465" s="4">
        <v>45747</v>
      </c>
      <c r="E7465" s="4">
        <v>45771</v>
      </c>
      <c r="F7465" s="5">
        <v>3.2153120425093551</v>
      </c>
      <c r="G7465" s="5">
        <f>'PG facts'!F92</f>
        <v>4</v>
      </c>
      <c r="H7465" s="5">
        <f t="shared" si="232"/>
        <v>10.338231530705681</v>
      </c>
      <c r="I7465" s="5">
        <f t="shared" si="233"/>
        <v>12.86124817003742</v>
      </c>
    </row>
    <row r="7466" spans="1:9" ht="25" customHeight="1">
      <c r="A7466" s="1"/>
      <c r="B7466" s="1">
        <v>350</v>
      </c>
      <c r="C7466" s="13" t="s">
        <v>50</v>
      </c>
      <c r="D7466" s="4">
        <v>45838</v>
      </c>
      <c r="E7466" s="4">
        <v>45867</v>
      </c>
      <c r="F7466" s="5">
        <v>7.2806297567527212</v>
      </c>
      <c r="G7466" s="5">
        <f>'PG facts'!F99</f>
        <v>2</v>
      </c>
      <c r="H7466" s="5">
        <f t="shared" si="232"/>
        <v>53.007569654913191</v>
      </c>
      <c r="I7466" s="5">
        <f t="shared" si="233"/>
        <v>14.561259513505442</v>
      </c>
    </row>
    <row r="7467" spans="1:9" ht="25" customHeight="1">
      <c r="A7467" s="1"/>
      <c r="B7467" s="1">
        <v>351</v>
      </c>
      <c r="C7467" s="13" t="s">
        <v>47</v>
      </c>
      <c r="D7467" s="4">
        <v>44651</v>
      </c>
      <c r="E7467" s="4">
        <v>44671</v>
      </c>
      <c r="F7467" s="5">
        <v>6.658436933295464</v>
      </c>
      <c r="G7467" s="5">
        <f>'PG facts'!F8</f>
        <v>16</v>
      </c>
      <c r="H7467" s="5">
        <f t="shared" si="232"/>
        <v>44.334782394673105</v>
      </c>
      <c r="I7467" s="5">
        <f t="shared" si="233"/>
        <v>106.53499093272742</v>
      </c>
    </row>
    <row r="7468" spans="1:9" ht="25" customHeight="1">
      <c r="A7468" s="1"/>
      <c r="B7468" s="1">
        <v>351</v>
      </c>
      <c r="C7468" s="13" t="s">
        <v>47</v>
      </c>
      <c r="D7468" s="4">
        <v>44742</v>
      </c>
      <c r="E7468" s="4">
        <v>44771</v>
      </c>
      <c r="F7468" s="5">
        <v>3.235995481738696</v>
      </c>
      <c r="G7468" s="5">
        <f>'PG facts'!F15</f>
        <v>9</v>
      </c>
      <c r="H7468" s="5">
        <f t="shared" si="232"/>
        <v>10.471666757833255</v>
      </c>
      <c r="I7468" s="5">
        <f t="shared" si="233"/>
        <v>29.123959335648266</v>
      </c>
    </row>
    <row r="7469" spans="1:9" ht="25" customHeight="1">
      <c r="A7469" s="1"/>
      <c r="B7469" s="1">
        <v>351</v>
      </c>
      <c r="C7469" s="13" t="s">
        <v>47</v>
      </c>
      <c r="D7469" s="4">
        <v>44834</v>
      </c>
      <c r="E7469" s="4">
        <v>44853</v>
      </c>
      <c r="F7469" s="5">
        <v>3.5533938473930382</v>
      </c>
      <c r="G7469" s="5">
        <f>'PG facts'!F22</f>
        <v>8</v>
      </c>
      <c r="H7469" s="5">
        <f t="shared" si="232"/>
        <v>12.626607834690699</v>
      </c>
      <c r="I7469" s="5">
        <f t="shared" si="233"/>
        <v>28.427150779144306</v>
      </c>
    </row>
    <row r="7470" spans="1:9" ht="25" customHeight="1">
      <c r="A7470" s="1"/>
      <c r="B7470" s="1">
        <v>351</v>
      </c>
      <c r="C7470" s="13" t="s">
        <v>47</v>
      </c>
      <c r="D7470" s="4">
        <v>44926</v>
      </c>
      <c r="E7470" s="4">
        <v>44945</v>
      </c>
      <c r="F7470" s="5">
        <v>3.8028851607049052</v>
      </c>
      <c r="G7470" s="5">
        <f>'PG facts'!F29</f>
        <v>8</v>
      </c>
      <c r="H7470" s="5">
        <f t="shared" si="232"/>
        <v>14.461935545509572</v>
      </c>
      <c r="I7470" s="5">
        <f t="shared" si="233"/>
        <v>30.423081285639242</v>
      </c>
    </row>
    <row r="7471" spans="1:9" ht="25" customHeight="1">
      <c r="A7471" s="1"/>
      <c r="B7471" s="1">
        <v>351</v>
      </c>
      <c r="C7471" s="13" t="s">
        <v>47</v>
      </c>
      <c r="D7471" s="4">
        <v>45016</v>
      </c>
      <c r="E7471" s="4">
        <v>45037</v>
      </c>
      <c r="F7471" s="5">
        <v>7.4226951952720999</v>
      </c>
      <c r="G7471" s="5">
        <f>'PG facts'!F36</f>
        <v>9</v>
      </c>
      <c r="H7471" s="5">
        <f t="shared" si="232"/>
        <v>55.09640396191552</v>
      </c>
      <c r="I7471" s="5">
        <f t="shared" si="233"/>
        <v>66.804256757448897</v>
      </c>
    </row>
    <row r="7472" spans="1:9" ht="25" customHeight="1">
      <c r="A7472" s="1"/>
      <c r="B7472" s="1">
        <v>351</v>
      </c>
      <c r="C7472" s="13" t="s">
        <v>47</v>
      </c>
      <c r="D7472" s="4">
        <v>45107</v>
      </c>
      <c r="E7472" s="4">
        <v>45135</v>
      </c>
      <c r="F7472" s="5">
        <v>8.3743642737017066</v>
      </c>
      <c r="G7472" s="5">
        <f>'PG facts'!F43</f>
        <v>5</v>
      </c>
      <c r="H7472" s="5">
        <f t="shared" si="232"/>
        <v>70.129976988651507</v>
      </c>
      <c r="I7472" s="5">
        <f t="shared" si="233"/>
        <v>41.871821368508535</v>
      </c>
    </row>
    <row r="7473" spans="1:9" ht="25" customHeight="1">
      <c r="A7473" s="1"/>
      <c r="B7473" s="1">
        <v>351</v>
      </c>
      <c r="C7473" s="13" t="s">
        <v>47</v>
      </c>
      <c r="D7473" s="4">
        <v>45199</v>
      </c>
      <c r="E7473" s="4">
        <v>45217</v>
      </c>
      <c r="F7473" s="5">
        <v>7.2648038453100305</v>
      </c>
      <c r="G7473" s="5">
        <f>'PG facts'!F50</f>
        <v>10</v>
      </c>
      <c r="H7473" s="5">
        <f t="shared" si="232"/>
        <v>52.777374910831405</v>
      </c>
      <c r="I7473" s="5">
        <f t="shared" si="233"/>
        <v>72.648038453100298</v>
      </c>
    </row>
    <row r="7474" spans="1:9" ht="25" customHeight="1">
      <c r="A7474" s="1"/>
      <c r="B7474" s="1">
        <v>351</v>
      </c>
      <c r="C7474" s="13" t="s">
        <v>47</v>
      </c>
      <c r="D7474" s="4">
        <v>45291</v>
      </c>
      <c r="E7474" s="4">
        <v>45314</v>
      </c>
      <c r="F7474" s="5">
        <v>9.9248015735047268</v>
      </c>
      <c r="G7474" s="5">
        <f>'PG facts'!F57</f>
        <v>2</v>
      </c>
      <c r="H7474" s="5">
        <f t="shared" si="232"/>
        <v>98.501686273441905</v>
      </c>
      <c r="I7474" s="5">
        <f t="shared" si="233"/>
        <v>19.849603147009454</v>
      </c>
    </row>
    <row r="7475" spans="1:9" ht="25" customHeight="1">
      <c r="A7475" s="1"/>
      <c r="B7475" s="1">
        <v>351</v>
      </c>
      <c r="C7475" s="13" t="s">
        <v>47</v>
      </c>
      <c r="D7475" s="4">
        <v>45382</v>
      </c>
      <c r="E7475" s="4">
        <v>45401</v>
      </c>
      <c r="F7475" s="5">
        <v>2.2273073989321102</v>
      </c>
      <c r="G7475" s="5">
        <f>'PG facts'!F64</f>
        <v>2</v>
      </c>
      <c r="H7475" s="5">
        <f t="shared" si="232"/>
        <v>4.9608982493377223</v>
      </c>
      <c r="I7475" s="5">
        <f t="shared" si="233"/>
        <v>4.4546147978642203</v>
      </c>
    </row>
    <row r="7476" spans="1:9" ht="25" customHeight="1">
      <c r="A7476" s="1"/>
      <c r="B7476" s="1">
        <v>351</v>
      </c>
      <c r="C7476" s="13" t="s">
        <v>47</v>
      </c>
      <c r="D7476" s="4">
        <v>45473</v>
      </c>
      <c r="E7476" s="4">
        <v>45503</v>
      </c>
      <c r="F7476" s="5">
        <v>0.79927457652468892</v>
      </c>
      <c r="G7476" s="5">
        <f>'PG facts'!F71</f>
        <v>4</v>
      </c>
      <c r="H7476" s="5">
        <f t="shared" si="232"/>
        <v>0.63883984867872079</v>
      </c>
      <c r="I7476" s="5">
        <f t="shared" si="233"/>
        <v>3.1970983060987557</v>
      </c>
    </row>
    <row r="7477" spans="1:9" ht="25" customHeight="1">
      <c r="A7477" s="1"/>
      <c r="B7477" s="1">
        <v>351</v>
      </c>
      <c r="C7477" s="13" t="s">
        <v>47</v>
      </c>
      <c r="D7477" s="4">
        <v>45565</v>
      </c>
      <c r="E7477" s="4">
        <v>45583</v>
      </c>
      <c r="F7477" s="5">
        <v>5.8040404228219655</v>
      </c>
      <c r="G7477" s="5">
        <f>'PG facts'!F78</f>
        <v>4</v>
      </c>
      <c r="H7477" s="5">
        <f t="shared" si="232"/>
        <v>33.686885229751383</v>
      </c>
      <c r="I7477" s="5">
        <f t="shared" si="233"/>
        <v>23.216161691287862</v>
      </c>
    </row>
    <row r="7478" spans="1:9" ht="25" customHeight="1">
      <c r="A7478" s="1"/>
      <c r="B7478" s="1">
        <v>351</v>
      </c>
      <c r="C7478" s="13" t="s">
        <v>47</v>
      </c>
      <c r="D7478" s="4">
        <v>45657</v>
      </c>
      <c r="E7478" s="4">
        <v>45679</v>
      </c>
      <c r="F7478" s="5">
        <v>3.2153120425093551</v>
      </c>
      <c r="G7478" s="5">
        <f>'PG facts'!F85</f>
        <v>3</v>
      </c>
      <c r="H7478" s="5">
        <f t="shared" si="232"/>
        <v>10.338231530705681</v>
      </c>
      <c r="I7478" s="5">
        <f t="shared" si="233"/>
        <v>9.6459361275280653</v>
      </c>
    </row>
    <row r="7479" spans="1:9" ht="25" customHeight="1">
      <c r="A7479" s="1"/>
      <c r="B7479" s="1">
        <v>351</v>
      </c>
      <c r="C7479" s="13" t="s">
        <v>47</v>
      </c>
      <c r="D7479" s="4">
        <v>45747</v>
      </c>
      <c r="E7479" s="4">
        <v>45771</v>
      </c>
      <c r="F7479" s="5">
        <v>7.2806297567527212</v>
      </c>
      <c r="G7479" s="5">
        <f>'PG facts'!F92</f>
        <v>4</v>
      </c>
      <c r="H7479" s="5">
        <f t="shared" si="232"/>
        <v>53.007569654913191</v>
      </c>
      <c r="I7479" s="5">
        <f t="shared" si="233"/>
        <v>29.122519027010885</v>
      </c>
    </row>
    <row r="7480" spans="1:9" ht="25" customHeight="1">
      <c r="A7480" s="1"/>
      <c r="B7480" s="1">
        <v>351</v>
      </c>
      <c r="C7480" s="13" t="s">
        <v>47</v>
      </c>
      <c r="D7480" s="4">
        <v>45838</v>
      </c>
      <c r="E7480" s="4">
        <v>45867</v>
      </c>
      <c r="F7480" s="5">
        <v>8.972706279503285</v>
      </c>
      <c r="G7480" s="5">
        <f>'PG facts'!F99</f>
        <v>2</v>
      </c>
      <c r="H7480" s="5">
        <f t="shared" si="232"/>
        <v>80.509457978237677</v>
      </c>
      <c r="I7480" s="5">
        <f t="shared" si="233"/>
        <v>17.94541255900657</v>
      </c>
    </row>
    <row r="7481" spans="1:9" ht="25" customHeight="1">
      <c r="A7481" s="1"/>
      <c r="B7481" s="1">
        <v>351</v>
      </c>
      <c r="C7481" s="13" t="s">
        <v>50</v>
      </c>
      <c r="D7481" s="4">
        <v>44742</v>
      </c>
      <c r="E7481" s="4">
        <v>44771</v>
      </c>
      <c r="F7481" s="5">
        <v>6.658436933295464</v>
      </c>
      <c r="G7481" s="5">
        <f>'PG facts'!F15</f>
        <v>9</v>
      </c>
      <c r="H7481" s="5">
        <f t="shared" si="232"/>
        <v>44.334782394673105</v>
      </c>
      <c r="I7481" s="5">
        <f t="shared" si="233"/>
        <v>59.925932399659175</v>
      </c>
    </row>
    <row r="7482" spans="1:9" ht="25" customHeight="1">
      <c r="A7482" s="1"/>
      <c r="B7482" s="1">
        <v>351</v>
      </c>
      <c r="C7482" s="13" t="s">
        <v>50</v>
      </c>
      <c r="D7482" s="4">
        <v>44834</v>
      </c>
      <c r="E7482" s="4">
        <v>44853</v>
      </c>
      <c r="F7482" s="5">
        <v>3.235995481738696</v>
      </c>
      <c r="G7482" s="5">
        <f>'PG facts'!F22</f>
        <v>8</v>
      </c>
      <c r="H7482" s="5">
        <f t="shared" si="232"/>
        <v>10.471666757833255</v>
      </c>
      <c r="I7482" s="5">
        <f t="shared" si="233"/>
        <v>25.887963853909568</v>
      </c>
    </row>
    <row r="7483" spans="1:9" ht="25" customHeight="1">
      <c r="A7483" s="1"/>
      <c r="B7483" s="1">
        <v>351</v>
      </c>
      <c r="C7483" s="13" t="s">
        <v>50</v>
      </c>
      <c r="D7483" s="4">
        <v>44926</v>
      </c>
      <c r="E7483" s="4">
        <v>44945</v>
      </c>
      <c r="F7483" s="5">
        <v>3.5533938473930382</v>
      </c>
      <c r="G7483" s="5">
        <f>'PG facts'!F29</f>
        <v>8</v>
      </c>
      <c r="H7483" s="5">
        <f t="shared" si="232"/>
        <v>12.626607834690699</v>
      </c>
      <c r="I7483" s="5">
        <f t="shared" si="233"/>
        <v>28.427150779144306</v>
      </c>
    </row>
    <row r="7484" spans="1:9" ht="25" customHeight="1">
      <c r="A7484" s="1"/>
      <c r="B7484" s="1">
        <v>351</v>
      </c>
      <c r="C7484" s="13" t="s">
        <v>50</v>
      </c>
      <c r="D7484" s="4">
        <v>45016</v>
      </c>
      <c r="E7484" s="4">
        <v>45037</v>
      </c>
      <c r="F7484" s="5">
        <v>3.8028851607049052</v>
      </c>
      <c r="G7484" s="5">
        <f>'PG facts'!F36</f>
        <v>9</v>
      </c>
      <c r="H7484" s="5">
        <f t="shared" si="232"/>
        <v>14.461935545509572</v>
      </c>
      <c r="I7484" s="5">
        <f t="shared" si="233"/>
        <v>34.225966446344145</v>
      </c>
    </row>
    <row r="7485" spans="1:9" ht="25" customHeight="1">
      <c r="A7485" s="1"/>
      <c r="B7485" s="1">
        <v>351</v>
      </c>
      <c r="C7485" s="13" t="s">
        <v>50</v>
      </c>
      <c r="D7485" s="4">
        <v>45107</v>
      </c>
      <c r="E7485" s="4">
        <v>45135</v>
      </c>
      <c r="F7485" s="5">
        <v>7.4226951952720999</v>
      </c>
      <c r="G7485" s="5">
        <f>'PG facts'!F43</f>
        <v>5</v>
      </c>
      <c r="H7485" s="5">
        <f t="shared" si="232"/>
        <v>55.09640396191552</v>
      </c>
      <c r="I7485" s="5">
        <f t="shared" si="233"/>
        <v>37.113475976360498</v>
      </c>
    </row>
    <row r="7486" spans="1:9" ht="25" customHeight="1">
      <c r="A7486" s="1"/>
      <c r="B7486" s="1">
        <v>351</v>
      </c>
      <c r="C7486" s="13" t="s">
        <v>50</v>
      </c>
      <c r="D7486" s="4">
        <v>45199</v>
      </c>
      <c r="E7486" s="4">
        <v>45217</v>
      </c>
      <c r="F7486" s="5">
        <v>8.3743642737017066</v>
      </c>
      <c r="G7486" s="5">
        <f>'PG facts'!F50</f>
        <v>10</v>
      </c>
      <c r="H7486" s="5">
        <f t="shared" si="232"/>
        <v>70.129976988651507</v>
      </c>
      <c r="I7486" s="5">
        <f t="shared" si="233"/>
        <v>83.743642737017069</v>
      </c>
    </row>
    <row r="7487" spans="1:9" ht="25" customHeight="1">
      <c r="A7487" s="1"/>
      <c r="B7487" s="1">
        <v>351</v>
      </c>
      <c r="C7487" s="13" t="s">
        <v>50</v>
      </c>
      <c r="D7487" s="4">
        <v>45291</v>
      </c>
      <c r="E7487" s="4">
        <v>45314</v>
      </c>
      <c r="F7487" s="5">
        <v>7.2648038453100305</v>
      </c>
      <c r="G7487" s="5">
        <f>'PG facts'!F57</f>
        <v>2</v>
      </c>
      <c r="H7487" s="5">
        <f t="shared" si="232"/>
        <v>52.777374910831405</v>
      </c>
      <c r="I7487" s="5">
        <f t="shared" si="233"/>
        <v>14.529607690620061</v>
      </c>
    </row>
    <row r="7488" spans="1:9" ht="25" customHeight="1">
      <c r="A7488" s="1"/>
      <c r="B7488" s="1">
        <v>351</v>
      </c>
      <c r="C7488" s="13" t="s">
        <v>50</v>
      </c>
      <c r="D7488" s="4">
        <v>45382</v>
      </c>
      <c r="E7488" s="4">
        <v>45401</v>
      </c>
      <c r="F7488" s="5">
        <v>9.9248015735047268</v>
      </c>
      <c r="G7488" s="5">
        <f>'PG facts'!F64</f>
        <v>2</v>
      </c>
      <c r="H7488" s="5">
        <f t="shared" si="232"/>
        <v>98.501686273441905</v>
      </c>
      <c r="I7488" s="5">
        <f t="shared" si="233"/>
        <v>19.849603147009454</v>
      </c>
    </row>
    <row r="7489" spans="1:9" ht="25" customHeight="1">
      <c r="A7489" s="1"/>
      <c r="B7489" s="1">
        <v>351</v>
      </c>
      <c r="C7489" s="13" t="s">
        <v>50</v>
      </c>
      <c r="D7489" s="4">
        <v>45473</v>
      </c>
      <c r="E7489" s="4">
        <v>45503</v>
      </c>
      <c r="F7489" s="5">
        <v>2.2273073989321102</v>
      </c>
      <c r="G7489" s="5">
        <f>'PG facts'!F71</f>
        <v>4</v>
      </c>
      <c r="H7489" s="5">
        <f t="shared" si="232"/>
        <v>4.9608982493377223</v>
      </c>
      <c r="I7489" s="5">
        <f t="shared" si="233"/>
        <v>8.9092295957284406</v>
      </c>
    </row>
    <row r="7490" spans="1:9" ht="25" customHeight="1">
      <c r="A7490" s="1"/>
      <c r="B7490" s="1">
        <v>351</v>
      </c>
      <c r="C7490" s="13" t="s">
        <v>50</v>
      </c>
      <c r="D7490" s="4">
        <v>45565</v>
      </c>
      <c r="E7490" s="4">
        <v>45583</v>
      </c>
      <c r="F7490" s="5">
        <v>0.79927457652468892</v>
      </c>
      <c r="G7490" s="5">
        <f>'PG facts'!F78</f>
        <v>4</v>
      </c>
      <c r="H7490" s="5">
        <f t="shared" si="232"/>
        <v>0.63883984867872079</v>
      </c>
      <c r="I7490" s="5">
        <f t="shared" si="233"/>
        <v>3.1970983060987557</v>
      </c>
    </row>
    <row r="7491" spans="1:9" ht="25" customHeight="1">
      <c r="A7491" s="1"/>
      <c r="B7491" s="1">
        <v>351</v>
      </c>
      <c r="C7491" s="13" t="s">
        <v>50</v>
      </c>
      <c r="D7491" s="4">
        <v>45657</v>
      </c>
      <c r="E7491" s="4">
        <v>45679</v>
      </c>
      <c r="F7491" s="5">
        <v>5.8040404228219655</v>
      </c>
      <c r="G7491" s="5">
        <f>'PG facts'!F85</f>
        <v>3</v>
      </c>
      <c r="H7491" s="5">
        <f t="shared" si="232"/>
        <v>33.686885229751383</v>
      </c>
      <c r="I7491" s="5">
        <f t="shared" si="233"/>
        <v>17.412121268465896</v>
      </c>
    </row>
    <row r="7492" spans="1:9" ht="25" customHeight="1">
      <c r="A7492" s="1"/>
      <c r="B7492" s="1">
        <v>351</v>
      </c>
      <c r="C7492" s="13" t="s">
        <v>50</v>
      </c>
      <c r="D7492" s="4">
        <v>45747</v>
      </c>
      <c r="E7492" s="4">
        <v>45771</v>
      </c>
      <c r="F7492" s="5">
        <v>3.2153120425093551</v>
      </c>
      <c r="G7492" s="5">
        <f>'PG facts'!F92</f>
        <v>4</v>
      </c>
      <c r="H7492" s="5">
        <f t="shared" si="232"/>
        <v>10.338231530705681</v>
      </c>
      <c r="I7492" s="5">
        <f t="shared" si="233"/>
        <v>12.86124817003742</v>
      </c>
    </row>
    <row r="7493" spans="1:9" ht="25" customHeight="1">
      <c r="A7493" s="1"/>
      <c r="B7493" s="1">
        <v>351</v>
      </c>
      <c r="C7493" s="13" t="s">
        <v>50</v>
      </c>
      <c r="D7493" s="4">
        <v>45838</v>
      </c>
      <c r="E7493" s="4">
        <v>45867</v>
      </c>
      <c r="F7493" s="5">
        <v>7.2806297567527212</v>
      </c>
      <c r="G7493" s="5">
        <f>'PG facts'!F99</f>
        <v>2</v>
      </c>
      <c r="H7493" s="5">
        <f t="shared" si="232"/>
        <v>53.007569654913191</v>
      </c>
      <c r="I7493" s="5">
        <f t="shared" si="233"/>
        <v>14.561259513505442</v>
      </c>
    </row>
    <row r="7494" spans="1:9" ht="25" customHeight="1">
      <c r="A7494" s="1"/>
      <c r="B7494" s="1">
        <v>352</v>
      </c>
      <c r="C7494" s="13" t="s">
        <v>47</v>
      </c>
      <c r="D7494" s="4">
        <v>44651</v>
      </c>
      <c r="E7494" s="4">
        <v>44671</v>
      </c>
      <c r="F7494" s="5">
        <v>3.5989104881054779</v>
      </c>
      <c r="G7494" s="5">
        <f>'PG facts'!D6</f>
        <v>-1</v>
      </c>
      <c r="H7494" s="5">
        <f t="shared" ref="H7494:H7557" si="234">F7494^2</f>
        <v>12.952156701395609</v>
      </c>
      <c r="I7494" s="5">
        <f t="shared" ref="I7494:I7557" si="235">F7494*G7494</f>
        <v>-3.5989104881054779</v>
      </c>
    </row>
    <row r="7495" spans="1:9" ht="25" customHeight="1">
      <c r="A7495" s="1"/>
      <c r="B7495" s="1">
        <v>352</v>
      </c>
      <c r="C7495" s="13" t="s">
        <v>47</v>
      </c>
      <c r="D7495" s="4">
        <v>44742</v>
      </c>
      <c r="E7495" s="4">
        <v>44771</v>
      </c>
      <c r="F7495" s="5">
        <v>-3.7966210073037132E-2</v>
      </c>
      <c r="G7495" s="5">
        <f>'PG facts'!D13</f>
        <v>-2</v>
      </c>
      <c r="H7495" s="5">
        <f t="shared" si="234"/>
        <v>1.4414331073099862E-3</v>
      </c>
      <c r="I7495" s="5">
        <f t="shared" si="235"/>
        <v>7.5932420146074264E-2</v>
      </c>
    </row>
    <row r="7496" spans="1:9" ht="25" customHeight="1">
      <c r="A7496" s="1"/>
      <c r="B7496" s="1">
        <v>352</v>
      </c>
      <c r="C7496" s="13" t="s">
        <v>47</v>
      </c>
      <c r="D7496" s="4">
        <v>44834</v>
      </c>
      <c r="E7496" s="4">
        <v>44853</v>
      </c>
      <c r="F7496" s="5">
        <v>-0.97428175390660288</v>
      </c>
      <c r="G7496" s="5">
        <f>'PG facts'!D20</f>
        <v>-1</v>
      </c>
      <c r="H7496" s="5">
        <f t="shared" si="234"/>
        <v>0.94922493599532631</v>
      </c>
      <c r="I7496" s="5">
        <f t="shared" si="235"/>
        <v>0.97428175390660288</v>
      </c>
    </row>
    <row r="7497" spans="1:9" ht="25" customHeight="1">
      <c r="A7497" s="1"/>
      <c r="B7497" s="1">
        <v>352</v>
      </c>
      <c r="C7497" s="13" t="s">
        <v>47</v>
      </c>
      <c r="D7497" s="4">
        <v>44926</v>
      </c>
      <c r="E7497" s="4">
        <v>44945</v>
      </c>
      <c r="F7497" s="5">
        <v>-1.7083333333333339</v>
      </c>
      <c r="G7497" s="5">
        <f>'PG facts'!D27</f>
        <v>-4</v>
      </c>
      <c r="H7497" s="5">
        <f t="shared" si="234"/>
        <v>2.9184027777777799</v>
      </c>
      <c r="I7497" s="5">
        <f t="shared" si="235"/>
        <v>6.8333333333333357</v>
      </c>
    </row>
    <row r="7498" spans="1:9" ht="25" customHeight="1">
      <c r="A7498" s="1"/>
      <c r="B7498" s="1">
        <v>352</v>
      </c>
      <c r="C7498" s="13" t="s">
        <v>47</v>
      </c>
      <c r="D7498" s="4">
        <v>45016</v>
      </c>
      <c r="E7498" s="4">
        <v>45037</v>
      </c>
      <c r="F7498" s="5">
        <v>-0.51383557261676094</v>
      </c>
      <c r="G7498" s="5">
        <f>'PG facts'!D34</f>
        <v>0</v>
      </c>
      <c r="H7498" s="5">
        <f t="shared" si="234"/>
        <v>0.26402699568639459</v>
      </c>
      <c r="I7498" s="5">
        <f t="shared" si="235"/>
        <v>0</v>
      </c>
    </row>
    <row r="7499" spans="1:9" ht="25" customHeight="1">
      <c r="A7499" s="1"/>
      <c r="B7499" s="1">
        <v>352</v>
      </c>
      <c r="C7499" s="13" t="s">
        <v>47</v>
      </c>
      <c r="D7499" s="4">
        <v>45107</v>
      </c>
      <c r="E7499" s="4">
        <v>45135</v>
      </c>
      <c r="F7499" s="5">
        <v>-0.38380425982749156</v>
      </c>
      <c r="G7499" s="5">
        <f>'PG facts'!D41</f>
        <v>-1</v>
      </c>
      <c r="H7499" s="5">
        <f t="shared" si="234"/>
        <v>0.14730570986172864</v>
      </c>
      <c r="I7499" s="5">
        <f t="shared" si="235"/>
        <v>0.38380425982749156</v>
      </c>
    </row>
    <row r="7500" spans="1:9" ht="25" customHeight="1">
      <c r="A7500" s="1"/>
      <c r="B7500" s="1">
        <v>352</v>
      </c>
      <c r="C7500" s="13" t="s">
        <v>47</v>
      </c>
      <c r="D7500" s="4">
        <v>45199</v>
      </c>
      <c r="E7500" s="4">
        <v>45217</v>
      </c>
      <c r="F7500" s="5">
        <v>1.1893013232362026</v>
      </c>
      <c r="G7500" s="5">
        <f>'PG facts'!D48</f>
        <v>0</v>
      </c>
      <c r="H7500" s="5">
        <f t="shared" si="234"/>
        <v>1.4144376374513825</v>
      </c>
      <c r="I7500" s="5">
        <f t="shared" si="235"/>
        <v>0</v>
      </c>
    </row>
    <row r="7501" spans="1:9" ht="25" customHeight="1">
      <c r="A7501" s="1"/>
      <c r="B7501" s="1">
        <v>352</v>
      </c>
      <c r="C7501" s="13" t="s">
        <v>47</v>
      </c>
      <c r="D7501" s="4">
        <v>45291</v>
      </c>
      <c r="E7501" s="4">
        <v>45314</v>
      </c>
      <c r="F7501" s="5">
        <v>2.2255192878338326</v>
      </c>
      <c r="G7501" s="5">
        <f>'PG facts'!D55</f>
        <v>-1</v>
      </c>
      <c r="H7501" s="5">
        <f t="shared" si="234"/>
        <v>4.9529361005204091</v>
      </c>
      <c r="I7501" s="5">
        <f t="shared" si="235"/>
        <v>-2.2255192878338326</v>
      </c>
    </row>
    <row r="7502" spans="1:9" ht="25" customHeight="1">
      <c r="A7502" s="1"/>
      <c r="B7502" s="1">
        <v>352</v>
      </c>
      <c r="C7502" s="13" t="s">
        <v>47</v>
      </c>
      <c r="D7502" s="4">
        <v>45382</v>
      </c>
      <c r="E7502" s="4">
        <v>45401</v>
      </c>
      <c r="F7502" s="5">
        <v>1.3726160091641626</v>
      </c>
      <c r="G7502" s="5">
        <f>'PG facts'!D62</f>
        <v>1</v>
      </c>
      <c r="H7502" s="5">
        <f t="shared" si="234"/>
        <v>1.8840747086137526</v>
      </c>
      <c r="I7502" s="5">
        <f t="shared" si="235"/>
        <v>1.3726160091641626</v>
      </c>
    </row>
    <row r="7503" spans="1:9" ht="25" customHeight="1">
      <c r="A7503" s="1"/>
      <c r="B7503" s="1">
        <v>352</v>
      </c>
      <c r="C7503" s="13" t="s">
        <v>47</v>
      </c>
      <c r="D7503" s="4">
        <v>45473</v>
      </c>
      <c r="E7503" s="4">
        <v>45503</v>
      </c>
      <c r="F7503" s="5">
        <v>2.2805943792830297</v>
      </c>
      <c r="G7503" s="5">
        <f>'PG facts'!D69</f>
        <v>1</v>
      </c>
      <c r="H7503" s="5">
        <f t="shared" si="234"/>
        <v>5.2011107228173472</v>
      </c>
      <c r="I7503" s="5">
        <f t="shared" si="235"/>
        <v>2.2805943792830297</v>
      </c>
    </row>
    <row r="7504" spans="1:9" ht="25" customHeight="1">
      <c r="A7504" s="1"/>
      <c r="B7504" s="1">
        <v>352</v>
      </c>
      <c r="C7504" s="13" t="s">
        <v>47</v>
      </c>
      <c r="D7504" s="4">
        <v>45565</v>
      </c>
      <c r="E7504" s="4">
        <v>45583</v>
      </c>
      <c r="F7504" s="5">
        <v>2.6501995362399722</v>
      </c>
      <c r="G7504" s="5">
        <f>'PG facts'!D76</f>
        <v>0</v>
      </c>
      <c r="H7504" s="5">
        <f t="shared" si="234"/>
        <v>7.0235575818865632</v>
      </c>
      <c r="I7504" s="5">
        <f t="shared" si="235"/>
        <v>0</v>
      </c>
    </row>
    <row r="7505" spans="1:9" ht="25" customHeight="1">
      <c r="A7505" s="1"/>
      <c r="B7505" s="1">
        <v>352</v>
      </c>
      <c r="C7505" s="13" t="s">
        <v>47</v>
      </c>
      <c r="D7505" s="4">
        <v>45657</v>
      </c>
      <c r="E7505" s="4">
        <v>45679</v>
      </c>
      <c r="F7505" s="5">
        <v>2.7872397144634409</v>
      </c>
      <c r="G7505" s="5">
        <f>'PG facts'!D83</f>
        <v>0</v>
      </c>
      <c r="H7505" s="5">
        <f t="shared" si="234"/>
        <v>7.7687052258822433</v>
      </c>
      <c r="I7505" s="5">
        <f t="shared" si="235"/>
        <v>0</v>
      </c>
    </row>
    <row r="7506" spans="1:9" ht="25" customHeight="1">
      <c r="A7506" s="1"/>
      <c r="B7506" s="1">
        <v>352</v>
      </c>
      <c r="C7506" s="13" t="s">
        <v>47</v>
      </c>
      <c r="D7506" s="4">
        <v>45747</v>
      </c>
      <c r="E7506" s="4">
        <v>45771</v>
      </c>
      <c r="F7506" s="5">
        <v>3.7498513143808809</v>
      </c>
      <c r="G7506" s="5">
        <f>'PG facts'!D90</f>
        <v>1</v>
      </c>
      <c r="H7506" s="5">
        <f t="shared" si="234"/>
        <v>14.06138487996402</v>
      </c>
      <c r="I7506" s="5">
        <f t="shared" si="235"/>
        <v>3.7498513143808809</v>
      </c>
    </row>
    <row r="7507" spans="1:9" ht="25" customHeight="1">
      <c r="A7507" s="1"/>
      <c r="B7507" s="1">
        <v>352</v>
      </c>
      <c r="C7507" s="13" t="s">
        <v>47</v>
      </c>
      <c r="D7507" s="4">
        <v>45838</v>
      </c>
      <c r="E7507" s="4">
        <v>45867</v>
      </c>
      <c r="F7507" s="5">
        <v>3.2332744751814912</v>
      </c>
      <c r="G7507" s="5">
        <f>'PG facts'!D97</f>
        <v>1</v>
      </c>
      <c r="H7507" s="5">
        <f t="shared" si="234"/>
        <v>10.454063831860148</v>
      </c>
      <c r="I7507" s="5">
        <f t="shared" si="235"/>
        <v>3.2332744751814912</v>
      </c>
    </row>
    <row r="7508" spans="1:9" ht="25" customHeight="1">
      <c r="A7508" s="1"/>
      <c r="B7508" s="1">
        <v>352</v>
      </c>
      <c r="C7508" s="13" t="s">
        <v>50</v>
      </c>
      <c r="D7508" s="4">
        <v>44742</v>
      </c>
      <c r="E7508" s="4">
        <v>44771</v>
      </c>
      <c r="F7508" s="5">
        <v>3.5989104881054779</v>
      </c>
      <c r="G7508" s="5">
        <f>'PG facts'!D13</f>
        <v>-2</v>
      </c>
      <c r="H7508" s="5">
        <f t="shared" si="234"/>
        <v>12.952156701395609</v>
      </c>
      <c r="I7508" s="5">
        <f t="shared" si="235"/>
        <v>-7.1978209762109557</v>
      </c>
    </row>
    <row r="7509" spans="1:9" ht="25" customHeight="1">
      <c r="A7509" s="1"/>
      <c r="B7509" s="1">
        <v>352</v>
      </c>
      <c r="C7509" s="13" t="s">
        <v>50</v>
      </c>
      <c r="D7509" s="4">
        <v>44834</v>
      </c>
      <c r="E7509" s="4">
        <v>44853</v>
      </c>
      <c r="F7509" s="5">
        <v>-3.7966210073037132E-2</v>
      </c>
      <c r="G7509" s="5">
        <f>'PG facts'!D20</f>
        <v>-1</v>
      </c>
      <c r="H7509" s="5">
        <f t="shared" si="234"/>
        <v>1.4414331073099862E-3</v>
      </c>
      <c r="I7509" s="5">
        <f t="shared" si="235"/>
        <v>3.7966210073037132E-2</v>
      </c>
    </row>
    <row r="7510" spans="1:9" ht="25" customHeight="1">
      <c r="A7510" s="1"/>
      <c r="B7510" s="1">
        <v>352</v>
      </c>
      <c r="C7510" s="13" t="s">
        <v>50</v>
      </c>
      <c r="D7510" s="4">
        <v>44926</v>
      </c>
      <c r="E7510" s="4">
        <v>44945</v>
      </c>
      <c r="F7510" s="5">
        <v>-0.97428175390660288</v>
      </c>
      <c r="G7510" s="5">
        <f>'PG facts'!D27</f>
        <v>-4</v>
      </c>
      <c r="H7510" s="5">
        <f t="shared" si="234"/>
        <v>0.94922493599532631</v>
      </c>
      <c r="I7510" s="5">
        <f t="shared" si="235"/>
        <v>3.8971270156264115</v>
      </c>
    </row>
    <row r="7511" spans="1:9" ht="25" customHeight="1">
      <c r="A7511" s="1"/>
      <c r="B7511" s="1">
        <v>352</v>
      </c>
      <c r="C7511" s="13" t="s">
        <v>50</v>
      </c>
      <c r="D7511" s="4">
        <v>45016</v>
      </c>
      <c r="E7511" s="4">
        <v>45037</v>
      </c>
      <c r="F7511" s="5">
        <v>-1.7083333333333339</v>
      </c>
      <c r="G7511" s="5">
        <f>'PG facts'!D34</f>
        <v>0</v>
      </c>
      <c r="H7511" s="5">
        <f t="shared" si="234"/>
        <v>2.9184027777777799</v>
      </c>
      <c r="I7511" s="5">
        <f t="shared" si="235"/>
        <v>0</v>
      </c>
    </row>
    <row r="7512" spans="1:9" ht="25" customHeight="1">
      <c r="A7512" s="1"/>
      <c r="B7512" s="1">
        <v>352</v>
      </c>
      <c r="C7512" s="13" t="s">
        <v>50</v>
      </c>
      <c r="D7512" s="4">
        <v>45107</v>
      </c>
      <c r="E7512" s="4">
        <v>45135</v>
      </c>
      <c r="F7512" s="5">
        <v>-0.51383557261676094</v>
      </c>
      <c r="G7512" s="5">
        <f>'PG facts'!D41</f>
        <v>-1</v>
      </c>
      <c r="H7512" s="5">
        <f t="shared" si="234"/>
        <v>0.26402699568639459</v>
      </c>
      <c r="I7512" s="5">
        <f t="shared" si="235"/>
        <v>0.51383557261676094</v>
      </c>
    </row>
    <row r="7513" spans="1:9" ht="25" customHeight="1">
      <c r="A7513" s="1"/>
      <c r="B7513" s="1">
        <v>352</v>
      </c>
      <c r="C7513" s="13" t="s">
        <v>50</v>
      </c>
      <c r="D7513" s="4">
        <v>45199</v>
      </c>
      <c r="E7513" s="4">
        <v>45217</v>
      </c>
      <c r="F7513" s="5">
        <v>-0.38380425982749156</v>
      </c>
      <c r="G7513" s="5">
        <f>'PG facts'!D48</f>
        <v>0</v>
      </c>
      <c r="H7513" s="5">
        <f t="shared" si="234"/>
        <v>0.14730570986172864</v>
      </c>
      <c r="I7513" s="5">
        <f t="shared" si="235"/>
        <v>0</v>
      </c>
    </row>
    <row r="7514" spans="1:9" ht="25" customHeight="1">
      <c r="A7514" s="1"/>
      <c r="B7514" s="1">
        <v>352</v>
      </c>
      <c r="C7514" s="13" t="s">
        <v>50</v>
      </c>
      <c r="D7514" s="4">
        <v>45291</v>
      </c>
      <c r="E7514" s="4">
        <v>45314</v>
      </c>
      <c r="F7514" s="5">
        <v>1.1893013232362026</v>
      </c>
      <c r="G7514" s="5">
        <f>'PG facts'!D55</f>
        <v>-1</v>
      </c>
      <c r="H7514" s="5">
        <f t="shared" si="234"/>
        <v>1.4144376374513825</v>
      </c>
      <c r="I7514" s="5">
        <f t="shared" si="235"/>
        <v>-1.1893013232362026</v>
      </c>
    </row>
    <row r="7515" spans="1:9" ht="25" customHeight="1">
      <c r="A7515" s="1"/>
      <c r="B7515" s="1">
        <v>352</v>
      </c>
      <c r="C7515" s="13" t="s">
        <v>50</v>
      </c>
      <c r="D7515" s="4">
        <v>45382</v>
      </c>
      <c r="E7515" s="4">
        <v>45401</v>
      </c>
      <c r="F7515" s="5">
        <v>2.2255192878338326</v>
      </c>
      <c r="G7515" s="5">
        <f>'PG facts'!D62</f>
        <v>1</v>
      </c>
      <c r="H7515" s="5">
        <f t="shared" si="234"/>
        <v>4.9529361005204091</v>
      </c>
      <c r="I7515" s="5">
        <f t="shared" si="235"/>
        <v>2.2255192878338326</v>
      </c>
    </row>
    <row r="7516" spans="1:9" ht="25" customHeight="1">
      <c r="A7516" s="1"/>
      <c r="B7516" s="1">
        <v>352</v>
      </c>
      <c r="C7516" s="13" t="s">
        <v>50</v>
      </c>
      <c r="D7516" s="4">
        <v>45473</v>
      </c>
      <c r="E7516" s="4">
        <v>45503</v>
      </c>
      <c r="F7516" s="5">
        <v>1.3726160091641626</v>
      </c>
      <c r="G7516" s="5">
        <f>'PG facts'!D69</f>
        <v>1</v>
      </c>
      <c r="H7516" s="5">
        <f t="shared" si="234"/>
        <v>1.8840747086137526</v>
      </c>
      <c r="I7516" s="5">
        <f t="shared" si="235"/>
        <v>1.3726160091641626</v>
      </c>
    </row>
    <row r="7517" spans="1:9" ht="25" customHeight="1">
      <c r="A7517" s="1"/>
      <c r="B7517" s="1">
        <v>352</v>
      </c>
      <c r="C7517" s="13" t="s">
        <v>50</v>
      </c>
      <c r="D7517" s="4">
        <v>45565</v>
      </c>
      <c r="E7517" s="4">
        <v>45583</v>
      </c>
      <c r="F7517" s="5">
        <v>2.2805943792830297</v>
      </c>
      <c r="G7517" s="5">
        <f>'PG facts'!D76</f>
        <v>0</v>
      </c>
      <c r="H7517" s="5">
        <f t="shared" si="234"/>
        <v>5.2011107228173472</v>
      </c>
      <c r="I7517" s="5">
        <f t="shared" si="235"/>
        <v>0</v>
      </c>
    </row>
    <row r="7518" spans="1:9" ht="25" customHeight="1">
      <c r="A7518" s="1"/>
      <c r="B7518" s="1">
        <v>352</v>
      </c>
      <c r="C7518" s="13" t="s">
        <v>50</v>
      </c>
      <c r="D7518" s="4">
        <v>45657</v>
      </c>
      <c r="E7518" s="4">
        <v>45679</v>
      </c>
      <c r="F7518" s="5">
        <v>2.6501995362399722</v>
      </c>
      <c r="G7518" s="5">
        <f>'PG facts'!D83</f>
        <v>0</v>
      </c>
      <c r="H7518" s="5">
        <f t="shared" si="234"/>
        <v>7.0235575818865632</v>
      </c>
      <c r="I7518" s="5">
        <f t="shared" si="235"/>
        <v>0</v>
      </c>
    </row>
    <row r="7519" spans="1:9" ht="25" customHeight="1">
      <c r="A7519" s="1"/>
      <c r="B7519" s="1">
        <v>352</v>
      </c>
      <c r="C7519" s="13" t="s">
        <v>50</v>
      </c>
      <c r="D7519" s="4">
        <v>45747</v>
      </c>
      <c r="E7519" s="4">
        <v>45771</v>
      </c>
      <c r="F7519" s="5">
        <v>2.7872397144634409</v>
      </c>
      <c r="G7519" s="5">
        <f>'PG facts'!D90</f>
        <v>1</v>
      </c>
      <c r="H7519" s="5">
        <f t="shared" si="234"/>
        <v>7.7687052258822433</v>
      </c>
      <c r="I7519" s="5">
        <f t="shared" si="235"/>
        <v>2.7872397144634409</v>
      </c>
    </row>
    <row r="7520" spans="1:9" ht="25" customHeight="1">
      <c r="A7520" s="1"/>
      <c r="B7520" s="1">
        <v>352</v>
      </c>
      <c r="C7520" s="13" t="s">
        <v>50</v>
      </c>
      <c r="D7520" s="4">
        <v>45838</v>
      </c>
      <c r="E7520" s="4">
        <v>45867</v>
      </c>
      <c r="F7520" s="5">
        <v>3.7498513143808809</v>
      </c>
      <c r="G7520" s="5">
        <f>'PG facts'!D97</f>
        <v>1</v>
      </c>
      <c r="H7520" s="5">
        <f t="shared" si="234"/>
        <v>14.06138487996402</v>
      </c>
      <c r="I7520" s="5">
        <f t="shared" si="235"/>
        <v>3.7498513143808809</v>
      </c>
    </row>
    <row r="7521" spans="1:9" ht="25" customHeight="1">
      <c r="A7521" s="1"/>
      <c r="B7521" s="1">
        <v>353</v>
      </c>
      <c r="C7521" s="13" t="s">
        <v>47</v>
      </c>
      <c r="D7521" s="4">
        <v>44651</v>
      </c>
      <c r="E7521" s="4">
        <v>44671</v>
      </c>
      <c r="F7521" s="5">
        <v>3.5989104881054779</v>
      </c>
      <c r="G7521" s="5">
        <f>'PG facts'!D6</f>
        <v>-1</v>
      </c>
      <c r="H7521" s="5">
        <f t="shared" si="234"/>
        <v>12.952156701395609</v>
      </c>
      <c r="I7521" s="5">
        <f t="shared" si="235"/>
        <v>-3.5989104881054779</v>
      </c>
    </row>
    <row r="7522" spans="1:9" ht="25" customHeight="1">
      <c r="A7522" s="1"/>
      <c r="B7522" s="1">
        <v>353</v>
      </c>
      <c r="C7522" s="13" t="s">
        <v>47</v>
      </c>
      <c r="D7522" s="4">
        <v>44742</v>
      </c>
      <c r="E7522" s="4">
        <v>44771</v>
      </c>
      <c r="F7522" s="5">
        <v>-3.7966210073037132E-2</v>
      </c>
      <c r="G7522" s="5">
        <f>'PG facts'!D13</f>
        <v>-2</v>
      </c>
      <c r="H7522" s="5">
        <f t="shared" si="234"/>
        <v>1.4414331073099862E-3</v>
      </c>
      <c r="I7522" s="5">
        <f t="shared" si="235"/>
        <v>7.5932420146074264E-2</v>
      </c>
    </row>
    <row r="7523" spans="1:9" ht="25" customHeight="1">
      <c r="A7523" s="1"/>
      <c r="B7523" s="1">
        <v>353</v>
      </c>
      <c r="C7523" s="13" t="s">
        <v>47</v>
      </c>
      <c r="D7523" s="4">
        <v>44834</v>
      </c>
      <c r="E7523" s="4">
        <v>44853</v>
      </c>
      <c r="F7523" s="5">
        <v>-0.97428175390660288</v>
      </c>
      <c r="G7523" s="5">
        <f>'PG facts'!D20</f>
        <v>-1</v>
      </c>
      <c r="H7523" s="5">
        <f t="shared" si="234"/>
        <v>0.94922493599532631</v>
      </c>
      <c r="I7523" s="5">
        <f t="shared" si="235"/>
        <v>0.97428175390660288</v>
      </c>
    </row>
    <row r="7524" spans="1:9" ht="25" customHeight="1">
      <c r="A7524" s="1"/>
      <c r="B7524" s="1">
        <v>353</v>
      </c>
      <c r="C7524" s="13" t="s">
        <v>47</v>
      </c>
      <c r="D7524" s="4">
        <v>44926</v>
      </c>
      <c r="E7524" s="4">
        <v>44945</v>
      </c>
      <c r="F7524" s="5">
        <v>-1.7083333333333339</v>
      </c>
      <c r="G7524" s="5">
        <f>'PG facts'!D27</f>
        <v>-4</v>
      </c>
      <c r="H7524" s="5">
        <f t="shared" si="234"/>
        <v>2.9184027777777799</v>
      </c>
      <c r="I7524" s="5">
        <f t="shared" si="235"/>
        <v>6.8333333333333357</v>
      </c>
    </row>
    <row r="7525" spans="1:9" ht="25" customHeight="1">
      <c r="A7525" s="1"/>
      <c r="B7525" s="1">
        <v>353</v>
      </c>
      <c r="C7525" s="13" t="s">
        <v>47</v>
      </c>
      <c r="D7525" s="4">
        <v>45016</v>
      </c>
      <c r="E7525" s="4">
        <v>45037</v>
      </c>
      <c r="F7525" s="5">
        <v>-0.51383557261676094</v>
      </c>
      <c r="G7525" s="5">
        <f>'PG facts'!D34</f>
        <v>0</v>
      </c>
      <c r="H7525" s="5">
        <f t="shared" si="234"/>
        <v>0.26402699568639459</v>
      </c>
      <c r="I7525" s="5">
        <f t="shared" si="235"/>
        <v>0</v>
      </c>
    </row>
    <row r="7526" spans="1:9" ht="25" customHeight="1">
      <c r="A7526" s="1"/>
      <c r="B7526" s="1">
        <v>353</v>
      </c>
      <c r="C7526" s="13" t="s">
        <v>47</v>
      </c>
      <c r="D7526" s="4">
        <v>45107</v>
      </c>
      <c r="E7526" s="4">
        <v>45135</v>
      </c>
      <c r="F7526" s="5">
        <v>-0.38380425982749156</v>
      </c>
      <c r="G7526" s="5">
        <f>'PG facts'!D41</f>
        <v>-1</v>
      </c>
      <c r="H7526" s="5">
        <f t="shared" si="234"/>
        <v>0.14730570986172864</v>
      </c>
      <c r="I7526" s="5">
        <f t="shared" si="235"/>
        <v>0.38380425982749156</v>
      </c>
    </row>
    <row r="7527" spans="1:9" ht="25" customHeight="1">
      <c r="A7527" s="1"/>
      <c r="B7527" s="1">
        <v>353</v>
      </c>
      <c r="C7527" s="13" t="s">
        <v>47</v>
      </c>
      <c r="D7527" s="4">
        <v>45199</v>
      </c>
      <c r="E7527" s="4">
        <v>45217</v>
      </c>
      <c r="F7527" s="5">
        <v>1.1893013232362026</v>
      </c>
      <c r="G7527" s="5">
        <f>'PG facts'!D48</f>
        <v>0</v>
      </c>
      <c r="H7527" s="5">
        <f t="shared" si="234"/>
        <v>1.4144376374513825</v>
      </c>
      <c r="I7527" s="5">
        <f t="shared" si="235"/>
        <v>0</v>
      </c>
    </row>
    <row r="7528" spans="1:9" ht="25" customHeight="1">
      <c r="A7528" s="1"/>
      <c r="B7528" s="1">
        <v>353</v>
      </c>
      <c r="C7528" s="13" t="s">
        <v>47</v>
      </c>
      <c r="D7528" s="4">
        <v>45291</v>
      </c>
      <c r="E7528" s="4">
        <v>45314</v>
      </c>
      <c r="F7528" s="5">
        <v>2.2255192878338326</v>
      </c>
      <c r="G7528" s="5">
        <f>'PG facts'!D55</f>
        <v>-1</v>
      </c>
      <c r="H7528" s="5">
        <f t="shared" si="234"/>
        <v>4.9529361005204091</v>
      </c>
      <c r="I7528" s="5">
        <f t="shared" si="235"/>
        <v>-2.2255192878338326</v>
      </c>
    </row>
    <row r="7529" spans="1:9" ht="25" customHeight="1">
      <c r="A7529" s="1"/>
      <c r="B7529" s="1">
        <v>353</v>
      </c>
      <c r="C7529" s="13" t="s">
        <v>47</v>
      </c>
      <c r="D7529" s="4">
        <v>45382</v>
      </c>
      <c r="E7529" s="4">
        <v>45401</v>
      </c>
      <c r="F7529" s="5">
        <v>1.3726160091641626</v>
      </c>
      <c r="G7529" s="5">
        <f>'PG facts'!D62</f>
        <v>1</v>
      </c>
      <c r="H7529" s="5">
        <f t="shared" si="234"/>
        <v>1.8840747086137526</v>
      </c>
      <c r="I7529" s="5">
        <f t="shared" si="235"/>
        <v>1.3726160091641626</v>
      </c>
    </row>
    <row r="7530" spans="1:9" ht="25" customHeight="1">
      <c r="A7530" s="1"/>
      <c r="B7530" s="1">
        <v>353</v>
      </c>
      <c r="C7530" s="13" t="s">
        <v>47</v>
      </c>
      <c r="D7530" s="4">
        <v>45473</v>
      </c>
      <c r="E7530" s="4">
        <v>45503</v>
      </c>
      <c r="F7530" s="5">
        <v>2.2805943792830297</v>
      </c>
      <c r="G7530" s="5">
        <f>'PG facts'!D69</f>
        <v>1</v>
      </c>
      <c r="H7530" s="5">
        <f t="shared" si="234"/>
        <v>5.2011107228173472</v>
      </c>
      <c r="I7530" s="5">
        <f t="shared" si="235"/>
        <v>2.2805943792830297</v>
      </c>
    </row>
    <row r="7531" spans="1:9" ht="25" customHeight="1">
      <c r="A7531" s="1"/>
      <c r="B7531" s="1">
        <v>353</v>
      </c>
      <c r="C7531" s="13" t="s">
        <v>47</v>
      </c>
      <c r="D7531" s="4">
        <v>45565</v>
      </c>
      <c r="E7531" s="4">
        <v>45583</v>
      </c>
      <c r="F7531" s="5">
        <v>2.6501995362399722</v>
      </c>
      <c r="G7531" s="5">
        <f>'PG facts'!D76</f>
        <v>0</v>
      </c>
      <c r="H7531" s="5">
        <f t="shared" si="234"/>
        <v>7.0235575818865632</v>
      </c>
      <c r="I7531" s="5">
        <f t="shared" si="235"/>
        <v>0</v>
      </c>
    </row>
    <row r="7532" spans="1:9" ht="25" customHeight="1">
      <c r="A7532" s="1"/>
      <c r="B7532" s="1">
        <v>353</v>
      </c>
      <c r="C7532" s="13" t="s">
        <v>47</v>
      </c>
      <c r="D7532" s="4">
        <v>45657</v>
      </c>
      <c r="E7532" s="4">
        <v>45679</v>
      </c>
      <c r="F7532" s="5">
        <v>2.7872397144634409</v>
      </c>
      <c r="G7532" s="5">
        <f>'PG facts'!D83</f>
        <v>0</v>
      </c>
      <c r="H7532" s="5">
        <f t="shared" si="234"/>
        <v>7.7687052258822433</v>
      </c>
      <c r="I7532" s="5">
        <f t="shared" si="235"/>
        <v>0</v>
      </c>
    </row>
    <row r="7533" spans="1:9" ht="25" customHeight="1">
      <c r="A7533" s="1"/>
      <c r="B7533" s="1">
        <v>353</v>
      </c>
      <c r="C7533" s="13" t="s">
        <v>47</v>
      </c>
      <c r="D7533" s="4">
        <v>45747</v>
      </c>
      <c r="E7533" s="4">
        <v>45771</v>
      </c>
      <c r="F7533" s="5">
        <v>3.7498513143808809</v>
      </c>
      <c r="G7533" s="5">
        <f>'PG facts'!D90</f>
        <v>1</v>
      </c>
      <c r="H7533" s="5">
        <f t="shared" si="234"/>
        <v>14.06138487996402</v>
      </c>
      <c r="I7533" s="5">
        <f t="shared" si="235"/>
        <v>3.7498513143808809</v>
      </c>
    </row>
    <row r="7534" spans="1:9" ht="25" customHeight="1">
      <c r="A7534" s="1"/>
      <c r="B7534" s="1">
        <v>353</v>
      </c>
      <c r="C7534" s="13" t="s">
        <v>47</v>
      </c>
      <c r="D7534" s="4">
        <v>45838</v>
      </c>
      <c r="E7534" s="4">
        <v>45867</v>
      </c>
      <c r="F7534" s="5">
        <v>3.2332744751814912</v>
      </c>
      <c r="G7534" s="5">
        <f>'PG facts'!D97</f>
        <v>1</v>
      </c>
      <c r="H7534" s="5">
        <f t="shared" si="234"/>
        <v>10.454063831860148</v>
      </c>
      <c r="I7534" s="5">
        <f t="shared" si="235"/>
        <v>3.2332744751814912</v>
      </c>
    </row>
    <row r="7535" spans="1:9" ht="25" customHeight="1">
      <c r="A7535" s="1"/>
      <c r="B7535" s="1">
        <v>353</v>
      </c>
      <c r="C7535" s="13" t="s">
        <v>50</v>
      </c>
      <c r="D7535" s="4">
        <v>44742</v>
      </c>
      <c r="E7535" s="4">
        <v>44771</v>
      </c>
      <c r="F7535" s="5">
        <v>3.5989104881054779</v>
      </c>
      <c r="G7535" s="5">
        <f>'PG facts'!D13</f>
        <v>-2</v>
      </c>
      <c r="H7535" s="5">
        <f t="shared" si="234"/>
        <v>12.952156701395609</v>
      </c>
      <c r="I7535" s="5">
        <f t="shared" si="235"/>
        <v>-7.1978209762109557</v>
      </c>
    </row>
    <row r="7536" spans="1:9" ht="25" customHeight="1">
      <c r="A7536" s="1"/>
      <c r="B7536" s="1">
        <v>353</v>
      </c>
      <c r="C7536" s="13" t="s">
        <v>50</v>
      </c>
      <c r="D7536" s="4">
        <v>44834</v>
      </c>
      <c r="E7536" s="4">
        <v>44853</v>
      </c>
      <c r="F7536" s="5">
        <v>-3.7966210073037132E-2</v>
      </c>
      <c r="G7536" s="5">
        <f>'PG facts'!D20</f>
        <v>-1</v>
      </c>
      <c r="H7536" s="5">
        <f t="shared" si="234"/>
        <v>1.4414331073099862E-3</v>
      </c>
      <c r="I7536" s="5">
        <f t="shared" si="235"/>
        <v>3.7966210073037132E-2</v>
      </c>
    </row>
    <row r="7537" spans="1:9" ht="25" customHeight="1">
      <c r="A7537" s="1"/>
      <c r="B7537" s="1">
        <v>353</v>
      </c>
      <c r="C7537" s="13" t="s">
        <v>50</v>
      </c>
      <c r="D7537" s="4">
        <v>44926</v>
      </c>
      <c r="E7537" s="4">
        <v>44945</v>
      </c>
      <c r="F7537" s="5">
        <v>-0.97428175390660288</v>
      </c>
      <c r="G7537" s="5">
        <f>'PG facts'!D27</f>
        <v>-4</v>
      </c>
      <c r="H7537" s="5">
        <f t="shared" si="234"/>
        <v>0.94922493599532631</v>
      </c>
      <c r="I7537" s="5">
        <f t="shared" si="235"/>
        <v>3.8971270156264115</v>
      </c>
    </row>
    <row r="7538" spans="1:9" ht="25" customHeight="1">
      <c r="A7538" s="1"/>
      <c r="B7538" s="1">
        <v>353</v>
      </c>
      <c r="C7538" s="13" t="s">
        <v>50</v>
      </c>
      <c r="D7538" s="4">
        <v>45016</v>
      </c>
      <c r="E7538" s="4">
        <v>45037</v>
      </c>
      <c r="F7538" s="5">
        <v>-1.7083333333333339</v>
      </c>
      <c r="G7538" s="5">
        <f>'PG facts'!D34</f>
        <v>0</v>
      </c>
      <c r="H7538" s="5">
        <f t="shared" si="234"/>
        <v>2.9184027777777799</v>
      </c>
      <c r="I7538" s="5">
        <f t="shared" si="235"/>
        <v>0</v>
      </c>
    </row>
    <row r="7539" spans="1:9" ht="25" customHeight="1">
      <c r="A7539" s="1"/>
      <c r="B7539" s="1">
        <v>353</v>
      </c>
      <c r="C7539" s="13" t="s">
        <v>50</v>
      </c>
      <c r="D7539" s="4">
        <v>45107</v>
      </c>
      <c r="E7539" s="4">
        <v>45135</v>
      </c>
      <c r="F7539" s="5">
        <v>-0.51383557261676094</v>
      </c>
      <c r="G7539" s="5">
        <f>'PG facts'!D41</f>
        <v>-1</v>
      </c>
      <c r="H7539" s="5">
        <f t="shared" si="234"/>
        <v>0.26402699568639459</v>
      </c>
      <c r="I7539" s="5">
        <f t="shared" si="235"/>
        <v>0.51383557261676094</v>
      </c>
    </row>
    <row r="7540" spans="1:9" ht="25" customHeight="1">
      <c r="A7540" s="1"/>
      <c r="B7540" s="1">
        <v>353</v>
      </c>
      <c r="C7540" s="13" t="s">
        <v>50</v>
      </c>
      <c r="D7540" s="4">
        <v>45199</v>
      </c>
      <c r="E7540" s="4">
        <v>45217</v>
      </c>
      <c r="F7540" s="5">
        <v>-0.38380425982749156</v>
      </c>
      <c r="G7540" s="5">
        <f>'PG facts'!D48</f>
        <v>0</v>
      </c>
      <c r="H7540" s="5">
        <f t="shared" si="234"/>
        <v>0.14730570986172864</v>
      </c>
      <c r="I7540" s="5">
        <f t="shared" si="235"/>
        <v>0</v>
      </c>
    </row>
    <row r="7541" spans="1:9" ht="25" customHeight="1">
      <c r="A7541" s="1"/>
      <c r="B7541" s="1">
        <v>353</v>
      </c>
      <c r="C7541" s="13" t="s">
        <v>50</v>
      </c>
      <c r="D7541" s="4">
        <v>45291</v>
      </c>
      <c r="E7541" s="4">
        <v>45314</v>
      </c>
      <c r="F7541" s="5">
        <v>1.1893013232362026</v>
      </c>
      <c r="G7541" s="5">
        <f>'PG facts'!D55</f>
        <v>-1</v>
      </c>
      <c r="H7541" s="5">
        <f t="shared" si="234"/>
        <v>1.4144376374513825</v>
      </c>
      <c r="I7541" s="5">
        <f t="shared" si="235"/>
        <v>-1.1893013232362026</v>
      </c>
    </row>
    <row r="7542" spans="1:9" ht="25" customHeight="1">
      <c r="A7542" s="1"/>
      <c r="B7542" s="1">
        <v>353</v>
      </c>
      <c r="C7542" s="13" t="s">
        <v>50</v>
      </c>
      <c r="D7542" s="4">
        <v>45382</v>
      </c>
      <c r="E7542" s="4">
        <v>45401</v>
      </c>
      <c r="F7542" s="5">
        <v>2.2255192878338326</v>
      </c>
      <c r="G7542" s="5">
        <f>'PG facts'!D62</f>
        <v>1</v>
      </c>
      <c r="H7542" s="5">
        <f t="shared" si="234"/>
        <v>4.9529361005204091</v>
      </c>
      <c r="I7542" s="5">
        <f t="shared" si="235"/>
        <v>2.2255192878338326</v>
      </c>
    </row>
    <row r="7543" spans="1:9" ht="25" customHeight="1">
      <c r="A7543" s="1"/>
      <c r="B7543" s="1">
        <v>353</v>
      </c>
      <c r="C7543" s="13" t="s">
        <v>50</v>
      </c>
      <c r="D7543" s="4">
        <v>45473</v>
      </c>
      <c r="E7543" s="4">
        <v>45503</v>
      </c>
      <c r="F7543" s="5">
        <v>1.3726160091641626</v>
      </c>
      <c r="G7543" s="5">
        <f>'PG facts'!D69</f>
        <v>1</v>
      </c>
      <c r="H7543" s="5">
        <f t="shared" si="234"/>
        <v>1.8840747086137526</v>
      </c>
      <c r="I7543" s="5">
        <f t="shared" si="235"/>
        <v>1.3726160091641626</v>
      </c>
    </row>
    <row r="7544" spans="1:9" ht="25" customHeight="1">
      <c r="A7544" s="1"/>
      <c r="B7544" s="1">
        <v>353</v>
      </c>
      <c r="C7544" s="13" t="s">
        <v>50</v>
      </c>
      <c r="D7544" s="4">
        <v>45565</v>
      </c>
      <c r="E7544" s="4">
        <v>45583</v>
      </c>
      <c r="F7544" s="5">
        <v>2.2805943792830297</v>
      </c>
      <c r="G7544" s="5">
        <f>'PG facts'!D76</f>
        <v>0</v>
      </c>
      <c r="H7544" s="5">
        <f t="shared" si="234"/>
        <v>5.2011107228173472</v>
      </c>
      <c r="I7544" s="5">
        <f t="shared" si="235"/>
        <v>0</v>
      </c>
    </row>
    <row r="7545" spans="1:9" ht="25" customHeight="1">
      <c r="A7545" s="1"/>
      <c r="B7545" s="1">
        <v>353</v>
      </c>
      <c r="C7545" s="13" t="s">
        <v>50</v>
      </c>
      <c r="D7545" s="4">
        <v>45657</v>
      </c>
      <c r="E7545" s="4">
        <v>45679</v>
      </c>
      <c r="F7545" s="5">
        <v>2.6501995362399722</v>
      </c>
      <c r="G7545" s="5">
        <f>'PG facts'!D83</f>
        <v>0</v>
      </c>
      <c r="H7545" s="5">
        <f t="shared" si="234"/>
        <v>7.0235575818865632</v>
      </c>
      <c r="I7545" s="5">
        <f t="shared" si="235"/>
        <v>0</v>
      </c>
    </row>
    <row r="7546" spans="1:9" ht="25" customHeight="1">
      <c r="A7546" s="1"/>
      <c r="B7546" s="1">
        <v>353</v>
      </c>
      <c r="C7546" s="13" t="s">
        <v>50</v>
      </c>
      <c r="D7546" s="4">
        <v>45747</v>
      </c>
      <c r="E7546" s="4">
        <v>45771</v>
      </c>
      <c r="F7546" s="5">
        <v>2.7872397144634409</v>
      </c>
      <c r="G7546" s="5">
        <f>'PG facts'!D90</f>
        <v>1</v>
      </c>
      <c r="H7546" s="5">
        <f t="shared" si="234"/>
        <v>7.7687052258822433</v>
      </c>
      <c r="I7546" s="5">
        <f t="shared" si="235"/>
        <v>2.7872397144634409</v>
      </c>
    </row>
    <row r="7547" spans="1:9" ht="25" customHeight="1">
      <c r="A7547" s="1"/>
      <c r="B7547" s="1">
        <v>353</v>
      </c>
      <c r="C7547" s="13" t="s">
        <v>50</v>
      </c>
      <c r="D7547" s="4">
        <v>45838</v>
      </c>
      <c r="E7547" s="4">
        <v>45867</v>
      </c>
      <c r="F7547" s="5">
        <v>3.7498513143808809</v>
      </c>
      <c r="G7547" s="5">
        <f>'PG facts'!D97</f>
        <v>1</v>
      </c>
      <c r="H7547" s="5">
        <f t="shared" si="234"/>
        <v>14.06138487996402</v>
      </c>
      <c r="I7547" s="5">
        <f t="shared" si="235"/>
        <v>3.7498513143808809</v>
      </c>
    </row>
    <row r="7548" spans="1:9" ht="25" customHeight="1">
      <c r="A7548" s="1"/>
      <c r="B7548" s="1">
        <v>353</v>
      </c>
      <c r="C7548" s="13" t="s">
        <v>50</v>
      </c>
      <c r="D7548" s="4">
        <v>45930</v>
      </c>
      <c r="E7548" s="4">
        <v>45954</v>
      </c>
      <c r="F7548" s="5">
        <v>3.2332744751814912</v>
      </c>
      <c r="G7548" s="5">
        <f>'PG facts'!D104</f>
        <v>4</v>
      </c>
      <c r="H7548" s="5">
        <f t="shared" si="234"/>
        <v>10.454063831860148</v>
      </c>
      <c r="I7548" s="5">
        <f t="shared" si="235"/>
        <v>12.933097900725965</v>
      </c>
    </row>
    <row r="7549" spans="1:9" ht="25" customHeight="1">
      <c r="A7549" s="1"/>
      <c r="B7549" s="1">
        <v>354</v>
      </c>
      <c r="C7549" s="13" t="s">
        <v>47</v>
      </c>
      <c r="D7549" s="4">
        <v>44651</v>
      </c>
      <c r="E7549" s="4">
        <v>44671</v>
      </c>
      <c r="F7549" s="5">
        <v>3.5989104881054779</v>
      </c>
      <c r="G7549" s="5">
        <f>'PG facts'!D6</f>
        <v>-1</v>
      </c>
      <c r="H7549" s="5">
        <f t="shared" si="234"/>
        <v>12.952156701395609</v>
      </c>
      <c r="I7549" s="5">
        <f t="shared" si="235"/>
        <v>-3.5989104881054779</v>
      </c>
    </row>
    <row r="7550" spans="1:9" ht="25" customHeight="1">
      <c r="A7550" s="1"/>
      <c r="B7550" s="1">
        <v>354</v>
      </c>
      <c r="C7550" s="13" t="s">
        <v>47</v>
      </c>
      <c r="D7550" s="4">
        <v>44742</v>
      </c>
      <c r="E7550" s="4">
        <v>44771</v>
      </c>
      <c r="F7550" s="5">
        <v>-3.7966210073037132E-2</v>
      </c>
      <c r="G7550" s="5">
        <f>'PG facts'!D13</f>
        <v>-2</v>
      </c>
      <c r="H7550" s="5">
        <f t="shared" si="234"/>
        <v>1.4414331073099862E-3</v>
      </c>
      <c r="I7550" s="5">
        <f t="shared" si="235"/>
        <v>7.5932420146074264E-2</v>
      </c>
    </row>
    <row r="7551" spans="1:9" ht="25" customHeight="1">
      <c r="A7551" s="1"/>
      <c r="B7551" s="1">
        <v>354</v>
      </c>
      <c r="C7551" s="13" t="s">
        <v>47</v>
      </c>
      <c r="D7551" s="4">
        <v>44834</v>
      </c>
      <c r="E7551" s="4">
        <v>44853</v>
      </c>
      <c r="F7551" s="5">
        <v>-0.97428175390660288</v>
      </c>
      <c r="G7551" s="5">
        <f>'PG facts'!D20</f>
        <v>-1</v>
      </c>
      <c r="H7551" s="5">
        <f t="shared" si="234"/>
        <v>0.94922493599532631</v>
      </c>
      <c r="I7551" s="5">
        <f t="shared" si="235"/>
        <v>0.97428175390660288</v>
      </c>
    </row>
    <row r="7552" spans="1:9" ht="25" customHeight="1">
      <c r="A7552" s="1"/>
      <c r="B7552" s="1">
        <v>354</v>
      </c>
      <c r="C7552" s="13" t="s">
        <v>47</v>
      </c>
      <c r="D7552" s="4">
        <v>44926</v>
      </c>
      <c r="E7552" s="4">
        <v>44945</v>
      </c>
      <c r="F7552" s="5">
        <v>-1.7083333333333339</v>
      </c>
      <c r="G7552" s="5">
        <f>'PG facts'!D27</f>
        <v>-4</v>
      </c>
      <c r="H7552" s="5">
        <f t="shared" si="234"/>
        <v>2.9184027777777799</v>
      </c>
      <c r="I7552" s="5">
        <f t="shared" si="235"/>
        <v>6.8333333333333357</v>
      </c>
    </row>
    <row r="7553" spans="1:9" ht="25" customHeight="1">
      <c r="A7553" s="1"/>
      <c r="B7553" s="1">
        <v>354</v>
      </c>
      <c r="C7553" s="13" t="s">
        <v>47</v>
      </c>
      <c r="D7553" s="4">
        <v>45016</v>
      </c>
      <c r="E7553" s="4">
        <v>45037</v>
      </c>
      <c r="F7553" s="5">
        <v>-0.51383557261676094</v>
      </c>
      <c r="G7553" s="5">
        <f>'PG facts'!D34</f>
        <v>0</v>
      </c>
      <c r="H7553" s="5">
        <f t="shared" si="234"/>
        <v>0.26402699568639459</v>
      </c>
      <c r="I7553" s="5">
        <f t="shared" si="235"/>
        <v>0</v>
      </c>
    </row>
    <row r="7554" spans="1:9" ht="25" customHeight="1">
      <c r="A7554" s="1"/>
      <c r="B7554" s="1">
        <v>354</v>
      </c>
      <c r="C7554" s="13" t="s">
        <v>47</v>
      </c>
      <c r="D7554" s="4">
        <v>45107</v>
      </c>
      <c r="E7554" s="4">
        <v>45135</v>
      </c>
      <c r="F7554" s="5">
        <v>-0.38380425982749156</v>
      </c>
      <c r="G7554" s="5">
        <f>'PG facts'!D41</f>
        <v>-1</v>
      </c>
      <c r="H7554" s="5">
        <f t="shared" si="234"/>
        <v>0.14730570986172864</v>
      </c>
      <c r="I7554" s="5">
        <f t="shared" si="235"/>
        <v>0.38380425982749156</v>
      </c>
    </row>
    <row r="7555" spans="1:9" ht="25" customHeight="1">
      <c r="A7555" s="1"/>
      <c r="B7555" s="1">
        <v>354</v>
      </c>
      <c r="C7555" s="13" t="s">
        <v>47</v>
      </c>
      <c r="D7555" s="4">
        <v>45199</v>
      </c>
      <c r="E7555" s="4">
        <v>45217</v>
      </c>
      <c r="F7555" s="5">
        <v>1.1893013232362026</v>
      </c>
      <c r="G7555" s="5">
        <f>'PG facts'!D48</f>
        <v>0</v>
      </c>
      <c r="H7555" s="5">
        <f t="shared" si="234"/>
        <v>1.4144376374513825</v>
      </c>
      <c r="I7555" s="5">
        <f t="shared" si="235"/>
        <v>0</v>
      </c>
    </row>
    <row r="7556" spans="1:9" ht="25" customHeight="1">
      <c r="A7556" s="1"/>
      <c r="B7556" s="1">
        <v>354</v>
      </c>
      <c r="C7556" s="13" t="s">
        <v>47</v>
      </c>
      <c r="D7556" s="4">
        <v>45291</v>
      </c>
      <c r="E7556" s="4">
        <v>45314</v>
      </c>
      <c r="F7556" s="5">
        <v>2.2255192878338326</v>
      </c>
      <c r="G7556" s="5">
        <f>'PG facts'!D55</f>
        <v>-1</v>
      </c>
      <c r="H7556" s="5">
        <f t="shared" si="234"/>
        <v>4.9529361005204091</v>
      </c>
      <c r="I7556" s="5">
        <f t="shared" si="235"/>
        <v>-2.2255192878338326</v>
      </c>
    </row>
    <row r="7557" spans="1:9" ht="25" customHeight="1">
      <c r="A7557" s="1"/>
      <c r="B7557" s="1">
        <v>354</v>
      </c>
      <c r="C7557" s="13" t="s">
        <v>47</v>
      </c>
      <c r="D7557" s="4">
        <v>45382</v>
      </c>
      <c r="E7557" s="4">
        <v>45401</v>
      </c>
      <c r="F7557" s="5">
        <v>1.3726160091641626</v>
      </c>
      <c r="G7557" s="5">
        <f>'PG facts'!D62</f>
        <v>1</v>
      </c>
      <c r="H7557" s="5">
        <f t="shared" si="234"/>
        <v>1.8840747086137526</v>
      </c>
      <c r="I7557" s="5">
        <f t="shared" si="235"/>
        <v>1.3726160091641626</v>
      </c>
    </row>
    <row r="7558" spans="1:9" ht="25" customHeight="1">
      <c r="A7558" s="1"/>
      <c r="B7558" s="1">
        <v>354</v>
      </c>
      <c r="C7558" s="13" t="s">
        <v>47</v>
      </c>
      <c r="D7558" s="4">
        <v>45473</v>
      </c>
      <c r="E7558" s="4">
        <v>45503</v>
      </c>
      <c r="F7558" s="5">
        <v>2.2805943792830297</v>
      </c>
      <c r="G7558" s="5">
        <f>'PG facts'!D69</f>
        <v>1</v>
      </c>
      <c r="H7558" s="5">
        <f t="shared" ref="H7558:H7621" si="236">F7558^2</f>
        <v>5.2011107228173472</v>
      </c>
      <c r="I7558" s="5">
        <f t="shared" ref="I7558:I7621" si="237">F7558*G7558</f>
        <v>2.2805943792830297</v>
      </c>
    </row>
    <row r="7559" spans="1:9" ht="25" customHeight="1">
      <c r="A7559" s="1"/>
      <c r="B7559" s="1">
        <v>354</v>
      </c>
      <c r="C7559" s="13" t="s">
        <v>47</v>
      </c>
      <c r="D7559" s="4">
        <v>45565</v>
      </c>
      <c r="E7559" s="4">
        <v>45583</v>
      </c>
      <c r="F7559" s="5">
        <v>2.6501995362399722</v>
      </c>
      <c r="G7559" s="5">
        <f>'PG facts'!D76</f>
        <v>0</v>
      </c>
      <c r="H7559" s="5">
        <f t="shared" si="236"/>
        <v>7.0235575818865632</v>
      </c>
      <c r="I7559" s="5">
        <f t="shared" si="237"/>
        <v>0</v>
      </c>
    </row>
    <row r="7560" spans="1:9" ht="25" customHeight="1">
      <c r="A7560" s="1"/>
      <c r="B7560" s="1">
        <v>354</v>
      </c>
      <c r="C7560" s="13" t="s">
        <v>47</v>
      </c>
      <c r="D7560" s="4">
        <v>45657</v>
      </c>
      <c r="E7560" s="4">
        <v>45679</v>
      </c>
      <c r="F7560" s="5">
        <v>2.7872397144634409</v>
      </c>
      <c r="G7560" s="5">
        <f>'PG facts'!D83</f>
        <v>0</v>
      </c>
      <c r="H7560" s="5">
        <f t="shared" si="236"/>
        <v>7.7687052258822433</v>
      </c>
      <c r="I7560" s="5">
        <f t="shared" si="237"/>
        <v>0</v>
      </c>
    </row>
    <row r="7561" spans="1:9" ht="25" customHeight="1">
      <c r="A7561" s="1"/>
      <c r="B7561" s="1">
        <v>354</v>
      </c>
      <c r="C7561" s="13" t="s">
        <v>47</v>
      </c>
      <c r="D7561" s="4">
        <v>45747</v>
      </c>
      <c r="E7561" s="4">
        <v>45771</v>
      </c>
      <c r="F7561" s="5">
        <v>3.7498513143808809</v>
      </c>
      <c r="G7561" s="5">
        <f>'PG facts'!D90</f>
        <v>1</v>
      </c>
      <c r="H7561" s="5">
        <f t="shared" si="236"/>
        <v>14.06138487996402</v>
      </c>
      <c r="I7561" s="5">
        <f t="shared" si="237"/>
        <v>3.7498513143808809</v>
      </c>
    </row>
    <row r="7562" spans="1:9" ht="25" customHeight="1">
      <c r="A7562" s="1"/>
      <c r="B7562" s="1">
        <v>354</v>
      </c>
      <c r="C7562" s="13" t="s">
        <v>47</v>
      </c>
      <c r="D7562" s="4">
        <v>45838</v>
      </c>
      <c r="E7562" s="4">
        <v>45867</v>
      </c>
      <c r="F7562" s="5">
        <v>3.2332744751814912</v>
      </c>
      <c r="G7562" s="5">
        <f>'PG facts'!D97</f>
        <v>1</v>
      </c>
      <c r="H7562" s="5">
        <f t="shared" si="236"/>
        <v>10.454063831860148</v>
      </c>
      <c r="I7562" s="5">
        <f t="shared" si="237"/>
        <v>3.2332744751814912</v>
      </c>
    </row>
    <row r="7563" spans="1:9" ht="25" customHeight="1">
      <c r="A7563" s="1"/>
      <c r="B7563" s="1">
        <v>354</v>
      </c>
      <c r="C7563" s="13" t="s">
        <v>47</v>
      </c>
      <c r="D7563" s="4">
        <v>45930</v>
      </c>
      <c r="E7563" s="4">
        <v>45954</v>
      </c>
      <c r="F7563" s="5">
        <v>2.956973610222402</v>
      </c>
      <c r="G7563" s="5">
        <f>'PG facts'!D104</f>
        <v>4</v>
      </c>
      <c r="H7563" s="5">
        <f t="shared" si="236"/>
        <v>8.7436929315517062</v>
      </c>
      <c r="I7563" s="5">
        <f t="shared" si="237"/>
        <v>11.827894440889608</v>
      </c>
    </row>
    <row r="7564" spans="1:9" ht="25" customHeight="1">
      <c r="A7564" s="1"/>
      <c r="B7564" s="1">
        <v>354</v>
      </c>
      <c r="C7564" s="13" t="s">
        <v>50</v>
      </c>
      <c r="D7564" s="4">
        <v>44742</v>
      </c>
      <c r="E7564" s="4">
        <v>44771</v>
      </c>
      <c r="F7564" s="5">
        <v>3.5989104881054779</v>
      </c>
      <c r="G7564" s="5">
        <f>'PG facts'!D13</f>
        <v>-2</v>
      </c>
      <c r="H7564" s="5">
        <f t="shared" si="236"/>
        <v>12.952156701395609</v>
      </c>
      <c r="I7564" s="5">
        <f t="shared" si="237"/>
        <v>-7.1978209762109557</v>
      </c>
    </row>
    <row r="7565" spans="1:9" ht="25" customHeight="1">
      <c r="A7565" s="1"/>
      <c r="B7565" s="1">
        <v>354</v>
      </c>
      <c r="C7565" s="13" t="s">
        <v>50</v>
      </c>
      <c r="D7565" s="4">
        <v>44834</v>
      </c>
      <c r="E7565" s="4">
        <v>44853</v>
      </c>
      <c r="F7565" s="5">
        <v>-3.7966210073037132E-2</v>
      </c>
      <c r="G7565" s="5">
        <f>'PG facts'!D20</f>
        <v>-1</v>
      </c>
      <c r="H7565" s="5">
        <f t="shared" si="236"/>
        <v>1.4414331073099862E-3</v>
      </c>
      <c r="I7565" s="5">
        <f t="shared" si="237"/>
        <v>3.7966210073037132E-2</v>
      </c>
    </row>
    <row r="7566" spans="1:9" ht="25" customHeight="1">
      <c r="A7566" s="1"/>
      <c r="B7566" s="1">
        <v>354</v>
      </c>
      <c r="C7566" s="13" t="s">
        <v>50</v>
      </c>
      <c r="D7566" s="4">
        <v>44926</v>
      </c>
      <c r="E7566" s="4">
        <v>44945</v>
      </c>
      <c r="F7566" s="5">
        <v>-0.97428175390660288</v>
      </c>
      <c r="G7566" s="5">
        <f>'PG facts'!D27</f>
        <v>-4</v>
      </c>
      <c r="H7566" s="5">
        <f t="shared" si="236"/>
        <v>0.94922493599532631</v>
      </c>
      <c r="I7566" s="5">
        <f t="shared" si="237"/>
        <v>3.8971270156264115</v>
      </c>
    </row>
    <row r="7567" spans="1:9" ht="25" customHeight="1">
      <c r="A7567" s="1"/>
      <c r="B7567" s="1">
        <v>354</v>
      </c>
      <c r="C7567" s="13" t="s">
        <v>50</v>
      </c>
      <c r="D7567" s="4">
        <v>45016</v>
      </c>
      <c r="E7567" s="4">
        <v>45037</v>
      </c>
      <c r="F7567" s="5">
        <v>-1.7083333333333339</v>
      </c>
      <c r="G7567" s="5">
        <f>'PG facts'!D34</f>
        <v>0</v>
      </c>
      <c r="H7567" s="5">
        <f t="shared" si="236"/>
        <v>2.9184027777777799</v>
      </c>
      <c r="I7567" s="5">
        <f t="shared" si="237"/>
        <v>0</v>
      </c>
    </row>
    <row r="7568" spans="1:9" ht="25" customHeight="1">
      <c r="A7568" s="1"/>
      <c r="B7568" s="1">
        <v>354</v>
      </c>
      <c r="C7568" s="13" t="s">
        <v>50</v>
      </c>
      <c r="D7568" s="4">
        <v>45107</v>
      </c>
      <c r="E7568" s="4">
        <v>45135</v>
      </c>
      <c r="F7568" s="5">
        <v>-0.51383557261676094</v>
      </c>
      <c r="G7568" s="5">
        <f>'PG facts'!D41</f>
        <v>-1</v>
      </c>
      <c r="H7568" s="5">
        <f t="shared" si="236"/>
        <v>0.26402699568639459</v>
      </c>
      <c r="I7568" s="5">
        <f t="shared" si="237"/>
        <v>0.51383557261676094</v>
      </c>
    </row>
    <row r="7569" spans="1:9" ht="25" customHeight="1">
      <c r="A7569" s="1"/>
      <c r="B7569" s="1">
        <v>354</v>
      </c>
      <c r="C7569" s="13" t="s">
        <v>50</v>
      </c>
      <c r="D7569" s="4">
        <v>45199</v>
      </c>
      <c r="E7569" s="4">
        <v>45217</v>
      </c>
      <c r="F7569" s="5">
        <v>-0.38380425982749156</v>
      </c>
      <c r="G7569" s="5">
        <f>'PG facts'!D48</f>
        <v>0</v>
      </c>
      <c r="H7569" s="5">
        <f t="shared" si="236"/>
        <v>0.14730570986172864</v>
      </c>
      <c r="I7569" s="5">
        <f t="shared" si="237"/>
        <v>0</v>
      </c>
    </row>
    <row r="7570" spans="1:9" ht="25" customHeight="1">
      <c r="A7570" s="1"/>
      <c r="B7570" s="1">
        <v>354</v>
      </c>
      <c r="C7570" s="13" t="s">
        <v>50</v>
      </c>
      <c r="D7570" s="4">
        <v>45291</v>
      </c>
      <c r="E7570" s="4">
        <v>45314</v>
      </c>
      <c r="F7570" s="5">
        <v>1.1893013232362026</v>
      </c>
      <c r="G7570" s="5">
        <f>'PG facts'!D55</f>
        <v>-1</v>
      </c>
      <c r="H7570" s="5">
        <f t="shared" si="236"/>
        <v>1.4144376374513825</v>
      </c>
      <c r="I7570" s="5">
        <f t="shared" si="237"/>
        <v>-1.1893013232362026</v>
      </c>
    </row>
    <row r="7571" spans="1:9" ht="25" customHeight="1">
      <c r="A7571" s="1"/>
      <c r="B7571" s="1">
        <v>354</v>
      </c>
      <c r="C7571" s="13" t="s">
        <v>50</v>
      </c>
      <c r="D7571" s="4">
        <v>45382</v>
      </c>
      <c r="E7571" s="4">
        <v>45401</v>
      </c>
      <c r="F7571" s="5">
        <v>2.2255192878338326</v>
      </c>
      <c r="G7571" s="5">
        <f>'PG facts'!D62</f>
        <v>1</v>
      </c>
      <c r="H7571" s="5">
        <f t="shared" si="236"/>
        <v>4.9529361005204091</v>
      </c>
      <c r="I7571" s="5">
        <f t="shared" si="237"/>
        <v>2.2255192878338326</v>
      </c>
    </row>
    <row r="7572" spans="1:9" ht="25" customHeight="1">
      <c r="A7572" s="1"/>
      <c r="B7572" s="1">
        <v>354</v>
      </c>
      <c r="C7572" s="13" t="s">
        <v>50</v>
      </c>
      <c r="D7572" s="4">
        <v>45473</v>
      </c>
      <c r="E7572" s="4">
        <v>45503</v>
      </c>
      <c r="F7572" s="5">
        <v>1.3726160091641626</v>
      </c>
      <c r="G7572" s="5">
        <f>'PG facts'!D69</f>
        <v>1</v>
      </c>
      <c r="H7572" s="5">
        <f t="shared" si="236"/>
        <v>1.8840747086137526</v>
      </c>
      <c r="I7572" s="5">
        <f t="shared" si="237"/>
        <v>1.3726160091641626</v>
      </c>
    </row>
    <row r="7573" spans="1:9" ht="25" customHeight="1">
      <c r="A7573" s="1"/>
      <c r="B7573" s="1">
        <v>354</v>
      </c>
      <c r="C7573" s="13" t="s">
        <v>50</v>
      </c>
      <c r="D7573" s="4">
        <v>45565</v>
      </c>
      <c r="E7573" s="4">
        <v>45583</v>
      </c>
      <c r="F7573" s="5">
        <v>2.2805943792830297</v>
      </c>
      <c r="G7573" s="5">
        <f>'PG facts'!D76</f>
        <v>0</v>
      </c>
      <c r="H7573" s="5">
        <f t="shared" si="236"/>
        <v>5.2011107228173472</v>
      </c>
      <c r="I7573" s="5">
        <f t="shared" si="237"/>
        <v>0</v>
      </c>
    </row>
    <row r="7574" spans="1:9" ht="25" customHeight="1">
      <c r="A7574" s="1"/>
      <c r="B7574" s="1">
        <v>354</v>
      </c>
      <c r="C7574" s="13" t="s">
        <v>50</v>
      </c>
      <c r="D7574" s="4">
        <v>45657</v>
      </c>
      <c r="E7574" s="4">
        <v>45679</v>
      </c>
      <c r="F7574" s="5">
        <v>2.6501995362399722</v>
      </c>
      <c r="G7574" s="5">
        <f>'PG facts'!D83</f>
        <v>0</v>
      </c>
      <c r="H7574" s="5">
        <f t="shared" si="236"/>
        <v>7.0235575818865632</v>
      </c>
      <c r="I7574" s="5">
        <f t="shared" si="237"/>
        <v>0</v>
      </c>
    </row>
    <row r="7575" spans="1:9" ht="25" customHeight="1">
      <c r="A7575" s="1"/>
      <c r="B7575" s="1">
        <v>354</v>
      </c>
      <c r="C7575" s="13" t="s">
        <v>50</v>
      </c>
      <c r="D7575" s="4">
        <v>45747</v>
      </c>
      <c r="E7575" s="4">
        <v>45771</v>
      </c>
      <c r="F7575" s="5">
        <v>2.7872397144634409</v>
      </c>
      <c r="G7575" s="5">
        <f>'PG facts'!D90</f>
        <v>1</v>
      </c>
      <c r="H7575" s="5">
        <f t="shared" si="236"/>
        <v>7.7687052258822433</v>
      </c>
      <c r="I7575" s="5">
        <f t="shared" si="237"/>
        <v>2.7872397144634409</v>
      </c>
    </row>
    <row r="7576" spans="1:9" ht="25" customHeight="1">
      <c r="A7576" s="1"/>
      <c r="B7576" s="1">
        <v>354</v>
      </c>
      <c r="C7576" s="13" t="s">
        <v>50</v>
      </c>
      <c r="D7576" s="4">
        <v>45838</v>
      </c>
      <c r="E7576" s="4">
        <v>45867</v>
      </c>
      <c r="F7576" s="5">
        <v>3.7498513143808809</v>
      </c>
      <c r="G7576" s="5">
        <f>'PG facts'!D97</f>
        <v>1</v>
      </c>
      <c r="H7576" s="5">
        <f t="shared" si="236"/>
        <v>14.06138487996402</v>
      </c>
      <c r="I7576" s="5">
        <f t="shared" si="237"/>
        <v>3.7498513143808809</v>
      </c>
    </row>
    <row r="7577" spans="1:9" ht="25" customHeight="1">
      <c r="A7577" s="1"/>
      <c r="B7577" s="1">
        <v>354</v>
      </c>
      <c r="C7577" s="13" t="s">
        <v>50</v>
      </c>
      <c r="D7577" s="4">
        <v>45930</v>
      </c>
      <c r="E7577" s="4">
        <v>45954</v>
      </c>
      <c r="F7577" s="5">
        <v>3.2332744751814912</v>
      </c>
      <c r="G7577" s="5">
        <f>'PG facts'!D104</f>
        <v>4</v>
      </c>
      <c r="H7577" s="5">
        <f t="shared" si="236"/>
        <v>10.454063831860148</v>
      </c>
      <c r="I7577" s="5">
        <f t="shared" si="237"/>
        <v>12.933097900725965</v>
      </c>
    </row>
    <row r="7578" spans="1:9" ht="25" customHeight="1">
      <c r="A7578" s="1"/>
      <c r="B7578" s="1">
        <v>355</v>
      </c>
      <c r="C7578" s="13" t="s">
        <v>47</v>
      </c>
      <c r="D7578" s="4">
        <v>44651</v>
      </c>
      <c r="E7578" s="4">
        <v>44671</v>
      </c>
      <c r="F7578" s="5">
        <v>3.5989104881054779</v>
      </c>
      <c r="G7578" s="5">
        <f>'PG facts'!D6</f>
        <v>-1</v>
      </c>
      <c r="H7578" s="5">
        <f t="shared" si="236"/>
        <v>12.952156701395609</v>
      </c>
      <c r="I7578" s="5">
        <f t="shared" si="237"/>
        <v>-3.5989104881054779</v>
      </c>
    </row>
    <row r="7579" spans="1:9" ht="25" customHeight="1">
      <c r="A7579" s="1"/>
      <c r="B7579" s="1">
        <v>355</v>
      </c>
      <c r="C7579" s="13" t="s">
        <v>47</v>
      </c>
      <c r="D7579" s="4">
        <v>44742</v>
      </c>
      <c r="E7579" s="4">
        <v>44771</v>
      </c>
      <c r="F7579" s="5">
        <v>-3.7966210073037132E-2</v>
      </c>
      <c r="G7579" s="5">
        <f>'PG facts'!D13</f>
        <v>-2</v>
      </c>
      <c r="H7579" s="5">
        <f t="shared" si="236"/>
        <v>1.4414331073099862E-3</v>
      </c>
      <c r="I7579" s="5">
        <f t="shared" si="237"/>
        <v>7.5932420146074264E-2</v>
      </c>
    </row>
    <row r="7580" spans="1:9" ht="25" customHeight="1">
      <c r="A7580" s="1"/>
      <c r="B7580" s="1">
        <v>355</v>
      </c>
      <c r="C7580" s="13" t="s">
        <v>47</v>
      </c>
      <c r="D7580" s="4">
        <v>44834</v>
      </c>
      <c r="E7580" s="4">
        <v>44853</v>
      </c>
      <c r="F7580" s="5">
        <v>-0.97428175390660288</v>
      </c>
      <c r="G7580" s="5">
        <f>'PG facts'!D20</f>
        <v>-1</v>
      </c>
      <c r="H7580" s="5">
        <f t="shared" si="236"/>
        <v>0.94922493599532631</v>
      </c>
      <c r="I7580" s="5">
        <f t="shared" si="237"/>
        <v>0.97428175390660288</v>
      </c>
    </row>
    <row r="7581" spans="1:9" ht="25" customHeight="1">
      <c r="A7581" s="1"/>
      <c r="B7581" s="1">
        <v>355</v>
      </c>
      <c r="C7581" s="13" t="s">
        <v>47</v>
      </c>
      <c r="D7581" s="4">
        <v>44926</v>
      </c>
      <c r="E7581" s="4">
        <v>44945</v>
      </c>
      <c r="F7581" s="5">
        <v>-1.7083333333333339</v>
      </c>
      <c r="G7581" s="5">
        <f>'PG facts'!D27</f>
        <v>-4</v>
      </c>
      <c r="H7581" s="5">
        <f t="shared" si="236"/>
        <v>2.9184027777777799</v>
      </c>
      <c r="I7581" s="5">
        <f t="shared" si="237"/>
        <v>6.8333333333333357</v>
      </c>
    </row>
    <row r="7582" spans="1:9" ht="25" customHeight="1">
      <c r="A7582" s="1"/>
      <c r="B7582" s="1">
        <v>355</v>
      </c>
      <c r="C7582" s="13" t="s">
        <v>47</v>
      </c>
      <c r="D7582" s="4">
        <v>45016</v>
      </c>
      <c r="E7582" s="4">
        <v>45037</v>
      </c>
      <c r="F7582" s="5">
        <v>-0.51383557261676094</v>
      </c>
      <c r="G7582" s="5">
        <f>'PG facts'!D34</f>
        <v>0</v>
      </c>
      <c r="H7582" s="5">
        <f t="shared" si="236"/>
        <v>0.26402699568639459</v>
      </c>
      <c r="I7582" s="5">
        <f t="shared" si="237"/>
        <v>0</v>
      </c>
    </row>
    <row r="7583" spans="1:9" ht="25" customHeight="1">
      <c r="A7583" s="1"/>
      <c r="B7583" s="1">
        <v>355</v>
      </c>
      <c r="C7583" s="13" t="s">
        <v>47</v>
      </c>
      <c r="D7583" s="4">
        <v>45107</v>
      </c>
      <c r="E7583" s="4">
        <v>45135</v>
      </c>
      <c r="F7583" s="5">
        <v>-0.38380425982749156</v>
      </c>
      <c r="G7583" s="5">
        <f>'PG facts'!D41</f>
        <v>-1</v>
      </c>
      <c r="H7583" s="5">
        <f t="shared" si="236"/>
        <v>0.14730570986172864</v>
      </c>
      <c r="I7583" s="5">
        <f t="shared" si="237"/>
        <v>0.38380425982749156</v>
      </c>
    </row>
    <row r="7584" spans="1:9" ht="25" customHeight="1">
      <c r="A7584" s="1"/>
      <c r="B7584" s="1">
        <v>355</v>
      </c>
      <c r="C7584" s="13" t="s">
        <v>47</v>
      </c>
      <c r="D7584" s="4">
        <v>45199</v>
      </c>
      <c r="E7584" s="4">
        <v>45217</v>
      </c>
      <c r="F7584" s="5">
        <v>1.1893013232362026</v>
      </c>
      <c r="G7584" s="5">
        <f>'PG facts'!D48</f>
        <v>0</v>
      </c>
      <c r="H7584" s="5">
        <f t="shared" si="236"/>
        <v>1.4144376374513825</v>
      </c>
      <c r="I7584" s="5">
        <f t="shared" si="237"/>
        <v>0</v>
      </c>
    </row>
    <row r="7585" spans="1:9" ht="25" customHeight="1">
      <c r="A7585" s="1"/>
      <c r="B7585" s="1">
        <v>355</v>
      </c>
      <c r="C7585" s="13" t="s">
        <v>47</v>
      </c>
      <c r="D7585" s="4">
        <v>45291</v>
      </c>
      <c r="E7585" s="4">
        <v>45314</v>
      </c>
      <c r="F7585" s="5">
        <v>2.2255192878338326</v>
      </c>
      <c r="G7585" s="5">
        <f>'PG facts'!D55</f>
        <v>-1</v>
      </c>
      <c r="H7585" s="5">
        <f t="shared" si="236"/>
        <v>4.9529361005204091</v>
      </c>
      <c r="I7585" s="5">
        <f t="shared" si="237"/>
        <v>-2.2255192878338326</v>
      </c>
    </row>
    <row r="7586" spans="1:9" ht="25" customHeight="1">
      <c r="A7586" s="1"/>
      <c r="B7586" s="1">
        <v>355</v>
      </c>
      <c r="C7586" s="13" t="s">
        <v>47</v>
      </c>
      <c r="D7586" s="4">
        <v>45382</v>
      </c>
      <c r="E7586" s="4">
        <v>45401</v>
      </c>
      <c r="F7586" s="5">
        <v>1.3726160091641626</v>
      </c>
      <c r="G7586" s="5">
        <f>'PG facts'!D62</f>
        <v>1</v>
      </c>
      <c r="H7586" s="5">
        <f t="shared" si="236"/>
        <v>1.8840747086137526</v>
      </c>
      <c r="I7586" s="5">
        <f t="shared" si="237"/>
        <v>1.3726160091641626</v>
      </c>
    </row>
    <row r="7587" spans="1:9" ht="25" customHeight="1">
      <c r="A7587" s="1"/>
      <c r="B7587" s="1">
        <v>355</v>
      </c>
      <c r="C7587" s="13" t="s">
        <v>47</v>
      </c>
      <c r="D7587" s="4">
        <v>45473</v>
      </c>
      <c r="E7587" s="4">
        <v>45503</v>
      </c>
      <c r="F7587" s="5">
        <v>2.2805943792830297</v>
      </c>
      <c r="G7587" s="5">
        <f>'PG facts'!D69</f>
        <v>1</v>
      </c>
      <c r="H7587" s="5">
        <f t="shared" si="236"/>
        <v>5.2011107228173472</v>
      </c>
      <c r="I7587" s="5">
        <f t="shared" si="237"/>
        <v>2.2805943792830297</v>
      </c>
    </row>
    <row r="7588" spans="1:9" ht="25" customHeight="1">
      <c r="A7588" s="1"/>
      <c r="B7588" s="1">
        <v>355</v>
      </c>
      <c r="C7588" s="13" t="s">
        <v>47</v>
      </c>
      <c r="D7588" s="4">
        <v>45565</v>
      </c>
      <c r="E7588" s="4">
        <v>45583</v>
      </c>
      <c r="F7588" s="5">
        <v>2.6501995362399722</v>
      </c>
      <c r="G7588" s="5">
        <f>'PG facts'!D76</f>
        <v>0</v>
      </c>
      <c r="H7588" s="5">
        <f t="shared" si="236"/>
        <v>7.0235575818865632</v>
      </c>
      <c r="I7588" s="5">
        <f t="shared" si="237"/>
        <v>0</v>
      </c>
    </row>
    <row r="7589" spans="1:9" ht="25" customHeight="1">
      <c r="A7589" s="1"/>
      <c r="B7589" s="1">
        <v>355</v>
      </c>
      <c r="C7589" s="13" t="s">
        <v>47</v>
      </c>
      <c r="D7589" s="4">
        <v>45657</v>
      </c>
      <c r="E7589" s="4">
        <v>45679</v>
      </c>
      <c r="F7589" s="5">
        <v>2.7872397144634409</v>
      </c>
      <c r="G7589" s="5">
        <f>'PG facts'!D83</f>
        <v>0</v>
      </c>
      <c r="H7589" s="5">
        <f t="shared" si="236"/>
        <v>7.7687052258822433</v>
      </c>
      <c r="I7589" s="5">
        <f t="shared" si="237"/>
        <v>0</v>
      </c>
    </row>
    <row r="7590" spans="1:9" ht="25" customHeight="1">
      <c r="A7590" s="1"/>
      <c r="B7590" s="1">
        <v>355</v>
      </c>
      <c r="C7590" s="13" t="s">
        <v>47</v>
      </c>
      <c r="D7590" s="4">
        <v>45747</v>
      </c>
      <c r="E7590" s="4">
        <v>45771</v>
      </c>
      <c r="F7590" s="5">
        <v>3.7498513143808809</v>
      </c>
      <c r="G7590" s="5">
        <f>'PG facts'!D90</f>
        <v>1</v>
      </c>
      <c r="H7590" s="5">
        <f t="shared" si="236"/>
        <v>14.06138487996402</v>
      </c>
      <c r="I7590" s="5">
        <f t="shared" si="237"/>
        <v>3.7498513143808809</v>
      </c>
    </row>
    <row r="7591" spans="1:9" ht="25" customHeight="1">
      <c r="A7591" s="1"/>
      <c r="B7591" s="1">
        <v>355</v>
      </c>
      <c r="C7591" s="13" t="s">
        <v>47</v>
      </c>
      <c r="D7591" s="4">
        <v>45838</v>
      </c>
      <c r="E7591" s="4">
        <v>45867</v>
      </c>
      <c r="F7591" s="5">
        <v>3.2332744751814912</v>
      </c>
      <c r="G7591" s="5">
        <f>'PG facts'!D97</f>
        <v>1</v>
      </c>
      <c r="H7591" s="5">
        <f t="shared" si="236"/>
        <v>10.454063831860148</v>
      </c>
      <c r="I7591" s="5">
        <f t="shared" si="237"/>
        <v>3.2332744751814912</v>
      </c>
    </row>
    <row r="7592" spans="1:9" ht="25" customHeight="1">
      <c r="A7592" s="1"/>
      <c r="B7592" s="1">
        <v>355</v>
      </c>
      <c r="C7592" s="13" t="s">
        <v>47</v>
      </c>
      <c r="D7592" s="4">
        <v>45930</v>
      </c>
      <c r="E7592" s="4">
        <v>45954</v>
      </c>
      <c r="F7592" s="5">
        <v>3.0141740833381725</v>
      </c>
      <c r="G7592" s="5">
        <f>'PG facts'!D104</f>
        <v>4</v>
      </c>
      <c r="H7592" s="5">
        <f t="shared" si="236"/>
        <v>9.0852454046675124</v>
      </c>
      <c r="I7592" s="5">
        <f t="shared" si="237"/>
        <v>12.05669633335269</v>
      </c>
    </row>
    <row r="7593" spans="1:9" ht="25" customHeight="1">
      <c r="A7593" s="1"/>
      <c r="B7593" s="1">
        <v>355</v>
      </c>
      <c r="C7593" s="13" t="s">
        <v>50</v>
      </c>
      <c r="D7593" s="4">
        <v>44742</v>
      </c>
      <c r="E7593" s="4">
        <v>44771</v>
      </c>
      <c r="F7593" s="5">
        <v>3.5989104881054779</v>
      </c>
      <c r="G7593" s="5">
        <f>'PG facts'!D13</f>
        <v>-2</v>
      </c>
      <c r="H7593" s="5">
        <f t="shared" si="236"/>
        <v>12.952156701395609</v>
      </c>
      <c r="I7593" s="5">
        <f t="shared" si="237"/>
        <v>-7.1978209762109557</v>
      </c>
    </row>
    <row r="7594" spans="1:9" ht="25" customHeight="1">
      <c r="A7594" s="1"/>
      <c r="B7594" s="1">
        <v>355</v>
      </c>
      <c r="C7594" s="13" t="s">
        <v>50</v>
      </c>
      <c r="D7594" s="4">
        <v>44834</v>
      </c>
      <c r="E7594" s="4">
        <v>44853</v>
      </c>
      <c r="F7594" s="5">
        <v>-3.7966210073037132E-2</v>
      </c>
      <c r="G7594" s="5">
        <f>'PG facts'!D20</f>
        <v>-1</v>
      </c>
      <c r="H7594" s="5">
        <f t="shared" si="236"/>
        <v>1.4414331073099862E-3</v>
      </c>
      <c r="I7594" s="5">
        <f t="shared" si="237"/>
        <v>3.7966210073037132E-2</v>
      </c>
    </row>
    <row r="7595" spans="1:9" ht="25" customHeight="1">
      <c r="A7595" s="1"/>
      <c r="B7595" s="1">
        <v>355</v>
      </c>
      <c r="C7595" s="13" t="s">
        <v>50</v>
      </c>
      <c r="D7595" s="4">
        <v>44926</v>
      </c>
      <c r="E7595" s="4">
        <v>44945</v>
      </c>
      <c r="F7595" s="5">
        <v>-0.97428175390660288</v>
      </c>
      <c r="G7595" s="5">
        <f>'PG facts'!D27</f>
        <v>-4</v>
      </c>
      <c r="H7595" s="5">
        <f t="shared" si="236"/>
        <v>0.94922493599532631</v>
      </c>
      <c r="I7595" s="5">
        <f t="shared" si="237"/>
        <v>3.8971270156264115</v>
      </c>
    </row>
    <row r="7596" spans="1:9" ht="25" customHeight="1">
      <c r="A7596" s="1"/>
      <c r="B7596" s="1">
        <v>355</v>
      </c>
      <c r="C7596" s="13" t="s">
        <v>50</v>
      </c>
      <c r="D7596" s="4">
        <v>45016</v>
      </c>
      <c r="E7596" s="4">
        <v>45037</v>
      </c>
      <c r="F7596" s="5">
        <v>-1.7083333333333339</v>
      </c>
      <c r="G7596" s="5">
        <f>'PG facts'!D34</f>
        <v>0</v>
      </c>
      <c r="H7596" s="5">
        <f t="shared" si="236"/>
        <v>2.9184027777777799</v>
      </c>
      <c r="I7596" s="5">
        <f t="shared" si="237"/>
        <v>0</v>
      </c>
    </row>
    <row r="7597" spans="1:9" ht="25" customHeight="1">
      <c r="A7597" s="1"/>
      <c r="B7597" s="1">
        <v>355</v>
      </c>
      <c r="C7597" s="13" t="s">
        <v>50</v>
      </c>
      <c r="D7597" s="4">
        <v>45107</v>
      </c>
      <c r="E7597" s="4">
        <v>45135</v>
      </c>
      <c r="F7597" s="5">
        <v>-0.51383557261676094</v>
      </c>
      <c r="G7597" s="5">
        <f>'PG facts'!D41</f>
        <v>-1</v>
      </c>
      <c r="H7597" s="5">
        <f t="shared" si="236"/>
        <v>0.26402699568639459</v>
      </c>
      <c r="I7597" s="5">
        <f t="shared" si="237"/>
        <v>0.51383557261676094</v>
      </c>
    </row>
    <row r="7598" spans="1:9" ht="25" customHeight="1">
      <c r="A7598" s="1"/>
      <c r="B7598" s="1">
        <v>355</v>
      </c>
      <c r="C7598" s="13" t="s">
        <v>50</v>
      </c>
      <c r="D7598" s="4">
        <v>45199</v>
      </c>
      <c r="E7598" s="4">
        <v>45217</v>
      </c>
      <c r="F7598" s="5">
        <v>-0.38380425982749156</v>
      </c>
      <c r="G7598" s="5">
        <f>'PG facts'!D48</f>
        <v>0</v>
      </c>
      <c r="H7598" s="5">
        <f t="shared" si="236"/>
        <v>0.14730570986172864</v>
      </c>
      <c r="I7598" s="5">
        <f t="shared" si="237"/>
        <v>0</v>
      </c>
    </row>
    <row r="7599" spans="1:9" ht="25" customHeight="1">
      <c r="A7599" s="1"/>
      <c r="B7599" s="1">
        <v>355</v>
      </c>
      <c r="C7599" s="13" t="s">
        <v>50</v>
      </c>
      <c r="D7599" s="4">
        <v>45291</v>
      </c>
      <c r="E7599" s="4">
        <v>45314</v>
      </c>
      <c r="F7599" s="5">
        <v>1.1893013232362026</v>
      </c>
      <c r="G7599" s="5">
        <f>'PG facts'!D55</f>
        <v>-1</v>
      </c>
      <c r="H7599" s="5">
        <f t="shared" si="236"/>
        <v>1.4144376374513825</v>
      </c>
      <c r="I7599" s="5">
        <f t="shared" si="237"/>
        <v>-1.1893013232362026</v>
      </c>
    </row>
    <row r="7600" spans="1:9" ht="25" customHeight="1">
      <c r="A7600" s="1"/>
      <c r="B7600" s="1">
        <v>355</v>
      </c>
      <c r="C7600" s="13" t="s">
        <v>50</v>
      </c>
      <c r="D7600" s="4">
        <v>45382</v>
      </c>
      <c r="E7600" s="4">
        <v>45401</v>
      </c>
      <c r="F7600" s="5">
        <v>2.2255192878338326</v>
      </c>
      <c r="G7600" s="5">
        <f>'PG facts'!D62</f>
        <v>1</v>
      </c>
      <c r="H7600" s="5">
        <f t="shared" si="236"/>
        <v>4.9529361005204091</v>
      </c>
      <c r="I7600" s="5">
        <f t="shared" si="237"/>
        <v>2.2255192878338326</v>
      </c>
    </row>
    <row r="7601" spans="1:9" ht="25" customHeight="1">
      <c r="A7601" s="1"/>
      <c r="B7601" s="1">
        <v>355</v>
      </c>
      <c r="C7601" s="13" t="s">
        <v>50</v>
      </c>
      <c r="D7601" s="4">
        <v>45473</v>
      </c>
      <c r="E7601" s="4">
        <v>45503</v>
      </c>
      <c r="F7601" s="5">
        <v>1.3726160091641626</v>
      </c>
      <c r="G7601" s="5">
        <f>'PG facts'!D69</f>
        <v>1</v>
      </c>
      <c r="H7601" s="5">
        <f t="shared" si="236"/>
        <v>1.8840747086137526</v>
      </c>
      <c r="I7601" s="5">
        <f t="shared" si="237"/>
        <v>1.3726160091641626</v>
      </c>
    </row>
    <row r="7602" spans="1:9" ht="25" customHeight="1">
      <c r="A7602" s="1"/>
      <c r="B7602" s="1">
        <v>355</v>
      </c>
      <c r="C7602" s="13" t="s">
        <v>50</v>
      </c>
      <c r="D7602" s="4">
        <v>45565</v>
      </c>
      <c r="E7602" s="4">
        <v>45583</v>
      </c>
      <c r="F7602" s="5">
        <v>2.2805943792830297</v>
      </c>
      <c r="G7602" s="5">
        <f>'PG facts'!D76</f>
        <v>0</v>
      </c>
      <c r="H7602" s="5">
        <f t="shared" si="236"/>
        <v>5.2011107228173472</v>
      </c>
      <c r="I7602" s="5">
        <f t="shared" si="237"/>
        <v>0</v>
      </c>
    </row>
    <row r="7603" spans="1:9" ht="25" customHeight="1">
      <c r="A7603" s="1"/>
      <c r="B7603" s="1">
        <v>355</v>
      </c>
      <c r="C7603" s="13" t="s">
        <v>50</v>
      </c>
      <c r="D7603" s="4">
        <v>45657</v>
      </c>
      <c r="E7603" s="4">
        <v>45679</v>
      </c>
      <c r="F7603" s="5">
        <v>2.6501995362399722</v>
      </c>
      <c r="G7603" s="5">
        <f>'PG facts'!D83</f>
        <v>0</v>
      </c>
      <c r="H7603" s="5">
        <f t="shared" si="236"/>
        <v>7.0235575818865632</v>
      </c>
      <c r="I7603" s="5">
        <f t="shared" si="237"/>
        <v>0</v>
      </c>
    </row>
    <row r="7604" spans="1:9" ht="25" customHeight="1">
      <c r="A7604" s="1"/>
      <c r="B7604" s="1">
        <v>355</v>
      </c>
      <c r="C7604" s="13" t="s">
        <v>50</v>
      </c>
      <c r="D7604" s="4">
        <v>45747</v>
      </c>
      <c r="E7604" s="4">
        <v>45771</v>
      </c>
      <c r="F7604" s="5">
        <v>2.7872397144634409</v>
      </c>
      <c r="G7604" s="5">
        <f>'PG facts'!D90</f>
        <v>1</v>
      </c>
      <c r="H7604" s="5">
        <f t="shared" si="236"/>
        <v>7.7687052258822433</v>
      </c>
      <c r="I7604" s="5">
        <f t="shared" si="237"/>
        <v>2.7872397144634409</v>
      </c>
    </row>
    <row r="7605" spans="1:9" ht="25" customHeight="1">
      <c r="A7605" s="1"/>
      <c r="B7605" s="1">
        <v>355</v>
      </c>
      <c r="C7605" s="13" t="s">
        <v>50</v>
      </c>
      <c r="D7605" s="4">
        <v>45838</v>
      </c>
      <c r="E7605" s="4">
        <v>45867</v>
      </c>
      <c r="F7605" s="5">
        <v>3.7498513143808809</v>
      </c>
      <c r="G7605" s="5">
        <f>'PG facts'!D97</f>
        <v>1</v>
      </c>
      <c r="H7605" s="5">
        <f t="shared" si="236"/>
        <v>14.06138487996402</v>
      </c>
      <c r="I7605" s="5">
        <f t="shared" si="237"/>
        <v>3.7498513143808809</v>
      </c>
    </row>
    <row r="7606" spans="1:9" ht="25" customHeight="1">
      <c r="A7606" s="1"/>
      <c r="B7606" s="1">
        <v>355</v>
      </c>
      <c r="C7606" s="13" t="s">
        <v>50</v>
      </c>
      <c r="D7606" s="4">
        <v>45930</v>
      </c>
      <c r="E7606" s="4">
        <v>45954</v>
      </c>
      <c r="F7606" s="5">
        <v>3.2332744751814912</v>
      </c>
      <c r="G7606" s="5">
        <f>'PG facts'!D104</f>
        <v>4</v>
      </c>
      <c r="H7606" s="5">
        <f t="shared" si="236"/>
        <v>10.454063831860148</v>
      </c>
      <c r="I7606" s="5">
        <f t="shared" si="237"/>
        <v>12.933097900725965</v>
      </c>
    </row>
    <row r="7607" spans="1:9" ht="25" customHeight="1">
      <c r="A7607" s="1"/>
      <c r="B7607" s="1">
        <v>356</v>
      </c>
      <c r="C7607" s="13" t="s">
        <v>47</v>
      </c>
      <c r="D7607" s="4">
        <v>44651</v>
      </c>
      <c r="E7607" s="4">
        <v>44671</v>
      </c>
      <c r="F7607" s="5">
        <v>3.5989104881054779</v>
      </c>
      <c r="G7607" s="5">
        <f>'PG facts'!D6</f>
        <v>-1</v>
      </c>
      <c r="H7607" s="5">
        <f t="shared" si="236"/>
        <v>12.952156701395609</v>
      </c>
      <c r="I7607" s="5">
        <f t="shared" si="237"/>
        <v>-3.5989104881054779</v>
      </c>
    </row>
    <row r="7608" spans="1:9" ht="25" customHeight="1">
      <c r="A7608" s="1"/>
      <c r="B7608" s="1">
        <v>356</v>
      </c>
      <c r="C7608" s="13" t="s">
        <v>47</v>
      </c>
      <c r="D7608" s="4">
        <v>44742</v>
      </c>
      <c r="E7608" s="4">
        <v>44771</v>
      </c>
      <c r="F7608" s="5">
        <v>-3.7966210073037132E-2</v>
      </c>
      <c r="G7608" s="5">
        <f>'PG facts'!D13</f>
        <v>-2</v>
      </c>
      <c r="H7608" s="5">
        <f t="shared" si="236"/>
        <v>1.4414331073099862E-3</v>
      </c>
      <c r="I7608" s="5">
        <f t="shared" si="237"/>
        <v>7.5932420146074264E-2</v>
      </c>
    </row>
    <row r="7609" spans="1:9" ht="25" customHeight="1">
      <c r="A7609" s="1"/>
      <c r="B7609" s="1">
        <v>356</v>
      </c>
      <c r="C7609" s="13" t="s">
        <v>47</v>
      </c>
      <c r="D7609" s="4">
        <v>44834</v>
      </c>
      <c r="E7609" s="4">
        <v>44853</v>
      </c>
      <c r="F7609" s="5">
        <v>-0.97428175390660288</v>
      </c>
      <c r="G7609" s="5">
        <f>'PG facts'!D20</f>
        <v>-1</v>
      </c>
      <c r="H7609" s="5">
        <f t="shared" si="236"/>
        <v>0.94922493599532631</v>
      </c>
      <c r="I7609" s="5">
        <f t="shared" si="237"/>
        <v>0.97428175390660288</v>
      </c>
    </row>
    <row r="7610" spans="1:9" ht="25" customHeight="1">
      <c r="A7610" s="1"/>
      <c r="B7610" s="1">
        <v>356</v>
      </c>
      <c r="C7610" s="13" t="s">
        <v>47</v>
      </c>
      <c r="D7610" s="4">
        <v>44926</v>
      </c>
      <c r="E7610" s="4">
        <v>44945</v>
      </c>
      <c r="F7610" s="5">
        <v>-1.7083333333333339</v>
      </c>
      <c r="G7610" s="5">
        <f>'PG facts'!D27</f>
        <v>-4</v>
      </c>
      <c r="H7610" s="5">
        <f t="shared" si="236"/>
        <v>2.9184027777777799</v>
      </c>
      <c r="I7610" s="5">
        <f t="shared" si="237"/>
        <v>6.8333333333333357</v>
      </c>
    </row>
    <row r="7611" spans="1:9" ht="25" customHeight="1">
      <c r="A7611" s="1"/>
      <c r="B7611" s="1">
        <v>356</v>
      </c>
      <c r="C7611" s="13" t="s">
        <v>47</v>
      </c>
      <c r="D7611" s="4">
        <v>45016</v>
      </c>
      <c r="E7611" s="4">
        <v>45037</v>
      </c>
      <c r="F7611" s="5">
        <v>-0.51383557261676094</v>
      </c>
      <c r="G7611" s="5">
        <f>'PG facts'!D34</f>
        <v>0</v>
      </c>
      <c r="H7611" s="5">
        <f t="shared" si="236"/>
        <v>0.26402699568639459</v>
      </c>
      <c r="I7611" s="5">
        <f t="shared" si="237"/>
        <v>0</v>
      </c>
    </row>
    <row r="7612" spans="1:9" ht="25" customHeight="1">
      <c r="A7612" s="1"/>
      <c r="B7612" s="1">
        <v>356</v>
      </c>
      <c r="C7612" s="13" t="s">
        <v>47</v>
      </c>
      <c r="D7612" s="4">
        <v>45107</v>
      </c>
      <c r="E7612" s="4">
        <v>45135</v>
      </c>
      <c r="F7612" s="5">
        <v>-0.38380425982749156</v>
      </c>
      <c r="G7612" s="5">
        <f>'PG facts'!D41</f>
        <v>-1</v>
      </c>
      <c r="H7612" s="5">
        <f t="shared" si="236"/>
        <v>0.14730570986172864</v>
      </c>
      <c r="I7612" s="5">
        <f t="shared" si="237"/>
        <v>0.38380425982749156</v>
      </c>
    </row>
    <row r="7613" spans="1:9" ht="25" customHeight="1">
      <c r="A7613" s="1"/>
      <c r="B7613" s="1">
        <v>356</v>
      </c>
      <c r="C7613" s="13" t="s">
        <v>47</v>
      </c>
      <c r="D7613" s="4">
        <v>45199</v>
      </c>
      <c r="E7613" s="4">
        <v>45217</v>
      </c>
      <c r="F7613" s="5">
        <v>1.1893013232362026</v>
      </c>
      <c r="G7613" s="5">
        <f>'PG facts'!D48</f>
        <v>0</v>
      </c>
      <c r="H7613" s="5">
        <f t="shared" si="236"/>
        <v>1.4144376374513825</v>
      </c>
      <c r="I7613" s="5">
        <f t="shared" si="237"/>
        <v>0</v>
      </c>
    </row>
    <row r="7614" spans="1:9" ht="25" customHeight="1">
      <c r="A7614" s="1"/>
      <c r="B7614" s="1">
        <v>356</v>
      </c>
      <c r="C7614" s="13" t="s">
        <v>47</v>
      </c>
      <c r="D7614" s="4">
        <v>45291</v>
      </c>
      <c r="E7614" s="4">
        <v>45314</v>
      </c>
      <c r="F7614" s="5">
        <v>2.2255192878338326</v>
      </c>
      <c r="G7614" s="5">
        <f>'PG facts'!D55</f>
        <v>-1</v>
      </c>
      <c r="H7614" s="5">
        <f t="shared" si="236"/>
        <v>4.9529361005204091</v>
      </c>
      <c r="I7614" s="5">
        <f t="shared" si="237"/>
        <v>-2.2255192878338326</v>
      </c>
    </row>
    <row r="7615" spans="1:9" ht="25" customHeight="1">
      <c r="A7615" s="1"/>
      <c r="B7615" s="1">
        <v>356</v>
      </c>
      <c r="C7615" s="13" t="s">
        <v>47</v>
      </c>
      <c r="D7615" s="4">
        <v>45382</v>
      </c>
      <c r="E7615" s="4">
        <v>45401</v>
      </c>
      <c r="F7615" s="5">
        <v>1.3726160091641626</v>
      </c>
      <c r="G7615" s="5">
        <f>'PG facts'!D62</f>
        <v>1</v>
      </c>
      <c r="H7615" s="5">
        <f t="shared" si="236"/>
        <v>1.8840747086137526</v>
      </c>
      <c r="I7615" s="5">
        <f t="shared" si="237"/>
        <v>1.3726160091641626</v>
      </c>
    </row>
    <row r="7616" spans="1:9" ht="25" customHeight="1">
      <c r="A7616" s="1"/>
      <c r="B7616" s="1">
        <v>356</v>
      </c>
      <c r="C7616" s="13" t="s">
        <v>47</v>
      </c>
      <c r="D7616" s="4">
        <v>45473</v>
      </c>
      <c r="E7616" s="4">
        <v>45503</v>
      </c>
      <c r="F7616" s="5">
        <v>2.2805943792830297</v>
      </c>
      <c r="G7616" s="5">
        <f>'PG facts'!D69</f>
        <v>1</v>
      </c>
      <c r="H7616" s="5">
        <f t="shared" si="236"/>
        <v>5.2011107228173472</v>
      </c>
      <c r="I7616" s="5">
        <f t="shared" si="237"/>
        <v>2.2805943792830297</v>
      </c>
    </row>
    <row r="7617" spans="1:9" ht="25" customHeight="1">
      <c r="A7617" s="1"/>
      <c r="B7617" s="1">
        <v>356</v>
      </c>
      <c r="C7617" s="13" t="s">
        <v>47</v>
      </c>
      <c r="D7617" s="4">
        <v>45565</v>
      </c>
      <c r="E7617" s="4">
        <v>45583</v>
      </c>
      <c r="F7617" s="5">
        <v>2.6501995362399722</v>
      </c>
      <c r="G7617" s="5">
        <f>'PG facts'!D76</f>
        <v>0</v>
      </c>
      <c r="H7617" s="5">
        <f t="shared" si="236"/>
        <v>7.0235575818865632</v>
      </c>
      <c r="I7617" s="5">
        <f t="shared" si="237"/>
        <v>0</v>
      </c>
    </row>
    <row r="7618" spans="1:9" ht="25" customHeight="1">
      <c r="A7618" s="1"/>
      <c r="B7618" s="1">
        <v>356</v>
      </c>
      <c r="C7618" s="13" t="s">
        <v>47</v>
      </c>
      <c r="D7618" s="4">
        <v>45657</v>
      </c>
      <c r="E7618" s="4">
        <v>45679</v>
      </c>
      <c r="F7618" s="5">
        <v>2.7872397144634409</v>
      </c>
      <c r="G7618" s="5">
        <f>'PG facts'!D83</f>
        <v>0</v>
      </c>
      <c r="H7618" s="5">
        <f t="shared" si="236"/>
        <v>7.7687052258822433</v>
      </c>
      <c r="I7618" s="5">
        <f t="shared" si="237"/>
        <v>0</v>
      </c>
    </row>
    <row r="7619" spans="1:9" ht="25" customHeight="1">
      <c r="A7619" s="1"/>
      <c r="B7619" s="1">
        <v>356</v>
      </c>
      <c r="C7619" s="13" t="s">
        <v>47</v>
      </c>
      <c r="D7619" s="4">
        <v>45747</v>
      </c>
      <c r="E7619" s="4">
        <v>45771</v>
      </c>
      <c r="F7619" s="5">
        <v>3.7498513143808809</v>
      </c>
      <c r="G7619" s="5">
        <f>'PG facts'!D90</f>
        <v>1</v>
      </c>
      <c r="H7619" s="5">
        <f t="shared" si="236"/>
        <v>14.06138487996402</v>
      </c>
      <c r="I7619" s="5">
        <f t="shared" si="237"/>
        <v>3.7498513143808809</v>
      </c>
    </row>
    <row r="7620" spans="1:9" ht="25" customHeight="1">
      <c r="A7620" s="1"/>
      <c r="B7620" s="1">
        <v>356</v>
      </c>
      <c r="C7620" s="13" t="s">
        <v>47</v>
      </c>
      <c r="D7620" s="4">
        <v>45838</v>
      </c>
      <c r="E7620" s="4">
        <v>45867</v>
      </c>
      <c r="F7620" s="5">
        <v>3.2332744751814912</v>
      </c>
      <c r="G7620" s="5">
        <f>'PG facts'!D97</f>
        <v>1</v>
      </c>
      <c r="H7620" s="5">
        <f t="shared" si="236"/>
        <v>10.454063831860148</v>
      </c>
      <c r="I7620" s="5">
        <f t="shared" si="237"/>
        <v>3.2332744751814912</v>
      </c>
    </row>
    <row r="7621" spans="1:9" ht="25" customHeight="1">
      <c r="A7621" s="1"/>
      <c r="B7621" s="1">
        <v>356</v>
      </c>
      <c r="C7621" s="13" t="s">
        <v>47</v>
      </c>
      <c r="D7621" s="4">
        <v>45930</v>
      </c>
      <c r="E7621" s="4">
        <v>45954</v>
      </c>
      <c r="F7621" s="5">
        <v>2.9967230915401322</v>
      </c>
      <c r="G7621" s="5">
        <f>'PG facts'!D104</f>
        <v>4</v>
      </c>
      <c r="H7621" s="5">
        <f t="shared" si="236"/>
        <v>8.9803492873698474</v>
      </c>
      <c r="I7621" s="5">
        <f t="shared" si="237"/>
        <v>11.986892366160529</v>
      </c>
    </row>
    <row r="7622" spans="1:9" ht="25" customHeight="1">
      <c r="A7622" s="1"/>
      <c r="B7622" s="1">
        <v>356</v>
      </c>
      <c r="C7622" s="13" t="s">
        <v>50</v>
      </c>
      <c r="D7622" s="4">
        <v>44742</v>
      </c>
      <c r="E7622" s="4">
        <v>44771</v>
      </c>
      <c r="F7622" s="5">
        <v>3.5989104881054779</v>
      </c>
      <c r="G7622" s="5">
        <f>'PG facts'!D13</f>
        <v>-2</v>
      </c>
      <c r="H7622" s="5">
        <f t="shared" ref="H7622:H7685" si="238">F7622^2</f>
        <v>12.952156701395609</v>
      </c>
      <c r="I7622" s="5">
        <f t="shared" ref="I7622:I7685" si="239">F7622*G7622</f>
        <v>-7.1978209762109557</v>
      </c>
    </row>
    <row r="7623" spans="1:9" ht="25" customHeight="1">
      <c r="A7623" s="1"/>
      <c r="B7623" s="1">
        <v>356</v>
      </c>
      <c r="C7623" s="13" t="s">
        <v>50</v>
      </c>
      <c r="D7623" s="4">
        <v>44834</v>
      </c>
      <c r="E7623" s="4">
        <v>44853</v>
      </c>
      <c r="F7623" s="5">
        <v>-3.7966210073037132E-2</v>
      </c>
      <c r="G7623" s="5">
        <f>'PG facts'!D20</f>
        <v>-1</v>
      </c>
      <c r="H7623" s="5">
        <f t="shared" si="238"/>
        <v>1.4414331073099862E-3</v>
      </c>
      <c r="I7623" s="5">
        <f t="shared" si="239"/>
        <v>3.7966210073037132E-2</v>
      </c>
    </row>
    <row r="7624" spans="1:9" ht="25" customHeight="1">
      <c r="A7624" s="1"/>
      <c r="B7624" s="1">
        <v>356</v>
      </c>
      <c r="C7624" s="13" t="s">
        <v>50</v>
      </c>
      <c r="D7624" s="4">
        <v>44926</v>
      </c>
      <c r="E7624" s="4">
        <v>44945</v>
      </c>
      <c r="F7624" s="5">
        <v>-0.97428175390660288</v>
      </c>
      <c r="G7624" s="5">
        <f>'PG facts'!D27</f>
        <v>-4</v>
      </c>
      <c r="H7624" s="5">
        <f t="shared" si="238"/>
        <v>0.94922493599532631</v>
      </c>
      <c r="I7624" s="5">
        <f t="shared" si="239"/>
        <v>3.8971270156264115</v>
      </c>
    </row>
    <row r="7625" spans="1:9" ht="25" customHeight="1">
      <c r="A7625" s="1"/>
      <c r="B7625" s="1">
        <v>356</v>
      </c>
      <c r="C7625" s="13" t="s">
        <v>50</v>
      </c>
      <c r="D7625" s="4">
        <v>45016</v>
      </c>
      <c r="E7625" s="4">
        <v>45037</v>
      </c>
      <c r="F7625" s="5">
        <v>-1.7083333333333339</v>
      </c>
      <c r="G7625" s="5">
        <f>'PG facts'!D34</f>
        <v>0</v>
      </c>
      <c r="H7625" s="5">
        <f t="shared" si="238"/>
        <v>2.9184027777777799</v>
      </c>
      <c r="I7625" s="5">
        <f t="shared" si="239"/>
        <v>0</v>
      </c>
    </row>
    <row r="7626" spans="1:9" ht="25" customHeight="1">
      <c r="A7626" s="1"/>
      <c r="B7626" s="1">
        <v>356</v>
      </c>
      <c r="C7626" s="13" t="s">
        <v>50</v>
      </c>
      <c r="D7626" s="4">
        <v>45107</v>
      </c>
      <c r="E7626" s="4">
        <v>45135</v>
      </c>
      <c r="F7626" s="5">
        <v>-0.51383557261676094</v>
      </c>
      <c r="G7626" s="5">
        <f>'PG facts'!D41</f>
        <v>-1</v>
      </c>
      <c r="H7626" s="5">
        <f t="shared" si="238"/>
        <v>0.26402699568639459</v>
      </c>
      <c r="I7626" s="5">
        <f t="shared" si="239"/>
        <v>0.51383557261676094</v>
      </c>
    </row>
    <row r="7627" spans="1:9" ht="25" customHeight="1">
      <c r="A7627" s="1"/>
      <c r="B7627" s="1">
        <v>356</v>
      </c>
      <c r="C7627" s="13" t="s">
        <v>50</v>
      </c>
      <c r="D7627" s="4">
        <v>45199</v>
      </c>
      <c r="E7627" s="4">
        <v>45217</v>
      </c>
      <c r="F7627" s="5">
        <v>-0.38380425982749156</v>
      </c>
      <c r="G7627" s="5">
        <f>'PG facts'!D48</f>
        <v>0</v>
      </c>
      <c r="H7627" s="5">
        <f t="shared" si="238"/>
        <v>0.14730570986172864</v>
      </c>
      <c r="I7627" s="5">
        <f t="shared" si="239"/>
        <v>0</v>
      </c>
    </row>
    <row r="7628" spans="1:9" ht="25" customHeight="1">
      <c r="A7628" s="1"/>
      <c r="B7628" s="1">
        <v>356</v>
      </c>
      <c r="C7628" s="13" t="s">
        <v>50</v>
      </c>
      <c r="D7628" s="4">
        <v>45291</v>
      </c>
      <c r="E7628" s="4">
        <v>45314</v>
      </c>
      <c r="F7628" s="5">
        <v>1.1893013232362026</v>
      </c>
      <c r="G7628" s="5">
        <f>'PG facts'!D55</f>
        <v>-1</v>
      </c>
      <c r="H7628" s="5">
        <f t="shared" si="238"/>
        <v>1.4144376374513825</v>
      </c>
      <c r="I7628" s="5">
        <f t="shared" si="239"/>
        <v>-1.1893013232362026</v>
      </c>
    </row>
    <row r="7629" spans="1:9" ht="25" customHeight="1">
      <c r="A7629" s="1"/>
      <c r="B7629" s="1">
        <v>356</v>
      </c>
      <c r="C7629" s="13" t="s">
        <v>50</v>
      </c>
      <c r="D7629" s="4">
        <v>45382</v>
      </c>
      <c r="E7629" s="4">
        <v>45401</v>
      </c>
      <c r="F7629" s="5">
        <v>2.2255192878338326</v>
      </c>
      <c r="G7629" s="5">
        <f>'PG facts'!D62</f>
        <v>1</v>
      </c>
      <c r="H7629" s="5">
        <f t="shared" si="238"/>
        <v>4.9529361005204091</v>
      </c>
      <c r="I7629" s="5">
        <f t="shared" si="239"/>
        <v>2.2255192878338326</v>
      </c>
    </row>
    <row r="7630" spans="1:9" ht="25" customHeight="1">
      <c r="A7630" s="1"/>
      <c r="B7630" s="1">
        <v>356</v>
      </c>
      <c r="C7630" s="13" t="s">
        <v>50</v>
      </c>
      <c r="D7630" s="4">
        <v>45473</v>
      </c>
      <c r="E7630" s="4">
        <v>45503</v>
      </c>
      <c r="F7630" s="5">
        <v>1.3726160091641626</v>
      </c>
      <c r="G7630" s="5">
        <f>'PG facts'!D69</f>
        <v>1</v>
      </c>
      <c r="H7630" s="5">
        <f t="shared" si="238"/>
        <v>1.8840747086137526</v>
      </c>
      <c r="I7630" s="5">
        <f t="shared" si="239"/>
        <v>1.3726160091641626</v>
      </c>
    </row>
    <row r="7631" spans="1:9" ht="25" customHeight="1">
      <c r="A7631" s="1"/>
      <c r="B7631" s="1">
        <v>356</v>
      </c>
      <c r="C7631" s="13" t="s">
        <v>50</v>
      </c>
      <c r="D7631" s="4">
        <v>45565</v>
      </c>
      <c r="E7631" s="4">
        <v>45583</v>
      </c>
      <c r="F7631" s="5">
        <v>2.2805943792830297</v>
      </c>
      <c r="G7631" s="5">
        <f>'PG facts'!D76</f>
        <v>0</v>
      </c>
      <c r="H7631" s="5">
        <f t="shared" si="238"/>
        <v>5.2011107228173472</v>
      </c>
      <c r="I7631" s="5">
        <f t="shared" si="239"/>
        <v>0</v>
      </c>
    </row>
    <row r="7632" spans="1:9" ht="25" customHeight="1">
      <c r="A7632" s="1"/>
      <c r="B7632" s="1">
        <v>356</v>
      </c>
      <c r="C7632" s="13" t="s">
        <v>50</v>
      </c>
      <c r="D7632" s="4">
        <v>45657</v>
      </c>
      <c r="E7632" s="4">
        <v>45679</v>
      </c>
      <c r="F7632" s="5">
        <v>2.6501995362399722</v>
      </c>
      <c r="G7632" s="5">
        <f>'PG facts'!D83</f>
        <v>0</v>
      </c>
      <c r="H7632" s="5">
        <f t="shared" si="238"/>
        <v>7.0235575818865632</v>
      </c>
      <c r="I7632" s="5">
        <f t="shared" si="239"/>
        <v>0</v>
      </c>
    </row>
    <row r="7633" spans="1:9" ht="25" customHeight="1">
      <c r="A7633" s="1"/>
      <c r="B7633" s="1">
        <v>356</v>
      </c>
      <c r="C7633" s="13" t="s">
        <v>50</v>
      </c>
      <c r="D7633" s="4">
        <v>45747</v>
      </c>
      <c r="E7633" s="4">
        <v>45771</v>
      </c>
      <c r="F7633" s="5">
        <v>2.7872397144634409</v>
      </c>
      <c r="G7633" s="5">
        <f>'PG facts'!D90</f>
        <v>1</v>
      </c>
      <c r="H7633" s="5">
        <f t="shared" si="238"/>
        <v>7.7687052258822433</v>
      </c>
      <c r="I7633" s="5">
        <f t="shared" si="239"/>
        <v>2.7872397144634409</v>
      </c>
    </row>
    <row r="7634" spans="1:9" ht="25" customHeight="1">
      <c r="A7634" s="1"/>
      <c r="B7634" s="1">
        <v>356</v>
      </c>
      <c r="C7634" s="13" t="s">
        <v>50</v>
      </c>
      <c r="D7634" s="4">
        <v>45838</v>
      </c>
      <c r="E7634" s="4">
        <v>45867</v>
      </c>
      <c r="F7634" s="5">
        <v>3.7498513143808809</v>
      </c>
      <c r="G7634" s="5">
        <f>'PG facts'!D97</f>
        <v>1</v>
      </c>
      <c r="H7634" s="5">
        <f t="shared" si="238"/>
        <v>14.06138487996402</v>
      </c>
      <c r="I7634" s="5">
        <f t="shared" si="239"/>
        <v>3.7498513143808809</v>
      </c>
    </row>
    <row r="7635" spans="1:9" ht="25" customHeight="1">
      <c r="A7635" s="1"/>
      <c r="B7635" s="1">
        <v>356</v>
      </c>
      <c r="C7635" s="13" t="s">
        <v>50</v>
      </c>
      <c r="D7635" s="4">
        <v>45930</v>
      </c>
      <c r="E7635" s="4">
        <v>45954</v>
      </c>
      <c r="F7635" s="5">
        <v>3.2332744751814912</v>
      </c>
      <c r="G7635" s="5">
        <f>'PG facts'!D104</f>
        <v>4</v>
      </c>
      <c r="H7635" s="5">
        <f t="shared" si="238"/>
        <v>10.454063831860148</v>
      </c>
      <c r="I7635" s="5">
        <f t="shared" si="239"/>
        <v>12.933097900725965</v>
      </c>
    </row>
    <row r="7636" spans="1:9" ht="25" customHeight="1">
      <c r="A7636" s="1"/>
      <c r="B7636" s="1">
        <v>357</v>
      </c>
      <c r="C7636" s="13" t="s">
        <v>47</v>
      </c>
      <c r="D7636" s="4">
        <v>44651</v>
      </c>
      <c r="E7636" s="4">
        <v>44671</v>
      </c>
      <c r="F7636" s="5">
        <v>3.5989104881054779</v>
      </c>
      <c r="G7636" s="5">
        <f>'PG facts'!D7</f>
        <v>1</v>
      </c>
      <c r="H7636" s="5">
        <f t="shared" si="238"/>
        <v>12.952156701395609</v>
      </c>
      <c r="I7636" s="5">
        <f t="shared" si="239"/>
        <v>3.5989104881054779</v>
      </c>
    </row>
    <row r="7637" spans="1:9" ht="25" customHeight="1">
      <c r="A7637" s="1"/>
      <c r="B7637" s="1">
        <v>357</v>
      </c>
      <c r="C7637" s="13" t="s">
        <v>47</v>
      </c>
      <c r="D7637" s="4">
        <v>44742</v>
      </c>
      <c r="E7637" s="4">
        <v>44771</v>
      </c>
      <c r="F7637" s="5">
        <v>-3.7966210073037132E-2</v>
      </c>
      <c r="G7637" s="5">
        <f>'PG facts'!D14</f>
        <v>-2</v>
      </c>
      <c r="H7637" s="5">
        <f t="shared" si="238"/>
        <v>1.4414331073099862E-3</v>
      </c>
      <c r="I7637" s="5">
        <f t="shared" si="239"/>
        <v>7.5932420146074264E-2</v>
      </c>
    </row>
    <row r="7638" spans="1:9" ht="25" customHeight="1">
      <c r="A7638" s="1"/>
      <c r="B7638" s="1">
        <v>357</v>
      </c>
      <c r="C7638" s="13" t="s">
        <v>47</v>
      </c>
      <c r="D7638" s="4">
        <v>44834</v>
      </c>
      <c r="E7638" s="4">
        <v>44853</v>
      </c>
      <c r="F7638" s="5">
        <v>-0.97428175390660288</v>
      </c>
      <c r="G7638" s="5">
        <f>'PG facts'!D21</f>
        <v>1</v>
      </c>
      <c r="H7638" s="5">
        <f t="shared" si="238"/>
        <v>0.94922493599532631</v>
      </c>
      <c r="I7638" s="5">
        <f t="shared" si="239"/>
        <v>-0.97428175390660288</v>
      </c>
    </row>
    <row r="7639" spans="1:9" ht="25" customHeight="1">
      <c r="A7639" s="1"/>
      <c r="B7639" s="1">
        <v>357</v>
      </c>
      <c r="C7639" s="13" t="s">
        <v>47</v>
      </c>
      <c r="D7639" s="4">
        <v>44926</v>
      </c>
      <c r="E7639" s="4">
        <v>44945</v>
      </c>
      <c r="F7639" s="5">
        <v>-1.7083333333333339</v>
      </c>
      <c r="G7639" s="5">
        <f>'PG facts'!D28</f>
        <v>-8</v>
      </c>
      <c r="H7639" s="5">
        <f t="shared" si="238"/>
        <v>2.9184027777777799</v>
      </c>
      <c r="I7639" s="5">
        <f t="shared" si="239"/>
        <v>13.666666666666671</v>
      </c>
    </row>
    <row r="7640" spans="1:9" ht="25" customHeight="1">
      <c r="A7640" s="1"/>
      <c r="B7640" s="1">
        <v>357</v>
      </c>
      <c r="C7640" s="13" t="s">
        <v>47</v>
      </c>
      <c r="D7640" s="4">
        <v>45016</v>
      </c>
      <c r="E7640" s="4">
        <v>45037</v>
      </c>
      <c r="F7640" s="5">
        <v>-0.51383557261676094</v>
      </c>
      <c r="G7640" s="5">
        <f>'PG facts'!D35</f>
        <v>-1</v>
      </c>
      <c r="H7640" s="5">
        <f t="shared" si="238"/>
        <v>0.26402699568639459</v>
      </c>
      <c r="I7640" s="5">
        <f t="shared" si="239"/>
        <v>0.51383557261676094</v>
      </c>
    </row>
    <row r="7641" spans="1:9" ht="25" customHeight="1">
      <c r="A7641" s="1"/>
      <c r="B7641" s="1">
        <v>357</v>
      </c>
      <c r="C7641" s="13" t="s">
        <v>47</v>
      </c>
      <c r="D7641" s="4">
        <v>45107</v>
      </c>
      <c r="E7641" s="4">
        <v>45135</v>
      </c>
      <c r="F7641" s="5">
        <v>-0.38380425982749156</v>
      </c>
      <c r="G7641" s="5">
        <f>'PG facts'!D42</f>
        <v>-1</v>
      </c>
      <c r="H7641" s="5">
        <f t="shared" si="238"/>
        <v>0.14730570986172864</v>
      </c>
      <c r="I7641" s="5">
        <f t="shared" si="239"/>
        <v>0.38380425982749156</v>
      </c>
    </row>
    <row r="7642" spans="1:9" ht="25" customHeight="1">
      <c r="A7642" s="1"/>
      <c r="B7642" s="1">
        <v>357</v>
      </c>
      <c r="C7642" s="13" t="s">
        <v>47</v>
      </c>
      <c r="D7642" s="4">
        <v>45199</v>
      </c>
      <c r="E7642" s="4">
        <v>45217</v>
      </c>
      <c r="F7642" s="5">
        <v>1.1893013232362026</v>
      </c>
      <c r="G7642" s="5">
        <f>'PG facts'!D49</f>
        <v>-2</v>
      </c>
      <c r="H7642" s="5">
        <f t="shared" si="238"/>
        <v>1.4144376374513825</v>
      </c>
      <c r="I7642" s="5">
        <f t="shared" si="239"/>
        <v>-2.3786026464724053</v>
      </c>
    </row>
    <row r="7643" spans="1:9" ht="25" customHeight="1">
      <c r="A7643" s="1"/>
      <c r="B7643" s="1">
        <v>357</v>
      </c>
      <c r="C7643" s="13" t="s">
        <v>47</v>
      </c>
      <c r="D7643" s="4">
        <v>45291</v>
      </c>
      <c r="E7643" s="4">
        <v>45314</v>
      </c>
      <c r="F7643" s="5">
        <v>2.2255192878338326</v>
      </c>
      <c r="G7643" s="5">
        <f>'PG facts'!D56</f>
        <v>1</v>
      </c>
      <c r="H7643" s="5">
        <f t="shared" si="238"/>
        <v>4.9529361005204091</v>
      </c>
      <c r="I7643" s="5">
        <f t="shared" si="239"/>
        <v>2.2255192878338326</v>
      </c>
    </row>
    <row r="7644" spans="1:9" ht="25" customHeight="1">
      <c r="A7644" s="1"/>
      <c r="B7644" s="1">
        <v>357</v>
      </c>
      <c r="C7644" s="13" t="s">
        <v>47</v>
      </c>
      <c r="D7644" s="4">
        <v>45382</v>
      </c>
      <c r="E7644" s="4">
        <v>45401</v>
      </c>
      <c r="F7644" s="5">
        <v>1.3726160091641626</v>
      </c>
      <c r="G7644" s="5">
        <f>'PG facts'!D63</f>
        <v>2</v>
      </c>
      <c r="H7644" s="5">
        <f t="shared" si="238"/>
        <v>1.8840747086137526</v>
      </c>
      <c r="I7644" s="5">
        <f t="shared" si="239"/>
        <v>2.7452320183283252</v>
      </c>
    </row>
    <row r="7645" spans="1:9" ht="25" customHeight="1">
      <c r="A7645" s="1"/>
      <c r="B7645" s="1">
        <v>357</v>
      </c>
      <c r="C7645" s="13" t="s">
        <v>47</v>
      </c>
      <c r="D7645" s="4">
        <v>45473</v>
      </c>
      <c r="E7645" s="4">
        <v>45503</v>
      </c>
      <c r="F7645" s="5">
        <v>2.2805943792830297</v>
      </c>
      <c r="G7645" s="5">
        <f>'PG facts'!D70</f>
        <v>2</v>
      </c>
      <c r="H7645" s="5">
        <f t="shared" si="238"/>
        <v>5.2011107228173472</v>
      </c>
      <c r="I7645" s="5">
        <f t="shared" si="239"/>
        <v>4.5611887585660593</v>
      </c>
    </row>
    <row r="7646" spans="1:9" ht="25" customHeight="1">
      <c r="A7646" s="1"/>
      <c r="B7646" s="1">
        <v>357</v>
      </c>
      <c r="C7646" s="13" t="s">
        <v>47</v>
      </c>
      <c r="D7646" s="4">
        <v>45565</v>
      </c>
      <c r="E7646" s="4">
        <v>45583</v>
      </c>
      <c r="F7646" s="5">
        <v>2.6501995362399722</v>
      </c>
      <c r="G7646" s="5">
        <f>'PG facts'!D77</f>
        <v>5</v>
      </c>
      <c r="H7646" s="5">
        <f t="shared" si="238"/>
        <v>7.0235575818865632</v>
      </c>
      <c r="I7646" s="5">
        <f t="shared" si="239"/>
        <v>13.250997681199861</v>
      </c>
    </row>
    <row r="7647" spans="1:9" ht="25" customHeight="1">
      <c r="A7647" s="1"/>
      <c r="B7647" s="1">
        <v>357</v>
      </c>
      <c r="C7647" s="13" t="s">
        <v>47</v>
      </c>
      <c r="D7647" s="4">
        <v>45657</v>
      </c>
      <c r="E7647" s="4">
        <v>45679</v>
      </c>
      <c r="F7647" s="5">
        <v>2.7872397144634409</v>
      </c>
      <c r="G7647" s="5">
        <f>'PG facts'!D84</f>
        <v>2</v>
      </c>
      <c r="H7647" s="5">
        <f t="shared" si="238"/>
        <v>7.7687052258822433</v>
      </c>
      <c r="I7647" s="5">
        <f t="shared" si="239"/>
        <v>5.5744794289268818</v>
      </c>
    </row>
    <row r="7648" spans="1:9" ht="25" customHeight="1">
      <c r="A7648" s="1"/>
      <c r="B7648" s="1">
        <v>357</v>
      </c>
      <c r="C7648" s="13" t="s">
        <v>47</v>
      </c>
      <c r="D7648" s="4">
        <v>45747</v>
      </c>
      <c r="E7648" s="4">
        <v>45771</v>
      </c>
      <c r="F7648" s="5">
        <v>3.7498513143808809</v>
      </c>
      <c r="G7648" s="5">
        <f>'PG facts'!D91</f>
        <v>1</v>
      </c>
      <c r="H7648" s="5">
        <f t="shared" si="238"/>
        <v>14.06138487996402</v>
      </c>
      <c r="I7648" s="5">
        <f t="shared" si="239"/>
        <v>3.7498513143808809</v>
      </c>
    </row>
    <row r="7649" spans="1:9" ht="25" customHeight="1">
      <c r="A7649" s="1"/>
      <c r="B7649" s="1">
        <v>357</v>
      </c>
      <c r="C7649" s="13" t="s">
        <v>47</v>
      </c>
      <c r="D7649" s="4">
        <v>45838</v>
      </c>
      <c r="E7649" s="4">
        <v>45867</v>
      </c>
      <c r="F7649" s="5">
        <v>3.2332744751814912</v>
      </c>
      <c r="G7649" s="5">
        <f>'PG facts'!D98</f>
        <v>-1</v>
      </c>
      <c r="H7649" s="5">
        <f t="shared" si="238"/>
        <v>10.454063831860148</v>
      </c>
      <c r="I7649" s="5">
        <f t="shared" si="239"/>
        <v>-3.2332744751814912</v>
      </c>
    </row>
    <row r="7650" spans="1:9" ht="25" customHeight="1">
      <c r="A7650" s="1"/>
      <c r="B7650" s="1">
        <v>357</v>
      </c>
      <c r="C7650" s="13" t="s">
        <v>50</v>
      </c>
      <c r="D7650" s="4">
        <v>44742</v>
      </c>
      <c r="E7650" s="4">
        <v>44771</v>
      </c>
      <c r="F7650" s="5">
        <v>3.5989104881054779</v>
      </c>
      <c r="G7650" s="5">
        <f>'PG facts'!D14</f>
        <v>-2</v>
      </c>
      <c r="H7650" s="5">
        <f t="shared" si="238"/>
        <v>12.952156701395609</v>
      </c>
      <c r="I7650" s="5">
        <f t="shared" si="239"/>
        <v>-7.1978209762109557</v>
      </c>
    </row>
    <row r="7651" spans="1:9" ht="25" customHeight="1">
      <c r="A7651" s="1"/>
      <c r="B7651" s="1">
        <v>357</v>
      </c>
      <c r="C7651" s="13" t="s">
        <v>50</v>
      </c>
      <c r="D7651" s="4">
        <v>44834</v>
      </c>
      <c r="E7651" s="4">
        <v>44853</v>
      </c>
      <c r="F7651" s="5">
        <v>-3.7966210073037132E-2</v>
      </c>
      <c r="G7651" s="5">
        <f>'PG facts'!D21</f>
        <v>1</v>
      </c>
      <c r="H7651" s="5">
        <f t="shared" si="238"/>
        <v>1.4414331073099862E-3</v>
      </c>
      <c r="I7651" s="5">
        <f t="shared" si="239"/>
        <v>-3.7966210073037132E-2</v>
      </c>
    </row>
    <row r="7652" spans="1:9" ht="25" customHeight="1">
      <c r="A7652" s="1"/>
      <c r="B7652" s="1">
        <v>357</v>
      </c>
      <c r="C7652" s="13" t="s">
        <v>50</v>
      </c>
      <c r="D7652" s="4">
        <v>44926</v>
      </c>
      <c r="E7652" s="4">
        <v>44945</v>
      </c>
      <c r="F7652" s="5">
        <v>-0.97428175390660288</v>
      </c>
      <c r="G7652" s="5">
        <f>'PG facts'!D28</f>
        <v>-8</v>
      </c>
      <c r="H7652" s="5">
        <f t="shared" si="238"/>
        <v>0.94922493599532631</v>
      </c>
      <c r="I7652" s="5">
        <f t="shared" si="239"/>
        <v>7.794254031252823</v>
      </c>
    </row>
    <row r="7653" spans="1:9" ht="25" customHeight="1">
      <c r="A7653" s="1"/>
      <c r="B7653" s="1">
        <v>357</v>
      </c>
      <c r="C7653" s="13" t="s">
        <v>50</v>
      </c>
      <c r="D7653" s="4">
        <v>45016</v>
      </c>
      <c r="E7653" s="4">
        <v>45037</v>
      </c>
      <c r="F7653" s="5">
        <v>-1.7083333333333339</v>
      </c>
      <c r="G7653" s="5">
        <f>'PG facts'!D35</f>
        <v>-1</v>
      </c>
      <c r="H7653" s="5">
        <f t="shared" si="238"/>
        <v>2.9184027777777799</v>
      </c>
      <c r="I7653" s="5">
        <f t="shared" si="239"/>
        <v>1.7083333333333339</v>
      </c>
    </row>
    <row r="7654" spans="1:9" ht="25" customHeight="1">
      <c r="A7654" s="1"/>
      <c r="B7654" s="1">
        <v>357</v>
      </c>
      <c r="C7654" s="13" t="s">
        <v>50</v>
      </c>
      <c r="D7654" s="4">
        <v>45107</v>
      </c>
      <c r="E7654" s="4">
        <v>45135</v>
      </c>
      <c r="F7654" s="5">
        <v>-0.51383557261676094</v>
      </c>
      <c r="G7654" s="5">
        <f>'PG facts'!D42</f>
        <v>-1</v>
      </c>
      <c r="H7654" s="5">
        <f t="shared" si="238"/>
        <v>0.26402699568639459</v>
      </c>
      <c r="I7654" s="5">
        <f t="shared" si="239"/>
        <v>0.51383557261676094</v>
      </c>
    </row>
    <row r="7655" spans="1:9" ht="25" customHeight="1">
      <c r="A7655" s="1"/>
      <c r="B7655" s="1">
        <v>357</v>
      </c>
      <c r="C7655" s="13" t="s">
        <v>50</v>
      </c>
      <c r="D7655" s="4">
        <v>45199</v>
      </c>
      <c r="E7655" s="4">
        <v>45217</v>
      </c>
      <c r="F7655" s="5">
        <v>-0.38380425982749156</v>
      </c>
      <c r="G7655" s="5">
        <f>'PG facts'!D49</f>
        <v>-2</v>
      </c>
      <c r="H7655" s="5">
        <f t="shared" si="238"/>
        <v>0.14730570986172864</v>
      </c>
      <c r="I7655" s="5">
        <f t="shared" si="239"/>
        <v>0.76760851965498311</v>
      </c>
    </row>
    <row r="7656" spans="1:9" ht="25" customHeight="1">
      <c r="A7656" s="1"/>
      <c r="B7656" s="1">
        <v>357</v>
      </c>
      <c r="C7656" s="13" t="s">
        <v>50</v>
      </c>
      <c r="D7656" s="4">
        <v>45291</v>
      </c>
      <c r="E7656" s="4">
        <v>45314</v>
      </c>
      <c r="F7656" s="5">
        <v>1.1893013232362026</v>
      </c>
      <c r="G7656" s="5">
        <f>'PG facts'!D56</f>
        <v>1</v>
      </c>
      <c r="H7656" s="5">
        <f t="shared" si="238"/>
        <v>1.4144376374513825</v>
      </c>
      <c r="I7656" s="5">
        <f t="shared" si="239"/>
        <v>1.1893013232362026</v>
      </c>
    </row>
    <row r="7657" spans="1:9" ht="25" customHeight="1">
      <c r="A7657" s="1"/>
      <c r="B7657" s="1">
        <v>357</v>
      </c>
      <c r="C7657" s="13" t="s">
        <v>50</v>
      </c>
      <c r="D7657" s="4">
        <v>45382</v>
      </c>
      <c r="E7657" s="4">
        <v>45401</v>
      </c>
      <c r="F7657" s="5">
        <v>2.2255192878338326</v>
      </c>
      <c r="G7657" s="5">
        <f>'PG facts'!D63</f>
        <v>2</v>
      </c>
      <c r="H7657" s="5">
        <f t="shared" si="238"/>
        <v>4.9529361005204091</v>
      </c>
      <c r="I7657" s="5">
        <f t="shared" si="239"/>
        <v>4.4510385756676651</v>
      </c>
    </row>
    <row r="7658" spans="1:9" ht="25" customHeight="1">
      <c r="A7658" s="1"/>
      <c r="B7658" s="1">
        <v>357</v>
      </c>
      <c r="C7658" s="13" t="s">
        <v>50</v>
      </c>
      <c r="D7658" s="4">
        <v>45473</v>
      </c>
      <c r="E7658" s="4">
        <v>45503</v>
      </c>
      <c r="F7658" s="5">
        <v>1.3726160091641626</v>
      </c>
      <c r="G7658" s="5">
        <f>'PG facts'!D70</f>
        <v>2</v>
      </c>
      <c r="H7658" s="5">
        <f t="shared" si="238"/>
        <v>1.8840747086137526</v>
      </c>
      <c r="I7658" s="5">
        <f t="shared" si="239"/>
        <v>2.7452320183283252</v>
      </c>
    </row>
    <row r="7659" spans="1:9" ht="25" customHeight="1">
      <c r="A7659" s="1"/>
      <c r="B7659" s="1">
        <v>357</v>
      </c>
      <c r="C7659" s="13" t="s">
        <v>50</v>
      </c>
      <c r="D7659" s="4">
        <v>45565</v>
      </c>
      <c r="E7659" s="4">
        <v>45583</v>
      </c>
      <c r="F7659" s="5">
        <v>2.2805943792830297</v>
      </c>
      <c r="G7659" s="5">
        <f>'PG facts'!D77</f>
        <v>5</v>
      </c>
      <c r="H7659" s="5">
        <f t="shared" si="238"/>
        <v>5.2011107228173472</v>
      </c>
      <c r="I7659" s="5">
        <f t="shared" si="239"/>
        <v>11.402971896415149</v>
      </c>
    </row>
    <row r="7660" spans="1:9" ht="25" customHeight="1">
      <c r="A7660" s="1"/>
      <c r="B7660" s="1">
        <v>357</v>
      </c>
      <c r="C7660" s="13" t="s">
        <v>50</v>
      </c>
      <c r="D7660" s="4">
        <v>45657</v>
      </c>
      <c r="E7660" s="4">
        <v>45679</v>
      </c>
      <c r="F7660" s="5">
        <v>2.6501995362399722</v>
      </c>
      <c r="G7660" s="5">
        <f>'PG facts'!D84</f>
        <v>2</v>
      </c>
      <c r="H7660" s="5">
        <f t="shared" si="238"/>
        <v>7.0235575818865632</v>
      </c>
      <c r="I7660" s="5">
        <f t="shared" si="239"/>
        <v>5.3003990724799444</v>
      </c>
    </row>
    <row r="7661" spans="1:9" ht="25" customHeight="1">
      <c r="A7661" s="1"/>
      <c r="B7661" s="1">
        <v>357</v>
      </c>
      <c r="C7661" s="13" t="s">
        <v>50</v>
      </c>
      <c r="D7661" s="4">
        <v>45747</v>
      </c>
      <c r="E7661" s="4">
        <v>45771</v>
      </c>
      <c r="F7661" s="5">
        <v>2.7872397144634409</v>
      </c>
      <c r="G7661" s="5">
        <f>'PG facts'!D91</f>
        <v>1</v>
      </c>
      <c r="H7661" s="5">
        <f t="shared" si="238"/>
        <v>7.7687052258822433</v>
      </c>
      <c r="I7661" s="5">
        <f t="shared" si="239"/>
        <v>2.7872397144634409</v>
      </c>
    </row>
    <row r="7662" spans="1:9" ht="25" customHeight="1">
      <c r="A7662" s="1"/>
      <c r="B7662" s="1">
        <v>357</v>
      </c>
      <c r="C7662" s="13" t="s">
        <v>50</v>
      </c>
      <c r="D7662" s="4">
        <v>45838</v>
      </c>
      <c r="E7662" s="4">
        <v>45867</v>
      </c>
      <c r="F7662" s="5">
        <v>3.7498513143808809</v>
      </c>
      <c r="G7662" s="5">
        <f>'PG facts'!D98</f>
        <v>-1</v>
      </c>
      <c r="H7662" s="5">
        <f t="shared" si="238"/>
        <v>14.06138487996402</v>
      </c>
      <c r="I7662" s="5">
        <f t="shared" si="239"/>
        <v>-3.7498513143808809</v>
      </c>
    </row>
    <row r="7663" spans="1:9" ht="25" customHeight="1">
      <c r="A7663" s="1"/>
      <c r="B7663" s="1">
        <v>358</v>
      </c>
      <c r="C7663" s="13" t="s">
        <v>47</v>
      </c>
      <c r="D7663" s="4">
        <v>44651</v>
      </c>
      <c r="E7663" s="4">
        <v>44671</v>
      </c>
      <c r="F7663" s="5">
        <v>3.5989104881054779</v>
      </c>
      <c r="G7663" s="5">
        <f>'PG facts'!D7</f>
        <v>1</v>
      </c>
      <c r="H7663" s="5">
        <f t="shared" si="238"/>
        <v>12.952156701395609</v>
      </c>
      <c r="I7663" s="5">
        <f t="shared" si="239"/>
        <v>3.5989104881054779</v>
      </c>
    </row>
    <row r="7664" spans="1:9" ht="25" customHeight="1">
      <c r="A7664" s="1"/>
      <c r="B7664" s="1">
        <v>358</v>
      </c>
      <c r="C7664" s="13" t="s">
        <v>47</v>
      </c>
      <c r="D7664" s="4">
        <v>44742</v>
      </c>
      <c r="E7664" s="4">
        <v>44771</v>
      </c>
      <c r="F7664" s="5">
        <v>-3.7966210073037132E-2</v>
      </c>
      <c r="G7664" s="5">
        <f>'PG facts'!D14</f>
        <v>-2</v>
      </c>
      <c r="H7664" s="5">
        <f t="shared" si="238"/>
        <v>1.4414331073099862E-3</v>
      </c>
      <c r="I7664" s="5">
        <f t="shared" si="239"/>
        <v>7.5932420146074264E-2</v>
      </c>
    </row>
    <row r="7665" spans="1:9" ht="25" customHeight="1">
      <c r="A7665" s="1"/>
      <c r="B7665" s="1">
        <v>358</v>
      </c>
      <c r="C7665" s="13" t="s">
        <v>47</v>
      </c>
      <c r="D7665" s="4">
        <v>44834</v>
      </c>
      <c r="E7665" s="4">
        <v>44853</v>
      </c>
      <c r="F7665" s="5">
        <v>-0.97428175390660288</v>
      </c>
      <c r="G7665" s="5">
        <f>'PG facts'!D21</f>
        <v>1</v>
      </c>
      <c r="H7665" s="5">
        <f t="shared" si="238"/>
        <v>0.94922493599532631</v>
      </c>
      <c r="I7665" s="5">
        <f t="shared" si="239"/>
        <v>-0.97428175390660288</v>
      </c>
    </row>
    <row r="7666" spans="1:9" ht="25" customHeight="1">
      <c r="A7666" s="1"/>
      <c r="B7666" s="1">
        <v>358</v>
      </c>
      <c r="C7666" s="13" t="s">
        <v>47</v>
      </c>
      <c r="D7666" s="4">
        <v>44926</v>
      </c>
      <c r="E7666" s="4">
        <v>44945</v>
      </c>
      <c r="F7666" s="5">
        <v>-1.7083333333333339</v>
      </c>
      <c r="G7666" s="5">
        <f>'PG facts'!D28</f>
        <v>-8</v>
      </c>
      <c r="H7666" s="5">
        <f t="shared" si="238"/>
        <v>2.9184027777777799</v>
      </c>
      <c r="I7666" s="5">
        <f t="shared" si="239"/>
        <v>13.666666666666671</v>
      </c>
    </row>
    <row r="7667" spans="1:9" ht="25" customHeight="1">
      <c r="A7667" s="1"/>
      <c r="B7667" s="1">
        <v>358</v>
      </c>
      <c r="C7667" s="13" t="s">
        <v>47</v>
      </c>
      <c r="D7667" s="4">
        <v>45016</v>
      </c>
      <c r="E7667" s="4">
        <v>45037</v>
      </c>
      <c r="F7667" s="5">
        <v>-0.51383557261676094</v>
      </c>
      <c r="G7667" s="5">
        <f>'PG facts'!D35</f>
        <v>-1</v>
      </c>
      <c r="H7667" s="5">
        <f t="shared" si="238"/>
        <v>0.26402699568639459</v>
      </c>
      <c r="I7667" s="5">
        <f t="shared" si="239"/>
        <v>0.51383557261676094</v>
      </c>
    </row>
    <row r="7668" spans="1:9" ht="25" customHeight="1">
      <c r="A7668" s="1"/>
      <c r="B7668" s="1">
        <v>358</v>
      </c>
      <c r="C7668" s="13" t="s">
        <v>47</v>
      </c>
      <c r="D7668" s="4">
        <v>45107</v>
      </c>
      <c r="E7668" s="4">
        <v>45135</v>
      </c>
      <c r="F7668" s="5">
        <v>-0.38380425982749156</v>
      </c>
      <c r="G7668" s="5">
        <f>'PG facts'!D42</f>
        <v>-1</v>
      </c>
      <c r="H7668" s="5">
        <f t="shared" si="238"/>
        <v>0.14730570986172864</v>
      </c>
      <c r="I7668" s="5">
        <f t="shared" si="239"/>
        <v>0.38380425982749156</v>
      </c>
    </row>
    <row r="7669" spans="1:9" ht="25" customHeight="1">
      <c r="A7669" s="1"/>
      <c r="B7669" s="1">
        <v>358</v>
      </c>
      <c r="C7669" s="13" t="s">
        <v>47</v>
      </c>
      <c r="D7669" s="4">
        <v>45199</v>
      </c>
      <c r="E7669" s="4">
        <v>45217</v>
      </c>
      <c r="F7669" s="5">
        <v>1.1893013232362026</v>
      </c>
      <c r="G7669" s="5">
        <f>'PG facts'!D49</f>
        <v>-2</v>
      </c>
      <c r="H7669" s="5">
        <f t="shared" si="238"/>
        <v>1.4144376374513825</v>
      </c>
      <c r="I7669" s="5">
        <f t="shared" si="239"/>
        <v>-2.3786026464724053</v>
      </c>
    </row>
    <row r="7670" spans="1:9" ht="25" customHeight="1">
      <c r="A7670" s="1"/>
      <c r="B7670" s="1">
        <v>358</v>
      </c>
      <c r="C7670" s="13" t="s">
        <v>47</v>
      </c>
      <c r="D7670" s="4">
        <v>45291</v>
      </c>
      <c r="E7670" s="4">
        <v>45314</v>
      </c>
      <c r="F7670" s="5">
        <v>2.2255192878338326</v>
      </c>
      <c r="G7670" s="5">
        <f>'PG facts'!D56</f>
        <v>1</v>
      </c>
      <c r="H7670" s="5">
        <f t="shared" si="238"/>
        <v>4.9529361005204091</v>
      </c>
      <c r="I7670" s="5">
        <f t="shared" si="239"/>
        <v>2.2255192878338326</v>
      </c>
    </row>
    <row r="7671" spans="1:9" ht="25" customHeight="1">
      <c r="A7671" s="1"/>
      <c r="B7671" s="1">
        <v>358</v>
      </c>
      <c r="C7671" s="13" t="s">
        <v>47</v>
      </c>
      <c r="D7671" s="4">
        <v>45382</v>
      </c>
      <c r="E7671" s="4">
        <v>45401</v>
      </c>
      <c r="F7671" s="5">
        <v>1.3726160091641626</v>
      </c>
      <c r="G7671" s="5">
        <f>'PG facts'!D63</f>
        <v>2</v>
      </c>
      <c r="H7671" s="5">
        <f t="shared" si="238"/>
        <v>1.8840747086137526</v>
      </c>
      <c r="I7671" s="5">
        <f t="shared" si="239"/>
        <v>2.7452320183283252</v>
      </c>
    </row>
    <row r="7672" spans="1:9" ht="25" customHeight="1">
      <c r="A7672" s="1"/>
      <c r="B7672" s="1">
        <v>358</v>
      </c>
      <c r="C7672" s="13" t="s">
        <v>47</v>
      </c>
      <c r="D7672" s="4">
        <v>45473</v>
      </c>
      <c r="E7672" s="4">
        <v>45503</v>
      </c>
      <c r="F7672" s="5">
        <v>2.2805943792830297</v>
      </c>
      <c r="G7672" s="5">
        <f>'PG facts'!D70</f>
        <v>2</v>
      </c>
      <c r="H7672" s="5">
        <f t="shared" si="238"/>
        <v>5.2011107228173472</v>
      </c>
      <c r="I7672" s="5">
        <f t="shared" si="239"/>
        <v>4.5611887585660593</v>
      </c>
    </row>
    <row r="7673" spans="1:9" ht="25" customHeight="1">
      <c r="A7673" s="1"/>
      <c r="B7673" s="1">
        <v>358</v>
      </c>
      <c r="C7673" s="13" t="s">
        <v>47</v>
      </c>
      <c r="D7673" s="4">
        <v>45565</v>
      </c>
      <c r="E7673" s="4">
        <v>45583</v>
      </c>
      <c r="F7673" s="5">
        <v>2.6501995362399722</v>
      </c>
      <c r="G7673" s="5">
        <f>'PG facts'!D77</f>
        <v>5</v>
      </c>
      <c r="H7673" s="5">
        <f t="shared" si="238"/>
        <v>7.0235575818865632</v>
      </c>
      <c r="I7673" s="5">
        <f t="shared" si="239"/>
        <v>13.250997681199861</v>
      </c>
    </row>
    <row r="7674" spans="1:9" ht="25" customHeight="1">
      <c r="A7674" s="1"/>
      <c r="B7674" s="1">
        <v>358</v>
      </c>
      <c r="C7674" s="13" t="s">
        <v>47</v>
      </c>
      <c r="D7674" s="4">
        <v>45657</v>
      </c>
      <c r="E7674" s="4">
        <v>45679</v>
      </c>
      <c r="F7674" s="5">
        <v>2.7872397144634409</v>
      </c>
      <c r="G7674" s="5">
        <f>'PG facts'!D84</f>
        <v>2</v>
      </c>
      <c r="H7674" s="5">
        <f t="shared" si="238"/>
        <v>7.7687052258822433</v>
      </c>
      <c r="I7674" s="5">
        <f t="shared" si="239"/>
        <v>5.5744794289268818</v>
      </c>
    </row>
    <row r="7675" spans="1:9" ht="25" customHeight="1">
      <c r="A7675" s="1"/>
      <c r="B7675" s="1">
        <v>358</v>
      </c>
      <c r="C7675" s="13" t="s">
        <v>47</v>
      </c>
      <c r="D7675" s="4">
        <v>45747</v>
      </c>
      <c r="E7675" s="4">
        <v>45771</v>
      </c>
      <c r="F7675" s="5">
        <v>3.7498513143808809</v>
      </c>
      <c r="G7675" s="5">
        <f>'PG facts'!D91</f>
        <v>1</v>
      </c>
      <c r="H7675" s="5">
        <f t="shared" si="238"/>
        <v>14.06138487996402</v>
      </c>
      <c r="I7675" s="5">
        <f t="shared" si="239"/>
        <v>3.7498513143808809</v>
      </c>
    </row>
    <row r="7676" spans="1:9" ht="25" customHeight="1">
      <c r="A7676" s="1"/>
      <c r="B7676" s="1">
        <v>358</v>
      </c>
      <c r="C7676" s="13" t="s">
        <v>47</v>
      </c>
      <c r="D7676" s="4">
        <v>45838</v>
      </c>
      <c r="E7676" s="4">
        <v>45867</v>
      </c>
      <c r="F7676" s="5">
        <v>3.2332744751814912</v>
      </c>
      <c r="G7676" s="5">
        <f>'PG facts'!D98</f>
        <v>-1</v>
      </c>
      <c r="H7676" s="5">
        <f t="shared" si="238"/>
        <v>10.454063831860148</v>
      </c>
      <c r="I7676" s="5">
        <f t="shared" si="239"/>
        <v>-3.2332744751814912</v>
      </c>
    </row>
    <row r="7677" spans="1:9" ht="25" customHeight="1">
      <c r="A7677" s="1"/>
      <c r="B7677" s="1">
        <v>358</v>
      </c>
      <c r="C7677" s="13" t="s">
        <v>50</v>
      </c>
      <c r="D7677" s="4">
        <v>44742</v>
      </c>
      <c r="E7677" s="4">
        <v>44771</v>
      </c>
      <c r="F7677" s="5">
        <v>3.5989104881054779</v>
      </c>
      <c r="G7677" s="5">
        <f>'PG facts'!D14</f>
        <v>-2</v>
      </c>
      <c r="H7677" s="5">
        <f t="shared" si="238"/>
        <v>12.952156701395609</v>
      </c>
      <c r="I7677" s="5">
        <f t="shared" si="239"/>
        <v>-7.1978209762109557</v>
      </c>
    </row>
    <row r="7678" spans="1:9" ht="25" customHeight="1">
      <c r="A7678" s="1"/>
      <c r="B7678" s="1">
        <v>358</v>
      </c>
      <c r="C7678" s="13" t="s">
        <v>50</v>
      </c>
      <c r="D7678" s="4">
        <v>44834</v>
      </c>
      <c r="E7678" s="4">
        <v>44853</v>
      </c>
      <c r="F7678" s="5">
        <v>-3.7966210073037132E-2</v>
      </c>
      <c r="G7678" s="5">
        <f>'PG facts'!D21</f>
        <v>1</v>
      </c>
      <c r="H7678" s="5">
        <f t="shared" si="238"/>
        <v>1.4414331073099862E-3</v>
      </c>
      <c r="I7678" s="5">
        <f t="shared" si="239"/>
        <v>-3.7966210073037132E-2</v>
      </c>
    </row>
    <row r="7679" spans="1:9" ht="25" customHeight="1">
      <c r="A7679" s="1"/>
      <c r="B7679" s="1">
        <v>358</v>
      </c>
      <c r="C7679" s="13" t="s">
        <v>50</v>
      </c>
      <c r="D7679" s="4">
        <v>44926</v>
      </c>
      <c r="E7679" s="4">
        <v>44945</v>
      </c>
      <c r="F7679" s="5">
        <v>-0.97428175390660288</v>
      </c>
      <c r="G7679" s="5">
        <f>'PG facts'!D28</f>
        <v>-8</v>
      </c>
      <c r="H7679" s="5">
        <f t="shared" si="238"/>
        <v>0.94922493599532631</v>
      </c>
      <c r="I7679" s="5">
        <f t="shared" si="239"/>
        <v>7.794254031252823</v>
      </c>
    </row>
    <row r="7680" spans="1:9" ht="25" customHeight="1">
      <c r="A7680" s="1"/>
      <c r="B7680" s="1">
        <v>358</v>
      </c>
      <c r="C7680" s="13" t="s">
        <v>50</v>
      </c>
      <c r="D7680" s="4">
        <v>45016</v>
      </c>
      <c r="E7680" s="4">
        <v>45037</v>
      </c>
      <c r="F7680" s="5">
        <v>-1.7083333333333339</v>
      </c>
      <c r="G7680" s="5">
        <f>'PG facts'!D35</f>
        <v>-1</v>
      </c>
      <c r="H7680" s="5">
        <f t="shared" si="238"/>
        <v>2.9184027777777799</v>
      </c>
      <c r="I7680" s="5">
        <f t="shared" si="239"/>
        <v>1.7083333333333339</v>
      </c>
    </row>
    <row r="7681" spans="1:9" ht="25" customHeight="1">
      <c r="A7681" s="1"/>
      <c r="B7681" s="1">
        <v>358</v>
      </c>
      <c r="C7681" s="13" t="s">
        <v>50</v>
      </c>
      <c r="D7681" s="4">
        <v>45107</v>
      </c>
      <c r="E7681" s="4">
        <v>45135</v>
      </c>
      <c r="F7681" s="5">
        <v>-0.51383557261676094</v>
      </c>
      <c r="G7681" s="5">
        <f>'PG facts'!D42</f>
        <v>-1</v>
      </c>
      <c r="H7681" s="5">
        <f t="shared" si="238"/>
        <v>0.26402699568639459</v>
      </c>
      <c r="I7681" s="5">
        <f t="shared" si="239"/>
        <v>0.51383557261676094</v>
      </c>
    </row>
    <row r="7682" spans="1:9" ht="25" customHeight="1">
      <c r="A7682" s="1"/>
      <c r="B7682" s="1">
        <v>358</v>
      </c>
      <c r="C7682" s="13" t="s">
        <v>50</v>
      </c>
      <c r="D7682" s="4">
        <v>45199</v>
      </c>
      <c r="E7682" s="4">
        <v>45217</v>
      </c>
      <c r="F7682" s="5">
        <v>-0.38380425982749156</v>
      </c>
      <c r="G7682" s="5">
        <f>'PG facts'!D49</f>
        <v>-2</v>
      </c>
      <c r="H7682" s="5">
        <f t="shared" si="238"/>
        <v>0.14730570986172864</v>
      </c>
      <c r="I7682" s="5">
        <f t="shared" si="239"/>
        <v>0.76760851965498311</v>
      </c>
    </row>
    <row r="7683" spans="1:9" ht="25" customHeight="1">
      <c r="A7683" s="1"/>
      <c r="B7683" s="1">
        <v>358</v>
      </c>
      <c r="C7683" s="13" t="s">
        <v>50</v>
      </c>
      <c r="D7683" s="4">
        <v>45291</v>
      </c>
      <c r="E7683" s="4">
        <v>45314</v>
      </c>
      <c r="F7683" s="5">
        <v>1.1893013232362026</v>
      </c>
      <c r="G7683" s="5">
        <f>'PG facts'!D56</f>
        <v>1</v>
      </c>
      <c r="H7683" s="5">
        <f t="shared" si="238"/>
        <v>1.4144376374513825</v>
      </c>
      <c r="I7683" s="5">
        <f t="shared" si="239"/>
        <v>1.1893013232362026</v>
      </c>
    </row>
    <row r="7684" spans="1:9" ht="25" customHeight="1">
      <c r="A7684" s="1"/>
      <c r="B7684" s="1">
        <v>358</v>
      </c>
      <c r="C7684" s="13" t="s">
        <v>50</v>
      </c>
      <c r="D7684" s="4">
        <v>45382</v>
      </c>
      <c r="E7684" s="4">
        <v>45401</v>
      </c>
      <c r="F7684" s="5">
        <v>2.2255192878338326</v>
      </c>
      <c r="G7684" s="5">
        <f>'PG facts'!D63</f>
        <v>2</v>
      </c>
      <c r="H7684" s="5">
        <f t="shared" si="238"/>
        <v>4.9529361005204091</v>
      </c>
      <c r="I7684" s="5">
        <f t="shared" si="239"/>
        <v>4.4510385756676651</v>
      </c>
    </row>
    <row r="7685" spans="1:9" ht="25" customHeight="1">
      <c r="A7685" s="1"/>
      <c r="B7685" s="1">
        <v>358</v>
      </c>
      <c r="C7685" s="13" t="s">
        <v>50</v>
      </c>
      <c r="D7685" s="4">
        <v>45473</v>
      </c>
      <c r="E7685" s="4">
        <v>45503</v>
      </c>
      <c r="F7685" s="5">
        <v>1.3726160091641626</v>
      </c>
      <c r="G7685" s="5">
        <f>'PG facts'!D70</f>
        <v>2</v>
      </c>
      <c r="H7685" s="5">
        <f t="shared" si="238"/>
        <v>1.8840747086137526</v>
      </c>
      <c r="I7685" s="5">
        <f t="shared" si="239"/>
        <v>2.7452320183283252</v>
      </c>
    </row>
    <row r="7686" spans="1:9" ht="25" customHeight="1">
      <c r="A7686" s="1"/>
      <c r="B7686" s="1">
        <v>358</v>
      </c>
      <c r="C7686" s="13" t="s">
        <v>50</v>
      </c>
      <c r="D7686" s="4">
        <v>45565</v>
      </c>
      <c r="E7686" s="4">
        <v>45583</v>
      </c>
      <c r="F7686" s="5">
        <v>2.2805943792830297</v>
      </c>
      <c r="G7686" s="5">
        <f>'PG facts'!D77</f>
        <v>5</v>
      </c>
      <c r="H7686" s="5">
        <f t="shared" ref="H7686:H7749" si="240">F7686^2</f>
        <v>5.2011107228173472</v>
      </c>
      <c r="I7686" s="5">
        <f t="shared" ref="I7686:I7749" si="241">F7686*G7686</f>
        <v>11.402971896415149</v>
      </c>
    </row>
    <row r="7687" spans="1:9" ht="25" customHeight="1">
      <c r="A7687" s="1"/>
      <c r="B7687" s="1">
        <v>358</v>
      </c>
      <c r="C7687" s="13" t="s">
        <v>50</v>
      </c>
      <c r="D7687" s="4">
        <v>45657</v>
      </c>
      <c r="E7687" s="4">
        <v>45679</v>
      </c>
      <c r="F7687" s="5">
        <v>2.6501995362399722</v>
      </c>
      <c r="G7687" s="5">
        <f>'PG facts'!D84</f>
        <v>2</v>
      </c>
      <c r="H7687" s="5">
        <f t="shared" si="240"/>
        <v>7.0235575818865632</v>
      </c>
      <c r="I7687" s="5">
        <f t="shared" si="241"/>
        <v>5.3003990724799444</v>
      </c>
    </row>
    <row r="7688" spans="1:9" ht="25" customHeight="1">
      <c r="A7688" s="1"/>
      <c r="B7688" s="1">
        <v>358</v>
      </c>
      <c r="C7688" s="13" t="s">
        <v>50</v>
      </c>
      <c r="D7688" s="4">
        <v>45747</v>
      </c>
      <c r="E7688" s="4">
        <v>45771</v>
      </c>
      <c r="F7688" s="5">
        <v>2.7872397144634409</v>
      </c>
      <c r="G7688" s="5">
        <f>'PG facts'!D91</f>
        <v>1</v>
      </c>
      <c r="H7688" s="5">
        <f t="shared" si="240"/>
        <v>7.7687052258822433</v>
      </c>
      <c r="I7688" s="5">
        <f t="shared" si="241"/>
        <v>2.7872397144634409</v>
      </c>
    </row>
    <row r="7689" spans="1:9" ht="25" customHeight="1">
      <c r="A7689" s="1"/>
      <c r="B7689" s="1">
        <v>358</v>
      </c>
      <c r="C7689" s="13" t="s">
        <v>50</v>
      </c>
      <c r="D7689" s="4">
        <v>45838</v>
      </c>
      <c r="E7689" s="4">
        <v>45867</v>
      </c>
      <c r="F7689" s="5">
        <v>3.7498513143808809</v>
      </c>
      <c r="G7689" s="5">
        <f>'PG facts'!D98</f>
        <v>-1</v>
      </c>
      <c r="H7689" s="5">
        <f t="shared" si="240"/>
        <v>14.06138487996402</v>
      </c>
      <c r="I7689" s="5">
        <f t="shared" si="241"/>
        <v>-3.7498513143808809</v>
      </c>
    </row>
    <row r="7690" spans="1:9" ht="25" customHeight="1">
      <c r="A7690" s="1"/>
      <c r="B7690" s="1">
        <v>358</v>
      </c>
      <c r="C7690" s="13" t="s">
        <v>50</v>
      </c>
      <c r="D7690" s="4">
        <v>45930</v>
      </c>
      <c r="E7690" s="4">
        <v>45954</v>
      </c>
      <c r="F7690" s="5">
        <v>3.2332744751814912</v>
      </c>
      <c r="G7690" s="5">
        <f>'PG facts'!D105</f>
        <v>1</v>
      </c>
      <c r="H7690" s="5">
        <f t="shared" si="240"/>
        <v>10.454063831860148</v>
      </c>
      <c r="I7690" s="5">
        <f t="shared" si="241"/>
        <v>3.2332744751814912</v>
      </c>
    </row>
    <row r="7691" spans="1:9" ht="25" customHeight="1">
      <c r="A7691" s="1"/>
      <c r="B7691" s="1">
        <v>359</v>
      </c>
      <c r="C7691" s="13" t="s">
        <v>47</v>
      </c>
      <c r="D7691" s="4">
        <v>44651</v>
      </c>
      <c r="E7691" s="4">
        <v>44671</v>
      </c>
      <c r="F7691" s="5">
        <v>3.5989104881054779</v>
      </c>
      <c r="G7691" s="5">
        <f>'PG facts'!D7</f>
        <v>1</v>
      </c>
      <c r="H7691" s="5">
        <f t="shared" si="240"/>
        <v>12.952156701395609</v>
      </c>
      <c r="I7691" s="5">
        <f t="shared" si="241"/>
        <v>3.5989104881054779</v>
      </c>
    </row>
    <row r="7692" spans="1:9" ht="25" customHeight="1">
      <c r="A7692" s="1"/>
      <c r="B7692" s="1">
        <v>359</v>
      </c>
      <c r="C7692" s="13" t="s">
        <v>47</v>
      </c>
      <c r="D7692" s="4">
        <v>44742</v>
      </c>
      <c r="E7692" s="4">
        <v>44771</v>
      </c>
      <c r="F7692" s="5">
        <v>-3.7966210073037132E-2</v>
      </c>
      <c r="G7692" s="5">
        <f>'PG facts'!D14</f>
        <v>-2</v>
      </c>
      <c r="H7692" s="5">
        <f t="shared" si="240"/>
        <v>1.4414331073099862E-3</v>
      </c>
      <c r="I7692" s="5">
        <f t="shared" si="241"/>
        <v>7.5932420146074264E-2</v>
      </c>
    </row>
    <row r="7693" spans="1:9" ht="25" customHeight="1">
      <c r="A7693" s="1"/>
      <c r="B7693" s="1">
        <v>359</v>
      </c>
      <c r="C7693" s="13" t="s">
        <v>47</v>
      </c>
      <c r="D7693" s="4">
        <v>44834</v>
      </c>
      <c r="E7693" s="4">
        <v>44853</v>
      </c>
      <c r="F7693" s="5">
        <v>-0.97428175390660288</v>
      </c>
      <c r="G7693" s="5">
        <f>'PG facts'!D21</f>
        <v>1</v>
      </c>
      <c r="H7693" s="5">
        <f t="shared" si="240"/>
        <v>0.94922493599532631</v>
      </c>
      <c r="I7693" s="5">
        <f t="shared" si="241"/>
        <v>-0.97428175390660288</v>
      </c>
    </row>
    <row r="7694" spans="1:9" ht="25" customHeight="1">
      <c r="A7694" s="1"/>
      <c r="B7694" s="1">
        <v>359</v>
      </c>
      <c r="C7694" s="13" t="s">
        <v>47</v>
      </c>
      <c r="D7694" s="4">
        <v>44926</v>
      </c>
      <c r="E7694" s="4">
        <v>44945</v>
      </c>
      <c r="F7694" s="5">
        <v>-1.7083333333333339</v>
      </c>
      <c r="G7694" s="5">
        <f>'PG facts'!D28</f>
        <v>-8</v>
      </c>
      <c r="H7694" s="5">
        <f t="shared" si="240"/>
        <v>2.9184027777777799</v>
      </c>
      <c r="I7694" s="5">
        <f t="shared" si="241"/>
        <v>13.666666666666671</v>
      </c>
    </row>
    <row r="7695" spans="1:9" ht="25" customHeight="1">
      <c r="A7695" s="1"/>
      <c r="B7695" s="1">
        <v>359</v>
      </c>
      <c r="C7695" s="13" t="s">
        <v>47</v>
      </c>
      <c r="D7695" s="4">
        <v>45016</v>
      </c>
      <c r="E7695" s="4">
        <v>45037</v>
      </c>
      <c r="F7695" s="5">
        <v>-0.51383557261676094</v>
      </c>
      <c r="G7695" s="5">
        <f>'PG facts'!D35</f>
        <v>-1</v>
      </c>
      <c r="H7695" s="5">
        <f t="shared" si="240"/>
        <v>0.26402699568639459</v>
      </c>
      <c r="I7695" s="5">
        <f t="shared" si="241"/>
        <v>0.51383557261676094</v>
      </c>
    </row>
    <row r="7696" spans="1:9" ht="25" customHeight="1">
      <c r="A7696" s="1"/>
      <c r="B7696" s="1">
        <v>359</v>
      </c>
      <c r="C7696" s="13" t="s">
        <v>47</v>
      </c>
      <c r="D7696" s="4">
        <v>45107</v>
      </c>
      <c r="E7696" s="4">
        <v>45135</v>
      </c>
      <c r="F7696" s="5">
        <v>-0.38380425982749156</v>
      </c>
      <c r="G7696" s="5">
        <f>'PG facts'!D42</f>
        <v>-1</v>
      </c>
      <c r="H7696" s="5">
        <f t="shared" si="240"/>
        <v>0.14730570986172864</v>
      </c>
      <c r="I7696" s="5">
        <f t="shared" si="241"/>
        <v>0.38380425982749156</v>
      </c>
    </row>
    <row r="7697" spans="1:9" ht="25" customHeight="1">
      <c r="A7697" s="1"/>
      <c r="B7697" s="1">
        <v>359</v>
      </c>
      <c r="C7697" s="13" t="s">
        <v>47</v>
      </c>
      <c r="D7697" s="4">
        <v>45199</v>
      </c>
      <c r="E7697" s="4">
        <v>45217</v>
      </c>
      <c r="F7697" s="5">
        <v>1.1893013232362026</v>
      </c>
      <c r="G7697" s="5">
        <f>'PG facts'!D49</f>
        <v>-2</v>
      </c>
      <c r="H7697" s="5">
        <f t="shared" si="240"/>
        <v>1.4144376374513825</v>
      </c>
      <c r="I7697" s="5">
        <f t="shared" si="241"/>
        <v>-2.3786026464724053</v>
      </c>
    </row>
    <row r="7698" spans="1:9" ht="25" customHeight="1">
      <c r="A7698" s="1"/>
      <c r="B7698" s="1">
        <v>359</v>
      </c>
      <c r="C7698" s="13" t="s">
        <v>47</v>
      </c>
      <c r="D7698" s="4">
        <v>45291</v>
      </c>
      <c r="E7698" s="4">
        <v>45314</v>
      </c>
      <c r="F7698" s="5">
        <v>2.2255192878338326</v>
      </c>
      <c r="G7698" s="5">
        <f>'PG facts'!D56</f>
        <v>1</v>
      </c>
      <c r="H7698" s="5">
        <f t="shared" si="240"/>
        <v>4.9529361005204091</v>
      </c>
      <c r="I7698" s="5">
        <f t="shared" si="241"/>
        <v>2.2255192878338326</v>
      </c>
    </row>
    <row r="7699" spans="1:9" ht="25" customHeight="1">
      <c r="A7699" s="1"/>
      <c r="B7699" s="1">
        <v>359</v>
      </c>
      <c r="C7699" s="13" t="s">
        <v>47</v>
      </c>
      <c r="D7699" s="4">
        <v>45382</v>
      </c>
      <c r="E7699" s="4">
        <v>45401</v>
      </c>
      <c r="F7699" s="5">
        <v>1.3726160091641626</v>
      </c>
      <c r="G7699" s="5">
        <f>'PG facts'!D63</f>
        <v>2</v>
      </c>
      <c r="H7699" s="5">
        <f t="shared" si="240"/>
        <v>1.8840747086137526</v>
      </c>
      <c r="I7699" s="5">
        <f t="shared" si="241"/>
        <v>2.7452320183283252</v>
      </c>
    </row>
    <row r="7700" spans="1:9" ht="25" customHeight="1">
      <c r="A7700" s="1"/>
      <c r="B7700" s="1">
        <v>359</v>
      </c>
      <c r="C7700" s="13" t="s">
        <v>47</v>
      </c>
      <c r="D7700" s="4">
        <v>45473</v>
      </c>
      <c r="E7700" s="4">
        <v>45503</v>
      </c>
      <c r="F7700" s="5">
        <v>2.2805943792830297</v>
      </c>
      <c r="G7700" s="5">
        <f>'PG facts'!D70</f>
        <v>2</v>
      </c>
      <c r="H7700" s="5">
        <f t="shared" si="240"/>
        <v>5.2011107228173472</v>
      </c>
      <c r="I7700" s="5">
        <f t="shared" si="241"/>
        <v>4.5611887585660593</v>
      </c>
    </row>
    <row r="7701" spans="1:9" ht="25" customHeight="1">
      <c r="A7701" s="1"/>
      <c r="B7701" s="1">
        <v>359</v>
      </c>
      <c r="C7701" s="13" t="s">
        <v>47</v>
      </c>
      <c r="D7701" s="4">
        <v>45565</v>
      </c>
      <c r="E7701" s="4">
        <v>45583</v>
      </c>
      <c r="F7701" s="5">
        <v>2.6501995362399722</v>
      </c>
      <c r="G7701" s="5">
        <f>'PG facts'!D77</f>
        <v>5</v>
      </c>
      <c r="H7701" s="5">
        <f t="shared" si="240"/>
        <v>7.0235575818865632</v>
      </c>
      <c r="I7701" s="5">
        <f t="shared" si="241"/>
        <v>13.250997681199861</v>
      </c>
    </row>
    <row r="7702" spans="1:9" ht="25" customHeight="1">
      <c r="A7702" s="1"/>
      <c r="B7702" s="1">
        <v>359</v>
      </c>
      <c r="C7702" s="13" t="s">
        <v>47</v>
      </c>
      <c r="D7702" s="4">
        <v>45657</v>
      </c>
      <c r="E7702" s="4">
        <v>45679</v>
      </c>
      <c r="F7702" s="5">
        <v>2.7872397144634409</v>
      </c>
      <c r="G7702" s="5">
        <f>'PG facts'!D84</f>
        <v>2</v>
      </c>
      <c r="H7702" s="5">
        <f t="shared" si="240"/>
        <v>7.7687052258822433</v>
      </c>
      <c r="I7702" s="5">
        <f t="shared" si="241"/>
        <v>5.5744794289268818</v>
      </c>
    </row>
    <row r="7703" spans="1:9" ht="25" customHeight="1">
      <c r="A7703" s="1"/>
      <c r="B7703" s="1">
        <v>359</v>
      </c>
      <c r="C7703" s="13" t="s">
        <v>47</v>
      </c>
      <c r="D7703" s="4">
        <v>45747</v>
      </c>
      <c r="E7703" s="4">
        <v>45771</v>
      </c>
      <c r="F7703" s="5">
        <v>3.7498513143808809</v>
      </c>
      <c r="G7703" s="5">
        <f>'PG facts'!D91</f>
        <v>1</v>
      </c>
      <c r="H7703" s="5">
        <f t="shared" si="240"/>
        <v>14.06138487996402</v>
      </c>
      <c r="I7703" s="5">
        <f t="shared" si="241"/>
        <v>3.7498513143808809</v>
      </c>
    </row>
    <row r="7704" spans="1:9" ht="25" customHeight="1">
      <c r="A7704" s="1"/>
      <c r="B7704" s="1">
        <v>359</v>
      </c>
      <c r="C7704" s="13" t="s">
        <v>47</v>
      </c>
      <c r="D7704" s="4">
        <v>45838</v>
      </c>
      <c r="E7704" s="4">
        <v>45867</v>
      </c>
      <c r="F7704" s="5">
        <v>3.2332744751814912</v>
      </c>
      <c r="G7704" s="5">
        <f>'PG facts'!D98</f>
        <v>-1</v>
      </c>
      <c r="H7704" s="5">
        <f t="shared" si="240"/>
        <v>10.454063831860148</v>
      </c>
      <c r="I7704" s="5">
        <f t="shared" si="241"/>
        <v>-3.2332744751814912</v>
      </c>
    </row>
    <row r="7705" spans="1:9" ht="25" customHeight="1">
      <c r="A7705" s="1"/>
      <c r="B7705" s="1">
        <v>359</v>
      </c>
      <c r="C7705" s="13" t="s">
        <v>47</v>
      </c>
      <c r="D7705" s="4">
        <v>45930</v>
      </c>
      <c r="E7705" s="4">
        <v>45954</v>
      </c>
      <c r="F7705" s="5">
        <v>2.956973610222402</v>
      </c>
      <c r="G7705" s="5">
        <f>'PG facts'!D105</f>
        <v>1</v>
      </c>
      <c r="H7705" s="5">
        <f t="shared" si="240"/>
        <v>8.7436929315517062</v>
      </c>
      <c r="I7705" s="5">
        <f t="shared" si="241"/>
        <v>2.956973610222402</v>
      </c>
    </row>
    <row r="7706" spans="1:9" ht="25" customHeight="1">
      <c r="A7706" s="1"/>
      <c r="B7706" s="1">
        <v>359</v>
      </c>
      <c r="C7706" s="13" t="s">
        <v>50</v>
      </c>
      <c r="D7706" s="4">
        <v>44742</v>
      </c>
      <c r="E7706" s="4">
        <v>44771</v>
      </c>
      <c r="F7706" s="5">
        <v>3.5989104881054779</v>
      </c>
      <c r="G7706" s="5">
        <f>'PG facts'!D14</f>
        <v>-2</v>
      </c>
      <c r="H7706" s="5">
        <f t="shared" si="240"/>
        <v>12.952156701395609</v>
      </c>
      <c r="I7706" s="5">
        <f t="shared" si="241"/>
        <v>-7.1978209762109557</v>
      </c>
    </row>
    <row r="7707" spans="1:9" ht="25" customHeight="1">
      <c r="A7707" s="1"/>
      <c r="B7707" s="1">
        <v>359</v>
      </c>
      <c r="C7707" s="13" t="s">
        <v>50</v>
      </c>
      <c r="D7707" s="4">
        <v>44834</v>
      </c>
      <c r="E7707" s="4">
        <v>44853</v>
      </c>
      <c r="F7707" s="5">
        <v>-3.7966210073037132E-2</v>
      </c>
      <c r="G7707" s="5">
        <f>'PG facts'!D21</f>
        <v>1</v>
      </c>
      <c r="H7707" s="5">
        <f t="shared" si="240"/>
        <v>1.4414331073099862E-3</v>
      </c>
      <c r="I7707" s="5">
        <f t="shared" si="241"/>
        <v>-3.7966210073037132E-2</v>
      </c>
    </row>
    <row r="7708" spans="1:9" ht="25" customHeight="1">
      <c r="A7708" s="1"/>
      <c r="B7708" s="1">
        <v>359</v>
      </c>
      <c r="C7708" s="13" t="s">
        <v>50</v>
      </c>
      <c r="D7708" s="4">
        <v>44926</v>
      </c>
      <c r="E7708" s="4">
        <v>44945</v>
      </c>
      <c r="F7708" s="5">
        <v>-0.97428175390660288</v>
      </c>
      <c r="G7708" s="5">
        <f>'PG facts'!D28</f>
        <v>-8</v>
      </c>
      <c r="H7708" s="5">
        <f t="shared" si="240"/>
        <v>0.94922493599532631</v>
      </c>
      <c r="I7708" s="5">
        <f t="shared" si="241"/>
        <v>7.794254031252823</v>
      </c>
    </row>
    <row r="7709" spans="1:9" ht="25" customHeight="1">
      <c r="A7709" s="1"/>
      <c r="B7709" s="1">
        <v>359</v>
      </c>
      <c r="C7709" s="13" t="s">
        <v>50</v>
      </c>
      <c r="D7709" s="4">
        <v>45016</v>
      </c>
      <c r="E7709" s="4">
        <v>45037</v>
      </c>
      <c r="F7709" s="5">
        <v>-1.7083333333333339</v>
      </c>
      <c r="G7709" s="5">
        <f>'PG facts'!D35</f>
        <v>-1</v>
      </c>
      <c r="H7709" s="5">
        <f t="shared" si="240"/>
        <v>2.9184027777777799</v>
      </c>
      <c r="I7709" s="5">
        <f t="shared" si="241"/>
        <v>1.7083333333333339</v>
      </c>
    </row>
    <row r="7710" spans="1:9" ht="25" customHeight="1">
      <c r="A7710" s="1"/>
      <c r="B7710" s="1">
        <v>359</v>
      </c>
      <c r="C7710" s="13" t="s">
        <v>50</v>
      </c>
      <c r="D7710" s="4">
        <v>45107</v>
      </c>
      <c r="E7710" s="4">
        <v>45135</v>
      </c>
      <c r="F7710" s="5">
        <v>-0.51383557261676094</v>
      </c>
      <c r="G7710" s="5">
        <f>'PG facts'!D42</f>
        <v>-1</v>
      </c>
      <c r="H7710" s="5">
        <f t="shared" si="240"/>
        <v>0.26402699568639459</v>
      </c>
      <c r="I7710" s="5">
        <f t="shared" si="241"/>
        <v>0.51383557261676094</v>
      </c>
    </row>
    <row r="7711" spans="1:9" ht="25" customHeight="1">
      <c r="A7711" s="1"/>
      <c r="B7711" s="1">
        <v>359</v>
      </c>
      <c r="C7711" s="13" t="s">
        <v>50</v>
      </c>
      <c r="D7711" s="4">
        <v>45199</v>
      </c>
      <c r="E7711" s="4">
        <v>45217</v>
      </c>
      <c r="F7711" s="5">
        <v>-0.38380425982749156</v>
      </c>
      <c r="G7711" s="5">
        <f>'PG facts'!D49</f>
        <v>-2</v>
      </c>
      <c r="H7711" s="5">
        <f t="shared" si="240"/>
        <v>0.14730570986172864</v>
      </c>
      <c r="I7711" s="5">
        <f t="shared" si="241"/>
        <v>0.76760851965498311</v>
      </c>
    </row>
    <row r="7712" spans="1:9" ht="25" customHeight="1">
      <c r="A7712" s="1"/>
      <c r="B7712" s="1">
        <v>359</v>
      </c>
      <c r="C7712" s="13" t="s">
        <v>50</v>
      </c>
      <c r="D7712" s="4">
        <v>45291</v>
      </c>
      <c r="E7712" s="4">
        <v>45314</v>
      </c>
      <c r="F7712" s="5">
        <v>1.1893013232362026</v>
      </c>
      <c r="G7712" s="5">
        <f>'PG facts'!D56</f>
        <v>1</v>
      </c>
      <c r="H7712" s="5">
        <f t="shared" si="240"/>
        <v>1.4144376374513825</v>
      </c>
      <c r="I7712" s="5">
        <f t="shared" si="241"/>
        <v>1.1893013232362026</v>
      </c>
    </row>
    <row r="7713" spans="1:9" ht="25" customHeight="1">
      <c r="A7713" s="1"/>
      <c r="B7713" s="1">
        <v>359</v>
      </c>
      <c r="C7713" s="13" t="s">
        <v>50</v>
      </c>
      <c r="D7713" s="4">
        <v>45382</v>
      </c>
      <c r="E7713" s="4">
        <v>45401</v>
      </c>
      <c r="F7713" s="5">
        <v>2.2255192878338326</v>
      </c>
      <c r="G7713" s="5">
        <f>'PG facts'!D63</f>
        <v>2</v>
      </c>
      <c r="H7713" s="5">
        <f t="shared" si="240"/>
        <v>4.9529361005204091</v>
      </c>
      <c r="I7713" s="5">
        <f t="shared" si="241"/>
        <v>4.4510385756676651</v>
      </c>
    </row>
    <row r="7714" spans="1:9" ht="25" customHeight="1">
      <c r="A7714" s="1"/>
      <c r="B7714" s="1">
        <v>359</v>
      </c>
      <c r="C7714" s="13" t="s">
        <v>50</v>
      </c>
      <c r="D7714" s="4">
        <v>45473</v>
      </c>
      <c r="E7714" s="4">
        <v>45503</v>
      </c>
      <c r="F7714" s="5">
        <v>1.3726160091641626</v>
      </c>
      <c r="G7714" s="5">
        <f>'PG facts'!D70</f>
        <v>2</v>
      </c>
      <c r="H7714" s="5">
        <f t="shared" si="240"/>
        <v>1.8840747086137526</v>
      </c>
      <c r="I7714" s="5">
        <f t="shared" si="241"/>
        <v>2.7452320183283252</v>
      </c>
    </row>
    <row r="7715" spans="1:9" ht="25" customHeight="1">
      <c r="A7715" s="1"/>
      <c r="B7715" s="1">
        <v>359</v>
      </c>
      <c r="C7715" s="13" t="s">
        <v>50</v>
      </c>
      <c r="D7715" s="4">
        <v>45565</v>
      </c>
      <c r="E7715" s="4">
        <v>45583</v>
      </c>
      <c r="F7715" s="5">
        <v>2.2805943792830297</v>
      </c>
      <c r="G7715" s="5">
        <f>'PG facts'!D77</f>
        <v>5</v>
      </c>
      <c r="H7715" s="5">
        <f t="shared" si="240"/>
        <v>5.2011107228173472</v>
      </c>
      <c r="I7715" s="5">
        <f t="shared" si="241"/>
        <v>11.402971896415149</v>
      </c>
    </row>
    <row r="7716" spans="1:9" ht="25" customHeight="1">
      <c r="A7716" s="1"/>
      <c r="B7716" s="1">
        <v>359</v>
      </c>
      <c r="C7716" s="13" t="s">
        <v>50</v>
      </c>
      <c r="D7716" s="4">
        <v>45657</v>
      </c>
      <c r="E7716" s="4">
        <v>45679</v>
      </c>
      <c r="F7716" s="5">
        <v>2.6501995362399722</v>
      </c>
      <c r="G7716" s="5">
        <f>'PG facts'!D84</f>
        <v>2</v>
      </c>
      <c r="H7716" s="5">
        <f t="shared" si="240"/>
        <v>7.0235575818865632</v>
      </c>
      <c r="I7716" s="5">
        <f t="shared" si="241"/>
        <v>5.3003990724799444</v>
      </c>
    </row>
    <row r="7717" spans="1:9" ht="25" customHeight="1">
      <c r="A7717" s="1"/>
      <c r="B7717" s="1">
        <v>359</v>
      </c>
      <c r="C7717" s="13" t="s">
        <v>50</v>
      </c>
      <c r="D7717" s="4">
        <v>45747</v>
      </c>
      <c r="E7717" s="4">
        <v>45771</v>
      </c>
      <c r="F7717" s="5">
        <v>2.7872397144634409</v>
      </c>
      <c r="G7717" s="5">
        <f>'PG facts'!D91</f>
        <v>1</v>
      </c>
      <c r="H7717" s="5">
        <f t="shared" si="240"/>
        <v>7.7687052258822433</v>
      </c>
      <c r="I7717" s="5">
        <f t="shared" si="241"/>
        <v>2.7872397144634409</v>
      </c>
    </row>
    <row r="7718" spans="1:9" ht="25" customHeight="1">
      <c r="A7718" s="1"/>
      <c r="B7718" s="1">
        <v>359</v>
      </c>
      <c r="C7718" s="13" t="s">
        <v>50</v>
      </c>
      <c r="D7718" s="4">
        <v>45838</v>
      </c>
      <c r="E7718" s="4">
        <v>45867</v>
      </c>
      <c r="F7718" s="5">
        <v>3.7498513143808809</v>
      </c>
      <c r="G7718" s="5">
        <f>'PG facts'!D98</f>
        <v>-1</v>
      </c>
      <c r="H7718" s="5">
        <f t="shared" si="240"/>
        <v>14.06138487996402</v>
      </c>
      <c r="I7718" s="5">
        <f t="shared" si="241"/>
        <v>-3.7498513143808809</v>
      </c>
    </row>
    <row r="7719" spans="1:9" ht="25" customHeight="1">
      <c r="A7719" s="1"/>
      <c r="B7719" s="1">
        <v>359</v>
      </c>
      <c r="C7719" s="13" t="s">
        <v>50</v>
      </c>
      <c r="D7719" s="4">
        <v>45930</v>
      </c>
      <c r="E7719" s="4">
        <v>45954</v>
      </c>
      <c r="F7719" s="5">
        <v>3.2332744751814912</v>
      </c>
      <c r="G7719" s="5">
        <f>'PG facts'!D105</f>
        <v>1</v>
      </c>
      <c r="H7719" s="5">
        <f t="shared" si="240"/>
        <v>10.454063831860148</v>
      </c>
      <c r="I7719" s="5">
        <f t="shared" si="241"/>
        <v>3.2332744751814912</v>
      </c>
    </row>
    <row r="7720" spans="1:9" ht="25" customHeight="1">
      <c r="A7720" s="1"/>
      <c r="B7720" s="1">
        <v>360</v>
      </c>
      <c r="C7720" s="13" t="s">
        <v>47</v>
      </c>
      <c r="D7720" s="4">
        <v>44651</v>
      </c>
      <c r="E7720" s="4">
        <v>44671</v>
      </c>
      <c r="F7720" s="5">
        <v>3.5989104881054779</v>
      </c>
      <c r="G7720" s="5">
        <f>'PG facts'!D7</f>
        <v>1</v>
      </c>
      <c r="H7720" s="5">
        <f t="shared" si="240"/>
        <v>12.952156701395609</v>
      </c>
      <c r="I7720" s="5">
        <f t="shared" si="241"/>
        <v>3.5989104881054779</v>
      </c>
    </row>
    <row r="7721" spans="1:9" ht="25" customHeight="1">
      <c r="A7721" s="1"/>
      <c r="B7721" s="1">
        <v>360</v>
      </c>
      <c r="C7721" s="13" t="s">
        <v>47</v>
      </c>
      <c r="D7721" s="4">
        <v>44742</v>
      </c>
      <c r="E7721" s="4">
        <v>44771</v>
      </c>
      <c r="F7721" s="5">
        <v>-3.7966210073037132E-2</v>
      </c>
      <c r="G7721" s="5">
        <f>'PG facts'!D14</f>
        <v>-2</v>
      </c>
      <c r="H7721" s="5">
        <f t="shared" si="240"/>
        <v>1.4414331073099862E-3</v>
      </c>
      <c r="I7721" s="5">
        <f t="shared" si="241"/>
        <v>7.5932420146074264E-2</v>
      </c>
    </row>
    <row r="7722" spans="1:9" ht="25" customHeight="1">
      <c r="A7722" s="1"/>
      <c r="B7722" s="1">
        <v>360</v>
      </c>
      <c r="C7722" s="13" t="s">
        <v>47</v>
      </c>
      <c r="D7722" s="4">
        <v>44834</v>
      </c>
      <c r="E7722" s="4">
        <v>44853</v>
      </c>
      <c r="F7722" s="5">
        <v>-0.97428175390660288</v>
      </c>
      <c r="G7722" s="5">
        <f>'PG facts'!D21</f>
        <v>1</v>
      </c>
      <c r="H7722" s="5">
        <f t="shared" si="240"/>
        <v>0.94922493599532631</v>
      </c>
      <c r="I7722" s="5">
        <f t="shared" si="241"/>
        <v>-0.97428175390660288</v>
      </c>
    </row>
    <row r="7723" spans="1:9" ht="25" customHeight="1">
      <c r="A7723" s="1"/>
      <c r="B7723" s="1">
        <v>360</v>
      </c>
      <c r="C7723" s="13" t="s">
        <v>47</v>
      </c>
      <c r="D7723" s="4">
        <v>44926</v>
      </c>
      <c r="E7723" s="4">
        <v>44945</v>
      </c>
      <c r="F7723" s="5">
        <v>-1.7083333333333339</v>
      </c>
      <c r="G7723" s="5">
        <f>'PG facts'!D28</f>
        <v>-8</v>
      </c>
      <c r="H7723" s="5">
        <f t="shared" si="240"/>
        <v>2.9184027777777799</v>
      </c>
      <c r="I7723" s="5">
        <f t="shared" si="241"/>
        <v>13.666666666666671</v>
      </c>
    </row>
    <row r="7724" spans="1:9" ht="25" customHeight="1">
      <c r="A7724" s="1"/>
      <c r="B7724" s="1">
        <v>360</v>
      </c>
      <c r="C7724" s="13" t="s">
        <v>47</v>
      </c>
      <c r="D7724" s="4">
        <v>45016</v>
      </c>
      <c r="E7724" s="4">
        <v>45037</v>
      </c>
      <c r="F7724" s="5">
        <v>-0.51383557261676094</v>
      </c>
      <c r="G7724" s="5">
        <f>'PG facts'!D35</f>
        <v>-1</v>
      </c>
      <c r="H7724" s="5">
        <f t="shared" si="240"/>
        <v>0.26402699568639459</v>
      </c>
      <c r="I7724" s="5">
        <f t="shared" si="241"/>
        <v>0.51383557261676094</v>
      </c>
    </row>
    <row r="7725" spans="1:9" ht="25" customHeight="1">
      <c r="A7725" s="1"/>
      <c r="B7725" s="1">
        <v>360</v>
      </c>
      <c r="C7725" s="13" t="s">
        <v>47</v>
      </c>
      <c r="D7725" s="4">
        <v>45107</v>
      </c>
      <c r="E7725" s="4">
        <v>45135</v>
      </c>
      <c r="F7725" s="5">
        <v>-0.38380425982749156</v>
      </c>
      <c r="G7725" s="5">
        <f>'PG facts'!D42</f>
        <v>-1</v>
      </c>
      <c r="H7725" s="5">
        <f t="shared" si="240"/>
        <v>0.14730570986172864</v>
      </c>
      <c r="I7725" s="5">
        <f t="shared" si="241"/>
        <v>0.38380425982749156</v>
      </c>
    </row>
    <row r="7726" spans="1:9" ht="25" customHeight="1">
      <c r="A7726" s="1"/>
      <c r="B7726" s="1">
        <v>360</v>
      </c>
      <c r="C7726" s="13" t="s">
        <v>47</v>
      </c>
      <c r="D7726" s="4">
        <v>45199</v>
      </c>
      <c r="E7726" s="4">
        <v>45217</v>
      </c>
      <c r="F7726" s="5">
        <v>1.1893013232362026</v>
      </c>
      <c r="G7726" s="5">
        <f>'PG facts'!D49</f>
        <v>-2</v>
      </c>
      <c r="H7726" s="5">
        <f t="shared" si="240"/>
        <v>1.4144376374513825</v>
      </c>
      <c r="I7726" s="5">
        <f t="shared" si="241"/>
        <v>-2.3786026464724053</v>
      </c>
    </row>
    <row r="7727" spans="1:9" ht="25" customHeight="1">
      <c r="A7727" s="1"/>
      <c r="B7727" s="1">
        <v>360</v>
      </c>
      <c r="C7727" s="13" t="s">
        <v>47</v>
      </c>
      <c r="D7727" s="4">
        <v>45291</v>
      </c>
      <c r="E7727" s="4">
        <v>45314</v>
      </c>
      <c r="F7727" s="5">
        <v>2.2255192878338326</v>
      </c>
      <c r="G7727" s="5">
        <f>'PG facts'!D56</f>
        <v>1</v>
      </c>
      <c r="H7727" s="5">
        <f t="shared" si="240"/>
        <v>4.9529361005204091</v>
      </c>
      <c r="I7727" s="5">
        <f t="shared" si="241"/>
        <v>2.2255192878338326</v>
      </c>
    </row>
    <row r="7728" spans="1:9" ht="25" customHeight="1">
      <c r="A7728" s="1"/>
      <c r="B7728" s="1">
        <v>360</v>
      </c>
      <c r="C7728" s="13" t="s">
        <v>47</v>
      </c>
      <c r="D7728" s="4">
        <v>45382</v>
      </c>
      <c r="E7728" s="4">
        <v>45401</v>
      </c>
      <c r="F7728" s="5">
        <v>1.3726160091641626</v>
      </c>
      <c r="G7728" s="5">
        <f>'PG facts'!D63</f>
        <v>2</v>
      </c>
      <c r="H7728" s="5">
        <f t="shared" si="240"/>
        <v>1.8840747086137526</v>
      </c>
      <c r="I7728" s="5">
        <f t="shared" si="241"/>
        <v>2.7452320183283252</v>
      </c>
    </row>
    <row r="7729" spans="1:9" ht="25" customHeight="1">
      <c r="A7729" s="1"/>
      <c r="B7729" s="1">
        <v>360</v>
      </c>
      <c r="C7729" s="13" t="s">
        <v>47</v>
      </c>
      <c r="D7729" s="4">
        <v>45473</v>
      </c>
      <c r="E7729" s="4">
        <v>45503</v>
      </c>
      <c r="F7729" s="5">
        <v>2.2805943792830297</v>
      </c>
      <c r="G7729" s="5">
        <f>'PG facts'!D70</f>
        <v>2</v>
      </c>
      <c r="H7729" s="5">
        <f t="shared" si="240"/>
        <v>5.2011107228173472</v>
      </c>
      <c r="I7729" s="5">
        <f t="shared" si="241"/>
        <v>4.5611887585660593</v>
      </c>
    </row>
    <row r="7730" spans="1:9" ht="25" customHeight="1">
      <c r="A7730" s="1"/>
      <c r="B7730" s="1">
        <v>360</v>
      </c>
      <c r="C7730" s="13" t="s">
        <v>47</v>
      </c>
      <c r="D7730" s="4">
        <v>45565</v>
      </c>
      <c r="E7730" s="4">
        <v>45583</v>
      </c>
      <c r="F7730" s="5">
        <v>2.6501995362399722</v>
      </c>
      <c r="G7730" s="5">
        <f>'PG facts'!D77</f>
        <v>5</v>
      </c>
      <c r="H7730" s="5">
        <f t="shared" si="240"/>
        <v>7.0235575818865632</v>
      </c>
      <c r="I7730" s="5">
        <f t="shared" si="241"/>
        <v>13.250997681199861</v>
      </c>
    </row>
    <row r="7731" spans="1:9" ht="25" customHeight="1">
      <c r="A7731" s="1"/>
      <c r="B7731" s="1">
        <v>360</v>
      </c>
      <c r="C7731" s="13" t="s">
        <v>47</v>
      </c>
      <c r="D7731" s="4">
        <v>45657</v>
      </c>
      <c r="E7731" s="4">
        <v>45679</v>
      </c>
      <c r="F7731" s="5">
        <v>2.7872397144634409</v>
      </c>
      <c r="G7731" s="5">
        <f>'PG facts'!D84</f>
        <v>2</v>
      </c>
      <c r="H7731" s="5">
        <f t="shared" si="240"/>
        <v>7.7687052258822433</v>
      </c>
      <c r="I7731" s="5">
        <f t="shared" si="241"/>
        <v>5.5744794289268818</v>
      </c>
    </row>
    <row r="7732" spans="1:9" ht="25" customHeight="1">
      <c r="A7732" s="1"/>
      <c r="B7732" s="1">
        <v>360</v>
      </c>
      <c r="C7732" s="13" t="s">
        <v>47</v>
      </c>
      <c r="D7732" s="4">
        <v>45747</v>
      </c>
      <c r="E7732" s="4">
        <v>45771</v>
      </c>
      <c r="F7732" s="5">
        <v>3.7498513143808809</v>
      </c>
      <c r="G7732" s="5">
        <f>'PG facts'!D91</f>
        <v>1</v>
      </c>
      <c r="H7732" s="5">
        <f t="shared" si="240"/>
        <v>14.06138487996402</v>
      </c>
      <c r="I7732" s="5">
        <f t="shared" si="241"/>
        <v>3.7498513143808809</v>
      </c>
    </row>
    <row r="7733" spans="1:9" ht="25" customHeight="1">
      <c r="A7733" s="1"/>
      <c r="B7733" s="1">
        <v>360</v>
      </c>
      <c r="C7733" s="13" t="s">
        <v>47</v>
      </c>
      <c r="D7733" s="4">
        <v>45838</v>
      </c>
      <c r="E7733" s="4">
        <v>45867</v>
      </c>
      <c r="F7733" s="5">
        <v>3.2332744751814912</v>
      </c>
      <c r="G7733" s="5">
        <f>'PG facts'!D98</f>
        <v>-1</v>
      </c>
      <c r="H7733" s="5">
        <f t="shared" si="240"/>
        <v>10.454063831860148</v>
      </c>
      <c r="I7733" s="5">
        <f t="shared" si="241"/>
        <v>-3.2332744751814912</v>
      </c>
    </row>
    <row r="7734" spans="1:9" ht="25" customHeight="1">
      <c r="A7734" s="1"/>
      <c r="B7734" s="1">
        <v>360</v>
      </c>
      <c r="C7734" s="13" t="s">
        <v>47</v>
      </c>
      <c r="D7734" s="4">
        <v>45930</v>
      </c>
      <c r="E7734" s="4">
        <v>45954</v>
      </c>
      <c r="F7734" s="5">
        <v>3.0141740833381725</v>
      </c>
      <c r="G7734" s="5">
        <f>'PG facts'!D105</f>
        <v>1</v>
      </c>
      <c r="H7734" s="5">
        <f t="shared" si="240"/>
        <v>9.0852454046675124</v>
      </c>
      <c r="I7734" s="5">
        <f t="shared" si="241"/>
        <v>3.0141740833381725</v>
      </c>
    </row>
    <row r="7735" spans="1:9" ht="25" customHeight="1">
      <c r="A7735" s="1"/>
      <c r="B7735" s="1">
        <v>360</v>
      </c>
      <c r="C7735" s="13" t="s">
        <v>50</v>
      </c>
      <c r="D7735" s="4">
        <v>44742</v>
      </c>
      <c r="E7735" s="4">
        <v>44771</v>
      </c>
      <c r="F7735" s="5">
        <v>3.5989104881054779</v>
      </c>
      <c r="G7735" s="5">
        <f>'PG facts'!D14</f>
        <v>-2</v>
      </c>
      <c r="H7735" s="5">
        <f t="shared" si="240"/>
        <v>12.952156701395609</v>
      </c>
      <c r="I7735" s="5">
        <f t="shared" si="241"/>
        <v>-7.1978209762109557</v>
      </c>
    </row>
    <row r="7736" spans="1:9" ht="25" customHeight="1">
      <c r="A7736" s="1"/>
      <c r="B7736" s="1">
        <v>360</v>
      </c>
      <c r="C7736" s="13" t="s">
        <v>50</v>
      </c>
      <c r="D7736" s="4">
        <v>44834</v>
      </c>
      <c r="E7736" s="4">
        <v>44853</v>
      </c>
      <c r="F7736" s="5">
        <v>-3.7966210073037132E-2</v>
      </c>
      <c r="G7736" s="5">
        <f>'PG facts'!D21</f>
        <v>1</v>
      </c>
      <c r="H7736" s="5">
        <f t="shared" si="240"/>
        <v>1.4414331073099862E-3</v>
      </c>
      <c r="I7736" s="5">
        <f t="shared" si="241"/>
        <v>-3.7966210073037132E-2</v>
      </c>
    </row>
    <row r="7737" spans="1:9" ht="25" customHeight="1">
      <c r="A7737" s="1"/>
      <c r="B7737" s="1">
        <v>360</v>
      </c>
      <c r="C7737" s="13" t="s">
        <v>50</v>
      </c>
      <c r="D7737" s="4">
        <v>44926</v>
      </c>
      <c r="E7737" s="4">
        <v>44945</v>
      </c>
      <c r="F7737" s="5">
        <v>-0.97428175390660288</v>
      </c>
      <c r="G7737" s="5">
        <f>'PG facts'!D28</f>
        <v>-8</v>
      </c>
      <c r="H7737" s="5">
        <f t="shared" si="240"/>
        <v>0.94922493599532631</v>
      </c>
      <c r="I7737" s="5">
        <f t="shared" si="241"/>
        <v>7.794254031252823</v>
      </c>
    </row>
    <row r="7738" spans="1:9" ht="25" customHeight="1">
      <c r="A7738" s="1"/>
      <c r="B7738" s="1">
        <v>360</v>
      </c>
      <c r="C7738" s="13" t="s">
        <v>50</v>
      </c>
      <c r="D7738" s="4">
        <v>45016</v>
      </c>
      <c r="E7738" s="4">
        <v>45037</v>
      </c>
      <c r="F7738" s="5">
        <v>-1.7083333333333339</v>
      </c>
      <c r="G7738" s="5">
        <f>'PG facts'!D35</f>
        <v>-1</v>
      </c>
      <c r="H7738" s="5">
        <f t="shared" si="240"/>
        <v>2.9184027777777799</v>
      </c>
      <c r="I7738" s="5">
        <f t="shared" si="241"/>
        <v>1.7083333333333339</v>
      </c>
    </row>
    <row r="7739" spans="1:9" ht="25" customHeight="1">
      <c r="A7739" s="1"/>
      <c r="B7739" s="1">
        <v>360</v>
      </c>
      <c r="C7739" s="13" t="s">
        <v>50</v>
      </c>
      <c r="D7739" s="4">
        <v>45107</v>
      </c>
      <c r="E7739" s="4">
        <v>45135</v>
      </c>
      <c r="F7739" s="5">
        <v>-0.51383557261676094</v>
      </c>
      <c r="G7739" s="5">
        <f>'PG facts'!D42</f>
        <v>-1</v>
      </c>
      <c r="H7739" s="5">
        <f t="shared" si="240"/>
        <v>0.26402699568639459</v>
      </c>
      <c r="I7739" s="5">
        <f t="shared" si="241"/>
        <v>0.51383557261676094</v>
      </c>
    </row>
    <row r="7740" spans="1:9" ht="25" customHeight="1">
      <c r="A7740" s="1"/>
      <c r="B7740" s="1">
        <v>360</v>
      </c>
      <c r="C7740" s="13" t="s">
        <v>50</v>
      </c>
      <c r="D7740" s="4">
        <v>45199</v>
      </c>
      <c r="E7740" s="4">
        <v>45217</v>
      </c>
      <c r="F7740" s="5">
        <v>-0.38380425982749156</v>
      </c>
      <c r="G7740" s="5">
        <f>'PG facts'!D49</f>
        <v>-2</v>
      </c>
      <c r="H7740" s="5">
        <f t="shared" si="240"/>
        <v>0.14730570986172864</v>
      </c>
      <c r="I7740" s="5">
        <f t="shared" si="241"/>
        <v>0.76760851965498311</v>
      </c>
    </row>
    <row r="7741" spans="1:9" ht="25" customHeight="1">
      <c r="A7741" s="1"/>
      <c r="B7741" s="1">
        <v>360</v>
      </c>
      <c r="C7741" s="13" t="s">
        <v>50</v>
      </c>
      <c r="D7741" s="4">
        <v>45291</v>
      </c>
      <c r="E7741" s="4">
        <v>45314</v>
      </c>
      <c r="F7741" s="5">
        <v>1.1893013232362026</v>
      </c>
      <c r="G7741" s="5">
        <f>'PG facts'!D56</f>
        <v>1</v>
      </c>
      <c r="H7741" s="5">
        <f t="shared" si="240"/>
        <v>1.4144376374513825</v>
      </c>
      <c r="I7741" s="5">
        <f t="shared" si="241"/>
        <v>1.1893013232362026</v>
      </c>
    </row>
    <row r="7742" spans="1:9" ht="25" customHeight="1">
      <c r="A7742" s="1"/>
      <c r="B7742" s="1">
        <v>360</v>
      </c>
      <c r="C7742" s="13" t="s">
        <v>50</v>
      </c>
      <c r="D7742" s="4">
        <v>45382</v>
      </c>
      <c r="E7742" s="4">
        <v>45401</v>
      </c>
      <c r="F7742" s="5">
        <v>2.2255192878338326</v>
      </c>
      <c r="G7742" s="5">
        <f>'PG facts'!D63</f>
        <v>2</v>
      </c>
      <c r="H7742" s="5">
        <f t="shared" si="240"/>
        <v>4.9529361005204091</v>
      </c>
      <c r="I7742" s="5">
        <f t="shared" si="241"/>
        <v>4.4510385756676651</v>
      </c>
    </row>
    <row r="7743" spans="1:9" ht="25" customHeight="1">
      <c r="A7743" s="1"/>
      <c r="B7743" s="1">
        <v>360</v>
      </c>
      <c r="C7743" s="13" t="s">
        <v>50</v>
      </c>
      <c r="D7743" s="4">
        <v>45473</v>
      </c>
      <c r="E7743" s="4">
        <v>45503</v>
      </c>
      <c r="F7743" s="5">
        <v>1.3726160091641626</v>
      </c>
      <c r="G7743" s="5">
        <f>'PG facts'!D70</f>
        <v>2</v>
      </c>
      <c r="H7743" s="5">
        <f t="shared" si="240"/>
        <v>1.8840747086137526</v>
      </c>
      <c r="I7743" s="5">
        <f t="shared" si="241"/>
        <v>2.7452320183283252</v>
      </c>
    </row>
    <row r="7744" spans="1:9" ht="25" customHeight="1">
      <c r="A7744" s="1"/>
      <c r="B7744" s="1">
        <v>360</v>
      </c>
      <c r="C7744" s="13" t="s">
        <v>50</v>
      </c>
      <c r="D7744" s="4">
        <v>45565</v>
      </c>
      <c r="E7744" s="4">
        <v>45583</v>
      </c>
      <c r="F7744" s="5">
        <v>2.2805943792830297</v>
      </c>
      <c r="G7744" s="5">
        <f>'PG facts'!D77</f>
        <v>5</v>
      </c>
      <c r="H7744" s="5">
        <f t="shared" si="240"/>
        <v>5.2011107228173472</v>
      </c>
      <c r="I7744" s="5">
        <f t="shared" si="241"/>
        <v>11.402971896415149</v>
      </c>
    </row>
    <row r="7745" spans="1:9" ht="25" customHeight="1">
      <c r="A7745" s="1"/>
      <c r="B7745" s="1">
        <v>360</v>
      </c>
      <c r="C7745" s="13" t="s">
        <v>50</v>
      </c>
      <c r="D7745" s="4">
        <v>45657</v>
      </c>
      <c r="E7745" s="4">
        <v>45679</v>
      </c>
      <c r="F7745" s="5">
        <v>2.6501995362399722</v>
      </c>
      <c r="G7745" s="5">
        <f>'PG facts'!D84</f>
        <v>2</v>
      </c>
      <c r="H7745" s="5">
        <f t="shared" si="240"/>
        <v>7.0235575818865632</v>
      </c>
      <c r="I7745" s="5">
        <f t="shared" si="241"/>
        <v>5.3003990724799444</v>
      </c>
    </row>
    <row r="7746" spans="1:9" ht="25" customHeight="1">
      <c r="A7746" s="1"/>
      <c r="B7746" s="1">
        <v>360</v>
      </c>
      <c r="C7746" s="13" t="s">
        <v>50</v>
      </c>
      <c r="D7746" s="4">
        <v>45747</v>
      </c>
      <c r="E7746" s="4">
        <v>45771</v>
      </c>
      <c r="F7746" s="5">
        <v>2.7872397144634409</v>
      </c>
      <c r="G7746" s="5">
        <f>'PG facts'!D91</f>
        <v>1</v>
      </c>
      <c r="H7746" s="5">
        <f t="shared" si="240"/>
        <v>7.7687052258822433</v>
      </c>
      <c r="I7746" s="5">
        <f t="shared" si="241"/>
        <v>2.7872397144634409</v>
      </c>
    </row>
    <row r="7747" spans="1:9" ht="25" customHeight="1">
      <c r="A7747" s="1"/>
      <c r="B7747" s="1">
        <v>360</v>
      </c>
      <c r="C7747" s="13" t="s">
        <v>50</v>
      </c>
      <c r="D7747" s="4">
        <v>45838</v>
      </c>
      <c r="E7747" s="4">
        <v>45867</v>
      </c>
      <c r="F7747" s="5">
        <v>3.7498513143808809</v>
      </c>
      <c r="G7747" s="5">
        <f>'PG facts'!D98</f>
        <v>-1</v>
      </c>
      <c r="H7747" s="5">
        <f t="shared" si="240"/>
        <v>14.06138487996402</v>
      </c>
      <c r="I7747" s="5">
        <f t="shared" si="241"/>
        <v>-3.7498513143808809</v>
      </c>
    </row>
    <row r="7748" spans="1:9" ht="25" customHeight="1">
      <c r="A7748" s="1"/>
      <c r="B7748" s="1">
        <v>360</v>
      </c>
      <c r="C7748" s="13" t="s">
        <v>50</v>
      </c>
      <c r="D7748" s="4">
        <v>45930</v>
      </c>
      <c r="E7748" s="4">
        <v>45954</v>
      </c>
      <c r="F7748" s="5">
        <v>3.2332744751814912</v>
      </c>
      <c r="G7748" s="5">
        <f>'PG facts'!D105</f>
        <v>1</v>
      </c>
      <c r="H7748" s="5">
        <f t="shared" si="240"/>
        <v>10.454063831860148</v>
      </c>
      <c r="I7748" s="5">
        <f t="shared" si="241"/>
        <v>3.2332744751814912</v>
      </c>
    </row>
    <row r="7749" spans="1:9" ht="25" customHeight="1">
      <c r="A7749" s="1"/>
      <c r="B7749" s="1">
        <v>361</v>
      </c>
      <c r="C7749" s="13" t="s">
        <v>47</v>
      </c>
      <c r="D7749" s="4">
        <v>44651</v>
      </c>
      <c r="E7749" s="4">
        <v>44671</v>
      </c>
      <c r="F7749" s="5">
        <v>3.5989104881054779</v>
      </c>
      <c r="G7749" s="5">
        <f>'PG facts'!D7</f>
        <v>1</v>
      </c>
      <c r="H7749" s="5">
        <f t="shared" si="240"/>
        <v>12.952156701395609</v>
      </c>
      <c r="I7749" s="5">
        <f t="shared" si="241"/>
        <v>3.5989104881054779</v>
      </c>
    </row>
    <row r="7750" spans="1:9" ht="25" customHeight="1">
      <c r="A7750" s="1"/>
      <c r="B7750" s="1">
        <v>361</v>
      </c>
      <c r="C7750" s="13" t="s">
        <v>47</v>
      </c>
      <c r="D7750" s="4">
        <v>44742</v>
      </c>
      <c r="E7750" s="4">
        <v>44771</v>
      </c>
      <c r="F7750" s="5">
        <v>-3.7966210073037132E-2</v>
      </c>
      <c r="G7750" s="5">
        <f>'PG facts'!D14</f>
        <v>-2</v>
      </c>
      <c r="H7750" s="5">
        <f t="shared" ref="H7750:H7813" si="242">F7750^2</f>
        <v>1.4414331073099862E-3</v>
      </c>
      <c r="I7750" s="5">
        <f t="shared" ref="I7750:I7813" si="243">F7750*G7750</f>
        <v>7.5932420146074264E-2</v>
      </c>
    </row>
    <row r="7751" spans="1:9" ht="25" customHeight="1">
      <c r="A7751" s="1"/>
      <c r="B7751" s="1">
        <v>361</v>
      </c>
      <c r="C7751" s="13" t="s">
        <v>47</v>
      </c>
      <c r="D7751" s="4">
        <v>44834</v>
      </c>
      <c r="E7751" s="4">
        <v>44853</v>
      </c>
      <c r="F7751" s="5">
        <v>-0.97428175390660288</v>
      </c>
      <c r="G7751" s="5">
        <f>'PG facts'!D21</f>
        <v>1</v>
      </c>
      <c r="H7751" s="5">
        <f t="shared" si="242"/>
        <v>0.94922493599532631</v>
      </c>
      <c r="I7751" s="5">
        <f t="shared" si="243"/>
        <v>-0.97428175390660288</v>
      </c>
    </row>
    <row r="7752" spans="1:9" ht="25" customHeight="1">
      <c r="A7752" s="1"/>
      <c r="B7752" s="1">
        <v>361</v>
      </c>
      <c r="C7752" s="13" t="s">
        <v>47</v>
      </c>
      <c r="D7752" s="4">
        <v>44926</v>
      </c>
      <c r="E7752" s="4">
        <v>44945</v>
      </c>
      <c r="F7752" s="5">
        <v>-1.7083333333333339</v>
      </c>
      <c r="G7752" s="5">
        <f>'PG facts'!D28</f>
        <v>-8</v>
      </c>
      <c r="H7752" s="5">
        <f t="shared" si="242"/>
        <v>2.9184027777777799</v>
      </c>
      <c r="I7752" s="5">
        <f t="shared" si="243"/>
        <v>13.666666666666671</v>
      </c>
    </row>
    <row r="7753" spans="1:9" ht="25" customHeight="1">
      <c r="A7753" s="1"/>
      <c r="B7753" s="1">
        <v>361</v>
      </c>
      <c r="C7753" s="13" t="s">
        <v>47</v>
      </c>
      <c r="D7753" s="4">
        <v>45016</v>
      </c>
      <c r="E7753" s="4">
        <v>45037</v>
      </c>
      <c r="F7753" s="5">
        <v>-0.51383557261676094</v>
      </c>
      <c r="G7753" s="5">
        <f>'PG facts'!D35</f>
        <v>-1</v>
      </c>
      <c r="H7753" s="5">
        <f t="shared" si="242"/>
        <v>0.26402699568639459</v>
      </c>
      <c r="I7753" s="5">
        <f t="shared" si="243"/>
        <v>0.51383557261676094</v>
      </c>
    </row>
    <row r="7754" spans="1:9" ht="25" customHeight="1">
      <c r="A7754" s="1"/>
      <c r="B7754" s="1">
        <v>361</v>
      </c>
      <c r="C7754" s="13" t="s">
        <v>47</v>
      </c>
      <c r="D7754" s="4">
        <v>45107</v>
      </c>
      <c r="E7754" s="4">
        <v>45135</v>
      </c>
      <c r="F7754" s="5">
        <v>-0.38380425982749156</v>
      </c>
      <c r="G7754" s="5">
        <f>'PG facts'!D42</f>
        <v>-1</v>
      </c>
      <c r="H7754" s="5">
        <f t="shared" si="242"/>
        <v>0.14730570986172864</v>
      </c>
      <c r="I7754" s="5">
        <f t="shared" si="243"/>
        <v>0.38380425982749156</v>
      </c>
    </row>
    <row r="7755" spans="1:9" ht="25" customHeight="1">
      <c r="A7755" s="1"/>
      <c r="B7755" s="1">
        <v>361</v>
      </c>
      <c r="C7755" s="13" t="s">
        <v>47</v>
      </c>
      <c r="D7755" s="4">
        <v>45199</v>
      </c>
      <c r="E7755" s="4">
        <v>45217</v>
      </c>
      <c r="F7755" s="5">
        <v>1.1893013232362026</v>
      </c>
      <c r="G7755" s="5">
        <f>'PG facts'!D49</f>
        <v>-2</v>
      </c>
      <c r="H7755" s="5">
        <f t="shared" si="242"/>
        <v>1.4144376374513825</v>
      </c>
      <c r="I7755" s="5">
        <f t="shared" si="243"/>
        <v>-2.3786026464724053</v>
      </c>
    </row>
    <row r="7756" spans="1:9" ht="25" customHeight="1">
      <c r="A7756" s="1"/>
      <c r="B7756" s="1">
        <v>361</v>
      </c>
      <c r="C7756" s="13" t="s">
        <v>47</v>
      </c>
      <c r="D7756" s="4">
        <v>45291</v>
      </c>
      <c r="E7756" s="4">
        <v>45314</v>
      </c>
      <c r="F7756" s="5">
        <v>2.2255192878338326</v>
      </c>
      <c r="G7756" s="5">
        <f>'PG facts'!D56</f>
        <v>1</v>
      </c>
      <c r="H7756" s="5">
        <f t="shared" si="242"/>
        <v>4.9529361005204091</v>
      </c>
      <c r="I7756" s="5">
        <f t="shared" si="243"/>
        <v>2.2255192878338326</v>
      </c>
    </row>
    <row r="7757" spans="1:9" ht="25" customHeight="1">
      <c r="A7757" s="1"/>
      <c r="B7757" s="1">
        <v>361</v>
      </c>
      <c r="C7757" s="13" t="s">
        <v>47</v>
      </c>
      <c r="D7757" s="4">
        <v>45382</v>
      </c>
      <c r="E7757" s="4">
        <v>45401</v>
      </c>
      <c r="F7757" s="5">
        <v>1.3726160091641626</v>
      </c>
      <c r="G7757" s="5">
        <f>'PG facts'!D63</f>
        <v>2</v>
      </c>
      <c r="H7757" s="5">
        <f t="shared" si="242"/>
        <v>1.8840747086137526</v>
      </c>
      <c r="I7757" s="5">
        <f t="shared" si="243"/>
        <v>2.7452320183283252</v>
      </c>
    </row>
    <row r="7758" spans="1:9" ht="25" customHeight="1">
      <c r="A7758" s="1"/>
      <c r="B7758" s="1">
        <v>361</v>
      </c>
      <c r="C7758" s="13" t="s">
        <v>47</v>
      </c>
      <c r="D7758" s="4">
        <v>45473</v>
      </c>
      <c r="E7758" s="4">
        <v>45503</v>
      </c>
      <c r="F7758" s="5">
        <v>2.2805943792830297</v>
      </c>
      <c r="G7758" s="5">
        <f>'PG facts'!D70</f>
        <v>2</v>
      </c>
      <c r="H7758" s="5">
        <f t="shared" si="242"/>
        <v>5.2011107228173472</v>
      </c>
      <c r="I7758" s="5">
        <f t="shared" si="243"/>
        <v>4.5611887585660593</v>
      </c>
    </row>
    <row r="7759" spans="1:9" ht="25" customHeight="1">
      <c r="A7759" s="1"/>
      <c r="B7759" s="1">
        <v>361</v>
      </c>
      <c r="C7759" s="13" t="s">
        <v>47</v>
      </c>
      <c r="D7759" s="4">
        <v>45565</v>
      </c>
      <c r="E7759" s="4">
        <v>45583</v>
      </c>
      <c r="F7759" s="5">
        <v>2.6501995362399722</v>
      </c>
      <c r="G7759" s="5">
        <f>'PG facts'!D77</f>
        <v>5</v>
      </c>
      <c r="H7759" s="5">
        <f t="shared" si="242"/>
        <v>7.0235575818865632</v>
      </c>
      <c r="I7759" s="5">
        <f t="shared" si="243"/>
        <v>13.250997681199861</v>
      </c>
    </row>
    <row r="7760" spans="1:9" ht="25" customHeight="1">
      <c r="A7760" s="1"/>
      <c r="B7760" s="1">
        <v>361</v>
      </c>
      <c r="C7760" s="13" t="s">
        <v>47</v>
      </c>
      <c r="D7760" s="4">
        <v>45657</v>
      </c>
      <c r="E7760" s="4">
        <v>45679</v>
      </c>
      <c r="F7760" s="5">
        <v>2.7872397144634409</v>
      </c>
      <c r="G7760" s="5">
        <f>'PG facts'!D84</f>
        <v>2</v>
      </c>
      <c r="H7760" s="5">
        <f t="shared" si="242"/>
        <v>7.7687052258822433</v>
      </c>
      <c r="I7760" s="5">
        <f t="shared" si="243"/>
        <v>5.5744794289268818</v>
      </c>
    </row>
    <row r="7761" spans="1:9" ht="25" customHeight="1">
      <c r="A7761" s="1"/>
      <c r="B7761" s="1">
        <v>361</v>
      </c>
      <c r="C7761" s="13" t="s">
        <v>47</v>
      </c>
      <c r="D7761" s="4">
        <v>45747</v>
      </c>
      <c r="E7761" s="4">
        <v>45771</v>
      </c>
      <c r="F7761" s="5">
        <v>3.7498513143808809</v>
      </c>
      <c r="G7761" s="5">
        <f>'PG facts'!D91</f>
        <v>1</v>
      </c>
      <c r="H7761" s="5">
        <f t="shared" si="242"/>
        <v>14.06138487996402</v>
      </c>
      <c r="I7761" s="5">
        <f t="shared" si="243"/>
        <v>3.7498513143808809</v>
      </c>
    </row>
    <row r="7762" spans="1:9" ht="25" customHeight="1">
      <c r="A7762" s="1"/>
      <c r="B7762" s="1">
        <v>361</v>
      </c>
      <c r="C7762" s="13" t="s">
        <v>47</v>
      </c>
      <c r="D7762" s="4">
        <v>45838</v>
      </c>
      <c r="E7762" s="4">
        <v>45867</v>
      </c>
      <c r="F7762" s="5">
        <v>3.2332744751814912</v>
      </c>
      <c r="G7762" s="5">
        <f>'PG facts'!D98</f>
        <v>-1</v>
      </c>
      <c r="H7762" s="5">
        <f t="shared" si="242"/>
        <v>10.454063831860148</v>
      </c>
      <c r="I7762" s="5">
        <f t="shared" si="243"/>
        <v>-3.2332744751814912</v>
      </c>
    </row>
    <row r="7763" spans="1:9" ht="25" customHeight="1">
      <c r="A7763" s="1"/>
      <c r="B7763" s="1">
        <v>361</v>
      </c>
      <c r="C7763" s="13" t="s">
        <v>47</v>
      </c>
      <c r="D7763" s="4">
        <v>45930</v>
      </c>
      <c r="E7763" s="4">
        <v>45954</v>
      </c>
      <c r="F7763" s="5">
        <v>2.9967230915401322</v>
      </c>
      <c r="G7763" s="5">
        <f>'PG facts'!D105</f>
        <v>1</v>
      </c>
      <c r="H7763" s="5">
        <f t="shared" si="242"/>
        <v>8.9803492873698474</v>
      </c>
      <c r="I7763" s="5">
        <f t="shared" si="243"/>
        <v>2.9967230915401322</v>
      </c>
    </row>
    <row r="7764" spans="1:9" ht="25" customHeight="1">
      <c r="A7764" s="1"/>
      <c r="B7764" s="1">
        <v>361</v>
      </c>
      <c r="C7764" s="13" t="s">
        <v>50</v>
      </c>
      <c r="D7764" s="4">
        <v>44742</v>
      </c>
      <c r="E7764" s="4">
        <v>44771</v>
      </c>
      <c r="F7764" s="5">
        <v>3.5989104881054779</v>
      </c>
      <c r="G7764" s="5">
        <f>'PG facts'!D14</f>
        <v>-2</v>
      </c>
      <c r="H7764" s="5">
        <f t="shared" si="242"/>
        <v>12.952156701395609</v>
      </c>
      <c r="I7764" s="5">
        <f t="shared" si="243"/>
        <v>-7.1978209762109557</v>
      </c>
    </row>
    <row r="7765" spans="1:9" ht="25" customHeight="1">
      <c r="A7765" s="1"/>
      <c r="B7765" s="1">
        <v>361</v>
      </c>
      <c r="C7765" s="13" t="s">
        <v>50</v>
      </c>
      <c r="D7765" s="4">
        <v>44834</v>
      </c>
      <c r="E7765" s="4">
        <v>44853</v>
      </c>
      <c r="F7765" s="5">
        <v>-3.7966210073037132E-2</v>
      </c>
      <c r="G7765" s="5">
        <f>'PG facts'!D21</f>
        <v>1</v>
      </c>
      <c r="H7765" s="5">
        <f t="shared" si="242"/>
        <v>1.4414331073099862E-3</v>
      </c>
      <c r="I7765" s="5">
        <f t="shared" si="243"/>
        <v>-3.7966210073037132E-2</v>
      </c>
    </row>
    <row r="7766" spans="1:9" ht="25" customHeight="1">
      <c r="A7766" s="1"/>
      <c r="B7766" s="1">
        <v>361</v>
      </c>
      <c r="C7766" s="13" t="s">
        <v>50</v>
      </c>
      <c r="D7766" s="4">
        <v>44926</v>
      </c>
      <c r="E7766" s="4">
        <v>44945</v>
      </c>
      <c r="F7766" s="5">
        <v>-0.97428175390660288</v>
      </c>
      <c r="G7766" s="5">
        <f>'PG facts'!D28</f>
        <v>-8</v>
      </c>
      <c r="H7766" s="5">
        <f t="shared" si="242"/>
        <v>0.94922493599532631</v>
      </c>
      <c r="I7766" s="5">
        <f t="shared" si="243"/>
        <v>7.794254031252823</v>
      </c>
    </row>
    <row r="7767" spans="1:9" ht="25" customHeight="1">
      <c r="A7767" s="1"/>
      <c r="B7767" s="1">
        <v>361</v>
      </c>
      <c r="C7767" s="13" t="s">
        <v>50</v>
      </c>
      <c r="D7767" s="4">
        <v>45016</v>
      </c>
      <c r="E7767" s="4">
        <v>45037</v>
      </c>
      <c r="F7767" s="5">
        <v>-1.7083333333333339</v>
      </c>
      <c r="G7767" s="5">
        <f>'PG facts'!D35</f>
        <v>-1</v>
      </c>
      <c r="H7767" s="5">
        <f t="shared" si="242"/>
        <v>2.9184027777777799</v>
      </c>
      <c r="I7767" s="5">
        <f t="shared" si="243"/>
        <v>1.7083333333333339</v>
      </c>
    </row>
    <row r="7768" spans="1:9" ht="25" customHeight="1">
      <c r="A7768" s="1"/>
      <c r="B7768" s="1">
        <v>361</v>
      </c>
      <c r="C7768" s="13" t="s">
        <v>50</v>
      </c>
      <c r="D7768" s="4">
        <v>45107</v>
      </c>
      <c r="E7768" s="4">
        <v>45135</v>
      </c>
      <c r="F7768" s="5">
        <v>-0.51383557261676094</v>
      </c>
      <c r="G7768" s="5">
        <f>'PG facts'!D42</f>
        <v>-1</v>
      </c>
      <c r="H7768" s="5">
        <f t="shared" si="242"/>
        <v>0.26402699568639459</v>
      </c>
      <c r="I7768" s="5">
        <f t="shared" si="243"/>
        <v>0.51383557261676094</v>
      </c>
    </row>
    <row r="7769" spans="1:9" ht="25" customHeight="1">
      <c r="A7769" s="1"/>
      <c r="B7769" s="1">
        <v>361</v>
      </c>
      <c r="C7769" s="13" t="s">
        <v>50</v>
      </c>
      <c r="D7769" s="4">
        <v>45199</v>
      </c>
      <c r="E7769" s="4">
        <v>45217</v>
      </c>
      <c r="F7769" s="5">
        <v>-0.38380425982749156</v>
      </c>
      <c r="G7769" s="5">
        <f>'PG facts'!D49</f>
        <v>-2</v>
      </c>
      <c r="H7769" s="5">
        <f t="shared" si="242"/>
        <v>0.14730570986172864</v>
      </c>
      <c r="I7769" s="5">
        <f t="shared" si="243"/>
        <v>0.76760851965498311</v>
      </c>
    </row>
    <row r="7770" spans="1:9" ht="25" customHeight="1">
      <c r="A7770" s="1"/>
      <c r="B7770" s="1">
        <v>361</v>
      </c>
      <c r="C7770" s="13" t="s">
        <v>50</v>
      </c>
      <c r="D7770" s="4">
        <v>45291</v>
      </c>
      <c r="E7770" s="4">
        <v>45314</v>
      </c>
      <c r="F7770" s="5">
        <v>1.1893013232362026</v>
      </c>
      <c r="G7770" s="5">
        <f>'PG facts'!D56</f>
        <v>1</v>
      </c>
      <c r="H7770" s="5">
        <f t="shared" si="242"/>
        <v>1.4144376374513825</v>
      </c>
      <c r="I7770" s="5">
        <f t="shared" si="243"/>
        <v>1.1893013232362026</v>
      </c>
    </row>
    <row r="7771" spans="1:9" ht="25" customHeight="1">
      <c r="A7771" s="1"/>
      <c r="B7771" s="1">
        <v>361</v>
      </c>
      <c r="C7771" s="13" t="s">
        <v>50</v>
      </c>
      <c r="D7771" s="4">
        <v>45382</v>
      </c>
      <c r="E7771" s="4">
        <v>45401</v>
      </c>
      <c r="F7771" s="5">
        <v>2.2255192878338326</v>
      </c>
      <c r="G7771" s="5">
        <f>'PG facts'!D63</f>
        <v>2</v>
      </c>
      <c r="H7771" s="5">
        <f t="shared" si="242"/>
        <v>4.9529361005204091</v>
      </c>
      <c r="I7771" s="5">
        <f t="shared" si="243"/>
        <v>4.4510385756676651</v>
      </c>
    </row>
    <row r="7772" spans="1:9" ht="25" customHeight="1">
      <c r="A7772" s="1"/>
      <c r="B7772" s="1">
        <v>361</v>
      </c>
      <c r="C7772" s="13" t="s">
        <v>50</v>
      </c>
      <c r="D7772" s="4">
        <v>45473</v>
      </c>
      <c r="E7772" s="4">
        <v>45503</v>
      </c>
      <c r="F7772" s="5">
        <v>1.3726160091641626</v>
      </c>
      <c r="G7772" s="5">
        <f>'PG facts'!D70</f>
        <v>2</v>
      </c>
      <c r="H7772" s="5">
        <f t="shared" si="242"/>
        <v>1.8840747086137526</v>
      </c>
      <c r="I7772" s="5">
        <f t="shared" si="243"/>
        <v>2.7452320183283252</v>
      </c>
    </row>
    <row r="7773" spans="1:9" ht="25" customHeight="1">
      <c r="A7773" s="1"/>
      <c r="B7773" s="1">
        <v>361</v>
      </c>
      <c r="C7773" s="13" t="s">
        <v>50</v>
      </c>
      <c r="D7773" s="4">
        <v>45565</v>
      </c>
      <c r="E7773" s="4">
        <v>45583</v>
      </c>
      <c r="F7773" s="5">
        <v>2.2805943792830297</v>
      </c>
      <c r="G7773" s="5">
        <f>'PG facts'!D77</f>
        <v>5</v>
      </c>
      <c r="H7773" s="5">
        <f t="shared" si="242"/>
        <v>5.2011107228173472</v>
      </c>
      <c r="I7773" s="5">
        <f t="shared" si="243"/>
        <v>11.402971896415149</v>
      </c>
    </row>
    <row r="7774" spans="1:9" ht="25" customHeight="1">
      <c r="A7774" s="1"/>
      <c r="B7774" s="1">
        <v>361</v>
      </c>
      <c r="C7774" s="13" t="s">
        <v>50</v>
      </c>
      <c r="D7774" s="4">
        <v>45657</v>
      </c>
      <c r="E7774" s="4">
        <v>45679</v>
      </c>
      <c r="F7774" s="5">
        <v>2.6501995362399722</v>
      </c>
      <c r="G7774" s="5">
        <f>'PG facts'!D84</f>
        <v>2</v>
      </c>
      <c r="H7774" s="5">
        <f t="shared" si="242"/>
        <v>7.0235575818865632</v>
      </c>
      <c r="I7774" s="5">
        <f t="shared" si="243"/>
        <v>5.3003990724799444</v>
      </c>
    </row>
    <row r="7775" spans="1:9" ht="25" customHeight="1">
      <c r="A7775" s="1"/>
      <c r="B7775" s="1">
        <v>361</v>
      </c>
      <c r="C7775" s="13" t="s">
        <v>50</v>
      </c>
      <c r="D7775" s="4">
        <v>45747</v>
      </c>
      <c r="E7775" s="4">
        <v>45771</v>
      </c>
      <c r="F7775" s="5">
        <v>2.7872397144634409</v>
      </c>
      <c r="G7775" s="5">
        <f>'PG facts'!D91</f>
        <v>1</v>
      </c>
      <c r="H7775" s="5">
        <f t="shared" si="242"/>
        <v>7.7687052258822433</v>
      </c>
      <c r="I7775" s="5">
        <f t="shared" si="243"/>
        <v>2.7872397144634409</v>
      </c>
    </row>
    <row r="7776" spans="1:9" ht="25" customHeight="1">
      <c r="A7776" s="1"/>
      <c r="B7776" s="1">
        <v>361</v>
      </c>
      <c r="C7776" s="13" t="s">
        <v>50</v>
      </c>
      <c r="D7776" s="4">
        <v>45838</v>
      </c>
      <c r="E7776" s="4">
        <v>45867</v>
      </c>
      <c r="F7776" s="5">
        <v>3.7498513143808809</v>
      </c>
      <c r="G7776" s="5">
        <f>'PG facts'!D98</f>
        <v>-1</v>
      </c>
      <c r="H7776" s="5">
        <f t="shared" si="242"/>
        <v>14.06138487996402</v>
      </c>
      <c r="I7776" s="5">
        <f t="shared" si="243"/>
        <v>-3.7498513143808809</v>
      </c>
    </row>
    <row r="7777" spans="1:9" ht="25" customHeight="1">
      <c r="A7777" s="1"/>
      <c r="B7777" s="1">
        <v>361</v>
      </c>
      <c r="C7777" s="13" t="s">
        <v>50</v>
      </c>
      <c r="D7777" s="4">
        <v>45930</v>
      </c>
      <c r="E7777" s="4">
        <v>45954</v>
      </c>
      <c r="F7777" s="5">
        <v>3.2332744751814912</v>
      </c>
      <c r="G7777" s="5">
        <f>'PG facts'!D105</f>
        <v>1</v>
      </c>
      <c r="H7777" s="5">
        <f t="shared" si="242"/>
        <v>10.454063831860148</v>
      </c>
      <c r="I7777" s="5">
        <f t="shared" si="243"/>
        <v>3.2332744751814912</v>
      </c>
    </row>
    <row r="7778" spans="1:9" ht="25" customHeight="1">
      <c r="A7778" s="1"/>
      <c r="B7778" s="1">
        <v>362</v>
      </c>
      <c r="C7778" s="13" t="s">
        <v>47</v>
      </c>
      <c r="D7778" s="4">
        <v>44651</v>
      </c>
      <c r="E7778" s="4">
        <v>44671</v>
      </c>
      <c r="F7778" s="5">
        <v>3.5989104881054779</v>
      </c>
      <c r="G7778" s="5">
        <f>'PG facts'!D8</f>
        <v>8</v>
      </c>
      <c r="H7778" s="5">
        <f t="shared" si="242"/>
        <v>12.952156701395609</v>
      </c>
      <c r="I7778" s="5">
        <f t="shared" si="243"/>
        <v>28.791283904843823</v>
      </c>
    </row>
    <row r="7779" spans="1:9" ht="25" customHeight="1">
      <c r="A7779" s="1"/>
      <c r="B7779" s="1">
        <v>362</v>
      </c>
      <c r="C7779" s="13" t="s">
        <v>47</v>
      </c>
      <c r="D7779" s="4">
        <v>44742</v>
      </c>
      <c r="E7779" s="4">
        <v>44771</v>
      </c>
      <c r="F7779" s="5">
        <v>-3.7966210073037132E-2</v>
      </c>
      <c r="G7779" s="5">
        <f>'PG facts'!D15</f>
        <v>0</v>
      </c>
      <c r="H7779" s="5">
        <f t="shared" si="242"/>
        <v>1.4414331073099862E-3</v>
      </c>
      <c r="I7779" s="5">
        <f t="shared" si="243"/>
        <v>0</v>
      </c>
    </row>
    <row r="7780" spans="1:9" ht="25" customHeight="1">
      <c r="A7780" s="1"/>
      <c r="B7780" s="1">
        <v>362</v>
      </c>
      <c r="C7780" s="13" t="s">
        <v>47</v>
      </c>
      <c r="D7780" s="4">
        <v>44834</v>
      </c>
      <c r="E7780" s="4">
        <v>44853</v>
      </c>
      <c r="F7780" s="5">
        <v>-0.97428175390660288</v>
      </c>
      <c r="G7780" s="5">
        <f>'PG facts'!D22</f>
        <v>-2</v>
      </c>
      <c r="H7780" s="5">
        <f t="shared" si="242"/>
        <v>0.94922493599532631</v>
      </c>
      <c r="I7780" s="5">
        <f t="shared" si="243"/>
        <v>1.9485635078132058</v>
      </c>
    </row>
    <row r="7781" spans="1:9" ht="25" customHeight="1">
      <c r="A7781" s="1"/>
      <c r="B7781" s="1">
        <v>362</v>
      </c>
      <c r="C7781" s="13" t="s">
        <v>47</v>
      </c>
      <c r="D7781" s="4">
        <v>44926</v>
      </c>
      <c r="E7781" s="4">
        <v>44945</v>
      </c>
      <c r="F7781" s="5">
        <v>-1.7083333333333339</v>
      </c>
      <c r="G7781" s="5">
        <f>'PG facts'!D29</f>
        <v>-1</v>
      </c>
      <c r="H7781" s="5">
        <f t="shared" si="242"/>
        <v>2.9184027777777799</v>
      </c>
      <c r="I7781" s="5">
        <f t="shared" si="243"/>
        <v>1.7083333333333339</v>
      </c>
    </row>
    <row r="7782" spans="1:9" ht="25" customHeight="1">
      <c r="A7782" s="1"/>
      <c r="B7782" s="1">
        <v>362</v>
      </c>
      <c r="C7782" s="13" t="s">
        <v>47</v>
      </c>
      <c r="D7782" s="4">
        <v>45016</v>
      </c>
      <c r="E7782" s="4">
        <v>45037</v>
      </c>
      <c r="F7782" s="5">
        <v>-0.51383557261676094</v>
      </c>
      <c r="G7782" s="5">
        <f>'PG facts'!D36</f>
        <v>1</v>
      </c>
      <c r="H7782" s="5">
        <f t="shared" si="242"/>
        <v>0.26402699568639459</v>
      </c>
      <c r="I7782" s="5">
        <f t="shared" si="243"/>
        <v>-0.51383557261676094</v>
      </c>
    </row>
    <row r="7783" spans="1:9" ht="25" customHeight="1">
      <c r="A7783" s="1"/>
      <c r="B7783" s="1">
        <v>362</v>
      </c>
      <c r="C7783" s="13" t="s">
        <v>47</v>
      </c>
      <c r="D7783" s="4">
        <v>45107</v>
      </c>
      <c r="E7783" s="4">
        <v>45135</v>
      </c>
      <c r="F7783" s="5">
        <v>-0.38380425982749156</v>
      </c>
      <c r="G7783" s="5">
        <f>'PG facts'!D43</f>
        <v>-3</v>
      </c>
      <c r="H7783" s="5">
        <f t="shared" si="242"/>
        <v>0.14730570986172864</v>
      </c>
      <c r="I7783" s="5">
        <f t="shared" si="243"/>
        <v>1.1514127794824747</v>
      </c>
    </row>
    <row r="7784" spans="1:9" ht="25" customHeight="1">
      <c r="A7784" s="1"/>
      <c r="B7784" s="1">
        <v>362</v>
      </c>
      <c r="C7784" s="13" t="s">
        <v>47</v>
      </c>
      <c r="D7784" s="4">
        <v>45199</v>
      </c>
      <c r="E7784" s="4">
        <v>45217</v>
      </c>
      <c r="F7784" s="5">
        <v>1.1893013232362026</v>
      </c>
      <c r="G7784" s="5">
        <f>'PG facts'!D50</f>
        <v>2</v>
      </c>
      <c r="H7784" s="5">
        <f t="shared" si="242"/>
        <v>1.4144376374513825</v>
      </c>
      <c r="I7784" s="5">
        <f t="shared" si="243"/>
        <v>2.3786026464724053</v>
      </c>
    </row>
    <row r="7785" spans="1:9" ht="25" customHeight="1">
      <c r="A7785" s="1"/>
      <c r="B7785" s="1">
        <v>362</v>
      </c>
      <c r="C7785" s="13" t="s">
        <v>47</v>
      </c>
      <c r="D7785" s="4">
        <v>45291</v>
      </c>
      <c r="E7785" s="4">
        <v>45314</v>
      </c>
      <c r="F7785" s="5">
        <v>2.2255192878338326</v>
      </c>
      <c r="G7785" s="5">
        <f>'PG facts'!D57</f>
        <v>-4</v>
      </c>
      <c r="H7785" s="5">
        <f t="shared" si="242"/>
        <v>4.9529361005204091</v>
      </c>
      <c r="I7785" s="5">
        <f t="shared" si="243"/>
        <v>-8.9020771513353303</v>
      </c>
    </row>
    <row r="7786" spans="1:9" ht="25" customHeight="1">
      <c r="A7786" s="1"/>
      <c r="B7786" s="1">
        <v>362</v>
      </c>
      <c r="C7786" s="13" t="s">
        <v>47</v>
      </c>
      <c r="D7786" s="4">
        <v>45382</v>
      </c>
      <c r="E7786" s="4">
        <v>45401</v>
      </c>
      <c r="F7786" s="5">
        <v>1.3726160091641626</v>
      </c>
      <c r="G7786" s="5">
        <f>'PG facts'!D64</f>
        <v>-4</v>
      </c>
      <c r="H7786" s="5">
        <f t="shared" si="242"/>
        <v>1.8840747086137526</v>
      </c>
      <c r="I7786" s="5">
        <f t="shared" si="243"/>
        <v>-5.4904640366566504</v>
      </c>
    </row>
    <row r="7787" spans="1:9" ht="25" customHeight="1">
      <c r="A7787" s="1"/>
      <c r="B7787" s="1">
        <v>362</v>
      </c>
      <c r="C7787" s="13" t="s">
        <v>47</v>
      </c>
      <c r="D7787" s="4">
        <v>45473</v>
      </c>
      <c r="E7787" s="4">
        <v>45503</v>
      </c>
      <c r="F7787" s="5">
        <v>2.2805943792830297</v>
      </c>
      <c r="G7787" s="5">
        <f>'PG facts'!D71</f>
        <v>1</v>
      </c>
      <c r="H7787" s="5">
        <f t="shared" si="242"/>
        <v>5.2011107228173472</v>
      </c>
      <c r="I7787" s="5">
        <f t="shared" si="243"/>
        <v>2.2805943792830297</v>
      </c>
    </row>
    <row r="7788" spans="1:9" ht="25" customHeight="1">
      <c r="A7788" s="1"/>
      <c r="B7788" s="1">
        <v>362</v>
      </c>
      <c r="C7788" s="13" t="s">
        <v>47</v>
      </c>
      <c r="D7788" s="4">
        <v>45565</v>
      </c>
      <c r="E7788" s="4">
        <v>45583</v>
      </c>
      <c r="F7788" s="5">
        <v>2.6501995362399722</v>
      </c>
      <c r="G7788" s="5">
        <f>'PG facts'!D78</f>
        <v>-1</v>
      </c>
      <c r="H7788" s="5">
        <f t="shared" si="242"/>
        <v>7.0235575818865632</v>
      </c>
      <c r="I7788" s="5">
        <f t="shared" si="243"/>
        <v>-2.6501995362399722</v>
      </c>
    </row>
    <row r="7789" spans="1:9" ht="25" customHeight="1">
      <c r="A7789" s="1"/>
      <c r="B7789" s="1">
        <v>362</v>
      </c>
      <c r="C7789" s="13" t="s">
        <v>47</v>
      </c>
      <c r="D7789" s="4">
        <v>45657</v>
      </c>
      <c r="E7789" s="4">
        <v>45679</v>
      </c>
      <c r="F7789" s="5">
        <v>2.7872397144634409</v>
      </c>
      <c r="G7789" s="5">
        <f>'PG facts'!D85</f>
        <v>0</v>
      </c>
      <c r="H7789" s="5">
        <f t="shared" si="242"/>
        <v>7.7687052258822433</v>
      </c>
      <c r="I7789" s="5">
        <f t="shared" si="243"/>
        <v>0</v>
      </c>
    </row>
    <row r="7790" spans="1:9" ht="25" customHeight="1">
      <c r="A7790" s="1"/>
      <c r="B7790" s="1">
        <v>362</v>
      </c>
      <c r="C7790" s="13" t="s">
        <v>47</v>
      </c>
      <c r="D7790" s="4">
        <v>45747</v>
      </c>
      <c r="E7790" s="4">
        <v>45771</v>
      </c>
      <c r="F7790" s="5">
        <v>3.7498513143808809</v>
      </c>
      <c r="G7790" s="5">
        <f>'PG facts'!D92</f>
        <v>-1</v>
      </c>
      <c r="H7790" s="5">
        <f t="shared" si="242"/>
        <v>14.06138487996402</v>
      </c>
      <c r="I7790" s="5">
        <f t="shared" si="243"/>
        <v>-3.7498513143808809</v>
      </c>
    </row>
    <row r="7791" spans="1:9" ht="25" customHeight="1">
      <c r="A7791" s="1"/>
      <c r="B7791" s="1">
        <v>362</v>
      </c>
      <c r="C7791" s="13" t="s">
        <v>47</v>
      </c>
      <c r="D7791" s="4">
        <v>45838</v>
      </c>
      <c r="E7791" s="4">
        <v>45867</v>
      </c>
      <c r="F7791" s="5">
        <v>3.2332744751814912</v>
      </c>
      <c r="G7791" s="5">
        <f>'PG facts'!D99</f>
        <v>-2</v>
      </c>
      <c r="H7791" s="5">
        <f t="shared" si="242"/>
        <v>10.454063831860148</v>
      </c>
      <c r="I7791" s="5">
        <f t="shared" si="243"/>
        <v>-6.4665489503629825</v>
      </c>
    </row>
    <row r="7792" spans="1:9" ht="25" customHeight="1">
      <c r="A7792" s="1"/>
      <c r="B7792" s="1">
        <v>362</v>
      </c>
      <c r="C7792" s="13" t="s">
        <v>50</v>
      </c>
      <c r="D7792" s="4">
        <v>44742</v>
      </c>
      <c r="E7792" s="4">
        <v>44771</v>
      </c>
      <c r="F7792" s="5">
        <v>3.5989104881054779</v>
      </c>
      <c r="G7792" s="5">
        <f>'PG facts'!D15</f>
        <v>0</v>
      </c>
      <c r="H7792" s="5">
        <f t="shared" si="242"/>
        <v>12.952156701395609</v>
      </c>
      <c r="I7792" s="5">
        <f t="shared" si="243"/>
        <v>0</v>
      </c>
    </row>
    <row r="7793" spans="1:9" ht="25" customHeight="1">
      <c r="A7793" s="1"/>
      <c r="B7793" s="1">
        <v>362</v>
      </c>
      <c r="C7793" s="13" t="s">
        <v>50</v>
      </c>
      <c r="D7793" s="4">
        <v>44834</v>
      </c>
      <c r="E7793" s="4">
        <v>44853</v>
      </c>
      <c r="F7793" s="5">
        <v>-3.7966210073037132E-2</v>
      </c>
      <c r="G7793" s="5">
        <f>'PG facts'!D22</f>
        <v>-2</v>
      </c>
      <c r="H7793" s="5">
        <f t="shared" si="242"/>
        <v>1.4414331073099862E-3</v>
      </c>
      <c r="I7793" s="5">
        <f t="shared" si="243"/>
        <v>7.5932420146074264E-2</v>
      </c>
    </row>
    <row r="7794" spans="1:9" ht="25" customHeight="1">
      <c r="A7794" s="1"/>
      <c r="B7794" s="1">
        <v>362</v>
      </c>
      <c r="C7794" s="13" t="s">
        <v>50</v>
      </c>
      <c r="D7794" s="4">
        <v>44926</v>
      </c>
      <c r="E7794" s="4">
        <v>44945</v>
      </c>
      <c r="F7794" s="5">
        <v>-0.97428175390660288</v>
      </c>
      <c r="G7794" s="5">
        <f>'PG facts'!D29</f>
        <v>-1</v>
      </c>
      <c r="H7794" s="5">
        <f t="shared" si="242"/>
        <v>0.94922493599532631</v>
      </c>
      <c r="I7794" s="5">
        <f t="shared" si="243"/>
        <v>0.97428175390660288</v>
      </c>
    </row>
    <row r="7795" spans="1:9" ht="25" customHeight="1">
      <c r="A7795" s="1"/>
      <c r="B7795" s="1">
        <v>362</v>
      </c>
      <c r="C7795" s="13" t="s">
        <v>50</v>
      </c>
      <c r="D7795" s="4">
        <v>45016</v>
      </c>
      <c r="E7795" s="4">
        <v>45037</v>
      </c>
      <c r="F7795" s="5">
        <v>-1.7083333333333339</v>
      </c>
      <c r="G7795" s="5">
        <f>'PG facts'!D36</f>
        <v>1</v>
      </c>
      <c r="H7795" s="5">
        <f t="shared" si="242"/>
        <v>2.9184027777777799</v>
      </c>
      <c r="I7795" s="5">
        <f t="shared" si="243"/>
        <v>-1.7083333333333339</v>
      </c>
    </row>
    <row r="7796" spans="1:9" ht="25" customHeight="1">
      <c r="A7796" s="1"/>
      <c r="B7796" s="1">
        <v>362</v>
      </c>
      <c r="C7796" s="13" t="s">
        <v>50</v>
      </c>
      <c r="D7796" s="4">
        <v>45107</v>
      </c>
      <c r="E7796" s="4">
        <v>45135</v>
      </c>
      <c r="F7796" s="5">
        <v>-0.51383557261676094</v>
      </c>
      <c r="G7796" s="5">
        <f>'PG facts'!D43</f>
        <v>-3</v>
      </c>
      <c r="H7796" s="5">
        <f t="shared" si="242"/>
        <v>0.26402699568639459</v>
      </c>
      <c r="I7796" s="5">
        <f t="shared" si="243"/>
        <v>1.5415067178502828</v>
      </c>
    </row>
    <row r="7797" spans="1:9" ht="25" customHeight="1">
      <c r="A7797" s="1"/>
      <c r="B7797" s="1">
        <v>362</v>
      </c>
      <c r="C7797" s="13" t="s">
        <v>50</v>
      </c>
      <c r="D7797" s="4">
        <v>45199</v>
      </c>
      <c r="E7797" s="4">
        <v>45217</v>
      </c>
      <c r="F7797" s="5">
        <v>-0.38380425982749156</v>
      </c>
      <c r="G7797" s="5">
        <f>'PG facts'!D50</f>
        <v>2</v>
      </c>
      <c r="H7797" s="5">
        <f t="shared" si="242"/>
        <v>0.14730570986172864</v>
      </c>
      <c r="I7797" s="5">
        <f t="shared" si="243"/>
        <v>-0.76760851965498311</v>
      </c>
    </row>
    <row r="7798" spans="1:9" ht="25" customHeight="1">
      <c r="A7798" s="1"/>
      <c r="B7798" s="1">
        <v>362</v>
      </c>
      <c r="C7798" s="13" t="s">
        <v>50</v>
      </c>
      <c r="D7798" s="4">
        <v>45291</v>
      </c>
      <c r="E7798" s="4">
        <v>45314</v>
      </c>
      <c r="F7798" s="5">
        <v>1.1893013232362026</v>
      </c>
      <c r="G7798" s="5">
        <f>'PG facts'!D57</f>
        <v>-4</v>
      </c>
      <c r="H7798" s="5">
        <f t="shared" si="242"/>
        <v>1.4144376374513825</v>
      </c>
      <c r="I7798" s="5">
        <f t="shared" si="243"/>
        <v>-4.7572052929448105</v>
      </c>
    </row>
    <row r="7799" spans="1:9" ht="25" customHeight="1">
      <c r="A7799" s="1"/>
      <c r="B7799" s="1">
        <v>362</v>
      </c>
      <c r="C7799" s="13" t="s">
        <v>50</v>
      </c>
      <c r="D7799" s="4">
        <v>45382</v>
      </c>
      <c r="E7799" s="4">
        <v>45401</v>
      </c>
      <c r="F7799" s="5">
        <v>2.2255192878338326</v>
      </c>
      <c r="G7799" s="5">
        <f>'PG facts'!D64</f>
        <v>-4</v>
      </c>
      <c r="H7799" s="5">
        <f t="shared" si="242"/>
        <v>4.9529361005204091</v>
      </c>
      <c r="I7799" s="5">
        <f t="shared" si="243"/>
        <v>-8.9020771513353303</v>
      </c>
    </row>
    <row r="7800" spans="1:9" ht="25" customHeight="1">
      <c r="A7800" s="1"/>
      <c r="B7800" s="1">
        <v>362</v>
      </c>
      <c r="C7800" s="13" t="s">
        <v>50</v>
      </c>
      <c r="D7800" s="4">
        <v>45473</v>
      </c>
      <c r="E7800" s="4">
        <v>45503</v>
      </c>
      <c r="F7800" s="5">
        <v>1.3726160091641626</v>
      </c>
      <c r="G7800" s="5">
        <f>'PG facts'!D71</f>
        <v>1</v>
      </c>
      <c r="H7800" s="5">
        <f t="shared" si="242"/>
        <v>1.8840747086137526</v>
      </c>
      <c r="I7800" s="5">
        <f t="shared" si="243"/>
        <v>1.3726160091641626</v>
      </c>
    </row>
    <row r="7801" spans="1:9" ht="25" customHeight="1">
      <c r="A7801" s="1"/>
      <c r="B7801" s="1">
        <v>362</v>
      </c>
      <c r="C7801" s="13" t="s">
        <v>50</v>
      </c>
      <c r="D7801" s="4">
        <v>45565</v>
      </c>
      <c r="E7801" s="4">
        <v>45583</v>
      </c>
      <c r="F7801" s="5">
        <v>2.2805943792830297</v>
      </c>
      <c r="G7801" s="5">
        <f>'PG facts'!D78</f>
        <v>-1</v>
      </c>
      <c r="H7801" s="5">
        <f t="shared" si="242"/>
        <v>5.2011107228173472</v>
      </c>
      <c r="I7801" s="5">
        <f t="shared" si="243"/>
        <v>-2.2805943792830297</v>
      </c>
    </row>
    <row r="7802" spans="1:9" ht="25" customHeight="1">
      <c r="A7802" s="1"/>
      <c r="B7802" s="1">
        <v>362</v>
      </c>
      <c r="C7802" s="13" t="s">
        <v>50</v>
      </c>
      <c r="D7802" s="4">
        <v>45657</v>
      </c>
      <c r="E7802" s="4">
        <v>45679</v>
      </c>
      <c r="F7802" s="5">
        <v>2.6501995362399722</v>
      </c>
      <c r="G7802" s="5">
        <f>'PG facts'!D85</f>
        <v>0</v>
      </c>
      <c r="H7802" s="5">
        <f t="shared" si="242"/>
        <v>7.0235575818865632</v>
      </c>
      <c r="I7802" s="5">
        <f t="shared" si="243"/>
        <v>0</v>
      </c>
    </row>
    <row r="7803" spans="1:9" ht="25" customHeight="1">
      <c r="A7803" s="1"/>
      <c r="B7803" s="1">
        <v>362</v>
      </c>
      <c r="C7803" s="13" t="s">
        <v>50</v>
      </c>
      <c r="D7803" s="4">
        <v>45747</v>
      </c>
      <c r="E7803" s="4">
        <v>45771</v>
      </c>
      <c r="F7803" s="5">
        <v>2.7872397144634409</v>
      </c>
      <c r="G7803" s="5">
        <f>'PG facts'!D92</f>
        <v>-1</v>
      </c>
      <c r="H7803" s="5">
        <f t="shared" si="242"/>
        <v>7.7687052258822433</v>
      </c>
      <c r="I7803" s="5">
        <f t="shared" si="243"/>
        <v>-2.7872397144634409</v>
      </c>
    </row>
    <row r="7804" spans="1:9" ht="25" customHeight="1">
      <c r="A7804" s="1"/>
      <c r="B7804" s="1">
        <v>362</v>
      </c>
      <c r="C7804" s="13" t="s">
        <v>50</v>
      </c>
      <c r="D7804" s="4">
        <v>45838</v>
      </c>
      <c r="E7804" s="4">
        <v>45867</v>
      </c>
      <c r="F7804" s="5">
        <v>3.7498513143808809</v>
      </c>
      <c r="G7804" s="5">
        <f>'PG facts'!D99</f>
        <v>-2</v>
      </c>
      <c r="H7804" s="5">
        <f t="shared" si="242"/>
        <v>14.06138487996402</v>
      </c>
      <c r="I7804" s="5">
        <f t="shared" si="243"/>
        <v>-7.4997026287617619</v>
      </c>
    </row>
    <row r="7805" spans="1:9" ht="25" customHeight="1">
      <c r="A7805" s="1"/>
      <c r="B7805" s="1">
        <v>363</v>
      </c>
      <c r="C7805" s="13" t="s">
        <v>47</v>
      </c>
      <c r="D7805" s="4">
        <v>44651</v>
      </c>
      <c r="E7805" s="4">
        <v>44671</v>
      </c>
      <c r="F7805" s="5">
        <v>3.5989104881054779</v>
      </c>
      <c r="G7805" s="5">
        <f>'PG facts'!D8</f>
        <v>8</v>
      </c>
      <c r="H7805" s="5">
        <f t="shared" si="242"/>
        <v>12.952156701395609</v>
      </c>
      <c r="I7805" s="5">
        <f t="shared" si="243"/>
        <v>28.791283904843823</v>
      </c>
    </row>
    <row r="7806" spans="1:9" ht="25" customHeight="1">
      <c r="A7806" s="1"/>
      <c r="B7806" s="1">
        <v>363</v>
      </c>
      <c r="C7806" s="13" t="s">
        <v>47</v>
      </c>
      <c r="D7806" s="4">
        <v>44742</v>
      </c>
      <c r="E7806" s="4">
        <v>44771</v>
      </c>
      <c r="F7806" s="5">
        <v>-3.7966210073037132E-2</v>
      </c>
      <c r="G7806" s="5">
        <f>'PG facts'!D15</f>
        <v>0</v>
      </c>
      <c r="H7806" s="5">
        <f t="shared" si="242"/>
        <v>1.4414331073099862E-3</v>
      </c>
      <c r="I7806" s="5">
        <f t="shared" si="243"/>
        <v>0</v>
      </c>
    </row>
    <row r="7807" spans="1:9" ht="25" customHeight="1">
      <c r="A7807" s="1"/>
      <c r="B7807" s="1">
        <v>363</v>
      </c>
      <c r="C7807" s="13" t="s">
        <v>47</v>
      </c>
      <c r="D7807" s="4">
        <v>44834</v>
      </c>
      <c r="E7807" s="4">
        <v>44853</v>
      </c>
      <c r="F7807" s="5">
        <v>-0.97428175390660288</v>
      </c>
      <c r="G7807" s="5">
        <f>'PG facts'!D22</f>
        <v>-2</v>
      </c>
      <c r="H7807" s="5">
        <f t="shared" si="242"/>
        <v>0.94922493599532631</v>
      </c>
      <c r="I7807" s="5">
        <f t="shared" si="243"/>
        <v>1.9485635078132058</v>
      </c>
    </row>
    <row r="7808" spans="1:9" ht="25" customHeight="1">
      <c r="A7808" s="1"/>
      <c r="B7808" s="1">
        <v>363</v>
      </c>
      <c r="C7808" s="13" t="s">
        <v>47</v>
      </c>
      <c r="D7808" s="4">
        <v>44926</v>
      </c>
      <c r="E7808" s="4">
        <v>44945</v>
      </c>
      <c r="F7808" s="5">
        <v>-1.7083333333333339</v>
      </c>
      <c r="G7808" s="5">
        <f>'PG facts'!D29</f>
        <v>-1</v>
      </c>
      <c r="H7808" s="5">
        <f t="shared" si="242"/>
        <v>2.9184027777777799</v>
      </c>
      <c r="I7808" s="5">
        <f t="shared" si="243"/>
        <v>1.7083333333333339</v>
      </c>
    </row>
    <row r="7809" spans="1:9" ht="25" customHeight="1">
      <c r="A7809" s="1"/>
      <c r="B7809" s="1">
        <v>363</v>
      </c>
      <c r="C7809" s="13" t="s">
        <v>47</v>
      </c>
      <c r="D7809" s="4">
        <v>45016</v>
      </c>
      <c r="E7809" s="4">
        <v>45037</v>
      </c>
      <c r="F7809" s="5">
        <v>-0.51383557261676094</v>
      </c>
      <c r="G7809" s="5">
        <f>'PG facts'!D36</f>
        <v>1</v>
      </c>
      <c r="H7809" s="5">
        <f t="shared" si="242"/>
        <v>0.26402699568639459</v>
      </c>
      <c r="I7809" s="5">
        <f t="shared" si="243"/>
        <v>-0.51383557261676094</v>
      </c>
    </row>
    <row r="7810" spans="1:9" ht="25" customHeight="1">
      <c r="A7810" s="1"/>
      <c r="B7810" s="1">
        <v>363</v>
      </c>
      <c r="C7810" s="13" t="s">
        <v>47</v>
      </c>
      <c r="D7810" s="4">
        <v>45107</v>
      </c>
      <c r="E7810" s="4">
        <v>45135</v>
      </c>
      <c r="F7810" s="5">
        <v>-0.38380425982749156</v>
      </c>
      <c r="G7810" s="5">
        <f>'PG facts'!D43</f>
        <v>-3</v>
      </c>
      <c r="H7810" s="5">
        <f t="shared" si="242"/>
        <v>0.14730570986172864</v>
      </c>
      <c r="I7810" s="5">
        <f t="shared" si="243"/>
        <v>1.1514127794824747</v>
      </c>
    </row>
    <row r="7811" spans="1:9" ht="25" customHeight="1">
      <c r="A7811" s="1"/>
      <c r="B7811" s="1">
        <v>363</v>
      </c>
      <c r="C7811" s="13" t="s">
        <v>47</v>
      </c>
      <c r="D7811" s="4">
        <v>45199</v>
      </c>
      <c r="E7811" s="4">
        <v>45217</v>
      </c>
      <c r="F7811" s="5">
        <v>1.1893013232362026</v>
      </c>
      <c r="G7811" s="5">
        <f>'PG facts'!D50</f>
        <v>2</v>
      </c>
      <c r="H7811" s="5">
        <f t="shared" si="242"/>
        <v>1.4144376374513825</v>
      </c>
      <c r="I7811" s="5">
        <f t="shared" si="243"/>
        <v>2.3786026464724053</v>
      </c>
    </row>
    <row r="7812" spans="1:9" ht="25" customHeight="1">
      <c r="A7812" s="1"/>
      <c r="B7812" s="1">
        <v>363</v>
      </c>
      <c r="C7812" s="13" t="s">
        <v>47</v>
      </c>
      <c r="D7812" s="4">
        <v>45291</v>
      </c>
      <c r="E7812" s="4">
        <v>45314</v>
      </c>
      <c r="F7812" s="5">
        <v>2.2255192878338326</v>
      </c>
      <c r="G7812" s="5">
        <f>'PG facts'!D57</f>
        <v>-4</v>
      </c>
      <c r="H7812" s="5">
        <f t="shared" si="242"/>
        <v>4.9529361005204091</v>
      </c>
      <c r="I7812" s="5">
        <f t="shared" si="243"/>
        <v>-8.9020771513353303</v>
      </c>
    </row>
    <row r="7813" spans="1:9" ht="25" customHeight="1">
      <c r="A7813" s="1"/>
      <c r="B7813" s="1">
        <v>363</v>
      </c>
      <c r="C7813" s="13" t="s">
        <v>47</v>
      </c>
      <c r="D7813" s="4">
        <v>45382</v>
      </c>
      <c r="E7813" s="4">
        <v>45401</v>
      </c>
      <c r="F7813" s="5">
        <v>1.3726160091641626</v>
      </c>
      <c r="G7813" s="5">
        <f>'PG facts'!D64</f>
        <v>-4</v>
      </c>
      <c r="H7813" s="5">
        <f t="shared" si="242"/>
        <v>1.8840747086137526</v>
      </c>
      <c r="I7813" s="5">
        <f t="shared" si="243"/>
        <v>-5.4904640366566504</v>
      </c>
    </row>
    <row r="7814" spans="1:9" ht="25" customHeight="1">
      <c r="A7814" s="1"/>
      <c r="B7814" s="1">
        <v>363</v>
      </c>
      <c r="C7814" s="13" t="s">
        <v>47</v>
      </c>
      <c r="D7814" s="4">
        <v>45473</v>
      </c>
      <c r="E7814" s="4">
        <v>45503</v>
      </c>
      <c r="F7814" s="5">
        <v>2.2805943792830297</v>
      </c>
      <c r="G7814" s="5">
        <f>'PG facts'!D71</f>
        <v>1</v>
      </c>
      <c r="H7814" s="5">
        <f t="shared" ref="H7814:H7877" si="244">F7814^2</f>
        <v>5.2011107228173472</v>
      </c>
      <c r="I7814" s="5">
        <f t="shared" ref="I7814:I7877" si="245">F7814*G7814</f>
        <v>2.2805943792830297</v>
      </c>
    </row>
    <row r="7815" spans="1:9" ht="25" customHeight="1">
      <c r="A7815" s="1"/>
      <c r="B7815" s="1">
        <v>363</v>
      </c>
      <c r="C7815" s="13" t="s">
        <v>47</v>
      </c>
      <c r="D7815" s="4">
        <v>45565</v>
      </c>
      <c r="E7815" s="4">
        <v>45583</v>
      </c>
      <c r="F7815" s="5">
        <v>2.6501995362399722</v>
      </c>
      <c r="G7815" s="5">
        <f>'PG facts'!D78</f>
        <v>-1</v>
      </c>
      <c r="H7815" s="5">
        <f t="shared" si="244"/>
        <v>7.0235575818865632</v>
      </c>
      <c r="I7815" s="5">
        <f t="shared" si="245"/>
        <v>-2.6501995362399722</v>
      </c>
    </row>
    <row r="7816" spans="1:9" ht="25" customHeight="1">
      <c r="A7816" s="1"/>
      <c r="B7816" s="1">
        <v>363</v>
      </c>
      <c r="C7816" s="13" t="s">
        <v>47</v>
      </c>
      <c r="D7816" s="4">
        <v>45657</v>
      </c>
      <c r="E7816" s="4">
        <v>45679</v>
      </c>
      <c r="F7816" s="5">
        <v>2.7872397144634409</v>
      </c>
      <c r="G7816" s="5">
        <f>'PG facts'!D85</f>
        <v>0</v>
      </c>
      <c r="H7816" s="5">
        <f t="shared" si="244"/>
        <v>7.7687052258822433</v>
      </c>
      <c r="I7816" s="5">
        <f t="shared" si="245"/>
        <v>0</v>
      </c>
    </row>
    <row r="7817" spans="1:9" ht="25" customHeight="1">
      <c r="A7817" s="1"/>
      <c r="B7817" s="1">
        <v>363</v>
      </c>
      <c r="C7817" s="13" t="s">
        <v>47</v>
      </c>
      <c r="D7817" s="4">
        <v>45747</v>
      </c>
      <c r="E7817" s="4">
        <v>45771</v>
      </c>
      <c r="F7817" s="5">
        <v>3.7498513143808809</v>
      </c>
      <c r="G7817" s="5">
        <f>'PG facts'!D92</f>
        <v>-1</v>
      </c>
      <c r="H7817" s="5">
        <f t="shared" si="244"/>
        <v>14.06138487996402</v>
      </c>
      <c r="I7817" s="5">
        <f t="shared" si="245"/>
        <v>-3.7498513143808809</v>
      </c>
    </row>
    <row r="7818" spans="1:9" ht="25" customHeight="1">
      <c r="A7818" s="1"/>
      <c r="B7818" s="1">
        <v>363</v>
      </c>
      <c r="C7818" s="13" t="s">
        <v>47</v>
      </c>
      <c r="D7818" s="4">
        <v>45838</v>
      </c>
      <c r="E7818" s="4">
        <v>45867</v>
      </c>
      <c r="F7818" s="5">
        <v>3.2332744751814912</v>
      </c>
      <c r="G7818" s="5">
        <f>'PG facts'!D99</f>
        <v>-2</v>
      </c>
      <c r="H7818" s="5">
        <f t="shared" si="244"/>
        <v>10.454063831860148</v>
      </c>
      <c r="I7818" s="5">
        <f t="shared" si="245"/>
        <v>-6.4665489503629825</v>
      </c>
    </row>
    <row r="7819" spans="1:9" ht="25" customHeight="1">
      <c r="A7819" s="1"/>
      <c r="B7819" s="1">
        <v>363</v>
      </c>
      <c r="C7819" s="13" t="s">
        <v>50</v>
      </c>
      <c r="D7819" s="4">
        <v>44742</v>
      </c>
      <c r="E7819" s="4">
        <v>44771</v>
      </c>
      <c r="F7819" s="5">
        <v>3.5989104881054779</v>
      </c>
      <c r="G7819" s="5">
        <f>'PG facts'!D15</f>
        <v>0</v>
      </c>
      <c r="H7819" s="5">
        <f t="shared" si="244"/>
        <v>12.952156701395609</v>
      </c>
      <c r="I7819" s="5">
        <f t="shared" si="245"/>
        <v>0</v>
      </c>
    </row>
    <row r="7820" spans="1:9" ht="25" customHeight="1">
      <c r="A7820" s="1"/>
      <c r="B7820" s="1">
        <v>363</v>
      </c>
      <c r="C7820" s="13" t="s">
        <v>50</v>
      </c>
      <c r="D7820" s="4">
        <v>44834</v>
      </c>
      <c r="E7820" s="4">
        <v>44853</v>
      </c>
      <c r="F7820" s="5">
        <v>-3.7966210073037132E-2</v>
      </c>
      <c r="G7820" s="5">
        <f>'PG facts'!D22</f>
        <v>-2</v>
      </c>
      <c r="H7820" s="5">
        <f t="shared" si="244"/>
        <v>1.4414331073099862E-3</v>
      </c>
      <c r="I7820" s="5">
        <f t="shared" si="245"/>
        <v>7.5932420146074264E-2</v>
      </c>
    </row>
    <row r="7821" spans="1:9" ht="25" customHeight="1">
      <c r="A7821" s="1"/>
      <c r="B7821" s="1">
        <v>363</v>
      </c>
      <c r="C7821" s="13" t="s">
        <v>50</v>
      </c>
      <c r="D7821" s="4">
        <v>44926</v>
      </c>
      <c r="E7821" s="4">
        <v>44945</v>
      </c>
      <c r="F7821" s="5">
        <v>-0.97428175390660288</v>
      </c>
      <c r="G7821" s="5">
        <f>'PG facts'!D29</f>
        <v>-1</v>
      </c>
      <c r="H7821" s="5">
        <f t="shared" si="244"/>
        <v>0.94922493599532631</v>
      </c>
      <c r="I7821" s="5">
        <f t="shared" si="245"/>
        <v>0.97428175390660288</v>
      </c>
    </row>
    <row r="7822" spans="1:9" ht="25" customHeight="1">
      <c r="A7822" s="1"/>
      <c r="B7822" s="1">
        <v>363</v>
      </c>
      <c r="C7822" s="13" t="s">
        <v>50</v>
      </c>
      <c r="D7822" s="4">
        <v>45016</v>
      </c>
      <c r="E7822" s="4">
        <v>45037</v>
      </c>
      <c r="F7822" s="5">
        <v>-1.7083333333333339</v>
      </c>
      <c r="G7822" s="5">
        <f>'PG facts'!D36</f>
        <v>1</v>
      </c>
      <c r="H7822" s="5">
        <f t="shared" si="244"/>
        <v>2.9184027777777799</v>
      </c>
      <c r="I7822" s="5">
        <f t="shared" si="245"/>
        <v>-1.7083333333333339</v>
      </c>
    </row>
    <row r="7823" spans="1:9" ht="25" customHeight="1">
      <c r="A7823" s="1"/>
      <c r="B7823" s="1">
        <v>363</v>
      </c>
      <c r="C7823" s="13" t="s">
        <v>50</v>
      </c>
      <c r="D7823" s="4">
        <v>45107</v>
      </c>
      <c r="E7823" s="4">
        <v>45135</v>
      </c>
      <c r="F7823" s="5">
        <v>-0.51383557261676094</v>
      </c>
      <c r="G7823" s="5">
        <f>'PG facts'!D43</f>
        <v>-3</v>
      </c>
      <c r="H7823" s="5">
        <f t="shared" si="244"/>
        <v>0.26402699568639459</v>
      </c>
      <c r="I7823" s="5">
        <f t="shared" si="245"/>
        <v>1.5415067178502828</v>
      </c>
    </row>
    <row r="7824" spans="1:9" ht="25" customHeight="1">
      <c r="A7824" s="1"/>
      <c r="B7824" s="1">
        <v>363</v>
      </c>
      <c r="C7824" s="13" t="s">
        <v>50</v>
      </c>
      <c r="D7824" s="4">
        <v>45199</v>
      </c>
      <c r="E7824" s="4">
        <v>45217</v>
      </c>
      <c r="F7824" s="5">
        <v>-0.38380425982749156</v>
      </c>
      <c r="G7824" s="5">
        <f>'PG facts'!D50</f>
        <v>2</v>
      </c>
      <c r="H7824" s="5">
        <f t="shared" si="244"/>
        <v>0.14730570986172864</v>
      </c>
      <c r="I7824" s="5">
        <f t="shared" si="245"/>
        <v>-0.76760851965498311</v>
      </c>
    </row>
    <row r="7825" spans="1:9" ht="25" customHeight="1">
      <c r="A7825" s="1"/>
      <c r="B7825" s="1">
        <v>363</v>
      </c>
      <c r="C7825" s="13" t="s">
        <v>50</v>
      </c>
      <c r="D7825" s="4">
        <v>45291</v>
      </c>
      <c r="E7825" s="4">
        <v>45314</v>
      </c>
      <c r="F7825" s="5">
        <v>1.1893013232362026</v>
      </c>
      <c r="G7825" s="5">
        <f>'PG facts'!D57</f>
        <v>-4</v>
      </c>
      <c r="H7825" s="5">
        <f t="shared" si="244"/>
        <v>1.4144376374513825</v>
      </c>
      <c r="I7825" s="5">
        <f t="shared" si="245"/>
        <v>-4.7572052929448105</v>
      </c>
    </row>
    <row r="7826" spans="1:9" ht="25" customHeight="1">
      <c r="A7826" s="1"/>
      <c r="B7826" s="1">
        <v>363</v>
      </c>
      <c r="C7826" s="13" t="s">
        <v>50</v>
      </c>
      <c r="D7826" s="4">
        <v>45382</v>
      </c>
      <c r="E7826" s="4">
        <v>45401</v>
      </c>
      <c r="F7826" s="5">
        <v>2.2255192878338326</v>
      </c>
      <c r="G7826" s="5">
        <f>'PG facts'!D64</f>
        <v>-4</v>
      </c>
      <c r="H7826" s="5">
        <f t="shared" si="244"/>
        <v>4.9529361005204091</v>
      </c>
      <c r="I7826" s="5">
        <f t="shared" si="245"/>
        <v>-8.9020771513353303</v>
      </c>
    </row>
    <row r="7827" spans="1:9" ht="25" customHeight="1">
      <c r="A7827" s="1"/>
      <c r="B7827" s="1">
        <v>363</v>
      </c>
      <c r="C7827" s="13" t="s">
        <v>50</v>
      </c>
      <c r="D7827" s="4">
        <v>45473</v>
      </c>
      <c r="E7827" s="4">
        <v>45503</v>
      </c>
      <c r="F7827" s="5">
        <v>1.3726160091641626</v>
      </c>
      <c r="G7827" s="5">
        <f>'PG facts'!D71</f>
        <v>1</v>
      </c>
      <c r="H7827" s="5">
        <f t="shared" si="244"/>
        <v>1.8840747086137526</v>
      </c>
      <c r="I7827" s="5">
        <f t="shared" si="245"/>
        <v>1.3726160091641626</v>
      </c>
    </row>
    <row r="7828" spans="1:9" ht="25" customHeight="1">
      <c r="A7828" s="1"/>
      <c r="B7828" s="1">
        <v>363</v>
      </c>
      <c r="C7828" s="13" t="s">
        <v>50</v>
      </c>
      <c r="D7828" s="4">
        <v>45565</v>
      </c>
      <c r="E7828" s="4">
        <v>45583</v>
      </c>
      <c r="F7828" s="5">
        <v>2.2805943792830297</v>
      </c>
      <c r="G7828" s="5">
        <f>'PG facts'!D78</f>
        <v>-1</v>
      </c>
      <c r="H7828" s="5">
        <f t="shared" si="244"/>
        <v>5.2011107228173472</v>
      </c>
      <c r="I7828" s="5">
        <f t="shared" si="245"/>
        <v>-2.2805943792830297</v>
      </c>
    </row>
    <row r="7829" spans="1:9" ht="25" customHeight="1">
      <c r="A7829" s="1"/>
      <c r="B7829" s="1">
        <v>363</v>
      </c>
      <c r="C7829" s="13" t="s">
        <v>50</v>
      </c>
      <c r="D7829" s="4">
        <v>45657</v>
      </c>
      <c r="E7829" s="4">
        <v>45679</v>
      </c>
      <c r="F7829" s="5">
        <v>2.6501995362399722</v>
      </c>
      <c r="G7829" s="5">
        <f>'PG facts'!D85</f>
        <v>0</v>
      </c>
      <c r="H7829" s="5">
        <f t="shared" si="244"/>
        <v>7.0235575818865632</v>
      </c>
      <c r="I7829" s="5">
        <f t="shared" si="245"/>
        <v>0</v>
      </c>
    </row>
    <row r="7830" spans="1:9" ht="25" customHeight="1">
      <c r="A7830" s="1"/>
      <c r="B7830" s="1">
        <v>363</v>
      </c>
      <c r="C7830" s="13" t="s">
        <v>50</v>
      </c>
      <c r="D7830" s="4">
        <v>45747</v>
      </c>
      <c r="E7830" s="4">
        <v>45771</v>
      </c>
      <c r="F7830" s="5">
        <v>2.7872397144634409</v>
      </c>
      <c r="G7830" s="5">
        <f>'PG facts'!D92</f>
        <v>-1</v>
      </c>
      <c r="H7830" s="5">
        <f t="shared" si="244"/>
        <v>7.7687052258822433</v>
      </c>
      <c r="I7830" s="5">
        <f t="shared" si="245"/>
        <v>-2.7872397144634409</v>
      </c>
    </row>
    <row r="7831" spans="1:9" ht="25" customHeight="1">
      <c r="A7831" s="1"/>
      <c r="B7831" s="1">
        <v>363</v>
      </c>
      <c r="C7831" s="13" t="s">
        <v>50</v>
      </c>
      <c r="D7831" s="4">
        <v>45838</v>
      </c>
      <c r="E7831" s="4">
        <v>45867</v>
      </c>
      <c r="F7831" s="5">
        <v>3.7498513143808809</v>
      </c>
      <c r="G7831" s="5">
        <f>'PG facts'!D99</f>
        <v>-2</v>
      </c>
      <c r="H7831" s="5">
        <f t="shared" si="244"/>
        <v>14.06138487996402</v>
      </c>
      <c r="I7831" s="5">
        <f t="shared" si="245"/>
        <v>-7.4997026287617619</v>
      </c>
    </row>
    <row r="7832" spans="1:9" ht="25" customHeight="1">
      <c r="A7832" s="1"/>
      <c r="B7832" s="1">
        <v>363</v>
      </c>
      <c r="C7832" s="13" t="s">
        <v>50</v>
      </c>
      <c r="D7832" s="4">
        <v>45930</v>
      </c>
      <c r="E7832" s="4">
        <v>45954</v>
      </c>
      <c r="F7832" s="5">
        <v>3.2332744751814912</v>
      </c>
      <c r="G7832" s="5">
        <f>'PG facts'!D106</f>
        <v>-2</v>
      </c>
      <c r="H7832" s="5">
        <f t="shared" si="244"/>
        <v>10.454063831860148</v>
      </c>
      <c r="I7832" s="5">
        <f t="shared" si="245"/>
        <v>-6.4665489503629825</v>
      </c>
    </row>
    <row r="7833" spans="1:9" ht="25" customHeight="1">
      <c r="A7833" s="1"/>
      <c r="B7833" s="1">
        <v>364</v>
      </c>
      <c r="C7833" s="13" t="s">
        <v>47</v>
      </c>
      <c r="D7833" s="4">
        <v>44651</v>
      </c>
      <c r="E7833" s="4">
        <v>44671</v>
      </c>
      <c r="F7833" s="5">
        <v>3.5989104881054779</v>
      </c>
      <c r="G7833" s="5">
        <f>'PG facts'!D8</f>
        <v>8</v>
      </c>
      <c r="H7833" s="5">
        <f t="shared" si="244"/>
        <v>12.952156701395609</v>
      </c>
      <c r="I7833" s="5">
        <f t="shared" si="245"/>
        <v>28.791283904843823</v>
      </c>
    </row>
    <row r="7834" spans="1:9" ht="25" customHeight="1">
      <c r="A7834" s="1"/>
      <c r="B7834" s="1">
        <v>364</v>
      </c>
      <c r="C7834" s="13" t="s">
        <v>47</v>
      </c>
      <c r="D7834" s="4">
        <v>44742</v>
      </c>
      <c r="E7834" s="4">
        <v>44771</v>
      </c>
      <c r="F7834" s="5">
        <v>-3.7966210073037132E-2</v>
      </c>
      <c r="G7834" s="5">
        <f>'PG facts'!D15</f>
        <v>0</v>
      </c>
      <c r="H7834" s="5">
        <f t="shared" si="244"/>
        <v>1.4414331073099862E-3</v>
      </c>
      <c r="I7834" s="5">
        <f t="shared" si="245"/>
        <v>0</v>
      </c>
    </row>
    <row r="7835" spans="1:9" ht="25" customHeight="1">
      <c r="A7835" s="1"/>
      <c r="B7835" s="1">
        <v>364</v>
      </c>
      <c r="C7835" s="13" t="s">
        <v>47</v>
      </c>
      <c r="D7835" s="4">
        <v>44834</v>
      </c>
      <c r="E7835" s="4">
        <v>44853</v>
      </c>
      <c r="F7835" s="5">
        <v>-0.97428175390660288</v>
      </c>
      <c r="G7835" s="5">
        <f>'PG facts'!D22</f>
        <v>-2</v>
      </c>
      <c r="H7835" s="5">
        <f t="shared" si="244"/>
        <v>0.94922493599532631</v>
      </c>
      <c r="I7835" s="5">
        <f t="shared" si="245"/>
        <v>1.9485635078132058</v>
      </c>
    </row>
    <row r="7836" spans="1:9" ht="25" customHeight="1">
      <c r="A7836" s="1"/>
      <c r="B7836" s="1">
        <v>364</v>
      </c>
      <c r="C7836" s="13" t="s">
        <v>47</v>
      </c>
      <c r="D7836" s="4">
        <v>44926</v>
      </c>
      <c r="E7836" s="4">
        <v>44945</v>
      </c>
      <c r="F7836" s="5">
        <v>-1.7083333333333339</v>
      </c>
      <c r="G7836" s="5">
        <f>'PG facts'!D29</f>
        <v>-1</v>
      </c>
      <c r="H7836" s="5">
        <f t="shared" si="244"/>
        <v>2.9184027777777799</v>
      </c>
      <c r="I7836" s="5">
        <f t="shared" si="245"/>
        <v>1.7083333333333339</v>
      </c>
    </row>
    <row r="7837" spans="1:9" ht="25" customHeight="1">
      <c r="A7837" s="1"/>
      <c r="B7837" s="1">
        <v>364</v>
      </c>
      <c r="C7837" s="13" t="s">
        <v>47</v>
      </c>
      <c r="D7837" s="4">
        <v>45016</v>
      </c>
      <c r="E7837" s="4">
        <v>45037</v>
      </c>
      <c r="F7837" s="5">
        <v>-0.51383557261676094</v>
      </c>
      <c r="G7837" s="5">
        <f>'PG facts'!D36</f>
        <v>1</v>
      </c>
      <c r="H7837" s="5">
        <f t="shared" si="244"/>
        <v>0.26402699568639459</v>
      </c>
      <c r="I7837" s="5">
        <f t="shared" si="245"/>
        <v>-0.51383557261676094</v>
      </c>
    </row>
    <row r="7838" spans="1:9" ht="25" customHeight="1">
      <c r="A7838" s="1"/>
      <c r="B7838" s="1">
        <v>364</v>
      </c>
      <c r="C7838" s="13" t="s">
        <v>47</v>
      </c>
      <c r="D7838" s="4">
        <v>45107</v>
      </c>
      <c r="E7838" s="4">
        <v>45135</v>
      </c>
      <c r="F7838" s="5">
        <v>-0.38380425982749156</v>
      </c>
      <c r="G7838" s="5">
        <f>'PG facts'!D43</f>
        <v>-3</v>
      </c>
      <c r="H7838" s="5">
        <f t="shared" si="244"/>
        <v>0.14730570986172864</v>
      </c>
      <c r="I7838" s="5">
        <f t="shared" si="245"/>
        <v>1.1514127794824747</v>
      </c>
    </row>
    <row r="7839" spans="1:9" ht="25" customHeight="1">
      <c r="A7839" s="1"/>
      <c r="B7839" s="1">
        <v>364</v>
      </c>
      <c r="C7839" s="13" t="s">
        <v>47</v>
      </c>
      <c r="D7839" s="4">
        <v>45199</v>
      </c>
      <c r="E7839" s="4">
        <v>45217</v>
      </c>
      <c r="F7839" s="5">
        <v>1.1893013232362026</v>
      </c>
      <c r="G7839" s="5">
        <f>'PG facts'!D50</f>
        <v>2</v>
      </c>
      <c r="H7839" s="5">
        <f t="shared" si="244"/>
        <v>1.4144376374513825</v>
      </c>
      <c r="I7839" s="5">
        <f t="shared" si="245"/>
        <v>2.3786026464724053</v>
      </c>
    </row>
    <row r="7840" spans="1:9" ht="25" customHeight="1">
      <c r="A7840" s="1"/>
      <c r="B7840" s="1">
        <v>364</v>
      </c>
      <c r="C7840" s="13" t="s">
        <v>47</v>
      </c>
      <c r="D7840" s="4">
        <v>45291</v>
      </c>
      <c r="E7840" s="4">
        <v>45314</v>
      </c>
      <c r="F7840" s="5">
        <v>2.2255192878338326</v>
      </c>
      <c r="G7840" s="5">
        <f>'PG facts'!D57</f>
        <v>-4</v>
      </c>
      <c r="H7840" s="5">
        <f t="shared" si="244"/>
        <v>4.9529361005204091</v>
      </c>
      <c r="I7840" s="5">
        <f t="shared" si="245"/>
        <v>-8.9020771513353303</v>
      </c>
    </row>
    <row r="7841" spans="1:9" ht="25" customHeight="1">
      <c r="A7841" s="1"/>
      <c r="B7841" s="1">
        <v>364</v>
      </c>
      <c r="C7841" s="13" t="s">
        <v>47</v>
      </c>
      <c r="D7841" s="4">
        <v>45382</v>
      </c>
      <c r="E7841" s="4">
        <v>45401</v>
      </c>
      <c r="F7841" s="5">
        <v>1.3726160091641626</v>
      </c>
      <c r="G7841" s="5">
        <f>'PG facts'!D64</f>
        <v>-4</v>
      </c>
      <c r="H7841" s="5">
        <f t="shared" si="244"/>
        <v>1.8840747086137526</v>
      </c>
      <c r="I7841" s="5">
        <f t="shared" si="245"/>
        <v>-5.4904640366566504</v>
      </c>
    </row>
    <row r="7842" spans="1:9" ht="25" customHeight="1">
      <c r="A7842" s="1"/>
      <c r="B7842" s="1">
        <v>364</v>
      </c>
      <c r="C7842" s="13" t="s">
        <v>47</v>
      </c>
      <c r="D7842" s="4">
        <v>45473</v>
      </c>
      <c r="E7842" s="4">
        <v>45503</v>
      </c>
      <c r="F7842" s="5">
        <v>2.2805943792830297</v>
      </c>
      <c r="G7842" s="5">
        <f>'PG facts'!D71</f>
        <v>1</v>
      </c>
      <c r="H7842" s="5">
        <f t="shared" si="244"/>
        <v>5.2011107228173472</v>
      </c>
      <c r="I7842" s="5">
        <f t="shared" si="245"/>
        <v>2.2805943792830297</v>
      </c>
    </row>
    <row r="7843" spans="1:9" ht="25" customHeight="1">
      <c r="A7843" s="1"/>
      <c r="B7843" s="1">
        <v>364</v>
      </c>
      <c r="C7843" s="13" t="s">
        <v>47</v>
      </c>
      <c r="D7843" s="4">
        <v>45565</v>
      </c>
      <c r="E7843" s="4">
        <v>45583</v>
      </c>
      <c r="F7843" s="5">
        <v>2.6501995362399722</v>
      </c>
      <c r="G7843" s="5">
        <f>'PG facts'!D78</f>
        <v>-1</v>
      </c>
      <c r="H7843" s="5">
        <f t="shared" si="244"/>
        <v>7.0235575818865632</v>
      </c>
      <c r="I7843" s="5">
        <f t="shared" si="245"/>
        <v>-2.6501995362399722</v>
      </c>
    </row>
    <row r="7844" spans="1:9" ht="25" customHeight="1">
      <c r="A7844" s="1"/>
      <c r="B7844" s="1">
        <v>364</v>
      </c>
      <c r="C7844" s="13" t="s">
        <v>47</v>
      </c>
      <c r="D7844" s="4">
        <v>45657</v>
      </c>
      <c r="E7844" s="4">
        <v>45679</v>
      </c>
      <c r="F7844" s="5">
        <v>2.7872397144634409</v>
      </c>
      <c r="G7844" s="5">
        <f>'PG facts'!D85</f>
        <v>0</v>
      </c>
      <c r="H7844" s="5">
        <f t="shared" si="244"/>
        <v>7.7687052258822433</v>
      </c>
      <c r="I7844" s="5">
        <f t="shared" si="245"/>
        <v>0</v>
      </c>
    </row>
    <row r="7845" spans="1:9" ht="25" customHeight="1">
      <c r="A7845" s="1"/>
      <c r="B7845" s="1">
        <v>364</v>
      </c>
      <c r="C7845" s="13" t="s">
        <v>47</v>
      </c>
      <c r="D7845" s="4">
        <v>45747</v>
      </c>
      <c r="E7845" s="4">
        <v>45771</v>
      </c>
      <c r="F7845" s="5">
        <v>3.7498513143808809</v>
      </c>
      <c r="G7845" s="5">
        <f>'PG facts'!D92</f>
        <v>-1</v>
      </c>
      <c r="H7845" s="5">
        <f t="shared" si="244"/>
        <v>14.06138487996402</v>
      </c>
      <c r="I7845" s="5">
        <f t="shared" si="245"/>
        <v>-3.7498513143808809</v>
      </c>
    </row>
    <row r="7846" spans="1:9" ht="25" customHeight="1">
      <c r="A7846" s="1"/>
      <c r="B7846" s="1">
        <v>364</v>
      </c>
      <c r="C7846" s="13" t="s">
        <v>47</v>
      </c>
      <c r="D7846" s="4">
        <v>45838</v>
      </c>
      <c r="E7846" s="4">
        <v>45867</v>
      </c>
      <c r="F7846" s="5">
        <v>3.2332744751814912</v>
      </c>
      <c r="G7846" s="5">
        <f>'PG facts'!D99</f>
        <v>-2</v>
      </c>
      <c r="H7846" s="5">
        <f t="shared" si="244"/>
        <v>10.454063831860148</v>
      </c>
      <c r="I7846" s="5">
        <f t="shared" si="245"/>
        <v>-6.4665489503629825</v>
      </c>
    </row>
    <row r="7847" spans="1:9" ht="25" customHeight="1">
      <c r="A7847" s="1"/>
      <c r="B7847" s="1">
        <v>364</v>
      </c>
      <c r="C7847" s="13" t="s">
        <v>47</v>
      </c>
      <c r="D7847" s="4">
        <v>45930</v>
      </c>
      <c r="E7847" s="4">
        <v>45954</v>
      </c>
      <c r="F7847" s="5">
        <v>2.956973610222402</v>
      </c>
      <c r="G7847" s="5">
        <f>'PG facts'!D106</f>
        <v>-2</v>
      </c>
      <c r="H7847" s="5">
        <f t="shared" si="244"/>
        <v>8.7436929315517062</v>
      </c>
      <c r="I7847" s="5">
        <f t="shared" si="245"/>
        <v>-5.913947220444804</v>
      </c>
    </row>
    <row r="7848" spans="1:9" ht="25" customHeight="1">
      <c r="A7848" s="1"/>
      <c r="B7848" s="1">
        <v>364</v>
      </c>
      <c r="C7848" s="13" t="s">
        <v>50</v>
      </c>
      <c r="D7848" s="4">
        <v>44742</v>
      </c>
      <c r="E7848" s="4">
        <v>44771</v>
      </c>
      <c r="F7848" s="5">
        <v>3.5989104881054779</v>
      </c>
      <c r="G7848" s="5">
        <f>'PG facts'!D15</f>
        <v>0</v>
      </c>
      <c r="H7848" s="5">
        <f t="shared" si="244"/>
        <v>12.952156701395609</v>
      </c>
      <c r="I7848" s="5">
        <f t="shared" si="245"/>
        <v>0</v>
      </c>
    </row>
    <row r="7849" spans="1:9" ht="25" customHeight="1">
      <c r="A7849" s="1"/>
      <c r="B7849" s="1">
        <v>364</v>
      </c>
      <c r="C7849" s="13" t="s">
        <v>50</v>
      </c>
      <c r="D7849" s="4">
        <v>44834</v>
      </c>
      <c r="E7849" s="4">
        <v>44853</v>
      </c>
      <c r="F7849" s="5">
        <v>-3.7966210073037132E-2</v>
      </c>
      <c r="G7849" s="5">
        <f>'PG facts'!D22</f>
        <v>-2</v>
      </c>
      <c r="H7849" s="5">
        <f t="shared" si="244"/>
        <v>1.4414331073099862E-3</v>
      </c>
      <c r="I7849" s="5">
        <f t="shared" si="245"/>
        <v>7.5932420146074264E-2</v>
      </c>
    </row>
    <row r="7850" spans="1:9" ht="25" customHeight="1">
      <c r="A7850" s="1"/>
      <c r="B7850" s="1">
        <v>364</v>
      </c>
      <c r="C7850" s="13" t="s">
        <v>50</v>
      </c>
      <c r="D7850" s="4">
        <v>44926</v>
      </c>
      <c r="E7850" s="4">
        <v>44945</v>
      </c>
      <c r="F7850" s="5">
        <v>-0.97428175390660288</v>
      </c>
      <c r="G7850" s="5">
        <f>'PG facts'!D29</f>
        <v>-1</v>
      </c>
      <c r="H7850" s="5">
        <f t="shared" si="244"/>
        <v>0.94922493599532631</v>
      </c>
      <c r="I7850" s="5">
        <f t="shared" si="245"/>
        <v>0.97428175390660288</v>
      </c>
    </row>
    <row r="7851" spans="1:9" ht="25" customHeight="1">
      <c r="A7851" s="1"/>
      <c r="B7851" s="1">
        <v>364</v>
      </c>
      <c r="C7851" s="13" t="s">
        <v>50</v>
      </c>
      <c r="D7851" s="4">
        <v>45016</v>
      </c>
      <c r="E7851" s="4">
        <v>45037</v>
      </c>
      <c r="F7851" s="5">
        <v>-1.7083333333333339</v>
      </c>
      <c r="G7851" s="5">
        <f>'PG facts'!D36</f>
        <v>1</v>
      </c>
      <c r="H7851" s="5">
        <f t="shared" si="244"/>
        <v>2.9184027777777799</v>
      </c>
      <c r="I7851" s="5">
        <f t="shared" si="245"/>
        <v>-1.7083333333333339</v>
      </c>
    </row>
    <row r="7852" spans="1:9" ht="25" customHeight="1">
      <c r="A7852" s="1"/>
      <c r="B7852" s="1">
        <v>364</v>
      </c>
      <c r="C7852" s="13" t="s">
        <v>50</v>
      </c>
      <c r="D7852" s="4">
        <v>45107</v>
      </c>
      <c r="E7852" s="4">
        <v>45135</v>
      </c>
      <c r="F7852" s="5">
        <v>-0.51383557261676094</v>
      </c>
      <c r="G7852" s="5">
        <f>'PG facts'!D43</f>
        <v>-3</v>
      </c>
      <c r="H7852" s="5">
        <f t="shared" si="244"/>
        <v>0.26402699568639459</v>
      </c>
      <c r="I7852" s="5">
        <f t="shared" si="245"/>
        <v>1.5415067178502828</v>
      </c>
    </row>
    <row r="7853" spans="1:9" ht="25" customHeight="1">
      <c r="A7853" s="1"/>
      <c r="B7853" s="1">
        <v>364</v>
      </c>
      <c r="C7853" s="13" t="s">
        <v>50</v>
      </c>
      <c r="D7853" s="4">
        <v>45199</v>
      </c>
      <c r="E7853" s="4">
        <v>45217</v>
      </c>
      <c r="F7853" s="5">
        <v>-0.38380425982749156</v>
      </c>
      <c r="G7853" s="5">
        <f>'PG facts'!D50</f>
        <v>2</v>
      </c>
      <c r="H7853" s="5">
        <f t="shared" si="244"/>
        <v>0.14730570986172864</v>
      </c>
      <c r="I7853" s="5">
        <f t="shared" si="245"/>
        <v>-0.76760851965498311</v>
      </c>
    </row>
    <row r="7854" spans="1:9" ht="25" customHeight="1">
      <c r="A7854" s="1"/>
      <c r="B7854" s="1">
        <v>364</v>
      </c>
      <c r="C7854" s="13" t="s">
        <v>50</v>
      </c>
      <c r="D7854" s="4">
        <v>45291</v>
      </c>
      <c r="E7854" s="4">
        <v>45314</v>
      </c>
      <c r="F7854" s="5">
        <v>1.1893013232362026</v>
      </c>
      <c r="G7854" s="5">
        <f>'PG facts'!D57</f>
        <v>-4</v>
      </c>
      <c r="H7854" s="5">
        <f t="shared" si="244"/>
        <v>1.4144376374513825</v>
      </c>
      <c r="I7854" s="5">
        <f t="shared" si="245"/>
        <v>-4.7572052929448105</v>
      </c>
    </row>
    <row r="7855" spans="1:9" ht="25" customHeight="1">
      <c r="A7855" s="1"/>
      <c r="B7855" s="1">
        <v>364</v>
      </c>
      <c r="C7855" s="13" t="s">
        <v>50</v>
      </c>
      <c r="D7855" s="4">
        <v>45382</v>
      </c>
      <c r="E7855" s="4">
        <v>45401</v>
      </c>
      <c r="F7855" s="5">
        <v>2.2255192878338326</v>
      </c>
      <c r="G7855" s="5">
        <f>'PG facts'!D64</f>
        <v>-4</v>
      </c>
      <c r="H7855" s="5">
        <f t="shared" si="244"/>
        <v>4.9529361005204091</v>
      </c>
      <c r="I7855" s="5">
        <f t="shared" si="245"/>
        <v>-8.9020771513353303</v>
      </c>
    </row>
    <row r="7856" spans="1:9" ht="25" customHeight="1">
      <c r="A7856" s="1"/>
      <c r="B7856" s="1">
        <v>364</v>
      </c>
      <c r="C7856" s="13" t="s">
        <v>50</v>
      </c>
      <c r="D7856" s="4">
        <v>45473</v>
      </c>
      <c r="E7856" s="4">
        <v>45503</v>
      </c>
      <c r="F7856" s="5">
        <v>1.3726160091641626</v>
      </c>
      <c r="G7856" s="5">
        <f>'PG facts'!D71</f>
        <v>1</v>
      </c>
      <c r="H7856" s="5">
        <f t="shared" si="244"/>
        <v>1.8840747086137526</v>
      </c>
      <c r="I7856" s="5">
        <f t="shared" si="245"/>
        <v>1.3726160091641626</v>
      </c>
    </row>
    <row r="7857" spans="1:9" ht="25" customHeight="1">
      <c r="A7857" s="1"/>
      <c r="B7857" s="1">
        <v>364</v>
      </c>
      <c r="C7857" s="13" t="s">
        <v>50</v>
      </c>
      <c r="D7857" s="4">
        <v>45565</v>
      </c>
      <c r="E7857" s="4">
        <v>45583</v>
      </c>
      <c r="F7857" s="5">
        <v>2.2805943792830297</v>
      </c>
      <c r="G7857" s="5">
        <f>'PG facts'!D78</f>
        <v>-1</v>
      </c>
      <c r="H7857" s="5">
        <f t="shared" si="244"/>
        <v>5.2011107228173472</v>
      </c>
      <c r="I7857" s="5">
        <f t="shared" si="245"/>
        <v>-2.2805943792830297</v>
      </c>
    </row>
    <row r="7858" spans="1:9" ht="25" customHeight="1">
      <c r="A7858" s="1"/>
      <c r="B7858" s="1">
        <v>364</v>
      </c>
      <c r="C7858" s="13" t="s">
        <v>50</v>
      </c>
      <c r="D7858" s="4">
        <v>45657</v>
      </c>
      <c r="E7858" s="4">
        <v>45679</v>
      </c>
      <c r="F7858" s="5">
        <v>2.6501995362399722</v>
      </c>
      <c r="G7858" s="5">
        <f>'PG facts'!D85</f>
        <v>0</v>
      </c>
      <c r="H7858" s="5">
        <f t="shared" si="244"/>
        <v>7.0235575818865632</v>
      </c>
      <c r="I7858" s="5">
        <f t="shared" si="245"/>
        <v>0</v>
      </c>
    </row>
    <row r="7859" spans="1:9" ht="25" customHeight="1">
      <c r="A7859" s="1"/>
      <c r="B7859" s="1">
        <v>364</v>
      </c>
      <c r="C7859" s="13" t="s">
        <v>50</v>
      </c>
      <c r="D7859" s="4">
        <v>45747</v>
      </c>
      <c r="E7859" s="4">
        <v>45771</v>
      </c>
      <c r="F7859" s="5">
        <v>2.7872397144634409</v>
      </c>
      <c r="G7859" s="5">
        <f>'PG facts'!D92</f>
        <v>-1</v>
      </c>
      <c r="H7859" s="5">
        <f t="shared" si="244"/>
        <v>7.7687052258822433</v>
      </c>
      <c r="I7859" s="5">
        <f t="shared" si="245"/>
        <v>-2.7872397144634409</v>
      </c>
    </row>
    <row r="7860" spans="1:9" ht="25" customHeight="1">
      <c r="A7860" s="1"/>
      <c r="B7860" s="1">
        <v>364</v>
      </c>
      <c r="C7860" s="13" t="s">
        <v>50</v>
      </c>
      <c r="D7860" s="4">
        <v>45838</v>
      </c>
      <c r="E7860" s="4">
        <v>45867</v>
      </c>
      <c r="F7860" s="5">
        <v>3.7498513143808809</v>
      </c>
      <c r="G7860" s="5">
        <f>'PG facts'!D99</f>
        <v>-2</v>
      </c>
      <c r="H7860" s="5">
        <f t="shared" si="244"/>
        <v>14.06138487996402</v>
      </c>
      <c r="I7860" s="5">
        <f t="shared" si="245"/>
        <v>-7.4997026287617619</v>
      </c>
    </row>
    <row r="7861" spans="1:9" ht="25" customHeight="1">
      <c r="A7861" s="1"/>
      <c r="B7861" s="1">
        <v>364</v>
      </c>
      <c r="C7861" s="13" t="s">
        <v>50</v>
      </c>
      <c r="D7861" s="4">
        <v>45930</v>
      </c>
      <c r="E7861" s="4">
        <v>45954</v>
      </c>
      <c r="F7861" s="5">
        <v>3.2332744751814912</v>
      </c>
      <c r="G7861" s="5">
        <f>'PG facts'!D106</f>
        <v>-2</v>
      </c>
      <c r="H7861" s="5">
        <f t="shared" si="244"/>
        <v>10.454063831860148</v>
      </c>
      <c r="I7861" s="5">
        <f t="shared" si="245"/>
        <v>-6.4665489503629825</v>
      </c>
    </row>
    <row r="7862" spans="1:9" ht="25" customHeight="1">
      <c r="A7862" s="1"/>
      <c r="B7862" s="1">
        <v>365</v>
      </c>
      <c r="C7862" s="13" t="s">
        <v>47</v>
      </c>
      <c r="D7862" s="4">
        <v>44651</v>
      </c>
      <c r="E7862" s="4">
        <v>44671</v>
      </c>
      <c r="F7862" s="5">
        <v>3.5989104881054779</v>
      </c>
      <c r="G7862" s="5">
        <f>'PG facts'!D8</f>
        <v>8</v>
      </c>
      <c r="H7862" s="5">
        <f t="shared" si="244"/>
        <v>12.952156701395609</v>
      </c>
      <c r="I7862" s="5">
        <f t="shared" si="245"/>
        <v>28.791283904843823</v>
      </c>
    </row>
    <row r="7863" spans="1:9" ht="25" customHeight="1">
      <c r="A7863" s="1"/>
      <c r="B7863" s="1">
        <v>365</v>
      </c>
      <c r="C7863" s="13" t="s">
        <v>47</v>
      </c>
      <c r="D7863" s="4">
        <v>44742</v>
      </c>
      <c r="E7863" s="4">
        <v>44771</v>
      </c>
      <c r="F7863" s="5">
        <v>-3.7966210073037132E-2</v>
      </c>
      <c r="G7863" s="5">
        <f>'PG facts'!D15</f>
        <v>0</v>
      </c>
      <c r="H7863" s="5">
        <f t="shared" si="244"/>
        <v>1.4414331073099862E-3</v>
      </c>
      <c r="I7863" s="5">
        <f t="shared" si="245"/>
        <v>0</v>
      </c>
    </row>
    <row r="7864" spans="1:9" ht="25" customHeight="1">
      <c r="A7864" s="1"/>
      <c r="B7864" s="1">
        <v>365</v>
      </c>
      <c r="C7864" s="13" t="s">
        <v>47</v>
      </c>
      <c r="D7864" s="4">
        <v>44834</v>
      </c>
      <c r="E7864" s="4">
        <v>44853</v>
      </c>
      <c r="F7864" s="5">
        <v>-0.97428175390660288</v>
      </c>
      <c r="G7864" s="5">
        <f>'PG facts'!D22</f>
        <v>-2</v>
      </c>
      <c r="H7864" s="5">
        <f t="shared" si="244"/>
        <v>0.94922493599532631</v>
      </c>
      <c r="I7864" s="5">
        <f t="shared" si="245"/>
        <v>1.9485635078132058</v>
      </c>
    </row>
    <row r="7865" spans="1:9" ht="25" customHeight="1">
      <c r="A7865" s="1"/>
      <c r="B7865" s="1">
        <v>365</v>
      </c>
      <c r="C7865" s="13" t="s">
        <v>47</v>
      </c>
      <c r="D7865" s="4">
        <v>44926</v>
      </c>
      <c r="E7865" s="4">
        <v>44945</v>
      </c>
      <c r="F7865" s="5">
        <v>-1.7083333333333339</v>
      </c>
      <c r="G7865" s="5">
        <f>'PG facts'!D29</f>
        <v>-1</v>
      </c>
      <c r="H7865" s="5">
        <f t="shared" si="244"/>
        <v>2.9184027777777799</v>
      </c>
      <c r="I7865" s="5">
        <f t="shared" si="245"/>
        <v>1.7083333333333339</v>
      </c>
    </row>
    <row r="7866" spans="1:9" ht="25" customHeight="1">
      <c r="A7866" s="1"/>
      <c r="B7866" s="1">
        <v>365</v>
      </c>
      <c r="C7866" s="13" t="s">
        <v>47</v>
      </c>
      <c r="D7866" s="4">
        <v>45016</v>
      </c>
      <c r="E7866" s="4">
        <v>45037</v>
      </c>
      <c r="F7866" s="5">
        <v>-0.51383557261676094</v>
      </c>
      <c r="G7866" s="5">
        <f>'PG facts'!D36</f>
        <v>1</v>
      </c>
      <c r="H7866" s="5">
        <f t="shared" si="244"/>
        <v>0.26402699568639459</v>
      </c>
      <c r="I7866" s="5">
        <f t="shared" si="245"/>
        <v>-0.51383557261676094</v>
      </c>
    </row>
    <row r="7867" spans="1:9" ht="25" customHeight="1">
      <c r="A7867" s="1"/>
      <c r="B7867" s="1">
        <v>365</v>
      </c>
      <c r="C7867" s="13" t="s">
        <v>47</v>
      </c>
      <c r="D7867" s="4">
        <v>45107</v>
      </c>
      <c r="E7867" s="4">
        <v>45135</v>
      </c>
      <c r="F7867" s="5">
        <v>-0.38380425982749156</v>
      </c>
      <c r="G7867" s="5">
        <f>'PG facts'!D43</f>
        <v>-3</v>
      </c>
      <c r="H7867" s="5">
        <f t="shared" si="244"/>
        <v>0.14730570986172864</v>
      </c>
      <c r="I7867" s="5">
        <f t="shared" si="245"/>
        <v>1.1514127794824747</v>
      </c>
    </row>
    <row r="7868" spans="1:9" ht="25" customHeight="1">
      <c r="A7868" s="1"/>
      <c r="B7868" s="1">
        <v>365</v>
      </c>
      <c r="C7868" s="13" t="s">
        <v>47</v>
      </c>
      <c r="D7868" s="4">
        <v>45199</v>
      </c>
      <c r="E7868" s="4">
        <v>45217</v>
      </c>
      <c r="F7868" s="5">
        <v>1.1893013232362026</v>
      </c>
      <c r="G7868" s="5">
        <f>'PG facts'!D50</f>
        <v>2</v>
      </c>
      <c r="H7868" s="5">
        <f t="shared" si="244"/>
        <v>1.4144376374513825</v>
      </c>
      <c r="I7868" s="5">
        <f t="shared" si="245"/>
        <v>2.3786026464724053</v>
      </c>
    </row>
    <row r="7869" spans="1:9" ht="25" customHeight="1">
      <c r="A7869" s="1"/>
      <c r="B7869" s="1">
        <v>365</v>
      </c>
      <c r="C7869" s="13" t="s">
        <v>47</v>
      </c>
      <c r="D7869" s="4">
        <v>45291</v>
      </c>
      <c r="E7869" s="4">
        <v>45314</v>
      </c>
      <c r="F7869" s="5">
        <v>2.2255192878338326</v>
      </c>
      <c r="G7869" s="5">
        <f>'PG facts'!D57</f>
        <v>-4</v>
      </c>
      <c r="H7869" s="5">
        <f t="shared" si="244"/>
        <v>4.9529361005204091</v>
      </c>
      <c r="I7869" s="5">
        <f t="shared" si="245"/>
        <v>-8.9020771513353303</v>
      </c>
    </row>
    <row r="7870" spans="1:9" ht="25" customHeight="1">
      <c r="A7870" s="1"/>
      <c r="B7870" s="1">
        <v>365</v>
      </c>
      <c r="C7870" s="13" t="s">
        <v>47</v>
      </c>
      <c r="D7870" s="4">
        <v>45382</v>
      </c>
      <c r="E7870" s="4">
        <v>45401</v>
      </c>
      <c r="F7870" s="5">
        <v>1.3726160091641626</v>
      </c>
      <c r="G7870" s="5">
        <f>'PG facts'!D64</f>
        <v>-4</v>
      </c>
      <c r="H7870" s="5">
        <f t="shared" si="244"/>
        <v>1.8840747086137526</v>
      </c>
      <c r="I7870" s="5">
        <f t="shared" si="245"/>
        <v>-5.4904640366566504</v>
      </c>
    </row>
    <row r="7871" spans="1:9" ht="25" customHeight="1">
      <c r="A7871" s="1"/>
      <c r="B7871" s="1">
        <v>365</v>
      </c>
      <c r="C7871" s="13" t="s">
        <v>47</v>
      </c>
      <c r="D7871" s="4">
        <v>45473</v>
      </c>
      <c r="E7871" s="4">
        <v>45503</v>
      </c>
      <c r="F7871" s="5">
        <v>2.2805943792830297</v>
      </c>
      <c r="G7871" s="5">
        <f>'PG facts'!D71</f>
        <v>1</v>
      </c>
      <c r="H7871" s="5">
        <f t="shared" si="244"/>
        <v>5.2011107228173472</v>
      </c>
      <c r="I7871" s="5">
        <f t="shared" si="245"/>
        <v>2.2805943792830297</v>
      </c>
    </row>
    <row r="7872" spans="1:9" ht="25" customHeight="1">
      <c r="A7872" s="1"/>
      <c r="B7872" s="1">
        <v>365</v>
      </c>
      <c r="C7872" s="13" t="s">
        <v>47</v>
      </c>
      <c r="D7872" s="4">
        <v>45565</v>
      </c>
      <c r="E7872" s="4">
        <v>45583</v>
      </c>
      <c r="F7872" s="5">
        <v>2.6501995362399722</v>
      </c>
      <c r="G7872" s="5">
        <f>'PG facts'!D78</f>
        <v>-1</v>
      </c>
      <c r="H7872" s="5">
        <f t="shared" si="244"/>
        <v>7.0235575818865632</v>
      </c>
      <c r="I7872" s="5">
        <f t="shared" si="245"/>
        <v>-2.6501995362399722</v>
      </c>
    </row>
    <row r="7873" spans="1:9" ht="25" customHeight="1">
      <c r="A7873" s="1"/>
      <c r="B7873" s="1">
        <v>365</v>
      </c>
      <c r="C7873" s="13" t="s">
        <v>47</v>
      </c>
      <c r="D7873" s="4">
        <v>45657</v>
      </c>
      <c r="E7873" s="4">
        <v>45679</v>
      </c>
      <c r="F7873" s="5">
        <v>2.7872397144634409</v>
      </c>
      <c r="G7873" s="5">
        <f>'PG facts'!D85</f>
        <v>0</v>
      </c>
      <c r="H7873" s="5">
        <f t="shared" si="244"/>
        <v>7.7687052258822433</v>
      </c>
      <c r="I7873" s="5">
        <f t="shared" si="245"/>
        <v>0</v>
      </c>
    </row>
    <row r="7874" spans="1:9" ht="25" customHeight="1">
      <c r="A7874" s="1"/>
      <c r="B7874" s="1">
        <v>365</v>
      </c>
      <c r="C7874" s="13" t="s">
        <v>47</v>
      </c>
      <c r="D7874" s="4">
        <v>45747</v>
      </c>
      <c r="E7874" s="4">
        <v>45771</v>
      </c>
      <c r="F7874" s="5">
        <v>3.7498513143808809</v>
      </c>
      <c r="G7874" s="5">
        <f>'PG facts'!D92</f>
        <v>-1</v>
      </c>
      <c r="H7874" s="5">
        <f t="shared" si="244"/>
        <v>14.06138487996402</v>
      </c>
      <c r="I7874" s="5">
        <f t="shared" si="245"/>
        <v>-3.7498513143808809</v>
      </c>
    </row>
    <row r="7875" spans="1:9" ht="25" customHeight="1">
      <c r="A7875" s="1"/>
      <c r="B7875" s="1">
        <v>365</v>
      </c>
      <c r="C7875" s="13" t="s">
        <v>47</v>
      </c>
      <c r="D7875" s="4">
        <v>45838</v>
      </c>
      <c r="E7875" s="4">
        <v>45867</v>
      </c>
      <c r="F7875" s="5">
        <v>3.2332744751814912</v>
      </c>
      <c r="G7875" s="5">
        <f>'PG facts'!D99</f>
        <v>-2</v>
      </c>
      <c r="H7875" s="5">
        <f t="shared" si="244"/>
        <v>10.454063831860148</v>
      </c>
      <c r="I7875" s="5">
        <f t="shared" si="245"/>
        <v>-6.4665489503629825</v>
      </c>
    </row>
    <row r="7876" spans="1:9" ht="25" customHeight="1">
      <c r="A7876" s="1"/>
      <c r="B7876" s="1">
        <v>365</v>
      </c>
      <c r="C7876" s="13" t="s">
        <v>47</v>
      </c>
      <c r="D7876" s="4">
        <v>45930</v>
      </c>
      <c r="E7876" s="4">
        <v>45954</v>
      </c>
      <c r="F7876" s="5">
        <v>3.0141740833381725</v>
      </c>
      <c r="G7876" s="5">
        <f>'PG facts'!D106</f>
        <v>-2</v>
      </c>
      <c r="H7876" s="5">
        <f t="shared" si="244"/>
        <v>9.0852454046675124</v>
      </c>
      <c r="I7876" s="5">
        <f t="shared" si="245"/>
        <v>-6.028348166676345</v>
      </c>
    </row>
    <row r="7877" spans="1:9" ht="25" customHeight="1">
      <c r="A7877" s="1"/>
      <c r="B7877" s="1">
        <v>365</v>
      </c>
      <c r="C7877" s="13" t="s">
        <v>50</v>
      </c>
      <c r="D7877" s="4">
        <v>44742</v>
      </c>
      <c r="E7877" s="4">
        <v>44771</v>
      </c>
      <c r="F7877" s="5">
        <v>3.5989104881054779</v>
      </c>
      <c r="G7877" s="5">
        <f>'PG facts'!D15</f>
        <v>0</v>
      </c>
      <c r="H7877" s="5">
        <f t="shared" si="244"/>
        <v>12.952156701395609</v>
      </c>
      <c r="I7877" s="5">
        <f t="shared" si="245"/>
        <v>0</v>
      </c>
    </row>
    <row r="7878" spans="1:9" ht="25" customHeight="1">
      <c r="A7878" s="1"/>
      <c r="B7878" s="1">
        <v>365</v>
      </c>
      <c r="C7878" s="13" t="s">
        <v>50</v>
      </c>
      <c r="D7878" s="4">
        <v>44834</v>
      </c>
      <c r="E7878" s="4">
        <v>44853</v>
      </c>
      <c r="F7878" s="5">
        <v>-3.7966210073037132E-2</v>
      </c>
      <c r="G7878" s="5">
        <f>'PG facts'!D22</f>
        <v>-2</v>
      </c>
      <c r="H7878" s="5">
        <f t="shared" ref="H7878:H7941" si="246">F7878^2</f>
        <v>1.4414331073099862E-3</v>
      </c>
      <c r="I7878" s="5">
        <f t="shared" ref="I7878:I7941" si="247">F7878*G7878</f>
        <v>7.5932420146074264E-2</v>
      </c>
    </row>
    <row r="7879" spans="1:9" ht="25" customHeight="1">
      <c r="A7879" s="1"/>
      <c r="B7879" s="1">
        <v>365</v>
      </c>
      <c r="C7879" s="13" t="s">
        <v>50</v>
      </c>
      <c r="D7879" s="4">
        <v>44926</v>
      </c>
      <c r="E7879" s="4">
        <v>44945</v>
      </c>
      <c r="F7879" s="5">
        <v>-0.97428175390660288</v>
      </c>
      <c r="G7879" s="5">
        <f>'PG facts'!D29</f>
        <v>-1</v>
      </c>
      <c r="H7879" s="5">
        <f t="shared" si="246"/>
        <v>0.94922493599532631</v>
      </c>
      <c r="I7879" s="5">
        <f t="shared" si="247"/>
        <v>0.97428175390660288</v>
      </c>
    </row>
    <row r="7880" spans="1:9" ht="25" customHeight="1">
      <c r="A7880" s="1"/>
      <c r="B7880" s="1">
        <v>365</v>
      </c>
      <c r="C7880" s="13" t="s">
        <v>50</v>
      </c>
      <c r="D7880" s="4">
        <v>45016</v>
      </c>
      <c r="E7880" s="4">
        <v>45037</v>
      </c>
      <c r="F7880" s="5">
        <v>-1.7083333333333339</v>
      </c>
      <c r="G7880" s="5">
        <f>'PG facts'!D36</f>
        <v>1</v>
      </c>
      <c r="H7880" s="5">
        <f t="shared" si="246"/>
        <v>2.9184027777777799</v>
      </c>
      <c r="I7880" s="5">
        <f t="shared" si="247"/>
        <v>-1.7083333333333339</v>
      </c>
    </row>
    <row r="7881" spans="1:9" ht="25" customHeight="1">
      <c r="A7881" s="1"/>
      <c r="B7881" s="1">
        <v>365</v>
      </c>
      <c r="C7881" s="13" t="s">
        <v>50</v>
      </c>
      <c r="D7881" s="4">
        <v>45107</v>
      </c>
      <c r="E7881" s="4">
        <v>45135</v>
      </c>
      <c r="F7881" s="5">
        <v>-0.51383557261676094</v>
      </c>
      <c r="G7881" s="5">
        <f>'PG facts'!D43</f>
        <v>-3</v>
      </c>
      <c r="H7881" s="5">
        <f t="shared" si="246"/>
        <v>0.26402699568639459</v>
      </c>
      <c r="I7881" s="5">
        <f t="shared" si="247"/>
        <v>1.5415067178502828</v>
      </c>
    </row>
    <row r="7882" spans="1:9" ht="25" customHeight="1">
      <c r="A7882" s="1"/>
      <c r="B7882" s="1">
        <v>365</v>
      </c>
      <c r="C7882" s="13" t="s">
        <v>50</v>
      </c>
      <c r="D7882" s="4">
        <v>45199</v>
      </c>
      <c r="E7882" s="4">
        <v>45217</v>
      </c>
      <c r="F7882" s="5">
        <v>-0.38380425982749156</v>
      </c>
      <c r="G7882" s="5">
        <f>'PG facts'!D50</f>
        <v>2</v>
      </c>
      <c r="H7882" s="5">
        <f t="shared" si="246"/>
        <v>0.14730570986172864</v>
      </c>
      <c r="I7882" s="5">
        <f t="shared" si="247"/>
        <v>-0.76760851965498311</v>
      </c>
    </row>
    <row r="7883" spans="1:9" ht="25" customHeight="1">
      <c r="A7883" s="1"/>
      <c r="B7883" s="1">
        <v>365</v>
      </c>
      <c r="C7883" s="13" t="s">
        <v>50</v>
      </c>
      <c r="D7883" s="4">
        <v>45291</v>
      </c>
      <c r="E7883" s="4">
        <v>45314</v>
      </c>
      <c r="F7883" s="5">
        <v>1.1893013232362026</v>
      </c>
      <c r="G7883" s="5">
        <f>'PG facts'!D57</f>
        <v>-4</v>
      </c>
      <c r="H7883" s="5">
        <f t="shared" si="246"/>
        <v>1.4144376374513825</v>
      </c>
      <c r="I7883" s="5">
        <f t="shared" si="247"/>
        <v>-4.7572052929448105</v>
      </c>
    </row>
    <row r="7884" spans="1:9" ht="25" customHeight="1">
      <c r="A7884" s="1"/>
      <c r="B7884" s="1">
        <v>365</v>
      </c>
      <c r="C7884" s="13" t="s">
        <v>50</v>
      </c>
      <c r="D7884" s="4">
        <v>45382</v>
      </c>
      <c r="E7884" s="4">
        <v>45401</v>
      </c>
      <c r="F7884" s="5">
        <v>2.2255192878338326</v>
      </c>
      <c r="G7884" s="5">
        <f>'PG facts'!D64</f>
        <v>-4</v>
      </c>
      <c r="H7884" s="5">
        <f t="shared" si="246"/>
        <v>4.9529361005204091</v>
      </c>
      <c r="I7884" s="5">
        <f t="shared" si="247"/>
        <v>-8.9020771513353303</v>
      </c>
    </row>
    <row r="7885" spans="1:9" ht="25" customHeight="1">
      <c r="A7885" s="1"/>
      <c r="B7885" s="1">
        <v>365</v>
      </c>
      <c r="C7885" s="13" t="s">
        <v>50</v>
      </c>
      <c r="D7885" s="4">
        <v>45473</v>
      </c>
      <c r="E7885" s="4">
        <v>45503</v>
      </c>
      <c r="F7885" s="5">
        <v>1.3726160091641626</v>
      </c>
      <c r="G7885" s="5">
        <f>'PG facts'!D71</f>
        <v>1</v>
      </c>
      <c r="H7885" s="5">
        <f t="shared" si="246"/>
        <v>1.8840747086137526</v>
      </c>
      <c r="I7885" s="5">
        <f t="shared" si="247"/>
        <v>1.3726160091641626</v>
      </c>
    </row>
    <row r="7886" spans="1:9" ht="25" customHeight="1">
      <c r="A7886" s="1"/>
      <c r="B7886" s="1">
        <v>365</v>
      </c>
      <c r="C7886" s="13" t="s">
        <v>50</v>
      </c>
      <c r="D7886" s="4">
        <v>45565</v>
      </c>
      <c r="E7886" s="4">
        <v>45583</v>
      </c>
      <c r="F7886" s="5">
        <v>2.2805943792830297</v>
      </c>
      <c r="G7886" s="5">
        <f>'PG facts'!D78</f>
        <v>-1</v>
      </c>
      <c r="H7886" s="5">
        <f t="shared" si="246"/>
        <v>5.2011107228173472</v>
      </c>
      <c r="I7886" s="5">
        <f t="shared" si="247"/>
        <v>-2.2805943792830297</v>
      </c>
    </row>
    <row r="7887" spans="1:9" ht="25" customHeight="1">
      <c r="A7887" s="1"/>
      <c r="B7887" s="1">
        <v>365</v>
      </c>
      <c r="C7887" s="13" t="s">
        <v>50</v>
      </c>
      <c r="D7887" s="4">
        <v>45657</v>
      </c>
      <c r="E7887" s="4">
        <v>45679</v>
      </c>
      <c r="F7887" s="5">
        <v>2.6501995362399722</v>
      </c>
      <c r="G7887" s="5">
        <f>'PG facts'!D85</f>
        <v>0</v>
      </c>
      <c r="H7887" s="5">
        <f t="shared" si="246"/>
        <v>7.0235575818865632</v>
      </c>
      <c r="I7887" s="5">
        <f t="shared" si="247"/>
        <v>0</v>
      </c>
    </row>
    <row r="7888" spans="1:9" ht="25" customHeight="1">
      <c r="A7888" s="1"/>
      <c r="B7888" s="1">
        <v>365</v>
      </c>
      <c r="C7888" s="13" t="s">
        <v>50</v>
      </c>
      <c r="D7888" s="4">
        <v>45747</v>
      </c>
      <c r="E7888" s="4">
        <v>45771</v>
      </c>
      <c r="F7888" s="5">
        <v>2.7872397144634409</v>
      </c>
      <c r="G7888" s="5">
        <f>'PG facts'!D92</f>
        <v>-1</v>
      </c>
      <c r="H7888" s="5">
        <f t="shared" si="246"/>
        <v>7.7687052258822433</v>
      </c>
      <c r="I7888" s="5">
        <f t="shared" si="247"/>
        <v>-2.7872397144634409</v>
      </c>
    </row>
    <row r="7889" spans="1:9" ht="25" customHeight="1">
      <c r="A7889" s="1"/>
      <c r="B7889" s="1">
        <v>365</v>
      </c>
      <c r="C7889" s="13" t="s">
        <v>50</v>
      </c>
      <c r="D7889" s="4">
        <v>45838</v>
      </c>
      <c r="E7889" s="4">
        <v>45867</v>
      </c>
      <c r="F7889" s="5">
        <v>3.7498513143808809</v>
      </c>
      <c r="G7889" s="5">
        <f>'PG facts'!D99</f>
        <v>-2</v>
      </c>
      <c r="H7889" s="5">
        <f t="shared" si="246"/>
        <v>14.06138487996402</v>
      </c>
      <c r="I7889" s="5">
        <f t="shared" si="247"/>
        <v>-7.4997026287617619</v>
      </c>
    </row>
    <row r="7890" spans="1:9" ht="25" customHeight="1">
      <c r="A7890" s="1"/>
      <c r="B7890" s="1">
        <v>365</v>
      </c>
      <c r="C7890" s="13" t="s">
        <v>50</v>
      </c>
      <c r="D7890" s="4">
        <v>45930</v>
      </c>
      <c r="E7890" s="4">
        <v>45954</v>
      </c>
      <c r="F7890" s="5">
        <v>3.2332744751814912</v>
      </c>
      <c r="G7890" s="5">
        <f>'PG facts'!D106</f>
        <v>-2</v>
      </c>
      <c r="H7890" s="5">
        <f t="shared" si="246"/>
        <v>10.454063831860148</v>
      </c>
      <c r="I7890" s="5">
        <f t="shared" si="247"/>
        <v>-6.4665489503629825</v>
      </c>
    </row>
    <row r="7891" spans="1:9" ht="25" customHeight="1">
      <c r="A7891" s="1"/>
      <c r="B7891" s="1">
        <v>366</v>
      </c>
      <c r="C7891" s="13" t="s">
        <v>47</v>
      </c>
      <c r="D7891" s="4">
        <v>44651</v>
      </c>
      <c r="E7891" s="4">
        <v>44671</v>
      </c>
      <c r="F7891" s="5">
        <v>3.5989104881054779</v>
      </c>
      <c r="G7891" s="5">
        <f>'PG facts'!D8</f>
        <v>8</v>
      </c>
      <c r="H7891" s="5">
        <f t="shared" si="246"/>
        <v>12.952156701395609</v>
      </c>
      <c r="I7891" s="5">
        <f t="shared" si="247"/>
        <v>28.791283904843823</v>
      </c>
    </row>
    <row r="7892" spans="1:9" ht="25" customHeight="1">
      <c r="A7892" s="1"/>
      <c r="B7892" s="1">
        <v>366</v>
      </c>
      <c r="C7892" s="13" t="s">
        <v>47</v>
      </c>
      <c r="D7892" s="4">
        <v>44742</v>
      </c>
      <c r="E7892" s="4">
        <v>44771</v>
      </c>
      <c r="F7892" s="5">
        <v>-3.7966210073037132E-2</v>
      </c>
      <c r="G7892" s="5">
        <f>'PG facts'!D15</f>
        <v>0</v>
      </c>
      <c r="H7892" s="5">
        <f t="shared" si="246"/>
        <v>1.4414331073099862E-3</v>
      </c>
      <c r="I7892" s="5">
        <f t="shared" si="247"/>
        <v>0</v>
      </c>
    </row>
    <row r="7893" spans="1:9" ht="25" customHeight="1">
      <c r="A7893" s="1"/>
      <c r="B7893" s="1">
        <v>366</v>
      </c>
      <c r="C7893" s="13" t="s">
        <v>47</v>
      </c>
      <c r="D7893" s="4">
        <v>44834</v>
      </c>
      <c r="E7893" s="4">
        <v>44853</v>
      </c>
      <c r="F7893" s="5">
        <v>-0.97428175390660288</v>
      </c>
      <c r="G7893" s="5">
        <f>'PG facts'!D22</f>
        <v>-2</v>
      </c>
      <c r="H7893" s="5">
        <f t="shared" si="246"/>
        <v>0.94922493599532631</v>
      </c>
      <c r="I7893" s="5">
        <f t="shared" si="247"/>
        <v>1.9485635078132058</v>
      </c>
    </row>
    <row r="7894" spans="1:9" ht="25" customHeight="1">
      <c r="A7894" s="1"/>
      <c r="B7894" s="1">
        <v>366</v>
      </c>
      <c r="C7894" s="13" t="s">
        <v>47</v>
      </c>
      <c r="D7894" s="4">
        <v>44926</v>
      </c>
      <c r="E7894" s="4">
        <v>44945</v>
      </c>
      <c r="F7894" s="5">
        <v>-1.7083333333333339</v>
      </c>
      <c r="G7894" s="5">
        <f>'PG facts'!D29</f>
        <v>-1</v>
      </c>
      <c r="H7894" s="5">
        <f t="shared" si="246"/>
        <v>2.9184027777777799</v>
      </c>
      <c r="I7894" s="5">
        <f t="shared" si="247"/>
        <v>1.7083333333333339</v>
      </c>
    </row>
    <row r="7895" spans="1:9" ht="25" customHeight="1">
      <c r="A7895" s="1"/>
      <c r="B7895" s="1">
        <v>366</v>
      </c>
      <c r="C7895" s="13" t="s">
        <v>47</v>
      </c>
      <c r="D7895" s="4">
        <v>45016</v>
      </c>
      <c r="E7895" s="4">
        <v>45037</v>
      </c>
      <c r="F7895" s="5">
        <v>-0.51383557261676094</v>
      </c>
      <c r="G7895" s="5">
        <f>'PG facts'!D36</f>
        <v>1</v>
      </c>
      <c r="H7895" s="5">
        <f t="shared" si="246"/>
        <v>0.26402699568639459</v>
      </c>
      <c r="I7895" s="5">
        <f t="shared" si="247"/>
        <v>-0.51383557261676094</v>
      </c>
    </row>
    <row r="7896" spans="1:9" ht="25" customHeight="1">
      <c r="A7896" s="1"/>
      <c r="B7896" s="1">
        <v>366</v>
      </c>
      <c r="C7896" s="13" t="s">
        <v>47</v>
      </c>
      <c r="D7896" s="4">
        <v>45107</v>
      </c>
      <c r="E7896" s="4">
        <v>45135</v>
      </c>
      <c r="F7896" s="5">
        <v>-0.38380425982749156</v>
      </c>
      <c r="G7896" s="5">
        <f>'PG facts'!D43</f>
        <v>-3</v>
      </c>
      <c r="H7896" s="5">
        <f t="shared" si="246"/>
        <v>0.14730570986172864</v>
      </c>
      <c r="I7896" s="5">
        <f t="shared" si="247"/>
        <v>1.1514127794824747</v>
      </c>
    </row>
    <row r="7897" spans="1:9" ht="25" customHeight="1">
      <c r="A7897" s="1"/>
      <c r="B7897" s="1">
        <v>366</v>
      </c>
      <c r="C7897" s="13" t="s">
        <v>47</v>
      </c>
      <c r="D7897" s="4">
        <v>45199</v>
      </c>
      <c r="E7897" s="4">
        <v>45217</v>
      </c>
      <c r="F7897" s="5">
        <v>1.1893013232362026</v>
      </c>
      <c r="G7897" s="5">
        <f>'PG facts'!D50</f>
        <v>2</v>
      </c>
      <c r="H7897" s="5">
        <f t="shared" si="246"/>
        <v>1.4144376374513825</v>
      </c>
      <c r="I7897" s="5">
        <f t="shared" si="247"/>
        <v>2.3786026464724053</v>
      </c>
    </row>
    <row r="7898" spans="1:9" ht="25" customHeight="1">
      <c r="A7898" s="1"/>
      <c r="B7898" s="1">
        <v>366</v>
      </c>
      <c r="C7898" s="13" t="s">
        <v>47</v>
      </c>
      <c r="D7898" s="4">
        <v>45291</v>
      </c>
      <c r="E7898" s="4">
        <v>45314</v>
      </c>
      <c r="F7898" s="5">
        <v>2.2255192878338326</v>
      </c>
      <c r="G7898" s="5">
        <f>'PG facts'!D57</f>
        <v>-4</v>
      </c>
      <c r="H7898" s="5">
        <f t="shared" si="246"/>
        <v>4.9529361005204091</v>
      </c>
      <c r="I7898" s="5">
        <f t="shared" si="247"/>
        <v>-8.9020771513353303</v>
      </c>
    </row>
    <row r="7899" spans="1:9" ht="25" customHeight="1">
      <c r="A7899" s="1"/>
      <c r="B7899" s="1">
        <v>366</v>
      </c>
      <c r="C7899" s="13" t="s">
        <v>47</v>
      </c>
      <c r="D7899" s="4">
        <v>45382</v>
      </c>
      <c r="E7899" s="4">
        <v>45401</v>
      </c>
      <c r="F7899" s="5">
        <v>1.3726160091641626</v>
      </c>
      <c r="G7899" s="5">
        <f>'PG facts'!D64</f>
        <v>-4</v>
      </c>
      <c r="H7899" s="5">
        <f t="shared" si="246"/>
        <v>1.8840747086137526</v>
      </c>
      <c r="I7899" s="5">
        <f t="shared" si="247"/>
        <v>-5.4904640366566504</v>
      </c>
    </row>
    <row r="7900" spans="1:9" ht="25" customHeight="1">
      <c r="A7900" s="1"/>
      <c r="B7900" s="1">
        <v>366</v>
      </c>
      <c r="C7900" s="13" t="s">
        <v>47</v>
      </c>
      <c r="D7900" s="4">
        <v>45473</v>
      </c>
      <c r="E7900" s="4">
        <v>45503</v>
      </c>
      <c r="F7900" s="5">
        <v>2.2805943792830297</v>
      </c>
      <c r="G7900" s="5">
        <f>'PG facts'!D71</f>
        <v>1</v>
      </c>
      <c r="H7900" s="5">
        <f t="shared" si="246"/>
        <v>5.2011107228173472</v>
      </c>
      <c r="I7900" s="5">
        <f t="shared" si="247"/>
        <v>2.2805943792830297</v>
      </c>
    </row>
    <row r="7901" spans="1:9" ht="25" customHeight="1">
      <c r="A7901" s="1"/>
      <c r="B7901" s="1">
        <v>366</v>
      </c>
      <c r="C7901" s="13" t="s">
        <v>47</v>
      </c>
      <c r="D7901" s="4">
        <v>45565</v>
      </c>
      <c r="E7901" s="4">
        <v>45583</v>
      </c>
      <c r="F7901" s="5">
        <v>2.6501995362399722</v>
      </c>
      <c r="G7901" s="5">
        <f>'PG facts'!D78</f>
        <v>-1</v>
      </c>
      <c r="H7901" s="5">
        <f t="shared" si="246"/>
        <v>7.0235575818865632</v>
      </c>
      <c r="I7901" s="5">
        <f t="shared" si="247"/>
        <v>-2.6501995362399722</v>
      </c>
    </row>
    <row r="7902" spans="1:9" ht="25" customHeight="1">
      <c r="A7902" s="1"/>
      <c r="B7902" s="1">
        <v>366</v>
      </c>
      <c r="C7902" s="13" t="s">
        <v>47</v>
      </c>
      <c r="D7902" s="4">
        <v>45657</v>
      </c>
      <c r="E7902" s="4">
        <v>45679</v>
      </c>
      <c r="F7902" s="5">
        <v>2.7872397144634409</v>
      </c>
      <c r="G7902" s="5">
        <f>'PG facts'!D85</f>
        <v>0</v>
      </c>
      <c r="H7902" s="5">
        <f t="shared" si="246"/>
        <v>7.7687052258822433</v>
      </c>
      <c r="I7902" s="5">
        <f t="shared" si="247"/>
        <v>0</v>
      </c>
    </row>
    <row r="7903" spans="1:9" ht="25" customHeight="1">
      <c r="A7903" s="1"/>
      <c r="B7903" s="1">
        <v>366</v>
      </c>
      <c r="C7903" s="13" t="s">
        <v>47</v>
      </c>
      <c r="D7903" s="4">
        <v>45747</v>
      </c>
      <c r="E7903" s="4">
        <v>45771</v>
      </c>
      <c r="F7903" s="5">
        <v>3.7498513143808809</v>
      </c>
      <c r="G7903" s="5">
        <f>'PG facts'!D92</f>
        <v>-1</v>
      </c>
      <c r="H7903" s="5">
        <f t="shared" si="246"/>
        <v>14.06138487996402</v>
      </c>
      <c r="I7903" s="5">
        <f t="shared" si="247"/>
        <v>-3.7498513143808809</v>
      </c>
    </row>
    <row r="7904" spans="1:9" ht="25" customHeight="1">
      <c r="A7904" s="1"/>
      <c r="B7904" s="1">
        <v>366</v>
      </c>
      <c r="C7904" s="13" t="s">
        <v>47</v>
      </c>
      <c r="D7904" s="4">
        <v>45838</v>
      </c>
      <c r="E7904" s="4">
        <v>45867</v>
      </c>
      <c r="F7904" s="5">
        <v>3.2332744751814912</v>
      </c>
      <c r="G7904" s="5">
        <f>'PG facts'!D99</f>
        <v>-2</v>
      </c>
      <c r="H7904" s="5">
        <f t="shared" si="246"/>
        <v>10.454063831860148</v>
      </c>
      <c r="I7904" s="5">
        <f t="shared" si="247"/>
        <v>-6.4665489503629825</v>
      </c>
    </row>
    <row r="7905" spans="1:9" ht="25" customHeight="1">
      <c r="A7905" s="1"/>
      <c r="B7905" s="1">
        <v>366</v>
      </c>
      <c r="C7905" s="13" t="s">
        <v>47</v>
      </c>
      <c r="D7905" s="4">
        <v>45930</v>
      </c>
      <c r="E7905" s="4">
        <v>45954</v>
      </c>
      <c r="F7905" s="5">
        <v>2.9967230915401322</v>
      </c>
      <c r="G7905" s="5">
        <f>'PG facts'!D106</f>
        <v>-2</v>
      </c>
      <c r="H7905" s="5">
        <f t="shared" si="246"/>
        <v>8.9803492873698474</v>
      </c>
      <c r="I7905" s="5">
        <f t="shared" si="247"/>
        <v>-5.9934461830802643</v>
      </c>
    </row>
    <row r="7906" spans="1:9" ht="25" customHeight="1">
      <c r="A7906" s="1"/>
      <c r="B7906" s="1">
        <v>366</v>
      </c>
      <c r="C7906" s="13" t="s">
        <v>50</v>
      </c>
      <c r="D7906" s="4">
        <v>44742</v>
      </c>
      <c r="E7906" s="4">
        <v>44771</v>
      </c>
      <c r="F7906" s="5">
        <v>3.5989104881054779</v>
      </c>
      <c r="G7906" s="5">
        <f>'PG facts'!D15</f>
        <v>0</v>
      </c>
      <c r="H7906" s="5">
        <f t="shared" si="246"/>
        <v>12.952156701395609</v>
      </c>
      <c r="I7906" s="5">
        <f t="shared" si="247"/>
        <v>0</v>
      </c>
    </row>
    <row r="7907" spans="1:9" ht="25" customHeight="1">
      <c r="A7907" s="1"/>
      <c r="B7907" s="1">
        <v>366</v>
      </c>
      <c r="C7907" s="13" t="s">
        <v>50</v>
      </c>
      <c r="D7907" s="4">
        <v>44834</v>
      </c>
      <c r="E7907" s="4">
        <v>44853</v>
      </c>
      <c r="F7907" s="5">
        <v>-3.7966210073037132E-2</v>
      </c>
      <c r="G7907" s="5">
        <f>'PG facts'!D22</f>
        <v>-2</v>
      </c>
      <c r="H7907" s="5">
        <f t="shared" si="246"/>
        <v>1.4414331073099862E-3</v>
      </c>
      <c r="I7907" s="5">
        <f t="shared" si="247"/>
        <v>7.5932420146074264E-2</v>
      </c>
    </row>
    <row r="7908" spans="1:9" ht="25" customHeight="1">
      <c r="A7908" s="1"/>
      <c r="B7908" s="1">
        <v>366</v>
      </c>
      <c r="C7908" s="13" t="s">
        <v>50</v>
      </c>
      <c r="D7908" s="4">
        <v>44926</v>
      </c>
      <c r="E7908" s="4">
        <v>44945</v>
      </c>
      <c r="F7908" s="5">
        <v>-0.97428175390660288</v>
      </c>
      <c r="G7908" s="5">
        <f>'PG facts'!D29</f>
        <v>-1</v>
      </c>
      <c r="H7908" s="5">
        <f t="shared" si="246"/>
        <v>0.94922493599532631</v>
      </c>
      <c r="I7908" s="5">
        <f t="shared" si="247"/>
        <v>0.97428175390660288</v>
      </c>
    </row>
    <row r="7909" spans="1:9" ht="25" customHeight="1">
      <c r="A7909" s="1"/>
      <c r="B7909" s="1">
        <v>366</v>
      </c>
      <c r="C7909" s="13" t="s">
        <v>50</v>
      </c>
      <c r="D7909" s="4">
        <v>45016</v>
      </c>
      <c r="E7909" s="4">
        <v>45037</v>
      </c>
      <c r="F7909" s="5">
        <v>-1.7083333333333339</v>
      </c>
      <c r="G7909" s="5">
        <f>'PG facts'!D36</f>
        <v>1</v>
      </c>
      <c r="H7909" s="5">
        <f t="shared" si="246"/>
        <v>2.9184027777777799</v>
      </c>
      <c r="I7909" s="5">
        <f t="shared" si="247"/>
        <v>-1.7083333333333339</v>
      </c>
    </row>
    <row r="7910" spans="1:9" ht="25" customHeight="1">
      <c r="A7910" s="1"/>
      <c r="B7910" s="1">
        <v>366</v>
      </c>
      <c r="C7910" s="13" t="s">
        <v>50</v>
      </c>
      <c r="D7910" s="4">
        <v>45107</v>
      </c>
      <c r="E7910" s="4">
        <v>45135</v>
      </c>
      <c r="F7910" s="5">
        <v>-0.51383557261676094</v>
      </c>
      <c r="G7910" s="5">
        <f>'PG facts'!D43</f>
        <v>-3</v>
      </c>
      <c r="H7910" s="5">
        <f t="shared" si="246"/>
        <v>0.26402699568639459</v>
      </c>
      <c r="I7910" s="5">
        <f t="shared" si="247"/>
        <v>1.5415067178502828</v>
      </c>
    </row>
    <row r="7911" spans="1:9" ht="25" customHeight="1">
      <c r="A7911" s="1"/>
      <c r="B7911" s="1">
        <v>366</v>
      </c>
      <c r="C7911" s="13" t="s">
        <v>50</v>
      </c>
      <c r="D7911" s="4">
        <v>45199</v>
      </c>
      <c r="E7911" s="4">
        <v>45217</v>
      </c>
      <c r="F7911" s="5">
        <v>-0.38380425982749156</v>
      </c>
      <c r="G7911" s="5">
        <f>'PG facts'!D50</f>
        <v>2</v>
      </c>
      <c r="H7911" s="5">
        <f t="shared" si="246"/>
        <v>0.14730570986172864</v>
      </c>
      <c r="I7911" s="5">
        <f t="shared" si="247"/>
        <v>-0.76760851965498311</v>
      </c>
    </row>
    <row r="7912" spans="1:9" ht="25" customHeight="1">
      <c r="A7912" s="1"/>
      <c r="B7912" s="1">
        <v>366</v>
      </c>
      <c r="C7912" s="13" t="s">
        <v>50</v>
      </c>
      <c r="D7912" s="4">
        <v>45291</v>
      </c>
      <c r="E7912" s="4">
        <v>45314</v>
      </c>
      <c r="F7912" s="5">
        <v>1.1893013232362026</v>
      </c>
      <c r="G7912" s="5">
        <f>'PG facts'!D57</f>
        <v>-4</v>
      </c>
      <c r="H7912" s="5">
        <f t="shared" si="246"/>
        <v>1.4144376374513825</v>
      </c>
      <c r="I7912" s="5">
        <f t="shared" si="247"/>
        <v>-4.7572052929448105</v>
      </c>
    </row>
    <row r="7913" spans="1:9" ht="25" customHeight="1">
      <c r="A7913" s="1"/>
      <c r="B7913" s="1">
        <v>366</v>
      </c>
      <c r="C7913" s="13" t="s">
        <v>50</v>
      </c>
      <c r="D7913" s="4">
        <v>45382</v>
      </c>
      <c r="E7913" s="4">
        <v>45401</v>
      </c>
      <c r="F7913" s="5">
        <v>2.2255192878338326</v>
      </c>
      <c r="G7913" s="5">
        <f>'PG facts'!D64</f>
        <v>-4</v>
      </c>
      <c r="H7913" s="5">
        <f t="shared" si="246"/>
        <v>4.9529361005204091</v>
      </c>
      <c r="I7913" s="5">
        <f t="shared" si="247"/>
        <v>-8.9020771513353303</v>
      </c>
    </row>
    <row r="7914" spans="1:9" ht="25" customHeight="1">
      <c r="A7914" s="1"/>
      <c r="B7914" s="1">
        <v>366</v>
      </c>
      <c r="C7914" s="13" t="s">
        <v>50</v>
      </c>
      <c r="D7914" s="4">
        <v>45473</v>
      </c>
      <c r="E7914" s="4">
        <v>45503</v>
      </c>
      <c r="F7914" s="5">
        <v>1.3726160091641626</v>
      </c>
      <c r="G7914" s="5">
        <f>'PG facts'!D71</f>
        <v>1</v>
      </c>
      <c r="H7914" s="5">
        <f t="shared" si="246"/>
        <v>1.8840747086137526</v>
      </c>
      <c r="I7914" s="5">
        <f t="shared" si="247"/>
        <v>1.3726160091641626</v>
      </c>
    </row>
    <row r="7915" spans="1:9" ht="25" customHeight="1">
      <c r="A7915" s="1"/>
      <c r="B7915" s="1">
        <v>366</v>
      </c>
      <c r="C7915" s="13" t="s">
        <v>50</v>
      </c>
      <c r="D7915" s="4">
        <v>45565</v>
      </c>
      <c r="E7915" s="4">
        <v>45583</v>
      </c>
      <c r="F7915" s="5">
        <v>2.2805943792830297</v>
      </c>
      <c r="G7915" s="5">
        <f>'PG facts'!D78</f>
        <v>-1</v>
      </c>
      <c r="H7915" s="5">
        <f t="shared" si="246"/>
        <v>5.2011107228173472</v>
      </c>
      <c r="I7915" s="5">
        <f t="shared" si="247"/>
        <v>-2.2805943792830297</v>
      </c>
    </row>
    <row r="7916" spans="1:9" ht="25" customHeight="1">
      <c r="A7916" s="1"/>
      <c r="B7916" s="1">
        <v>366</v>
      </c>
      <c r="C7916" s="13" t="s">
        <v>50</v>
      </c>
      <c r="D7916" s="4">
        <v>45657</v>
      </c>
      <c r="E7916" s="4">
        <v>45679</v>
      </c>
      <c r="F7916" s="5">
        <v>2.6501995362399722</v>
      </c>
      <c r="G7916" s="5">
        <f>'PG facts'!D85</f>
        <v>0</v>
      </c>
      <c r="H7916" s="5">
        <f t="shared" si="246"/>
        <v>7.0235575818865632</v>
      </c>
      <c r="I7916" s="5">
        <f t="shared" si="247"/>
        <v>0</v>
      </c>
    </row>
    <row r="7917" spans="1:9" ht="25" customHeight="1">
      <c r="A7917" s="1"/>
      <c r="B7917" s="1">
        <v>366</v>
      </c>
      <c r="C7917" s="13" t="s">
        <v>50</v>
      </c>
      <c r="D7917" s="4">
        <v>45747</v>
      </c>
      <c r="E7917" s="4">
        <v>45771</v>
      </c>
      <c r="F7917" s="5">
        <v>2.7872397144634409</v>
      </c>
      <c r="G7917" s="5">
        <f>'PG facts'!D92</f>
        <v>-1</v>
      </c>
      <c r="H7917" s="5">
        <f t="shared" si="246"/>
        <v>7.7687052258822433</v>
      </c>
      <c r="I7917" s="5">
        <f t="shared" si="247"/>
        <v>-2.7872397144634409</v>
      </c>
    </row>
    <row r="7918" spans="1:9" ht="25" customHeight="1">
      <c r="A7918" s="1"/>
      <c r="B7918" s="1">
        <v>366</v>
      </c>
      <c r="C7918" s="13" t="s">
        <v>50</v>
      </c>
      <c r="D7918" s="4">
        <v>45838</v>
      </c>
      <c r="E7918" s="4">
        <v>45867</v>
      </c>
      <c r="F7918" s="5">
        <v>3.7498513143808809</v>
      </c>
      <c r="G7918" s="5">
        <f>'PG facts'!D99</f>
        <v>-2</v>
      </c>
      <c r="H7918" s="5">
        <f t="shared" si="246"/>
        <v>14.06138487996402</v>
      </c>
      <c r="I7918" s="5">
        <f t="shared" si="247"/>
        <v>-7.4997026287617619</v>
      </c>
    </row>
    <row r="7919" spans="1:9" ht="25" customHeight="1">
      <c r="A7919" s="1"/>
      <c r="B7919" s="1">
        <v>366</v>
      </c>
      <c r="C7919" s="13" t="s">
        <v>50</v>
      </c>
      <c r="D7919" s="4">
        <v>45930</v>
      </c>
      <c r="E7919" s="4">
        <v>45954</v>
      </c>
      <c r="F7919" s="5">
        <v>3.2332744751814912</v>
      </c>
      <c r="G7919" s="5">
        <f>'PG facts'!D106</f>
        <v>-2</v>
      </c>
      <c r="H7919" s="5">
        <f t="shared" si="246"/>
        <v>10.454063831860148</v>
      </c>
      <c r="I7919" s="5">
        <f t="shared" si="247"/>
        <v>-6.4665489503629825</v>
      </c>
    </row>
    <row r="7920" spans="1:9" ht="25" customHeight="1">
      <c r="A7920" s="1"/>
      <c r="B7920" s="1">
        <v>367</v>
      </c>
      <c r="C7920" s="13" t="s">
        <v>47</v>
      </c>
      <c r="D7920" s="4">
        <v>44651</v>
      </c>
      <c r="E7920" s="4">
        <v>44671</v>
      </c>
      <c r="F7920" s="5">
        <v>3.5989104881054779</v>
      </c>
      <c r="G7920" s="5">
        <f>'PG facts'!D9</f>
        <v>5</v>
      </c>
      <c r="H7920" s="5">
        <f t="shared" si="246"/>
        <v>12.952156701395609</v>
      </c>
      <c r="I7920" s="5">
        <f t="shared" si="247"/>
        <v>17.994552440527389</v>
      </c>
    </row>
    <row r="7921" spans="1:9" ht="25" customHeight="1">
      <c r="A7921" s="1"/>
      <c r="B7921" s="1">
        <v>367</v>
      </c>
      <c r="C7921" s="13" t="s">
        <v>47</v>
      </c>
      <c r="D7921" s="4">
        <v>44742</v>
      </c>
      <c r="E7921" s="4">
        <v>44771</v>
      </c>
      <c r="F7921" s="5">
        <v>-3.7966210073037132E-2</v>
      </c>
      <c r="G7921" s="5">
        <f>'PG facts'!D16</f>
        <v>-1</v>
      </c>
      <c r="H7921" s="5">
        <f t="shared" si="246"/>
        <v>1.4414331073099862E-3</v>
      </c>
      <c r="I7921" s="5">
        <f t="shared" si="247"/>
        <v>3.7966210073037132E-2</v>
      </c>
    </row>
    <row r="7922" spans="1:9" ht="25" customHeight="1">
      <c r="A7922" s="1"/>
      <c r="B7922" s="1">
        <v>367</v>
      </c>
      <c r="C7922" s="13" t="s">
        <v>47</v>
      </c>
      <c r="D7922" s="4">
        <v>44834</v>
      </c>
      <c r="E7922" s="4">
        <v>44853</v>
      </c>
      <c r="F7922" s="5">
        <v>-0.97428175390660288</v>
      </c>
      <c r="G7922" s="5">
        <f>'PG facts'!D23</f>
        <v>-4</v>
      </c>
      <c r="H7922" s="5">
        <f t="shared" si="246"/>
        <v>0.94922493599532631</v>
      </c>
      <c r="I7922" s="5">
        <f t="shared" si="247"/>
        <v>3.8971270156264115</v>
      </c>
    </row>
    <row r="7923" spans="1:9" ht="25" customHeight="1">
      <c r="A7923" s="1"/>
      <c r="B7923" s="1">
        <v>367</v>
      </c>
      <c r="C7923" s="13" t="s">
        <v>47</v>
      </c>
      <c r="D7923" s="4">
        <v>44926</v>
      </c>
      <c r="E7923" s="4">
        <v>44945</v>
      </c>
      <c r="F7923" s="5">
        <v>-1.7083333333333339</v>
      </c>
      <c r="G7923" s="5">
        <f>'PG facts'!D30</f>
        <v>-7</v>
      </c>
      <c r="H7923" s="5">
        <f t="shared" si="246"/>
        <v>2.9184027777777799</v>
      </c>
      <c r="I7923" s="5">
        <f t="shared" si="247"/>
        <v>11.958333333333337</v>
      </c>
    </row>
    <row r="7924" spans="1:9" ht="25" customHeight="1">
      <c r="A7924" s="1"/>
      <c r="B7924" s="1">
        <v>367</v>
      </c>
      <c r="C7924" s="13" t="s">
        <v>47</v>
      </c>
      <c r="D7924" s="4">
        <v>45016</v>
      </c>
      <c r="E7924" s="4">
        <v>45037</v>
      </c>
      <c r="F7924" s="5">
        <v>-0.51383557261676094</v>
      </c>
      <c r="G7924" s="5">
        <f>'PG facts'!D37</f>
        <v>-5</v>
      </c>
      <c r="H7924" s="5">
        <f t="shared" si="246"/>
        <v>0.26402699568639459</v>
      </c>
      <c r="I7924" s="5">
        <f t="shared" si="247"/>
        <v>2.5691778630838047</v>
      </c>
    </row>
    <row r="7925" spans="1:9" ht="25" customHeight="1">
      <c r="A7925" s="1"/>
      <c r="B7925" s="1">
        <v>367</v>
      </c>
      <c r="C7925" s="13" t="s">
        <v>47</v>
      </c>
      <c r="D7925" s="4">
        <v>45107</v>
      </c>
      <c r="E7925" s="4">
        <v>45135</v>
      </c>
      <c r="F7925" s="5">
        <v>-0.38380425982749156</v>
      </c>
      <c r="G7925" s="5">
        <f>'PG facts'!D44</f>
        <v>-2</v>
      </c>
      <c r="H7925" s="5">
        <f t="shared" si="246"/>
        <v>0.14730570986172864</v>
      </c>
      <c r="I7925" s="5">
        <f t="shared" si="247"/>
        <v>0.76760851965498311</v>
      </c>
    </row>
    <row r="7926" spans="1:9" ht="25" customHeight="1">
      <c r="A7926" s="1"/>
      <c r="B7926" s="1">
        <v>367</v>
      </c>
      <c r="C7926" s="13" t="s">
        <v>47</v>
      </c>
      <c r="D7926" s="4">
        <v>45199</v>
      </c>
      <c r="E7926" s="4">
        <v>45217</v>
      </c>
      <c r="F7926" s="5">
        <v>1.1893013232362026</v>
      </c>
      <c r="G7926" s="5">
        <f>'PG facts'!D51</f>
        <v>0</v>
      </c>
      <c r="H7926" s="5">
        <f t="shared" si="246"/>
        <v>1.4144376374513825</v>
      </c>
      <c r="I7926" s="5">
        <f t="shared" si="247"/>
        <v>0</v>
      </c>
    </row>
    <row r="7927" spans="1:9" ht="25" customHeight="1">
      <c r="A7927" s="1"/>
      <c r="B7927" s="1">
        <v>367</v>
      </c>
      <c r="C7927" s="13" t="s">
        <v>47</v>
      </c>
      <c r="D7927" s="4">
        <v>45291</v>
      </c>
      <c r="E7927" s="4">
        <v>45314</v>
      </c>
      <c r="F7927" s="5">
        <v>2.2255192878338326</v>
      </c>
      <c r="G7927" s="5">
        <f>'PG facts'!D58</f>
        <v>1</v>
      </c>
      <c r="H7927" s="5">
        <f t="shared" si="246"/>
        <v>4.9529361005204091</v>
      </c>
      <c r="I7927" s="5">
        <f t="shared" si="247"/>
        <v>2.2255192878338326</v>
      </c>
    </row>
    <row r="7928" spans="1:9" ht="25" customHeight="1">
      <c r="A7928" s="1"/>
      <c r="B7928" s="1">
        <v>367</v>
      </c>
      <c r="C7928" s="13" t="s">
        <v>47</v>
      </c>
      <c r="D7928" s="4">
        <v>45382</v>
      </c>
      <c r="E7928" s="4">
        <v>45401</v>
      </c>
      <c r="F7928" s="5">
        <v>1.3726160091641626</v>
      </c>
      <c r="G7928" s="5">
        <f>'PG facts'!D65</f>
        <v>1</v>
      </c>
      <c r="H7928" s="5">
        <f t="shared" si="246"/>
        <v>1.8840747086137526</v>
      </c>
      <c r="I7928" s="5">
        <f t="shared" si="247"/>
        <v>1.3726160091641626</v>
      </c>
    </row>
    <row r="7929" spans="1:9" ht="25" customHeight="1">
      <c r="A7929" s="1"/>
      <c r="B7929" s="1">
        <v>367</v>
      </c>
      <c r="C7929" s="13" t="s">
        <v>47</v>
      </c>
      <c r="D7929" s="4">
        <v>45473</v>
      </c>
      <c r="E7929" s="4">
        <v>45503</v>
      </c>
      <c r="F7929" s="5">
        <v>2.2805943792830297</v>
      </c>
      <c r="G7929" s="5">
        <f>'PG facts'!D72</f>
        <v>3</v>
      </c>
      <c r="H7929" s="5">
        <f t="shared" si="246"/>
        <v>5.2011107228173472</v>
      </c>
      <c r="I7929" s="5">
        <f t="shared" si="247"/>
        <v>6.841783137849089</v>
      </c>
    </row>
    <row r="7930" spans="1:9" ht="25" customHeight="1">
      <c r="A7930" s="1"/>
      <c r="B7930" s="1">
        <v>367</v>
      </c>
      <c r="C7930" s="13" t="s">
        <v>47</v>
      </c>
      <c r="D7930" s="4">
        <v>45565</v>
      </c>
      <c r="E7930" s="4">
        <v>45583</v>
      </c>
      <c r="F7930" s="5">
        <v>2.6501995362399722</v>
      </c>
      <c r="G7930" s="5">
        <f>'PG facts'!D79</f>
        <v>1</v>
      </c>
      <c r="H7930" s="5">
        <f t="shared" si="246"/>
        <v>7.0235575818865632</v>
      </c>
      <c r="I7930" s="5">
        <f t="shared" si="247"/>
        <v>2.6501995362399722</v>
      </c>
    </row>
    <row r="7931" spans="1:9" ht="25" customHeight="1">
      <c r="A7931" s="1"/>
      <c r="B7931" s="1">
        <v>367</v>
      </c>
      <c r="C7931" s="13" t="s">
        <v>47</v>
      </c>
      <c r="D7931" s="4">
        <v>45657</v>
      </c>
      <c r="E7931" s="4">
        <v>45679</v>
      </c>
      <c r="F7931" s="5">
        <v>2.7872397144634409</v>
      </c>
      <c r="G7931" s="5">
        <f>'PG facts'!D86</f>
        <v>2</v>
      </c>
      <c r="H7931" s="5">
        <f t="shared" si="246"/>
        <v>7.7687052258822433</v>
      </c>
      <c r="I7931" s="5">
        <f t="shared" si="247"/>
        <v>5.5744794289268818</v>
      </c>
    </row>
    <row r="7932" spans="1:9" ht="25" customHeight="1">
      <c r="A7932" s="1"/>
      <c r="B7932" s="1">
        <v>367</v>
      </c>
      <c r="C7932" s="13" t="s">
        <v>47</v>
      </c>
      <c r="D7932" s="4">
        <v>45747</v>
      </c>
      <c r="E7932" s="4">
        <v>45771</v>
      </c>
      <c r="F7932" s="5">
        <v>3.7498513143808809</v>
      </c>
      <c r="G7932" s="5">
        <f>'PG facts'!D93</f>
        <v>0</v>
      </c>
      <c r="H7932" s="5">
        <f t="shared" si="246"/>
        <v>14.06138487996402</v>
      </c>
      <c r="I7932" s="5">
        <f t="shared" si="247"/>
        <v>0</v>
      </c>
    </row>
    <row r="7933" spans="1:9" ht="25" customHeight="1">
      <c r="A7933" s="1"/>
      <c r="B7933" s="1">
        <v>367</v>
      </c>
      <c r="C7933" s="13" t="s">
        <v>47</v>
      </c>
      <c r="D7933" s="4">
        <v>45838</v>
      </c>
      <c r="E7933" s="4">
        <v>45867</v>
      </c>
      <c r="F7933" s="5">
        <v>3.2332744751814912</v>
      </c>
      <c r="G7933" s="5">
        <f>'PG facts'!D100</f>
        <v>0</v>
      </c>
      <c r="H7933" s="5">
        <f t="shared" si="246"/>
        <v>10.454063831860148</v>
      </c>
      <c r="I7933" s="5">
        <f t="shared" si="247"/>
        <v>0</v>
      </c>
    </row>
    <row r="7934" spans="1:9" ht="25" customHeight="1">
      <c r="A7934" s="1"/>
      <c r="B7934" s="1">
        <v>367</v>
      </c>
      <c r="C7934" s="13" t="s">
        <v>50</v>
      </c>
      <c r="D7934" s="4">
        <v>44742</v>
      </c>
      <c r="E7934" s="4">
        <v>44771</v>
      </c>
      <c r="F7934" s="5">
        <v>3.5989104881054779</v>
      </c>
      <c r="G7934" s="5">
        <f>'PG facts'!D16</f>
        <v>-1</v>
      </c>
      <c r="H7934" s="5">
        <f t="shared" si="246"/>
        <v>12.952156701395609</v>
      </c>
      <c r="I7934" s="5">
        <f t="shared" si="247"/>
        <v>-3.5989104881054779</v>
      </c>
    </row>
    <row r="7935" spans="1:9" ht="25" customHeight="1">
      <c r="A7935" s="1"/>
      <c r="B7935" s="1">
        <v>367</v>
      </c>
      <c r="C7935" s="13" t="s">
        <v>50</v>
      </c>
      <c r="D7935" s="4">
        <v>44834</v>
      </c>
      <c r="E7935" s="4">
        <v>44853</v>
      </c>
      <c r="F7935" s="5">
        <v>-3.7966210073037132E-2</v>
      </c>
      <c r="G7935" s="5">
        <f>'PG facts'!D23</f>
        <v>-4</v>
      </c>
      <c r="H7935" s="5">
        <f t="shared" si="246"/>
        <v>1.4414331073099862E-3</v>
      </c>
      <c r="I7935" s="5">
        <f t="shared" si="247"/>
        <v>0.15186484029214853</v>
      </c>
    </row>
    <row r="7936" spans="1:9" ht="25" customHeight="1">
      <c r="A7936" s="1"/>
      <c r="B7936" s="1">
        <v>367</v>
      </c>
      <c r="C7936" s="13" t="s">
        <v>50</v>
      </c>
      <c r="D7936" s="4">
        <v>44926</v>
      </c>
      <c r="E7936" s="4">
        <v>44945</v>
      </c>
      <c r="F7936" s="5">
        <v>-0.97428175390660288</v>
      </c>
      <c r="G7936" s="5">
        <f>'PG facts'!D30</f>
        <v>-7</v>
      </c>
      <c r="H7936" s="5">
        <f t="shared" si="246"/>
        <v>0.94922493599532631</v>
      </c>
      <c r="I7936" s="5">
        <f t="shared" si="247"/>
        <v>6.8199722773462206</v>
      </c>
    </row>
    <row r="7937" spans="1:9" ht="25" customHeight="1">
      <c r="A7937" s="1"/>
      <c r="B7937" s="1">
        <v>367</v>
      </c>
      <c r="C7937" s="13" t="s">
        <v>50</v>
      </c>
      <c r="D7937" s="4">
        <v>45016</v>
      </c>
      <c r="E7937" s="4">
        <v>45037</v>
      </c>
      <c r="F7937" s="5">
        <v>-1.7083333333333339</v>
      </c>
      <c r="G7937" s="5">
        <f>'PG facts'!D37</f>
        <v>-5</v>
      </c>
      <c r="H7937" s="5">
        <f t="shared" si="246"/>
        <v>2.9184027777777799</v>
      </c>
      <c r="I7937" s="5">
        <f t="shared" si="247"/>
        <v>8.5416666666666696</v>
      </c>
    </row>
    <row r="7938" spans="1:9" ht="25" customHeight="1">
      <c r="A7938" s="1"/>
      <c r="B7938" s="1">
        <v>367</v>
      </c>
      <c r="C7938" s="13" t="s">
        <v>50</v>
      </c>
      <c r="D7938" s="4">
        <v>45107</v>
      </c>
      <c r="E7938" s="4">
        <v>45135</v>
      </c>
      <c r="F7938" s="5">
        <v>-0.51383557261676094</v>
      </c>
      <c r="G7938" s="5">
        <f>'PG facts'!D44</f>
        <v>-2</v>
      </c>
      <c r="H7938" s="5">
        <f t="shared" si="246"/>
        <v>0.26402699568639459</v>
      </c>
      <c r="I7938" s="5">
        <f t="shared" si="247"/>
        <v>1.0276711452335219</v>
      </c>
    </row>
    <row r="7939" spans="1:9" ht="25" customHeight="1">
      <c r="A7939" s="1"/>
      <c r="B7939" s="1">
        <v>367</v>
      </c>
      <c r="C7939" s="13" t="s">
        <v>50</v>
      </c>
      <c r="D7939" s="4">
        <v>45199</v>
      </c>
      <c r="E7939" s="4">
        <v>45217</v>
      </c>
      <c r="F7939" s="5">
        <v>-0.38380425982749156</v>
      </c>
      <c r="G7939" s="5">
        <f>'PG facts'!D51</f>
        <v>0</v>
      </c>
      <c r="H7939" s="5">
        <f t="shared" si="246"/>
        <v>0.14730570986172864</v>
      </c>
      <c r="I7939" s="5">
        <f t="shared" si="247"/>
        <v>0</v>
      </c>
    </row>
    <row r="7940" spans="1:9" ht="25" customHeight="1">
      <c r="A7940" s="1"/>
      <c r="B7940" s="1">
        <v>367</v>
      </c>
      <c r="C7940" s="13" t="s">
        <v>50</v>
      </c>
      <c r="D7940" s="4">
        <v>45291</v>
      </c>
      <c r="E7940" s="4">
        <v>45314</v>
      </c>
      <c r="F7940" s="5">
        <v>1.1893013232362026</v>
      </c>
      <c r="G7940" s="5">
        <f>'PG facts'!D58</f>
        <v>1</v>
      </c>
      <c r="H7940" s="5">
        <f t="shared" si="246"/>
        <v>1.4144376374513825</v>
      </c>
      <c r="I7940" s="5">
        <f t="shared" si="247"/>
        <v>1.1893013232362026</v>
      </c>
    </row>
    <row r="7941" spans="1:9" ht="25" customHeight="1">
      <c r="A7941" s="1"/>
      <c r="B7941" s="1">
        <v>367</v>
      </c>
      <c r="C7941" s="13" t="s">
        <v>50</v>
      </c>
      <c r="D7941" s="4">
        <v>45382</v>
      </c>
      <c r="E7941" s="4">
        <v>45401</v>
      </c>
      <c r="F7941" s="5">
        <v>2.2255192878338326</v>
      </c>
      <c r="G7941" s="5">
        <f>'PG facts'!D65</f>
        <v>1</v>
      </c>
      <c r="H7941" s="5">
        <f t="shared" si="246"/>
        <v>4.9529361005204091</v>
      </c>
      <c r="I7941" s="5">
        <f t="shared" si="247"/>
        <v>2.2255192878338326</v>
      </c>
    </row>
    <row r="7942" spans="1:9" ht="25" customHeight="1">
      <c r="A7942" s="1"/>
      <c r="B7942" s="1">
        <v>367</v>
      </c>
      <c r="C7942" s="13" t="s">
        <v>50</v>
      </c>
      <c r="D7942" s="4">
        <v>45473</v>
      </c>
      <c r="E7942" s="4">
        <v>45503</v>
      </c>
      <c r="F7942" s="5">
        <v>1.3726160091641626</v>
      </c>
      <c r="G7942" s="5">
        <f>'PG facts'!D72</f>
        <v>3</v>
      </c>
      <c r="H7942" s="5">
        <f t="shared" ref="H7942:H8005" si="248">F7942^2</f>
        <v>1.8840747086137526</v>
      </c>
      <c r="I7942" s="5">
        <f t="shared" ref="I7942:I8005" si="249">F7942*G7942</f>
        <v>4.1178480274924878</v>
      </c>
    </row>
    <row r="7943" spans="1:9" ht="25" customHeight="1">
      <c r="A7943" s="1"/>
      <c r="B7943" s="1">
        <v>367</v>
      </c>
      <c r="C7943" s="13" t="s">
        <v>50</v>
      </c>
      <c r="D7943" s="4">
        <v>45565</v>
      </c>
      <c r="E7943" s="4">
        <v>45583</v>
      </c>
      <c r="F7943" s="5">
        <v>2.2805943792830297</v>
      </c>
      <c r="G7943" s="5">
        <f>'PG facts'!D79</f>
        <v>1</v>
      </c>
      <c r="H7943" s="5">
        <f t="shared" si="248"/>
        <v>5.2011107228173472</v>
      </c>
      <c r="I7943" s="5">
        <f t="shared" si="249"/>
        <v>2.2805943792830297</v>
      </c>
    </row>
    <row r="7944" spans="1:9" ht="25" customHeight="1">
      <c r="A7944" s="1"/>
      <c r="B7944" s="1">
        <v>367</v>
      </c>
      <c r="C7944" s="13" t="s">
        <v>50</v>
      </c>
      <c r="D7944" s="4">
        <v>45657</v>
      </c>
      <c r="E7944" s="4">
        <v>45679</v>
      </c>
      <c r="F7944" s="5">
        <v>2.6501995362399722</v>
      </c>
      <c r="G7944" s="5">
        <f>'PG facts'!D86</f>
        <v>2</v>
      </c>
      <c r="H7944" s="5">
        <f t="shared" si="248"/>
        <v>7.0235575818865632</v>
      </c>
      <c r="I7944" s="5">
        <f t="shared" si="249"/>
        <v>5.3003990724799444</v>
      </c>
    </row>
    <row r="7945" spans="1:9" ht="25" customHeight="1">
      <c r="A7945" s="1"/>
      <c r="B7945" s="1">
        <v>367</v>
      </c>
      <c r="C7945" s="13" t="s">
        <v>50</v>
      </c>
      <c r="D7945" s="4">
        <v>45747</v>
      </c>
      <c r="E7945" s="4">
        <v>45771</v>
      </c>
      <c r="F7945" s="5">
        <v>2.7872397144634409</v>
      </c>
      <c r="G7945" s="5">
        <f>'PG facts'!D93</f>
        <v>0</v>
      </c>
      <c r="H7945" s="5">
        <f t="shared" si="248"/>
        <v>7.7687052258822433</v>
      </c>
      <c r="I7945" s="5">
        <f t="shared" si="249"/>
        <v>0</v>
      </c>
    </row>
    <row r="7946" spans="1:9" ht="25" customHeight="1">
      <c r="A7946" s="1"/>
      <c r="B7946" s="1">
        <v>367</v>
      </c>
      <c r="C7946" s="13" t="s">
        <v>50</v>
      </c>
      <c r="D7946" s="4">
        <v>45838</v>
      </c>
      <c r="E7946" s="4">
        <v>45867</v>
      </c>
      <c r="F7946" s="5">
        <v>3.7498513143808809</v>
      </c>
      <c r="G7946" s="5">
        <f>'PG facts'!D100</f>
        <v>0</v>
      </c>
      <c r="H7946" s="5">
        <f t="shared" si="248"/>
        <v>14.06138487996402</v>
      </c>
      <c r="I7946" s="5">
        <f t="shared" si="249"/>
        <v>0</v>
      </c>
    </row>
    <row r="7947" spans="1:9" ht="25" customHeight="1">
      <c r="A7947" s="1"/>
      <c r="B7947" s="1">
        <v>368</v>
      </c>
      <c r="C7947" s="13" t="s">
        <v>47</v>
      </c>
      <c r="D7947" s="4">
        <v>44651</v>
      </c>
      <c r="E7947" s="4">
        <v>44671</v>
      </c>
      <c r="F7947" s="5">
        <v>3.5989104881054779</v>
      </c>
      <c r="G7947" s="5">
        <f>'PG facts'!D9</f>
        <v>5</v>
      </c>
      <c r="H7947" s="5">
        <f t="shared" si="248"/>
        <v>12.952156701395609</v>
      </c>
      <c r="I7947" s="5">
        <f t="shared" si="249"/>
        <v>17.994552440527389</v>
      </c>
    </row>
    <row r="7948" spans="1:9" ht="25" customHeight="1">
      <c r="A7948" s="1"/>
      <c r="B7948" s="1">
        <v>368</v>
      </c>
      <c r="C7948" s="13" t="s">
        <v>47</v>
      </c>
      <c r="D7948" s="4">
        <v>44742</v>
      </c>
      <c r="E7948" s="4">
        <v>44771</v>
      </c>
      <c r="F7948" s="5">
        <v>-3.7966210073037132E-2</v>
      </c>
      <c r="G7948" s="5">
        <f>'PG facts'!D16</f>
        <v>-1</v>
      </c>
      <c r="H7948" s="5">
        <f t="shared" si="248"/>
        <v>1.4414331073099862E-3</v>
      </c>
      <c r="I7948" s="5">
        <f t="shared" si="249"/>
        <v>3.7966210073037132E-2</v>
      </c>
    </row>
    <row r="7949" spans="1:9" ht="25" customHeight="1">
      <c r="A7949" s="1"/>
      <c r="B7949" s="1">
        <v>368</v>
      </c>
      <c r="C7949" s="13" t="s">
        <v>47</v>
      </c>
      <c r="D7949" s="4">
        <v>44834</v>
      </c>
      <c r="E7949" s="4">
        <v>44853</v>
      </c>
      <c r="F7949" s="5">
        <v>-0.97428175390660288</v>
      </c>
      <c r="G7949" s="5">
        <f>'PG facts'!D23</f>
        <v>-4</v>
      </c>
      <c r="H7949" s="5">
        <f t="shared" si="248"/>
        <v>0.94922493599532631</v>
      </c>
      <c r="I7949" s="5">
        <f t="shared" si="249"/>
        <v>3.8971270156264115</v>
      </c>
    </row>
    <row r="7950" spans="1:9" ht="25" customHeight="1">
      <c r="A7950" s="1"/>
      <c r="B7950" s="1">
        <v>368</v>
      </c>
      <c r="C7950" s="13" t="s">
        <v>47</v>
      </c>
      <c r="D7950" s="4">
        <v>44926</v>
      </c>
      <c r="E7950" s="4">
        <v>44945</v>
      </c>
      <c r="F7950" s="5">
        <v>-1.7083333333333339</v>
      </c>
      <c r="G7950" s="5">
        <f>'PG facts'!D30</f>
        <v>-7</v>
      </c>
      <c r="H7950" s="5">
        <f t="shared" si="248"/>
        <v>2.9184027777777799</v>
      </c>
      <c r="I7950" s="5">
        <f t="shared" si="249"/>
        <v>11.958333333333337</v>
      </c>
    </row>
    <row r="7951" spans="1:9" ht="25" customHeight="1">
      <c r="A7951" s="1"/>
      <c r="B7951" s="1">
        <v>368</v>
      </c>
      <c r="C7951" s="13" t="s">
        <v>47</v>
      </c>
      <c r="D7951" s="4">
        <v>45016</v>
      </c>
      <c r="E7951" s="4">
        <v>45037</v>
      </c>
      <c r="F7951" s="5">
        <v>-0.51383557261676094</v>
      </c>
      <c r="G7951" s="5">
        <f>'PG facts'!D37</f>
        <v>-5</v>
      </c>
      <c r="H7951" s="5">
        <f t="shared" si="248"/>
        <v>0.26402699568639459</v>
      </c>
      <c r="I7951" s="5">
        <f t="shared" si="249"/>
        <v>2.5691778630838047</v>
      </c>
    </row>
    <row r="7952" spans="1:9" ht="25" customHeight="1">
      <c r="A7952" s="1"/>
      <c r="B7952" s="1">
        <v>368</v>
      </c>
      <c r="C7952" s="13" t="s">
        <v>47</v>
      </c>
      <c r="D7952" s="4">
        <v>45107</v>
      </c>
      <c r="E7952" s="4">
        <v>45135</v>
      </c>
      <c r="F7952" s="5">
        <v>-0.38380425982749156</v>
      </c>
      <c r="G7952" s="5">
        <f>'PG facts'!D44</f>
        <v>-2</v>
      </c>
      <c r="H7952" s="5">
        <f t="shared" si="248"/>
        <v>0.14730570986172864</v>
      </c>
      <c r="I7952" s="5">
        <f t="shared" si="249"/>
        <v>0.76760851965498311</v>
      </c>
    </row>
    <row r="7953" spans="1:9" ht="25" customHeight="1">
      <c r="A7953" s="1"/>
      <c r="B7953" s="1">
        <v>368</v>
      </c>
      <c r="C7953" s="13" t="s">
        <v>47</v>
      </c>
      <c r="D7953" s="4">
        <v>45199</v>
      </c>
      <c r="E7953" s="4">
        <v>45217</v>
      </c>
      <c r="F7953" s="5">
        <v>1.1893013232362026</v>
      </c>
      <c r="G7953" s="5">
        <f>'PG facts'!D51</f>
        <v>0</v>
      </c>
      <c r="H7953" s="5">
        <f t="shared" si="248"/>
        <v>1.4144376374513825</v>
      </c>
      <c r="I7953" s="5">
        <f t="shared" si="249"/>
        <v>0</v>
      </c>
    </row>
    <row r="7954" spans="1:9" ht="25" customHeight="1">
      <c r="A7954" s="1"/>
      <c r="B7954" s="1">
        <v>368</v>
      </c>
      <c r="C7954" s="13" t="s">
        <v>47</v>
      </c>
      <c r="D7954" s="4">
        <v>45291</v>
      </c>
      <c r="E7954" s="4">
        <v>45314</v>
      </c>
      <c r="F7954" s="5">
        <v>2.2255192878338326</v>
      </c>
      <c r="G7954" s="5">
        <f>'PG facts'!D58</f>
        <v>1</v>
      </c>
      <c r="H7954" s="5">
        <f t="shared" si="248"/>
        <v>4.9529361005204091</v>
      </c>
      <c r="I7954" s="5">
        <f t="shared" si="249"/>
        <v>2.2255192878338326</v>
      </c>
    </row>
    <row r="7955" spans="1:9" ht="25" customHeight="1">
      <c r="A7955" s="1"/>
      <c r="B7955" s="1">
        <v>368</v>
      </c>
      <c r="C7955" s="13" t="s">
        <v>47</v>
      </c>
      <c r="D7955" s="4">
        <v>45382</v>
      </c>
      <c r="E7955" s="4">
        <v>45401</v>
      </c>
      <c r="F7955" s="5">
        <v>1.3726160091641626</v>
      </c>
      <c r="G7955" s="5">
        <f>'PG facts'!D65</f>
        <v>1</v>
      </c>
      <c r="H7955" s="5">
        <f t="shared" si="248"/>
        <v>1.8840747086137526</v>
      </c>
      <c r="I7955" s="5">
        <f t="shared" si="249"/>
        <v>1.3726160091641626</v>
      </c>
    </row>
    <row r="7956" spans="1:9" ht="25" customHeight="1">
      <c r="A7956" s="1"/>
      <c r="B7956" s="1">
        <v>368</v>
      </c>
      <c r="C7956" s="13" t="s">
        <v>47</v>
      </c>
      <c r="D7956" s="4">
        <v>45473</v>
      </c>
      <c r="E7956" s="4">
        <v>45503</v>
      </c>
      <c r="F7956" s="5">
        <v>2.2805943792830297</v>
      </c>
      <c r="G7956" s="5">
        <f>'PG facts'!D72</f>
        <v>3</v>
      </c>
      <c r="H7956" s="5">
        <f t="shared" si="248"/>
        <v>5.2011107228173472</v>
      </c>
      <c r="I7956" s="5">
        <f t="shared" si="249"/>
        <v>6.841783137849089</v>
      </c>
    </row>
    <row r="7957" spans="1:9" ht="25" customHeight="1">
      <c r="A7957" s="1"/>
      <c r="B7957" s="1">
        <v>368</v>
      </c>
      <c r="C7957" s="13" t="s">
        <v>47</v>
      </c>
      <c r="D7957" s="4">
        <v>45565</v>
      </c>
      <c r="E7957" s="4">
        <v>45583</v>
      </c>
      <c r="F7957" s="5">
        <v>2.6501995362399722</v>
      </c>
      <c r="G7957" s="5">
        <f>'PG facts'!D79</f>
        <v>1</v>
      </c>
      <c r="H7957" s="5">
        <f t="shared" si="248"/>
        <v>7.0235575818865632</v>
      </c>
      <c r="I7957" s="5">
        <f t="shared" si="249"/>
        <v>2.6501995362399722</v>
      </c>
    </row>
    <row r="7958" spans="1:9" ht="25" customHeight="1">
      <c r="A7958" s="1"/>
      <c r="B7958" s="1">
        <v>368</v>
      </c>
      <c r="C7958" s="13" t="s">
        <v>47</v>
      </c>
      <c r="D7958" s="4">
        <v>45657</v>
      </c>
      <c r="E7958" s="4">
        <v>45679</v>
      </c>
      <c r="F7958" s="5">
        <v>2.7872397144634409</v>
      </c>
      <c r="G7958" s="5">
        <f>'PG facts'!D86</f>
        <v>2</v>
      </c>
      <c r="H7958" s="5">
        <f t="shared" si="248"/>
        <v>7.7687052258822433</v>
      </c>
      <c r="I7958" s="5">
        <f t="shared" si="249"/>
        <v>5.5744794289268818</v>
      </c>
    </row>
    <row r="7959" spans="1:9" ht="25" customHeight="1">
      <c r="A7959" s="1"/>
      <c r="B7959" s="1">
        <v>368</v>
      </c>
      <c r="C7959" s="13" t="s">
        <v>47</v>
      </c>
      <c r="D7959" s="4">
        <v>45747</v>
      </c>
      <c r="E7959" s="4">
        <v>45771</v>
      </c>
      <c r="F7959" s="5">
        <v>3.7498513143808809</v>
      </c>
      <c r="G7959" s="5">
        <f>'PG facts'!D93</f>
        <v>0</v>
      </c>
      <c r="H7959" s="5">
        <f t="shared" si="248"/>
        <v>14.06138487996402</v>
      </c>
      <c r="I7959" s="5">
        <f t="shared" si="249"/>
        <v>0</v>
      </c>
    </row>
    <row r="7960" spans="1:9" ht="25" customHeight="1">
      <c r="A7960" s="1"/>
      <c r="B7960" s="1">
        <v>368</v>
      </c>
      <c r="C7960" s="13" t="s">
        <v>47</v>
      </c>
      <c r="D7960" s="4">
        <v>45838</v>
      </c>
      <c r="E7960" s="4">
        <v>45867</v>
      </c>
      <c r="F7960" s="5">
        <v>3.2332744751814912</v>
      </c>
      <c r="G7960" s="5">
        <f>'PG facts'!D100</f>
        <v>0</v>
      </c>
      <c r="H7960" s="5">
        <f t="shared" si="248"/>
        <v>10.454063831860148</v>
      </c>
      <c r="I7960" s="5">
        <f t="shared" si="249"/>
        <v>0</v>
      </c>
    </row>
    <row r="7961" spans="1:9" ht="25" customHeight="1">
      <c r="A7961" s="1"/>
      <c r="B7961" s="1">
        <v>368</v>
      </c>
      <c r="C7961" s="13" t="s">
        <v>50</v>
      </c>
      <c r="D7961" s="4">
        <v>44742</v>
      </c>
      <c r="E7961" s="4">
        <v>44771</v>
      </c>
      <c r="F7961" s="5">
        <v>3.5989104881054779</v>
      </c>
      <c r="G7961" s="5">
        <f>'PG facts'!D16</f>
        <v>-1</v>
      </c>
      <c r="H7961" s="5">
        <f t="shared" si="248"/>
        <v>12.952156701395609</v>
      </c>
      <c r="I7961" s="5">
        <f t="shared" si="249"/>
        <v>-3.5989104881054779</v>
      </c>
    </row>
    <row r="7962" spans="1:9" ht="25" customHeight="1">
      <c r="A7962" s="1"/>
      <c r="B7962" s="1">
        <v>368</v>
      </c>
      <c r="C7962" s="13" t="s">
        <v>50</v>
      </c>
      <c r="D7962" s="4">
        <v>44834</v>
      </c>
      <c r="E7962" s="4">
        <v>44853</v>
      </c>
      <c r="F7962" s="5">
        <v>-3.7966210073037132E-2</v>
      </c>
      <c r="G7962" s="5">
        <f>'PG facts'!D23</f>
        <v>-4</v>
      </c>
      <c r="H7962" s="5">
        <f t="shared" si="248"/>
        <v>1.4414331073099862E-3</v>
      </c>
      <c r="I7962" s="5">
        <f t="shared" si="249"/>
        <v>0.15186484029214853</v>
      </c>
    </row>
    <row r="7963" spans="1:9" ht="25" customHeight="1">
      <c r="A7963" s="1"/>
      <c r="B7963" s="1">
        <v>368</v>
      </c>
      <c r="C7963" s="13" t="s">
        <v>50</v>
      </c>
      <c r="D7963" s="4">
        <v>44926</v>
      </c>
      <c r="E7963" s="4">
        <v>44945</v>
      </c>
      <c r="F7963" s="5">
        <v>-0.97428175390660288</v>
      </c>
      <c r="G7963" s="5">
        <f>'PG facts'!D30</f>
        <v>-7</v>
      </c>
      <c r="H7963" s="5">
        <f t="shared" si="248"/>
        <v>0.94922493599532631</v>
      </c>
      <c r="I7963" s="5">
        <f t="shared" si="249"/>
        <v>6.8199722773462206</v>
      </c>
    </row>
    <row r="7964" spans="1:9" ht="25" customHeight="1">
      <c r="A7964" s="1"/>
      <c r="B7964" s="1">
        <v>368</v>
      </c>
      <c r="C7964" s="13" t="s">
        <v>50</v>
      </c>
      <c r="D7964" s="4">
        <v>45016</v>
      </c>
      <c r="E7964" s="4">
        <v>45037</v>
      </c>
      <c r="F7964" s="5">
        <v>-1.7083333333333339</v>
      </c>
      <c r="G7964" s="5">
        <f>'PG facts'!D37</f>
        <v>-5</v>
      </c>
      <c r="H7964" s="5">
        <f t="shared" si="248"/>
        <v>2.9184027777777799</v>
      </c>
      <c r="I7964" s="5">
        <f t="shared" si="249"/>
        <v>8.5416666666666696</v>
      </c>
    </row>
    <row r="7965" spans="1:9" ht="25" customHeight="1">
      <c r="A7965" s="1"/>
      <c r="B7965" s="1">
        <v>368</v>
      </c>
      <c r="C7965" s="13" t="s">
        <v>50</v>
      </c>
      <c r="D7965" s="4">
        <v>45107</v>
      </c>
      <c r="E7965" s="4">
        <v>45135</v>
      </c>
      <c r="F7965" s="5">
        <v>-0.51383557261676094</v>
      </c>
      <c r="G7965" s="5">
        <f>'PG facts'!D44</f>
        <v>-2</v>
      </c>
      <c r="H7965" s="5">
        <f t="shared" si="248"/>
        <v>0.26402699568639459</v>
      </c>
      <c r="I7965" s="5">
        <f t="shared" si="249"/>
        <v>1.0276711452335219</v>
      </c>
    </row>
    <row r="7966" spans="1:9" ht="25" customHeight="1">
      <c r="A7966" s="1"/>
      <c r="B7966" s="1">
        <v>368</v>
      </c>
      <c r="C7966" s="13" t="s">
        <v>50</v>
      </c>
      <c r="D7966" s="4">
        <v>45199</v>
      </c>
      <c r="E7966" s="4">
        <v>45217</v>
      </c>
      <c r="F7966" s="5">
        <v>-0.38380425982749156</v>
      </c>
      <c r="G7966" s="5">
        <f>'PG facts'!D51</f>
        <v>0</v>
      </c>
      <c r="H7966" s="5">
        <f t="shared" si="248"/>
        <v>0.14730570986172864</v>
      </c>
      <c r="I7966" s="5">
        <f t="shared" si="249"/>
        <v>0</v>
      </c>
    </row>
    <row r="7967" spans="1:9" ht="25" customHeight="1">
      <c r="A7967" s="1"/>
      <c r="B7967" s="1">
        <v>368</v>
      </c>
      <c r="C7967" s="13" t="s">
        <v>50</v>
      </c>
      <c r="D7967" s="4">
        <v>45291</v>
      </c>
      <c r="E7967" s="4">
        <v>45314</v>
      </c>
      <c r="F7967" s="5">
        <v>1.1893013232362026</v>
      </c>
      <c r="G7967" s="5">
        <f>'PG facts'!D58</f>
        <v>1</v>
      </c>
      <c r="H7967" s="5">
        <f t="shared" si="248"/>
        <v>1.4144376374513825</v>
      </c>
      <c r="I7967" s="5">
        <f t="shared" si="249"/>
        <v>1.1893013232362026</v>
      </c>
    </row>
    <row r="7968" spans="1:9" ht="25" customHeight="1">
      <c r="A7968" s="1"/>
      <c r="B7968" s="1">
        <v>368</v>
      </c>
      <c r="C7968" s="13" t="s">
        <v>50</v>
      </c>
      <c r="D7968" s="4">
        <v>45382</v>
      </c>
      <c r="E7968" s="4">
        <v>45401</v>
      </c>
      <c r="F7968" s="5">
        <v>2.2255192878338326</v>
      </c>
      <c r="G7968" s="5">
        <f>'PG facts'!D65</f>
        <v>1</v>
      </c>
      <c r="H7968" s="5">
        <f t="shared" si="248"/>
        <v>4.9529361005204091</v>
      </c>
      <c r="I7968" s="5">
        <f t="shared" si="249"/>
        <v>2.2255192878338326</v>
      </c>
    </row>
    <row r="7969" spans="1:9" ht="25" customHeight="1">
      <c r="A7969" s="1"/>
      <c r="B7969" s="1">
        <v>368</v>
      </c>
      <c r="C7969" s="13" t="s">
        <v>50</v>
      </c>
      <c r="D7969" s="4">
        <v>45473</v>
      </c>
      <c r="E7969" s="4">
        <v>45503</v>
      </c>
      <c r="F7969" s="5">
        <v>1.3726160091641626</v>
      </c>
      <c r="G7969" s="5">
        <f>'PG facts'!D72</f>
        <v>3</v>
      </c>
      <c r="H7969" s="5">
        <f t="shared" si="248"/>
        <v>1.8840747086137526</v>
      </c>
      <c r="I7969" s="5">
        <f t="shared" si="249"/>
        <v>4.1178480274924878</v>
      </c>
    </row>
    <row r="7970" spans="1:9" ht="25" customHeight="1">
      <c r="A7970" s="1"/>
      <c r="B7970" s="1">
        <v>368</v>
      </c>
      <c r="C7970" s="13" t="s">
        <v>50</v>
      </c>
      <c r="D7970" s="4">
        <v>45565</v>
      </c>
      <c r="E7970" s="4">
        <v>45583</v>
      </c>
      <c r="F7970" s="5">
        <v>2.2805943792830297</v>
      </c>
      <c r="G7970" s="5">
        <f>'PG facts'!D79</f>
        <v>1</v>
      </c>
      <c r="H7970" s="5">
        <f t="shared" si="248"/>
        <v>5.2011107228173472</v>
      </c>
      <c r="I7970" s="5">
        <f t="shared" si="249"/>
        <v>2.2805943792830297</v>
      </c>
    </row>
    <row r="7971" spans="1:9" ht="25" customHeight="1">
      <c r="A7971" s="1"/>
      <c r="B7971" s="1">
        <v>368</v>
      </c>
      <c r="C7971" s="13" t="s">
        <v>50</v>
      </c>
      <c r="D7971" s="4">
        <v>45657</v>
      </c>
      <c r="E7971" s="4">
        <v>45679</v>
      </c>
      <c r="F7971" s="5">
        <v>2.6501995362399722</v>
      </c>
      <c r="G7971" s="5">
        <f>'PG facts'!D86</f>
        <v>2</v>
      </c>
      <c r="H7971" s="5">
        <f t="shared" si="248"/>
        <v>7.0235575818865632</v>
      </c>
      <c r="I7971" s="5">
        <f t="shared" si="249"/>
        <v>5.3003990724799444</v>
      </c>
    </row>
    <row r="7972" spans="1:9" ht="25" customHeight="1">
      <c r="A7972" s="1"/>
      <c r="B7972" s="1">
        <v>368</v>
      </c>
      <c r="C7972" s="13" t="s">
        <v>50</v>
      </c>
      <c r="D7972" s="4">
        <v>45747</v>
      </c>
      <c r="E7972" s="4">
        <v>45771</v>
      </c>
      <c r="F7972" s="5">
        <v>2.7872397144634409</v>
      </c>
      <c r="G7972" s="5">
        <f>'PG facts'!D93</f>
        <v>0</v>
      </c>
      <c r="H7972" s="5">
        <f t="shared" si="248"/>
        <v>7.7687052258822433</v>
      </c>
      <c r="I7972" s="5">
        <f t="shared" si="249"/>
        <v>0</v>
      </c>
    </row>
    <row r="7973" spans="1:9" ht="25" customHeight="1">
      <c r="A7973" s="1"/>
      <c r="B7973" s="1">
        <v>368</v>
      </c>
      <c r="C7973" s="13" t="s">
        <v>50</v>
      </c>
      <c r="D7973" s="4">
        <v>45838</v>
      </c>
      <c r="E7973" s="4">
        <v>45867</v>
      </c>
      <c r="F7973" s="5">
        <v>3.7498513143808809</v>
      </c>
      <c r="G7973" s="5">
        <f>'PG facts'!D100</f>
        <v>0</v>
      </c>
      <c r="H7973" s="5">
        <f t="shared" si="248"/>
        <v>14.06138487996402</v>
      </c>
      <c r="I7973" s="5">
        <f t="shared" si="249"/>
        <v>0</v>
      </c>
    </row>
    <row r="7974" spans="1:9" ht="25" customHeight="1">
      <c r="A7974" s="1"/>
      <c r="B7974" s="1">
        <v>368</v>
      </c>
      <c r="C7974" s="13" t="s">
        <v>50</v>
      </c>
      <c r="D7974" s="4">
        <v>45930</v>
      </c>
      <c r="E7974" s="4">
        <v>45954</v>
      </c>
      <c r="F7974" s="5">
        <v>3.2332744751814912</v>
      </c>
      <c r="G7974" s="5">
        <f>'PG facts'!D107</f>
        <v>-2</v>
      </c>
      <c r="H7974" s="5">
        <f t="shared" si="248"/>
        <v>10.454063831860148</v>
      </c>
      <c r="I7974" s="5">
        <f t="shared" si="249"/>
        <v>-6.4665489503629825</v>
      </c>
    </row>
    <row r="7975" spans="1:9" ht="25" customHeight="1">
      <c r="A7975" s="1"/>
      <c r="B7975" s="1">
        <v>369</v>
      </c>
      <c r="C7975" s="13" t="s">
        <v>47</v>
      </c>
      <c r="D7975" s="4">
        <v>44651</v>
      </c>
      <c r="E7975" s="4">
        <v>44671</v>
      </c>
      <c r="F7975" s="5">
        <v>3.5989104881054779</v>
      </c>
      <c r="G7975" s="5">
        <f>'PG facts'!D9</f>
        <v>5</v>
      </c>
      <c r="H7975" s="5">
        <f t="shared" si="248"/>
        <v>12.952156701395609</v>
      </c>
      <c r="I7975" s="5">
        <f t="shared" si="249"/>
        <v>17.994552440527389</v>
      </c>
    </row>
    <row r="7976" spans="1:9" ht="25" customHeight="1">
      <c r="A7976" s="1"/>
      <c r="B7976" s="1">
        <v>369</v>
      </c>
      <c r="C7976" s="13" t="s">
        <v>47</v>
      </c>
      <c r="D7976" s="4">
        <v>44742</v>
      </c>
      <c r="E7976" s="4">
        <v>44771</v>
      </c>
      <c r="F7976" s="5">
        <v>-3.7966210073037132E-2</v>
      </c>
      <c r="G7976" s="5">
        <f>'PG facts'!D16</f>
        <v>-1</v>
      </c>
      <c r="H7976" s="5">
        <f t="shared" si="248"/>
        <v>1.4414331073099862E-3</v>
      </c>
      <c r="I7976" s="5">
        <f t="shared" si="249"/>
        <v>3.7966210073037132E-2</v>
      </c>
    </row>
    <row r="7977" spans="1:9" ht="25" customHeight="1">
      <c r="A7977" s="1"/>
      <c r="B7977" s="1">
        <v>369</v>
      </c>
      <c r="C7977" s="13" t="s">
        <v>47</v>
      </c>
      <c r="D7977" s="4">
        <v>44834</v>
      </c>
      <c r="E7977" s="4">
        <v>44853</v>
      </c>
      <c r="F7977" s="5">
        <v>-0.97428175390660288</v>
      </c>
      <c r="G7977" s="5">
        <f>'PG facts'!D23</f>
        <v>-4</v>
      </c>
      <c r="H7977" s="5">
        <f t="shared" si="248"/>
        <v>0.94922493599532631</v>
      </c>
      <c r="I7977" s="5">
        <f t="shared" si="249"/>
        <v>3.8971270156264115</v>
      </c>
    </row>
    <row r="7978" spans="1:9" ht="25" customHeight="1">
      <c r="A7978" s="1"/>
      <c r="B7978" s="1">
        <v>369</v>
      </c>
      <c r="C7978" s="13" t="s">
        <v>47</v>
      </c>
      <c r="D7978" s="4">
        <v>44926</v>
      </c>
      <c r="E7978" s="4">
        <v>44945</v>
      </c>
      <c r="F7978" s="5">
        <v>-1.7083333333333339</v>
      </c>
      <c r="G7978" s="5">
        <f>'PG facts'!D30</f>
        <v>-7</v>
      </c>
      <c r="H7978" s="5">
        <f t="shared" si="248"/>
        <v>2.9184027777777799</v>
      </c>
      <c r="I7978" s="5">
        <f t="shared" si="249"/>
        <v>11.958333333333337</v>
      </c>
    </row>
    <row r="7979" spans="1:9" ht="25" customHeight="1">
      <c r="A7979" s="1"/>
      <c r="B7979" s="1">
        <v>369</v>
      </c>
      <c r="C7979" s="13" t="s">
        <v>47</v>
      </c>
      <c r="D7979" s="4">
        <v>45016</v>
      </c>
      <c r="E7979" s="4">
        <v>45037</v>
      </c>
      <c r="F7979" s="5">
        <v>-0.51383557261676094</v>
      </c>
      <c r="G7979" s="5">
        <f>'PG facts'!D37</f>
        <v>-5</v>
      </c>
      <c r="H7979" s="5">
        <f t="shared" si="248"/>
        <v>0.26402699568639459</v>
      </c>
      <c r="I7979" s="5">
        <f t="shared" si="249"/>
        <v>2.5691778630838047</v>
      </c>
    </row>
    <row r="7980" spans="1:9" ht="25" customHeight="1">
      <c r="A7980" s="1"/>
      <c r="B7980" s="1">
        <v>369</v>
      </c>
      <c r="C7980" s="13" t="s">
        <v>47</v>
      </c>
      <c r="D7980" s="4">
        <v>45107</v>
      </c>
      <c r="E7980" s="4">
        <v>45135</v>
      </c>
      <c r="F7980" s="5">
        <v>-0.38380425982749156</v>
      </c>
      <c r="G7980" s="5">
        <f>'PG facts'!D44</f>
        <v>-2</v>
      </c>
      <c r="H7980" s="5">
        <f t="shared" si="248"/>
        <v>0.14730570986172864</v>
      </c>
      <c r="I7980" s="5">
        <f t="shared" si="249"/>
        <v>0.76760851965498311</v>
      </c>
    </row>
    <row r="7981" spans="1:9" ht="25" customHeight="1">
      <c r="A7981" s="1"/>
      <c r="B7981" s="1">
        <v>369</v>
      </c>
      <c r="C7981" s="13" t="s">
        <v>47</v>
      </c>
      <c r="D7981" s="4">
        <v>45199</v>
      </c>
      <c r="E7981" s="4">
        <v>45217</v>
      </c>
      <c r="F7981" s="5">
        <v>1.1893013232362026</v>
      </c>
      <c r="G7981" s="5">
        <f>'PG facts'!D51</f>
        <v>0</v>
      </c>
      <c r="H7981" s="5">
        <f t="shared" si="248"/>
        <v>1.4144376374513825</v>
      </c>
      <c r="I7981" s="5">
        <f t="shared" si="249"/>
        <v>0</v>
      </c>
    </row>
    <row r="7982" spans="1:9" ht="25" customHeight="1">
      <c r="A7982" s="1"/>
      <c r="B7982" s="1">
        <v>369</v>
      </c>
      <c r="C7982" s="13" t="s">
        <v>47</v>
      </c>
      <c r="D7982" s="4">
        <v>45291</v>
      </c>
      <c r="E7982" s="4">
        <v>45314</v>
      </c>
      <c r="F7982" s="5">
        <v>2.2255192878338326</v>
      </c>
      <c r="G7982" s="5">
        <f>'PG facts'!D58</f>
        <v>1</v>
      </c>
      <c r="H7982" s="5">
        <f t="shared" si="248"/>
        <v>4.9529361005204091</v>
      </c>
      <c r="I7982" s="5">
        <f t="shared" si="249"/>
        <v>2.2255192878338326</v>
      </c>
    </row>
    <row r="7983" spans="1:9" ht="25" customHeight="1">
      <c r="A7983" s="1"/>
      <c r="B7983" s="1">
        <v>369</v>
      </c>
      <c r="C7983" s="13" t="s">
        <v>47</v>
      </c>
      <c r="D7983" s="4">
        <v>45382</v>
      </c>
      <c r="E7983" s="4">
        <v>45401</v>
      </c>
      <c r="F7983" s="5">
        <v>1.3726160091641626</v>
      </c>
      <c r="G7983" s="5">
        <f>'PG facts'!D65</f>
        <v>1</v>
      </c>
      <c r="H7983" s="5">
        <f t="shared" si="248"/>
        <v>1.8840747086137526</v>
      </c>
      <c r="I7983" s="5">
        <f t="shared" si="249"/>
        <v>1.3726160091641626</v>
      </c>
    </row>
    <row r="7984" spans="1:9" ht="25" customHeight="1">
      <c r="A7984" s="1"/>
      <c r="B7984" s="1">
        <v>369</v>
      </c>
      <c r="C7984" s="13" t="s">
        <v>47</v>
      </c>
      <c r="D7984" s="4">
        <v>45473</v>
      </c>
      <c r="E7984" s="4">
        <v>45503</v>
      </c>
      <c r="F7984" s="5">
        <v>2.2805943792830297</v>
      </c>
      <c r="G7984" s="5">
        <f>'PG facts'!D72</f>
        <v>3</v>
      </c>
      <c r="H7984" s="5">
        <f t="shared" si="248"/>
        <v>5.2011107228173472</v>
      </c>
      <c r="I7984" s="5">
        <f t="shared" si="249"/>
        <v>6.841783137849089</v>
      </c>
    </row>
    <row r="7985" spans="1:9" ht="25" customHeight="1">
      <c r="A7985" s="1"/>
      <c r="B7985" s="1">
        <v>369</v>
      </c>
      <c r="C7985" s="13" t="s">
        <v>47</v>
      </c>
      <c r="D7985" s="4">
        <v>45565</v>
      </c>
      <c r="E7985" s="4">
        <v>45583</v>
      </c>
      <c r="F7985" s="5">
        <v>2.6501995362399722</v>
      </c>
      <c r="G7985" s="5">
        <f>'PG facts'!D79</f>
        <v>1</v>
      </c>
      <c r="H7985" s="5">
        <f t="shared" si="248"/>
        <v>7.0235575818865632</v>
      </c>
      <c r="I7985" s="5">
        <f t="shared" si="249"/>
        <v>2.6501995362399722</v>
      </c>
    </row>
    <row r="7986" spans="1:9" ht="25" customHeight="1">
      <c r="A7986" s="1"/>
      <c r="B7986" s="1">
        <v>369</v>
      </c>
      <c r="C7986" s="13" t="s">
        <v>47</v>
      </c>
      <c r="D7986" s="4">
        <v>45657</v>
      </c>
      <c r="E7986" s="4">
        <v>45679</v>
      </c>
      <c r="F7986" s="5">
        <v>2.7872397144634409</v>
      </c>
      <c r="G7986" s="5">
        <f>'PG facts'!D86</f>
        <v>2</v>
      </c>
      <c r="H7986" s="5">
        <f t="shared" si="248"/>
        <v>7.7687052258822433</v>
      </c>
      <c r="I7986" s="5">
        <f t="shared" si="249"/>
        <v>5.5744794289268818</v>
      </c>
    </row>
    <row r="7987" spans="1:9" ht="25" customHeight="1">
      <c r="A7987" s="1"/>
      <c r="B7987" s="1">
        <v>369</v>
      </c>
      <c r="C7987" s="13" t="s">
        <v>47</v>
      </c>
      <c r="D7987" s="4">
        <v>45747</v>
      </c>
      <c r="E7987" s="4">
        <v>45771</v>
      </c>
      <c r="F7987" s="5">
        <v>3.7498513143808809</v>
      </c>
      <c r="G7987" s="5">
        <f>'PG facts'!D93</f>
        <v>0</v>
      </c>
      <c r="H7987" s="5">
        <f t="shared" si="248"/>
        <v>14.06138487996402</v>
      </c>
      <c r="I7987" s="5">
        <f t="shared" si="249"/>
        <v>0</v>
      </c>
    </row>
    <row r="7988" spans="1:9" ht="25" customHeight="1">
      <c r="A7988" s="1"/>
      <c r="B7988" s="1">
        <v>369</v>
      </c>
      <c r="C7988" s="13" t="s">
        <v>47</v>
      </c>
      <c r="D7988" s="4">
        <v>45838</v>
      </c>
      <c r="E7988" s="4">
        <v>45867</v>
      </c>
      <c r="F7988" s="5">
        <v>3.2332744751814912</v>
      </c>
      <c r="G7988" s="5">
        <f>'PG facts'!D100</f>
        <v>0</v>
      </c>
      <c r="H7988" s="5">
        <f t="shared" si="248"/>
        <v>10.454063831860148</v>
      </c>
      <c r="I7988" s="5">
        <f t="shared" si="249"/>
        <v>0</v>
      </c>
    </row>
    <row r="7989" spans="1:9" ht="25" customHeight="1">
      <c r="A7989" s="1"/>
      <c r="B7989" s="1">
        <v>369</v>
      </c>
      <c r="C7989" s="13" t="s">
        <v>47</v>
      </c>
      <c r="D7989" s="4">
        <v>45930</v>
      </c>
      <c r="E7989" s="4">
        <v>45954</v>
      </c>
      <c r="F7989" s="5">
        <v>2.956973610222402</v>
      </c>
      <c r="G7989" s="5">
        <f>'PG facts'!D107</f>
        <v>-2</v>
      </c>
      <c r="H7989" s="5">
        <f t="shared" si="248"/>
        <v>8.7436929315517062</v>
      </c>
      <c r="I7989" s="5">
        <f t="shared" si="249"/>
        <v>-5.913947220444804</v>
      </c>
    </row>
    <row r="7990" spans="1:9" ht="25" customHeight="1">
      <c r="A7990" s="1"/>
      <c r="B7990" s="1">
        <v>369</v>
      </c>
      <c r="C7990" s="13" t="s">
        <v>50</v>
      </c>
      <c r="D7990" s="4">
        <v>44742</v>
      </c>
      <c r="E7990" s="4">
        <v>44771</v>
      </c>
      <c r="F7990" s="5">
        <v>3.5989104881054779</v>
      </c>
      <c r="G7990" s="5">
        <f>'PG facts'!D16</f>
        <v>-1</v>
      </c>
      <c r="H7990" s="5">
        <f t="shared" si="248"/>
        <v>12.952156701395609</v>
      </c>
      <c r="I7990" s="5">
        <f t="shared" si="249"/>
        <v>-3.5989104881054779</v>
      </c>
    </row>
    <row r="7991" spans="1:9" ht="25" customHeight="1">
      <c r="A7991" s="1"/>
      <c r="B7991" s="1">
        <v>369</v>
      </c>
      <c r="C7991" s="13" t="s">
        <v>50</v>
      </c>
      <c r="D7991" s="4">
        <v>44834</v>
      </c>
      <c r="E7991" s="4">
        <v>44853</v>
      </c>
      <c r="F7991" s="5">
        <v>-3.7966210073037132E-2</v>
      </c>
      <c r="G7991" s="5">
        <f>'PG facts'!D23</f>
        <v>-4</v>
      </c>
      <c r="H7991" s="5">
        <f t="shared" si="248"/>
        <v>1.4414331073099862E-3</v>
      </c>
      <c r="I7991" s="5">
        <f t="shared" si="249"/>
        <v>0.15186484029214853</v>
      </c>
    </row>
    <row r="7992" spans="1:9" ht="25" customHeight="1">
      <c r="A7992" s="1"/>
      <c r="B7992" s="1">
        <v>369</v>
      </c>
      <c r="C7992" s="13" t="s">
        <v>50</v>
      </c>
      <c r="D7992" s="4">
        <v>44926</v>
      </c>
      <c r="E7992" s="4">
        <v>44945</v>
      </c>
      <c r="F7992" s="5">
        <v>-0.97428175390660288</v>
      </c>
      <c r="G7992" s="5">
        <f>'PG facts'!D30</f>
        <v>-7</v>
      </c>
      <c r="H7992" s="5">
        <f t="shared" si="248"/>
        <v>0.94922493599532631</v>
      </c>
      <c r="I7992" s="5">
        <f t="shared" si="249"/>
        <v>6.8199722773462206</v>
      </c>
    </row>
    <row r="7993" spans="1:9" ht="25" customHeight="1">
      <c r="A7993" s="1"/>
      <c r="B7993" s="1">
        <v>369</v>
      </c>
      <c r="C7993" s="13" t="s">
        <v>50</v>
      </c>
      <c r="D7993" s="4">
        <v>45016</v>
      </c>
      <c r="E7993" s="4">
        <v>45037</v>
      </c>
      <c r="F7993" s="5">
        <v>-1.7083333333333339</v>
      </c>
      <c r="G7993" s="5">
        <f>'PG facts'!D37</f>
        <v>-5</v>
      </c>
      <c r="H7993" s="5">
        <f t="shared" si="248"/>
        <v>2.9184027777777799</v>
      </c>
      <c r="I7993" s="5">
        <f t="shared" si="249"/>
        <v>8.5416666666666696</v>
      </c>
    </row>
    <row r="7994" spans="1:9" ht="25" customHeight="1">
      <c r="A7994" s="1"/>
      <c r="B7994" s="1">
        <v>369</v>
      </c>
      <c r="C7994" s="13" t="s">
        <v>50</v>
      </c>
      <c r="D7994" s="4">
        <v>45107</v>
      </c>
      <c r="E7994" s="4">
        <v>45135</v>
      </c>
      <c r="F7994" s="5">
        <v>-0.51383557261676094</v>
      </c>
      <c r="G7994" s="5">
        <f>'PG facts'!D44</f>
        <v>-2</v>
      </c>
      <c r="H7994" s="5">
        <f t="shared" si="248"/>
        <v>0.26402699568639459</v>
      </c>
      <c r="I7994" s="5">
        <f t="shared" si="249"/>
        <v>1.0276711452335219</v>
      </c>
    </row>
    <row r="7995" spans="1:9" ht="25" customHeight="1">
      <c r="A7995" s="1"/>
      <c r="B7995" s="1">
        <v>369</v>
      </c>
      <c r="C7995" s="13" t="s">
        <v>50</v>
      </c>
      <c r="D7995" s="4">
        <v>45199</v>
      </c>
      <c r="E7995" s="4">
        <v>45217</v>
      </c>
      <c r="F7995" s="5">
        <v>-0.38380425982749156</v>
      </c>
      <c r="G7995" s="5">
        <f>'PG facts'!D51</f>
        <v>0</v>
      </c>
      <c r="H7995" s="5">
        <f t="shared" si="248"/>
        <v>0.14730570986172864</v>
      </c>
      <c r="I7995" s="5">
        <f t="shared" si="249"/>
        <v>0</v>
      </c>
    </row>
    <row r="7996" spans="1:9" ht="25" customHeight="1">
      <c r="A7996" s="1"/>
      <c r="B7996" s="1">
        <v>369</v>
      </c>
      <c r="C7996" s="13" t="s">
        <v>50</v>
      </c>
      <c r="D7996" s="4">
        <v>45291</v>
      </c>
      <c r="E7996" s="4">
        <v>45314</v>
      </c>
      <c r="F7996" s="5">
        <v>1.1893013232362026</v>
      </c>
      <c r="G7996" s="5">
        <f>'PG facts'!D58</f>
        <v>1</v>
      </c>
      <c r="H7996" s="5">
        <f t="shared" si="248"/>
        <v>1.4144376374513825</v>
      </c>
      <c r="I7996" s="5">
        <f t="shared" si="249"/>
        <v>1.1893013232362026</v>
      </c>
    </row>
    <row r="7997" spans="1:9" ht="25" customHeight="1">
      <c r="A7997" s="1"/>
      <c r="B7997" s="1">
        <v>369</v>
      </c>
      <c r="C7997" s="13" t="s">
        <v>50</v>
      </c>
      <c r="D7997" s="4">
        <v>45382</v>
      </c>
      <c r="E7997" s="4">
        <v>45401</v>
      </c>
      <c r="F7997" s="5">
        <v>2.2255192878338326</v>
      </c>
      <c r="G7997" s="5">
        <f>'PG facts'!D65</f>
        <v>1</v>
      </c>
      <c r="H7997" s="5">
        <f t="shared" si="248"/>
        <v>4.9529361005204091</v>
      </c>
      <c r="I7997" s="5">
        <f t="shared" si="249"/>
        <v>2.2255192878338326</v>
      </c>
    </row>
    <row r="7998" spans="1:9" ht="25" customHeight="1">
      <c r="A7998" s="1"/>
      <c r="B7998" s="1">
        <v>369</v>
      </c>
      <c r="C7998" s="13" t="s">
        <v>50</v>
      </c>
      <c r="D7998" s="4">
        <v>45473</v>
      </c>
      <c r="E7998" s="4">
        <v>45503</v>
      </c>
      <c r="F7998" s="5">
        <v>1.3726160091641626</v>
      </c>
      <c r="G7998" s="5">
        <f>'PG facts'!D72</f>
        <v>3</v>
      </c>
      <c r="H7998" s="5">
        <f t="shared" si="248"/>
        <v>1.8840747086137526</v>
      </c>
      <c r="I7998" s="5">
        <f t="shared" si="249"/>
        <v>4.1178480274924878</v>
      </c>
    </row>
    <row r="7999" spans="1:9" ht="25" customHeight="1">
      <c r="A7999" s="1"/>
      <c r="B7999" s="1">
        <v>369</v>
      </c>
      <c r="C7999" s="13" t="s">
        <v>50</v>
      </c>
      <c r="D7999" s="4">
        <v>45565</v>
      </c>
      <c r="E7999" s="4">
        <v>45583</v>
      </c>
      <c r="F7999" s="5">
        <v>2.2805943792830297</v>
      </c>
      <c r="G7999" s="5">
        <f>'PG facts'!D79</f>
        <v>1</v>
      </c>
      <c r="H7999" s="5">
        <f t="shared" si="248"/>
        <v>5.2011107228173472</v>
      </c>
      <c r="I7999" s="5">
        <f t="shared" si="249"/>
        <v>2.2805943792830297</v>
      </c>
    </row>
    <row r="8000" spans="1:9" ht="25" customHeight="1">
      <c r="A8000" s="1"/>
      <c r="B8000" s="1">
        <v>369</v>
      </c>
      <c r="C8000" s="13" t="s">
        <v>50</v>
      </c>
      <c r="D8000" s="4">
        <v>45657</v>
      </c>
      <c r="E8000" s="4">
        <v>45679</v>
      </c>
      <c r="F8000" s="5">
        <v>2.6501995362399722</v>
      </c>
      <c r="G8000" s="5">
        <f>'PG facts'!D86</f>
        <v>2</v>
      </c>
      <c r="H8000" s="5">
        <f t="shared" si="248"/>
        <v>7.0235575818865632</v>
      </c>
      <c r="I8000" s="5">
        <f t="shared" si="249"/>
        <v>5.3003990724799444</v>
      </c>
    </row>
    <row r="8001" spans="1:9" ht="25" customHeight="1">
      <c r="A8001" s="1"/>
      <c r="B8001" s="1">
        <v>369</v>
      </c>
      <c r="C8001" s="13" t="s">
        <v>50</v>
      </c>
      <c r="D8001" s="4">
        <v>45747</v>
      </c>
      <c r="E8001" s="4">
        <v>45771</v>
      </c>
      <c r="F8001" s="5">
        <v>2.7872397144634409</v>
      </c>
      <c r="G8001" s="5">
        <f>'PG facts'!D93</f>
        <v>0</v>
      </c>
      <c r="H8001" s="5">
        <f t="shared" si="248"/>
        <v>7.7687052258822433</v>
      </c>
      <c r="I8001" s="5">
        <f t="shared" si="249"/>
        <v>0</v>
      </c>
    </row>
    <row r="8002" spans="1:9" ht="25" customHeight="1">
      <c r="A8002" s="1"/>
      <c r="B8002" s="1">
        <v>369</v>
      </c>
      <c r="C8002" s="13" t="s">
        <v>50</v>
      </c>
      <c r="D8002" s="4">
        <v>45838</v>
      </c>
      <c r="E8002" s="4">
        <v>45867</v>
      </c>
      <c r="F8002" s="5">
        <v>3.7498513143808809</v>
      </c>
      <c r="G8002" s="5">
        <f>'PG facts'!D100</f>
        <v>0</v>
      </c>
      <c r="H8002" s="5">
        <f t="shared" si="248"/>
        <v>14.06138487996402</v>
      </c>
      <c r="I8002" s="5">
        <f t="shared" si="249"/>
        <v>0</v>
      </c>
    </row>
    <row r="8003" spans="1:9" ht="25" customHeight="1">
      <c r="A8003" s="1"/>
      <c r="B8003" s="1">
        <v>369</v>
      </c>
      <c r="C8003" s="13" t="s">
        <v>50</v>
      </c>
      <c r="D8003" s="4">
        <v>45930</v>
      </c>
      <c r="E8003" s="4">
        <v>45954</v>
      </c>
      <c r="F8003" s="5">
        <v>3.2332744751814912</v>
      </c>
      <c r="G8003" s="5">
        <f>'PG facts'!D107</f>
        <v>-2</v>
      </c>
      <c r="H8003" s="5">
        <f t="shared" si="248"/>
        <v>10.454063831860148</v>
      </c>
      <c r="I8003" s="5">
        <f t="shared" si="249"/>
        <v>-6.4665489503629825</v>
      </c>
    </row>
    <row r="8004" spans="1:9" ht="25" customHeight="1">
      <c r="A8004" s="1"/>
      <c r="B8004" s="1">
        <v>370</v>
      </c>
      <c r="C8004" s="13" t="s">
        <v>47</v>
      </c>
      <c r="D8004" s="4">
        <v>44651</v>
      </c>
      <c r="E8004" s="4">
        <v>44671</v>
      </c>
      <c r="F8004" s="5">
        <v>3.5989104881054779</v>
      </c>
      <c r="G8004" s="5">
        <f>'PG facts'!D9</f>
        <v>5</v>
      </c>
      <c r="H8004" s="5">
        <f t="shared" si="248"/>
        <v>12.952156701395609</v>
      </c>
      <c r="I8004" s="5">
        <f t="shared" si="249"/>
        <v>17.994552440527389</v>
      </c>
    </row>
    <row r="8005" spans="1:9" ht="25" customHeight="1">
      <c r="A8005" s="1"/>
      <c r="B8005" s="1">
        <v>370</v>
      </c>
      <c r="C8005" s="13" t="s">
        <v>47</v>
      </c>
      <c r="D8005" s="4">
        <v>44742</v>
      </c>
      <c r="E8005" s="4">
        <v>44771</v>
      </c>
      <c r="F8005" s="5">
        <v>-3.7966210073037132E-2</v>
      </c>
      <c r="G8005" s="5">
        <f>'PG facts'!D16</f>
        <v>-1</v>
      </c>
      <c r="H8005" s="5">
        <f t="shared" si="248"/>
        <v>1.4414331073099862E-3</v>
      </c>
      <c r="I8005" s="5">
        <f t="shared" si="249"/>
        <v>3.7966210073037132E-2</v>
      </c>
    </row>
    <row r="8006" spans="1:9" ht="25" customHeight="1">
      <c r="A8006" s="1"/>
      <c r="B8006" s="1">
        <v>370</v>
      </c>
      <c r="C8006" s="13" t="s">
        <v>47</v>
      </c>
      <c r="D8006" s="4">
        <v>44834</v>
      </c>
      <c r="E8006" s="4">
        <v>44853</v>
      </c>
      <c r="F8006" s="5">
        <v>-0.97428175390660288</v>
      </c>
      <c r="G8006" s="5">
        <f>'PG facts'!D23</f>
        <v>-4</v>
      </c>
      <c r="H8006" s="5">
        <f t="shared" ref="H8006:H8069" si="250">F8006^2</f>
        <v>0.94922493599532631</v>
      </c>
      <c r="I8006" s="5">
        <f t="shared" ref="I8006:I8069" si="251">F8006*G8006</f>
        <v>3.8971270156264115</v>
      </c>
    </row>
    <row r="8007" spans="1:9" ht="25" customHeight="1">
      <c r="A8007" s="1"/>
      <c r="B8007" s="1">
        <v>370</v>
      </c>
      <c r="C8007" s="13" t="s">
        <v>47</v>
      </c>
      <c r="D8007" s="4">
        <v>44926</v>
      </c>
      <c r="E8007" s="4">
        <v>44945</v>
      </c>
      <c r="F8007" s="5">
        <v>-1.7083333333333339</v>
      </c>
      <c r="G8007" s="5">
        <f>'PG facts'!D30</f>
        <v>-7</v>
      </c>
      <c r="H8007" s="5">
        <f t="shared" si="250"/>
        <v>2.9184027777777799</v>
      </c>
      <c r="I8007" s="5">
        <f t="shared" si="251"/>
        <v>11.958333333333337</v>
      </c>
    </row>
    <row r="8008" spans="1:9" ht="25" customHeight="1">
      <c r="A8008" s="1"/>
      <c r="B8008" s="1">
        <v>370</v>
      </c>
      <c r="C8008" s="13" t="s">
        <v>47</v>
      </c>
      <c r="D8008" s="4">
        <v>45016</v>
      </c>
      <c r="E8008" s="4">
        <v>45037</v>
      </c>
      <c r="F8008" s="5">
        <v>-0.51383557261676094</v>
      </c>
      <c r="G8008" s="5">
        <f>'PG facts'!D37</f>
        <v>-5</v>
      </c>
      <c r="H8008" s="5">
        <f t="shared" si="250"/>
        <v>0.26402699568639459</v>
      </c>
      <c r="I8008" s="5">
        <f t="shared" si="251"/>
        <v>2.5691778630838047</v>
      </c>
    </row>
    <row r="8009" spans="1:9" ht="25" customHeight="1">
      <c r="A8009" s="1"/>
      <c r="B8009" s="1">
        <v>370</v>
      </c>
      <c r="C8009" s="13" t="s">
        <v>47</v>
      </c>
      <c r="D8009" s="4">
        <v>45107</v>
      </c>
      <c r="E8009" s="4">
        <v>45135</v>
      </c>
      <c r="F8009" s="5">
        <v>-0.38380425982749156</v>
      </c>
      <c r="G8009" s="5">
        <f>'PG facts'!D44</f>
        <v>-2</v>
      </c>
      <c r="H8009" s="5">
        <f t="shared" si="250"/>
        <v>0.14730570986172864</v>
      </c>
      <c r="I8009" s="5">
        <f t="shared" si="251"/>
        <v>0.76760851965498311</v>
      </c>
    </row>
    <row r="8010" spans="1:9" ht="25" customHeight="1">
      <c r="A8010" s="1"/>
      <c r="B8010" s="1">
        <v>370</v>
      </c>
      <c r="C8010" s="13" t="s">
        <v>47</v>
      </c>
      <c r="D8010" s="4">
        <v>45199</v>
      </c>
      <c r="E8010" s="4">
        <v>45217</v>
      </c>
      <c r="F8010" s="5">
        <v>1.1893013232362026</v>
      </c>
      <c r="G8010" s="5">
        <f>'PG facts'!D51</f>
        <v>0</v>
      </c>
      <c r="H8010" s="5">
        <f t="shared" si="250"/>
        <v>1.4144376374513825</v>
      </c>
      <c r="I8010" s="5">
        <f t="shared" si="251"/>
        <v>0</v>
      </c>
    </row>
    <row r="8011" spans="1:9" ht="25" customHeight="1">
      <c r="A8011" s="1"/>
      <c r="B8011" s="1">
        <v>370</v>
      </c>
      <c r="C8011" s="13" t="s">
        <v>47</v>
      </c>
      <c r="D8011" s="4">
        <v>45291</v>
      </c>
      <c r="E8011" s="4">
        <v>45314</v>
      </c>
      <c r="F8011" s="5">
        <v>2.2255192878338326</v>
      </c>
      <c r="G8011" s="5">
        <f>'PG facts'!D58</f>
        <v>1</v>
      </c>
      <c r="H8011" s="5">
        <f t="shared" si="250"/>
        <v>4.9529361005204091</v>
      </c>
      <c r="I8011" s="5">
        <f t="shared" si="251"/>
        <v>2.2255192878338326</v>
      </c>
    </row>
    <row r="8012" spans="1:9" ht="25" customHeight="1">
      <c r="A8012" s="1"/>
      <c r="B8012" s="1">
        <v>370</v>
      </c>
      <c r="C8012" s="13" t="s">
        <v>47</v>
      </c>
      <c r="D8012" s="4">
        <v>45382</v>
      </c>
      <c r="E8012" s="4">
        <v>45401</v>
      </c>
      <c r="F8012" s="5">
        <v>1.3726160091641626</v>
      </c>
      <c r="G8012" s="5">
        <f>'PG facts'!D65</f>
        <v>1</v>
      </c>
      <c r="H8012" s="5">
        <f t="shared" si="250"/>
        <v>1.8840747086137526</v>
      </c>
      <c r="I8012" s="5">
        <f t="shared" si="251"/>
        <v>1.3726160091641626</v>
      </c>
    </row>
    <row r="8013" spans="1:9" ht="25" customHeight="1">
      <c r="A8013" s="1"/>
      <c r="B8013" s="1">
        <v>370</v>
      </c>
      <c r="C8013" s="13" t="s">
        <v>47</v>
      </c>
      <c r="D8013" s="4">
        <v>45473</v>
      </c>
      <c r="E8013" s="4">
        <v>45503</v>
      </c>
      <c r="F8013" s="5">
        <v>2.2805943792830297</v>
      </c>
      <c r="G8013" s="5">
        <f>'PG facts'!D72</f>
        <v>3</v>
      </c>
      <c r="H8013" s="5">
        <f t="shared" si="250"/>
        <v>5.2011107228173472</v>
      </c>
      <c r="I8013" s="5">
        <f t="shared" si="251"/>
        <v>6.841783137849089</v>
      </c>
    </row>
    <row r="8014" spans="1:9" ht="25" customHeight="1">
      <c r="A8014" s="1"/>
      <c r="B8014" s="1">
        <v>370</v>
      </c>
      <c r="C8014" s="13" t="s">
        <v>47</v>
      </c>
      <c r="D8014" s="4">
        <v>45565</v>
      </c>
      <c r="E8014" s="4">
        <v>45583</v>
      </c>
      <c r="F8014" s="5">
        <v>2.6501995362399722</v>
      </c>
      <c r="G8014" s="5">
        <f>'PG facts'!D79</f>
        <v>1</v>
      </c>
      <c r="H8014" s="5">
        <f t="shared" si="250"/>
        <v>7.0235575818865632</v>
      </c>
      <c r="I8014" s="5">
        <f t="shared" si="251"/>
        <v>2.6501995362399722</v>
      </c>
    </row>
    <row r="8015" spans="1:9" ht="25" customHeight="1">
      <c r="A8015" s="1"/>
      <c r="B8015" s="1">
        <v>370</v>
      </c>
      <c r="C8015" s="13" t="s">
        <v>47</v>
      </c>
      <c r="D8015" s="4">
        <v>45657</v>
      </c>
      <c r="E8015" s="4">
        <v>45679</v>
      </c>
      <c r="F8015" s="5">
        <v>2.7872397144634409</v>
      </c>
      <c r="G8015" s="5">
        <f>'PG facts'!D86</f>
        <v>2</v>
      </c>
      <c r="H8015" s="5">
        <f t="shared" si="250"/>
        <v>7.7687052258822433</v>
      </c>
      <c r="I8015" s="5">
        <f t="shared" si="251"/>
        <v>5.5744794289268818</v>
      </c>
    </row>
    <row r="8016" spans="1:9" ht="25" customHeight="1">
      <c r="A8016" s="1"/>
      <c r="B8016" s="1">
        <v>370</v>
      </c>
      <c r="C8016" s="13" t="s">
        <v>47</v>
      </c>
      <c r="D8016" s="4">
        <v>45747</v>
      </c>
      <c r="E8016" s="4">
        <v>45771</v>
      </c>
      <c r="F8016" s="5">
        <v>3.7498513143808809</v>
      </c>
      <c r="G8016" s="5">
        <f>'PG facts'!D93</f>
        <v>0</v>
      </c>
      <c r="H8016" s="5">
        <f t="shared" si="250"/>
        <v>14.06138487996402</v>
      </c>
      <c r="I8016" s="5">
        <f t="shared" si="251"/>
        <v>0</v>
      </c>
    </row>
    <row r="8017" spans="1:9" ht="25" customHeight="1">
      <c r="A8017" s="1"/>
      <c r="B8017" s="1">
        <v>370</v>
      </c>
      <c r="C8017" s="13" t="s">
        <v>47</v>
      </c>
      <c r="D8017" s="4">
        <v>45838</v>
      </c>
      <c r="E8017" s="4">
        <v>45867</v>
      </c>
      <c r="F8017" s="5">
        <v>3.2332744751814912</v>
      </c>
      <c r="G8017" s="5">
        <f>'PG facts'!D100</f>
        <v>0</v>
      </c>
      <c r="H8017" s="5">
        <f t="shared" si="250"/>
        <v>10.454063831860148</v>
      </c>
      <c r="I8017" s="5">
        <f t="shared" si="251"/>
        <v>0</v>
      </c>
    </row>
    <row r="8018" spans="1:9" ht="25" customHeight="1">
      <c r="A8018" s="1"/>
      <c r="B8018" s="1">
        <v>370</v>
      </c>
      <c r="C8018" s="13" t="s">
        <v>47</v>
      </c>
      <c r="D8018" s="4">
        <v>45930</v>
      </c>
      <c r="E8018" s="4">
        <v>45954</v>
      </c>
      <c r="F8018" s="5">
        <v>3.0141740833381725</v>
      </c>
      <c r="G8018" s="5">
        <f>'PG facts'!D107</f>
        <v>-2</v>
      </c>
      <c r="H8018" s="5">
        <f t="shared" si="250"/>
        <v>9.0852454046675124</v>
      </c>
      <c r="I8018" s="5">
        <f t="shared" si="251"/>
        <v>-6.028348166676345</v>
      </c>
    </row>
    <row r="8019" spans="1:9" ht="25" customHeight="1">
      <c r="A8019" s="1"/>
      <c r="B8019" s="1">
        <v>370</v>
      </c>
      <c r="C8019" s="13" t="s">
        <v>50</v>
      </c>
      <c r="D8019" s="4">
        <v>44742</v>
      </c>
      <c r="E8019" s="4">
        <v>44771</v>
      </c>
      <c r="F8019" s="5">
        <v>3.5989104881054779</v>
      </c>
      <c r="G8019" s="5">
        <f>'PG facts'!D16</f>
        <v>-1</v>
      </c>
      <c r="H8019" s="5">
        <f t="shared" si="250"/>
        <v>12.952156701395609</v>
      </c>
      <c r="I8019" s="5">
        <f t="shared" si="251"/>
        <v>-3.5989104881054779</v>
      </c>
    </row>
    <row r="8020" spans="1:9" ht="25" customHeight="1">
      <c r="A8020" s="1"/>
      <c r="B8020" s="1">
        <v>370</v>
      </c>
      <c r="C8020" s="13" t="s">
        <v>50</v>
      </c>
      <c r="D8020" s="4">
        <v>44834</v>
      </c>
      <c r="E8020" s="4">
        <v>44853</v>
      </c>
      <c r="F8020" s="5">
        <v>-3.7966210073037132E-2</v>
      </c>
      <c r="G8020" s="5">
        <f>'PG facts'!D23</f>
        <v>-4</v>
      </c>
      <c r="H8020" s="5">
        <f t="shared" si="250"/>
        <v>1.4414331073099862E-3</v>
      </c>
      <c r="I8020" s="5">
        <f t="shared" si="251"/>
        <v>0.15186484029214853</v>
      </c>
    </row>
    <row r="8021" spans="1:9" ht="25" customHeight="1">
      <c r="A8021" s="1"/>
      <c r="B8021" s="1">
        <v>370</v>
      </c>
      <c r="C8021" s="13" t="s">
        <v>50</v>
      </c>
      <c r="D8021" s="4">
        <v>44926</v>
      </c>
      <c r="E8021" s="4">
        <v>44945</v>
      </c>
      <c r="F8021" s="5">
        <v>-0.97428175390660288</v>
      </c>
      <c r="G8021" s="5">
        <f>'PG facts'!D30</f>
        <v>-7</v>
      </c>
      <c r="H8021" s="5">
        <f t="shared" si="250"/>
        <v>0.94922493599532631</v>
      </c>
      <c r="I8021" s="5">
        <f t="shared" si="251"/>
        <v>6.8199722773462206</v>
      </c>
    </row>
    <row r="8022" spans="1:9" ht="25" customHeight="1">
      <c r="A8022" s="1"/>
      <c r="B8022" s="1">
        <v>370</v>
      </c>
      <c r="C8022" s="13" t="s">
        <v>50</v>
      </c>
      <c r="D8022" s="4">
        <v>45016</v>
      </c>
      <c r="E8022" s="4">
        <v>45037</v>
      </c>
      <c r="F8022" s="5">
        <v>-1.7083333333333339</v>
      </c>
      <c r="G8022" s="5">
        <f>'PG facts'!D37</f>
        <v>-5</v>
      </c>
      <c r="H8022" s="5">
        <f t="shared" si="250"/>
        <v>2.9184027777777799</v>
      </c>
      <c r="I8022" s="5">
        <f t="shared" si="251"/>
        <v>8.5416666666666696</v>
      </c>
    </row>
    <row r="8023" spans="1:9" ht="25" customHeight="1">
      <c r="A8023" s="1"/>
      <c r="B8023" s="1">
        <v>370</v>
      </c>
      <c r="C8023" s="13" t="s">
        <v>50</v>
      </c>
      <c r="D8023" s="4">
        <v>45107</v>
      </c>
      <c r="E8023" s="4">
        <v>45135</v>
      </c>
      <c r="F8023" s="5">
        <v>-0.51383557261676094</v>
      </c>
      <c r="G8023" s="5">
        <f>'PG facts'!D44</f>
        <v>-2</v>
      </c>
      <c r="H8023" s="5">
        <f t="shared" si="250"/>
        <v>0.26402699568639459</v>
      </c>
      <c r="I8023" s="5">
        <f t="shared" si="251"/>
        <v>1.0276711452335219</v>
      </c>
    </row>
    <row r="8024" spans="1:9" ht="25" customHeight="1">
      <c r="A8024" s="1"/>
      <c r="B8024" s="1">
        <v>370</v>
      </c>
      <c r="C8024" s="13" t="s">
        <v>50</v>
      </c>
      <c r="D8024" s="4">
        <v>45199</v>
      </c>
      <c r="E8024" s="4">
        <v>45217</v>
      </c>
      <c r="F8024" s="5">
        <v>-0.38380425982749156</v>
      </c>
      <c r="G8024" s="5">
        <f>'PG facts'!D51</f>
        <v>0</v>
      </c>
      <c r="H8024" s="5">
        <f t="shared" si="250"/>
        <v>0.14730570986172864</v>
      </c>
      <c r="I8024" s="5">
        <f t="shared" si="251"/>
        <v>0</v>
      </c>
    </row>
    <row r="8025" spans="1:9" ht="25" customHeight="1">
      <c r="A8025" s="1"/>
      <c r="B8025" s="1">
        <v>370</v>
      </c>
      <c r="C8025" s="13" t="s">
        <v>50</v>
      </c>
      <c r="D8025" s="4">
        <v>45291</v>
      </c>
      <c r="E8025" s="4">
        <v>45314</v>
      </c>
      <c r="F8025" s="5">
        <v>1.1893013232362026</v>
      </c>
      <c r="G8025" s="5">
        <f>'PG facts'!D58</f>
        <v>1</v>
      </c>
      <c r="H8025" s="5">
        <f t="shared" si="250"/>
        <v>1.4144376374513825</v>
      </c>
      <c r="I8025" s="5">
        <f t="shared" si="251"/>
        <v>1.1893013232362026</v>
      </c>
    </row>
    <row r="8026" spans="1:9" ht="25" customHeight="1">
      <c r="A8026" s="1"/>
      <c r="B8026" s="1">
        <v>370</v>
      </c>
      <c r="C8026" s="13" t="s">
        <v>50</v>
      </c>
      <c r="D8026" s="4">
        <v>45382</v>
      </c>
      <c r="E8026" s="4">
        <v>45401</v>
      </c>
      <c r="F8026" s="5">
        <v>2.2255192878338326</v>
      </c>
      <c r="G8026" s="5">
        <f>'PG facts'!D65</f>
        <v>1</v>
      </c>
      <c r="H8026" s="5">
        <f t="shared" si="250"/>
        <v>4.9529361005204091</v>
      </c>
      <c r="I8026" s="5">
        <f t="shared" si="251"/>
        <v>2.2255192878338326</v>
      </c>
    </row>
    <row r="8027" spans="1:9" ht="25" customHeight="1">
      <c r="A8027" s="1"/>
      <c r="B8027" s="1">
        <v>370</v>
      </c>
      <c r="C8027" s="13" t="s">
        <v>50</v>
      </c>
      <c r="D8027" s="4">
        <v>45473</v>
      </c>
      <c r="E8027" s="4">
        <v>45503</v>
      </c>
      <c r="F8027" s="5">
        <v>1.3726160091641626</v>
      </c>
      <c r="G8027" s="5">
        <f>'PG facts'!D72</f>
        <v>3</v>
      </c>
      <c r="H8027" s="5">
        <f t="shared" si="250"/>
        <v>1.8840747086137526</v>
      </c>
      <c r="I8027" s="5">
        <f t="shared" si="251"/>
        <v>4.1178480274924878</v>
      </c>
    </row>
    <row r="8028" spans="1:9" ht="25" customHeight="1">
      <c r="A8028" s="1"/>
      <c r="B8028" s="1">
        <v>370</v>
      </c>
      <c r="C8028" s="13" t="s">
        <v>50</v>
      </c>
      <c r="D8028" s="4">
        <v>45565</v>
      </c>
      <c r="E8028" s="4">
        <v>45583</v>
      </c>
      <c r="F8028" s="5">
        <v>2.2805943792830297</v>
      </c>
      <c r="G8028" s="5">
        <f>'PG facts'!D79</f>
        <v>1</v>
      </c>
      <c r="H8028" s="5">
        <f t="shared" si="250"/>
        <v>5.2011107228173472</v>
      </c>
      <c r="I8028" s="5">
        <f t="shared" si="251"/>
        <v>2.2805943792830297</v>
      </c>
    </row>
    <row r="8029" spans="1:9" ht="25" customHeight="1">
      <c r="A8029" s="1"/>
      <c r="B8029" s="1">
        <v>370</v>
      </c>
      <c r="C8029" s="13" t="s">
        <v>50</v>
      </c>
      <c r="D8029" s="4">
        <v>45657</v>
      </c>
      <c r="E8029" s="4">
        <v>45679</v>
      </c>
      <c r="F8029" s="5">
        <v>2.6501995362399722</v>
      </c>
      <c r="G8029" s="5">
        <f>'PG facts'!D86</f>
        <v>2</v>
      </c>
      <c r="H8029" s="5">
        <f t="shared" si="250"/>
        <v>7.0235575818865632</v>
      </c>
      <c r="I8029" s="5">
        <f t="shared" si="251"/>
        <v>5.3003990724799444</v>
      </c>
    </row>
    <row r="8030" spans="1:9" ht="25" customHeight="1">
      <c r="A8030" s="1"/>
      <c r="B8030" s="1">
        <v>370</v>
      </c>
      <c r="C8030" s="13" t="s">
        <v>50</v>
      </c>
      <c r="D8030" s="4">
        <v>45747</v>
      </c>
      <c r="E8030" s="4">
        <v>45771</v>
      </c>
      <c r="F8030" s="5">
        <v>2.7872397144634409</v>
      </c>
      <c r="G8030" s="5">
        <f>'PG facts'!D93</f>
        <v>0</v>
      </c>
      <c r="H8030" s="5">
        <f t="shared" si="250"/>
        <v>7.7687052258822433</v>
      </c>
      <c r="I8030" s="5">
        <f t="shared" si="251"/>
        <v>0</v>
      </c>
    </row>
    <row r="8031" spans="1:9" ht="25" customHeight="1">
      <c r="A8031" s="1"/>
      <c r="B8031" s="1">
        <v>370</v>
      </c>
      <c r="C8031" s="13" t="s">
        <v>50</v>
      </c>
      <c r="D8031" s="4">
        <v>45838</v>
      </c>
      <c r="E8031" s="4">
        <v>45867</v>
      </c>
      <c r="F8031" s="5">
        <v>3.7498513143808809</v>
      </c>
      <c r="G8031" s="5">
        <f>'PG facts'!D100</f>
        <v>0</v>
      </c>
      <c r="H8031" s="5">
        <f t="shared" si="250"/>
        <v>14.06138487996402</v>
      </c>
      <c r="I8031" s="5">
        <f t="shared" si="251"/>
        <v>0</v>
      </c>
    </row>
    <row r="8032" spans="1:9" ht="25" customHeight="1">
      <c r="A8032" s="1"/>
      <c r="B8032" s="1">
        <v>370</v>
      </c>
      <c r="C8032" s="13" t="s">
        <v>50</v>
      </c>
      <c r="D8032" s="4">
        <v>45930</v>
      </c>
      <c r="E8032" s="4">
        <v>45954</v>
      </c>
      <c r="F8032" s="5">
        <v>3.2332744751814912</v>
      </c>
      <c r="G8032" s="5">
        <f>'PG facts'!D107</f>
        <v>-2</v>
      </c>
      <c r="H8032" s="5">
        <f t="shared" si="250"/>
        <v>10.454063831860148</v>
      </c>
      <c r="I8032" s="5">
        <f t="shared" si="251"/>
        <v>-6.4665489503629825</v>
      </c>
    </row>
    <row r="8033" spans="1:9" ht="25" customHeight="1">
      <c r="A8033" s="1"/>
      <c r="B8033" s="1">
        <v>371</v>
      </c>
      <c r="C8033" s="13" t="s">
        <v>47</v>
      </c>
      <c r="D8033" s="4">
        <v>44651</v>
      </c>
      <c r="E8033" s="4">
        <v>44671</v>
      </c>
      <c r="F8033" s="5">
        <v>3.5989104881054779</v>
      </c>
      <c r="G8033" s="5">
        <f>'PG facts'!D9</f>
        <v>5</v>
      </c>
      <c r="H8033" s="5">
        <f t="shared" si="250"/>
        <v>12.952156701395609</v>
      </c>
      <c r="I8033" s="5">
        <f t="shared" si="251"/>
        <v>17.994552440527389</v>
      </c>
    </row>
    <row r="8034" spans="1:9" ht="25" customHeight="1">
      <c r="A8034" s="1"/>
      <c r="B8034" s="1">
        <v>371</v>
      </c>
      <c r="C8034" s="13" t="s">
        <v>47</v>
      </c>
      <c r="D8034" s="4">
        <v>44742</v>
      </c>
      <c r="E8034" s="4">
        <v>44771</v>
      </c>
      <c r="F8034" s="5">
        <v>-3.7966210073037132E-2</v>
      </c>
      <c r="G8034" s="5">
        <f>'PG facts'!D16</f>
        <v>-1</v>
      </c>
      <c r="H8034" s="5">
        <f t="shared" si="250"/>
        <v>1.4414331073099862E-3</v>
      </c>
      <c r="I8034" s="5">
        <f t="shared" si="251"/>
        <v>3.7966210073037132E-2</v>
      </c>
    </row>
    <row r="8035" spans="1:9" ht="25" customHeight="1">
      <c r="A8035" s="1"/>
      <c r="B8035" s="1">
        <v>371</v>
      </c>
      <c r="C8035" s="13" t="s">
        <v>47</v>
      </c>
      <c r="D8035" s="4">
        <v>44834</v>
      </c>
      <c r="E8035" s="4">
        <v>44853</v>
      </c>
      <c r="F8035" s="5">
        <v>-0.97428175390660288</v>
      </c>
      <c r="G8035" s="5">
        <f>'PG facts'!D23</f>
        <v>-4</v>
      </c>
      <c r="H8035" s="5">
        <f t="shared" si="250"/>
        <v>0.94922493599532631</v>
      </c>
      <c r="I8035" s="5">
        <f t="shared" si="251"/>
        <v>3.8971270156264115</v>
      </c>
    </row>
    <row r="8036" spans="1:9" ht="25" customHeight="1">
      <c r="A8036" s="1"/>
      <c r="B8036" s="1">
        <v>371</v>
      </c>
      <c r="C8036" s="13" t="s">
        <v>47</v>
      </c>
      <c r="D8036" s="4">
        <v>44926</v>
      </c>
      <c r="E8036" s="4">
        <v>44945</v>
      </c>
      <c r="F8036" s="5">
        <v>-1.7083333333333339</v>
      </c>
      <c r="G8036" s="5">
        <f>'PG facts'!D30</f>
        <v>-7</v>
      </c>
      <c r="H8036" s="5">
        <f t="shared" si="250"/>
        <v>2.9184027777777799</v>
      </c>
      <c r="I8036" s="5">
        <f t="shared" si="251"/>
        <v>11.958333333333337</v>
      </c>
    </row>
    <row r="8037" spans="1:9" ht="25" customHeight="1">
      <c r="A8037" s="1"/>
      <c r="B8037" s="1">
        <v>371</v>
      </c>
      <c r="C8037" s="13" t="s">
        <v>47</v>
      </c>
      <c r="D8037" s="4">
        <v>45016</v>
      </c>
      <c r="E8037" s="4">
        <v>45037</v>
      </c>
      <c r="F8037" s="5">
        <v>-0.51383557261676094</v>
      </c>
      <c r="G8037" s="5">
        <f>'PG facts'!D37</f>
        <v>-5</v>
      </c>
      <c r="H8037" s="5">
        <f t="shared" si="250"/>
        <v>0.26402699568639459</v>
      </c>
      <c r="I8037" s="5">
        <f t="shared" si="251"/>
        <v>2.5691778630838047</v>
      </c>
    </row>
    <row r="8038" spans="1:9" ht="25" customHeight="1">
      <c r="A8038" s="1"/>
      <c r="B8038" s="1">
        <v>371</v>
      </c>
      <c r="C8038" s="13" t="s">
        <v>47</v>
      </c>
      <c r="D8038" s="4">
        <v>45107</v>
      </c>
      <c r="E8038" s="4">
        <v>45135</v>
      </c>
      <c r="F8038" s="5">
        <v>-0.38380425982749156</v>
      </c>
      <c r="G8038" s="5">
        <f>'PG facts'!D44</f>
        <v>-2</v>
      </c>
      <c r="H8038" s="5">
        <f t="shared" si="250"/>
        <v>0.14730570986172864</v>
      </c>
      <c r="I8038" s="5">
        <f t="shared" si="251"/>
        <v>0.76760851965498311</v>
      </c>
    </row>
    <row r="8039" spans="1:9" ht="25" customHeight="1">
      <c r="A8039" s="1"/>
      <c r="B8039" s="1">
        <v>371</v>
      </c>
      <c r="C8039" s="13" t="s">
        <v>47</v>
      </c>
      <c r="D8039" s="4">
        <v>45199</v>
      </c>
      <c r="E8039" s="4">
        <v>45217</v>
      </c>
      <c r="F8039" s="5">
        <v>1.1893013232362026</v>
      </c>
      <c r="G8039" s="5">
        <f>'PG facts'!D51</f>
        <v>0</v>
      </c>
      <c r="H8039" s="5">
        <f t="shared" si="250"/>
        <v>1.4144376374513825</v>
      </c>
      <c r="I8039" s="5">
        <f t="shared" si="251"/>
        <v>0</v>
      </c>
    </row>
    <row r="8040" spans="1:9" ht="25" customHeight="1">
      <c r="A8040" s="1"/>
      <c r="B8040" s="1">
        <v>371</v>
      </c>
      <c r="C8040" s="13" t="s">
        <v>47</v>
      </c>
      <c r="D8040" s="4">
        <v>45291</v>
      </c>
      <c r="E8040" s="4">
        <v>45314</v>
      </c>
      <c r="F8040" s="5">
        <v>2.2255192878338326</v>
      </c>
      <c r="G8040" s="5">
        <f>'PG facts'!D58</f>
        <v>1</v>
      </c>
      <c r="H8040" s="5">
        <f t="shared" si="250"/>
        <v>4.9529361005204091</v>
      </c>
      <c r="I8040" s="5">
        <f t="shared" si="251"/>
        <v>2.2255192878338326</v>
      </c>
    </row>
    <row r="8041" spans="1:9" ht="25" customHeight="1">
      <c r="A8041" s="1"/>
      <c r="B8041" s="1">
        <v>371</v>
      </c>
      <c r="C8041" s="13" t="s">
        <v>47</v>
      </c>
      <c r="D8041" s="4">
        <v>45382</v>
      </c>
      <c r="E8041" s="4">
        <v>45401</v>
      </c>
      <c r="F8041" s="5">
        <v>1.3726160091641626</v>
      </c>
      <c r="G8041" s="5">
        <f>'PG facts'!D65</f>
        <v>1</v>
      </c>
      <c r="H8041" s="5">
        <f t="shared" si="250"/>
        <v>1.8840747086137526</v>
      </c>
      <c r="I8041" s="5">
        <f t="shared" si="251"/>
        <v>1.3726160091641626</v>
      </c>
    </row>
    <row r="8042" spans="1:9" ht="25" customHeight="1">
      <c r="A8042" s="1"/>
      <c r="B8042" s="1">
        <v>371</v>
      </c>
      <c r="C8042" s="13" t="s">
        <v>47</v>
      </c>
      <c r="D8042" s="4">
        <v>45473</v>
      </c>
      <c r="E8042" s="4">
        <v>45503</v>
      </c>
      <c r="F8042" s="5">
        <v>2.2805943792830297</v>
      </c>
      <c r="G8042" s="5">
        <f>'PG facts'!D72</f>
        <v>3</v>
      </c>
      <c r="H8042" s="5">
        <f t="shared" si="250"/>
        <v>5.2011107228173472</v>
      </c>
      <c r="I8042" s="5">
        <f t="shared" si="251"/>
        <v>6.841783137849089</v>
      </c>
    </row>
    <row r="8043" spans="1:9" ht="25" customHeight="1">
      <c r="A8043" s="1"/>
      <c r="B8043" s="1">
        <v>371</v>
      </c>
      <c r="C8043" s="13" t="s">
        <v>47</v>
      </c>
      <c r="D8043" s="4">
        <v>45565</v>
      </c>
      <c r="E8043" s="4">
        <v>45583</v>
      </c>
      <c r="F8043" s="5">
        <v>2.6501995362399722</v>
      </c>
      <c r="G8043" s="5">
        <f>'PG facts'!D79</f>
        <v>1</v>
      </c>
      <c r="H8043" s="5">
        <f t="shared" si="250"/>
        <v>7.0235575818865632</v>
      </c>
      <c r="I8043" s="5">
        <f t="shared" si="251"/>
        <v>2.6501995362399722</v>
      </c>
    </row>
    <row r="8044" spans="1:9" ht="25" customHeight="1">
      <c r="A8044" s="1"/>
      <c r="B8044" s="1">
        <v>371</v>
      </c>
      <c r="C8044" s="13" t="s">
        <v>47</v>
      </c>
      <c r="D8044" s="4">
        <v>45657</v>
      </c>
      <c r="E8044" s="4">
        <v>45679</v>
      </c>
      <c r="F8044" s="5">
        <v>2.7872397144634409</v>
      </c>
      <c r="G8044" s="5">
        <f>'PG facts'!D86</f>
        <v>2</v>
      </c>
      <c r="H8044" s="5">
        <f t="shared" si="250"/>
        <v>7.7687052258822433</v>
      </c>
      <c r="I8044" s="5">
        <f t="shared" si="251"/>
        <v>5.5744794289268818</v>
      </c>
    </row>
    <row r="8045" spans="1:9" ht="25" customHeight="1">
      <c r="A8045" s="1"/>
      <c r="B8045" s="1">
        <v>371</v>
      </c>
      <c r="C8045" s="13" t="s">
        <v>47</v>
      </c>
      <c r="D8045" s="4">
        <v>45747</v>
      </c>
      <c r="E8045" s="4">
        <v>45771</v>
      </c>
      <c r="F8045" s="5">
        <v>3.7498513143808809</v>
      </c>
      <c r="G8045" s="5">
        <f>'PG facts'!D93</f>
        <v>0</v>
      </c>
      <c r="H8045" s="5">
        <f t="shared" si="250"/>
        <v>14.06138487996402</v>
      </c>
      <c r="I8045" s="5">
        <f t="shared" si="251"/>
        <v>0</v>
      </c>
    </row>
    <row r="8046" spans="1:9" ht="25" customHeight="1">
      <c r="A8046" s="1"/>
      <c r="B8046" s="1">
        <v>371</v>
      </c>
      <c r="C8046" s="13" t="s">
        <v>47</v>
      </c>
      <c r="D8046" s="4">
        <v>45838</v>
      </c>
      <c r="E8046" s="4">
        <v>45867</v>
      </c>
      <c r="F8046" s="5">
        <v>3.2332744751814912</v>
      </c>
      <c r="G8046" s="5">
        <f>'PG facts'!D100</f>
        <v>0</v>
      </c>
      <c r="H8046" s="5">
        <f t="shared" si="250"/>
        <v>10.454063831860148</v>
      </c>
      <c r="I8046" s="5">
        <f t="shared" si="251"/>
        <v>0</v>
      </c>
    </row>
    <row r="8047" spans="1:9" ht="25" customHeight="1">
      <c r="A8047" s="1"/>
      <c r="B8047" s="1">
        <v>371</v>
      </c>
      <c r="C8047" s="13" t="s">
        <v>47</v>
      </c>
      <c r="D8047" s="4">
        <v>45930</v>
      </c>
      <c r="E8047" s="4">
        <v>45954</v>
      </c>
      <c r="F8047" s="5">
        <v>2.9967230915401322</v>
      </c>
      <c r="G8047" s="5">
        <f>'PG facts'!D107</f>
        <v>-2</v>
      </c>
      <c r="H8047" s="5">
        <f t="shared" si="250"/>
        <v>8.9803492873698474</v>
      </c>
      <c r="I8047" s="5">
        <f t="shared" si="251"/>
        <v>-5.9934461830802643</v>
      </c>
    </row>
    <row r="8048" spans="1:9" ht="25" customHeight="1">
      <c r="A8048" s="1"/>
      <c r="B8048" s="1">
        <v>371</v>
      </c>
      <c r="C8048" s="13" t="s">
        <v>50</v>
      </c>
      <c r="D8048" s="4">
        <v>44742</v>
      </c>
      <c r="E8048" s="4">
        <v>44771</v>
      </c>
      <c r="F8048" s="5">
        <v>3.5989104881054779</v>
      </c>
      <c r="G8048" s="5">
        <f>'PG facts'!D16</f>
        <v>-1</v>
      </c>
      <c r="H8048" s="5">
        <f t="shared" si="250"/>
        <v>12.952156701395609</v>
      </c>
      <c r="I8048" s="5">
        <f t="shared" si="251"/>
        <v>-3.5989104881054779</v>
      </c>
    </row>
    <row r="8049" spans="1:9" ht="25" customHeight="1">
      <c r="A8049" s="1"/>
      <c r="B8049" s="1">
        <v>371</v>
      </c>
      <c r="C8049" s="13" t="s">
        <v>50</v>
      </c>
      <c r="D8049" s="4">
        <v>44834</v>
      </c>
      <c r="E8049" s="4">
        <v>44853</v>
      </c>
      <c r="F8049" s="5">
        <v>-3.7966210073037132E-2</v>
      </c>
      <c r="G8049" s="5">
        <f>'PG facts'!D23</f>
        <v>-4</v>
      </c>
      <c r="H8049" s="5">
        <f t="shared" si="250"/>
        <v>1.4414331073099862E-3</v>
      </c>
      <c r="I8049" s="5">
        <f t="shared" si="251"/>
        <v>0.15186484029214853</v>
      </c>
    </row>
    <row r="8050" spans="1:9" ht="25" customHeight="1">
      <c r="A8050" s="1"/>
      <c r="B8050" s="1">
        <v>371</v>
      </c>
      <c r="C8050" s="13" t="s">
        <v>50</v>
      </c>
      <c r="D8050" s="4">
        <v>44926</v>
      </c>
      <c r="E8050" s="4">
        <v>44945</v>
      </c>
      <c r="F8050" s="5">
        <v>-0.97428175390660288</v>
      </c>
      <c r="G8050" s="5">
        <f>'PG facts'!D30</f>
        <v>-7</v>
      </c>
      <c r="H8050" s="5">
        <f t="shared" si="250"/>
        <v>0.94922493599532631</v>
      </c>
      <c r="I8050" s="5">
        <f t="shared" si="251"/>
        <v>6.8199722773462206</v>
      </c>
    </row>
    <row r="8051" spans="1:9" ht="25" customHeight="1">
      <c r="A8051" s="1"/>
      <c r="B8051" s="1">
        <v>371</v>
      </c>
      <c r="C8051" s="13" t="s">
        <v>50</v>
      </c>
      <c r="D8051" s="4">
        <v>45016</v>
      </c>
      <c r="E8051" s="4">
        <v>45037</v>
      </c>
      <c r="F8051" s="5">
        <v>-1.7083333333333339</v>
      </c>
      <c r="G8051" s="5">
        <f>'PG facts'!D37</f>
        <v>-5</v>
      </c>
      <c r="H8051" s="5">
        <f t="shared" si="250"/>
        <v>2.9184027777777799</v>
      </c>
      <c r="I8051" s="5">
        <f t="shared" si="251"/>
        <v>8.5416666666666696</v>
      </c>
    </row>
    <row r="8052" spans="1:9" ht="25" customHeight="1">
      <c r="A8052" s="1"/>
      <c r="B8052" s="1">
        <v>371</v>
      </c>
      <c r="C8052" s="13" t="s">
        <v>50</v>
      </c>
      <c r="D8052" s="4">
        <v>45107</v>
      </c>
      <c r="E8052" s="4">
        <v>45135</v>
      </c>
      <c r="F8052" s="5">
        <v>-0.51383557261676094</v>
      </c>
      <c r="G8052" s="5">
        <f>'PG facts'!D44</f>
        <v>-2</v>
      </c>
      <c r="H8052" s="5">
        <f t="shared" si="250"/>
        <v>0.26402699568639459</v>
      </c>
      <c r="I8052" s="5">
        <f t="shared" si="251"/>
        <v>1.0276711452335219</v>
      </c>
    </row>
    <row r="8053" spans="1:9" ht="25" customHeight="1">
      <c r="A8053" s="1"/>
      <c r="B8053" s="1">
        <v>371</v>
      </c>
      <c r="C8053" s="13" t="s">
        <v>50</v>
      </c>
      <c r="D8053" s="4">
        <v>45199</v>
      </c>
      <c r="E8053" s="4">
        <v>45217</v>
      </c>
      <c r="F8053" s="5">
        <v>-0.38380425982749156</v>
      </c>
      <c r="G8053" s="5">
        <f>'PG facts'!D51</f>
        <v>0</v>
      </c>
      <c r="H8053" s="5">
        <f t="shared" si="250"/>
        <v>0.14730570986172864</v>
      </c>
      <c r="I8053" s="5">
        <f t="shared" si="251"/>
        <v>0</v>
      </c>
    </row>
    <row r="8054" spans="1:9" ht="25" customHeight="1">
      <c r="A8054" s="1"/>
      <c r="B8054" s="1">
        <v>371</v>
      </c>
      <c r="C8054" s="13" t="s">
        <v>50</v>
      </c>
      <c r="D8054" s="4">
        <v>45291</v>
      </c>
      <c r="E8054" s="4">
        <v>45314</v>
      </c>
      <c r="F8054" s="5">
        <v>1.1893013232362026</v>
      </c>
      <c r="G8054" s="5">
        <f>'PG facts'!D58</f>
        <v>1</v>
      </c>
      <c r="H8054" s="5">
        <f t="shared" si="250"/>
        <v>1.4144376374513825</v>
      </c>
      <c r="I8054" s="5">
        <f t="shared" si="251"/>
        <v>1.1893013232362026</v>
      </c>
    </row>
    <row r="8055" spans="1:9" ht="25" customHeight="1">
      <c r="A8055" s="1"/>
      <c r="B8055" s="1">
        <v>371</v>
      </c>
      <c r="C8055" s="13" t="s">
        <v>50</v>
      </c>
      <c r="D8055" s="4">
        <v>45382</v>
      </c>
      <c r="E8055" s="4">
        <v>45401</v>
      </c>
      <c r="F8055" s="5">
        <v>2.2255192878338326</v>
      </c>
      <c r="G8055" s="5">
        <f>'PG facts'!D65</f>
        <v>1</v>
      </c>
      <c r="H8055" s="5">
        <f t="shared" si="250"/>
        <v>4.9529361005204091</v>
      </c>
      <c r="I8055" s="5">
        <f t="shared" si="251"/>
        <v>2.2255192878338326</v>
      </c>
    </row>
    <row r="8056" spans="1:9" ht="25" customHeight="1">
      <c r="A8056" s="1"/>
      <c r="B8056" s="1">
        <v>371</v>
      </c>
      <c r="C8056" s="13" t="s">
        <v>50</v>
      </c>
      <c r="D8056" s="4">
        <v>45473</v>
      </c>
      <c r="E8056" s="4">
        <v>45503</v>
      </c>
      <c r="F8056" s="5">
        <v>1.3726160091641626</v>
      </c>
      <c r="G8056" s="5">
        <f>'PG facts'!D72</f>
        <v>3</v>
      </c>
      <c r="H8056" s="5">
        <f t="shared" si="250"/>
        <v>1.8840747086137526</v>
      </c>
      <c r="I8056" s="5">
        <f t="shared" si="251"/>
        <v>4.1178480274924878</v>
      </c>
    </row>
    <row r="8057" spans="1:9" ht="25" customHeight="1">
      <c r="A8057" s="1"/>
      <c r="B8057" s="1">
        <v>371</v>
      </c>
      <c r="C8057" s="13" t="s">
        <v>50</v>
      </c>
      <c r="D8057" s="4">
        <v>45565</v>
      </c>
      <c r="E8057" s="4">
        <v>45583</v>
      </c>
      <c r="F8057" s="5">
        <v>2.2805943792830297</v>
      </c>
      <c r="G8057" s="5">
        <f>'PG facts'!D79</f>
        <v>1</v>
      </c>
      <c r="H8057" s="5">
        <f t="shared" si="250"/>
        <v>5.2011107228173472</v>
      </c>
      <c r="I8057" s="5">
        <f t="shared" si="251"/>
        <v>2.2805943792830297</v>
      </c>
    </row>
    <row r="8058" spans="1:9" ht="25" customHeight="1">
      <c r="A8058" s="1"/>
      <c r="B8058" s="1">
        <v>371</v>
      </c>
      <c r="C8058" s="13" t="s">
        <v>50</v>
      </c>
      <c r="D8058" s="4">
        <v>45657</v>
      </c>
      <c r="E8058" s="4">
        <v>45679</v>
      </c>
      <c r="F8058" s="5">
        <v>2.6501995362399722</v>
      </c>
      <c r="G8058" s="5">
        <f>'PG facts'!D86</f>
        <v>2</v>
      </c>
      <c r="H8058" s="5">
        <f t="shared" si="250"/>
        <v>7.0235575818865632</v>
      </c>
      <c r="I8058" s="5">
        <f t="shared" si="251"/>
        <v>5.3003990724799444</v>
      </c>
    </row>
    <row r="8059" spans="1:9" ht="25" customHeight="1">
      <c r="A8059" s="1"/>
      <c r="B8059" s="1">
        <v>371</v>
      </c>
      <c r="C8059" s="13" t="s">
        <v>50</v>
      </c>
      <c r="D8059" s="4">
        <v>45747</v>
      </c>
      <c r="E8059" s="4">
        <v>45771</v>
      </c>
      <c r="F8059" s="5">
        <v>2.7872397144634409</v>
      </c>
      <c r="G8059" s="5">
        <f>'PG facts'!D93</f>
        <v>0</v>
      </c>
      <c r="H8059" s="5">
        <f t="shared" si="250"/>
        <v>7.7687052258822433</v>
      </c>
      <c r="I8059" s="5">
        <f t="shared" si="251"/>
        <v>0</v>
      </c>
    </row>
    <row r="8060" spans="1:9" ht="25" customHeight="1">
      <c r="A8060" s="1"/>
      <c r="B8060" s="1">
        <v>371</v>
      </c>
      <c r="C8060" s="13" t="s">
        <v>50</v>
      </c>
      <c r="D8060" s="4">
        <v>45838</v>
      </c>
      <c r="E8060" s="4">
        <v>45867</v>
      </c>
      <c r="F8060" s="5">
        <v>3.7498513143808809</v>
      </c>
      <c r="G8060" s="5">
        <f>'PG facts'!D100</f>
        <v>0</v>
      </c>
      <c r="H8060" s="5">
        <f t="shared" si="250"/>
        <v>14.06138487996402</v>
      </c>
      <c r="I8060" s="5">
        <f t="shared" si="251"/>
        <v>0</v>
      </c>
    </row>
    <row r="8061" spans="1:9" ht="25" customHeight="1">
      <c r="A8061" s="1"/>
      <c r="B8061" s="1">
        <v>371</v>
      </c>
      <c r="C8061" s="13" t="s">
        <v>50</v>
      </c>
      <c r="D8061" s="4">
        <v>45930</v>
      </c>
      <c r="E8061" s="4">
        <v>45954</v>
      </c>
      <c r="F8061" s="5">
        <v>3.2332744751814912</v>
      </c>
      <c r="G8061" s="5">
        <f>'PG facts'!D107</f>
        <v>-2</v>
      </c>
      <c r="H8061" s="5">
        <f t="shared" si="250"/>
        <v>10.454063831860148</v>
      </c>
      <c r="I8061" s="5">
        <f t="shared" si="251"/>
        <v>-6.4665489503629825</v>
      </c>
    </row>
    <row r="8062" spans="1:9" ht="25" customHeight="1">
      <c r="A8062" s="1"/>
      <c r="B8062" s="1">
        <v>372</v>
      </c>
      <c r="C8062" s="13" t="s">
        <v>47</v>
      </c>
      <c r="D8062" s="4">
        <v>44651</v>
      </c>
      <c r="E8062" s="4">
        <v>44671</v>
      </c>
      <c r="F8062" s="5">
        <v>3.5989104881054779</v>
      </c>
      <c r="G8062" s="5">
        <f>'PG facts'!D10</f>
        <v>2</v>
      </c>
      <c r="H8062" s="5">
        <f t="shared" si="250"/>
        <v>12.952156701395609</v>
      </c>
      <c r="I8062" s="5">
        <f t="shared" si="251"/>
        <v>7.1978209762109557</v>
      </c>
    </row>
    <row r="8063" spans="1:9" ht="25" customHeight="1">
      <c r="A8063" s="1"/>
      <c r="B8063" s="1">
        <v>372</v>
      </c>
      <c r="C8063" s="13" t="s">
        <v>47</v>
      </c>
      <c r="D8063" s="4">
        <v>44742</v>
      </c>
      <c r="E8063" s="4">
        <v>44771</v>
      </c>
      <c r="F8063" s="5">
        <v>-3.7966210073037132E-2</v>
      </c>
      <c r="G8063" s="5">
        <f>'PG facts'!D17</f>
        <v>0</v>
      </c>
      <c r="H8063" s="5">
        <f t="shared" si="250"/>
        <v>1.4414331073099862E-3</v>
      </c>
      <c r="I8063" s="5">
        <f t="shared" si="251"/>
        <v>0</v>
      </c>
    </row>
    <row r="8064" spans="1:9" ht="25" customHeight="1">
      <c r="A8064" s="1"/>
      <c r="B8064" s="1">
        <v>372</v>
      </c>
      <c r="C8064" s="13" t="s">
        <v>47</v>
      </c>
      <c r="D8064" s="4">
        <v>44834</v>
      </c>
      <c r="E8064" s="4">
        <v>44853</v>
      </c>
      <c r="F8064" s="5">
        <v>-0.97428175390660288</v>
      </c>
      <c r="G8064" s="5">
        <f>'PG facts'!D24</f>
        <v>-3</v>
      </c>
      <c r="H8064" s="5">
        <f t="shared" si="250"/>
        <v>0.94922493599532631</v>
      </c>
      <c r="I8064" s="5">
        <f t="shared" si="251"/>
        <v>2.9228452617198086</v>
      </c>
    </row>
    <row r="8065" spans="1:9" ht="25" customHeight="1">
      <c r="A8065" s="1"/>
      <c r="B8065" s="1">
        <v>372</v>
      </c>
      <c r="C8065" s="13" t="s">
        <v>47</v>
      </c>
      <c r="D8065" s="4">
        <v>44926</v>
      </c>
      <c r="E8065" s="4">
        <v>44945</v>
      </c>
      <c r="F8065" s="5">
        <v>-1.7083333333333339</v>
      </c>
      <c r="G8065" s="5">
        <f>'PG facts'!D31</f>
        <v>-6</v>
      </c>
      <c r="H8065" s="5">
        <f t="shared" si="250"/>
        <v>2.9184027777777799</v>
      </c>
      <c r="I8065" s="5">
        <f t="shared" si="251"/>
        <v>10.250000000000004</v>
      </c>
    </row>
    <row r="8066" spans="1:9" ht="25" customHeight="1">
      <c r="A8066" s="1"/>
      <c r="B8066" s="1">
        <v>372</v>
      </c>
      <c r="C8066" s="13" t="s">
        <v>47</v>
      </c>
      <c r="D8066" s="4">
        <v>45016</v>
      </c>
      <c r="E8066" s="4">
        <v>45037</v>
      </c>
      <c r="F8066" s="5">
        <v>-0.51383557261676094</v>
      </c>
      <c r="G8066" s="5">
        <f>'PG facts'!D38</f>
        <v>-4</v>
      </c>
      <c r="H8066" s="5">
        <f t="shared" si="250"/>
        <v>0.26402699568639459</v>
      </c>
      <c r="I8066" s="5">
        <f t="shared" si="251"/>
        <v>2.0553422904670438</v>
      </c>
    </row>
    <row r="8067" spans="1:9" ht="25" customHeight="1">
      <c r="A8067" s="1"/>
      <c r="B8067" s="1">
        <v>372</v>
      </c>
      <c r="C8067" s="13" t="s">
        <v>47</v>
      </c>
      <c r="D8067" s="4">
        <v>45107</v>
      </c>
      <c r="E8067" s="4">
        <v>45135</v>
      </c>
      <c r="F8067" s="5">
        <v>-0.38380425982749156</v>
      </c>
      <c r="G8067" s="5">
        <f>'PG facts'!D45</f>
        <v>0</v>
      </c>
      <c r="H8067" s="5">
        <f t="shared" si="250"/>
        <v>0.14730570986172864</v>
      </c>
      <c r="I8067" s="5">
        <f t="shared" si="251"/>
        <v>0</v>
      </c>
    </row>
    <row r="8068" spans="1:9" ht="25" customHeight="1">
      <c r="A8068" s="1"/>
      <c r="B8068" s="1">
        <v>372</v>
      </c>
      <c r="C8068" s="13" t="s">
        <v>47</v>
      </c>
      <c r="D8068" s="4">
        <v>45199</v>
      </c>
      <c r="E8068" s="4">
        <v>45217</v>
      </c>
      <c r="F8068" s="5">
        <v>1.1893013232362026</v>
      </c>
      <c r="G8068" s="5">
        <f>'PG facts'!D52</f>
        <v>-3</v>
      </c>
      <c r="H8068" s="5">
        <f t="shared" si="250"/>
        <v>1.4144376374513825</v>
      </c>
      <c r="I8068" s="5">
        <f t="shared" si="251"/>
        <v>-3.5679039697086079</v>
      </c>
    </row>
    <row r="8069" spans="1:9" ht="25" customHeight="1">
      <c r="A8069" s="1"/>
      <c r="B8069" s="1">
        <v>372</v>
      </c>
      <c r="C8069" s="13" t="s">
        <v>47</v>
      </c>
      <c r="D8069" s="4">
        <v>45291</v>
      </c>
      <c r="E8069" s="4">
        <v>45314</v>
      </c>
      <c r="F8069" s="5">
        <v>2.2255192878338326</v>
      </c>
      <c r="G8069" s="5">
        <f>'PG facts'!D59</f>
        <v>-2</v>
      </c>
      <c r="H8069" s="5">
        <f t="shared" si="250"/>
        <v>4.9529361005204091</v>
      </c>
      <c r="I8069" s="5">
        <f t="shared" si="251"/>
        <v>-4.4510385756676651</v>
      </c>
    </row>
    <row r="8070" spans="1:9" ht="25" customHeight="1">
      <c r="A8070" s="1"/>
      <c r="B8070" s="1">
        <v>372</v>
      </c>
      <c r="C8070" s="13" t="s">
        <v>47</v>
      </c>
      <c r="D8070" s="4">
        <v>45382</v>
      </c>
      <c r="E8070" s="4">
        <v>45401</v>
      </c>
      <c r="F8070" s="5">
        <v>1.3726160091641626</v>
      </c>
      <c r="G8070" s="5">
        <f>'PG facts'!D66</f>
        <v>-3</v>
      </c>
      <c r="H8070" s="5">
        <f t="shared" ref="H8070:H8133" si="252">F8070^2</f>
        <v>1.8840747086137526</v>
      </c>
      <c r="I8070" s="5">
        <f t="shared" ref="I8070:I8133" si="253">F8070*G8070</f>
        <v>-4.1178480274924878</v>
      </c>
    </row>
    <row r="8071" spans="1:9" ht="25" customHeight="1">
      <c r="A8071" s="1"/>
      <c r="B8071" s="1">
        <v>372</v>
      </c>
      <c r="C8071" s="13" t="s">
        <v>47</v>
      </c>
      <c r="D8071" s="4">
        <v>45473</v>
      </c>
      <c r="E8071" s="4">
        <v>45503</v>
      </c>
      <c r="F8071" s="5">
        <v>2.2805943792830297</v>
      </c>
      <c r="G8071" s="5">
        <f>'PG facts'!D73</f>
        <v>-1</v>
      </c>
      <c r="H8071" s="5">
        <f t="shared" si="252"/>
        <v>5.2011107228173472</v>
      </c>
      <c r="I8071" s="5">
        <f t="shared" si="253"/>
        <v>-2.2805943792830297</v>
      </c>
    </row>
    <row r="8072" spans="1:9" ht="25" customHeight="1">
      <c r="A8072" s="1"/>
      <c r="B8072" s="1">
        <v>372</v>
      </c>
      <c r="C8072" s="13" t="s">
        <v>47</v>
      </c>
      <c r="D8072" s="4">
        <v>45565</v>
      </c>
      <c r="E8072" s="4">
        <v>45583</v>
      </c>
      <c r="F8072" s="5">
        <v>2.6501995362399722</v>
      </c>
      <c r="G8072" s="5">
        <f>'PG facts'!D80</f>
        <v>-1</v>
      </c>
      <c r="H8072" s="5">
        <f t="shared" si="252"/>
        <v>7.0235575818865632</v>
      </c>
      <c r="I8072" s="5">
        <f t="shared" si="253"/>
        <v>-2.6501995362399722</v>
      </c>
    </row>
    <row r="8073" spans="1:9" ht="25" customHeight="1">
      <c r="A8073" s="1"/>
      <c r="B8073" s="1">
        <v>372</v>
      </c>
      <c r="C8073" s="13" t="s">
        <v>47</v>
      </c>
      <c r="D8073" s="4">
        <v>45657</v>
      </c>
      <c r="E8073" s="4">
        <v>45679</v>
      </c>
      <c r="F8073" s="5">
        <v>2.7872397144634409</v>
      </c>
      <c r="G8073" s="5">
        <f>'PG facts'!D87</f>
        <v>4</v>
      </c>
      <c r="H8073" s="5">
        <f t="shared" si="252"/>
        <v>7.7687052258822433</v>
      </c>
      <c r="I8073" s="5">
        <f t="shared" si="253"/>
        <v>11.148958857853764</v>
      </c>
    </row>
    <row r="8074" spans="1:9" ht="25" customHeight="1">
      <c r="A8074" s="1"/>
      <c r="B8074" s="1">
        <v>372</v>
      </c>
      <c r="C8074" s="13" t="s">
        <v>47</v>
      </c>
      <c r="D8074" s="4">
        <v>45747</v>
      </c>
      <c r="E8074" s="4">
        <v>45771</v>
      </c>
      <c r="F8074" s="5">
        <v>3.7498513143808809</v>
      </c>
      <c r="G8074" s="5">
        <f>'PG facts'!D94</f>
        <v>-2</v>
      </c>
      <c r="H8074" s="5">
        <f t="shared" si="252"/>
        <v>14.06138487996402</v>
      </c>
      <c r="I8074" s="5">
        <f t="shared" si="253"/>
        <v>-7.4997026287617619</v>
      </c>
    </row>
    <row r="8075" spans="1:9" ht="25" customHeight="1">
      <c r="A8075" s="1"/>
      <c r="B8075" s="1">
        <v>372</v>
      </c>
      <c r="C8075" s="13" t="s">
        <v>47</v>
      </c>
      <c r="D8075" s="4">
        <v>45838</v>
      </c>
      <c r="E8075" s="4">
        <v>45867</v>
      </c>
      <c r="F8075" s="5">
        <v>3.2332744751814912</v>
      </c>
      <c r="G8075" s="5">
        <f>'PG facts'!D101</f>
        <v>0</v>
      </c>
      <c r="H8075" s="5">
        <f t="shared" si="252"/>
        <v>10.454063831860148</v>
      </c>
      <c r="I8075" s="5">
        <f t="shared" si="253"/>
        <v>0</v>
      </c>
    </row>
    <row r="8076" spans="1:9" ht="25" customHeight="1">
      <c r="A8076" s="1"/>
      <c r="B8076" s="1">
        <v>372</v>
      </c>
      <c r="C8076" s="13" t="s">
        <v>50</v>
      </c>
      <c r="D8076" s="4">
        <v>44742</v>
      </c>
      <c r="E8076" s="4">
        <v>44771</v>
      </c>
      <c r="F8076" s="5">
        <v>3.5989104881054779</v>
      </c>
      <c r="G8076" s="5">
        <f>'PG facts'!D17</f>
        <v>0</v>
      </c>
      <c r="H8076" s="5">
        <f t="shared" si="252"/>
        <v>12.952156701395609</v>
      </c>
      <c r="I8076" s="5">
        <f t="shared" si="253"/>
        <v>0</v>
      </c>
    </row>
    <row r="8077" spans="1:9" ht="25" customHeight="1">
      <c r="A8077" s="1"/>
      <c r="B8077" s="1">
        <v>372</v>
      </c>
      <c r="C8077" s="13" t="s">
        <v>50</v>
      </c>
      <c r="D8077" s="4">
        <v>44834</v>
      </c>
      <c r="E8077" s="4">
        <v>44853</v>
      </c>
      <c r="F8077" s="5">
        <v>-3.7966210073037132E-2</v>
      </c>
      <c r="G8077" s="5">
        <f>'PG facts'!D24</f>
        <v>-3</v>
      </c>
      <c r="H8077" s="5">
        <f t="shared" si="252"/>
        <v>1.4414331073099862E-3</v>
      </c>
      <c r="I8077" s="5">
        <f t="shared" si="253"/>
        <v>0.1138986302191114</v>
      </c>
    </row>
    <row r="8078" spans="1:9" ht="25" customHeight="1">
      <c r="A8078" s="1"/>
      <c r="B8078" s="1">
        <v>372</v>
      </c>
      <c r="C8078" s="13" t="s">
        <v>50</v>
      </c>
      <c r="D8078" s="4">
        <v>44926</v>
      </c>
      <c r="E8078" s="4">
        <v>44945</v>
      </c>
      <c r="F8078" s="5">
        <v>-0.97428175390660288</v>
      </c>
      <c r="G8078" s="5">
        <f>'PG facts'!D31</f>
        <v>-6</v>
      </c>
      <c r="H8078" s="5">
        <f t="shared" si="252"/>
        <v>0.94922493599532631</v>
      </c>
      <c r="I8078" s="5">
        <f t="shared" si="253"/>
        <v>5.8456905234396173</v>
      </c>
    </row>
    <row r="8079" spans="1:9" ht="25" customHeight="1">
      <c r="A8079" s="1"/>
      <c r="B8079" s="1">
        <v>372</v>
      </c>
      <c r="C8079" s="13" t="s">
        <v>50</v>
      </c>
      <c r="D8079" s="4">
        <v>45016</v>
      </c>
      <c r="E8079" s="4">
        <v>45037</v>
      </c>
      <c r="F8079" s="5">
        <v>-1.7083333333333339</v>
      </c>
      <c r="G8079" s="5">
        <f>'PG facts'!D38</f>
        <v>-4</v>
      </c>
      <c r="H8079" s="5">
        <f t="shared" si="252"/>
        <v>2.9184027777777799</v>
      </c>
      <c r="I8079" s="5">
        <f t="shared" si="253"/>
        <v>6.8333333333333357</v>
      </c>
    </row>
    <row r="8080" spans="1:9" ht="25" customHeight="1">
      <c r="A8080" s="1"/>
      <c r="B8080" s="1">
        <v>372</v>
      </c>
      <c r="C8080" s="13" t="s">
        <v>50</v>
      </c>
      <c r="D8080" s="4">
        <v>45107</v>
      </c>
      <c r="E8080" s="4">
        <v>45135</v>
      </c>
      <c r="F8080" s="5">
        <v>-0.51383557261676094</v>
      </c>
      <c r="G8080" s="5">
        <f>'PG facts'!D45</f>
        <v>0</v>
      </c>
      <c r="H8080" s="5">
        <f t="shared" si="252"/>
        <v>0.26402699568639459</v>
      </c>
      <c r="I8080" s="5">
        <f t="shared" si="253"/>
        <v>0</v>
      </c>
    </row>
    <row r="8081" spans="1:9" ht="25" customHeight="1">
      <c r="A8081" s="1"/>
      <c r="B8081" s="1">
        <v>372</v>
      </c>
      <c r="C8081" s="13" t="s">
        <v>50</v>
      </c>
      <c r="D8081" s="4">
        <v>45199</v>
      </c>
      <c r="E8081" s="4">
        <v>45217</v>
      </c>
      <c r="F8081" s="5">
        <v>-0.38380425982749156</v>
      </c>
      <c r="G8081" s="5">
        <f>'PG facts'!D52</f>
        <v>-3</v>
      </c>
      <c r="H8081" s="5">
        <f t="shared" si="252"/>
        <v>0.14730570986172864</v>
      </c>
      <c r="I8081" s="5">
        <f t="shared" si="253"/>
        <v>1.1514127794824747</v>
      </c>
    </row>
    <row r="8082" spans="1:9" ht="25" customHeight="1">
      <c r="A8082" s="1"/>
      <c r="B8082" s="1">
        <v>372</v>
      </c>
      <c r="C8082" s="13" t="s">
        <v>50</v>
      </c>
      <c r="D8082" s="4">
        <v>45291</v>
      </c>
      <c r="E8082" s="4">
        <v>45314</v>
      </c>
      <c r="F8082" s="5">
        <v>1.1893013232362026</v>
      </c>
      <c r="G8082" s="5">
        <f>'PG facts'!D59</f>
        <v>-2</v>
      </c>
      <c r="H8082" s="5">
        <f t="shared" si="252"/>
        <v>1.4144376374513825</v>
      </c>
      <c r="I8082" s="5">
        <f t="shared" si="253"/>
        <v>-2.3786026464724053</v>
      </c>
    </row>
    <row r="8083" spans="1:9" ht="25" customHeight="1">
      <c r="A8083" s="1"/>
      <c r="B8083" s="1">
        <v>372</v>
      </c>
      <c r="C8083" s="13" t="s">
        <v>50</v>
      </c>
      <c r="D8083" s="4">
        <v>45382</v>
      </c>
      <c r="E8083" s="4">
        <v>45401</v>
      </c>
      <c r="F8083" s="5">
        <v>2.2255192878338326</v>
      </c>
      <c r="G8083" s="5">
        <f>'PG facts'!D66</f>
        <v>-3</v>
      </c>
      <c r="H8083" s="5">
        <f t="shared" si="252"/>
        <v>4.9529361005204091</v>
      </c>
      <c r="I8083" s="5">
        <f t="shared" si="253"/>
        <v>-6.6765578635014977</v>
      </c>
    </row>
    <row r="8084" spans="1:9" ht="25" customHeight="1">
      <c r="A8084" s="1"/>
      <c r="B8084" s="1">
        <v>372</v>
      </c>
      <c r="C8084" s="13" t="s">
        <v>50</v>
      </c>
      <c r="D8084" s="4">
        <v>45473</v>
      </c>
      <c r="E8084" s="4">
        <v>45503</v>
      </c>
      <c r="F8084" s="5">
        <v>1.3726160091641626</v>
      </c>
      <c r="G8084" s="5">
        <f>'PG facts'!D73</f>
        <v>-1</v>
      </c>
      <c r="H8084" s="5">
        <f t="shared" si="252"/>
        <v>1.8840747086137526</v>
      </c>
      <c r="I8084" s="5">
        <f t="shared" si="253"/>
        <v>-1.3726160091641626</v>
      </c>
    </row>
    <row r="8085" spans="1:9" ht="25" customHeight="1">
      <c r="A8085" s="1"/>
      <c r="B8085" s="1">
        <v>372</v>
      </c>
      <c r="C8085" s="13" t="s">
        <v>50</v>
      </c>
      <c r="D8085" s="4">
        <v>45565</v>
      </c>
      <c r="E8085" s="4">
        <v>45583</v>
      </c>
      <c r="F8085" s="5">
        <v>2.2805943792830297</v>
      </c>
      <c r="G8085" s="5">
        <f>'PG facts'!D80</f>
        <v>-1</v>
      </c>
      <c r="H8085" s="5">
        <f t="shared" si="252"/>
        <v>5.2011107228173472</v>
      </c>
      <c r="I8085" s="5">
        <f t="shared" si="253"/>
        <v>-2.2805943792830297</v>
      </c>
    </row>
    <row r="8086" spans="1:9" ht="25" customHeight="1">
      <c r="A8086" s="1"/>
      <c r="B8086" s="1">
        <v>372</v>
      </c>
      <c r="C8086" s="13" t="s">
        <v>50</v>
      </c>
      <c r="D8086" s="4">
        <v>45657</v>
      </c>
      <c r="E8086" s="4">
        <v>45679</v>
      </c>
      <c r="F8086" s="5">
        <v>2.6501995362399722</v>
      </c>
      <c r="G8086" s="5">
        <f>'PG facts'!D87</f>
        <v>4</v>
      </c>
      <c r="H8086" s="5">
        <f t="shared" si="252"/>
        <v>7.0235575818865632</v>
      </c>
      <c r="I8086" s="5">
        <f t="shared" si="253"/>
        <v>10.600798144959889</v>
      </c>
    </row>
    <row r="8087" spans="1:9" ht="25" customHeight="1">
      <c r="A8087" s="1"/>
      <c r="B8087" s="1">
        <v>372</v>
      </c>
      <c r="C8087" s="13" t="s">
        <v>50</v>
      </c>
      <c r="D8087" s="4">
        <v>45747</v>
      </c>
      <c r="E8087" s="4">
        <v>45771</v>
      </c>
      <c r="F8087" s="5">
        <v>2.7872397144634409</v>
      </c>
      <c r="G8087" s="5">
        <f>'PG facts'!D94</f>
        <v>-2</v>
      </c>
      <c r="H8087" s="5">
        <f t="shared" si="252"/>
        <v>7.7687052258822433</v>
      </c>
      <c r="I8087" s="5">
        <f t="shared" si="253"/>
        <v>-5.5744794289268818</v>
      </c>
    </row>
    <row r="8088" spans="1:9" ht="25" customHeight="1">
      <c r="A8088" s="1"/>
      <c r="B8088" s="1">
        <v>372</v>
      </c>
      <c r="C8088" s="13" t="s">
        <v>50</v>
      </c>
      <c r="D8088" s="4">
        <v>45838</v>
      </c>
      <c r="E8088" s="4">
        <v>45867</v>
      </c>
      <c r="F8088" s="5">
        <v>3.7498513143808809</v>
      </c>
      <c r="G8088" s="5">
        <f>'PG facts'!D101</f>
        <v>0</v>
      </c>
      <c r="H8088" s="5">
        <f t="shared" si="252"/>
        <v>14.06138487996402</v>
      </c>
      <c r="I8088" s="5">
        <f t="shared" si="253"/>
        <v>0</v>
      </c>
    </row>
    <row r="8089" spans="1:9" ht="25" customHeight="1">
      <c r="A8089" s="1"/>
      <c r="B8089" s="1">
        <v>373</v>
      </c>
      <c r="C8089" s="13" t="s">
        <v>47</v>
      </c>
      <c r="D8089" s="4">
        <v>44651</v>
      </c>
      <c r="E8089" s="4">
        <v>44671</v>
      </c>
      <c r="F8089" s="5">
        <v>3.5989104881054779</v>
      </c>
      <c r="G8089" s="5">
        <f>'PG facts'!D10</f>
        <v>2</v>
      </c>
      <c r="H8089" s="5">
        <f t="shared" si="252"/>
        <v>12.952156701395609</v>
      </c>
      <c r="I8089" s="5">
        <f t="shared" si="253"/>
        <v>7.1978209762109557</v>
      </c>
    </row>
    <row r="8090" spans="1:9" ht="25" customHeight="1">
      <c r="A8090" s="1"/>
      <c r="B8090" s="1">
        <v>373</v>
      </c>
      <c r="C8090" s="13" t="s">
        <v>47</v>
      </c>
      <c r="D8090" s="4">
        <v>44742</v>
      </c>
      <c r="E8090" s="4">
        <v>44771</v>
      </c>
      <c r="F8090" s="5">
        <v>-3.7966210073037132E-2</v>
      </c>
      <c r="G8090" s="5">
        <f>'PG facts'!D17</f>
        <v>0</v>
      </c>
      <c r="H8090" s="5">
        <f t="shared" si="252"/>
        <v>1.4414331073099862E-3</v>
      </c>
      <c r="I8090" s="5">
        <f t="shared" si="253"/>
        <v>0</v>
      </c>
    </row>
    <row r="8091" spans="1:9" ht="25" customHeight="1">
      <c r="A8091" s="1"/>
      <c r="B8091" s="1">
        <v>373</v>
      </c>
      <c r="C8091" s="13" t="s">
        <v>47</v>
      </c>
      <c r="D8091" s="4">
        <v>44834</v>
      </c>
      <c r="E8091" s="4">
        <v>44853</v>
      </c>
      <c r="F8091" s="5">
        <v>-0.97428175390660288</v>
      </c>
      <c r="G8091" s="5">
        <f>'PG facts'!D24</f>
        <v>-3</v>
      </c>
      <c r="H8091" s="5">
        <f t="shared" si="252"/>
        <v>0.94922493599532631</v>
      </c>
      <c r="I8091" s="5">
        <f t="shared" si="253"/>
        <v>2.9228452617198086</v>
      </c>
    </row>
    <row r="8092" spans="1:9" ht="25" customHeight="1">
      <c r="A8092" s="1"/>
      <c r="B8092" s="1">
        <v>373</v>
      </c>
      <c r="C8092" s="13" t="s">
        <v>47</v>
      </c>
      <c r="D8092" s="4">
        <v>44926</v>
      </c>
      <c r="E8092" s="4">
        <v>44945</v>
      </c>
      <c r="F8092" s="5">
        <v>-1.7083333333333339</v>
      </c>
      <c r="G8092" s="5">
        <f>'PG facts'!D31</f>
        <v>-6</v>
      </c>
      <c r="H8092" s="5">
        <f t="shared" si="252"/>
        <v>2.9184027777777799</v>
      </c>
      <c r="I8092" s="5">
        <f t="shared" si="253"/>
        <v>10.250000000000004</v>
      </c>
    </row>
    <row r="8093" spans="1:9" ht="25" customHeight="1">
      <c r="A8093" s="1"/>
      <c r="B8093" s="1">
        <v>373</v>
      </c>
      <c r="C8093" s="13" t="s">
        <v>47</v>
      </c>
      <c r="D8093" s="4">
        <v>45016</v>
      </c>
      <c r="E8093" s="4">
        <v>45037</v>
      </c>
      <c r="F8093" s="5">
        <v>-0.51383557261676094</v>
      </c>
      <c r="G8093" s="5">
        <f>'PG facts'!D38</f>
        <v>-4</v>
      </c>
      <c r="H8093" s="5">
        <f t="shared" si="252"/>
        <v>0.26402699568639459</v>
      </c>
      <c r="I8093" s="5">
        <f t="shared" si="253"/>
        <v>2.0553422904670438</v>
      </c>
    </row>
    <row r="8094" spans="1:9" ht="25" customHeight="1">
      <c r="A8094" s="1"/>
      <c r="B8094" s="1">
        <v>373</v>
      </c>
      <c r="C8094" s="13" t="s">
        <v>47</v>
      </c>
      <c r="D8094" s="4">
        <v>45107</v>
      </c>
      <c r="E8094" s="4">
        <v>45135</v>
      </c>
      <c r="F8094" s="5">
        <v>-0.38380425982749156</v>
      </c>
      <c r="G8094" s="5">
        <f>'PG facts'!D45</f>
        <v>0</v>
      </c>
      <c r="H8094" s="5">
        <f t="shared" si="252"/>
        <v>0.14730570986172864</v>
      </c>
      <c r="I8094" s="5">
        <f t="shared" si="253"/>
        <v>0</v>
      </c>
    </row>
    <row r="8095" spans="1:9" ht="25" customHeight="1">
      <c r="A8095" s="1"/>
      <c r="B8095" s="1">
        <v>373</v>
      </c>
      <c r="C8095" s="13" t="s">
        <v>47</v>
      </c>
      <c r="D8095" s="4">
        <v>45199</v>
      </c>
      <c r="E8095" s="4">
        <v>45217</v>
      </c>
      <c r="F8095" s="5">
        <v>1.1893013232362026</v>
      </c>
      <c r="G8095" s="5">
        <f>'PG facts'!D52</f>
        <v>-3</v>
      </c>
      <c r="H8095" s="5">
        <f t="shared" si="252"/>
        <v>1.4144376374513825</v>
      </c>
      <c r="I8095" s="5">
        <f t="shared" si="253"/>
        <v>-3.5679039697086079</v>
      </c>
    </row>
    <row r="8096" spans="1:9" ht="25" customHeight="1">
      <c r="A8096" s="1"/>
      <c r="B8096" s="1">
        <v>373</v>
      </c>
      <c r="C8096" s="13" t="s">
        <v>47</v>
      </c>
      <c r="D8096" s="4">
        <v>45291</v>
      </c>
      <c r="E8096" s="4">
        <v>45314</v>
      </c>
      <c r="F8096" s="5">
        <v>2.2255192878338326</v>
      </c>
      <c r="G8096" s="5">
        <f>'PG facts'!D59</f>
        <v>-2</v>
      </c>
      <c r="H8096" s="5">
        <f t="shared" si="252"/>
        <v>4.9529361005204091</v>
      </c>
      <c r="I8096" s="5">
        <f t="shared" si="253"/>
        <v>-4.4510385756676651</v>
      </c>
    </row>
    <row r="8097" spans="1:9" ht="25" customHeight="1">
      <c r="A8097" s="1"/>
      <c r="B8097" s="1">
        <v>373</v>
      </c>
      <c r="C8097" s="13" t="s">
        <v>47</v>
      </c>
      <c r="D8097" s="4">
        <v>45382</v>
      </c>
      <c r="E8097" s="4">
        <v>45401</v>
      </c>
      <c r="F8097" s="5">
        <v>1.3726160091641626</v>
      </c>
      <c r="G8097" s="5">
        <f>'PG facts'!D66</f>
        <v>-3</v>
      </c>
      <c r="H8097" s="5">
        <f t="shared" si="252"/>
        <v>1.8840747086137526</v>
      </c>
      <c r="I8097" s="5">
        <f t="shared" si="253"/>
        <v>-4.1178480274924878</v>
      </c>
    </row>
    <row r="8098" spans="1:9" ht="25" customHeight="1">
      <c r="A8098" s="1"/>
      <c r="B8098" s="1">
        <v>373</v>
      </c>
      <c r="C8098" s="13" t="s">
        <v>47</v>
      </c>
      <c r="D8098" s="4">
        <v>45473</v>
      </c>
      <c r="E8098" s="4">
        <v>45503</v>
      </c>
      <c r="F8098" s="5">
        <v>2.2805943792830297</v>
      </c>
      <c r="G8098" s="5">
        <f>'PG facts'!D73</f>
        <v>-1</v>
      </c>
      <c r="H8098" s="5">
        <f t="shared" si="252"/>
        <v>5.2011107228173472</v>
      </c>
      <c r="I8098" s="5">
        <f t="shared" si="253"/>
        <v>-2.2805943792830297</v>
      </c>
    </row>
    <row r="8099" spans="1:9" ht="25" customHeight="1">
      <c r="A8099" s="1"/>
      <c r="B8099" s="1">
        <v>373</v>
      </c>
      <c r="C8099" s="13" t="s">
        <v>47</v>
      </c>
      <c r="D8099" s="4">
        <v>45565</v>
      </c>
      <c r="E8099" s="4">
        <v>45583</v>
      </c>
      <c r="F8099" s="5">
        <v>2.6501995362399722</v>
      </c>
      <c r="G8099" s="5">
        <f>'PG facts'!D80</f>
        <v>-1</v>
      </c>
      <c r="H8099" s="5">
        <f t="shared" si="252"/>
        <v>7.0235575818865632</v>
      </c>
      <c r="I8099" s="5">
        <f t="shared" si="253"/>
        <v>-2.6501995362399722</v>
      </c>
    </row>
    <row r="8100" spans="1:9" ht="25" customHeight="1">
      <c r="A8100" s="1"/>
      <c r="B8100" s="1">
        <v>373</v>
      </c>
      <c r="C8100" s="13" t="s">
        <v>47</v>
      </c>
      <c r="D8100" s="4">
        <v>45657</v>
      </c>
      <c r="E8100" s="4">
        <v>45679</v>
      </c>
      <c r="F8100" s="5">
        <v>2.7872397144634409</v>
      </c>
      <c r="G8100" s="5">
        <f>'PG facts'!D87</f>
        <v>4</v>
      </c>
      <c r="H8100" s="5">
        <f t="shared" si="252"/>
        <v>7.7687052258822433</v>
      </c>
      <c r="I8100" s="5">
        <f t="shared" si="253"/>
        <v>11.148958857853764</v>
      </c>
    </row>
    <row r="8101" spans="1:9" ht="25" customHeight="1">
      <c r="A8101" s="1"/>
      <c r="B8101" s="1">
        <v>373</v>
      </c>
      <c r="C8101" s="13" t="s">
        <v>47</v>
      </c>
      <c r="D8101" s="4">
        <v>45747</v>
      </c>
      <c r="E8101" s="4">
        <v>45771</v>
      </c>
      <c r="F8101" s="5">
        <v>3.7498513143808809</v>
      </c>
      <c r="G8101" s="5">
        <f>'PG facts'!D94</f>
        <v>-2</v>
      </c>
      <c r="H8101" s="5">
        <f t="shared" si="252"/>
        <v>14.06138487996402</v>
      </c>
      <c r="I8101" s="5">
        <f t="shared" si="253"/>
        <v>-7.4997026287617619</v>
      </c>
    </row>
    <row r="8102" spans="1:9" ht="25" customHeight="1">
      <c r="A8102" s="1"/>
      <c r="B8102" s="1">
        <v>373</v>
      </c>
      <c r="C8102" s="13" t="s">
        <v>47</v>
      </c>
      <c r="D8102" s="4">
        <v>45838</v>
      </c>
      <c r="E8102" s="4">
        <v>45867</v>
      </c>
      <c r="F8102" s="5">
        <v>3.2332744751814912</v>
      </c>
      <c r="G8102" s="5">
        <f>'PG facts'!D101</f>
        <v>0</v>
      </c>
      <c r="H8102" s="5">
        <f t="shared" si="252"/>
        <v>10.454063831860148</v>
      </c>
      <c r="I8102" s="5">
        <f t="shared" si="253"/>
        <v>0</v>
      </c>
    </row>
    <row r="8103" spans="1:9" ht="25" customHeight="1">
      <c r="A8103" s="1"/>
      <c r="B8103" s="1">
        <v>373</v>
      </c>
      <c r="C8103" s="13" t="s">
        <v>50</v>
      </c>
      <c r="D8103" s="4">
        <v>44742</v>
      </c>
      <c r="E8103" s="4">
        <v>44771</v>
      </c>
      <c r="F8103" s="5">
        <v>3.5989104881054779</v>
      </c>
      <c r="G8103" s="5">
        <f>'PG facts'!D17</f>
        <v>0</v>
      </c>
      <c r="H8103" s="5">
        <f t="shared" si="252"/>
        <v>12.952156701395609</v>
      </c>
      <c r="I8103" s="5">
        <f t="shared" si="253"/>
        <v>0</v>
      </c>
    </row>
    <row r="8104" spans="1:9" ht="25" customHeight="1">
      <c r="A8104" s="1"/>
      <c r="B8104" s="1">
        <v>373</v>
      </c>
      <c r="C8104" s="13" t="s">
        <v>50</v>
      </c>
      <c r="D8104" s="4">
        <v>44834</v>
      </c>
      <c r="E8104" s="4">
        <v>44853</v>
      </c>
      <c r="F8104" s="5">
        <v>-3.7966210073037132E-2</v>
      </c>
      <c r="G8104" s="5">
        <f>'PG facts'!D24</f>
        <v>-3</v>
      </c>
      <c r="H8104" s="5">
        <f t="shared" si="252"/>
        <v>1.4414331073099862E-3</v>
      </c>
      <c r="I8104" s="5">
        <f t="shared" si="253"/>
        <v>0.1138986302191114</v>
      </c>
    </row>
    <row r="8105" spans="1:9" ht="25" customHeight="1">
      <c r="A8105" s="1"/>
      <c r="B8105" s="1">
        <v>373</v>
      </c>
      <c r="C8105" s="13" t="s">
        <v>50</v>
      </c>
      <c r="D8105" s="4">
        <v>44926</v>
      </c>
      <c r="E8105" s="4">
        <v>44945</v>
      </c>
      <c r="F8105" s="5">
        <v>-0.97428175390660288</v>
      </c>
      <c r="G8105" s="5">
        <f>'PG facts'!D31</f>
        <v>-6</v>
      </c>
      <c r="H8105" s="5">
        <f t="shared" si="252"/>
        <v>0.94922493599532631</v>
      </c>
      <c r="I8105" s="5">
        <f t="shared" si="253"/>
        <v>5.8456905234396173</v>
      </c>
    </row>
    <row r="8106" spans="1:9" ht="25" customHeight="1">
      <c r="A8106" s="1"/>
      <c r="B8106" s="1">
        <v>373</v>
      </c>
      <c r="C8106" s="13" t="s">
        <v>50</v>
      </c>
      <c r="D8106" s="4">
        <v>45016</v>
      </c>
      <c r="E8106" s="4">
        <v>45037</v>
      </c>
      <c r="F8106" s="5">
        <v>-1.7083333333333339</v>
      </c>
      <c r="G8106" s="5">
        <f>'PG facts'!D38</f>
        <v>-4</v>
      </c>
      <c r="H8106" s="5">
        <f t="shared" si="252"/>
        <v>2.9184027777777799</v>
      </c>
      <c r="I8106" s="5">
        <f t="shared" si="253"/>
        <v>6.8333333333333357</v>
      </c>
    </row>
    <row r="8107" spans="1:9" ht="25" customHeight="1">
      <c r="A8107" s="1"/>
      <c r="B8107" s="1">
        <v>373</v>
      </c>
      <c r="C8107" s="13" t="s">
        <v>50</v>
      </c>
      <c r="D8107" s="4">
        <v>45107</v>
      </c>
      <c r="E8107" s="4">
        <v>45135</v>
      </c>
      <c r="F8107" s="5">
        <v>-0.51383557261676094</v>
      </c>
      <c r="G8107" s="5">
        <f>'PG facts'!D45</f>
        <v>0</v>
      </c>
      <c r="H8107" s="5">
        <f t="shared" si="252"/>
        <v>0.26402699568639459</v>
      </c>
      <c r="I8107" s="5">
        <f t="shared" si="253"/>
        <v>0</v>
      </c>
    </row>
    <row r="8108" spans="1:9" ht="25" customHeight="1">
      <c r="A8108" s="1"/>
      <c r="B8108" s="1">
        <v>373</v>
      </c>
      <c r="C8108" s="13" t="s">
        <v>50</v>
      </c>
      <c r="D8108" s="4">
        <v>45199</v>
      </c>
      <c r="E8108" s="4">
        <v>45217</v>
      </c>
      <c r="F8108" s="5">
        <v>-0.38380425982749156</v>
      </c>
      <c r="G8108" s="5">
        <f>'PG facts'!D52</f>
        <v>-3</v>
      </c>
      <c r="H8108" s="5">
        <f t="shared" si="252"/>
        <v>0.14730570986172864</v>
      </c>
      <c r="I8108" s="5">
        <f t="shared" si="253"/>
        <v>1.1514127794824747</v>
      </c>
    </row>
    <row r="8109" spans="1:9" ht="25" customHeight="1">
      <c r="A8109" s="1"/>
      <c r="B8109" s="1">
        <v>373</v>
      </c>
      <c r="C8109" s="13" t="s">
        <v>50</v>
      </c>
      <c r="D8109" s="4">
        <v>45291</v>
      </c>
      <c r="E8109" s="4">
        <v>45314</v>
      </c>
      <c r="F8109" s="5">
        <v>1.1893013232362026</v>
      </c>
      <c r="G8109" s="5">
        <f>'PG facts'!D59</f>
        <v>-2</v>
      </c>
      <c r="H8109" s="5">
        <f t="shared" si="252"/>
        <v>1.4144376374513825</v>
      </c>
      <c r="I8109" s="5">
        <f t="shared" si="253"/>
        <v>-2.3786026464724053</v>
      </c>
    </row>
    <row r="8110" spans="1:9" ht="25" customHeight="1">
      <c r="A8110" s="1"/>
      <c r="B8110" s="1">
        <v>373</v>
      </c>
      <c r="C8110" s="13" t="s">
        <v>50</v>
      </c>
      <c r="D8110" s="4">
        <v>45382</v>
      </c>
      <c r="E8110" s="4">
        <v>45401</v>
      </c>
      <c r="F8110" s="5">
        <v>2.2255192878338326</v>
      </c>
      <c r="G8110" s="5">
        <f>'PG facts'!D66</f>
        <v>-3</v>
      </c>
      <c r="H8110" s="5">
        <f t="shared" si="252"/>
        <v>4.9529361005204091</v>
      </c>
      <c r="I8110" s="5">
        <f t="shared" si="253"/>
        <v>-6.6765578635014977</v>
      </c>
    </row>
    <row r="8111" spans="1:9" ht="25" customHeight="1">
      <c r="A8111" s="1"/>
      <c r="B8111" s="1">
        <v>373</v>
      </c>
      <c r="C8111" s="13" t="s">
        <v>50</v>
      </c>
      <c r="D8111" s="4">
        <v>45473</v>
      </c>
      <c r="E8111" s="4">
        <v>45503</v>
      </c>
      <c r="F8111" s="5">
        <v>1.3726160091641626</v>
      </c>
      <c r="G8111" s="5">
        <f>'PG facts'!D73</f>
        <v>-1</v>
      </c>
      <c r="H8111" s="5">
        <f t="shared" si="252"/>
        <v>1.8840747086137526</v>
      </c>
      <c r="I8111" s="5">
        <f t="shared" si="253"/>
        <v>-1.3726160091641626</v>
      </c>
    </row>
    <row r="8112" spans="1:9" ht="25" customHeight="1">
      <c r="A8112" s="1"/>
      <c r="B8112" s="1">
        <v>373</v>
      </c>
      <c r="C8112" s="13" t="s">
        <v>50</v>
      </c>
      <c r="D8112" s="4">
        <v>45565</v>
      </c>
      <c r="E8112" s="4">
        <v>45583</v>
      </c>
      <c r="F8112" s="5">
        <v>2.2805943792830297</v>
      </c>
      <c r="G8112" s="5">
        <f>'PG facts'!D80</f>
        <v>-1</v>
      </c>
      <c r="H8112" s="5">
        <f t="shared" si="252"/>
        <v>5.2011107228173472</v>
      </c>
      <c r="I8112" s="5">
        <f t="shared" si="253"/>
        <v>-2.2805943792830297</v>
      </c>
    </row>
    <row r="8113" spans="1:9" ht="25" customHeight="1">
      <c r="A8113" s="1"/>
      <c r="B8113" s="1">
        <v>373</v>
      </c>
      <c r="C8113" s="13" t="s">
        <v>50</v>
      </c>
      <c r="D8113" s="4">
        <v>45657</v>
      </c>
      <c r="E8113" s="4">
        <v>45679</v>
      </c>
      <c r="F8113" s="5">
        <v>2.6501995362399722</v>
      </c>
      <c r="G8113" s="5">
        <f>'PG facts'!D87</f>
        <v>4</v>
      </c>
      <c r="H8113" s="5">
        <f t="shared" si="252"/>
        <v>7.0235575818865632</v>
      </c>
      <c r="I8113" s="5">
        <f t="shared" si="253"/>
        <v>10.600798144959889</v>
      </c>
    </row>
    <row r="8114" spans="1:9" ht="25" customHeight="1">
      <c r="A8114" s="1"/>
      <c r="B8114" s="1">
        <v>373</v>
      </c>
      <c r="C8114" s="13" t="s">
        <v>50</v>
      </c>
      <c r="D8114" s="4">
        <v>45747</v>
      </c>
      <c r="E8114" s="4">
        <v>45771</v>
      </c>
      <c r="F8114" s="5">
        <v>2.7872397144634409</v>
      </c>
      <c r="G8114" s="5">
        <f>'PG facts'!D94</f>
        <v>-2</v>
      </c>
      <c r="H8114" s="5">
        <f t="shared" si="252"/>
        <v>7.7687052258822433</v>
      </c>
      <c r="I8114" s="5">
        <f t="shared" si="253"/>
        <v>-5.5744794289268818</v>
      </c>
    </row>
    <row r="8115" spans="1:9" ht="25" customHeight="1">
      <c r="A8115" s="1"/>
      <c r="B8115" s="1">
        <v>373</v>
      </c>
      <c r="C8115" s="13" t="s">
        <v>50</v>
      </c>
      <c r="D8115" s="4">
        <v>45838</v>
      </c>
      <c r="E8115" s="4">
        <v>45867</v>
      </c>
      <c r="F8115" s="5">
        <v>3.7498513143808809</v>
      </c>
      <c r="G8115" s="5">
        <f>'PG facts'!D101</f>
        <v>0</v>
      </c>
      <c r="H8115" s="5">
        <f t="shared" si="252"/>
        <v>14.06138487996402</v>
      </c>
      <c r="I8115" s="5">
        <f t="shared" si="253"/>
        <v>0</v>
      </c>
    </row>
    <row r="8116" spans="1:9" ht="25" customHeight="1">
      <c r="A8116" s="1"/>
      <c r="B8116" s="1">
        <v>373</v>
      </c>
      <c r="C8116" s="13" t="s">
        <v>50</v>
      </c>
      <c r="D8116" s="4">
        <v>45930</v>
      </c>
      <c r="E8116" s="4">
        <v>45954</v>
      </c>
      <c r="F8116" s="5">
        <v>3.2332744751814912</v>
      </c>
      <c r="G8116" s="5">
        <f>'PG facts'!D108</f>
        <v>0</v>
      </c>
      <c r="H8116" s="5">
        <f t="shared" si="252"/>
        <v>10.454063831860148</v>
      </c>
      <c r="I8116" s="5">
        <f t="shared" si="253"/>
        <v>0</v>
      </c>
    </row>
    <row r="8117" spans="1:9" ht="25" customHeight="1">
      <c r="A8117" s="1"/>
      <c r="B8117" s="1">
        <v>374</v>
      </c>
      <c r="C8117" s="13" t="s">
        <v>47</v>
      </c>
      <c r="D8117" s="4">
        <v>44651</v>
      </c>
      <c r="E8117" s="4">
        <v>44671</v>
      </c>
      <c r="F8117" s="5">
        <v>3.5989104881054779</v>
      </c>
      <c r="G8117" s="5">
        <f>'PG facts'!D10</f>
        <v>2</v>
      </c>
      <c r="H8117" s="5">
        <f t="shared" si="252"/>
        <v>12.952156701395609</v>
      </c>
      <c r="I8117" s="5">
        <f t="shared" si="253"/>
        <v>7.1978209762109557</v>
      </c>
    </row>
    <row r="8118" spans="1:9" ht="25" customHeight="1">
      <c r="A8118" s="1"/>
      <c r="B8118" s="1">
        <v>374</v>
      </c>
      <c r="C8118" s="13" t="s">
        <v>47</v>
      </c>
      <c r="D8118" s="4">
        <v>44742</v>
      </c>
      <c r="E8118" s="4">
        <v>44771</v>
      </c>
      <c r="F8118" s="5">
        <v>-3.7966210073037132E-2</v>
      </c>
      <c r="G8118" s="5">
        <f>'PG facts'!D17</f>
        <v>0</v>
      </c>
      <c r="H8118" s="5">
        <f t="shared" si="252"/>
        <v>1.4414331073099862E-3</v>
      </c>
      <c r="I8118" s="5">
        <f t="shared" si="253"/>
        <v>0</v>
      </c>
    </row>
    <row r="8119" spans="1:9" ht="25" customHeight="1">
      <c r="A8119" s="1"/>
      <c r="B8119" s="1">
        <v>374</v>
      </c>
      <c r="C8119" s="13" t="s">
        <v>47</v>
      </c>
      <c r="D8119" s="4">
        <v>44834</v>
      </c>
      <c r="E8119" s="4">
        <v>44853</v>
      </c>
      <c r="F8119" s="5">
        <v>-0.97428175390660288</v>
      </c>
      <c r="G8119" s="5">
        <f>'PG facts'!D24</f>
        <v>-3</v>
      </c>
      <c r="H8119" s="5">
        <f t="shared" si="252"/>
        <v>0.94922493599532631</v>
      </c>
      <c r="I8119" s="5">
        <f t="shared" si="253"/>
        <v>2.9228452617198086</v>
      </c>
    </row>
    <row r="8120" spans="1:9" ht="25" customHeight="1">
      <c r="A8120" s="1"/>
      <c r="B8120" s="1">
        <v>374</v>
      </c>
      <c r="C8120" s="13" t="s">
        <v>47</v>
      </c>
      <c r="D8120" s="4">
        <v>44926</v>
      </c>
      <c r="E8120" s="4">
        <v>44945</v>
      </c>
      <c r="F8120" s="5">
        <v>-1.7083333333333339</v>
      </c>
      <c r="G8120" s="5">
        <f>'PG facts'!D31</f>
        <v>-6</v>
      </c>
      <c r="H8120" s="5">
        <f t="shared" si="252"/>
        <v>2.9184027777777799</v>
      </c>
      <c r="I8120" s="5">
        <f t="shared" si="253"/>
        <v>10.250000000000004</v>
      </c>
    </row>
    <row r="8121" spans="1:9" ht="25" customHeight="1">
      <c r="A8121" s="1"/>
      <c r="B8121" s="1">
        <v>374</v>
      </c>
      <c r="C8121" s="13" t="s">
        <v>47</v>
      </c>
      <c r="D8121" s="4">
        <v>45016</v>
      </c>
      <c r="E8121" s="4">
        <v>45037</v>
      </c>
      <c r="F8121" s="5">
        <v>-0.51383557261676094</v>
      </c>
      <c r="G8121" s="5">
        <f>'PG facts'!D38</f>
        <v>-4</v>
      </c>
      <c r="H8121" s="5">
        <f t="shared" si="252"/>
        <v>0.26402699568639459</v>
      </c>
      <c r="I8121" s="5">
        <f t="shared" si="253"/>
        <v>2.0553422904670438</v>
      </c>
    </row>
    <row r="8122" spans="1:9" ht="25" customHeight="1">
      <c r="A8122" s="1"/>
      <c r="B8122" s="1">
        <v>374</v>
      </c>
      <c r="C8122" s="13" t="s">
        <v>47</v>
      </c>
      <c r="D8122" s="4">
        <v>45107</v>
      </c>
      <c r="E8122" s="4">
        <v>45135</v>
      </c>
      <c r="F8122" s="5">
        <v>-0.38380425982749156</v>
      </c>
      <c r="G8122" s="5">
        <f>'PG facts'!D45</f>
        <v>0</v>
      </c>
      <c r="H8122" s="5">
        <f t="shared" si="252"/>
        <v>0.14730570986172864</v>
      </c>
      <c r="I8122" s="5">
        <f t="shared" si="253"/>
        <v>0</v>
      </c>
    </row>
    <row r="8123" spans="1:9" ht="25" customHeight="1">
      <c r="A8123" s="1"/>
      <c r="B8123" s="1">
        <v>374</v>
      </c>
      <c r="C8123" s="13" t="s">
        <v>47</v>
      </c>
      <c r="D8123" s="4">
        <v>45199</v>
      </c>
      <c r="E8123" s="4">
        <v>45217</v>
      </c>
      <c r="F8123" s="5">
        <v>1.1893013232362026</v>
      </c>
      <c r="G8123" s="5">
        <f>'PG facts'!D52</f>
        <v>-3</v>
      </c>
      <c r="H8123" s="5">
        <f t="shared" si="252"/>
        <v>1.4144376374513825</v>
      </c>
      <c r="I8123" s="5">
        <f t="shared" si="253"/>
        <v>-3.5679039697086079</v>
      </c>
    </row>
    <row r="8124" spans="1:9" ht="25" customHeight="1">
      <c r="A8124" s="1"/>
      <c r="B8124" s="1">
        <v>374</v>
      </c>
      <c r="C8124" s="13" t="s">
        <v>47</v>
      </c>
      <c r="D8124" s="4">
        <v>45291</v>
      </c>
      <c r="E8124" s="4">
        <v>45314</v>
      </c>
      <c r="F8124" s="5">
        <v>2.2255192878338326</v>
      </c>
      <c r="G8124" s="5">
        <f>'PG facts'!D59</f>
        <v>-2</v>
      </c>
      <c r="H8124" s="5">
        <f t="shared" si="252"/>
        <v>4.9529361005204091</v>
      </c>
      <c r="I8124" s="5">
        <f t="shared" si="253"/>
        <v>-4.4510385756676651</v>
      </c>
    </row>
    <row r="8125" spans="1:9" ht="25" customHeight="1">
      <c r="A8125" s="1"/>
      <c r="B8125" s="1">
        <v>374</v>
      </c>
      <c r="C8125" s="13" t="s">
        <v>47</v>
      </c>
      <c r="D8125" s="4">
        <v>45382</v>
      </c>
      <c r="E8125" s="4">
        <v>45401</v>
      </c>
      <c r="F8125" s="5">
        <v>1.3726160091641626</v>
      </c>
      <c r="G8125" s="5">
        <f>'PG facts'!D66</f>
        <v>-3</v>
      </c>
      <c r="H8125" s="5">
        <f t="shared" si="252"/>
        <v>1.8840747086137526</v>
      </c>
      <c r="I8125" s="5">
        <f t="shared" si="253"/>
        <v>-4.1178480274924878</v>
      </c>
    </row>
    <row r="8126" spans="1:9" ht="25" customHeight="1">
      <c r="A8126" s="1"/>
      <c r="B8126" s="1">
        <v>374</v>
      </c>
      <c r="C8126" s="13" t="s">
        <v>47</v>
      </c>
      <c r="D8126" s="4">
        <v>45473</v>
      </c>
      <c r="E8126" s="4">
        <v>45503</v>
      </c>
      <c r="F8126" s="5">
        <v>2.2805943792830297</v>
      </c>
      <c r="G8126" s="5">
        <f>'PG facts'!D73</f>
        <v>-1</v>
      </c>
      <c r="H8126" s="5">
        <f t="shared" si="252"/>
        <v>5.2011107228173472</v>
      </c>
      <c r="I8126" s="5">
        <f t="shared" si="253"/>
        <v>-2.2805943792830297</v>
      </c>
    </row>
    <row r="8127" spans="1:9" ht="25" customHeight="1">
      <c r="A8127" s="1"/>
      <c r="B8127" s="1">
        <v>374</v>
      </c>
      <c r="C8127" s="13" t="s">
        <v>47</v>
      </c>
      <c r="D8127" s="4">
        <v>45565</v>
      </c>
      <c r="E8127" s="4">
        <v>45583</v>
      </c>
      <c r="F8127" s="5">
        <v>2.6501995362399722</v>
      </c>
      <c r="G8127" s="5">
        <f>'PG facts'!D80</f>
        <v>-1</v>
      </c>
      <c r="H8127" s="5">
        <f t="shared" si="252"/>
        <v>7.0235575818865632</v>
      </c>
      <c r="I8127" s="5">
        <f t="shared" si="253"/>
        <v>-2.6501995362399722</v>
      </c>
    </row>
    <row r="8128" spans="1:9" ht="25" customHeight="1">
      <c r="A8128" s="1"/>
      <c r="B8128" s="1">
        <v>374</v>
      </c>
      <c r="C8128" s="13" t="s">
        <v>47</v>
      </c>
      <c r="D8128" s="4">
        <v>45657</v>
      </c>
      <c r="E8128" s="4">
        <v>45679</v>
      </c>
      <c r="F8128" s="5">
        <v>2.7872397144634409</v>
      </c>
      <c r="G8128" s="5">
        <f>'PG facts'!D87</f>
        <v>4</v>
      </c>
      <c r="H8128" s="5">
        <f t="shared" si="252"/>
        <v>7.7687052258822433</v>
      </c>
      <c r="I8128" s="5">
        <f t="shared" si="253"/>
        <v>11.148958857853764</v>
      </c>
    </row>
    <row r="8129" spans="1:9" ht="25" customHeight="1">
      <c r="A8129" s="1"/>
      <c r="B8129" s="1">
        <v>374</v>
      </c>
      <c r="C8129" s="13" t="s">
        <v>47</v>
      </c>
      <c r="D8129" s="4">
        <v>45747</v>
      </c>
      <c r="E8129" s="4">
        <v>45771</v>
      </c>
      <c r="F8129" s="5">
        <v>3.7498513143808809</v>
      </c>
      <c r="G8129" s="5">
        <f>'PG facts'!D94</f>
        <v>-2</v>
      </c>
      <c r="H8129" s="5">
        <f t="shared" si="252"/>
        <v>14.06138487996402</v>
      </c>
      <c r="I8129" s="5">
        <f t="shared" si="253"/>
        <v>-7.4997026287617619</v>
      </c>
    </row>
    <row r="8130" spans="1:9" ht="25" customHeight="1">
      <c r="A8130" s="1"/>
      <c r="B8130" s="1">
        <v>374</v>
      </c>
      <c r="C8130" s="13" t="s">
        <v>47</v>
      </c>
      <c r="D8130" s="4">
        <v>45838</v>
      </c>
      <c r="E8130" s="4">
        <v>45867</v>
      </c>
      <c r="F8130" s="5">
        <v>3.2332744751814912</v>
      </c>
      <c r="G8130" s="5">
        <f>'PG facts'!D101</f>
        <v>0</v>
      </c>
      <c r="H8130" s="5">
        <f t="shared" si="252"/>
        <v>10.454063831860148</v>
      </c>
      <c r="I8130" s="5">
        <f t="shared" si="253"/>
        <v>0</v>
      </c>
    </row>
    <row r="8131" spans="1:9" ht="25" customHeight="1">
      <c r="A8131" s="1"/>
      <c r="B8131" s="1">
        <v>374</v>
      </c>
      <c r="C8131" s="13" t="s">
        <v>47</v>
      </c>
      <c r="D8131" s="4">
        <v>45930</v>
      </c>
      <c r="E8131" s="4">
        <v>45954</v>
      </c>
      <c r="F8131" s="5">
        <v>2.956973610222402</v>
      </c>
      <c r="G8131" s="5">
        <f>'PG facts'!D108</f>
        <v>0</v>
      </c>
      <c r="H8131" s="5">
        <f t="shared" si="252"/>
        <v>8.7436929315517062</v>
      </c>
      <c r="I8131" s="5">
        <f t="shared" si="253"/>
        <v>0</v>
      </c>
    </row>
    <row r="8132" spans="1:9" ht="25" customHeight="1">
      <c r="A8132" s="1"/>
      <c r="B8132" s="1">
        <v>374</v>
      </c>
      <c r="C8132" s="13" t="s">
        <v>50</v>
      </c>
      <c r="D8132" s="4">
        <v>44742</v>
      </c>
      <c r="E8132" s="4">
        <v>44771</v>
      </c>
      <c r="F8132" s="5">
        <v>3.5989104881054779</v>
      </c>
      <c r="G8132" s="5">
        <f>'PG facts'!D17</f>
        <v>0</v>
      </c>
      <c r="H8132" s="5">
        <f t="shared" si="252"/>
        <v>12.952156701395609</v>
      </c>
      <c r="I8132" s="5">
        <f t="shared" si="253"/>
        <v>0</v>
      </c>
    </row>
    <row r="8133" spans="1:9" ht="25" customHeight="1">
      <c r="A8133" s="1"/>
      <c r="B8133" s="1">
        <v>374</v>
      </c>
      <c r="C8133" s="13" t="s">
        <v>50</v>
      </c>
      <c r="D8133" s="4">
        <v>44834</v>
      </c>
      <c r="E8133" s="4">
        <v>44853</v>
      </c>
      <c r="F8133" s="5">
        <v>-3.7966210073037132E-2</v>
      </c>
      <c r="G8133" s="5">
        <f>'PG facts'!D24</f>
        <v>-3</v>
      </c>
      <c r="H8133" s="5">
        <f t="shared" si="252"/>
        <v>1.4414331073099862E-3</v>
      </c>
      <c r="I8133" s="5">
        <f t="shared" si="253"/>
        <v>0.1138986302191114</v>
      </c>
    </row>
    <row r="8134" spans="1:9" ht="25" customHeight="1">
      <c r="A8134" s="1"/>
      <c r="B8134" s="1">
        <v>374</v>
      </c>
      <c r="C8134" s="13" t="s">
        <v>50</v>
      </c>
      <c r="D8134" s="4">
        <v>44926</v>
      </c>
      <c r="E8134" s="4">
        <v>44945</v>
      </c>
      <c r="F8134" s="5">
        <v>-0.97428175390660288</v>
      </c>
      <c r="G8134" s="5">
        <f>'PG facts'!D31</f>
        <v>-6</v>
      </c>
      <c r="H8134" s="5">
        <f t="shared" ref="H8134:H8197" si="254">F8134^2</f>
        <v>0.94922493599532631</v>
      </c>
      <c r="I8134" s="5">
        <f t="shared" ref="I8134:I8197" si="255">F8134*G8134</f>
        <v>5.8456905234396173</v>
      </c>
    </row>
    <row r="8135" spans="1:9" ht="25" customHeight="1">
      <c r="A8135" s="1"/>
      <c r="B8135" s="1">
        <v>374</v>
      </c>
      <c r="C8135" s="13" t="s">
        <v>50</v>
      </c>
      <c r="D8135" s="4">
        <v>45016</v>
      </c>
      <c r="E8135" s="4">
        <v>45037</v>
      </c>
      <c r="F8135" s="5">
        <v>-1.7083333333333339</v>
      </c>
      <c r="G8135" s="5">
        <f>'PG facts'!D38</f>
        <v>-4</v>
      </c>
      <c r="H8135" s="5">
        <f t="shared" si="254"/>
        <v>2.9184027777777799</v>
      </c>
      <c r="I8135" s="5">
        <f t="shared" si="255"/>
        <v>6.8333333333333357</v>
      </c>
    </row>
    <row r="8136" spans="1:9" ht="25" customHeight="1">
      <c r="A8136" s="1"/>
      <c r="B8136" s="1">
        <v>374</v>
      </c>
      <c r="C8136" s="13" t="s">
        <v>50</v>
      </c>
      <c r="D8136" s="4">
        <v>45107</v>
      </c>
      <c r="E8136" s="4">
        <v>45135</v>
      </c>
      <c r="F8136" s="5">
        <v>-0.51383557261676094</v>
      </c>
      <c r="G8136" s="5">
        <f>'PG facts'!D45</f>
        <v>0</v>
      </c>
      <c r="H8136" s="5">
        <f t="shared" si="254"/>
        <v>0.26402699568639459</v>
      </c>
      <c r="I8136" s="5">
        <f t="shared" si="255"/>
        <v>0</v>
      </c>
    </row>
    <row r="8137" spans="1:9" ht="25" customHeight="1">
      <c r="A8137" s="1"/>
      <c r="B8137" s="1">
        <v>374</v>
      </c>
      <c r="C8137" s="13" t="s">
        <v>50</v>
      </c>
      <c r="D8137" s="4">
        <v>45199</v>
      </c>
      <c r="E8137" s="4">
        <v>45217</v>
      </c>
      <c r="F8137" s="5">
        <v>-0.38380425982749156</v>
      </c>
      <c r="G8137" s="5">
        <f>'PG facts'!D52</f>
        <v>-3</v>
      </c>
      <c r="H8137" s="5">
        <f t="shared" si="254"/>
        <v>0.14730570986172864</v>
      </c>
      <c r="I8137" s="5">
        <f t="shared" si="255"/>
        <v>1.1514127794824747</v>
      </c>
    </row>
    <row r="8138" spans="1:9" ht="25" customHeight="1">
      <c r="A8138" s="1"/>
      <c r="B8138" s="1">
        <v>374</v>
      </c>
      <c r="C8138" s="13" t="s">
        <v>50</v>
      </c>
      <c r="D8138" s="4">
        <v>45291</v>
      </c>
      <c r="E8138" s="4">
        <v>45314</v>
      </c>
      <c r="F8138" s="5">
        <v>1.1893013232362026</v>
      </c>
      <c r="G8138" s="5">
        <f>'PG facts'!D59</f>
        <v>-2</v>
      </c>
      <c r="H8138" s="5">
        <f t="shared" si="254"/>
        <v>1.4144376374513825</v>
      </c>
      <c r="I8138" s="5">
        <f t="shared" si="255"/>
        <v>-2.3786026464724053</v>
      </c>
    </row>
    <row r="8139" spans="1:9" ht="25" customHeight="1">
      <c r="A8139" s="1"/>
      <c r="B8139" s="1">
        <v>374</v>
      </c>
      <c r="C8139" s="13" t="s">
        <v>50</v>
      </c>
      <c r="D8139" s="4">
        <v>45382</v>
      </c>
      <c r="E8139" s="4">
        <v>45401</v>
      </c>
      <c r="F8139" s="5">
        <v>2.2255192878338326</v>
      </c>
      <c r="G8139" s="5">
        <f>'PG facts'!D66</f>
        <v>-3</v>
      </c>
      <c r="H8139" s="5">
        <f t="shared" si="254"/>
        <v>4.9529361005204091</v>
      </c>
      <c r="I8139" s="5">
        <f t="shared" si="255"/>
        <v>-6.6765578635014977</v>
      </c>
    </row>
    <row r="8140" spans="1:9" ht="25" customHeight="1">
      <c r="A8140" s="1"/>
      <c r="B8140" s="1">
        <v>374</v>
      </c>
      <c r="C8140" s="13" t="s">
        <v>50</v>
      </c>
      <c r="D8140" s="4">
        <v>45473</v>
      </c>
      <c r="E8140" s="4">
        <v>45503</v>
      </c>
      <c r="F8140" s="5">
        <v>1.3726160091641626</v>
      </c>
      <c r="G8140" s="5">
        <f>'PG facts'!D73</f>
        <v>-1</v>
      </c>
      <c r="H8140" s="5">
        <f t="shared" si="254"/>
        <v>1.8840747086137526</v>
      </c>
      <c r="I8140" s="5">
        <f t="shared" si="255"/>
        <v>-1.3726160091641626</v>
      </c>
    </row>
    <row r="8141" spans="1:9" ht="25" customHeight="1">
      <c r="A8141" s="1"/>
      <c r="B8141" s="1">
        <v>374</v>
      </c>
      <c r="C8141" s="13" t="s">
        <v>50</v>
      </c>
      <c r="D8141" s="4">
        <v>45565</v>
      </c>
      <c r="E8141" s="4">
        <v>45583</v>
      </c>
      <c r="F8141" s="5">
        <v>2.2805943792830297</v>
      </c>
      <c r="G8141" s="5">
        <f>'PG facts'!D80</f>
        <v>-1</v>
      </c>
      <c r="H8141" s="5">
        <f t="shared" si="254"/>
        <v>5.2011107228173472</v>
      </c>
      <c r="I8141" s="5">
        <f t="shared" si="255"/>
        <v>-2.2805943792830297</v>
      </c>
    </row>
    <row r="8142" spans="1:9" ht="25" customHeight="1">
      <c r="A8142" s="1"/>
      <c r="B8142" s="1">
        <v>374</v>
      </c>
      <c r="C8142" s="13" t="s">
        <v>50</v>
      </c>
      <c r="D8142" s="4">
        <v>45657</v>
      </c>
      <c r="E8142" s="4">
        <v>45679</v>
      </c>
      <c r="F8142" s="5">
        <v>2.6501995362399722</v>
      </c>
      <c r="G8142" s="5">
        <f>'PG facts'!D87</f>
        <v>4</v>
      </c>
      <c r="H8142" s="5">
        <f t="shared" si="254"/>
        <v>7.0235575818865632</v>
      </c>
      <c r="I8142" s="5">
        <f t="shared" si="255"/>
        <v>10.600798144959889</v>
      </c>
    </row>
    <row r="8143" spans="1:9" ht="25" customHeight="1">
      <c r="A8143" s="1"/>
      <c r="B8143" s="1">
        <v>374</v>
      </c>
      <c r="C8143" s="13" t="s">
        <v>50</v>
      </c>
      <c r="D8143" s="4">
        <v>45747</v>
      </c>
      <c r="E8143" s="4">
        <v>45771</v>
      </c>
      <c r="F8143" s="5">
        <v>2.7872397144634409</v>
      </c>
      <c r="G8143" s="5">
        <f>'PG facts'!D94</f>
        <v>-2</v>
      </c>
      <c r="H8143" s="5">
        <f t="shared" si="254"/>
        <v>7.7687052258822433</v>
      </c>
      <c r="I8143" s="5">
        <f t="shared" si="255"/>
        <v>-5.5744794289268818</v>
      </c>
    </row>
    <row r="8144" spans="1:9" ht="25" customHeight="1">
      <c r="A8144" s="1"/>
      <c r="B8144" s="1">
        <v>374</v>
      </c>
      <c r="C8144" s="13" t="s">
        <v>50</v>
      </c>
      <c r="D8144" s="4">
        <v>45838</v>
      </c>
      <c r="E8144" s="4">
        <v>45867</v>
      </c>
      <c r="F8144" s="5">
        <v>3.7498513143808809</v>
      </c>
      <c r="G8144" s="5">
        <f>'PG facts'!D101</f>
        <v>0</v>
      </c>
      <c r="H8144" s="5">
        <f t="shared" si="254"/>
        <v>14.06138487996402</v>
      </c>
      <c r="I8144" s="5">
        <f t="shared" si="255"/>
        <v>0</v>
      </c>
    </row>
    <row r="8145" spans="1:9" ht="25" customHeight="1">
      <c r="A8145" s="1"/>
      <c r="B8145" s="1">
        <v>374</v>
      </c>
      <c r="C8145" s="13" t="s">
        <v>50</v>
      </c>
      <c r="D8145" s="4">
        <v>45930</v>
      </c>
      <c r="E8145" s="4">
        <v>45954</v>
      </c>
      <c r="F8145" s="5">
        <v>3.2332744751814912</v>
      </c>
      <c r="G8145" s="5">
        <f>'PG facts'!D108</f>
        <v>0</v>
      </c>
      <c r="H8145" s="5">
        <f t="shared" si="254"/>
        <v>10.454063831860148</v>
      </c>
      <c r="I8145" s="5">
        <f t="shared" si="255"/>
        <v>0</v>
      </c>
    </row>
    <row r="8146" spans="1:9" ht="25" customHeight="1">
      <c r="A8146" s="1"/>
      <c r="B8146" s="1">
        <v>375</v>
      </c>
      <c r="C8146" s="13" t="s">
        <v>47</v>
      </c>
      <c r="D8146" s="4">
        <v>44651</v>
      </c>
      <c r="E8146" s="4">
        <v>44671</v>
      </c>
      <c r="F8146" s="5">
        <v>3.5989104881054779</v>
      </c>
      <c r="G8146" s="5">
        <f>'PG facts'!D10</f>
        <v>2</v>
      </c>
      <c r="H8146" s="5">
        <f t="shared" si="254"/>
        <v>12.952156701395609</v>
      </c>
      <c r="I8146" s="5">
        <f t="shared" si="255"/>
        <v>7.1978209762109557</v>
      </c>
    </row>
    <row r="8147" spans="1:9" ht="25" customHeight="1">
      <c r="A8147" s="1"/>
      <c r="B8147" s="1">
        <v>375</v>
      </c>
      <c r="C8147" s="13" t="s">
        <v>47</v>
      </c>
      <c r="D8147" s="4">
        <v>44742</v>
      </c>
      <c r="E8147" s="4">
        <v>44771</v>
      </c>
      <c r="F8147" s="5">
        <v>-3.7966210073037132E-2</v>
      </c>
      <c r="G8147" s="5">
        <f>'PG facts'!D17</f>
        <v>0</v>
      </c>
      <c r="H8147" s="5">
        <f t="shared" si="254"/>
        <v>1.4414331073099862E-3</v>
      </c>
      <c r="I8147" s="5">
        <f t="shared" si="255"/>
        <v>0</v>
      </c>
    </row>
    <row r="8148" spans="1:9" ht="25" customHeight="1">
      <c r="A8148" s="1"/>
      <c r="B8148" s="1">
        <v>375</v>
      </c>
      <c r="C8148" s="13" t="s">
        <v>47</v>
      </c>
      <c r="D8148" s="4">
        <v>44834</v>
      </c>
      <c r="E8148" s="4">
        <v>44853</v>
      </c>
      <c r="F8148" s="5">
        <v>-0.97428175390660288</v>
      </c>
      <c r="G8148" s="5">
        <f>'PG facts'!D24</f>
        <v>-3</v>
      </c>
      <c r="H8148" s="5">
        <f t="shared" si="254"/>
        <v>0.94922493599532631</v>
      </c>
      <c r="I8148" s="5">
        <f t="shared" si="255"/>
        <v>2.9228452617198086</v>
      </c>
    </row>
    <row r="8149" spans="1:9" ht="25" customHeight="1">
      <c r="A8149" s="1"/>
      <c r="B8149" s="1">
        <v>375</v>
      </c>
      <c r="C8149" s="13" t="s">
        <v>47</v>
      </c>
      <c r="D8149" s="4">
        <v>44926</v>
      </c>
      <c r="E8149" s="4">
        <v>44945</v>
      </c>
      <c r="F8149" s="5">
        <v>-1.7083333333333339</v>
      </c>
      <c r="G8149" s="5">
        <f>'PG facts'!D31</f>
        <v>-6</v>
      </c>
      <c r="H8149" s="5">
        <f t="shared" si="254"/>
        <v>2.9184027777777799</v>
      </c>
      <c r="I8149" s="5">
        <f t="shared" si="255"/>
        <v>10.250000000000004</v>
      </c>
    </row>
    <row r="8150" spans="1:9" ht="25" customHeight="1">
      <c r="A8150" s="1"/>
      <c r="B8150" s="1">
        <v>375</v>
      </c>
      <c r="C8150" s="13" t="s">
        <v>47</v>
      </c>
      <c r="D8150" s="4">
        <v>45016</v>
      </c>
      <c r="E8150" s="4">
        <v>45037</v>
      </c>
      <c r="F8150" s="5">
        <v>-0.51383557261676094</v>
      </c>
      <c r="G8150" s="5">
        <f>'PG facts'!D38</f>
        <v>-4</v>
      </c>
      <c r="H8150" s="5">
        <f t="shared" si="254"/>
        <v>0.26402699568639459</v>
      </c>
      <c r="I8150" s="5">
        <f t="shared" si="255"/>
        <v>2.0553422904670438</v>
      </c>
    </row>
    <row r="8151" spans="1:9" ht="25" customHeight="1">
      <c r="A8151" s="1"/>
      <c r="B8151" s="1">
        <v>375</v>
      </c>
      <c r="C8151" s="13" t="s">
        <v>47</v>
      </c>
      <c r="D8151" s="4">
        <v>45107</v>
      </c>
      <c r="E8151" s="4">
        <v>45135</v>
      </c>
      <c r="F8151" s="5">
        <v>-0.38380425982749156</v>
      </c>
      <c r="G8151" s="5">
        <f>'PG facts'!D45</f>
        <v>0</v>
      </c>
      <c r="H8151" s="5">
        <f t="shared" si="254"/>
        <v>0.14730570986172864</v>
      </c>
      <c r="I8151" s="5">
        <f t="shared" si="255"/>
        <v>0</v>
      </c>
    </row>
    <row r="8152" spans="1:9" ht="25" customHeight="1">
      <c r="A8152" s="1"/>
      <c r="B8152" s="1">
        <v>375</v>
      </c>
      <c r="C8152" s="13" t="s">
        <v>47</v>
      </c>
      <c r="D8152" s="4">
        <v>45199</v>
      </c>
      <c r="E8152" s="4">
        <v>45217</v>
      </c>
      <c r="F8152" s="5">
        <v>1.1893013232362026</v>
      </c>
      <c r="G8152" s="5">
        <f>'PG facts'!D52</f>
        <v>-3</v>
      </c>
      <c r="H8152" s="5">
        <f t="shared" si="254"/>
        <v>1.4144376374513825</v>
      </c>
      <c r="I8152" s="5">
        <f t="shared" si="255"/>
        <v>-3.5679039697086079</v>
      </c>
    </row>
    <row r="8153" spans="1:9" ht="25" customHeight="1">
      <c r="A8153" s="1"/>
      <c r="B8153" s="1">
        <v>375</v>
      </c>
      <c r="C8153" s="13" t="s">
        <v>47</v>
      </c>
      <c r="D8153" s="4">
        <v>45291</v>
      </c>
      <c r="E8153" s="4">
        <v>45314</v>
      </c>
      <c r="F8153" s="5">
        <v>2.2255192878338326</v>
      </c>
      <c r="G8153" s="5">
        <f>'PG facts'!D59</f>
        <v>-2</v>
      </c>
      <c r="H8153" s="5">
        <f t="shared" si="254"/>
        <v>4.9529361005204091</v>
      </c>
      <c r="I8153" s="5">
        <f t="shared" si="255"/>
        <v>-4.4510385756676651</v>
      </c>
    </row>
    <row r="8154" spans="1:9" ht="25" customHeight="1">
      <c r="A8154" s="1"/>
      <c r="B8154" s="1">
        <v>375</v>
      </c>
      <c r="C8154" s="13" t="s">
        <v>47</v>
      </c>
      <c r="D8154" s="4">
        <v>45382</v>
      </c>
      <c r="E8154" s="4">
        <v>45401</v>
      </c>
      <c r="F8154" s="5">
        <v>1.3726160091641626</v>
      </c>
      <c r="G8154" s="5">
        <f>'PG facts'!D66</f>
        <v>-3</v>
      </c>
      <c r="H8154" s="5">
        <f t="shared" si="254"/>
        <v>1.8840747086137526</v>
      </c>
      <c r="I8154" s="5">
        <f t="shared" si="255"/>
        <v>-4.1178480274924878</v>
      </c>
    </row>
    <row r="8155" spans="1:9" ht="25" customHeight="1">
      <c r="A8155" s="1"/>
      <c r="B8155" s="1">
        <v>375</v>
      </c>
      <c r="C8155" s="13" t="s">
        <v>47</v>
      </c>
      <c r="D8155" s="4">
        <v>45473</v>
      </c>
      <c r="E8155" s="4">
        <v>45503</v>
      </c>
      <c r="F8155" s="5">
        <v>2.2805943792830297</v>
      </c>
      <c r="G8155" s="5">
        <f>'PG facts'!D73</f>
        <v>-1</v>
      </c>
      <c r="H8155" s="5">
        <f t="shared" si="254"/>
        <v>5.2011107228173472</v>
      </c>
      <c r="I8155" s="5">
        <f t="shared" si="255"/>
        <v>-2.2805943792830297</v>
      </c>
    </row>
    <row r="8156" spans="1:9" ht="25" customHeight="1">
      <c r="A8156" s="1"/>
      <c r="B8156" s="1">
        <v>375</v>
      </c>
      <c r="C8156" s="13" t="s">
        <v>47</v>
      </c>
      <c r="D8156" s="4">
        <v>45565</v>
      </c>
      <c r="E8156" s="4">
        <v>45583</v>
      </c>
      <c r="F8156" s="5">
        <v>2.6501995362399722</v>
      </c>
      <c r="G8156" s="5">
        <f>'PG facts'!D80</f>
        <v>-1</v>
      </c>
      <c r="H8156" s="5">
        <f t="shared" si="254"/>
        <v>7.0235575818865632</v>
      </c>
      <c r="I8156" s="5">
        <f t="shared" si="255"/>
        <v>-2.6501995362399722</v>
      </c>
    </row>
    <row r="8157" spans="1:9" ht="25" customHeight="1">
      <c r="A8157" s="1"/>
      <c r="B8157" s="1">
        <v>375</v>
      </c>
      <c r="C8157" s="13" t="s">
        <v>47</v>
      </c>
      <c r="D8157" s="4">
        <v>45657</v>
      </c>
      <c r="E8157" s="4">
        <v>45679</v>
      </c>
      <c r="F8157" s="5">
        <v>2.7872397144634409</v>
      </c>
      <c r="G8157" s="5">
        <f>'PG facts'!D87</f>
        <v>4</v>
      </c>
      <c r="H8157" s="5">
        <f t="shared" si="254"/>
        <v>7.7687052258822433</v>
      </c>
      <c r="I8157" s="5">
        <f t="shared" si="255"/>
        <v>11.148958857853764</v>
      </c>
    </row>
    <row r="8158" spans="1:9" ht="25" customHeight="1">
      <c r="A8158" s="1"/>
      <c r="B8158" s="1">
        <v>375</v>
      </c>
      <c r="C8158" s="13" t="s">
        <v>47</v>
      </c>
      <c r="D8158" s="4">
        <v>45747</v>
      </c>
      <c r="E8158" s="4">
        <v>45771</v>
      </c>
      <c r="F8158" s="5">
        <v>3.7498513143808809</v>
      </c>
      <c r="G8158" s="5">
        <f>'PG facts'!D94</f>
        <v>-2</v>
      </c>
      <c r="H8158" s="5">
        <f t="shared" si="254"/>
        <v>14.06138487996402</v>
      </c>
      <c r="I8158" s="5">
        <f t="shared" si="255"/>
        <v>-7.4997026287617619</v>
      </c>
    </row>
    <row r="8159" spans="1:9" ht="25" customHeight="1">
      <c r="A8159" s="1"/>
      <c r="B8159" s="1">
        <v>375</v>
      </c>
      <c r="C8159" s="13" t="s">
        <v>47</v>
      </c>
      <c r="D8159" s="4">
        <v>45838</v>
      </c>
      <c r="E8159" s="4">
        <v>45867</v>
      </c>
      <c r="F8159" s="5">
        <v>3.2332744751814912</v>
      </c>
      <c r="G8159" s="5">
        <f>'PG facts'!D101</f>
        <v>0</v>
      </c>
      <c r="H8159" s="5">
        <f t="shared" si="254"/>
        <v>10.454063831860148</v>
      </c>
      <c r="I8159" s="5">
        <f t="shared" si="255"/>
        <v>0</v>
      </c>
    </row>
    <row r="8160" spans="1:9" ht="25" customHeight="1">
      <c r="A8160" s="1"/>
      <c r="B8160" s="1">
        <v>375</v>
      </c>
      <c r="C8160" s="13" t="s">
        <v>47</v>
      </c>
      <c r="D8160" s="4">
        <v>45930</v>
      </c>
      <c r="E8160" s="4">
        <v>45954</v>
      </c>
      <c r="F8160" s="5">
        <v>3.0141740833381725</v>
      </c>
      <c r="G8160" s="5">
        <f>'PG facts'!D108</f>
        <v>0</v>
      </c>
      <c r="H8160" s="5">
        <f t="shared" si="254"/>
        <v>9.0852454046675124</v>
      </c>
      <c r="I8160" s="5">
        <f t="shared" si="255"/>
        <v>0</v>
      </c>
    </row>
    <row r="8161" spans="1:9" ht="25" customHeight="1">
      <c r="A8161" s="1"/>
      <c r="B8161" s="1">
        <v>375</v>
      </c>
      <c r="C8161" s="13" t="s">
        <v>50</v>
      </c>
      <c r="D8161" s="4">
        <v>44742</v>
      </c>
      <c r="E8161" s="4">
        <v>44771</v>
      </c>
      <c r="F8161" s="5">
        <v>3.5989104881054779</v>
      </c>
      <c r="G8161" s="5">
        <f>'PG facts'!D17</f>
        <v>0</v>
      </c>
      <c r="H8161" s="5">
        <f t="shared" si="254"/>
        <v>12.952156701395609</v>
      </c>
      <c r="I8161" s="5">
        <f t="shared" si="255"/>
        <v>0</v>
      </c>
    </row>
    <row r="8162" spans="1:9" ht="25" customHeight="1">
      <c r="A8162" s="1"/>
      <c r="B8162" s="1">
        <v>375</v>
      </c>
      <c r="C8162" s="13" t="s">
        <v>50</v>
      </c>
      <c r="D8162" s="4">
        <v>44834</v>
      </c>
      <c r="E8162" s="4">
        <v>44853</v>
      </c>
      <c r="F8162" s="5">
        <v>-3.7966210073037132E-2</v>
      </c>
      <c r="G8162" s="5">
        <f>'PG facts'!D24</f>
        <v>-3</v>
      </c>
      <c r="H8162" s="5">
        <f t="shared" si="254"/>
        <v>1.4414331073099862E-3</v>
      </c>
      <c r="I8162" s="5">
        <f t="shared" si="255"/>
        <v>0.1138986302191114</v>
      </c>
    </row>
    <row r="8163" spans="1:9" ht="25" customHeight="1">
      <c r="A8163" s="1"/>
      <c r="B8163" s="1">
        <v>375</v>
      </c>
      <c r="C8163" s="13" t="s">
        <v>50</v>
      </c>
      <c r="D8163" s="4">
        <v>44926</v>
      </c>
      <c r="E8163" s="4">
        <v>44945</v>
      </c>
      <c r="F8163" s="5">
        <v>-0.97428175390660288</v>
      </c>
      <c r="G8163" s="5">
        <f>'PG facts'!D31</f>
        <v>-6</v>
      </c>
      <c r="H8163" s="5">
        <f t="shared" si="254"/>
        <v>0.94922493599532631</v>
      </c>
      <c r="I8163" s="5">
        <f t="shared" si="255"/>
        <v>5.8456905234396173</v>
      </c>
    </row>
    <row r="8164" spans="1:9" ht="25" customHeight="1">
      <c r="A8164" s="1"/>
      <c r="B8164" s="1">
        <v>375</v>
      </c>
      <c r="C8164" s="13" t="s">
        <v>50</v>
      </c>
      <c r="D8164" s="4">
        <v>45016</v>
      </c>
      <c r="E8164" s="4">
        <v>45037</v>
      </c>
      <c r="F8164" s="5">
        <v>-1.7083333333333339</v>
      </c>
      <c r="G8164" s="5">
        <f>'PG facts'!D38</f>
        <v>-4</v>
      </c>
      <c r="H8164" s="5">
        <f t="shared" si="254"/>
        <v>2.9184027777777799</v>
      </c>
      <c r="I8164" s="5">
        <f t="shared" si="255"/>
        <v>6.8333333333333357</v>
      </c>
    </row>
    <row r="8165" spans="1:9" ht="25" customHeight="1">
      <c r="A8165" s="1"/>
      <c r="B8165" s="1">
        <v>375</v>
      </c>
      <c r="C8165" s="13" t="s">
        <v>50</v>
      </c>
      <c r="D8165" s="4">
        <v>45107</v>
      </c>
      <c r="E8165" s="4">
        <v>45135</v>
      </c>
      <c r="F8165" s="5">
        <v>-0.51383557261676094</v>
      </c>
      <c r="G8165" s="5">
        <f>'PG facts'!D45</f>
        <v>0</v>
      </c>
      <c r="H8165" s="5">
        <f t="shared" si="254"/>
        <v>0.26402699568639459</v>
      </c>
      <c r="I8165" s="5">
        <f t="shared" si="255"/>
        <v>0</v>
      </c>
    </row>
    <row r="8166" spans="1:9" ht="25" customHeight="1">
      <c r="A8166" s="1"/>
      <c r="B8166" s="1">
        <v>375</v>
      </c>
      <c r="C8166" s="13" t="s">
        <v>50</v>
      </c>
      <c r="D8166" s="4">
        <v>45199</v>
      </c>
      <c r="E8166" s="4">
        <v>45217</v>
      </c>
      <c r="F8166" s="5">
        <v>-0.38380425982749156</v>
      </c>
      <c r="G8166" s="5">
        <f>'PG facts'!D52</f>
        <v>-3</v>
      </c>
      <c r="H8166" s="5">
        <f t="shared" si="254"/>
        <v>0.14730570986172864</v>
      </c>
      <c r="I8166" s="5">
        <f t="shared" si="255"/>
        <v>1.1514127794824747</v>
      </c>
    </row>
    <row r="8167" spans="1:9" ht="25" customHeight="1">
      <c r="A8167" s="1"/>
      <c r="B8167" s="1">
        <v>375</v>
      </c>
      <c r="C8167" s="13" t="s">
        <v>50</v>
      </c>
      <c r="D8167" s="4">
        <v>45291</v>
      </c>
      <c r="E8167" s="4">
        <v>45314</v>
      </c>
      <c r="F8167" s="5">
        <v>1.1893013232362026</v>
      </c>
      <c r="G8167" s="5">
        <f>'PG facts'!D59</f>
        <v>-2</v>
      </c>
      <c r="H8167" s="5">
        <f t="shared" si="254"/>
        <v>1.4144376374513825</v>
      </c>
      <c r="I8167" s="5">
        <f t="shared" si="255"/>
        <v>-2.3786026464724053</v>
      </c>
    </row>
    <row r="8168" spans="1:9" ht="25" customHeight="1">
      <c r="A8168" s="1"/>
      <c r="B8168" s="1">
        <v>375</v>
      </c>
      <c r="C8168" s="13" t="s">
        <v>50</v>
      </c>
      <c r="D8168" s="4">
        <v>45382</v>
      </c>
      <c r="E8168" s="4">
        <v>45401</v>
      </c>
      <c r="F8168" s="5">
        <v>2.2255192878338326</v>
      </c>
      <c r="G8168" s="5">
        <f>'PG facts'!D66</f>
        <v>-3</v>
      </c>
      <c r="H8168" s="5">
        <f t="shared" si="254"/>
        <v>4.9529361005204091</v>
      </c>
      <c r="I8168" s="5">
        <f t="shared" si="255"/>
        <v>-6.6765578635014977</v>
      </c>
    </row>
    <row r="8169" spans="1:9" ht="25" customHeight="1">
      <c r="A8169" s="1"/>
      <c r="B8169" s="1">
        <v>375</v>
      </c>
      <c r="C8169" s="13" t="s">
        <v>50</v>
      </c>
      <c r="D8169" s="4">
        <v>45473</v>
      </c>
      <c r="E8169" s="4">
        <v>45503</v>
      </c>
      <c r="F8169" s="5">
        <v>1.3726160091641626</v>
      </c>
      <c r="G8169" s="5">
        <f>'PG facts'!D73</f>
        <v>-1</v>
      </c>
      <c r="H8169" s="5">
        <f t="shared" si="254"/>
        <v>1.8840747086137526</v>
      </c>
      <c r="I8169" s="5">
        <f t="shared" si="255"/>
        <v>-1.3726160091641626</v>
      </c>
    </row>
    <row r="8170" spans="1:9" ht="25" customHeight="1">
      <c r="A8170" s="1"/>
      <c r="B8170" s="1">
        <v>375</v>
      </c>
      <c r="C8170" s="13" t="s">
        <v>50</v>
      </c>
      <c r="D8170" s="4">
        <v>45565</v>
      </c>
      <c r="E8170" s="4">
        <v>45583</v>
      </c>
      <c r="F8170" s="5">
        <v>2.2805943792830297</v>
      </c>
      <c r="G8170" s="5">
        <f>'PG facts'!D80</f>
        <v>-1</v>
      </c>
      <c r="H8170" s="5">
        <f t="shared" si="254"/>
        <v>5.2011107228173472</v>
      </c>
      <c r="I8170" s="5">
        <f t="shared" si="255"/>
        <v>-2.2805943792830297</v>
      </c>
    </row>
    <row r="8171" spans="1:9" ht="25" customHeight="1">
      <c r="A8171" s="1"/>
      <c r="B8171" s="1">
        <v>375</v>
      </c>
      <c r="C8171" s="13" t="s">
        <v>50</v>
      </c>
      <c r="D8171" s="4">
        <v>45657</v>
      </c>
      <c r="E8171" s="4">
        <v>45679</v>
      </c>
      <c r="F8171" s="5">
        <v>2.6501995362399722</v>
      </c>
      <c r="G8171" s="5">
        <f>'PG facts'!D87</f>
        <v>4</v>
      </c>
      <c r="H8171" s="5">
        <f t="shared" si="254"/>
        <v>7.0235575818865632</v>
      </c>
      <c r="I8171" s="5">
        <f t="shared" si="255"/>
        <v>10.600798144959889</v>
      </c>
    </row>
    <row r="8172" spans="1:9" ht="25" customHeight="1">
      <c r="A8172" s="1"/>
      <c r="B8172" s="1">
        <v>375</v>
      </c>
      <c r="C8172" s="13" t="s">
        <v>50</v>
      </c>
      <c r="D8172" s="4">
        <v>45747</v>
      </c>
      <c r="E8172" s="4">
        <v>45771</v>
      </c>
      <c r="F8172" s="5">
        <v>2.7872397144634409</v>
      </c>
      <c r="G8172" s="5">
        <f>'PG facts'!D94</f>
        <v>-2</v>
      </c>
      <c r="H8172" s="5">
        <f t="shared" si="254"/>
        <v>7.7687052258822433</v>
      </c>
      <c r="I8172" s="5">
        <f t="shared" si="255"/>
        <v>-5.5744794289268818</v>
      </c>
    </row>
    <row r="8173" spans="1:9" ht="25" customHeight="1">
      <c r="A8173" s="1"/>
      <c r="B8173" s="1">
        <v>375</v>
      </c>
      <c r="C8173" s="13" t="s">
        <v>50</v>
      </c>
      <c r="D8173" s="4">
        <v>45838</v>
      </c>
      <c r="E8173" s="4">
        <v>45867</v>
      </c>
      <c r="F8173" s="5">
        <v>3.7498513143808809</v>
      </c>
      <c r="G8173" s="5">
        <f>'PG facts'!D101</f>
        <v>0</v>
      </c>
      <c r="H8173" s="5">
        <f t="shared" si="254"/>
        <v>14.06138487996402</v>
      </c>
      <c r="I8173" s="5">
        <f t="shared" si="255"/>
        <v>0</v>
      </c>
    </row>
    <row r="8174" spans="1:9" ht="25" customHeight="1">
      <c r="A8174" s="1"/>
      <c r="B8174" s="1">
        <v>375</v>
      </c>
      <c r="C8174" s="13" t="s">
        <v>50</v>
      </c>
      <c r="D8174" s="4">
        <v>45930</v>
      </c>
      <c r="E8174" s="4">
        <v>45954</v>
      </c>
      <c r="F8174" s="5">
        <v>3.2332744751814912</v>
      </c>
      <c r="G8174" s="5">
        <f>'PG facts'!D108</f>
        <v>0</v>
      </c>
      <c r="H8174" s="5">
        <f t="shared" si="254"/>
        <v>10.454063831860148</v>
      </c>
      <c r="I8174" s="5">
        <f t="shared" si="255"/>
        <v>0</v>
      </c>
    </row>
    <row r="8175" spans="1:9" ht="25" customHeight="1">
      <c r="A8175" s="1"/>
      <c r="B8175" s="1">
        <v>376</v>
      </c>
      <c r="C8175" s="13" t="s">
        <v>47</v>
      </c>
      <c r="D8175" s="4">
        <v>44651</v>
      </c>
      <c r="E8175" s="4">
        <v>44671</v>
      </c>
      <c r="F8175" s="5">
        <v>3.5989104881054779</v>
      </c>
      <c r="G8175" s="5">
        <f>'PG facts'!D10</f>
        <v>2</v>
      </c>
      <c r="H8175" s="5">
        <f t="shared" si="254"/>
        <v>12.952156701395609</v>
      </c>
      <c r="I8175" s="5">
        <f t="shared" si="255"/>
        <v>7.1978209762109557</v>
      </c>
    </row>
    <row r="8176" spans="1:9" ht="25" customHeight="1">
      <c r="A8176" s="1"/>
      <c r="B8176" s="1">
        <v>376</v>
      </c>
      <c r="C8176" s="13" t="s">
        <v>47</v>
      </c>
      <c r="D8176" s="4">
        <v>44742</v>
      </c>
      <c r="E8176" s="4">
        <v>44771</v>
      </c>
      <c r="F8176" s="5">
        <v>-3.7966210073037132E-2</v>
      </c>
      <c r="G8176" s="5">
        <f>'PG facts'!D17</f>
        <v>0</v>
      </c>
      <c r="H8176" s="5">
        <f t="shared" si="254"/>
        <v>1.4414331073099862E-3</v>
      </c>
      <c r="I8176" s="5">
        <f t="shared" si="255"/>
        <v>0</v>
      </c>
    </row>
    <row r="8177" spans="1:9" ht="25" customHeight="1">
      <c r="A8177" s="1"/>
      <c r="B8177" s="1">
        <v>376</v>
      </c>
      <c r="C8177" s="13" t="s">
        <v>47</v>
      </c>
      <c r="D8177" s="4">
        <v>44834</v>
      </c>
      <c r="E8177" s="4">
        <v>44853</v>
      </c>
      <c r="F8177" s="5">
        <v>-0.97428175390660288</v>
      </c>
      <c r="G8177" s="5">
        <f>'PG facts'!D24</f>
        <v>-3</v>
      </c>
      <c r="H8177" s="5">
        <f t="shared" si="254"/>
        <v>0.94922493599532631</v>
      </c>
      <c r="I8177" s="5">
        <f t="shared" si="255"/>
        <v>2.9228452617198086</v>
      </c>
    </row>
    <row r="8178" spans="1:9" ht="25" customHeight="1">
      <c r="A8178" s="1"/>
      <c r="B8178" s="1">
        <v>376</v>
      </c>
      <c r="C8178" s="13" t="s">
        <v>47</v>
      </c>
      <c r="D8178" s="4">
        <v>44926</v>
      </c>
      <c r="E8178" s="4">
        <v>44945</v>
      </c>
      <c r="F8178" s="5">
        <v>-1.7083333333333339</v>
      </c>
      <c r="G8178" s="5">
        <f>'PG facts'!D31</f>
        <v>-6</v>
      </c>
      <c r="H8178" s="5">
        <f t="shared" si="254"/>
        <v>2.9184027777777799</v>
      </c>
      <c r="I8178" s="5">
        <f t="shared" si="255"/>
        <v>10.250000000000004</v>
      </c>
    </row>
    <row r="8179" spans="1:9" ht="25" customHeight="1">
      <c r="A8179" s="1"/>
      <c r="B8179" s="1">
        <v>376</v>
      </c>
      <c r="C8179" s="13" t="s">
        <v>47</v>
      </c>
      <c r="D8179" s="4">
        <v>45016</v>
      </c>
      <c r="E8179" s="4">
        <v>45037</v>
      </c>
      <c r="F8179" s="5">
        <v>-0.51383557261676094</v>
      </c>
      <c r="G8179" s="5">
        <f>'PG facts'!D38</f>
        <v>-4</v>
      </c>
      <c r="H8179" s="5">
        <f t="shared" si="254"/>
        <v>0.26402699568639459</v>
      </c>
      <c r="I8179" s="5">
        <f t="shared" si="255"/>
        <v>2.0553422904670438</v>
      </c>
    </row>
    <row r="8180" spans="1:9" ht="25" customHeight="1">
      <c r="A8180" s="1"/>
      <c r="B8180" s="1">
        <v>376</v>
      </c>
      <c r="C8180" s="13" t="s">
        <v>47</v>
      </c>
      <c r="D8180" s="4">
        <v>45107</v>
      </c>
      <c r="E8180" s="4">
        <v>45135</v>
      </c>
      <c r="F8180" s="5">
        <v>-0.38380425982749156</v>
      </c>
      <c r="G8180" s="5">
        <f>'PG facts'!D45</f>
        <v>0</v>
      </c>
      <c r="H8180" s="5">
        <f t="shared" si="254"/>
        <v>0.14730570986172864</v>
      </c>
      <c r="I8180" s="5">
        <f t="shared" si="255"/>
        <v>0</v>
      </c>
    </row>
    <row r="8181" spans="1:9" ht="25" customHeight="1">
      <c r="A8181" s="1"/>
      <c r="B8181" s="1">
        <v>376</v>
      </c>
      <c r="C8181" s="13" t="s">
        <v>47</v>
      </c>
      <c r="D8181" s="4">
        <v>45199</v>
      </c>
      <c r="E8181" s="4">
        <v>45217</v>
      </c>
      <c r="F8181" s="5">
        <v>1.1893013232362026</v>
      </c>
      <c r="G8181" s="5">
        <f>'PG facts'!D52</f>
        <v>-3</v>
      </c>
      <c r="H8181" s="5">
        <f t="shared" si="254"/>
        <v>1.4144376374513825</v>
      </c>
      <c r="I8181" s="5">
        <f t="shared" si="255"/>
        <v>-3.5679039697086079</v>
      </c>
    </row>
    <row r="8182" spans="1:9" ht="25" customHeight="1">
      <c r="A8182" s="1"/>
      <c r="B8182" s="1">
        <v>376</v>
      </c>
      <c r="C8182" s="13" t="s">
        <v>47</v>
      </c>
      <c r="D8182" s="4">
        <v>45291</v>
      </c>
      <c r="E8182" s="4">
        <v>45314</v>
      </c>
      <c r="F8182" s="5">
        <v>2.2255192878338326</v>
      </c>
      <c r="G8182" s="5">
        <f>'PG facts'!D59</f>
        <v>-2</v>
      </c>
      <c r="H8182" s="5">
        <f t="shared" si="254"/>
        <v>4.9529361005204091</v>
      </c>
      <c r="I8182" s="5">
        <f t="shared" si="255"/>
        <v>-4.4510385756676651</v>
      </c>
    </row>
    <row r="8183" spans="1:9" ht="25" customHeight="1">
      <c r="A8183" s="1"/>
      <c r="B8183" s="1">
        <v>376</v>
      </c>
      <c r="C8183" s="13" t="s">
        <v>47</v>
      </c>
      <c r="D8183" s="4">
        <v>45382</v>
      </c>
      <c r="E8183" s="4">
        <v>45401</v>
      </c>
      <c r="F8183" s="5">
        <v>1.3726160091641626</v>
      </c>
      <c r="G8183" s="5">
        <f>'PG facts'!D66</f>
        <v>-3</v>
      </c>
      <c r="H8183" s="5">
        <f t="shared" si="254"/>
        <v>1.8840747086137526</v>
      </c>
      <c r="I8183" s="5">
        <f t="shared" si="255"/>
        <v>-4.1178480274924878</v>
      </c>
    </row>
    <row r="8184" spans="1:9" ht="25" customHeight="1">
      <c r="A8184" s="1"/>
      <c r="B8184" s="1">
        <v>376</v>
      </c>
      <c r="C8184" s="13" t="s">
        <v>47</v>
      </c>
      <c r="D8184" s="4">
        <v>45473</v>
      </c>
      <c r="E8184" s="4">
        <v>45503</v>
      </c>
      <c r="F8184" s="5">
        <v>2.2805943792830297</v>
      </c>
      <c r="G8184" s="5">
        <f>'PG facts'!D73</f>
        <v>-1</v>
      </c>
      <c r="H8184" s="5">
        <f t="shared" si="254"/>
        <v>5.2011107228173472</v>
      </c>
      <c r="I8184" s="5">
        <f t="shared" si="255"/>
        <v>-2.2805943792830297</v>
      </c>
    </row>
    <row r="8185" spans="1:9" ht="25" customHeight="1">
      <c r="A8185" s="1"/>
      <c r="B8185" s="1">
        <v>376</v>
      </c>
      <c r="C8185" s="13" t="s">
        <v>47</v>
      </c>
      <c r="D8185" s="4">
        <v>45565</v>
      </c>
      <c r="E8185" s="4">
        <v>45583</v>
      </c>
      <c r="F8185" s="5">
        <v>2.6501995362399722</v>
      </c>
      <c r="G8185" s="5">
        <f>'PG facts'!D80</f>
        <v>-1</v>
      </c>
      <c r="H8185" s="5">
        <f t="shared" si="254"/>
        <v>7.0235575818865632</v>
      </c>
      <c r="I8185" s="5">
        <f t="shared" si="255"/>
        <v>-2.6501995362399722</v>
      </c>
    </row>
    <row r="8186" spans="1:9" ht="25" customHeight="1">
      <c r="A8186" s="1"/>
      <c r="B8186" s="1">
        <v>376</v>
      </c>
      <c r="C8186" s="13" t="s">
        <v>47</v>
      </c>
      <c r="D8186" s="4">
        <v>45657</v>
      </c>
      <c r="E8186" s="4">
        <v>45679</v>
      </c>
      <c r="F8186" s="5">
        <v>2.7872397144634409</v>
      </c>
      <c r="G8186" s="5">
        <f>'PG facts'!D87</f>
        <v>4</v>
      </c>
      <c r="H8186" s="5">
        <f t="shared" si="254"/>
        <v>7.7687052258822433</v>
      </c>
      <c r="I8186" s="5">
        <f t="shared" si="255"/>
        <v>11.148958857853764</v>
      </c>
    </row>
    <row r="8187" spans="1:9" ht="25" customHeight="1">
      <c r="A8187" s="1"/>
      <c r="B8187" s="1">
        <v>376</v>
      </c>
      <c r="C8187" s="13" t="s">
        <v>47</v>
      </c>
      <c r="D8187" s="4">
        <v>45747</v>
      </c>
      <c r="E8187" s="4">
        <v>45771</v>
      </c>
      <c r="F8187" s="5">
        <v>3.7498513143808809</v>
      </c>
      <c r="G8187" s="5">
        <f>'PG facts'!D94</f>
        <v>-2</v>
      </c>
      <c r="H8187" s="5">
        <f t="shared" si="254"/>
        <v>14.06138487996402</v>
      </c>
      <c r="I8187" s="5">
        <f t="shared" si="255"/>
        <v>-7.4997026287617619</v>
      </c>
    </row>
    <row r="8188" spans="1:9" ht="25" customHeight="1">
      <c r="A8188" s="1"/>
      <c r="B8188" s="1">
        <v>376</v>
      </c>
      <c r="C8188" s="13" t="s">
        <v>47</v>
      </c>
      <c r="D8188" s="4">
        <v>45838</v>
      </c>
      <c r="E8188" s="4">
        <v>45867</v>
      </c>
      <c r="F8188" s="5">
        <v>3.2332744751814912</v>
      </c>
      <c r="G8188" s="5">
        <f>'PG facts'!D101</f>
        <v>0</v>
      </c>
      <c r="H8188" s="5">
        <f t="shared" si="254"/>
        <v>10.454063831860148</v>
      </c>
      <c r="I8188" s="5">
        <f t="shared" si="255"/>
        <v>0</v>
      </c>
    </row>
    <row r="8189" spans="1:9" ht="25" customHeight="1">
      <c r="A8189" s="1"/>
      <c r="B8189" s="1">
        <v>376</v>
      </c>
      <c r="C8189" s="13" t="s">
        <v>47</v>
      </c>
      <c r="D8189" s="4">
        <v>45930</v>
      </c>
      <c r="E8189" s="4">
        <v>45954</v>
      </c>
      <c r="F8189" s="5">
        <v>2.9967230915401322</v>
      </c>
      <c r="G8189" s="5">
        <f>'PG facts'!D108</f>
        <v>0</v>
      </c>
      <c r="H8189" s="5">
        <f t="shared" si="254"/>
        <v>8.9803492873698474</v>
      </c>
      <c r="I8189" s="5">
        <f t="shared" si="255"/>
        <v>0</v>
      </c>
    </row>
    <row r="8190" spans="1:9" ht="25" customHeight="1">
      <c r="A8190" s="1"/>
      <c r="B8190" s="1">
        <v>376</v>
      </c>
      <c r="C8190" s="13" t="s">
        <v>50</v>
      </c>
      <c r="D8190" s="4">
        <v>44742</v>
      </c>
      <c r="E8190" s="4">
        <v>44771</v>
      </c>
      <c r="F8190" s="5">
        <v>3.5989104881054779</v>
      </c>
      <c r="G8190" s="5">
        <f>'PG facts'!D17</f>
        <v>0</v>
      </c>
      <c r="H8190" s="5">
        <f t="shared" si="254"/>
        <v>12.952156701395609</v>
      </c>
      <c r="I8190" s="5">
        <f t="shared" si="255"/>
        <v>0</v>
      </c>
    </row>
    <row r="8191" spans="1:9" ht="25" customHeight="1">
      <c r="A8191" s="1"/>
      <c r="B8191" s="1">
        <v>376</v>
      </c>
      <c r="C8191" s="13" t="s">
        <v>50</v>
      </c>
      <c r="D8191" s="4">
        <v>44834</v>
      </c>
      <c r="E8191" s="4">
        <v>44853</v>
      </c>
      <c r="F8191" s="5">
        <v>-3.7966210073037132E-2</v>
      </c>
      <c r="G8191" s="5">
        <f>'PG facts'!D24</f>
        <v>-3</v>
      </c>
      <c r="H8191" s="5">
        <f t="shared" si="254"/>
        <v>1.4414331073099862E-3</v>
      </c>
      <c r="I8191" s="5">
        <f t="shared" si="255"/>
        <v>0.1138986302191114</v>
      </c>
    </row>
    <row r="8192" spans="1:9" ht="25" customHeight="1">
      <c r="A8192" s="1"/>
      <c r="B8192" s="1">
        <v>376</v>
      </c>
      <c r="C8192" s="13" t="s">
        <v>50</v>
      </c>
      <c r="D8192" s="4">
        <v>44926</v>
      </c>
      <c r="E8192" s="4">
        <v>44945</v>
      </c>
      <c r="F8192" s="5">
        <v>-0.97428175390660288</v>
      </c>
      <c r="G8192" s="5">
        <f>'PG facts'!D31</f>
        <v>-6</v>
      </c>
      <c r="H8192" s="5">
        <f t="shared" si="254"/>
        <v>0.94922493599532631</v>
      </c>
      <c r="I8192" s="5">
        <f t="shared" si="255"/>
        <v>5.8456905234396173</v>
      </c>
    </row>
    <row r="8193" spans="1:9" ht="25" customHeight="1">
      <c r="A8193" s="1"/>
      <c r="B8193" s="1">
        <v>376</v>
      </c>
      <c r="C8193" s="13" t="s">
        <v>50</v>
      </c>
      <c r="D8193" s="4">
        <v>45016</v>
      </c>
      <c r="E8193" s="4">
        <v>45037</v>
      </c>
      <c r="F8193" s="5">
        <v>-1.7083333333333339</v>
      </c>
      <c r="G8193" s="5">
        <f>'PG facts'!D38</f>
        <v>-4</v>
      </c>
      <c r="H8193" s="5">
        <f t="shared" si="254"/>
        <v>2.9184027777777799</v>
      </c>
      <c r="I8193" s="5">
        <f t="shared" si="255"/>
        <v>6.8333333333333357</v>
      </c>
    </row>
    <row r="8194" spans="1:9" ht="25" customHeight="1">
      <c r="A8194" s="1"/>
      <c r="B8194" s="1">
        <v>376</v>
      </c>
      <c r="C8194" s="13" t="s">
        <v>50</v>
      </c>
      <c r="D8194" s="4">
        <v>45107</v>
      </c>
      <c r="E8194" s="4">
        <v>45135</v>
      </c>
      <c r="F8194" s="5">
        <v>-0.51383557261676094</v>
      </c>
      <c r="G8194" s="5">
        <f>'PG facts'!D45</f>
        <v>0</v>
      </c>
      <c r="H8194" s="5">
        <f t="shared" si="254"/>
        <v>0.26402699568639459</v>
      </c>
      <c r="I8194" s="5">
        <f t="shared" si="255"/>
        <v>0</v>
      </c>
    </row>
    <row r="8195" spans="1:9" ht="25" customHeight="1">
      <c r="A8195" s="1"/>
      <c r="B8195" s="1">
        <v>376</v>
      </c>
      <c r="C8195" s="13" t="s">
        <v>50</v>
      </c>
      <c r="D8195" s="4">
        <v>45199</v>
      </c>
      <c r="E8195" s="4">
        <v>45217</v>
      </c>
      <c r="F8195" s="5">
        <v>-0.38380425982749156</v>
      </c>
      <c r="G8195" s="5">
        <f>'PG facts'!D52</f>
        <v>-3</v>
      </c>
      <c r="H8195" s="5">
        <f t="shared" si="254"/>
        <v>0.14730570986172864</v>
      </c>
      <c r="I8195" s="5">
        <f t="shared" si="255"/>
        <v>1.1514127794824747</v>
      </c>
    </row>
    <row r="8196" spans="1:9" ht="25" customHeight="1">
      <c r="A8196" s="1"/>
      <c r="B8196" s="1">
        <v>376</v>
      </c>
      <c r="C8196" s="13" t="s">
        <v>50</v>
      </c>
      <c r="D8196" s="4">
        <v>45291</v>
      </c>
      <c r="E8196" s="4">
        <v>45314</v>
      </c>
      <c r="F8196" s="5">
        <v>1.1893013232362026</v>
      </c>
      <c r="G8196" s="5">
        <f>'PG facts'!D59</f>
        <v>-2</v>
      </c>
      <c r="H8196" s="5">
        <f t="shared" si="254"/>
        <v>1.4144376374513825</v>
      </c>
      <c r="I8196" s="5">
        <f t="shared" si="255"/>
        <v>-2.3786026464724053</v>
      </c>
    </row>
    <row r="8197" spans="1:9" ht="25" customHeight="1">
      <c r="A8197" s="1"/>
      <c r="B8197" s="1">
        <v>376</v>
      </c>
      <c r="C8197" s="13" t="s">
        <v>50</v>
      </c>
      <c r="D8197" s="4">
        <v>45382</v>
      </c>
      <c r="E8197" s="4">
        <v>45401</v>
      </c>
      <c r="F8197" s="5">
        <v>2.2255192878338326</v>
      </c>
      <c r="G8197" s="5">
        <f>'PG facts'!D66</f>
        <v>-3</v>
      </c>
      <c r="H8197" s="5">
        <f t="shared" si="254"/>
        <v>4.9529361005204091</v>
      </c>
      <c r="I8197" s="5">
        <f t="shared" si="255"/>
        <v>-6.6765578635014977</v>
      </c>
    </row>
    <row r="8198" spans="1:9" ht="25" customHeight="1">
      <c r="A8198" s="1"/>
      <c r="B8198" s="1">
        <v>376</v>
      </c>
      <c r="C8198" s="13" t="s">
        <v>50</v>
      </c>
      <c r="D8198" s="4">
        <v>45473</v>
      </c>
      <c r="E8198" s="4">
        <v>45503</v>
      </c>
      <c r="F8198" s="5">
        <v>1.3726160091641626</v>
      </c>
      <c r="G8198" s="5">
        <f>'PG facts'!D73</f>
        <v>-1</v>
      </c>
      <c r="H8198" s="5">
        <f t="shared" ref="H8198:H8261" si="256">F8198^2</f>
        <v>1.8840747086137526</v>
      </c>
      <c r="I8198" s="5">
        <f t="shared" ref="I8198:I8261" si="257">F8198*G8198</f>
        <v>-1.3726160091641626</v>
      </c>
    </row>
    <row r="8199" spans="1:9" ht="25" customHeight="1">
      <c r="A8199" s="1"/>
      <c r="B8199" s="1">
        <v>376</v>
      </c>
      <c r="C8199" s="13" t="s">
        <v>50</v>
      </c>
      <c r="D8199" s="4">
        <v>45565</v>
      </c>
      <c r="E8199" s="4">
        <v>45583</v>
      </c>
      <c r="F8199" s="5">
        <v>2.2805943792830297</v>
      </c>
      <c r="G8199" s="5">
        <f>'PG facts'!D80</f>
        <v>-1</v>
      </c>
      <c r="H8199" s="5">
        <f t="shared" si="256"/>
        <v>5.2011107228173472</v>
      </c>
      <c r="I8199" s="5">
        <f t="shared" si="257"/>
        <v>-2.2805943792830297</v>
      </c>
    </row>
    <row r="8200" spans="1:9" ht="25" customHeight="1">
      <c r="A8200" s="1"/>
      <c r="B8200" s="1">
        <v>376</v>
      </c>
      <c r="C8200" s="13" t="s">
        <v>50</v>
      </c>
      <c r="D8200" s="4">
        <v>45657</v>
      </c>
      <c r="E8200" s="4">
        <v>45679</v>
      </c>
      <c r="F8200" s="5">
        <v>2.6501995362399722</v>
      </c>
      <c r="G8200" s="5">
        <f>'PG facts'!D87</f>
        <v>4</v>
      </c>
      <c r="H8200" s="5">
        <f t="shared" si="256"/>
        <v>7.0235575818865632</v>
      </c>
      <c r="I8200" s="5">
        <f t="shared" si="257"/>
        <v>10.600798144959889</v>
      </c>
    </row>
    <row r="8201" spans="1:9" ht="25" customHeight="1">
      <c r="A8201" s="1"/>
      <c r="B8201" s="1">
        <v>376</v>
      </c>
      <c r="C8201" s="13" t="s">
        <v>50</v>
      </c>
      <c r="D8201" s="4">
        <v>45747</v>
      </c>
      <c r="E8201" s="4">
        <v>45771</v>
      </c>
      <c r="F8201" s="5">
        <v>2.7872397144634409</v>
      </c>
      <c r="G8201" s="5">
        <f>'PG facts'!D94</f>
        <v>-2</v>
      </c>
      <c r="H8201" s="5">
        <f t="shared" si="256"/>
        <v>7.7687052258822433</v>
      </c>
      <c r="I8201" s="5">
        <f t="shared" si="257"/>
        <v>-5.5744794289268818</v>
      </c>
    </row>
    <row r="8202" spans="1:9" ht="25" customHeight="1">
      <c r="A8202" s="1"/>
      <c r="B8202" s="1">
        <v>376</v>
      </c>
      <c r="C8202" s="13" t="s">
        <v>50</v>
      </c>
      <c r="D8202" s="4">
        <v>45838</v>
      </c>
      <c r="E8202" s="4">
        <v>45867</v>
      </c>
      <c r="F8202" s="5">
        <v>3.7498513143808809</v>
      </c>
      <c r="G8202" s="5">
        <f>'PG facts'!D101</f>
        <v>0</v>
      </c>
      <c r="H8202" s="5">
        <f t="shared" si="256"/>
        <v>14.06138487996402</v>
      </c>
      <c r="I8202" s="5">
        <f t="shared" si="257"/>
        <v>0</v>
      </c>
    </row>
    <row r="8203" spans="1:9" ht="25" customHeight="1">
      <c r="A8203" s="1"/>
      <c r="B8203" s="1">
        <v>376</v>
      </c>
      <c r="C8203" s="13" t="s">
        <v>50</v>
      </c>
      <c r="D8203" s="4">
        <v>45930</v>
      </c>
      <c r="E8203" s="4">
        <v>45954</v>
      </c>
      <c r="F8203" s="5">
        <v>3.2332744751814912</v>
      </c>
      <c r="G8203" s="5">
        <f>'PG facts'!D108</f>
        <v>0</v>
      </c>
      <c r="H8203" s="5">
        <f t="shared" si="256"/>
        <v>10.454063831860148</v>
      </c>
      <c r="I8203" s="5">
        <f t="shared" si="257"/>
        <v>0</v>
      </c>
    </row>
    <row r="8204" spans="1:9" ht="25" customHeight="1">
      <c r="A8204" s="1"/>
      <c r="B8204" s="1">
        <v>377</v>
      </c>
      <c r="C8204" s="13" t="s">
        <v>47</v>
      </c>
      <c r="D8204" s="4">
        <v>44651</v>
      </c>
      <c r="E8204" s="4">
        <v>44671</v>
      </c>
      <c r="F8204" s="5">
        <v>1.0280001916822323</v>
      </c>
      <c r="G8204" s="5">
        <f>'PG facts'!E6</f>
        <v>4</v>
      </c>
      <c r="H8204" s="5">
        <f t="shared" si="256"/>
        <v>1.0567843940987065</v>
      </c>
      <c r="I8204" s="5">
        <f t="shared" si="257"/>
        <v>4.1120007667289293</v>
      </c>
    </row>
    <row r="8205" spans="1:9" ht="25" customHeight="1">
      <c r="A8205" s="1"/>
      <c r="B8205" s="1">
        <v>377</v>
      </c>
      <c r="C8205" s="13" t="s">
        <v>47</v>
      </c>
      <c r="D8205" s="4">
        <v>44742</v>
      </c>
      <c r="E8205" s="4">
        <v>44771</v>
      </c>
      <c r="F8205" s="5">
        <v>2.9122729416084958</v>
      </c>
      <c r="G8205" s="5">
        <f>'PG facts'!E13</f>
        <v>6</v>
      </c>
      <c r="H8205" s="5">
        <f t="shared" si="256"/>
        <v>8.4813336864250015</v>
      </c>
      <c r="I8205" s="5">
        <f t="shared" si="257"/>
        <v>17.473637649650975</v>
      </c>
    </row>
    <row r="8206" spans="1:9" ht="25" customHeight="1">
      <c r="A8206" s="1"/>
      <c r="B8206" s="1">
        <v>377</v>
      </c>
      <c r="C8206" s="13" t="s">
        <v>47</v>
      </c>
      <c r="D8206" s="4">
        <v>44834</v>
      </c>
      <c r="E8206" s="4">
        <v>44853</v>
      </c>
      <c r="F8206" s="5">
        <v>5.8502773415310516</v>
      </c>
      <c r="G8206" s="5">
        <f>'PG facts'!E20</f>
        <v>7</v>
      </c>
      <c r="H8206" s="5">
        <f t="shared" si="256"/>
        <v>34.225744972831627</v>
      </c>
      <c r="I8206" s="5">
        <f t="shared" si="257"/>
        <v>40.951941390717359</v>
      </c>
    </row>
    <row r="8207" spans="1:9" ht="25" customHeight="1">
      <c r="A8207" s="1"/>
      <c r="B8207" s="1">
        <v>377</v>
      </c>
      <c r="C8207" s="13" t="s">
        <v>47</v>
      </c>
      <c r="D8207" s="4">
        <v>44926</v>
      </c>
      <c r="E8207" s="4">
        <v>44945</v>
      </c>
      <c r="F8207" s="5">
        <v>7.2560334575520802</v>
      </c>
      <c r="G8207" s="5">
        <f>'PG facts'!E27</f>
        <v>9</v>
      </c>
      <c r="H8207" s="5">
        <f t="shared" si="256"/>
        <v>52.650021537115194</v>
      </c>
      <c r="I8207" s="5">
        <f t="shared" si="257"/>
        <v>65.30430111796872</v>
      </c>
    </row>
    <row r="8208" spans="1:9" ht="25" customHeight="1">
      <c r="A8208" s="1"/>
      <c r="B8208" s="1">
        <v>377</v>
      </c>
      <c r="C8208" s="13" t="s">
        <v>47</v>
      </c>
      <c r="D8208" s="4">
        <v>45016</v>
      </c>
      <c r="E8208" s="4">
        <v>45037</v>
      </c>
      <c r="F8208" s="5">
        <v>6.7723940234483804</v>
      </c>
      <c r="G8208" s="5">
        <f>'PG facts'!E34</f>
        <v>8</v>
      </c>
      <c r="H8208" s="5">
        <f t="shared" si="256"/>
        <v>45.865320808839343</v>
      </c>
      <c r="I8208" s="5">
        <f t="shared" si="257"/>
        <v>54.179152187587043</v>
      </c>
    </row>
    <row r="8209" spans="1:9" ht="25" customHeight="1">
      <c r="A8209" s="1"/>
      <c r="B8209" s="1">
        <v>377</v>
      </c>
      <c r="C8209" s="13" t="s">
        <v>47</v>
      </c>
      <c r="D8209" s="4">
        <v>45107</v>
      </c>
      <c r="E8209" s="4">
        <v>45135</v>
      </c>
      <c r="F8209" s="5">
        <v>7.0582272321790596</v>
      </c>
      <c r="G8209" s="5">
        <f>'PG facts'!E41</f>
        <v>8</v>
      </c>
      <c r="H8209" s="5">
        <f t="shared" si="256"/>
        <v>49.818571661074067</v>
      </c>
      <c r="I8209" s="5">
        <f t="shared" si="257"/>
        <v>56.465817857432477</v>
      </c>
    </row>
    <row r="8210" spans="1:9" ht="25" customHeight="1">
      <c r="A8210" s="1"/>
      <c r="B8210" s="1">
        <v>377</v>
      </c>
      <c r="C8210" s="13" t="s">
        <v>47</v>
      </c>
      <c r="D8210" s="4">
        <v>45199</v>
      </c>
      <c r="E8210" s="4">
        <v>45217</v>
      </c>
      <c r="F8210" s="5">
        <v>5.4935927157217845</v>
      </c>
      <c r="G8210" s="5">
        <f>'PG facts'!E48</f>
        <v>7</v>
      </c>
      <c r="H8210" s="5">
        <f t="shared" si="256"/>
        <v>30.179560926231453</v>
      </c>
      <c r="I8210" s="5">
        <f t="shared" si="257"/>
        <v>38.455149010052494</v>
      </c>
    </row>
    <row r="8211" spans="1:9" ht="25" customHeight="1">
      <c r="A8211" s="1"/>
      <c r="B8211" s="1">
        <v>377</v>
      </c>
      <c r="C8211" s="13" t="s">
        <v>47</v>
      </c>
      <c r="D8211" s="4">
        <v>45291</v>
      </c>
      <c r="E8211" s="4">
        <v>45314</v>
      </c>
      <c r="F8211" s="5">
        <v>4.2122165191533556</v>
      </c>
      <c r="G8211" s="5">
        <f>'PG facts'!E55</f>
        <v>4</v>
      </c>
      <c r="H8211" s="5">
        <f t="shared" si="256"/>
        <v>17.742768004228413</v>
      </c>
      <c r="I8211" s="5">
        <f t="shared" si="257"/>
        <v>16.848866076613422</v>
      </c>
    </row>
    <row r="8212" spans="1:9" ht="25" customHeight="1">
      <c r="A8212" s="1"/>
      <c r="B8212" s="1">
        <v>377</v>
      </c>
      <c r="C8212" s="13" t="s">
        <v>47</v>
      </c>
      <c r="D8212" s="4">
        <v>45382</v>
      </c>
      <c r="E8212" s="4">
        <v>45401</v>
      </c>
      <c r="F8212" s="5">
        <v>3.636809635836169</v>
      </c>
      <c r="G8212" s="5">
        <f>'PG facts'!E62</f>
        <v>4</v>
      </c>
      <c r="H8212" s="5">
        <f t="shared" si="256"/>
        <v>13.226384327310809</v>
      </c>
      <c r="I8212" s="5">
        <f t="shared" si="257"/>
        <v>14.547238543344676</v>
      </c>
    </row>
    <row r="8213" spans="1:9" ht="25" customHeight="1">
      <c r="A8213" s="1"/>
      <c r="B8213" s="1">
        <v>377</v>
      </c>
      <c r="C8213" s="13" t="s">
        <v>47</v>
      </c>
      <c r="D8213" s="4">
        <v>45473</v>
      </c>
      <c r="E8213" s="4">
        <v>45503</v>
      </c>
      <c r="F8213" s="5">
        <v>1.6547550061168037</v>
      </c>
      <c r="G8213" s="5">
        <f>'PG facts'!E69</f>
        <v>3</v>
      </c>
      <c r="H8213" s="5">
        <f t="shared" si="256"/>
        <v>2.7382141302686231</v>
      </c>
      <c r="I8213" s="5">
        <f t="shared" si="257"/>
        <v>4.9642650183504111</v>
      </c>
    </row>
    <row r="8214" spans="1:9" ht="25" customHeight="1">
      <c r="A8214" s="1"/>
      <c r="B8214" s="1">
        <v>377</v>
      </c>
      <c r="C8214" s="13" t="s">
        <v>47</v>
      </c>
      <c r="D8214" s="4">
        <v>45565</v>
      </c>
      <c r="E8214" s="4">
        <v>45583</v>
      </c>
      <c r="F8214" s="5">
        <v>0.37330111522773102</v>
      </c>
      <c r="G8214" s="5">
        <f>'PG facts'!E76</f>
        <v>1</v>
      </c>
      <c r="H8214" s="5">
        <f t="shared" si="256"/>
        <v>0.13935372263026771</v>
      </c>
      <c r="I8214" s="5">
        <f t="shared" si="257"/>
        <v>0.37330111522773102</v>
      </c>
    </row>
    <row r="8215" spans="1:9" ht="25" customHeight="1">
      <c r="A8215" s="1"/>
      <c r="B8215" s="1">
        <v>377</v>
      </c>
      <c r="C8215" s="13" t="s">
        <v>47</v>
      </c>
      <c r="D8215" s="4">
        <v>45657</v>
      </c>
      <c r="E8215" s="4">
        <v>45679</v>
      </c>
      <c r="F8215" s="5">
        <v>0.34106845677743802</v>
      </c>
      <c r="G8215" s="5">
        <f>'PG facts'!E83</f>
        <v>2</v>
      </c>
      <c r="H8215" s="5">
        <f t="shared" si="256"/>
        <v>0.11632769220854311</v>
      </c>
      <c r="I8215" s="5">
        <f t="shared" si="257"/>
        <v>0.68213691355487605</v>
      </c>
    </row>
    <row r="8216" spans="1:9" ht="25" customHeight="1">
      <c r="A8216" s="1"/>
      <c r="B8216" s="1">
        <v>377</v>
      </c>
      <c r="C8216" s="13" t="s">
        <v>47</v>
      </c>
      <c r="D8216" s="4">
        <v>45747</v>
      </c>
      <c r="E8216" s="4">
        <v>45771</v>
      </c>
      <c r="F8216" s="5">
        <v>0.23594619830289432</v>
      </c>
      <c r="G8216" s="5">
        <f>'PG facts'!E90</f>
        <v>3</v>
      </c>
      <c r="H8216" s="5">
        <f t="shared" si="256"/>
        <v>5.5670608493588729E-2</v>
      </c>
      <c r="I8216" s="5">
        <f t="shared" si="257"/>
        <v>0.70783859490868295</v>
      </c>
    </row>
    <row r="8217" spans="1:9" ht="25" customHeight="1">
      <c r="A8217" s="1"/>
      <c r="B8217" s="1">
        <v>377</v>
      </c>
      <c r="C8217" s="13" t="s">
        <v>47</v>
      </c>
      <c r="D8217" s="4">
        <v>45838</v>
      </c>
      <c r="E8217" s="4">
        <v>45867</v>
      </c>
      <c r="F8217" s="5">
        <v>0.50578250048436413</v>
      </c>
      <c r="G8217" s="5">
        <f>'PG facts'!E97</f>
        <v>1</v>
      </c>
      <c r="H8217" s="5">
        <f t="shared" si="256"/>
        <v>0.25581593779621581</v>
      </c>
      <c r="I8217" s="5">
        <f t="shared" si="257"/>
        <v>0.50578250048436413</v>
      </c>
    </row>
    <row r="8218" spans="1:9" ht="25" customHeight="1">
      <c r="A8218" s="1"/>
      <c r="B8218" s="1">
        <v>377</v>
      </c>
      <c r="C8218" s="13" t="s">
        <v>50</v>
      </c>
      <c r="D8218" s="4">
        <v>44742</v>
      </c>
      <c r="E8218" s="4">
        <v>44771</v>
      </c>
      <c r="F8218" s="5">
        <v>1.0280001916822323</v>
      </c>
      <c r="G8218" s="5">
        <f>'PG facts'!E13</f>
        <v>6</v>
      </c>
      <c r="H8218" s="5">
        <f t="shared" si="256"/>
        <v>1.0567843940987065</v>
      </c>
      <c r="I8218" s="5">
        <f t="shared" si="257"/>
        <v>6.168001150093394</v>
      </c>
    </row>
    <row r="8219" spans="1:9" ht="25" customHeight="1">
      <c r="A8219" s="1"/>
      <c r="B8219" s="1">
        <v>377</v>
      </c>
      <c r="C8219" s="13" t="s">
        <v>50</v>
      </c>
      <c r="D8219" s="4">
        <v>44834</v>
      </c>
      <c r="E8219" s="4">
        <v>44853</v>
      </c>
      <c r="F8219" s="5">
        <v>2.9122729416084958</v>
      </c>
      <c r="G8219" s="5">
        <f>'PG facts'!E20</f>
        <v>7</v>
      </c>
      <c r="H8219" s="5">
        <f t="shared" si="256"/>
        <v>8.4813336864250015</v>
      </c>
      <c r="I8219" s="5">
        <f t="shared" si="257"/>
        <v>20.385910591259471</v>
      </c>
    </row>
    <row r="8220" spans="1:9" ht="25" customHeight="1">
      <c r="A8220" s="1"/>
      <c r="B8220" s="1">
        <v>377</v>
      </c>
      <c r="C8220" s="13" t="s">
        <v>50</v>
      </c>
      <c r="D8220" s="4">
        <v>44926</v>
      </c>
      <c r="E8220" s="4">
        <v>44945</v>
      </c>
      <c r="F8220" s="5">
        <v>5.8502773415310516</v>
      </c>
      <c r="G8220" s="5">
        <f>'PG facts'!E27</f>
        <v>9</v>
      </c>
      <c r="H8220" s="5">
        <f t="shared" si="256"/>
        <v>34.225744972831627</v>
      </c>
      <c r="I8220" s="5">
        <f t="shared" si="257"/>
        <v>52.652496073779467</v>
      </c>
    </row>
    <row r="8221" spans="1:9" ht="25" customHeight="1">
      <c r="A8221" s="1"/>
      <c r="B8221" s="1">
        <v>377</v>
      </c>
      <c r="C8221" s="13" t="s">
        <v>50</v>
      </c>
      <c r="D8221" s="4">
        <v>45016</v>
      </c>
      <c r="E8221" s="4">
        <v>45037</v>
      </c>
      <c r="F8221" s="5">
        <v>7.2560334575520802</v>
      </c>
      <c r="G8221" s="5">
        <f>'PG facts'!E34</f>
        <v>8</v>
      </c>
      <c r="H8221" s="5">
        <f t="shared" si="256"/>
        <v>52.650021537115194</v>
      </c>
      <c r="I8221" s="5">
        <f t="shared" si="257"/>
        <v>58.048267660416641</v>
      </c>
    </row>
    <row r="8222" spans="1:9" ht="25" customHeight="1">
      <c r="A8222" s="1"/>
      <c r="B8222" s="1">
        <v>377</v>
      </c>
      <c r="C8222" s="13" t="s">
        <v>50</v>
      </c>
      <c r="D8222" s="4">
        <v>45107</v>
      </c>
      <c r="E8222" s="4">
        <v>45135</v>
      </c>
      <c r="F8222" s="5">
        <v>6.7723940234483804</v>
      </c>
      <c r="G8222" s="5">
        <f>'PG facts'!E41</f>
        <v>8</v>
      </c>
      <c r="H8222" s="5">
        <f t="shared" si="256"/>
        <v>45.865320808839343</v>
      </c>
      <c r="I8222" s="5">
        <f t="shared" si="257"/>
        <v>54.179152187587043</v>
      </c>
    </row>
    <row r="8223" spans="1:9" ht="25" customHeight="1">
      <c r="A8223" s="1"/>
      <c r="B8223" s="1">
        <v>377</v>
      </c>
      <c r="C8223" s="13" t="s">
        <v>50</v>
      </c>
      <c r="D8223" s="4">
        <v>45199</v>
      </c>
      <c r="E8223" s="4">
        <v>45217</v>
      </c>
      <c r="F8223" s="5">
        <v>7.0582272321790596</v>
      </c>
      <c r="G8223" s="5">
        <f>'PG facts'!E48</f>
        <v>7</v>
      </c>
      <c r="H8223" s="5">
        <f t="shared" si="256"/>
        <v>49.818571661074067</v>
      </c>
      <c r="I8223" s="5">
        <f t="shared" si="257"/>
        <v>49.40759062525342</v>
      </c>
    </row>
    <row r="8224" spans="1:9" ht="25" customHeight="1">
      <c r="A8224" s="1"/>
      <c r="B8224" s="1">
        <v>377</v>
      </c>
      <c r="C8224" s="13" t="s">
        <v>50</v>
      </c>
      <c r="D8224" s="4">
        <v>45291</v>
      </c>
      <c r="E8224" s="4">
        <v>45314</v>
      </c>
      <c r="F8224" s="5">
        <v>5.4935927157217845</v>
      </c>
      <c r="G8224" s="5">
        <f>'PG facts'!E55</f>
        <v>4</v>
      </c>
      <c r="H8224" s="5">
        <f t="shared" si="256"/>
        <v>30.179560926231453</v>
      </c>
      <c r="I8224" s="5">
        <f t="shared" si="257"/>
        <v>21.974370862887138</v>
      </c>
    </row>
    <row r="8225" spans="1:9" ht="25" customHeight="1">
      <c r="A8225" s="1"/>
      <c r="B8225" s="1">
        <v>377</v>
      </c>
      <c r="C8225" s="13" t="s">
        <v>50</v>
      </c>
      <c r="D8225" s="4">
        <v>45382</v>
      </c>
      <c r="E8225" s="4">
        <v>45401</v>
      </c>
      <c r="F8225" s="5">
        <v>4.2122165191533556</v>
      </c>
      <c r="G8225" s="5">
        <f>'PG facts'!E62</f>
        <v>4</v>
      </c>
      <c r="H8225" s="5">
        <f t="shared" si="256"/>
        <v>17.742768004228413</v>
      </c>
      <c r="I8225" s="5">
        <f t="shared" si="257"/>
        <v>16.848866076613422</v>
      </c>
    </row>
    <row r="8226" spans="1:9" ht="25" customHeight="1">
      <c r="A8226" s="1"/>
      <c r="B8226" s="1">
        <v>377</v>
      </c>
      <c r="C8226" s="13" t="s">
        <v>50</v>
      </c>
      <c r="D8226" s="4">
        <v>45473</v>
      </c>
      <c r="E8226" s="4">
        <v>45503</v>
      </c>
      <c r="F8226" s="5">
        <v>3.636809635836169</v>
      </c>
      <c r="G8226" s="5">
        <f>'PG facts'!E69</f>
        <v>3</v>
      </c>
      <c r="H8226" s="5">
        <f t="shared" si="256"/>
        <v>13.226384327310809</v>
      </c>
      <c r="I8226" s="5">
        <f t="shared" si="257"/>
        <v>10.910428907508507</v>
      </c>
    </row>
    <row r="8227" spans="1:9" ht="25" customHeight="1">
      <c r="A8227" s="1"/>
      <c r="B8227" s="1">
        <v>377</v>
      </c>
      <c r="C8227" s="13" t="s">
        <v>50</v>
      </c>
      <c r="D8227" s="4">
        <v>45565</v>
      </c>
      <c r="E8227" s="4">
        <v>45583</v>
      </c>
      <c r="F8227" s="5">
        <v>1.6547550061168037</v>
      </c>
      <c r="G8227" s="5">
        <f>'PG facts'!E76</f>
        <v>1</v>
      </c>
      <c r="H8227" s="5">
        <f t="shared" si="256"/>
        <v>2.7382141302686231</v>
      </c>
      <c r="I8227" s="5">
        <f t="shared" si="257"/>
        <v>1.6547550061168037</v>
      </c>
    </row>
    <row r="8228" spans="1:9" ht="25" customHeight="1">
      <c r="A8228" s="1"/>
      <c r="B8228" s="1">
        <v>377</v>
      </c>
      <c r="C8228" s="13" t="s">
        <v>50</v>
      </c>
      <c r="D8228" s="4">
        <v>45657</v>
      </c>
      <c r="E8228" s="4">
        <v>45679</v>
      </c>
      <c r="F8228" s="5">
        <v>0.37330111522773102</v>
      </c>
      <c r="G8228" s="5">
        <f>'PG facts'!E83</f>
        <v>2</v>
      </c>
      <c r="H8228" s="5">
        <f t="shared" si="256"/>
        <v>0.13935372263026771</v>
      </c>
      <c r="I8228" s="5">
        <f t="shared" si="257"/>
        <v>0.74660223045546203</v>
      </c>
    </row>
    <row r="8229" spans="1:9" ht="25" customHeight="1">
      <c r="A8229" s="1"/>
      <c r="B8229" s="1">
        <v>377</v>
      </c>
      <c r="C8229" s="13" t="s">
        <v>50</v>
      </c>
      <c r="D8229" s="4">
        <v>45747</v>
      </c>
      <c r="E8229" s="4">
        <v>45771</v>
      </c>
      <c r="F8229" s="5">
        <v>0.34106845677743802</v>
      </c>
      <c r="G8229" s="5">
        <f>'PG facts'!E90</f>
        <v>3</v>
      </c>
      <c r="H8229" s="5">
        <f t="shared" si="256"/>
        <v>0.11632769220854311</v>
      </c>
      <c r="I8229" s="5">
        <f t="shared" si="257"/>
        <v>1.0232053703323141</v>
      </c>
    </row>
    <row r="8230" spans="1:9" ht="25" customHeight="1">
      <c r="A8230" s="1"/>
      <c r="B8230" s="1">
        <v>377</v>
      </c>
      <c r="C8230" s="13" t="s">
        <v>50</v>
      </c>
      <c r="D8230" s="4">
        <v>45838</v>
      </c>
      <c r="E8230" s="4">
        <v>45867</v>
      </c>
      <c r="F8230" s="5">
        <v>0.23594619830289432</v>
      </c>
      <c r="G8230" s="5">
        <f>'PG facts'!E97</f>
        <v>1</v>
      </c>
      <c r="H8230" s="5">
        <f t="shared" si="256"/>
        <v>5.5670608493588729E-2</v>
      </c>
      <c r="I8230" s="5">
        <f t="shared" si="257"/>
        <v>0.23594619830289432</v>
      </c>
    </row>
    <row r="8231" spans="1:9" ht="25" customHeight="1">
      <c r="A8231" s="1"/>
      <c r="B8231" s="1">
        <v>378</v>
      </c>
      <c r="C8231" s="13" t="s">
        <v>47</v>
      </c>
      <c r="D8231" s="4">
        <v>44651</v>
      </c>
      <c r="E8231" s="4">
        <v>44671</v>
      </c>
      <c r="F8231" s="5">
        <v>1.0280001916822323</v>
      </c>
      <c r="G8231" s="5">
        <f>'PG facts'!E6</f>
        <v>4</v>
      </c>
      <c r="H8231" s="5">
        <f t="shared" si="256"/>
        <v>1.0567843940987065</v>
      </c>
      <c r="I8231" s="5">
        <f t="shared" si="257"/>
        <v>4.1120007667289293</v>
      </c>
    </row>
    <row r="8232" spans="1:9" ht="25" customHeight="1">
      <c r="A8232" s="1"/>
      <c r="B8232" s="1">
        <v>378</v>
      </c>
      <c r="C8232" s="13" t="s">
        <v>47</v>
      </c>
      <c r="D8232" s="4">
        <v>44742</v>
      </c>
      <c r="E8232" s="4">
        <v>44771</v>
      </c>
      <c r="F8232" s="5">
        <v>2.9122729416084958</v>
      </c>
      <c r="G8232" s="5">
        <f>'PG facts'!E13</f>
        <v>6</v>
      </c>
      <c r="H8232" s="5">
        <f t="shared" si="256"/>
        <v>8.4813336864250015</v>
      </c>
      <c r="I8232" s="5">
        <f t="shared" si="257"/>
        <v>17.473637649650975</v>
      </c>
    </row>
    <row r="8233" spans="1:9" ht="25" customHeight="1">
      <c r="A8233" s="1"/>
      <c r="B8233" s="1">
        <v>378</v>
      </c>
      <c r="C8233" s="13" t="s">
        <v>47</v>
      </c>
      <c r="D8233" s="4">
        <v>44834</v>
      </c>
      <c r="E8233" s="4">
        <v>44853</v>
      </c>
      <c r="F8233" s="5">
        <v>5.8502773415310516</v>
      </c>
      <c r="G8233" s="5">
        <f>'PG facts'!E20</f>
        <v>7</v>
      </c>
      <c r="H8233" s="5">
        <f t="shared" si="256"/>
        <v>34.225744972831627</v>
      </c>
      <c r="I8233" s="5">
        <f t="shared" si="257"/>
        <v>40.951941390717359</v>
      </c>
    </row>
    <row r="8234" spans="1:9" ht="25" customHeight="1">
      <c r="A8234" s="1"/>
      <c r="B8234" s="1">
        <v>378</v>
      </c>
      <c r="C8234" s="13" t="s">
        <v>47</v>
      </c>
      <c r="D8234" s="4">
        <v>44926</v>
      </c>
      <c r="E8234" s="4">
        <v>44945</v>
      </c>
      <c r="F8234" s="5">
        <v>7.2560334575520802</v>
      </c>
      <c r="G8234" s="5">
        <f>'PG facts'!E27</f>
        <v>9</v>
      </c>
      <c r="H8234" s="5">
        <f t="shared" si="256"/>
        <v>52.650021537115194</v>
      </c>
      <c r="I8234" s="5">
        <f t="shared" si="257"/>
        <v>65.30430111796872</v>
      </c>
    </row>
    <row r="8235" spans="1:9" ht="25" customHeight="1">
      <c r="A8235" s="1"/>
      <c r="B8235" s="1">
        <v>378</v>
      </c>
      <c r="C8235" s="13" t="s">
        <v>47</v>
      </c>
      <c r="D8235" s="4">
        <v>45016</v>
      </c>
      <c r="E8235" s="4">
        <v>45037</v>
      </c>
      <c r="F8235" s="5">
        <v>6.7723940234483804</v>
      </c>
      <c r="G8235" s="5">
        <f>'PG facts'!E34</f>
        <v>8</v>
      </c>
      <c r="H8235" s="5">
        <f t="shared" si="256"/>
        <v>45.865320808839343</v>
      </c>
      <c r="I8235" s="5">
        <f t="shared" si="257"/>
        <v>54.179152187587043</v>
      </c>
    </row>
    <row r="8236" spans="1:9" ht="25" customHeight="1">
      <c r="A8236" s="1"/>
      <c r="B8236" s="1">
        <v>378</v>
      </c>
      <c r="C8236" s="13" t="s">
        <v>47</v>
      </c>
      <c r="D8236" s="4">
        <v>45107</v>
      </c>
      <c r="E8236" s="4">
        <v>45135</v>
      </c>
      <c r="F8236" s="5">
        <v>7.0582272321790596</v>
      </c>
      <c r="G8236" s="5">
        <f>'PG facts'!E41</f>
        <v>8</v>
      </c>
      <c r="H8236" s="5">
        <f t="shared" si="256"/>
        <v>49.818571661074067</v>
      </c>
      <c r="I8236" s="5">
        <f t="shared" si="257"/>
        <v>56.465817857432477</v>
      </c>
    </row>
    <row r="8237" spans="1:9" ht="25" customHeight="1">
      <c r="A8237" s="1"/>
      <c r="B8237" s="1">
        <v>378</v>
      </c>
      <c r="C8237" s="13" t="s">
        <v>47</v>
      </c>
      <c r="D8237" s="4">
        <v>45199</v>
      </c>
      <c r="E8237" s="4">
        <v>45217</v>
      </c>
      <c r="F8237" s="5">
        <v>5.4935927157217845</v>
      </c>
      <c r="G8237" s="5">
        <f>'PG facts'!E48</f>
        <v>7</v>
      </c>
      <c r="H8237" s="5">
        <f t="shared" si="256"/>
        <v>30.179560926231453</v>
      </c>
      <c r="I8237" s="5">
        <f t="shared" si="257"/>
        <v>38.455149010052494</v>
      </c>
    </row>
    <row r="8238" spans="1:9" ht="25" customHeight="1">
      <c r="A8238" s="1"/>
      <c r="B8238" s="1">
        <v>378</v>
      </c>
      <c r="C8238" s="13" t="s">
        <v>47</v>
      </c>
      <c r="D8238" s="4">
        <v>45291</v>
      </c>
      <c r="E8238" s="4">
        <v>45314</v>
      </c>
      <c r="F8238" s="5">
        <v>4.2122165191533556</v>
      </c>
      <c r="G8238" s="5">
        <f>'PG facts'!E55</f>
        <v>4</v>
      </c>
      <c r="H8238" s="5">
        <f t="shared" si="256"/>
        <v>17.742768004228413</v>
      </c>
      <c r="I8238" s="5">
        <f t="shared" si="257"/>
        <v>16.848866076613422</v>
      </c>
    </row>
    <row r="8239" spans="1:9" ht="25" customHeight="1">
      <c r="A8239" s="1"/>
      <c r="B8239" s="1">
        <v>378</v>
      </c>
      <c r="C8239" s="13" t="s">
        <v>47</v>
      </c>
      <c r="D8239" s="4">
        <v>45382</v>
      </c>
      <c r="E8239" s="4">
        <v>45401</v>
      </c>
      <c r="F8239" s="5">
        <v>3.636809635836169</v>
      </c>
      <c r="G8239" s="5">
        <f>'PG facts'!E62</f>
        <v>4</v>
      </c>
      <c r="H8239" s="5">
        <f t="shared" si="256"/>
        <v>13.226384327310809</v>
      </c>
      <c r="I8239" s="5">
        <f t="shared" si="257"/>
        <v>14.547238543344676</v>
      </c>
    </row>
    <row r="8240" spans="1:9" ht="25" customHeight="1">
      <c r="A8240" s="1"/>
      <c r="B8240" s="1">
        <v>378</v>
      </c>
      <c r="C8240" s="13" t="s">
        <v>47</v>
      </c>
      <c r="D8240" s="4">
        <v>45473</v>
      </c>
      <c r="E8240" s="4">
        <v>45503</v>
      </c>
      <c r="F8240" s="5">
        <v>1.6547550061168037</v>
      </c>
      <c r="G8240" s="5">
        <f>'PG facts'!E69</f>
        <v>3</v>
      </c>
      <c r="H8240" s="5">
        <f t="shared" si="256"/>
        <v>2.7382141302686231</v>
      </c>
      <c r="I8240" s="5">
        <f t="shared" si="257"/>
        <v>4.9642650183504111</v>
      </c>
    </row>
    <row r="8241" spans="1:9" ht="25" customHeight="1">
      <c r="A8241" s="1"/>
      <c r="B8241" s="1">
        <v>378</v>
      </c>
      <c r="C8241" s="13" t="s">
        <v>47</v>
      </c>
      <c r="D8241" s="4">
        <v>45565</v>
      </c>
      <c r="E8241" s="4">
        <v>45583</v>
      </c>
      <c r="F8241" s="5">
        <v>0.37330111522773102</v>
      </c>
      <c r="G8241" s="5">
        <f>'PG facts'!E76</f>
        <v>1</v>
      </c>
      <c r="H8241" s="5">
        <f t="shared" si="256"/>
        <v>0.13935372263026771</v>
      </c>
      <c r="I8241" s="5">
        <f t="shared" si="257"/>
        <v>0.37330111522773102</v>
      </c>
    </row>
    <row r="8242" spans="1:9" ht="25" customHeight="1">
      <c r="A8242" s="1"/>
      <c r="B8242" s="1">
        <v>378</v>
      </c>
      <c r="C8242" s="13" t="s">
        <v>47</v>
      </c>
      <c r="D8242" s="4">
        <v>45657</v>
      </c>
      <c r="E8242" s="4">
        <v>45679</v>
      </c>
      <c r="F8242" s="5">
        <v>0.34106845677743802</v>
      </c>
      <c r="G8242" s="5">
        <f>'PG facts'!E83</f>
        <v>2</v>
      </c>
      <c r="H8242" s="5">
        <f t="shared" si="256"/>
        <v>0.11632769220854311</v>
      </c>
      <c r="I8242" s="5">
        <f t="shared" si="257"/>
        <v>0.68213691355487605</v>
      </c>
    </row>
    <row r="8243" spans="1:9" ht="25" customHeight="1">
      <c r="A8243" s="1"/>
      <c r="B8243" s="1">
        <v>378</v>
      </c>
      <c r="C8243" s="13" t="s">
        <v>47</v>
      </c>
      <c r="D8243" s="4">
        <v>45747</v>
      </c>
      <c r="E8243" s="4">
        <v>45771</v>
      </c>
      <c r="F8243" s="5">
        <v>0.23594619830289432</v>
      </c>
      <c r="G8243" s="5">
        <f>'PG facts'!E90</f>
        <v>3</v>
      </c>
      <c r="H8243" s="5">
        <f t="shared" si="256"/>
        <v>5.5670608493588729E-2</v>
      </c>
      <c r="I8243" s="5">
        <f t="shared" si="257"/>
        <v>0.70783859490868295</v>
      </c>
    </row>
    <row r="8244" spans="1:9" ht="25" customHeight="1">
      <c r="A8244" s="1"/>
      <c r="B8244" s="1">
        <v>378</v>
      </c>
      <c r="C8244" s="13" t="s">
        <v>47</v>
      </c>
      <c r="D8244" s="4">
        <v>45838</v>
      </c>
      <c r="E8244" s="4">
        <v>45867</v>
      </c>
      <c r="F8244" s="5">
        <v>0.50578250048436413</v>
      </c>
      <c r="G8244" s="5">
        <f>'PG facts'!E97</f>
        <v>1</v>
      </c>
      <c r="H8244" s="5">
        <f t="shared" si="256"/>
        <v>0.25581593779621581</v>
      </c>
      <c r="I8244" s="5">
        <f t="shared" si="257"/>
        <v>0.50578250048436413</v>
      </c>
    </row>
    <row r="8245" spans="1:9" ht="25" customHeight="1">
      <c r="A8245" s="1"/>
      <c r="B8245" s="1">
        <v>378</v>
      </c>
      <c r="C8245" s="13" t="s">
        <v>47</v>
      </c>
      <c r="D8245" s="4">
        <v>45930</v>
      </c>
      <c r="E8245" s="4">
        <v>45954</v>
      </c>
      <c r="F8245" s="5">
        <v>1.0082264270475205</v>
      </c>
      <c r="G8245" s="5">
        <f>'PG facts'!E104</f>
        <v>2</v>
      </c>
      <c r="H8245" s="5">
        <f t="shared" si="256"/>
        <v>1.0165205281970093</v>
      </c>
      <c r="I8245" s="5">
        <f t="shared" si="257"/>
        <v>2.016452854095041</v>
      </c>
    </row>
    <row r="8246" spans="1:9" ht="25" customHeight="1">
      <c r="A8246" s="1"/>
      <c r="B8246" s="1">
        <v>378</v>
      </c>
      <c r="C8246" s="13" t="s">
        <v>50</v>
      </c>
      <c r="D8246" s="4">
        <v>44742</v>
      </c>
      <c r="E8246" s="4">
        <v>44771</v>
      </c>
      <c r="F8246" s="5">
        <v>1.0280001916822323</v>
      </c>
      <c r="G8246" s="5">
        <f>'PG facts'!E13</f>
        <v>6</v>
      </c>
      <c r="H8246" s="5">
        <f t="shared" si="256"/>
        <v>1.0567843940987065</v>
      </c>
      <c r="I8246" s="5">
        <f t="shared" si="257"/>
        <v>6.168001150093394</v>
      </c>
    </row>
    <row r="8247" spans="1:9" ht="25" customHeight="1">
      <c r="A8247" s="1"/>
      <c r="B8247" s="1">
        <v>378</v>
      </c>
      <c r="C8247" s="13" t="s">
        <v>50</v>
      </c>
      <c r="D8247" s="4">
        <v>44834</v>
      </c>
      <c r="E8247" s="4">
        <v>44853</v>
      </c>
      <c r="F8247" s="5">
        <v>2.9122729416084958</v>
      </c>
      <c r="G8247" s="5">
        <f>'PG facts'!E20</f>
        <v>7</v>
      </c>
      <c r="H8247" s="5">
        <f t="shared" si="256"/>
        <v>8.4813336864250015</v>
      </c>
      <c r="I8247" s="5">
        <f t="shared" si="257"/>
        <v>20.385910591259471</v>
      </c>
    </row>
    <row r="8248" spans="1:9" ht="25" customHeight="1">
      <c r="A8248" s="1"/>
      <c r="B8248" s="1">
        <v>378</v>
      </c>
      <c r="C8248" s="13" t="s">
        <v>50</v>
      </c>
      <c r="D8248" s="4">
        <v>44926</v>
      </c>
      <c r="E8248" s="4">
        <v>44945</v>
      </c>
      <c r="F8248" s="5">
        <v>5.8502773415310516</v>
      </c>
      <c r="G8248" s="5">
        <f>'PG facts'!E27</f>
        <v>9</v>
      </c>
      <c r="H8248" s="5">
        <f t="shared" si="256"/>
        <v>34.225744972831627</v>
      </c>
      <c r="I8248" s="5">
        <f t="shared" si="257"/>
        <v>52.652496073779467</v>
      </c>
    </row>
    <row r="8249" spans="1:9" ht="25" customHeight="1">
      <c r="A8249" s="1"/>
      <c r="B8249" s="1">
        <v>378</v>
      </c>
      <c r="C8249" s="13" t="s">
        <v>50</v>
      </c>
      <c r="D8249" s="4">
        <v>45016</v>
      </c>
      <c r="E8249" s="4">
        <v>45037</v>
      </c>
      <c r="F8249" s="5">
        <v>7.2560334575520802</v>
      </c>
      <c r="G8249" s="5">
        <f>'PG facts'!E34</f>
        <v>8</v>
      </c>
      <c r="H8249" s="5">
        <f t="shared" si="256"/>
        <v>52.650021537115194</v>
      </c>
      <c r="I8249" s="5">
        <f t="shared" si="257"/>
        <v>58.048267660416641</v>
      </c>
    </row>
    <row r="8250" spans="1:9" ht="25" customHeight="1">
      <c r="A8250" s="1"/>
      <c r="B8250" s="1">
        <v>378</v>
      </c>
      <c r="C8250" s="13" t="s">
        <v>50</v>
      </c>
      <c r="D8250" s="4">
        <v>45107</v>
      </c>
      <c r="E8250" s="4">
        <v>45135</v>
      </c>
      <c r="F8250" s="5">
        <v>6.7723940234483804</v>
      </c>
      <c r="G8250" s="5">
        <f>'PG facts'!E41</f>
        <v>8</v>
      </c>
      <c r="H8250" s="5">
        <f t="shared" si="256"/>
        <v>45.865320808839343</v>
      </c>
      <c r="I8250" s="5">
        <f t="shared" si="257"/>
        <v>54.179152187587043</v>
      </c>
    </row>
    <row r="8251" spans="1:9" ht="25" customHeight="1">
      <c r="A8251" s="1"/>
      <c r="B8251" s="1">
        <v>378</v>
      </c>
      <c r="C8251" s="13" t="s">
        <v>50</v>
      </c>
      <c r="D8251" s="4">
        <v>45199</v>
      </c>
      <c r="E8251" s="4">
        <v>45217</v>
      </c>
      <c r="F8251" s="5">
        <v>7.0582272321790596</v>
      </c>
      <c r="G8251" s="5">
        <f>'PG facts'!E48</f>
        <v>7</v>
      </c>
      <c r="H8251" s="5">
        <f t="shared" si="256"/>
        <v>49.818571661074067</v>
      </c>
      <c r="I8251" s="5">
        <f t="shared" si="257"/>
        <v>49.40759062525342</v>
      </c>
    </row>
    <row r="8252" spans="1:9" ht="25" customHeight="1">
      <c r="A8252" s="1"/>
      <c r="B8252" s="1">
        <v>378</v>
      </c>
      <c r="C8252" s="13" t="s">
        <v>50</v>
      </c>
      <c r="D8252" s="4">
        <v>45291</v>
      </c>
      <c r="E8252" s="4">
        <v>45314</v>
      </c>
      <c r="F8252" s="5">
        <v>5.4935927157217845</v>
      </c>
      <c r="G8252" s="5">
        <f>'PG facts'!E55</f>
        <v>4</v>
      </c>
      <c r="H8252" s="5">
        <f t="shared" si="256"/>
        <v>30.179560926231453</v>
      </c>
      <c r="I8252" s="5">
        <f t="shared" si="257"/>
        <v>21.974370862887138</v>
      </c>
    </row>
    <row r="8253" spans="1:9" ht="25" customHeight="1">
      <c r="A8253" s="1"/>
      <c r="B8253" s="1">
        <v>378</v>
      </c>
      <c r="C8253" s="13" t="s">
        <v>50</v>
      </c>
      <c r="D8253" s="4">
        <v>45382</v>
      </c>
      <c r="E8253" s="4">
        <v>45401</v>
      </c>
      <c r="F8253" s="5">
        <v>4.2122165191533556</v>
      </c>
      <c r="G8253" s="5">
        <f>'PG facts'!E62</f>
        <v>4</v>
      </c>
      <c r="H8253" s="5">
        <f t="shared" si="256"/>
        <v>17.742768004228413</v>
      </c>
      <c r="I8253" s="5">
        <f t="shared" si="257"/>
        <v>16.848866076613422</v>
      </c>
    </row>
    <row r="8254" spans="1:9" ht="25" customHeight="1">
      <c r="A8254" s="1"/>
      <c r="B8254" s="1">
        <v>378</v>
      </c>
      <c r="C8254" s="13" t="s">
        <v>50</v>
      </c>
      <c r="D8254" s="4">
        <v>45473</v>
      </c>
      <c r="E8254" s="4">
        <v>45503</v>
      </c>
      <c r="F8254" s="5">
        <v>3.636809635836169</v>
      </c>
      <c r="G8254" s="5">
        <f>'PG facts'!E69</f>
        <v>3</v>
      </c>
      <c r="H8254" s="5">
        <f t="shared" si="256"/>
        <v>13.226384327310809</v>
      </c>
      <c r="I8254" s="5">
        <f t="shared" si="257"/>
        <v>10.910428907508507</v>
      </c>
    </row>
    <row r="8255" spans="1:9" ht="25" customHeight="1">
      <c r="A8255" s="1"/>
      <c r="B8255" s="1">
        <v>378</v>
      </c>
      <c r="C8255" s="13" t="s">
        <v>50</v>
      </c>
      <c r="D8255" s="4">
        <v>45565</v>
      </c>
      <c r="E8255" s="4">
        <v>45583</v>
      </c>
      <c r="F8255" s="5">
        <v>1.6547550061168037</v>
      </c>
      <c r="G8255" s="5">
        <f>'PG facts'!E76</f>
        <v>1</v>
      </c>
      <c r="H8255" s="5">
        <f t="shared" si="256"/>
        <v>2.7382141302686231</v>
      </c>
      <c r="I8255" s="5">
        <f t="shared" si="257"/>
        <v>1.6547550061168037</v>
      </c>
    </row>
    <row r="8256" spans="1:9" ht="25" customHeight="1">
      <c r="A8256" s="1"/>
      <c r="B8256" s="1">
        <v>378</v>
      </c>
      <c r="C8256" s="13" t="s">
        <v>50</v>
      </c>
      <c r="D8256" s="4">
        <v>45657</v>
      </c>
      <c r="E8256" s="4">
        <v>45679</v>
      </c>
      <c r="F8256" s="5">
        <v>0.37330111522773102</v>
      </c>
      <c r="G8256" s="5">
        <f>'PG facts'!E83</f>
        <v>2</v>
      </c>
      <c r="H8256" s="5">
        <f t="shared" si="256"/>
        <v>0.13935372263026771</v>
      </c>
      <c r="I8256" s="5">
        <f t="shared" si="257"/>
        <v>0.74660223045546203</v>
      </c>
    </row>
    <row r="8257" spans="1:9" ht="25" customHeight="1">
      <c r="A8257" s="1"/>
      <c r="B8257" s="1">
        <v>378</v>
      </c>
      <c r="C8257" s="13" t="s">
        <v>50</v>
      </c>
      <c r="D8257" s="4">
        <v>45747</v>
      </c>
      <c r="E8257" s="4">
        <v>45771</v>
      </c>
      <c r="F8257" s="5">
        <v>0.34106845677743802</v>
      </c>
      <c r="G8257" s="5">
        <f>'PG facts'!E90</f>
        <v>3</v>
      </c>
      <c r="H8257" s="5">
        <f t="shared" si="256"/>
        <v>0.11632769220854311</v>
      </c>
      <c r="I8257" s="5">
        <f t="shared" si="257"/>
        <v>1.0232053703323141</v>
      </c>
    </row>
    <row r="8258" spans="1:9" ht="25" customHeight="1">
      <c r="A8258" s="1"/>
      <c r="B8258" s="1">
        <v>378</v>
      </c>
      <c r="C8258" s="13" t="s">
        <v>50</v>
      </c>
      <c r="D8258" s="4">
        <v>45838</v>
      </c>
      <c r="E8258" s="4">
        <v>45867</v>
      </c>
      <c r="F8258" s="5">
        <v>0.23594619830289432</v>
      </c>
      <c r="G8258" s="5">
        <f>'PG facts'!E97</f>
        <v>1</v>
      </c>
      <c r="H8258" s="5">
        <f t="shared" si="256"/>
        <v>5.5670608493588729E-2</v>
      </c>
      <c r="I8258" s="5">
        <f t="shared" si="257"/>
        <v>0.23594619830289432</v>
      </c>
    </row>
    <row r="8259" spans="1:9" ht="25" customHeight="1">
      <c r="A8259" s="1"/>
      <c r="B8259" s="1">
        <v>378</v>
      </c>
      <c r="C8259" s="13" t="s">
        <v>50</v>
      </c>
      <c r="D8259" s="4">
        <v>45930</v>
      </c>
      <c r="E8259" s="4">
        <v>45954</v>
      </c>
      <c r="F8259" s="5">
        <v>0.50578250048436413</v>
      </c>
      <c r="G8259" s="5">
        <f>'PG facts'!E104</f>
        <v>2</v>
      </c>
      <c r="H8259" s="5">
        <f t="shared" si="256"/>
        <v>0.25581593779621581</v>
      </c>
      <c r="I8259" s="5">
        <f t="shared" si="257"/>
        <v>1.0115650009687283</v>
      </c>
    </row>
    <row r="8260" spans="1:9" ht="25" customHeight="1">
      <c r="A8260" s="1"/>
      <c r="B8260" s="1">
        <v>379</v>
      </c>
      <c r="C8260" s="13" t="s">
        <v>47</v>
      </c>
      <c r="D8260" s="4">
        <v>44651</v>
      </c>
      <c r="E8260" s="4">
        <v>44671</v>
      </c>
      <c r="F8260" s="5">
        <v>1.0280001916822323</v>
      </c>
      <c r="G8260" s="5">
        <f>'PG facts'!E6</f>
        <v>4</v>
      </c>
      <c r="H8260" s="5">
        <f t="shared" si="256"/>
        <v>1.0567843940987065</v>
      </c>
      <c r="I8260" s="5">
        <f t="shared" si="257"/>
        <v>4.1120007667289293</v>
      </c>
    </row>
    <row r="8261" spans="1:9" ht="25" customHeight="1">
      <c r="A8261" s="1"/>
      <c r="B8261" s="1">
        <v>379</v>
      </c>
      <c r="C8261" s="13" t="s">
        <v>47</v>
      </c>
      <c r="D8261" s="4">
        <v>44742</v>
      </c>
      <c r="E8261" s="4">
        <v>44771</v>
      </c>
      <c r="F8261" s="5">
        <v>2.9122729416084958</v>
      </c>
      <c r="G8261" s="5">
        <f>'PG facts'!E13</f>
        <v>6</v>
      </c>
      <c r="H8261" s="5">
        <f t="shared" si="256"/>
        <v>8.4813336864250015</v>
      </c>
      <c r="I8261" s="5">
        <f t="shared" si="257"/>
        <v>17.473637649650975</v>
      </c>
    </row>
    <row r="8262" spans="1:9" ht="25" customHeight="1">
      <c r="A8262" s="1"/>
      <c r="B8262" s="1">
        <v>379</v>
      </c>
      <c r="C8262" s="13" t="s">
        <v>47</v>
      </c>
      <c r="D8262" s="4">
        <v>44834</v>
      </c>
      <c r="E8262" s="4">
        <v>44853</v>
      </c>
      <c r="F8262" s="5">
        <v>5.8502773415310516</v>
      </c>
      <c r="G8262" s="5">
        <f>'PG facts'!E20</f>
        <v>7</v>
      </c>
      <c r="H8262" s="5">
        <f t="shared" ref="H8262:H8325" si="258">F8262^2</f>
        <v>34.225744972831627</v>
      </c>
      <c r="I8262" s="5">
        <f t="shared" ref="I8262:I8325" si="259">F8262*G8262</f>
        <v>40.951941390717359</v>
      </c>
    </row>
    <row r="8263" spans="1:9" ht="25" customHeight="1">
      <c r="A8263" s="1"/>
      <c r="B8263" s="1">
        <v>379</v>
      </c>
      <c r="C8263" s="13" t="s">
        <v>47</v>
      </c>
      <c r="D8263" s="4">
        <v>44926</v>
      </c>
      <c r="E8263" s="4">
        <v>44945</v>
      </c>
      <c r="F8263" s="5">
        <v>7.2560334575520802</v>
      </c>
      <c r="G8263" s="5">
        <f>'PG facts'!E27</f>
        <v>9</v>
      </c>
      <c r="H8263" s="5">
        <f t="shared" si="258"/>
        <v>52.650021537115194</v>
      </c>
      <c r="I8263" s="5">
        <f t="shared" si="259"/>
        <v>65.30430111796872</v>
      </c>
    </row>
    <row r="8264" spans="1:9" ht="25" customHeight="1">
      <c r="A8264" s="1"/>
      <c r="B8264" s="1">
        <v>379</v>
      </c>
      <c r="C8264" s="13" t="s">
        <v>47</v>
      </c>
      <c r="D8264" s="4">
        <v>45016</v>
      </c>
      <c r="E8264" s="4">
        <v>45037</v>
      </c>
      <c r="F8264" s="5">
        <v>6.7723940234483804</v>
      </c>
      <c r="G8264" s="5">
        <f>'PG facts'!E34</f>
        <v>8</v>
      </c>
      <c r="H8264" s="5">
        <f t="shared" si="258"/>
        <v>45.865320808839343</v>
      </c>
      <c r="I8264" s="5">
        <f t="shared" si="259"/>
        <v>54.179152187587043</v>
      </c>
    </row>
    <row r="8265" spans="1:9" ht="25" customHeight="1">
      <c r="A8265" s="1"/>
      <c r="B8265" s="1">
        <v>379</v>
      </c>
      <c r="C8265" s="13" t="s">
        <v>47</v>
      </c>
      <c r="D8265" s="4">
        <v>45107</v>
      </c>
      <c r="E8265" s="4">
        <v>45135</v>
      </c>
      <c r="F8265" s="5">
        <v>7.0582272321790596</v>
      </c>
      <c r="G8265" s="5">
        <f>'PG facts'!E41</f>
        <v>8</v>
      </c>
      <c r="H8265" s="5">
        <f t="shared" si="258"/>
        <v>49.818571661074067</v>
      </c>
      <c r="I8265" s="5">
        <f t="shared" si="259"/>
        <v>56.465817857432477</v>
      </c>
    </row>
    <row r="8266" spans="1:9" ht="25" customHeight="1">
      <c r="A8266" s="1"/>
      <c r="B8266" s="1">
        <v>379</v>
      </c>
      <c r="C8266" s="13" t="s">
        <v>47</v>
      </c>
      <c r="D8266" s="4">
        <v>45199</v>
      </c>
      <c r="E8266" s="4">
        <v>45217</v>
      </c>
      <c r="F8266" s="5">
        <v>5.4935927157217845</v>
      </c>
      <c r="G8266" s="5">
        <f>'PG facts'!E48</f>
        <v>7</v>
      </c>
      <c r="H8266" s="5">
        <f t="shared" si="258"/>
        <v>30.179560926231453</v>
      </c>
      <c r="I8266" s="5">
        <f t="shared" si="259"/>
        <v>38.455149010052494</v>
      </c>
    </row>
    <row r="8267" spans="1:9" ht="25" customHeight="1">
      <c r="A8267" s="1"/>
      <c r="B8267" s="1">
        <v>379</v>
      </c>
      <c r="C8267" s="13" t="s">
        <v>47</v>
      </c>
      <c r="D8267" s="4">
        <v>45291</v>
      </c>
      <c r="E8267" s="4">
        <v>45314</v>
      </c>
      <c r="F8267" s="5">
        <v>4.2122165191533556</v>
      </c>
      <c r="G8267" s="5">
        <f>'PG facts'!E55</f>
        <v>4</v>
      </c>
      <c r="H8267" s="5">
        <f t="shared" si="258"/>
        <v>17.742768004228413</v>
      </c>
      <c r="I8267" s="5">
        <f t="shared" si="259"/>
        <v>16.848866076613422</v>
      </c>
    </row>
    <row r="8268" spans="1:9" ht="25" customHeight="1">
      <c r="A8268" s="1"/>
      <c r="B8268" s="1">
        <v>379</v>
      </c>
      <c r="C8268" s="13" t="s">
        <v>47</v>
      </c>
      <c r="D8268" s="4">
        <v>45382</v>
      </c>
      <c r="E8268" s="4">
        <v>45401</v>
      </c>
      <c r="F8268" s="5">
        <v>3.636809635836169</v>
      </c>
      <c r="G8268" s="5">
        <f>'PG facts'!E62</f>
        <v>4</v>
      </c>
      <c r="H8268" s="5">
        <f t="shared" si="258"/>
        <v>13.226384327310809</v>
      </c>
      <c r="I8268" s="5">
        <f t="shared" si="259"/>
        <v>14.547238543344676</v>
      </c>
    </row>
    <row r="8269" spans="1:9" ht="25" customHeight="1">
      <c r="A8269" s="1"/>
      <c r="B8269" s="1">
        <v>379</v>
      </c>
      <c r="C8269" s="13" t="s">
        <v>47</v>
      </c>
      <c r="D8269" s="4">
        <v>45473</v>
      </c>
      <c r="E8269" s="4">
        <v>45503</v>
      </c>
      <c r="F8269" s="5">
        <v>1.6547550061168037</v>
      </c>
      <c r="G8269" s="5">
        <f>'PG facts'!E69</f>
        <v>3</v>
      </c>
      <c r="H8269" s="5">
        <f t="shared" si="258"/>
        <v>2.7382141302686231</v>
      </c>
      <c r="I8269" s="5">
        <f t="shared" si="259"/>
        <v>4.9642650183504111</v>
      </c>
    </row>
    <row r="8270" spans="1:9" ht="25" customHeight="1">
      <c r="A8270" s="1"/>
      <c r="B8270" s="1">
        <v>379</v>
      </c>
      <c r="C8270" s="13" t="s">
        <v>47</v>
      </c>
      <c r="D8270" s="4">
        <v>45565</v>
      </c>
      <c r="E8270" s="4">
        <v>45583</v>
      </c>
      <c r="F8270" s="5">
        <v>0.37330111522773102</v>
      </c>
      <c r="G8270" s="5">
        <f>'PG facts'!E76</f>
        <v>1</v>
      </c>
      <c r="H8270" s="5">
        <f t="shared" si="258"/>
        <v>0.13935372263026771</v>
      </c>
      <c r="I8270" s="5">
        <f t="shared" si="259"/>
        <v>0.37330111522773102</v>
      </c>
    </row>
    <row r="8271" spans="1:9" ht="25" customHeight="1">
      <c r="A8271" s="1"/>
      <c r="B8271" s="1">
        <v>379</v>
      </c>
      <c r="C8271" s="13" t="s">
        <v>47</v>
      </c>
      <c r="D8271" s="4">
        <v>45657</v>
      </c>
      <c r="E8271" s="4">
        <v>45679</v>
      </c>
      <c r="F8271" s="5">
        <v>0.34106845677743802</v>
      </c>
      <c r="G8271" s="5">
        <f>'PG facts'!E83</f>
        <v>2</v>
      </c>
      <c r="H8271" s="5">
        <f t="shared" si="258"/>
        <v>0.11632769220854311</v>
      </c>
      <c r="I8271" s="5">
        <f t="shared" si="259"/>
        <v>0.68213691355487605</v>
      </c>
    </row>
    <row r="8272" spans="1:9" ht="25" customHeight="1">
      <c r="A8272" s="1"/>
      <c r="B8272" s="1">
        <v>379</v>
      </c>
      <c r="C8272" s="13" t="s">
        <v>47</v>
      </c>
      <c r="D8272" s="4">
        <v>45747</v>
      </c>
      <c r="E8272" s="4">
        <v>45771</v>
      </c>
      <c r="F8272" s="5">
        <v>0.23594619830289432</v>
      </c>
      <c r="G8272" s="5">
        <f>'PG facts'!E90</f>
        <v>3</v>
      </c>
      <c r="H8272" s="5">
        <f t="shared" si="258"/>
        <v>5.5670608493588729E-2</v>
      </c>
      <c r="I8272" s="5">
        <f t="shared" si="259"/>
        <v>0.70783859490868295</v>
      </c>
    </row>
    <row r="8273" spans="1:9" ht="25" customHeight="1">
      <c r="A8273" s="1"/>
      <c r="B8273" s="1">
        <v>379</v>
      </c>
      <c r="C8273" s="13" t="s">
        <v>47</v>
      </c>
      <c r="D8273" s="4">
        <v>45838</v>
      </c>
      <c r="E8273" s="4">
        <v>45867</v>
      </c>
      <c r="F8273" s="5">
        <v>0.50578250048436413</v>
      </c>
      <c r="G8273" s="5">
        <f>'PG facts'!E97</f>
        <v>1</v>
      </c>
      <c r="H8273" s="5">
        <f t="shared" si="258"/>
        <v>0.25581593779621581</v>
      </c>
      <c r="I8273" s="5">
        <f t="shared" si="259"/>
        <v>0.50578250048436413</v>
      </c>
    </row>
    <row r="8274" spans="1:9" ht="25" customHeight="1">
      <c r="A8274" s="1"/>
      <c r="B8274" s="1">
        <v>379</v>
      </c>
      <c r="C8274" s="13" t="s">
        <v>47</v>
      </c>
      <c r="D8274" s="4">
        <v>45930</v>
      </c>
      <c r="E8274" s="4">
        <v>45954</v>
      </c>
      <c r="F8274" s="5">
        <v>1.0082264270475205</v>
      </c>
      <c r="G8274" s="5">
        <f>'PG facts'!E104</f>
        <v>2</v>
      </c>
      <c r="H8274" s="5">
        <f t="shared" si="258"/>
        <v>1.0165205281970093</v>
      </c>
      <c r="I8274" s="5">
        <f t="shared" si="259"/>
        <v>2.016452854095041</v>
      </c>
    </row>
    <row r="8275" spans="1:9" ht="25" customHeight="1">
      <c r="A8275" s="1"/>
      <c r="B8275" s="1">
        <v>379</v>
      </c>
      <c r="C8275" s="13" t="s">
        <v>50</v>
      </c>
      <c r="D8275" s="4">
        <v>44742</v>
      </c>
      <c r="E8275" s="4">
        <v>44771</v>
      </c>
      <c r="F8275" s="5">
        <v>1.0280001916822323</v>
      </c>
      <c r="G8275" s="5">
        <f>'PG facts'!E13</f>
        <v>6</v>
      </c>
      <c r="H8275" s="5">
        <f t="shared" si="258"/>
        <v>1.0567843940987065</v>
      </c>
      <c r="I8275" s="5">
        <f t="shared" si="259"/>
        <v>6.168001150093394</v>
      </c>
    </row>
    <row r="8276" spans="1:9" ht="25" customHeight="1">
      <c r="A8276" s="1"/>
      <c r="B8276" s="1">
        <v>379</v>
      </c>
      <c r="C8276" s="13" t="s">
        <v>50</v>
      </c>
      <c r="D8276" s="4">
        <v>44834</v>
      </c>
      <c r="E8276" s="4">
        <v>44853</v>
      </c>
      <c r="F8276" s="5">
        <v>2.9122729416084958</v>
      </c>
      <c r="G8276" s="5">
        <f>'PG facts'!E20</f>
        <v>7</v>
      </c>
      <c r="H8276" s="5">
        <f t="shared" si="258"/>
        <v>8.4813336864250015</v>
      </c>
      <c r="I8276" s="5">
        <f t="shared" si="259"/>
        <v>20.385910591259471</v>
      </c>
    </row>
    <row r="8277" spans="1:9" ht="25" customHeight="1">
      <c r="A8277" s="1"/>
      <c r="B8277" s="1">
        <v>379</v>
      </c>
      <c r="C8277" s="13" t="s">
        <v>50</v>
      </c>
      <c r="D8277" s="4">
        <v>44926</v>
      </c>
      <c r="E8277" s="4">
        <v>44945</v>
      </c>
      <c r="F8277" s="5">
        <v>5.8502773415310516</v>
      </c>
      <c r="G8277" s="5">
        <f>'PG facts'!E27</f>
        <v>9</v>
      </c>
      <c r="H8277" s="5">
        <f t="shared" si="258"/>
        <v>34.225744972831627</v>
      </c>
      <c r="I8277" s="5">
        <f t="shared" si="259"/>
        <v>52.652496073779467</v>
      </c>
    </row>
    <row r="8278" spans="1:9" ht="25" customHeight="1">
      <c r="A8278" s="1"/>
      <c r="B8278" s="1">
        <v>379</v>
      </c>
      <c r="C8278" s="13" t="s">
        <v>50</v>
      </c>
      <c r="D8278" s="4">
        <v>45016</v>
      </c>
      <c r="E8278" s="4">
        <v>45037</v>
      </c>
      <c r="F8278" s="5">
        <v>7.2560334575520802</v>
      </c>
      <c r="G8278" s="5">
        <f>'PG facts'!E34</f>
        <v>8</v>
      </c>
      <c r="H8278" s="5">
        <f t="shared" si="258"/>
        <v>52.650021537115194</v>
      </c>
      <c r="I8278" s="5">
        <f t="shared" si="259"/>
        <v>58.048267660416641</v>
      </c>
    </row>
    <row r="8279" spans="1:9" ht="25" customHeight="1">
      <c r="A8279" s="1"/>
      <c r="B8279" s="1">
        <v>379</v>
      </c>
      <c r="C8279" s="13" t="s">
        <v>50</v>
      </c>
      <c r="D8279" s="4">
        <v>45107</v>
      </c>
      <c r="E8279" s="4">
        <v>45135</v>
      </c>
      <c r="F8279" s="5">
        <v>6.7723940234483804</v>
      </c>
      <c r="G8279" s="5">
        <f>'PG facts'!E41</f>
        <v>8</v>
      </c>
      <c r="H8279" s="5">
        <f t="shared" si="258"/>
        <v>45.865320808839343</v>
      </c>
      <c r="I8279" s="5">
        <f t="shared" si="259"/>
        <v>54.179152187587043</v>
      </c>
    </row>
    <row r="8280" spans="1:9" ht="25" customHeight="1">
      <c r="A8280" s="1"/>
      <c r="B8280" s="1">
        <v>379</v>
      </c>
      <c r="C8280" s="13" t="s">
        <v>50</v>
      </c>
      <c r="D8280" s="4">
        <v>45199</v>
      </c>
      <c r="E8280" s="4">
        <v>45217</v>
      </c>
      <c r="F8280" s="5">
        <v>7.0582272321790596</v>
      </c>
      <c r="G8280" s="5">
        <f>'PG facts'!E48</f>
        <v>7</v>
      </c>
      <c r="H8280" s="5">
        <f t="shared" si="258"/>
        <v>49.818571661074067</v>
      </c>
      <c r="I8280" s="5">
        <f t="shared" si="259"/>
        <v>49.40759062525342</v>
      </c>
    </row>
    <row r="8281" spans="1:9" ht="25" customHeight="1">
      <c r="A8281" s="1"/>
      <c r="B8281" s="1">
        <v>379</v>
      </c>
      <c r="C8281" s="13" t="s">
        <v>50</v>
      </c>
      <c r="D8281" s="4">
        <v>45291</v>
      </c>
      <c r="E8281" s="4">
        <v>45314</v>
      </c>
      <c r="F8281" s="5">
        <v>5.4935927157217845</v>
      </c>
      <c r="G8281" s="5">
        <f>'PG facts'!E55</f>
        <v>4</v>
      </c>
      <c r="H8281" s="5">
        <f t="shared" si="258"/>
        <v>30.179560926231453</v>
      </c>
      <c r="I8281" s="5">
        <f t="shared" si="259"/>
        <v>21.974370862887138</v>
      </c>
    </row>
    <row r="8282" spans="1:9" ht="25" customHeight="1">
      <c r="A8282" s="1"/>
      <c r="B8282" s="1">
        <v>379</v>
      </c>
      <c r="C8282" s="13" t="s">
        <v>50</v>
      </c>
      <c r="D8282" s="4">
        <v>45382</v>
      </c>
      <c r="E8282" s="4">
        <v>45401</v>
      </c>
      <c r="F8282" s="5">
        <v>4.2122165191533556</v>
      </c>
      <c r="G8282" s="5">
        <f>'PG facts'!E62</f>
        <v>4</v>
      </c>
      <c r="H8282" s="5">
        <f t="shared" si="258"/>
        <v>17.742768004228413</v>
      </c>
      <c r="I8282" s="5">
        <f t="shared" si="259"/>
        <v>16.848866076613422</v>
      </c>
    </row>
    <row r="8283" spans="1:9" ht="25" customHeight="1">
      <c r="A8283" s="1"/>
      <c r="B8283" s="1">
        <v>379</v>
      </c>
      <c r="C8283" s="13" t="s">
        <v>50</v>
      </c>
      <c r="D8283" s="4">
        <v>45473</v>
      </c>
      <c r="E8283" s="4">
        <v>45503</v>
      </c>
      <c r="F8283" s="5">
        <v>3.636809635836169</v>
      </c>
      <c r="G8283" s="5">
        <f>'PG facts'!E69</f>
        <v>3</v>
      </c>
      <c r="H8283" s="5">
        <f t="shared" si="258"/>
        <v>13.226384327310809</v>
      </c>
      <c r="I8283" s="5">
        <f t="shared" si="259"/>
        <v>10.910428907508507</v>
      </c>
    </row>
    <row r="8284" spans="1:9" ht="25" customHeight="1">
      <c r="A8284" s="1"/>
      <c r="B8284" s="1">
        <v>379</v>
      </c>
      <c r="C8284" s="13" t="s">
        <v>50</v>
      </c>
      <c r="D8284" s="4">
        <v>45565</v>
      </c>
      <c r="E8284" s="4">
        <v>45583</v>
      </c>
      <c r="F8284" s="5">
        <v>1.6547550061168037</v>
      </c>
      <c r="G8284" s="5">
        <f>'PG facts'!E76</f>
        <v>1</v>
      </c>
      <c r="H8284" s="5">
        <f t="shared" si="258"/>
        <v>2.7382141302686231</v>
      </c>
      <c r="I8284" s="5">
        <f t="shared" si="259"/>
        <v>1.6547550061168037</v>
      </c>
    </row>
    <row r="8285" spans="1:9" ht="25" customHeight="1">
      <c r="A8285" s="1"/>
      <c r="B8285" s="1">
        <v>379</v>
      </c>
      <c r="C8285" s="13" t="s">
        <v>50</v>
      </c>
      <c r="D8285" s="4">
        <v>45657</v>
      </c>
      <c r="E8285" s="4">
        <v>45679</v>
      </c>
      <c r="F8285" s="5">
        <v>0.37330111522773102</v>
      </c>
      <c r="G8285" s="5">
        <f>'PG facts'!E83</f>
        <v>2</v>
      </c>
      <c r="H8285" s="5">
        <f t="shared" si="258"/>
        <v>0.13935372263026771</v>
      </c>
      <c r="I8285" s="5">
        <f t="shared" si="259"/>
        <v>0.74660223045546203</v>
      </c>
    </row>
    <row r="8286" spans="1:9" ht="25" customHeight="1">
      <c r="A8286" s="1"/>
      <c r="B8286" s="1">
        <v>379</v>
      </c>
      <c r="C8286" s="13" t="s">
        <v>50</v>
      </c>
      <c r="D8286" s="4">
        <v>45747</v>
      </c>
      <c r="E8286" s="4">
        <v>45771</v>
      </c>
      <c r="F8286" s="5">
        <v>0.34106845677743802</v>
      </c>
      <c r="G8286" s="5">
        <f>'PG facts'!E90</f>
        <v>3</v>
      </c>
      <c r="H8286" s="5">
        <f t="shared" si="258"/>
        <v>0.11632769220854311</v>
      </c>
      <c r="I8286" s="5">
        <f t="shared" si="259"/>
        <v>1.0232053703323141</v>
      </c>
    </row>
    <row r="8287" spans="1:9" ht="25" customHeight="1">
      <c r="A8287" s="1"/>
      <c r="B8287" s="1">
        <v>379</v>
      </c>
      <c r="C8287" s="13" t="s">
        <v>50</v>
      </c>
      <c r="D8287" s="4">
        <v>45838</v>
      </c>
      <c r="E8287" s="4">
        <v>45867</v>
      </c>
      <c r="F8287" s="5">
        <v>0.23594619830289432</v>
      </c>
      <c r="G8287" s="5">
        <f>'PG facts'!E97</f>
        <v>1</v>
      </c>
      <c r="H8287" s="5">
        <f t="shared" si="258"/>
        <v>5.5670608493588729E-2</v>
      </c>
      <c r="I8287" s="5">
        <f t="shared" si="259"/>
        <v>0.23594619830289432</v>
      </c>
    </row>
    <row r="8288" spans="1:9" ht="25" customHeight="1">
      <c r="A8288" s="1"/>
      <c r="B8288" s="1">
        <v>379</v>
      </c>
      <c r="C8288" s="13" t="s">
        <v>50</v>
      </c>
      <c r="D8288" s="4">
        <v>45930</v>
      </c>
      <c r="E8288" s="4">
        <v>45954</v>
      </c>
      <c r="F8288" s="5">
        <v>0.50578250048436413</v>
      </c>
      <c r="G8288" s="5">
        <f>'PG facts'!E104</f>
        <v>2</v>
      </c>
      <c r="H8288" s="5">
        <f t="shared" si="258"/>
        <v>0.25581593779621581</v>
      </c>
      <c r="I8288" s="5">
        <f t="shared" si="259"/>
        <v>1.0115650009687283</v>
      </c>
    </row>
    <row r="8289" spans="1:9" ht="25" customHeight="1">
      <c r="A8289" s="1"/>
      <c r="B8289" s="1">
        <v>380</v>
      </c>
      <c r="C8289" s="13" t="s">
        <v>47</v>
      </c>
      <c r="D8289" s="4">
        <v>44651</v>
      </c>
      <c r="E8289" s="4">
        <v>44671</v>
      </c>
      <c r="F8289" s="5">
        <v>1.0280001916822323</v>
      </c>
      <c r="G8289" s="5">
        <f>'PG facts'!E6</f>
        <v>4</v>
      </c>
      <c r="H8289" s="5">
        <f t="shared" si="258"/>
        <v>1.0567843940987065</v>
      </c>
      <c r="I8289" s="5">
        <f t="shared" si="259"/>
        <v>4.1120007667289293</v>
      </c>
    </row>
    <row r="8290" spans="1:9" ht="25" customHeight="1">
      <c r="A8290" s="1"/>
      <c r="B8290" s="1">
        <v>380</v>
      </c>
      <c r="C8290" s="13" t="s">
        <v>47</v>
      </c>
      <c r="D8290" s="4">
        <v>44742</v>
      </c>
      <c r="E8290" s="4">
        <v>44771</v>
      </c>
      <c r="F8290" s="5">
        <v>2.9122729416084958</v>
      </c>
      <c r="G8290" s="5">
        <f>'PG facts'!E13</f>
        <v>6</v>
      </c>
      <c r="H8290" s="5">
        <f t="shared" si="258"/>
        <v>8.4813336864250015</v>
      </c>
      <c r="I8290" s="5">
        <f t="shared" si="259"/>
        <v>17.473637649650975</v>
      </c>
    </row>
    <row r="8291" spans="1:9" ht="25" customHeight="1">
      <c r="A8291" s="1"/>
      <c r="B8291" s="1">
        <v>380</v>
      </c>
      <c r="C8291" s="13" t="s">
        <v>47</v>
      </c>
      <c r="D8291" s="4">
        <v>44834</v>
      </c>
      <c r="E8291" s="4">
        <v>44853</v>
      </c>
      <c r="F8291" s="5">
        <v>5.8502773415310516</v>
      </c>
      <c r="G8291" s="5">
        <f>'PG facts'!E20</f>
        <v>7</v>
      </c>
      <c r="H8291" s="5">
        <f t="shared" si="258"/>
        <v>34.225744972831627</v>
      </c>
      <c r="I8291" s="5">
        <f t="shared" si="259"/>
        <v>40.951941390717359</v>
      </c>
    </row>
    <row r="8292" spans="1:9" ht="25" customHeight="1">
      <c r="A8292" s="1"/>
      <c r="B8292" s="1">
        <v>380</v>
      </c>
      <c r="C8292" s="13" t="s">
        <v>47</v>
      </c>
      <c r="D8292" s="4">
        <v>44926</v>
      </c>
      <c r="E8292" s="4">
        <v>44945</v>
      </c>
      <c r="F8292" s="5">
        <v>7.2560334575520802</v>
      </c>
      <c r="G8292" s="5">
        <f>'PG facts'!E27</f>
        <v>9</v>
      </c>
      <c r="H8292" s="5">
        <f t="shared" si="258"/>
        <v>52.650021537115194</v>
      </c>
      <c r="I8292" s="5">
        <f t="shared" si="259"/>
        <v>65.30430111796872</v>
      </c>
    </row>
    <row r="8293" spans="1:9" ht="25" customHeight="1">
      <c r="A8293" s="1"/>
      <c r="B8293" s="1">
        <v>380</v>
      </c>
      <c r="C8293" s="13" t="s">
        <v>47</v>
      </c>
      <c r="D8293" s="4">
        <v>45016</v>
      </c>
      <c r="E8293" s="4">
        <v>45037</v>
      </c>
      <c r="F8293" s="5">
        <v>6.7723940234483804</v>
      </c>
      <c r="G8293" s="5">
        <f>'PG facts'!E34</f>
        <v>8</v>
      </c>
      <c r="H8293" s="5">
        <f t="shared" si="258"/>
        <v>45.865320808839343</v>
      </c>
      <c r="I8293" s="5">
        <f t="shared" si="259"/>
        <v>54.179152187587043</v>
      </c>
    </row>
    <row r="8294" spans="1:9" ht="25" customHeight="1">
      <c r="A8294" s="1"/>
      <c r="B8294" s="1">
        <v>380</v>
      </c>
      <c r="C8294" s="13" t="s">
        <v>47</v>
      </c>
      <c r="D8294" s="4">
        <v>45107</v>
      </c>
      <c r="E8294" s="4">
        <v>45135</v>
      </c>
      <c r="F8294" s="5">
        <v>7.0582272321790596</v>
      </c>
      <c r="G8294" s="5">
        <f>'PG facts'!E41</f>
        <v>8</v>
      </c>
      <c r="H8294" s="5">
        <f t="shared" si="258"/>
        <v>49.818571661074067</v>
      </c>
      <c r="I8294" s="5">
        <f t="shared" si="259"/>
        <v>56.465817857432477</v>
      </c>
    </row>
    <row r="8295" spans="1:9" ht="25" customHeight="1">
      <c r="A8295" s="1"/>
      <c r="B8295" s="1">
        <v>380</v>
      </c>
      <c r="C8295" s="13" t="s">
        <v>47</v>
      </c>
      <c r="D8295" s="4">
        <v>45199</v>
      </c>
      <c r="E8295" s="4">
        <v>45217</v>
      </c>
      <c r="F8295" s="5">
        <v>5.4935927157217845</v>
      </c>
      <c r="G8295" s="5">
        <f>'PG facts'!E48</f>
        <v>7</v>
      </c>
      <c r="H8295" s="5">
        <f t="shared" si="258"/>
        <v>30.179560926231453</v>
      </c>
      <c r="I8295" s="5">
        <f t="shared" si="259"/>
        <v>38.455149010052494</v>
      </c>
    </row>
    <row r="8296" spans="1:9" ht="25" customHeight="1">
      <c r="A8296" s="1"/>
      <c r="B8296" s="1">
        <v>380</v>
      </c>
      <c r="C8296" s="13" t="s">
        <v>47</v>
      </c>
      <c r="D8296" s="4">
        <v>45291</v>
      </c>
      <c r="E8296" s="4">
        <v>45314</v>
      </c>
      <c r="F8296" s="5">
        <v>4.2122165191533556</v>
      </c>
      <c r="G8296" s="5">
        <f>'PG facts'!E55</f>
        <v>4</v>
      </c>
      <c r="H8296" s="5">
        <f t="shared" si="258"/>
        <v>17.742768004228413</v>
      </c>
      <c r="I8296" s="5">
        <f t="shared" si="259"/>
        <v>16.848866076613422</v>
      </c>
    </row>
    <row r="8297" spans="1:9" ht="25" customHeight="1">
      <c r="A8297" s="1"/>
      <c r="B8297" s="1">
        <v>380</v>
      </c>
      <c r="C8297" s="13" t="s">
        <v>47</v>
      </c>
      <c r="D8297" s="4">
        <v>45382</v>
      </c>
      <c r="E8297" s="4">
        <v>45401</v>
      </c>
      <c r="F8297" s="5">
        <v>3.636809635836169</v>
      </c>
      <c r="G8297" s="5">
        <f>'PG facts'!E62</f>
        <v>4</v>
      </c>
      <c r="H8297" s="5">
        <f t="shared" si="258"/>
        <v>13.226384327310809</v>
      </c>
      <c r="I8297" s="5">
        <f t="shared" si="259"/>
        <v>14.547238543344676</v>
      </c>
    </row>
    <row r="8298" spans="1:9" ht="25" customHeight="1">
      <c r="A8298" s="1"/>
      <c r="B8298" s="1">
        <v>380</v>
      </c>
      <c r="C8298" s="13" t="s">
        <v>47</v>
      </c>
      <c r="D8298" s="4">
        <v>45473</v>
      </c>
      <c r="E8298" s="4">
        <v>45503</v>
      </c>
      <c r="F8298" s="5">
        <v>1.6547550061168037</v>
      </c>
      <c r="G8298" s="5">
        <f>'PG facts'!E69</f>
        <v>3</v>
      </c>
      <c r="H8298" s="5">
        <f t="shared" si="258"/>
        <v>2.7382141302686231</v>
      </c>
      <c r="I8298" s="5">
        <f t="shared" si="259"/>
        <v>4.9642650183504111</v>
      </c>
    </row>
    <row r="8299" spans="1:9" ht="25" customHeight="1">
      <c r="A8299" s="1"/>
      <c r="B8299" s="1">
        <v>380</v>
      </c>
      <c r="C8299" s="13" t="s">
        <v>47</v>
      </c>
      <c r="D8299" s="4">
        <v>45565</v>
      </c>
      <c r="E8299" s="4">
        <v>45583</v>
      </c>
      <c r="F8299" s="5">
        <v>0.37330111522773102</v>
      </c>
      <c r="G8299" s="5">
        <f>'PG facts'!E76</f>
        <v>1</v>
      </c>
      <c r="H8299" s="5">
        <f t="shared" si="258"/>
        <v>0.13935372263026771</v>
      </c>
      <c r="I8299" s="5">
        <f t="shared" si="259"/>
        <v>0.37330111522773102</v>
      </c>
    </row>
    <row r="8300" spans="1:9" ht="25" customHeight="1">
      <c r="A8300" s="1"/>
      <c r="B8300" s="1">
        <v>380</v>
      </c>
      <c r="C8300" s="13" t="s">
        <v>47</v>
      </c>
      <c r="D8300" s="4">
        <v>45657</v>
      </c>
      <c r="E8300" s="4">
        <v>45679</v>
      </c>
      <c r="F8300" s="5">
        <v>0.34106845677743802</v>
      </c>
      <c r="G8300" s="5">
        <f>'PG facts'!E83</f>
        <v>2</v>
      </c>
      <c r="H8300" s="5">
        <f t="shared" si="258"/>
        <v>0.11632769220854311</v>
      </c>
      <c r="I8300" s="5">
        <f t="shared" si="259"/>
        <v>0.68213691355487605</v>
      </c>
    </row>
    <row r="8301" spans="1:9" ht="25" customHeight="1">
      <c r="A8301" s="1"/>
      <c r="B8301" s="1">
        <v>380</v>
      </c>
      <c r="C8301" s="13" t="s">
        <v>47</v>
      </c>
      <c r="D8301" s="4">
        <v>45747</v>
      </c>
      <c r="E8301" s="4">
        <v>45771</v>
      </c>
      <c r="F8301" s="5">
        <v>0.23594619830289432</v>
      </c>
      <c r="G8301" s="5">
        <f>'PG facts'!E90</f>
        <v>3</v>
      </c>
      <c r="H8301" s="5">
        <f t="shared" si="258"/>
        <v>5.5670608493588729E-2</v>
      </c>
      <c r="I8301" s="5">
        <f t="shared" si="259"/>
        <v>0.70783859490868295</v>
      </c>
    </row>
    <row r="8302" spans="1:9" ht="25" customHeight="1">
      <c r="A8302" s="1"/>
      <c r="B8302" s="1">
        <v>380</v>
      </c>
      <c r="C8302" s="13" t="s">
        <v>47</v>
      </c>
      <c r="D8302" s="4">
        <v>45838</v>
      </c>
      <c r="E8302" s="4">
        <v>45867</v>
      </c>
      <c r="F8302" s="5">
        <v>0.50578250048436413</v>
      </c>
      <c r="G8302" s="5">
        <f>'PG facts'!E97</f>
        <v>1</v>
      </c>
      <c r="H8302" s="5">
        <f t="shared" si="258"/>
        <v>0.25581593779621581</v>
      </c>
      <c r="I8302" s="5">
        <f t="shared" si="259"/>
        <v>0.50578250048436413</v>
      </c>
    </row>
    <row r="8303" spans="1:9" ht="25" customHeight="1">
      <c r="A8303" s="1"/>
      <c r="B8303" s="1">
        <v>380</v>
      </c>
      <c r="C8303" s="13" t="s">
        <v>47</v>
      </c>
      <c r="D8303" s="4">
        <v>45930</v>
      </c>
      <c r="E8303" s="4">
        <v>45954</v>
      </c>
      <c r="F8303" s="5">
        <v>1.0082264270475205</v>
      </c>
      <c r="G8303" s="5">
        <f>'PG facts'!E104</f>
        <v>2</v>
      </c>
      <c r="H8303" s="5">
        <f t="shared" si="258"/>
        <v>1.0165205281970093</v>
      </c>
      <c r="I8303" s="5">
        <f t="shared" si="259"/>
        <v>2.016452854095041</v>
      </c>
    </row>
    <row r="8304" spans="1:9" ht="25" customHeight="1">
      <c r="A8304" s="1"/>
      <c r="B8304" s="1">
        <v>380</v>
      </c>
      <c r="C8304" s="13" t="s">
        <v>50</v>
      </c>
      <c r="D8304" s="4">
        <v>44742</v>
      </c>
      <c r="E8304" s="4">
        <v>44771</v>
      </c>
      <c r="F8304" s="5">
        <v>1.0280001916822323</v>
      </c>
      <c r="G8304" s="5">
        <f>'PG facts'!E13</f>
        <v>6</v>
      </c>
      <c r="H8304" s="5">
        <f t="shared" si="258"/>
        <v>1.0567843940987065</v>
      </c>
      <c r="I8304" s="5">
        <f t="shared" si="259"/>
        <v>6.168001150093394</v>
      </c>
    </row>
    <row r="8305" spans="1:9" ht="25" customHeight="1">
      <c r="A8305" s="1"/>
      <c r="B8305" s="1">
        <v>380</v>
      </c>
      <c r="C8305" s="13" t="s">
        <v>50</v>
      </c>
      <c r="D8305" s="4">
        <v>44834</v>
      </c>
      <c r="E8305" s="4">
        <v>44853</v>
      </c>
      <c r="F8305" s="5">
        <v>2.9122729416084958</v>
      </c>
      <c r="G8305" s="5">
        <f>'PG facts'!E20</f>
        <v>7</v>
      </c>
      <c r="H8305" s="5">
        <f t="shared" si="258"/>
        <v>8.4813336864250015</v>
      </c>
      <c r="I8305" s="5">
        <f t="shared" si="259"/>
        <v>20.385910591259471</v>
      </c>
    </row>
    <row r="8306" spans="1:9" ht="25" customHeight="1">
      <c r="A8306" s="1"/>
      <c r="B8306" s="1">
        <v>380</v>
      </c>
      <c r="C8306" s="13" t="s">
        <v>50</v>
      </c>
      <c r="D8306" s="4">
        <v>44926</v>
      </c>
      <c r="E8306" s="4">
        <v>44945</v>
      </c>
      <c r="F8306" s="5">
        <v>5.8502773415310516</v>
      </c>
      <c r="G8306" s="5">
        <f>'PG facts'!E27</f>
        <v>9</v>
      </c>
      <c r="H8306" s="5">
        <f t="shared" si="258"/>
        <v>34.225744972831627</v>
      </c>
      <c r="I8306" s="5">
        <f t="shared" si="259"/>
        <v>52.652496073779467</v>
      </c>
    </row>
    <row r="8307" spans="1:9" ht="25" customHeight="1">
      <c r="A8307" s="1"/>
      <c r="B8307" s="1">
        <v>380</v>
      </c>
      <c r="C8307" s="13" t="s">
        <v>50</v>
      </c>
      <c r="D8307" s="4">
        <v>45016</v>
      </c>
      <c r="E8307" s="4">
        <v>45037</v>
      </c>
      <c r="F8307" s="5">
        <v>7.2560334575520802</v>
      </c>
      <c r="G8307" s="5">
        <f>'PG facts'!E34</f>
        <v>8</v>
      </c>
      <c r="H8307" s="5">
        <f t="shared" si="258"/>
        <v>52.650021537115194</v>
      </c>
      <c r="I8307" s="5">
        <f t="shared" si="259"/>
        <v>58.048267660416641</v>
      </c>
    </row>
    <row r="8308" spans="1:9" ht="25" customHeight="1">
      <c r="A8308" s="1"/>
      <c r="B8308" s="1">
        <v>380</v>
      </c>
      <c r="C8308" s="13" t="s">
        <v>50</v>
      </c>
      <c r="D8308" s="4">
        <v>45107</v>
      </c>
      <c r="E8308" s="4">
        <v>45135</v>
      </c>
      <c r="F8308" s="5">
        <v>6.7723940234483804</v>
      </c>
      <c r="G8308" s="5">
        <f>'PG facts'!E41</f>
        <v>8</v>
      </c>
      <c r="H8308" s="5">
        <f t="shared" si="258"/>
        <v>45.865320808839343</v>
      </c>
      <c r="I8308" s="5">
        <f t="shared" si="259"/>
        <v>54.179152187587043</v>
      </c>
    </row>
    <row r="8309" spans="1:9" ht="25" customHeight="1">
      <c r="A8309" s="1"/>
      <c r="B8309" s="1">
        <v>380</v>
      </c>
      <c r="C8309" s="13" t="s">
        <v>50</v>
      </c>
      <c r="D8309" s="4">
        <v>45199</v>
      </c>
      <c r="E8309" s="4">
        <v>45217</v>
      </c>
      <c r="F8309" s="5">
        <v>7.0582272321790596</v>
      </c>
      <c r="G8309" s="5">
        <f>'PG facts'!E48</f>
        <v>7</v>
      </c>
      <c r="H8309" s="5">
        <f t="shared" si="258"/>
        <v>49.818571661074067</v>
      </c>
      <c r="I8309" s="5">
        <f t="shared" si="259"/>
        <v>49.40759062525342</v>
      </c>
    </row>
    <row r="8310" spans="1:9" ht="25" customHeight="1">
      <c r="A8310" s="1"/>
      <c r="B8310" s="1">
        <v>380</v>
      </c>
      <c r="C8310" s="13" t="s">
        <v>50</v>
      </c>
      <c r="D8310" s="4">
        <v>45291</v>
      </c>
      <c r="E8310" s="4">
        <v>45314</v>
      </c>
      <c r="F8310" s="5">
        <v>5.4935927157217845</v>
      </c>
      <c r="G8310" s="5">
        <f>'PG facts'!E55</f>
        <v>4</v>
      </c>
      <c r="H8310" s="5">
        <f t="shared" si="258"/>
        <v>30.179560926231453</v>
      </c>
      <c r="I8310" s="5">
        <f t="shared" si="259"/>
        <v>21.974370862887138</v>
      </c>
    </row>
    <row r="8311" spans="1:9" ht="25" customHeight="1">
      <c r="A8311" s="1"/>
      <c r="B8311" s="1">
        <v>380</v>
      </c>
      <c r="C8311" s="13" t="s">
        <v>50</v>
      </c>
      <c r="D8311" s="4">
        <v>45382</v>
      </c>
      <c r="E8311" s="4">
        <v>45401</v>
      </c>
      <c r="F8311" s="5">
        <v>4.2122165191533556</v>
      </c>
      <c r="G8311" s="5">
        <f>'PG facts'!E62</f>
        <v>4</v>
      </c>
      <c r="H8311" s="5">
        <f t="shared" si="258"/>
        <v>17.742768004228413</v>
      </c>
      <c r="I8311" s="5">
        <f t="shared" si="259"/>
        <v>16.848866076613422</v>
      </c>
    </row>
    <row r="8312" spans="1:9" ht="25" customHeight="1">
      <c r="A8312" s="1"/>
      <c r="B8312" s="1">
        <v>380</v>
      </c>
      <c r="C8312" s="13" t="s">
        <v>50</v>
      </c>
      <c r="D8312" s="4">
        <v>45473</v>
      </c>
      <c r="E8312" s="4">
        <v>45503</v>
      </c>
      <c r="F8312" s="5">
        <v>3.636809635836169</v>
      </c>
      <c r="G8312" s="5">
        <f>'PG facts'!E69</f>
        <v>3</v>
      </c>
      <c r="H8312" s="5">
        <f t="shared" si="258"/>
        <v>13.226384327310809</v>
      </c>
      <c r="I8312" s="5">
        <f t="shared" si="259"/>
        <v>10.910428907508507</v>
      </c>
    </row>
    <row r="8313" spans="1:9" ht="25" customHeight="1">
      <c r="A8313" s="1"/>
      <c r="B8313" s="1">
        <v>380</v>
      </c>
      <c r="C8313" s="13" t="s">
        <v>50</v>
      </c>
      <c r="D8313" s="4">
        <v>45565</v>
      </c>
      <c r="E8313" s="4">
        <v>45583</v>
      </c>
      <c r="F8313" s="5">
        <v>1.6547550061168037</v>
      </c>
      <c r="G8313" s="5">
        <f>'PG facts'!E76</f>
        <v>1</v>
      </c>
      <c r="H8313" s="5">
        <f t="shared" si="258"/>
        <v>2.7382141302686231</v>
      </c>
      <c r="I8313" s="5">
        <f t="shared" si="259"/>
        <v>1.6547550061168037</v>
      </c>
    </row>
    <row r="8314" spans="1:9" ht="25" customHeight="1">
      <c r="A8314" s="1"/>
      <c r="B8314" s="1">
        <v>380</v>
      </c>
      <c r="C8314" s="13" t="s">
        <v>50</v>
      </c>
      <c r="D8314" s="4">
        <v>45657</v>
      </c>
      <c r="E8314" s="4">
        <v>45679</v>
      </c>
      <c r="F8314" s="5">
        <v>0.37330111522773102</v>
      </c>
      <c r="G8314" s="5">
        <f>'PG facts'!E83</f>
        <v>2</v>
      </c>
      <c r="H8314" s="5">
        <f t="shared" si="258"/>
        <v>0.13935372263026771</v>
      </c>
      <c r="I8314" s="5">
        <f t="shared" si="259"/>
        <v>0.74660223045546203</v>
      </c>
    </row>
    <row r="8315" spans="1:9" ht="25" customHeight="1">
      <c r="A8315" s="1"/>
      <c r="B8315" s="1">
        <v>380</v>
      </c>
      <c r="C8315" s="13" t="s">
        <v>50</v>
      </c>
      <c r="D8315" s="4">
        <v>45747</v>
      </c>
      <c r="E8315" s="4">
        <v>45771</v>
      </c>
      <c r="F8315" s="5">
        <v>0.34106845677743802</v>
      </c>
      <c r="G8315" s="5">
        <f>'PG facts'!E90</f>
        <v>3</v>
      </c>
      <c r="H8315" s="5">
        <f t="shared" si="258"/>
        <v>0.11632769220854311</v>
      </c>
      <c r="I8315" s="5">
        <f t="shared" si="259"/>
        <v>1.0232053703323141</v>
      </c>
    </row>
    <row r="8316" spans="1:9" ht="25" customHeight="1">
      <c r="A8316" s="1"/>
      <c r="B8316" s="1">
        <v>380</v>
      </c>
      <c r="C8316" s="13" t="s">
        <v>50</v>
      </c>
      <c r="D8316" s="4">
        <v>45838</v>
      </c>
      <c r="E8316" s="4">
        <v>45867</v>
      </c>
      <c r="F8316" s="5">
        <v>0.23594619830289432</v>
      </c>
      <c r="G8316" s="5">
        <f>'PG facts'!E97</f>
        <v>1</v>
      </c>
      <c r="H8316" s="5">
        <f t="shared" si="258"/>
        <v>5.5670608493588729E-2</v>
      </c>
      <c r="I8316" s="5">
        <f t="shared" si="259"/>
        <v>0.23594619830289432</v>
      </c>
    </row>
    <row r="8317" spans="1:9" ht="25" customHeight="1">
      <c r="A8317" s="1"/>
      <c r="B8317" s="1">
        <v>380</v>
      </c>
      <c r="C8317" s="13" t="s">
        <v>50</v>
      </c>
      <c r="D8317" s="4">
        <v>45930</v>
      </c>
      <c r="E8317" s="4">
        <v>45954</v>
      </c>
      <c r="F8317" s="5">
        <v>0.50578250048436413</v>
      </c>
      <c r="G8317" s="5">
        <f>'PG facts'!E104</f>
        <v>2</v>
      </c>
      <c r="H8317" s="5">
        <f t="shared" si="258"/>
        <v>0.25581593779621581</v>
      </c>
      <c r="I8317" s="5">
        <f t="shared" si="259"/>
        <v>1.0115650009687283</v>
      </c>
    </row>
    <row r="8318" spans="1:9" ht="25" customHeight="1">
      <c r="A8318" s="1"/>
      <c r="B8318" s="1">
        <v>381</v>
      </c>
      <c r="C8318" s="13" t="s">
        <v>47</v>
      </c>
      <c r="D8318" s="4">
        <v>44651</v>
      </c>
      <c r="E8318" s="4">
        <v>44671</v>
      </c>
      <c r="F8318" s="5">
        <v>1.0280001916822323</v>
      </c>
      <c r="G8318" s="5">
        <f>'PG facts'!E6</f>
        <v>4</v>
      </c>
      <c r="H8318" s="5">
        <f t="shared" si="258"/>
        <v>1.0567843940987065</v>
      </c>
      <c r="I8318" s="5">
        <f t="shared" si="259"/>
        <v>4.1120007667289293</v>
      </c>
    </row>
    <row r="8319" spans="1:9" ht="25" customHeight="1">
      <c r="A8319" s="1"/>
      <c r="B8319" s="1">
        <v>381</v>
      </c>
      <c r="C8319" s="13" t="s">
        <v>47</v>
      </c>
      <c r="D8319" s="4">
        <v>44742</v>
      </c>
      <c r="E8319" s="4">
        <v>44771</v>
      </c>
      <c r="F8319" s="5">
        <v>2.9122729416084958</v>
      </c>
      <c r="G8319" s="5">
        <f>'PG facts'!E13</f>
        <v>6</v>
      </c>
      <c r="H8319" s="5">
        <f t="shared" si="258"/>
        <v>8.4813336864250015</v>
      </c>
      <c r="I8319" s="5">
        <f t="shared" si="259"/>
        <v>17.473637649650975</v>
      </c>
    </row>
    <row r="8320" spans="1:9" ht="25" customHeight="1">
      <c r="A8320" s="1"/>
      <c r="B8320" s="1">
        <v>381</v>
      </c>
      <c r="C8320" s="13" t="s">
        <v>47</v>
      </c>
      <c r="D8320" s="4">
        <v>44834</v>
      </c>
      <c r="E8320" s="4">
        <v>44853</v>
      </c>
      <c r="F8320" s="5">
        <v>5.8502773415310516</v>
      </c>
      <c r="G8320" s="5">
        <f>'PG facts'!E20</f>
        <v>7</v>
      </c>
      <c r="H8320" s="5">
        <f t="shared" si="258"/>
        <v>34.225744972831627</v>
      </c>
      <c r="I8320" s="5">
        <f t="shared" si="259"/>
        <v>40.951941390717359</v>
      </c>
    </row>
    <row r="8321" spans="1:9" ht="25" customHeight="1">
      <c r="A8321" s="1"/>
      <c r="B8321" s="1">
        <v>381</v>
      </c>
      <c r="C8321" s="13" t="s">
        <v>47</v>
      </c>
      <c r="D8321" s="4">
        <v>44926</v>
      </c>
      <c r="E8321" s="4">
        <v>44945</v>
      </c>
      <c r="F8321" s="5">
        <v>7.2560334575520802</v>
      </c>
      <c r="G8321" s="5">
        <f>'PG facts'!E27</f>
        <v>9</v>
      </c>
      <c r="H8321" s="5">
        <f t="shared" si="258"/>
        <v>52.650021537115194</v>
      </c>
      <c r="I8321" s="5">
        <f t="shared" si="259"/>
        <v>65.30430111796872</v>
      </c>
    </row>
    <row r="8322" spans="1:9" ht="25" customHeight="1">
      <c r="A8322" s="1"/>
      <c r="B8322" s="1">
        <v>381</v>
      </c>
      <c r="C8322" s="13" t="s">
        <v>47</v>
      </c>
      <c r="D8322" s="4">
        <v>45016</v>
      </c>
      <c r="E8322" s="4">
        <v>45037</v>
      </c>
      <c r="F8322" s="5">
        <v>6.7723940234483804</v>
      </c>
      <c r="G8322" s="5">
        <f>'PG facts'!E34</f>
        <v>8</v>
      </c>
      <c r="H8322" s="5">
        <f t="shared" si="258"/>
        <v>45.865320808839343</v>
      </c>
      <c r="I8322" s="5">
        <f t="shared" si="259"/>
        <v>54.179152187587043</v>
      </c>
    </row>
    <row r="8323" spans="1:9" ht="25" customHeight="1">
      <c r="A8323" s="1"/>
      <c r="B8323" s="1">
        <v>381</v>
      </c>
      <c r="C8323" s="13" t="s">
        <v>47</v>
      </c>
      <c r="D8323" s="4">
        <v>45107</v>
      </c>
      <c r="E8323" s="4">
        <v>45135</v>
      </c>
      <c r="F8323" s="5">
        <v>7.0582272321790596</v>
      </c>
      <c r="G8323" s="5">
        <f>'PG facts'!E41</f>
        <v>8</v>
      </c>
      <c r="H8323" s="5">
        <f t="shared" si="258"/>
        <v>49.818571661074067</v>
      </c>
      <c r="I8323" s="5">
        <f t="shared" si="259"/>
        <v>56.465817857432477</v>
      </c>
    </row>
    <row r="8324" spans="1:9" ht="25" customHeight="1">
      <c r="A8324" s="1"/>
      <c r="B8324" s="1">
        <v>381</v>
      </c>
      <c r="C8324" s="13" t="s">
        <v>47</v>
      </c>
      <c r="D8324" s="4">
        <v>45199</v>
      </c>
      <c r="E8324" s="4">
        <v>45217</v>
      </c>
      <c r="F8324" s="5">
        <v>5.4935927157217845</v>
      </c>
      <c r="G8324" s="5">
        <f>'PG facts'!E48</f>
        <v>7</v>
      </c>
      <c r="H8324" s="5">
        <f t="shared" si="258"/>
        <v>30.179560926231453</v>
      </c>
      <c r="I8324" s="5">
        <f t="shared" si="259"/>
        <v>38.455149010052494</v>
      </c>
    </row>
    <row r="8325" spans="1:9" ht="25" customHeight="1">
      <c r="A8325" s="1"/>
      <c r="B8325" s="1">
        <v>381</v>
      </c>
      <c r="C8325" s="13" t="s">
        <v>47</v>
      </c>
      <c r="D8325" s="4">
        <v>45291</v>
      </c>
      <c r="E8325" s="4">
        <v>45314</v>
      </c>
      <c r="F8325" s="5">
        <v>4.2122165191533556</v>
      </c>
      <c r="G8325" s="5">
        <f>'PG facts'!E55</f>
        <v>4</v>
      </c>
      <c r="H8325" s="5">
        <f t="shared" si="258"/>
        <v>17.742768004228413</v>
      </c>
      <c r="I8325" s="5">
        <f t="shared" si="259"/>
        <v>16.848866076613422</v>
      </c>
    </row>
    <row r="8326" spans="1:9" ht="25" customHeight="1">
      <c r="A8326" s="1"/>
      <c r="B8326" s="1">
        <v>381</v>
      </c>
      <c r="C8326" s="13" t="s">
        <v>47</v>
      </c>
      <c r="D8326" s="4">
        <v>45382</v>
      </c>
      <c r="E8326" s="4">
        <v>45401</v>
      </c>
      <c r="F8326" s="5">
        <v>3.636809635836169</v>
      </c>
      <c r="G8326" s="5">
        <f>'PG facts'!E62</f>
        <v>4</v>
      </c>
      <c r="H8326" s="5">
        <f t="shared" ref="H8326:H8389" si="260">F8326^2</f>
        <v>13.226384327310809</v>
      </c>
      <c r="I8326" s="5">
        <f t="shared" ref="I8326:I8389" si="261">F8326*G8326</f>
        <v>14.547238543344676</v>
      </c>
    </row>
    <row r="8327" spans="1:9" ht="25" customHeight="1">
      <c r="A8327" s="1"/>
      <c r="B8327" s="1">
        <v>381</v>
      </c>
      <c r="C8327" s="13" t="s">
        <v>47</v>
      </c>
      <c r="D8327" s="4">
        <v>45473</v>
      </c>
      <c r="E8327" s="4">
        <v>45503</v>
      </c>
      <c r="F8327" s="5">
        <v>1.6547550061168037</v>
      </c>
      <c r="G8327" s="5">
        <f>'PG facts'!E69</f>
        <v>3</v>
      </c>
      <c r="H8327" s="5">
        <f t="shared" si="260"/>
        <v>2.7382141302686231</v>
      </c>
      <c r="I8327" s="5">
        <f t="shared" si="261"/>
        <v>4.9642650183504111</v>
      </c>
    </row>
    <row r="8328" spans="1:9" ht="25" customHeight="1">
      <c r="A8328" s="1"/>
      <c r="B8328" s="1">
        <v>381</v>
      </c>
      <c r="C8328" s="13" t="s">
        <v>47</v>
      </c>
      <c r="D8328" s="4">
        <v>45565</v>
      </c>
      <c r="E8328" s="4">
        <v>45583</v>
      </c>
      <c r="F8328" s="5">
        <v>0.37330111522773102</v>
      </c>
      <c r="G8328" s="5">
        <f>'PG facts'!E76</f>
        <v>1</v>
      </c>
      <c r="H8328" s="5">
        <f t="shared" si="260"/>
        <v>0.13935372263026771</v>
      </c>
      <c r="I8328" s="5">
        <f t="shared" si="261"/>
        <v>0.37330111522773102</v>
      </c>
    </row>
    <row r="8329" spans="1:9" ht="25" customHeight="1">
      <c r="A8329" s="1"/>
      <c r="B8329" s="1">
        <v>381</v>
      </c>
      <c r="C8329" s="13" t="s">
        <v>47</v>
      </c>
      <c r="D8329" s="4">
        <v>45657</v>
      </c>
      <c r="E8329" s="4">
        <v>45679</v>
      </c>
      <c r="F8329" s="5">
        <v>0.34106845677743802</v>
      </c>
      <c r="G8329" s="5">
        <f>'PG facts'!E83</f>
        <v>2</v>
      </c>
      <c r="H8329" s="5">
        <f t="shared" si="260"/>
        <v>0.11632769220854311</v>
      </c>
      <c r="I8329" s="5">
        <f t="shared" si="261"/>
        <v>0.68213691355487605</v>
      </c>
    </row>
    <row r="8330" spans="1:9" ht="25" customHeight="1">
      <c r="A8330" s="1"/>
      <c r="B8330" s="1">
        <v>381</v>
      </c>
      <c r="C8330" s="13" t="s">
        <v>47</v>
      </c>
      <c r="D8330" s="4">
        <v>45747</v>
      </c>
      <c r="E8330" s="4">
        <v>45771</v>
      </c>
      <c r="F8330" s="5">
        <v>0.23594619830289432</v>
      </c>
      <c r="G8330" s="5">
        <f>'PG facts'!E90</f>
        <v>3</v>
      </c>
      <c r="H8330" s="5">
        <f t="shared" si="260"/>
        <v>5.5670608493588729E-2</v>
      </c>
      <c r="I8330" s="5">
        <f t="shared" si="261"/>
        <v>0.70783859490868295</v>
      </c>
    </row>
    <row r="8331" spans="1:9" ht="25" customHeight="1">
      <c r="A8331" s="1"/>
      <c r="B8331" s="1">
        <v>381</v>
      </c>
      <c r="C8331" s="13" t="s">
        <v>47</v>
      </c>
      <c r="D8331" s="4">
        <v>45838</v>
      </c>
      <c r="E8331" s="4">
        <v>45867</v>
      </c>
      <c r="F8331" s="5">
        <v>0.50578250048436413</v>
      </c>
      <c r="G8331" s="5">
        <f>'PG facts'!E97</f>
        <v>1</v>
      </c>
      <c r="H8331" s="5">
        <f t="shared" si="260"/>
        <v>0.25581593779621581</v>
      </c>
      <c r="I8331" s="5">
        <f t="shared" si="261"/>
        <v>0.50578250048436413</v>
      </c>
    </row>
    <row r="8332" spans="1:9" ht="25" customHeight="1">
      <c r="A8332" s="1"/>
      <c r="B8332" s="1">
        <v>381</v>
      </c>
      <c r="C8332" s="13" t="s">
        <v>47</v>
      </c>
      <c r="D8332" s="4">
        <v>45930</v>
      </c>
      <c r="E8332" s="4">
        <v>45954</v>
      </c>
      <c r="F8332" s="5">
        <v>1.0082264270475205</v>
      </c>
      <c r="G8332" s="5">
        <f>'PG facts'!E104</f>
        <v>2</v>
      </c>
      <c r="H8332" s="5">
        <f t="shared" si="260"/>
        <v>1.0165205281970093</v>
      </c>
      <c r="I8332" s="5">
        <f t="shared" si="261"/>
        <v>2.016452854095041</v>
      </c>
    </row>
    <row r="8333" spans="1:9" ht="25" customHeight="1">
      <c r="A8333" s="1"/>
      <c r="B8333" s="1">
        <v>381</v>
      </c>
      <c r="C8333" s="13" t="s">
        <v>50</v>
      </c>
      <c r="D8333" s="4">
        <v>44742</v>
      </c>
      <c r="E8333" s="4">
        <v>44771</v>
      </c>
      <c r="F8333" s="5">
        <v>1.0280001916822323</v>
      </c>
      <c r="G8333" s="5">
        <f>'PG facts'!E13</f>
        <v>6</v>
      </c>
      <c r="H8333" s="5">
        <f t="shared" si="260"/>
        <v>1.0567843940987065</v>
      </c>
      <c r="I8333" s="5">
        <f t="shared" si="261"/>
        <v>6.168001150093394</v>
      </c>
    </row>
    <row r="8334" spans="1:9" ht="25" customHeight="1">
      <c r="A8334" s="1"/>
      <c r="B8334" s="1">
        <v>381</v>
      </c>
      <c r="C8334" s="13" t="s">
        <v>50</v>
      </c>
      <c r="D8334" s="4">
        <v>44834</v>
      </c>
      <c r="E8334" s="4">
        <v>44853</v>
      </c>
      <c r="F8334" s="5">
        <v>2.9122729416084958</v>
      </c>
      <c r="G8334" s="5">
        <f>'PG facts'!E20</f>
        <v>7</v>
      </c>
      <c r="H8334" s="5">
        <f t="shared" si="260"/>
        <v>8.4813336864250015</v>
      </c>
      <c r="I8334" s="5">
        <f t="shared" si="261"/>
        <v>20.385910591259471</v>
      </c>
    </row>
    <row r="8335" spans="1:9" ht="25" customHeight="1">
      <c r="A8335" s="1"/>
      <c r="B8335" s="1">
        <v>381</v>
      </c>
      <c r="C8335" s="13" t="s">
        <v>50</v>
      </c>
      <c r="D8335" s="4">
        <v>44926</v>
      </c>
      <c r="E8335" s="4">
        <v>44945</v>
      </c>
      <c r="F8335" s="5">
        <v>5.8502773415310516</v>
      </c>
      <c r="G8335" s="5">
        <f>'PG facts'!E27</f>
        <v>9</v>
      </c>
      <c r="H8335" s="5">
        <f t="shared" si="260"/>
        <v>34.225744972831627</v>
      </c>
      <c r="I8335" s="5">
        <f t="shared" si="261"/>
        <v>52.652496073779467</v>
      </c>
    </row>
    <row r="8336" spans="1:9" ht="25" customHeight="1">
      <c r="A8336" s="1"/>
      <c r="B8336" s="1">
        <v>381</v>
      </c>
      <c r="C8336" s="13" t="s">
        <v>50</v>
      </c>
      <c r="D8336" s="4">
        <v>45016</v>
      </c>
      <c r="E8336" s="4">
        <v>45037</v>
      </c>
      <c r="F8336" s="5">
        <v>7.2560334575520802</v>
      </c>
      <c r="G8336" s="5">
        <f>'PG facts'!E34</f>
        <v>8</v>
      </c>
      <c r="H8336" s="5">
        <f t="shared" si="260"/>
        <v>52.650021537115194</v>
      </c>
      <c r="I8336" s="5">
        <f t="shared" si="261"/>
        <v>58.048267660416641</v>
      </c>
    </row>
    <row r="8337" spans="1:9" ht="25" customHeight="1">
      <c r="A8337" s="1"/>
      <c r="B8337" s="1">
        <v>381</v>
      </c>
      <c r="C8337" s="13" t="s">
        <v>50</v>
      </c>
      <c r="D8337" s="4">
        <v>45107</v>
      </c>
      <c r="E8337" s="4">
        <v>45135</v>
      </c>
      <c r="F8337" s="5">
        <v>6.7723940234483804</v>
      </c>
      <c r="G8337" s="5">
        <f>'PG facts'!E41</f>
        <v>8</v>
      </c>
      <c r="H8337" s="5">
        <f t="shared" si="260"/>
        <v>45.865320808839343</v>
      </c>
      <c r="I8337" s="5">
        <f t="shared" si="261"/>
        <v>54.179152187587043</v>
      </c>
    </row>
    <row r="8338" spans="1:9" ht="25" customHeight="1">
      <c r="A8338" s="1"/>
      <c r="B8338" s="1">
        <v>381</v>
      </c>
      <c r="C8338" s="13" t="s">
        <v>50</v>
      </c>
      <c r="D8338" s="4">
        <v>45199</v>
      </c>
      <c r="E8338" s="4">
        <v>45217</v>
      </c>
      <c r="F8338" s="5">
        <v>7.0582272321790596</v>
      </c>
      <c r="G8338" s="5">
        <f>'PG facts'!E48</f>
        <v>7</v>
      </c>
      <c r="H8338" s="5">
        <f t="shared" si="260"/>
        <v>49.818571661074067</v>
      </c>
      <c r="I8338" s="5">
        <f t="shared" si="261"/>
        <v>49.40759062525342</v>
      </c>
    </row>
    <row r="8339" spans="1:9" ht="25" customHeight="1">
      <c r="A8339" s="1"/>
      <c r="B8339" s="1">
        <v>381</v>
      </c>
      <c r="C8339" s="13" t="s">
        <v>50</v>
      </c>
      <c r="D8339" s="4">
        <v>45291</v>
      </c>
      <c r="E8339" s="4">
        <v>45314</v>
      </c>
      <c r="F8339" s="5">
        <v>5.4935927157217845</v>
      </c>
      <c r="G8339" s="5">
        <f>'PG facts'!E55</f>
        <v>4</v>
      </c>
      <c r="H8339" s="5">
        <f t="shared" si="260"/>
        <v>30.179560926231453</v>
      </c>
      <c r="I8339" s="5">
        <f t="shared" si="261"/>
        <v>21.974370862887138</v>
      </c>
    </row>
    <row r="8340" spans="1:9" ht="25" customHeight="1">
      <c r="A8340" s="1"/>
      <c r="B8340" s="1">
        <v>381</v>
      </c>
      <c r="C8340" s="13" t="s">
        <v>50</v>
      </c>
      <c r="D8340" s="4">
        <v>45382</v>
      </c>
      <c r="E8340" s="4">
        <v>45401</v>
      </c>
      <c r="F8340" s="5">
        <v>4.2122165191533556</v>
      </c>
      <c r="G8340" s="5">
        <f>'PG facts'!E62</f>
        <v>4</v>
      </c>
      <c r="H8340" s="5">
        <f t="shared" si="260"/>
        <v>17.742768004228413</v>
      </c>
      <c r="I8340" s="5">
        <f t="shared" si="261"/>
        <v>16.848866076613422</v>
      </c>
    </row>
    <row r="8341" spans="1:9" ht="25" customHeight="1">
      <c r="A8341" s="1"/>
      <c r="B8341" s="1">
        <v>381</v>
      </c>
      <c r="C8341" s="13" t="s">
        <v>50</v>
      </c>
      <c r="D8341" s="4">
        <v>45473</v>
      </c>
      <c r="E8341" s="4">
        <v>45503</v>
      </c>
      <c r="F8341" s="5">
        <v>3.636809635836169</v>
      </c>
      <c r="G8341" s="5">
        <f>'PG facts'!E69</f>
        <v>3</v>
      </c>
      <c r="H8341" s="5">
        <f t="shared" si="260"/>
        <v>13.226384327310809</v>
      </c>
      <c r="I8341" s="5">
        <f t="shared" si="261"/>
        <v>10.910428907508507</v>
      </c>
    </row>
    <row r="8342" spans="1:9" ht="25" customHeight="1">
      <c r="A8342" s="1"/>
      <c r="B8342" s="1">
        <v>381</v>
      </c>
      <c r="C8342" s="13" t="s">
        <v>50</v>
      </c>
      <c r="D8342" s="4">
        <v>45565</v>
      </c>
      <c r="E8342" s="4">
        <v>45583</v>
      </c>
      <c r="F8342" s="5">
        <v>1.6547550061168037</v>
      </c>
      <c r="G8342" s="5">
        <f>'PG facts'!E76</f>
        <v>1</v>
      </c>
      <c r="H8342" s="5">
        <f t="shared" si="260"/>
        <v>2.7382141302686231</v>
      </c>
      <c r="I8342" s="5">
        <f t="shared" si="261"/>
        <v>1.6547550061168037</v>
      </c>
    </row>
    <row r="8343" spans="1:9" ht="25" customHeight="1">
      <c r="A8343" s="1"/>
      <c r="B8343" s="1">
        <v>381</v>
      </c>
      <c r="C8343" s="13" t="s">
        <v>50</v>
      </c>
      <c r="D8343" s="4">
        <v>45657</v>
      </c>
      <c r="E8343" s="4">
        <v>45679</v>
      </c>
      <c r="F8343" s="5">
        <v>0.37330111522773102</v>
      </c>
      <c r="G8343" s="5">
        <f>'PG facts'!E83</f>
        <v>2</v>
      </c>
      <c r="H8343" s="5">
        <f t="shared" si="260"/>
        <v>0.13935372263026771</v>
      </c>
      <c r="I8343" s="5">
        <f t="shared" si="261"/>
        <v>0.74660223045546203</v>
      </c>
    </row>
    <row r="8344" spans="1:9" ht="25" customHeight="1">
      <c r="A8344" s="1"/>
      <c r="B8344" s="1">
        <v>381</v>
      </c>
      <c r="C8344" s="13" t="s">
        <v>50</v>
      </c>
      <c r="D8344" s="4">
        <v>45747</v>
      </c>
      <c r="E8344" s="4">
        <v>45771</v>
      </c>
      <c r="F8344" s="5">
        <v>0.34106845677743802</v>
      </c>
      <c r="G8344" s="5">
        <f>'PG facts'!E90</f>
        <v>3</v>
      </c>
      <c r="H8344" s="5">
        <f t="shared" si="260"/>
        <v>0.11632769220854311</v>
      </c>
      <c r="I8344" s="5">
        <f t="shared" si="261"/>
        <v>1.0232053703323141</v>
      </c>
    </row>
    <row r="8345" spans="1:9" ht="25" customHeight="1">
      <c r="A8345" s="1"/>
      <c r="B8345" s="1">
        <v>381</v>
      </c>
      <c r="C8345" s="13" t="s">
        <v>50</v>
      </c>
      <c r="D8345" s="4">
        <v>45838</v>
      </c>
      <c r="E8345" s="4">
        <v>45867</v>
      </c>
      <c r="F8345" s="5">
        <v>0.23594619830289432</v>
      </c>
      <c r="G8345" s="5">
        <f>'PG facts'!E97</f>
        <v>1</v>
      </c>
      <c r="H8345" s="5">
        <f t="shared" si="260"/>
        <v>5.5670608493588729E-2</v>
      </c>
      <c r="I8345" s="5">
        <f t="shared" si="261"/>
        <v>0.23594619830289432</v>
      </c>
    </row>
    <row r="8346" spans="1:9" ht="25" customHeight="1">
      <c r="A8346" s="1"/>
      <c r="B8346" s="1">
        <v>381</v>
      </c>
      <c r="C8346" s="13" t="s">
        <v>50</v>
      </c>
      <c r="D8346" s="4">
        <v>45930</v>
      </c>
      <c r="E8346" s="4">
        <v>45954</v>
      </c>
      <c r="F8346" s="5">
        <v>0.50578250048436413</v>
      </c>
      <c r="G8346" s="5">
        <f>'PG facts'!E104</f>
        <v>2</v>
      </c>
      <c r="H8346" s="5">
        <f t="shared" si="260"/>
        <v>0.25581593779621581</v>
      </c>
      <c r="I8346" s="5">
        <f t="shared" si="261"/>
        <v>1.0115650009687283</v>
      </c>
    </row>
    <row r="8347" spans="1:9" ht="25" customHeight="1">
      <c r="A8347" s="1"/>
      <c r="B8347" s="1">
        <v>382</v>
      </c>
      <c r="C8347" s="13" t="s">
        <v>47</v>
      </c>
      <c r="D8347" s="4">
        <v>44651</v>
      </c>
      <c r="E8347" s="4">
        <v>44671</v>
      </c>
      <c r="F8347" s="5">
        <v>1.0280001916822323</v>
      </c>
      <c r="G8347" s="5">
        <f>'PG facts'!E7</f>
        <v>6</v>
      </c>
      <c r="H8347" s="5">
        <f t="shared" si="260"/>
        <v>1.0567843940987065</v>
      </c>
      <c r="I8347" s="5">
        <f t="shared" si="261"/>
        <v>6.168001150093394</v>
      </c>
    </row>
    <row r="8348" spans="1:9" ht="25" customHeight="1">
      <c r="A8348" s="1"/>
      <c r="B8348" s="1">
        <v>382</v>
      </c>
      <c r="C8348" s="13" t="s">
        <v>47</v>
      </c>
      <c r="D8348" s="4">
        <v>44742</v>
      </c>
      <c r="E8348" s="4">
        <v>44771</v>
      </c>
      <c r="F8348" s="5">
        <v>2.9122729416084958</v>
      </c>
      <c r="G8348" s="5">
        <f>'PG facts'!E14</f>
        <v>6</v>
      </c>
      <c r="H8348" s="5">
        <f t="shared" si="260"/>
        <v>8.4813336864250015</v>
      </c>
      <c r="I8348" s="5">
        <f t="shared" si="261"/>
        <v>17.473637649650975</v>
      </c>
    </row>
    <row r="8349" spans="1:9" ht="25" customHeight="1">
      <c r="A8349" s="1"/>
      <c r="B8349" s="1">
        <v>382</v>
      </c>
      <c r="C8349" s="13" t="s">
        <v>47</v>
      </c>
      <c r="D8349" s="4">
        <v>44834</v>
      </c>
      <c r="E8349" s="4">
        <v>44853</v>
      </c>
      <c r="F8349" s="5">
        <v>5.8502773415310516</v>
      </c>
      <c r="G8349" s="5">
        <f>'PG facts'!E21</f>
        <v>8</v>
      </c>
      <c r="H8349" s="5">
        <f t="shared" si="260"/>
        <v>34.225744972831627</v>
      </c>
      <c r="I8349" s="5">
        <f t="shared" si="261"/>
        <v>46.802218732248413</v>
      </c>
    </row>
    <row r="8350" spans="1:9" ht="25" customHeight="1">
      <c r="A8350" s="1"/>
      <c r="B8350" s="1">
        <v>382</v>
      </c>
      <c r="C8350" s="13" t="s">
        <v>47</v>
      </c>
      <c r="D8350" s="4">
        <v>44926</v>
      </c>
      <c r="E8350" s="4">
        <v>44945</v>
      </c>
      <c r="F8350" s="5">
        <v>7.2560334575520802</v>
      </c>
      <c r="G8350" s="5">
        <f>'PG facts'!E28</f>
        <v>11</v>
      </c>
      <c r="H8350" s="5">
        <f t="shared" si="260"/>
        <v>52.650021537115194</v>
      </c>
      <c r="I8350" s="5">
        <f t="shared" si="261"/>
        <v>79.816368033072877</v>
      </c>
    </row>
    <row r="8351" spans="1:9" ht="25" customHeight="1">
      <c r="A8351" s="1"/>
      <c r="B8351" s="1">
        <v>382</v>
      </c>
      <c r="C8351" s="13" t="s">
        <v>47</v>
      </c>
      <c r="D8351" s="4">
        <v>45016</v>
      </c>
      <c r="E8351" s="4">
        <v>45037</v>
      </c>
      <c r="F8351" s="5">
        <v>6.7723940234483804</v>
      </c>
      <c r="G8351" s="5">
        <f>'PG facts'!E35</f>
        <v>10</v>
      </c>
      <c r="H8351" s="5">
        <f t="shared" si="260"/>
        <v>45.865320808839343</v>
      </c>
      <c r="I8351" s="5">
        <f t="shared" si="261"/>
        <v>67.723940234483806</v>
      </c>
    </row>
    <row r="8352" spans="1:9" ht="25" customHeight="1">
      <c r="A8352" s="1"/>
      <c r="B8352" s="1">
        <v>382</v>
      </c>
      <c r="C8352" s="13" t="s">
        <v>47</v>
      </c>
      <c r="D8352" s="4">
        <v>45107</v>
      </c>
      <c r="E8352" s="4">
        <v>45135</v>
      </c>
      <c r="F8352" s="5">
        <v>7.0582272321790596</v>
      </c>
      <c r="G8352" s="5">
        <f>'PG facts'!E42</f>
        <v>9</v>
      </c>
      <c r="H8352" s="5">
        <f t="shared" si="260"/>
        <v>49.818571661074067</v>
      </c>
      <c r="I8352" s="5">
        <f t="shared" si="261"/>
        <v>63.524045089611533</v>
      </c>
    </row>
    <row r="8353" spans="1:9" ht="25" customHeight="1">
      <c r="A8353" s="1"/>
      <c r="B8353" s="1">
        <v>382</v>
      </c>
      <c r="C8353" s="13" t="s">
        <v>47</v>
      </c>
      <c r="D8353" s="4">
        <v>45199</v>
      </c>
      <c r="E8353" s="4">
        <v>45217</v>
      </c>
      <c r="F8353" s="5">
        <v>5.4935927157217845</v>
      </c>
      <c r="G8353" s="5">
        <f>'PG facts'!E49</f>
        <v>9</v>
      </c>
      <c r="H8353" s="5">
        <f t="shared" si="260"/>
        <v>30.179560926231453</v>
      </c>
      <c r="I8353" s="5">
        <f t="shared" si="261"/>
        <v>49.442334441496058</v>
      </c>
    </row>
    <row r="8354" spans="1:9" ht="25" customHeight="1">
      <c r="A8354" s="1"/>
      <c r="B8354" s="1">
        <v>382</v>
      </c>
      <c r="C8354" s="13" t="s">
        <v>47</v>
      </c>
      <c r="D8354" s="4">
        <v>45291</v>
      </c>
      <c r="E8354" s="4">
        <v>45314</v>
      </c>
      <c r="F8354" s="5">
        <v>4.2122165191533556</v>
      </c>
      <c r="G8354" s="5">
        <f>'PG facts'!E56</f>
        <v>7</v>
      </c>
      <c r="H8354" s="5">
        <f t="shared" si="260"/>
        <v>17.742768004228413</v>
      </c>
      <c r="I8354" s="5">
        <f t="shared" si="261"/>
        <v>29.48551563407349</v>
      </c>
    </row>
    <row r="8355" spans="1:9" ht="25" customHeight="1">
      <c r="A8355" s="1"/>
      <c r="B8355" s="1">
        <v>382</v>
      </c>
      <c r="C8355" s="13" t="s">
        <v>47</v>
      </c>
      <c r="D8355" s="4">
        <v>45382</v>
      </c>
      <c r="E8355" s="4">
        <v>45401</v>
      </c>
      <c r="F8355" s="5">
        <v>3.636809635836169</v>
      </c>
      <c r="G8355" s="5">
        <f>'PG facts'!E63</f>
        <v>10</v>
      </c>
      <c r="H8355" s="5">
        <f t="shared" si="260"/>
        <v>13.226384327310809</v>
      </c>
      <c r="I8355" s="5">
        <f t="shared" si="261"/>
        <v>36.36809635836169</v>
      </c>
    </row>
    <row r="8356" spans="1:9" ht="25" customHeight="1">
      <c r="A8356" s="1"/>
      <c r="B8356" s="1">
        <v>382</v>
      </c>
      <c r="C8356" s="13" t="s">
        <v>47</v>
      </c>
      <c r="D8356" s="4">
        <v>45473</v>
      </c>
      <c r="E8356" s="4">
        <v>45503</v>
      </c>
      <c r="F8356" s="5">
        <v>1.6547550061168037</v>
      </c>
      <c r="G8356" s="5">
        <f>'PG facts'!E70</f>
        <v>5</v>
      </c>
      <c r="H8356" s="5">
        <f t="shared" si="260"/>
        <v>2.7382141302686231</v>
      </c>
      <c r="I8356" s="5">
        <f t="shared" si="261"/>
        <v>8.2737750305840194</v>
      </c>
    </row>
    <row r="8357" spans="1:9" ht="25" customHeight="1">
      <c r="A8357" s="1"/>
      <c r="B8357" s="1">
        <v>382</v>
      </c>
      <c r="C8357" s="13" t="s">
        <v>47</v>
      </c>
      <c r="D8357" s="4">
        <v>45565</v>
      </c>
      <c r="E8357" s="4">
        <v>45583</v>
      </c>
      <c r="F8357" s="5">
        <v>0.37330111522773102</v>
      </c>
      <c r="G8357" s="5">
        <f>'PG facts'!E77</f>
        <v>1</v>
      </c>
      <c r="H8357" s="5">
        <f t="shared" si="260"/>
        <v>0.13935372263026771</v>
      </c>
      <c r="I8357" s="5">
        <f t="shared" si="261"/>
        <v>0.37330111522773102</v>
      </c>
    </row>
    <row r="8358" spans="1:9" ht="25" customHeight="1">
      <c r="A8358" s="1"/>
      <c r="B8358" s="1">
        <v>382</v>
      </c>
      <c r="C8358" s="13" t="s">
        <v>47</v>
      </c>
      <c r="D8358" s="4">
        <v>45657</v>
      </c>
      <c r="E8358" s="4">
        <v>45679</v>
      </c>
      <c r="F8358" s="5">
        <v>0.34106845677743802</v>
      </c>
      <c r="G8358" s="5">
        <f>'PG facts'!E84</f>
        <v>1</v>
      </c>
      <c r="H8358" s="5">
        <f t="shared" si="260"/>
        <v>0.11632769220854311</v>
      </c>
      <c r="I8358" s="5">
        <f t="shared" si="261"/>
        <v>0.34106845677743802</v>
      </c>
    </row>
    <row r="8359" spans="1:9" ht="25" customHeight="1">
      <c r="A8359" s="1"/>
      <c r="B8359" s="1">
        <v>382</v>
      </c>
      <c r="C8359" s="13" t="s">
        <v>47</v>
      </c>
      <c r="D8359" s="4">
        <v>45747</v>
      </c>
      <c r="E8359" s="4">
        <v>45771</v>
      </c>
      <c r="F8359" s="5">
        <v>0.23594619830289432</v>
      </c>
      <c r="G8359" s="5">
        <f>'PG facts'!E91</f>
        <v>2</v>
      </c>
      <c r="H8359" s="5">
        <f t="shared" si="260"/>
        <v>5.5670608493588729E-2</v>
      </c>
      <c r="I8359" s="5">
        <f t="shared" si="261"/>
        <v>0.47189239660578863</v>
      </c>
    </row>
    <row r="8360" spans="1:9" ht="25" customHeight="1">
      <c r="A8360" s="1"/>
      <c r="B8360" s="1">
        <v>382</v>
      </c>
      <c r="C8360" s="13" t="s">
        <v>47</v>
      </c>
      <c r="D8360" s="4">
        <v>45838</v>
      </c>
      <c r="E8360" s="4">
        <v>45867</v>
      </c>
      <c r="F8360" s="5">
        <v>0.50578250048436413</v>
      </c>
      <c r="G8360" s="5">
        <f>'PG facts'!E98</f>
        <v>4</v>
      </c>
      <c r="H8360" s="5">
        <f t="shared" si="260"/>
        <v>0.25581593779621581</v>
      </c>
      <c r="I8360" s="5">
        <f t="shared" si="261"/>
        <v>2.0231300019374565</v>
      </c>
    </row>
    <row r="8361" spans="1:9" ht="25" customHeight="1">
      <c r="A8361" s="1"/>
      <c r="B8361" s="1">
        <v>382</v>
      </c>
      <c r="C8361" s="13" t="s">
        <v>50</v>
      </c>
      <c r="D8361" s="4">
        <v>44742</v>
      </c>
      <c r="E8361" s="4">
        <v>44771</v>
      </c>
      <c r="F8361" s="5">
        <v>1.0280001916822323</v>
      </c>
      <c r="G8361" s="5">
        <f>'PG facts'!E14</f>
        <v>6</v>
      </c>
      <c r="H8361" s="5">
        <f t="shared" si="260"/>
        <v>1.0567843940987065</v>
      </c>
      <c r="I8361" s="5">
        <f t="shared" si="261"/>
        <v>6.168001150093394</v>
      </c>
    </row>
    <row r="8362" spans="1:9" ht="25" customHeight="1">
      <c r="A8362" s="1"/>
      <c r="B8362" s="1">
        <v>382</v>
      </c>
      <c r="C8362" s="13" t="s">
        <v>50</v>
      </c>
      <c r="D8362" s="4">
        <v>44834</v>
      </c>
      <c r="E8362" s="4">
        <v>44853</v>
      </c>
      <c r="F8362" s="5">
        <v>2.9122729416084958</v>
      </c>
      <c r="G8362" s="5">
        <f>'PG facts'!E21</f>
        <v>8</v>
      </c>
      <c r="H8362" s="5">
        <f t="shared" si="260"/>
        <v>8.4813336864250015</v>
      </c>
      <c r="I8362" s="5">
        <f t="shared" si="261"/>
        <v>23.298183532867967</v>
      </c>
    </row>
    <row r="8363" spans="1:9" ht="25" customHeight="1">
      <c r="A8363" s="1"/>
      <c r="B8363" s="1">
        <v>382</v>
      </c>
      <c r="C8363" s="13" t="s">
        <v>50</v>
      </c>
      <c r="D8363" s="4">
        <v>44926</v>
      </c>
      <c r="E8363" s="4">
        <v>44945</v>
      </c>
      <c r="F8363" s="5">
        <v>5.8502773415310516</v>
      </c>
      <c r="G8363" s="5">
        <f>'PG facts'!E28</f>
        <v>11</v>
      </c>
      <c r="H8363" s="5">
        <f t="shared" si="260"/>
        <v>34.225744972831627</v>
      </c>
      <c r="I8363" s="5">
        <f t="shared" si="261"/>
        <v>64.353050756841569</v>
      </c>
    </row>
    <row r="8364" spans="1:9" ht="25" customHeight="1">
      <c r="A8364" s="1"/>
      <c r="B8364" s="1">
        <v>382</v>
      </c>
      <c r="C8364" s="13" t="s">
        <v>50</v>
      </c>
      <c r="D8364" s="4">
        <v>45016</v>
      </c>
      <c r="E8364" s="4">
        <v>45037</v>
      </c>
      <c r="F8364" s="5">
        <v>7.2560334575520802</v>
      </c>
      <c r="G8364" s="5">
        <f>'PG facts'!E35</f>
        <v>10</v>
      </c>
      <c r="H8364" s="5">
        <f t="shared" si="260"/>
        <v>52.650021537115194</v>
      </c>
      <c r="I8364" s="5">
        <f t="shared" si="261"/>
        <v>72.560334575520798</v>
      </c>
    </row>
    <row r="8365" spans="1:9" ht="25" customHeight="1">
      <c r="A8365" s="1"/>
      <c r="B8365" s="1">
        <v>382</v>
      </c>
      <c r="C8365" s="13" t="s">
        <v>50</v>
      </c>
      <c r="D8365" s="4">
        <v>45107</v>
      </c>
      <c r="E8365" s="4">
        <v>45135</v>
      </c>
      <c r="F8365" s="5">
        <v>6.7723940234483804</v>
      </c>
      <c r="G8365" s="5">
        <f>'PG facts'!E42</f>
        <v>9</v>
      </c>
      <c r="H8365" s="5">
        <f t="shared" si="260"/>
        <v>45.865320808839343</v>
      </c>
      <c r="I8365" s="5">
        <f t="shared" si="261"/>
        <v>60.951546211035421</v>
      </c>
    </row>
    <row r="8366" spans="1:9" ht="25" customHeight="1">
      <c r="A8366" s="1"/>
      <c r="B8366" s="1">
        <v>382</v>
      </c>
      <c r="C8366" s="13" t="s">
        <v>50</v>
      </c>
      <c r="D8366" s="4">
        <v>45199</v>
      </c>
      <c r="E8366" s="4">
        <v>45217</v>
      </c>
      <c r="F8366" s="5">
        <v>7.0582272321790596</v>
      </c>
      <c r="G8366" s="5">
        <f>'PG facts'!E49</f>
        <v>9</v>
      </c>
      <c r="H8366" s="5">
        <f t="shared" si="260"/>
        <v>49.818571661074067</v>
      </c>
      <c r="I8366" s="5">
        <f t="shared" si="261"/>
        <v>63.524045089611533</v>
      </c>
    </row>
    <row r="8367" spans="1:9" ht="25" customHeight="1">
      <c r="A8367" s="1"/>
      <c r="B8367" s="1">
        <v>382</v>
      </c>
      <c r="C8367" s="13" t="s">
        <v>50</v>
      </c>
      <c r="D8367" s="4">
        <v>45291</v>
      </c>
      <c r="E8367" s="4">
        <v>45314</v>
      </c>
      <c r="F8367" s="5">
        <v>5.4935927157217845</v>
      </c>
      <c r="G8367" s="5">
        <f>'PG facts'!E56</f>
        <v>7</v>
      </c>
      <c r="H8367" s="5">
        <f t="shared" si="260"/>
        <v>30.179560926231453</v>
      </c>
      <c r="I8367" s="5">
        <f t="shared" si="261"/>
        <v>38.455149010052494</v>
      </c>
    </row>
    <row r="8368" spans="1:9" ht="25" customHeight="1">
      <c r="A8368" s="1"/>
      <c r="B8368" s="1">
        <v>382</v>
      </c>
      <c r="C8368" s="13" t="s">
        <v>50</v>
      </c>
      <c r="D8368" s="4">
        <v>45382</v>
      </c>
      <c r="E8368" s="4">
        <v>45401</v>
      </c>
      <c r="F8368" s="5">
        <v>4.2122165191533556</v>
      </c>
      <c r="G8368" s="5">
        <f>'PG facts'!E63</f>
        <v>10</v>
      </c>
      <c r="H8368" s="5">
        <f t="shared" si="260"/>
        <v>17.742768004228413</v>
      </c>
      <c r="I8368" s="5">
        <f t="shared" si="261"/>
        <v>42.122165191533554</v>
      </c>
    </row>
    <row r="8369" spans="1:9" ht="25" customHeight="1">
      <c r="A8369" s="1"/>
      <c r="B8369" s="1">
        <v>382</v>
      </c>
      <c r="C8369" s="13" t="s">
        <v>50</v>
      </c>
      <c r="D8369" s="4">
        <v>45473</v>
      </c>
      <c r="E8369" s="4">
        <v>45503</v>
      </c>
      <c r="F8369" s="5">
        <v>3.636809635836169</v>
      </c>
      <c r="G8369" s="5">
        <f>'PG facts'!E70</f>
        <v>5</v>
      </c>
      <c r="H8369" s="5">
        <f t="shared" si="260"/>
        <v>13.226384327310809</v>
      </c>
      <c r="I8369" s="5">
        <f t="shared" si="261"/>
        <v>18.184048179180845</v>
      </c>
    </row>
    <row r="8370" spans="1:9" ht="25" customHeight="1">
      <c r="A8370" s="1"/>
      <c r="B8370" s="1">
        <v>382</v>
      </c>
      <c r="C8370" s="13" t="s">
        <v>50</v>
      </c>
      <c r="D8370" s="4">
        <v>45565</v>
      </c>
      <c r="E8370" s="4">
        <v>45583</v>
      </c>
      <c r="F8370" s="5">
        <v>1.6547550061168037</v>
      </c>
      <c r="G8370" s="5">
        <f>'PG facts'!E77</f>
        <v>1</v>
      </c>
      <c r="H8370" s="5">
        <f t="shared" si="260"/>
        <v>2.7382141302686231</v>
      </c>
      <c r="I8370" s="5">
        <f t="shared" si="261"/>
        <v>1.6547550061168037</v>
      </c>
    </row>
    <row r="8371" spans="1:9" ht="25" customHeight="1">
      <c r="A8371" s="1"/>
      <c r="B8371" s="1">
        <v>382</v>
      </c>
      <c r="C8371" s="13" t="s">
        <v>50</v>
      </c>
      <c r="D8371" s="4">
        <v>45657</v>
      </c>
      <c r="E8371" s="4">
        <v>45679</v>
      </c>
      <c r="F8371" s="5">
        <v>0.37330111522773102</v>
      </c>
      <c r="G8371" s="5">
        <f>'PG facts'!E84</f>
        <v>1</v>
      </c>
      <c r="H8371" s="5">
        <f t="shared" si="260"/>
        <v>0.13935372263026771</v>
      </c>
      <c r="I8371" s="5">
        <f t="shared" si="261"/>
        <v>0.37330111522773102</v>
      </c>
    </row>
    <row r="8372" spans="1:9" ht="25" customHeight="1">
      <c r="A8372" s="1"/>
      <c r="B8372" s="1">
        <v>382</v>
      </c>
      <c r="C8372" s="13" t="s">
        <v>50</v>
      </c>
      <c r="D8372" s="4">
        <v>45747</v>
      </c>
      <c r="E8372" s="4">
        <v>45771</v>
      </c>
      <c r="F8372" s="5">
        <v>0.34106845677743802</v>
      </c>
      <c r="G8372" s="5">
        <f>'PG facts'!E91</f>
        <v>2</v>
      </c>
      <c r="H8372" s="5">
        <f t="shared" si="260"/>
        <v>0.11632769220854311</v>
      </c>
      <c r="I8372" s="5">
        <f t="shared" si="261"/>
        <v>0.68213691355487605</v>
      </c>
    </row>
    <row r="8373" spans="1:9" ht="25" customHeight="1">
      <c r="A8373" s="1"/>
      <c r="B8373" s="1">
        <v>382</v>
      </c>
      <c r="C8373" s="13" t="s">
        <v>50</v>
      </c>
      <c r="D8373" s="4">
        <v>45838</v>
      </c>
      <c r="E8373" s="4">
        <v>45867</v>
      </c>
      <c r="F8373" s="5">
        <v>0.23594619830289432</v>
      </c>
      <c r="G8373" s="5">
        <f>'PG facts'!E98</f>
        <v>4</v>
      </c>
      <c r="H8373" s="5">
        <f t="shared" si="260"/>
        <v>5.5670608493588729E-2</v>
      </c>
      <c r="I8373" s="5">
        <f t="shared" si="261"/>
        <v>0.94378479321157727</v>
      </c>
    </row>
    <row r="8374" spans="1:9" ht="25" customHeight="1">
      <c r="A8374" s="1"/>
      <c r="B8374" s="1">
        <v>383</v>
      </c>
      <c r="C8374" s="13" t="s">
        <v>47</v>
      </c>
      <c r="D8374" s="4">
        <v>44651</v>
      </c>
      <c r="E8374" s="4">
        <v>44671</v>
      </c>
      <c r="F8374" s="5">
        <v>1.0280001916822323</v>
      </c>
      <c r="G8374" s="5">
        <f>'PG facts'!E7</f>
        <v>6</v>
      </c>
      <c r="H8374" s="5">
        <f t="shared" si="260"/>
        <v>1.0567843940987065</v>
      </c>
      <c r="I8374" s="5">
        <f t="shared" si="261"/>
        <v>6.168001150093394</v>
      </c>
    </row>
    <row r="8375" spans="1:9" ht="25" customHeight="1">
      <c r="A8375" s="1"/>
      <c r="B8375" s="1">
        <v>383</v>
      </c>
      <c r="C8375" s="13" t="s">
        <v>47</v>
      </c>
      <c r="D8375" s="4">
        <v>44742</v>
      </c>
      <c r="E8375" s="4">
        <v>44771</v>
      </c>
      <c r="F8375" s="5">
        <v>2.9122729416084958</v>
      </c>
      <c r="G8375" s="5">
        <f>'PG facts'!E14</f>
        <v>6</v>
      </c>
      <c r="H8375" s="5">
        <f t="shared" si="260"/>
        <v>8.4813336864250015</v>
      </c>
      <c r="I8375" s="5">
        <f t="shared" si="261"/>
        <v>17.473637649650975</v>
      </c>
    </row>
    <row r="8376" spans="1:9" ht="25" customHeight="1">
      <c r="A8376" s="1"/>
      <c r="B8376" s="1">
        <v>383</v>
      </c>
      <c r="C8376" s="13" t="s">
        <v>47</v>
      </c>
      <c r="D8376" s="4">
        <v>44834</v>
      </c>
      <c r="E8376" s="4">
        <v>44853</v>
      </c>
      <c r="F8376" s="5">
        <v>5.8502773415310516</v>
      </c>
      <c r="G8376" s="5">
        <f>'PG facts'!E21</f>
        <v>8</v>
      </c>
      <c r="H8376" s="5">
        <f t="shared" si="260"/>
        <v>34.225744972831627</v>
      </c>
      <c r="I8376" s="5">
        <f t="shared" si="261"/>
        <v>46.802218732248413</v>
      </c>
    </row>
    <row r="8377" spans="1:9" ht="25" customHeight="1">
      <c r="A8377" s="1"/>
      <c r="B8377" s="1">
        <v>383</v>
      </c>
      <c r="C8377" s="13" t="s">
        <v>47</v>
      </c>
      <c r="D8377" s="4">
        <v>44926</v>
      </c>
      <c r="E8377" s="4">
        <v>44945</v>
      </c>
      <c r="F8377" s="5">
        <v>7.2560334575520802</v>
      </c>
      <c r="G8377" s="5">
        <f>'PG facts'!E28</f>
        <v>11</v>
      </c>
      <c r="H8377" s="5">
        <f t="shared" si="260"/>
        <v>52.650021537115194</v>
      </c>
      <c r="I8377" s="5">
        <f t="shared" si="261"/>
        <v>79.816368033072877</v>
      </c>
    </row>
    <row r="8378" spans="1:9" ht="25" customHeight="1">
      <c r="A8378" s="1"/>
      <c r="B8378" s="1">
        <v>383</v>
      </c>
      <c r="C8378" s="13" t="s">
        <v>47</v>
      </c>
      <c r="D8378" s="4">
        <v>45016</v>
      </c>
      <c r="E8378" s="4">
        <v>45037</v>
      </c>
      <c r="F8378" s="5">
        <v>6.7723940234483804</v>
      </c>
      <c r="G8378" s="5">
        <f>'PG facts'!E35</f>
        <v>10</v>
      </c>
      <c r="H8378" s="5">
        <f t="shared" si="260"/>
        <v>45.865320808839343</v>
      </c>
      <c r="I8378" s="5">
        <f t="shared" si="261"/>
        <v>67.723940234483806</v>
      </c>
    </row>
    <row r="8379" spans="1:9" ht="25" customHeight="1">
      <c r="A8379" s="1"/>
      <c r="B8379" s="1">
        <v>383</v>
      </c>
      <c r="C8379" s="13" t="s">
        <v>47</v>
      </c>
      <c r="D8379" s="4">
        <v>45107</v>
      </c>
      <c r="E8379" s="4">
        <v>45135</v>
      </c>
      <c r="F8379" s="5">
        <v>7.0582272321790596</v>
      </c>
      <c r="G8379" s="5">
        <f>'PG facts'!E42</f>
        <v>9</v>
      </c>
      <c r="H8379" s="5">
        <f t="shared" si="260"/>
        <v>49.818571661074067</v>
      </c>
      <c r="I8379" s="5">
        <f t="shared" si="261"/>
        <v>63.524045089611533</v>
      </c>
    </row>
    <row r="8380" spans="1:9" ht="25" customHeight="1">
      <c r="A8380" s="1"/>
      <c r="B8380" s="1">
        <v>383</v>
      </c>
      <c r="C8380" s="13" t="s">
        <v>47</v>
      </c>
      <c r="D8380" s="4">
        <v>45199</v>
      </c>
      <c r="E8380" s="4">
        <v>45217</v>
      </c>
      <c r="F8380" s="5">
        <v>5.4935927157217845</v>
      </c>
      <c r="G8380" s="5">
        <f>'PG facts'!E49</f>
        <v>9</v>
      </c>
      <c r="H8380" s="5">
        <f t="shared" si="260"/>
        <v>30.179560926231453</v>
      </c>
      <c r="I8380" s="5">
        <f t="shared" si="261"/>
        <v>49.442334441496058</v>
      </c>
    </row>
    <row r="8381" spans="1:9" ht="25" customHeight="1">
      <c r="A8381" s="1"/>
      <c r="B8381" s="1">
        <v>383</v>
      </c>
      <c r="C8381" s="13" t="s">
        <v>47</v>
      </c>
      <c r="D8381" s="4">
        <v>45291</v>
      </c>
      <c r="E8381" s="4">
        <v>45314</v>
      </c>
      <c r="F8381" s="5">
        <v>4.2122165191533556</v>
      </c>
      <c r="G8381" s="5">
        <f>'PG facts'!E56</f>
        <v>7</v>
      </c>
      <c r="H8381" s="5">
        <f t="shared" si="260"/>
        <v>17.742768004228413</v>
      </c>
      <c r="I8381" s="5">
        <f t="shared" si="261"/>
        <v>29.48551563407349</v>
      </c>
    </row>
    <row r="8382" spans="1:9" ht="25" customHeight="1">
      <c r="A8382" s="1"/>
      <c r="B8382" s="1">
        <v>383</v>
      </c>
      <c r="C8382" s="13" t="s">
        <v>47</v>
      </c>
      <c r="D8382" s="4">
        <v>45382</v>
      </c>
      <c r="E8382" s="4">
        <v>45401</v>
      </c>
      <c r="F8382" s="5">
        <v>3.636809635836169</v>
      </c>
      <c r="G8382" s="5">
        <f>'PG facts'!E63</f>
        <v>10</v>
      </c>
      <c r="H8382" s="5">
        <f t="shared" si="260"/>
        <v>13.226384327310809</v>
      </c>
      <c r="I8382" s="5">
        <f t="shared" si="261"/>
        <v>36.36809635836169</v>
      </c>
    </row>
    <row r="8383" spans="1:9" ht="25" customHeight="1">
      <c r="A8383" s="1"/>
      <c r="B8383" s="1">
        <v>383</v>
      </c>
      <c r="C8383" s="13" t="s">
        <v>47</v>
      </c>
      <c r="D8383" s="4">
        <v>45473</v>
      </c>
      <c r="E8383" s="4">
        <v>45503</v>
      </c>
      <c r="F8383" s="5">
        <v>1.6547550061168037</v>
      </c>
      <c r="G8383" s="5">
        <f>'PG facts'!E70</f>
        <v>5</v>
      </c>
      <c r="H8383" s="5">
        <f t="shared" si="260"/>
        <v>2.7382141302686231</v>
      </c>
      <c r="I8383" s="5">
        <f t="shared" si="261"/>
        <v>8.2737750305840194</v>
      </c>
    </row>
    <row r="8384" spans="1:9" ht="25" customHeight="1">
      <c r="A8384" s="1"/>
      <c r="B8384" s="1">
        <v>383</v>
      </c>
      <c r="C8384" s="13" t="s">
        <v>47</v>
      </c>
      <c r="D8384" s="4">
        <v>45565</v>
      </c>
      <c r="E8384" s="4">
        <v>45583</v>
      </c>
      <c r="F8384" s="5">
        <v>0.37330111522773102</v>
      </c>
      <c r="G8384" s="5">
        <f>'PG facts'!E77</f>
        <v>1</v>
      </c>
      <c r="H8384" s="5">
        <f t="shared" si="260"/>
        <v>0.13935372263026771</v>
      </c>
      <c r="I8384" s="5">
        <f t="shared" si="261"/>
        <v>0.37330111522773102</v>
      </c>
    </row>
    <row r="8385" spans="1:9" ht="25" customHeight="1">
      <c r="A8385" s="1"/>
      <c r="B8385" s="1">
        <v>383</v>
      </c>
      <c r="C8385" s="13" t="s">
        <v>47</v>
      </c>
      <c r="D8385" s="4">
        <v>45657</v>
      </c>
      <c r="E8385" s="4">
        <v>45679</v>
      </c>
      <c r="F8385" s="5">
        <v>0.34106845677743802</v>
      </c>
      <c r="G8385" s="5">
        <f>'PG facts'!E84</f>
        <v>1</v>
      </c>
      <c r="H8385" s="5">
        <f t="shared" si="260"/>
        <v>0.11632769220854311</v>
      </c>
      <c r="I8385" s="5">
        <f t="shared" si="261"/>
        <v>0.34106845677743802</v>
      </c>
    </row>
    <row r="8386" spans="1:9" ht="25" customHeight="1">
      <c r="A8386" s="1"/>
      <c r="B8386" s="1">
        <v>383</v>
      </c>
      <c r="C8386" s="13" t="s">
        <v>47</v>
      </c>
      <c r="D8386" s="4">
        <v>45747</v>
      </c>
      <c r="E8386" s="4">
        <v>45771</v>
      </c>
      <c r="F8386" s="5">
        <v>0.23594619830289432</v>
      </c>
      <c r="G8386" s="5">
        <f>'PG facts'!E91</f>
        <v>2</v>
      </c>
      <c r="H8386" s="5">
        <f t="shared" si="260"/>
        <v>5.5670608493588729E-2</v>
      </c>
      <c r="I8386" s="5">
        <f t="shared" si="261"/>
        <v>0.47189239660578863</v>
      </c>
    </row>
    <row r="8387" spans="1:9" ht="25" customHeight="1">
      <c r="A8387" s="1"/>
      <c r="B8387" s="1">
        <v>383</v>
      </c>
      <c r="C8387" s="13" t="s">
        <v>47</v>
      </c>
      <c r="D8387" s="4">
        <v>45838</v>
      </c>
      <c r="E8387" s="4">
        <v>45867</v>
      </c>
      <c r="F8387" s="5">
        <v>0.50578250048436413</v>
      </c>
      <c r="G8387" s="5">
        <f>'PG facts'!E98</f>
        <v>4</v>
      </c>
      <c r="H8387" s="5">
        <f t="shared" si="260"/>
        <v>0.25581593779621581</v>
      </c>
      <c r="I8387" s="5">
        <f t="shared" si="261"/>
        <v>2.0231300019374565</v>
      </c>
    </row>
    <row r="8388" spans="1:9" ht="25" customHeight="1">
      <c r="A8388" s="1"/>
      <c r="B8388" s="1">
        <v>383</v>
      </c>
      <c r="C8388" s="13" t="s">
        <v>47</v>
      </c>
      <c r="D8388" s="4">
        <v>45930</v>
      </c>
      <c r="E8388" s="4">
        <v>45954</v>
      </c>
      <c r="F8388" s="5">
        <v>1.0082264270475205</v>
      </c>
      <c r="G8388" s="5">
        <f>'PG facts'!E105</f>
        <v>4</v>
      </c>
      <c r="H8388" s="5">
        <f t="shared" si="260"/>
        <v>1.0165205281970093</v>
      </c>
      <c r="I8388" s="5">
        <f t="shared" si="261"/>
        <v>4.0329057081900821</v>
      </c>
    </row>
    <row r="8389" spans="1:9" ht="25" customHeight="1">
      <c r="A8389" s="1"/>
      <c r="B8389" s="1">
        <v>383</v>
      </c>
      <c r="C8389" s="13" t="s">
        <v>50</v>
      </c>
      <c r="D8389" s="4">
        <v>44742</v>
      </c>
      <c r="E8389" s="4">
        <v>44771</v>
      </c>
      <c r="F8389" s="5">
        <v>1.0280001916822323</v>
      </c>
      <c r="G8389" s="5">
        <f>'PG facts'!E14</f>
        <v>6</v>
      </c>
      <c r="H8389" s="5">
        <f t="shared" si="260"/>
        <v>1.0567843940987065</v>
      </c>
      <c r="I8389" s="5">
        <f t="shared" si="261"/>
        <v>6.168001150093394</v>
      </c>
    </row>
    <row r="8390" spans="1:9" ht="25" customHeight="1">
      <c r="A8390" s="1"/>
      <c r="B8390" s="1">
        <v>383</v>
      </c>
      <c r="C8390" s="13" t="s">
        <v>50</v>
      </c>
      <c r="D8390" s="4">
        <v>44834</v>
      </c>
      <c r="E8390" s="4">
        <v>44853</v>
      </c>
      <c r="F8390" s="5">
        <v>2.9122729416084958</v>
      </c>
      <c r="G8390" s="5">
        <f>'PG facts'!E21</f>
        <v>8</v>
      </c>
      <c r="H8390" s="5">
        <f t="shared" ref="H8390:H8453" si="262">F8390^2</f>
        <v>8.4813336864250015</v>
      </c>
      <c r="I8390" s="5">
        <f t="shared" ref="I8390:I8453" si="263">F8390*G8390</f>
        <v>23.298183532867967</v>
      </c>
    </row>
    <row r="8391" spans="1:9" ht="25" customHeight="1">
      <c r="A8391" s="1"/>
      <c r="B8391" s="1">
        <v>383</v>
      </c>
      <c r="C8391" s="13" t="s">
        <v>50</v>
      </c>
      <c r="D8391" s="4">
        <v>44926</v>
      </c>
      <c r="E8391" s="4">
        <v>44945</v>
      </c>
      <c r="F8391" s="5">
        <v>5.8502773415310516</v>
      </c>
      <c r="G8391" s="5">
        <f>'PG facts'!E28</f>
        <v>11</v>
      </c>
      <c r="H8391" s="5">
        <f t="shared" si="262"/>
        <v>34.225744972831627</v>
      </c>
      <c r="I8391" s="5">
        <f t="shared" si="263"/>
        <v>64.353050756841569</v>
      </c>
    </row>
    <row r="8392" spans="1:9" ht="25" customHeight="1">
      <c r="A8392" s="1"/>
      <c r="B8392" s="1">
        <v>383</v>
      </c>
      <c r="C8392" s="13" t="s">
        <v>50</v>
      </c>
      <c r="D8392" s="4">
        <v>45016</v>
      </c>
      <c r="E8392" s="4">
        <v>45037</v>
      </c>
      <c r="F8392" s="5">
        <v>7.2560334575520802</v>
      </c>
      <c r="G8392" s="5">
        <f>'PG facts'!E35</f>
        <v>10</v>
      </c>
      <c r="H8392" s="5">
        <f t="shared" si="262"/>
        <v>52.650021537115194</v>
      </c>
      <c r="I8392" s="5">
        <f t="shared" si="263"/>
        <v>72.560334575520798</v>
      </c>
    </row>
    <row r="8393" spans="1:9" ht="25" customHeight="1">
      <c r="A8393" s="1"/>
      <c r="B8393" s="1">
        <v>383</v>
      </c>
      <c r="C8393" s="13" t="s">
        <v>50</v>
      </c>
      <c r="D8393" s="4">
        <v>45107</v>
      </c>
      <c r="E8393" s="4">
        <v>45135</v>
      </c>
      <c r="F8393" s="5">
        <v>6.7723940234483804</v>
      </c>
      <c r="G8393" s="5">
        <f>'PG facts'!E42</f>
        <v>9</v>
      </c>
      <c r="H8393" s="5">
        <f t="shared" si="262"/>
        <v>45.865320808839343</v>
      </c>
      <c r="I8393" s="5">
        <f t="shared" si="263"/>
        <v>60.951546211035421</v>
      </c>
    </row>
    <row r="8394" spans="1:9" ht="25" customHeight="1">
      <c r="A8394" s="1"/>
      <c r="B8394" s="1">
        <v>383</v>
      </c>
      <c r="C8394" s="13" t="s">
        <v>50</v>
      </c>
      <c r="D8394" s="4">
        <v>45199</v>
      </c>
      <c r="E8394" s="4">
        <v>45217</v>
      </c>
      <c r="F8394" s="5">
        <v>7.0582272321790596</v>
      </c>
      <c r="G8394" s="5">
        <f>'PG facts'!E49</f>
        <v>9</v>
      </c>
      <c r="H8394" s="5">
        <f t="shared" si="262"/>
        <v>49.818571661074067</v>
      </c>
      <c r="I8394" s="5">
        <f t="shared" si="263"/>
        <v>63.524045089611533</v>
      </c>
    </row>
    <row r="8395" spans="1:9" ht="25" customHeight="1">
      <c r="A8395" s="1"/>
      <c r="B8395" s="1">
        <v>383</v>
      </c>
      <c r="C8395" s="13" t="s">
        <v>50</v>
      </c>
      <c r="D8395" s="4">
        <v>45291</v>
      </c>
      <c r="E8395" s="4">
        <v>45314</v>
      </c>
      <c r="F8395" s="5">
        <v>5.4935927157217845</v>
      </c>
      <c r="G8395" s="5">
        <f>'PG facts'!E56</f>
        <v>7</v>
      </c>
      <c r="H8395" s="5">
        <f t="shared" si="262"/>
        <v>30.179560926231453</v>
      </c>
      <c r="I8395" s="5">
        <f t="shared" si="263"/>
        <v>38.455149010052494</v>
      </c>
    </row>
    <row r="8396" spans="1:9" ht="25" customHeight="1">
      <c r="A8396" s="1"/>
      <c r="B8396" s="1">
        <v>383</v>
      </c>
      <c r="C8396" s="13" t="s">
        <v>50</v>
      </c>
      <c r="D8396" s="4">
        <v>45382</v>
      </c>
      <c r="E8396" s="4">
        <v>45401</v>
      </c>
      <c r="F8396" s="5">
        <v>4.2122165191533556</v>
      </c>
      <c r="G8396" s="5">
        <f>'PG facts'!E63</f>
        <v>10</v>
      </c>
      <c r="H8396" s="5">
        <f t="shared" si="262"/>
        <v>17.742768004228413</v>
      </c>
      <c r="I8396" s="5">
        <f t="shared" si="263"/>
        <v>42.122165191533554</v>
      </c>
    </row>
    <row r="8397" spans="1:9" ht="25" customHeight="1">
      <c r="A8397" s="1"/>
      <c r="B8397" s="1">
        <v>383</v>
      </c>
      <c r="C8397" s="13" t="s">
        <v>50</v>
      </c>
      <c r="D8397" s="4">
        <v>45473</v>
      </c>
      <c r="E8397" s="4">
        <v>45503</v>
      </c>
      <c r="F8397" s="5">
        <v>3.636809635836169</v>
      </c>
      <c r="G8397" s="5">
        <f>'PG facts'!E70</f>
        <v>5</v>
      </c>
      <c r="H8397" s="5">
        <f t="shared" si="262"/>
        <v>13.226384327310809</v>
      </c>
      <c r="I8397" s="5">
        <f t="shared" si="263"/>
        <v>18.184048179180845</v>
      </c>
    </row>
    <row r="8398" spans="1:9" ht="25" customHeight="1">
      <c r="A8398" s="1"/>
      <c r="B8398" s="1">
        <v>383</v>
      </c>
      <c r="C8398" s="13" t="s">
        <v>50</v>
      </c>
      <c r="D8398" s="4">
        <v>45565</v>
      </c>
      <c r="E8398" s="4">
        <v>45583</v>
      </c>
      <c r="F8398" s="5">
        <v>1.6547550061168037</v>
      </c>
      <c r="G8398" s="5">
        <f>'PG facts'!E77</f>
        <v>1</v>
      </c>
      <c r="H8398" s="5">
        <f t="shared" si="262"/>
        <v>2.7382141302686231</v>
      </c>
      <c r="I8398" s="5">
        <f t="shared" si="263"/>
        <v>1.6547550061168037</v>
      </c>
    </row>
    <row r="8399" spans="1:9" ht="25" customHeight="1">
      <c r="A8399" s="1"/>
      <c r="B8399" s="1">
        <v>383</v>
      </c>
      <c r="C8399" s="13" t="s">
        <v>50</v>
      </c>
      <c r="D8399" s="4">
        <v>45657</v>
      </c>
      <c r="E8399" s="4">
        <v>45679</v>
      </c>
      <c r="F8399" s="5">
        <v>0.37330111522773102</v>
      </c>
      <c r="G8399" s="5">
        <f>'PG facts'!E84</f>
        <v>1</v>
      </c>
      <c r="H8399" s="5">
        <f t="shared" si="262"/>
        <v>0.13935372263026771</v>
      </c>
      <c r="I8399" s="5">
        <f t="shared" si="263"/>
        <v>0.37330111522773102</v>
      </c>
    </row>
    <row r="8400" spans="1:9" ht="25" customHeight="1">
      <c r="A8400" s="1"/>
      <c r="B8400" s="1">
        <v>383</v>
      </c>
      <c r="C8400" s="13" t="s">
        <v>50</v>
      </c>
      <c r="D8400" s="4">
        <v>45747</v>
      </c>
      <c r="E8400" s="4">
        <v>45771</v>
      </c>
      <c r="F8400" s="5">
        <v>0.34106845677743802</v>
      </c>
      <c r="G8400" s="5">
        <f>'PG facts'!E91</f>
        <v>2</v>
      </c>
      <c r="H8400" s="5">
        <f t="shared" si="262"/>
        <v>0.11632769220854311</v>
      </c>
      <c r="I8400" s="5">
        <f t="shared" si="263"/>
        <v>0.68213691355487605</v>
      </c>
    </row>
    <row r="8401" spans="1:9" ht="25" customHeight="1">
      <c r="A8401" s="1"/>
      <c r="B8401" s="1">
        <v>383</v>
      </c>
      <c r="C8401" s="13" t="s">
        <v>50</v>
      </c>
      <c r="D8401" s="4">
        <v>45838</v>
      </c>
      <c r="E8401" s="4">
        <v>45867</v>
      </c>
      <c r="F8401" s="5">
        <v>0.23594619830289432</v>
      </c>
      <c r="G8401" s="5">
        <f>'PG facts'!E98</f>
        <v>4</v>
      </c>
      <c r="H8401" s="5">
        <f t="shared" si="262"/>
        <v>5.5670608493588729E-2</v>
      </c>
      <c r="I8401" s="5">
        <f t="shared" si="263"/>
        <v>0.94378479321157727</v>
      </c>
    </row>
    <row r="8402" spans="1:9" ht="25" customHeight="1">
      <c r="A8402" s="1"/>
      <c r="B8402" s="1">
        <v>383</v>
      </c>
      <c r="C8402" s="13" t="s">
        <v>50</v>
      </c>
      <c r="D8402" s="4">
        <v>45930</v>
      </c>
      <c r="E8402" s="4">
        <v>45954</v>
      </c>
      <c r="F8402" s="5">
        <v>0.50578250048436413</v>
      </c>
      <c r="G8402" s="5">
        <f>'PG facts'!E105</f>
        <v>4</v>
      </c>
      <c r="H8402" s="5">
        <f t="shared" si="262"/>
        <v>0.25581593779621581</v>
      </c>
      <c r="I8402" s="5">
        <f t="shared" si="263"/>
        <v>2.0231300019374565</v>
      </c>
    </row>
    <row r="8403" spans="1:9" ht="25" customHeight="1">
      <c r="A8403" s="1"/>
      <c r="B8403" s="1">
        <v>384</v>
      </c>
      <c r="C8403" s="13" t="s">
        <v>47</v>
      </c>
      <c r="D8403" s="4">
        <v>44651</v>
      </c>
      <c r="E8403" s="4">
        <v>44671</v>
      </c>
      <c r="F8403" s="5">
        <v>1.0280001916822323</v>
      </c>
      <c r="G8403" s="5">
        <f>'PG facts'!E7</f>
        <v>6</v>
      </c>
      <c r="H8403" s="5">
        <f t="shared" si="262"/>
        <v>1.0567843940987065</v>
      </c>
      <c r="I8403" s="5">
        <f t="shared" si="263"/>
        <v>6.168001150093394</v>
      </c>
    </row>
    <row r="8404" spans="1:9" ht="25" customHeight="1">
      <c r="A8404" s="1"/>
      <c r="B8404" s="1">
        <v>384</v>
      </c>
      <c r="C8404" s="13" t="s">
        <v>47</v>
      </c>
      <c r="D8404" s="4">
        <v>44742</v>
      </c>
      <c r="E8404" s="4">
        <v>44771</v>
      </c>
      <c r="F8404" s="5">
        <v>2.9122729416084958</v>
      </c>
      <c r="G8404" s="5">
        <f>'PG facts'!E14</f>
        <v>6</v>
      </c>
      <c r="H8404" s="5">
        <f t="shared" si="262"/>
        <v>8.4813336864250015</v>
      </c>
      <c r="I8404" s="5">
        <f t="shared" si="263"/>
        <v>17.473637649650975</v>
      </c>
    </row>
    <row r="8405" spans="1:9" ht="25" customHeight="1">
      <c r="A8405" s="1"/>
      <c r="B8405" s="1">
        <v>384</v>
      </c>
      <c r="C8405" s="13" t="s">
        <v>47</v>
      </c>
      <c r="D8405" s="4">
        <v>44834</v>
      </c>
      <c r="E8405" s="4">
        <v>44853</v>
      </c>
      <c r="F8405" s="5">
        <v>5.8502773415310516</v>
      </c>
      <c r="G8405" s="5">
        <f>'PG facts'!E21</f>
        <v>8</v>
      </c>
      <c r="H8405" s="5">
        <f t="shared" si="262"/>
        <v>34.225744972831627</v>
      </c>
      <c r="I8405" s="5">
        <f t="shared" si="263"/>
        <v>46.802218732248413</v>
      </c>
    </row>
    <row r="8406" spans="1:9" ht="25" customHeight="1">
      <c r="A8406" s="1"/>
      <c r="B8406" s="1">
        <v>384</v>
      </c>
      <c r="C8406" s="13" t="s">
        <v>47</v>
      </c>
      <c r="D8406" s="4">
        <v>44926</v>
      </c>
      <c r="E8406" s="4">
        <v>44945</v>
      </c>
      <c r="F8406" s="5">
        <v>7.2560334575520802</v>
      </c>
      <c r="G8406" s="5">
        <f>'PG facts'!E28</f>
        <v>11</v>
      </c>
      <c r="H8406" s="5">
        <f t="shared" si="262"/>
        <v>52.650021537115194</v>
      </c>
      <c r="I8406" s="5">
        <f t="shared" si="263"/>
        <v>79.816368033072877</v>
      </c>
    </row>
    <row r="8407" spans="1:9" ht="25" customHeight="1">
      <c r="A8407" s="1"/>
      <c r="B8407" s="1">
        <v>384</v>
      </c>
      <c r="C8407" s="13" t="s">
        <v>47</v>
      </c>
      <c r="D8407" s="4">
        <v>45016</v>
      </c>
      <c r="E8407" s="4">
        <v>45037</v>
      </c>
      <c r="F8407" s="5">
        <v>6.7723940234483804</v>
      </c>
      <c r="G8407" s="5">
        <f>'PG facts'!E35</f>
        <v>10</v>
      </c>
      <c r="H8407" s="5">
        <f t="shared" si="262"/>
        <v>45.865320808839343</v>
      </c>
      <c r="I8407" s="5">
        <f t="shared" si="263"/>
        <v>67.723940234483806</v>
      </c>
    </row>
    <row r="8408" spans="1:9" ht="25" customHeight="1">
      <c r="A8408" s="1"/>
      <c r="B8408" s="1">
        <v>384</v>
      </c>
      <c r="C8408" s="13" t="s">
        <v>47</v>
      </c>
      <c r="D8408" s="4">
        <v>45107</v>
      </c>
      <c r="E8408" s="4">
        <v>45135</v>
      </c>
      <c r="F8408" s="5">
        <v>7.0582272321790596</v>
      </c>
      <c r="G8408" s="5">
        <f>'PG facts'!E42</f>
        <v>9</v>
      </c>
      <c r="H8408" s="5">
        <f t="shared" si="262"/>
        <v>49.818571661074067</v>
      </c>
      <c r="I8408" s="5">
        <f t="shared" si="263"/>
        <v>63.524045089611533</v>
      </c>
    </row>
    <row r="8409" spans="1:9" ht="25" customHeight="1">
      <c r="A8409" s="1"/>
      <c r="B8409" s="1">
        <v>384</v>
      </c>
      <c r="C8409" s="13" t="s">
        <v>47</v>
      </c>
      <c r="D8409" s="4">
        <v>45199</v>
      </c>
      <c r="E8409" s="4">
        <v>45217</v>
      </c>
      <c r="F8409" s="5">
        <v>5.4935927157217845</v>
      </c>
      <c r="G8409" s="5">
        <f>'PG facts'!E49</f>
        <v>9</v>
      </c>
      <c r="H8409" s="5">
        <f t="shared" si="262"/>
        <v>30.179560926231453</v>
      </c>
      <c r="I8409" s="5">
        <f t="shared" si="263"/>
        <v>49.442334441496058</v>
      </c>
    </row>
    <row r="8410" spans="1:9" ht="25" customHeight="1">
      <c r="A8410" s="1"/>
      <c r="B8410" s="1">
        <v>384</v>
      </c>
      <c r="C8410" s="13" t="s">
        <v>47</v>
      </c>
      <c r="D8410" s="4">
        <v>45291</v>
      </c>
      <c r="E8410" s="4">
        <v>45314</v>
      </c>
      <c r="F8410" s="5">
        <v>4.2122165191533556</v>
      </c>
      <c r="G8410" s="5">
        <f>'PG facts'!E56</f>
        <v>7</v>
      </c>
      <c r="H8410" s="5">
        <f t="shared" si="262"/>
        <v>17.742768004228413</v>
      </c>
      <c r="I8410" s="5">
        <f t="shared" si="263"/>
        <v>29.48551563407349</v>
      </c>
    </row>
    <row r="8411" spans="1:9" ht="25" customHeight="1">
      <c r="A8411" s="1"/>
      <c r="B8411" s="1">
        <v>384</v>
      </c>
      <c r="C8411" s="13" t="s">
        <v>47</v>
      </c>
      <c r="D8411" s="4">
        <v>45382</v>
      </c>
      <c r="E8411" s="4">
        <v>45401</v>
      </c>
      <c r="F8411" s="5">
        <v>3.636809635836169</v>
      </c>
      <c r="G8411" s="5">
        <f>'PG facts'!E63</f>
        <v>10</v>
      </c>
      <c r="H8411" s="5">
        <f t="shared" si="262"/>
        <v>13.226384327310809</v>
      </c>
      <c r="I8411" s="5">
        <f t="shared" si="263"/>
        <v>36.36809635836169</v>
      </c>
    </row>
    <row r="8412" spans="1:9" ht="25" customHeight="1">
      <c r="A8412" s="1"/>
      <c r="B8412" s="1">
        <v>384</v>
      </c>
      <c r="C8412" s="13" t="s">
        <v>47</v>
      </c>
      <c r="D8412" s="4">
        <v>45473</v>
      </c>
      <c r="E8412" s="4">
        <v>45503</v>
      </c>
      <c r="F8412" s="5">
        <v>1.6547550061168037</v>
      </c>
      <c r="G8412" s="5">
        <f>'PG facts'!E70</f>
        <v>5</v>
      </c>
      <c r="H8412" s="5">
        <f t="shared" si="262"/>
        <v>2.7382141302686231</v>
      </c>
      <c r="I8412" s="5">
        <f t="shared" si="263"/>
        <v>8.2737750305840194</v>
      </c>
    </row>
    <row r="8413" spans="1:9" ht="25" customHeight="1">
      <c r="A8413" s="1"/>
      <c r="B8413" s="1">
        <v>384</v>
      </c>
      <c r="C8413" s="13" t="s">
        <v>47</v>
      </c>
      <c r="D8413" s="4">
        <v>45565</v>
      </c>
      <c r="E8413" s="4">
        <v>45583</v>
      </c>
      <c r="F8413" s="5">
        <v>0.37330111522773102</v>
      </c>
      <c r="G8413" s="5">
        <f>'PG facts'!E77</f>
        <v>1</v>
      </c>
      <c r="H8413" s="5">
        <f t="shared" si="262"/>
        <v>0.13935372263026771</v>
      </c>
      <c r="I8413" s="5">
        <f t="shared" si="263"/>
        <v>0.37330111522773102</v>
      </c>
    </row>
    <row r="8414" spans="1:9" ht="25" customHeight="1">
      <c r="A8414" s="1"/>
      <c r="B8414" s="1">
        <v>384</v>
      </c>
      <c r="C8414" s="13" t="s">
        <v>47</v>
      </c>
      <c r="D8414" s="4">
        <v>45657</v>
      </c>
      <c r="E8414" s="4">
        <v>45679</v>
      </c>
      <c r="F8414" s="5">
        <v>0.34106845677743802</v>
      </c>
      <c r="G8414" s="5">
        <f>'PG facts'!E84</f>
        <v>1</v>
      </c>
      <c r="H8414" s="5">
        <f t="shared" si="262"/>
        <v>0.11632769220854311</v>
      </c>
      <c r="I8414" s="5">
        <f t="shared" si="263"/>
        <v>0.34106845677743802</v>
      </c>
    </row>
    <row r="8415" spans="1:9" ht="25" customHeight="1">
      <c r="A8415" s="1"/>
      <c r="B8415" s="1">
        <v>384</v>
      </c>
      <c r="C8415" s="13" t="s">
        <v>47</v>
      </c>
      <c r="D8415" s="4">
        <v>45747</v>
      </c>
      <c r="E8415" s="4">
        <v>45771</v>
      </c>
      <c r="F8415" s="5">
        <v>0.23594619830289432</v>
      </c>
      <c r="G8415" s="5">
        <f>'PG facts'!E91</f>
        <v>2</v>
      </c>
      <c r="H8415" s="5">
        <f t="shared" si="262"/>
        <v>5.5670608493588729E-2</v>
      </c>
      <c r="I8415" s="5">
        <f t="shared" si="263"/>
        <v>0.47189239660578863</v>
      </c>
    </row>
    <row r="8416" spans="1:9" ht="25" customHeight="1">
      <c r="A8416" s="1"/>
      <c r="B8416" s="1">
        <v>384</v>
      </c>
      <c r="C8416" s="13" t="s">
        <v>47</v>
      </c>
      <c r="D8416" s="4">
        <v>45838</v>
      </c>
      <c r="E8416" s="4">
        <v>45867</v>
      </c>
      <c r="F8416" s="5">
        <v>0.50578250048436413</v>
      </c>
      <c r="G8416" s="5">
        <f>'PG facts'!E98</f>
        <v>4</v>
      </c>
      <c r="H8416" s="5">
        <f t="shared" si="262"/>
        <v>0.25581593779621581</v>
      </c>
      <c r="I8416" s="5">
        <f t="shared" si="263"/>
        <v>2.0231300019374565</v>
      </c>
    </row>
    <row r="8417" spans="1:9" ht="25" customHeight="1">
      <c r="A8417" s="1"/>
      <c r="B8417" s="1">
        <v>384</v>
      </c>
      <c r="C8417" s="13" t="s">
        <v>47</v>
      </c>
      <c r="D8417" s="4">
        <v>45930</v>
      </c>
      <c r="E8417" s="4">
        <v>45954</v>
      </c>
      <c r="F8417" s="5">
        <v>1.0082264270475205</v>
      </c>
      <c r="G8417" s="5">
        <f>'PG facts'!E105</f>
        <v>4</v>
      </c>
      <c r="H8417" s="5">
        <f t="shared" si="262"/>
        <v>1.0165205281970093</v>
      </c>
      <c r="I8417" s="5">
        <f t="shared" si="263"/>
        <v>4.0329057081900821</v>
      </c>
    </row>
    <row r="8418" spans="1:9" ht="25" customHeight="1">
      <c r="A8418" s="1"/>
      <c r="B8418" s="1">
        <v>384</v>
      </c>
      <c r="C8418" s="13" t="s">
        <v>50</v>
      </c>
      <c r="D8418" s="4">
        <v>44742</v>
      </c>
      <c r="E8418" s="4">
        <v>44771</v>
      </c>
      <c r="F8418" s="5">
        <v>1.0280001916822323</v>
      </c>
      <c r="G8418" s="5">
        <f>'PG facts'!E14</f>
        <v>6</v>
      </c>
      <c r="H8418" s="5">
        <f t="shared" si="262"/>
        <v>1.0567843940987065</v>
      </c>
      <c r="I8418" s="5">
        <f t="shared" si="263"/>
        <v>6.168001150093394</v>
      </c>
    </row>
    <row r="8419" spans="1:9" ht="25" customHeight="1">
      <c r="A8419" s="1"/>
      <c r="B8419" s="1">
        <v>384</v>
      </c>
      <c r="C8419" s="13" t="s">
        <v>50</v>
      </c>
      <c r="D8419" s="4">
        <v>44834</v>
      </c>
      <c r="E8419" s="4">
        <v>44853</v>
      </c>
      <c r="F8419" s="5">
        <v>2.9122729416084958</v>
      </c>
      <c r="G8419" s="5">
        <f>'PG facts'!E21</f>
        <v>8</v>
      </c>
      <c r="H8419" s="5">
        <f t="shared" si="262"/>
        <v>8.4813336864250015</v>
      </c>
      <c r="I8419" s="5">
        <f t="shared" si="263"/>
        <v>23.298183532867967</v>
      </c>
    </row>
    <row r="8420" spans="1:9" ht="25" customHeight="1">
      <c r="A8420" s="1"/>
      <c r="B8420" s="1">
        <v>384</v>
      </c>
      <c r="C8420" s="13" t="s">
        <v>50</v>
      </c>
      <c r="D8420" s="4">
        <v>44926</v>
      </c>
      <c r="E8420" s="4">
        <v>44945</v>
      </c>
      <c r="F8420" s="5">
        <v>5.8502773415310516</v>
      </c>
      <c r="G8420" s="5">
        <f>'PG facts'!E28</f>
        <v>11</v>
      </c>
      <c r="H8420" s="5">
        <f t="shared" si="262"/>
        <v>34.225744972831627</v>
      </c>
      <c r="I8420" s="5">
        <f t="shared" si="263"/>
        <v>64.353050756841569</v>
      </c>
    </row>
    <row r="8421" spans="1:9" ht="25" customHeight="1">
      <c r="A8421" s="1"/>
      <c r="B8421" s="1">
        <v>384</v>
      </c>
      <c r="C8421" s="13" t="s">
        <v>50</v>
      </c>
      <c r="D8421" s="4">
        <v>45016</v>
      </c>
      <c r="E8421" s="4">
        <v>45037</v>
      </c>
      <c r="F8421" s="5">
        <v>7.2560334575520802</v>
      </c>
      <c r="G8421" s="5">
        <f>'PG facts'!E35</f>
        <v>10</v>
      </c>
      <c r="H8421" s="5">
        <f t="shared" si="262"/>
        <v>52.650021537115194</v>
      </c>
      <c r="I8421" s="5">
        <f t="shared" si="263"/>
        <v>72.560334575520798</v>
      </c>
    </row>
    <row r="8422" spans="1:9" ht="25" customHeight="1">
      <c r="A8422" s="1"/>
      <c r="B8422" s="1">
        <v>384</v>
      </c>
      <c r="C8422" s="13" t="s">
        <v>50</v>
      </c>
      <c r="D8422" s="4">
        <v>45107</v>
      </c>
      <c r="E8422" s="4">
        <v>45135</v>
      </c>
      <c r="F8422" s="5">
        <v>6.7723940234483804</v>
      </c>
      <c r="G8422" s="5">
        <f>'PG facts'!E42</f>
        <v>9</v>
      </c>
      <c r="H8422" s="5">
        <f t="shared" si="262"/>
        <v>45.865320808839343</v>
      </c>
      <c r="I8422" s="5">
        <f t="shared" si="263"/>
        <v>60.951546211035421</v>
      </c>
    </row>
    <row r="8423" spans="1:9" ht="25" customHeight="1">
      <c r="A8423" s="1"/>
      <c r="B8423" s="1">
        <v>384</v>
      </c>
      <c r="C8423" s="13" t="s">
        <v>50</v>
      </c>
      <c r="D8423" s="4">
        <v>45199</v>
      </c>
      <c r="E8423" s="4">
        <v>45217</v>
      </c>
      <c r="F8423" s="5">
        <v>7.0582272321790596</v>
      </c>
      <c r="G8423" s="5">
        <f>'PG facts'!E49</f>
        <v>9</v>
      </c>
      <c r="H8423" s="5">
        <f t="shared" si="262"/>
        <v>49.818571661074067</v>
      </c>
      <c r="I8423" s="5">
        <f t="shared" si="263"/>
        <v>63.524045089611533</v>
      </c>
    </row>
    <row r="8424" spans="1:9" ht="25" customHeight="1">
      <c r="A8424" s="1"/>
      <c r="B8424" s="1">
        <v>384</v>
      </c>
      <c r="C8424" s="13" t="s">
        <v>50</v>
      </c>
      <c r="D8424" s="4">
        <v>45291</v>
      </c>
      <c r="E8424" s="4">
        <v>45314</v>
      </c>
      <c r="F8424" s="5">
        <v>5.4935927157217845</v>
      </c>
      <c r="G8424" s="5">
        <f>'PG facts'!E56</f>
        <v>7</v>
      </c>
      <c r="H8424" s="5">
        <f t="shared" si="262"/>
        <v>30.179560926231453</v>
      </c>
      <c r="I8424" s="5">
        <f t="shared" si="263"/>
        <v>38.455149010052494</v>
      </c>
    </row>
    <row r="8425" spans="1:9" ht="25" customHeight="1">
      <c r="A8425" s="1"/>
      <c r="B8425" s="1">
        <v>384</v>
      </c>
      <c r="C8425" s="13" t="s">
        <v>50</v>
      </c>
      <c r="D8425" s="4">
        <v>45382</v>
      </c>
      <c r="E8425" s="4">
        <v>45401</v>
      </c>
      <c r="F8425" s="5">
        <v>4.2122165191533556</v>
      </c>
      <c r="G8425" s="5">
        <f>'PG facts'!E63</f>
        <v>10</v>
      </c>
      <c r="H8425" s="5">
        <f t="shared" si="262"/>
        <v>17.742768004228413</v>
      </c>
      <c r="I8425" s="5">
        <f t="shared" si="263"/>
        <v>42.122165191533554</v>
      </c>
    </row>
    <row r="8426" spans="1:9" ht="25" customHeight="1">
      <c r="A8426" s="1"/>
      <c r="B8426" s="1">
        <v>384</v>
      </c>
      <c r="C8426" s="13" t="s">
        <v>50</v>
      </c>
      <c r="D8426" s="4">
        <v>45473</v>
      </c>
      <c r="E8426" s="4">
        <v>45503</v>
      </c>
      <c r="F8426" s="5">
        <v>3.636809635836169</v>
      </c>
      <c r="G8426" s="5">
        <f>'PG facts'!E70</f>
        <v>5</v>
      </c>
      <c r="H8426" s="5">
        <f t="shared" si="262"/>
        <v>13.226384327310809</v>
      </c>
      <c r="I8426" s="5">
        <f t="shared" si="263"/>
        <v>18.184048179180845</v>
      </c>
    </row>
    <row r="8427" spans="1:9" ht="25" customHeight="1">
      <c r="A8427" s="1"/>
      <c r="B8427" s="1">
        <v>384</v>
      </c>
      <c r="C8427" s="13" t="s">
        <v>50</v>
      </c>
      <c r="D8427" s="4">
        <v>45565</v>
      </c>
      <c r="E8427" s="4">
        <v>45583</v>
      </c>
      <c r="F8427" s="5">
        <v>1.6547550061168037</v>
      </c>
      <c r="G8427" s="5">
        <f>'PG facts'!E77</f>
        <v>1</v>
      </c>
      <c r="H8427" s="5">
        <f t="shared" si="262"/>
        <v>2.7382141302686231</v>
      </c>
      <c r="I8427" s="5">
        <f t="shared" si="263"/>
        <v>1.6547550061168037</v>
      </c>
    </row>
    <row r="8428" spans="1:9" ht="25" customHeight="1">
      <c r="A8428" s="1"/>
      <c r="B8428" s="1">
        <v>384</v>
      </c>
      <c r="C8428" s="13" t="s">
        <v>50</v>
      </c>
      <c r="D8428" s="4">
        <v>45657</v>
      </c>
      <c r="E8428" s="4">
        <v>45679</v>
      </c>
      <c r="F8428" s="5">
        <v>0.37330111522773102</v>
      </c>
      <c r="G8428" s="5">
        <f>'PG facts'!E84</f>
        <v>1</v>
      </c>
      <c r="H8428" s="5">
        <f t="shared" si="262"/>
        <v>0.13935372263026771</v>
      </c>
      <c r="I8428" s="5">
        <f t="shared" si="263"/>
        <v>0.37330111522773102</v>
      </c>
    </row>
    <row r="8429" spans="1:9" ht="25" customHeight="1">
      <c r="A8429" s="1"/>
      <c r="B8429" s="1">
        <v>384</v>
      </c>
      <c r="C8429" s="13" t="s">
        <v>50</v>
      </c>
      <c r="D8429" s="4">
        <v>45747</v>
      </c>
      <c r="E8429" s="4">
        <v>45771</v>
      </c>
      <c r="F8429" s="5">
        <v>0.34106845677743802</v>
      </c>
      <c r="G8429" s="5">
        <f>'PG facts'!E91</f>
        <v>2</v>
      </c>
      <c r="H8429" s="5">
        <f t="shared" si="262"/>
        <v>0.11632769220854311</v>
      </c>
      <c r="I8429" s="5">
        <f t="shared" si="263"/>
        <v>0.68213691355487605</v>
      </c>
    </row>
    <row r="8430" spans="1:9" ht="25" customHeight="1">
      <c r="A8430" s="1"/>
      <c r="B8430" s="1">
        <v>384</v>
      </c>
      <c r="C8430" s="13" t="s">
        <v>50</v>
      </c>
      <c r="D8430" s="4">
        <v>45838</v>
      </c>
      <c r="E8430" s="4">
        <v>45867</v>
      </c>
      <c r="F8430" s="5">
        <v>0.23594619830289432</v>
      </c>
      <c r="G8430" s="5">
        <f>'PG facts'!E98</f>
        <v>4</v>
      </c>
      <c r="H8430" s="5">
        <f t="shared" si="262"/>
        <v>5.5670608493588729E-2</v>
      </c>
      <c r="I8430" s="5">
        <f t="shared" si="263"/>
        <v>0.94378479321157727</v>
      </c>
    </row>
    <row r="8431" spans="1:9" ht="25" customHeight="1">
      <c r="A8431" s="1"/>
      <c r="B8431" s="1">
        <v>384</v>
      </c>
      <c r="C8431" s="13" t="s">
        <v>50</v>
      </c>
      <c r="D8431" s="4">
        <v>45930</v>
      </c>
      <c r="E8431" s="4">
        <v>45954</v>
      </c>
      <c r="F8431" s="5">
        <v>0.50578250048436413</v>
      </c>
      <c r="G8431" s="5">
        <f>'PG facts'!E105</f>
        <v>4</v>
      </c>
      <c r="H8431" s="5">
        <f t="shared" si="262"/>
        <v>0.25581593779621581</v>
      </c>
      <c r="I8431" s="5">
        <f t="shared" si="263"/>
        <v>2.0231300019374565</v>
      </c>
    </row>
    <row r="8432" spans="1:9" ht="25" customHeight="1">
      <c r="A8432" s="1"/>
      <c r="B8432" s="1">
        <v>385</v>
      </c>
      <c r="C8432" s="13" t="s">
        <v>47</v>
      </c>
      <c r="D8432" s="4">
        <v>44651</v>
      </c>
      <c r="E8432" s="4">
        <v>44671</v>
      </c>
      <c r="F8432" s="5">
        <v>1.0280001916822323</v>
      </c>
      <c r="G8432" s="5">
        <f>'PG facts'!E7</f>
        <v>6</v>
      </c>
      <c r="H8432" s="5">
        <f t="shared" si="262"/>
        <v>1.0567843940987065</v>
      </c>
      <c r="I8432" s="5">
        <f t="shared" si="263"/>
        <v>6.168001150093394</v>
      </c>
    </row>
    <row r="8433" spans="1:9" ht="25" customHeight="1">
      <c r="A8433" s="1"/>
      <c r="B8433" s="1">
        <v>385</v>
      </c>
      <c r="C8433" s="13" t="s">
        <v>47</v>
      </c>
      <c r="D8433" s="4">
        <v>44742</v>
      </c>
      <c r="E8433" s="4">
        <v>44771</v>
      </c>
      <c r="F8433" s="5">
        <v>2.9122729416084958</v>
      </c>
      <c r="G8433" s="5">
        <f>'PG facts'!E14</f>
        <v>6</v>
      </c>
      <c r="H8433" s="5">
        <f t="shared" si="262"/>
        <v>8.4813336864250015</v>
      </c>
      <c r="I8433" s="5">
        <f t="shared" si="263"/>
        <v>17.473637649650975</v>
      </c>
    </row>
    <row r="8434" spans="1:9" ht="25" customHeight="1">
      <c r="A8434" s="1"/>
      <c r="B8434" s="1">
        <v>385</v>
      </c>
      <c r="C8434" s="13" t="s">
        <v>47</v>
      </c>
      <c r="D8434" s="4">
        <v>44834</v>
      </c>
      <c r="E8434" s="4">
        <v>44853</v>
      </c>
      <c r="F8434" s="5">
        <v>5.8502773415310516</v>
      </c>
      <c r="G8434" s="5">
        <f>'PG facts'!E21</f>
        <v>8</v>
      </c>
      <c r="H8434" s="5">
        <f t="shared" si="262"/>
        <v>34.225744972831627</v>
      </c>
      <c r="I8434" s="5">
        <f t="shared" si="263"/>
        <v>46.802218732248413</v>
      </c>
    </row>
    <row r="8435" spans="1:9" ht="25" customHeight="1">
      <c r="A8435" s="1"/>
      <c r="B8435" s="1">
        <v>385</v>
      </c>
      <c r="C8435" s="13" t="s">
        <v>47</v>
      </c>
      <c r="D8435" s="4">
        <v>44926</v>
      </c>
      <c r="E8435" s="4">
        <v>44945</v>
      </c>
      <c r="F8435" s="5">
        <v>7.2560334575520802</v>
      </c>
      <c r="G8435" s="5">
        <f>'PG facts'!E28</f>
        <v>11</v>
      </c>
      <c r="H8435" s="5">
        <f t="shared" si="262"/>
        <v>52.650021537115194</v>
      </c>
      <c r="I8435" s="5">
        <f t="shared" si="263"/>
        <v>79.816368033072877</v>
      </c>
    </row>
    <row r="8436" spans="1:9" ht="25" customHeight="1">
      <c r="A8436" s="1"/>
      <c r="B8436" s="1">
        <v>385</v>
      </c>
      <c r="C8436" s="13" t="s">
        <v>47</v>
      </c>
      <c r="D8436" s="4">
        <v>45016</v>
      </c>
      <c r="E8436" s="4">
        <v>45037</v>
      </c>
      <c r="F8436" s="5">
        <v>6.7723940234483804</v>
      </c>
      <c r="G8436" s="5">
        <f>'PG facts'!E35</f>
        <v>10</v>
      </c>
      <c r="H8436" s="5">
        <f t="shared" si="262"/>
        <v>45.865320808839343</v>
      </c>
      <c r="I8436" s="5">
        <f t="shared" si="263"/>
        <v>67.723940234483806</v>
      </c>
    </row>
    <row r="8437" spans="1:9" ht="25" customHeight="1">
      <c r="A8437" s="1"/>
      <c r="B8437" s="1">
        <v>385</v>
      </c>
      <c r="C8437" s="13" t="s">
        <v>47</v>
      </c>
      <c r="D8437" s="4">
        <v>45107</v>
      </c>
      <c r="E8437" s="4">
        <v>45135</v>
      </c>
      <c r="F8437" s="5">
        <v>7.0582272321790596</v>
      </c>
      <c r="G8437" s="5">
        <f>'PG facts'!E42</f>
        <v>9</v>
      </c>
      <c r="H8437" s="5">
        <f t="shared" si="262"/>
        <v>49.818571661074067</v>
      </c>
      <c r="I8437" s="5">
        <f t="shared" si="263"/>
        <v>63.524045089611533</v>
      </c>
    </row>
    <row r="8438" spans="1:9" ht="25" customHeight="1">
      <c r="A8438" s="1"/>
      <c r="B8438" s="1">
        <v>385</v>
      </c>
      <c r="C8438" s="13" t="s">
        <v>47</v>
      </c>
      <c r="D8438" s="4">
        <v>45199</v>
      </c>
      <c r="E8438" s="4">
        <v>45217</v>
      </c>
      <c r="F8438" s="5">
        <v>5.4935927157217845</v>
      </c>
      <c r="G8438" s="5">
        <f>'PG facts'!E49</f>
        <v>9</v>
      </c>
      <c r="H8438" s="5">
        <f t="shared" si="262"/>
        <v>30.179560926231453</v>
      </c>
      <c r="I8438" s="5">
        <f t="shared" si="263"/>
        <v>49.442334441496058</v>
      </c>
    </row>
    <row r="8439" spans="1:9" ht="25" customHeight="1">
      <c r="A8439" s="1"/>
      <c r="B8439" s="1">
        <v>385</v>
      </c>
      <c r="C8439" s="13" t="s">
        <v>47</v>
      </c>
      <c r="D8439" s="4">
        <v>45291</v>
      </c>
      <c r="E8439" s="4">
        <v>45314</v>
      </c>
      <c r="F8439" s="5">
        <v>4.2122165191533556</v>
      </c>
      <c r="G8439" s="5">
        <f>'PG facts'!E56</f>
        <v>7</v>
      </c>
      <c r="H8439" s="5">
        <f t="shared" si="262"/>
        <v>17.742768004228413</v>
      </c>
      <c r="I8439" s="5">
        <f t="shared" si="263"/>
        <v>29.48551563407349</v>
      </c>
    </row>
    <row r="8440" spans="1:9" ht="25" customHeight="1">
      <c r="A8440" s="1"/>
      <c r="B8440" s="1">
        <v>385</v>
      </c>
      <c r="C8440" s="13" t="s">
        <v>47</v>
      </c>
      <c r="D8440" s="4">
        <v>45382</v>
      </c>
      <c r="E8440" s="4">
        <v>45401</v>
      </c>
      <c r="F8440" s="5">
        <v>3.636809635836169</v>
      </c>
      <c r="G8440" s="5">
        <f>'PG facts'!E63</f>
        <v>10</v>
      </c>
      <c r="H8440" s="5">
        <f t="shared" si="262"/>
        <v>13.226384327310809</v>
      </c>
      <c r="I8440" s="5">
        <f t="shared" si="263"/>
        <v>36.36809635836169</v>
      </c>
    </row>
    <row r="8441" spans="1:9" ht="25" customHeight="1">
      <c r="A8441" s="1"/>
      <c r="B8441" s="1">
        <v>385</v>
      </c>
      <c r="C8441" s="13" t="s">
        <v>47</v>
      </c>
      <c r="D8441" s="4">
        <v>45473</v>
      </c>
      <c r="E8441" s="4">
        <v>45503</v>
      </c>
      <c r="F8441" s="5">
        <v>1.6547550061168037</v>
      </c>
      <c r="G8441" s="5">
        <f>'PG facts'!E70</f>
        <v>5</v>
      </c>
      <c r="H8441" s="5">
        <f t="shared" si="262"/>
        <v>2.7382141302686231</v>
      </c>
      <c r="I8441" s="5">
        <f t="shared" si="263"/>
        <v>8.2737750305840194</v>
      </c>
    </row>
    <row r="8442" spans="1:9" ht="25" customHeight="1">
      <c r="A8442" s="1"/>
      <c r="B8442" s="1">
        <v>385</v>
      </c>
      <c r="C8442" s="13" t="s">
        <v>47</v>
      </c>
      <c r="D8442" s="4">
        <v>45565</v>
      </c>
      <c r="E8442" s="4">
        <v>45583</v>
      </c>
      <c r="F8442" s="5">
        <v>0.37330111522773102</v>
      </c>
      <c r="G8442" s="5">
        <f>'PG facts'!E77</f>
        <v>1</v>
      </c>
      <c r="H8442" s="5">
        <f t="shared" si="262"/>
        <v>0.13935372263026771</v>
      </c>
      <c r="I8442" s="5">
        <f t="shared" si="263"/>
        <v>0.37330111522773102</v>
      </c>
    </row>
    <row r="8443" spans="1:9" ht="25" customHeight="1">
      <c r="A8443" s="1"/>
      <c r="B8443" s="1">
        <v>385</v>
      </c>
      <c r="C8443" s="13" t="s">
        <v>47</v>
      </c>
      <c r="D8443" s="4">
        <v>45657</v>
      </c>
      <c r="E8443" s="4">
        <v>45679</v>
      </c>
      <c r="F8443" s="5">
        <v>0.34106845677743802</v>
      </c>
      <c r="G8443" s="5">
        <f>'PG facts'!E84</f>
        <v>1</v>
      </c>
      <c r="H8443" s="5">
        <f t="shared" si="262"/>
        <v>0.11632769220854311</v>
      </c>
      <c r="I8443" s="5">
        <f t="shared" si="263"/>
        <v>0.34106845677743802</v>
      </c>
    </row>
    <row r="8444" spans="1:9" ht="25" customHeight="1">
      <c r="A8444" s="1"/>
      <c r="B8444" s="1">
        <v>385</v>
      </c>
      <c r="C8444" s="13" t="s">
        <v>47</v>
      </c>
      <c r="D8444" s="4">
        <v>45747</v>
      </c>
      <c r="E8444" s="4">
        <v>45771</v>
      </c>
      <c r="F8444" s="5">
        <v>0.23594619830289432</v>
      </c>
      <c r="G8444" s="5">
        <f>'PG facts'!E91</f>
        <v>2</v>
      </c>
      <c r="H8444" s="5">
        <f t="shared" si="262"/>
        <v>5.5670608493588729E-2</v>
      </c>
      <c r="I8444" s="5">
        <f t="shared" si="263"/>
        <v>0.47189239660578863</v>
      </c>
    </row>
    <row r="8445" spans="1:9" ht="25" customHeight="1">
      <c r="A8445" s="1"/>
      <c r="B8445" s="1">
        <v>385</v>
      </c>
      <c r="C8445" s="13" t="s">
        <v>47</v>
      </c>
      <c r="D8445" s="4">
        <v>45838</v>
      </c>
      <c r="E8445" s="4">
        <v>45867</v>
      </c>
      <c r="F8445" s="5">
        <v>0.50578250048436413</v>
      </c>
      <c r="G8445" s="5">
        <f>'PG facts'!E98</f>
        <v>4</v>
      </c>
      <c r="H8445" s="5">
        <f t="shared" si="262"/>
        <v>0.25581593779621581</v>
      </c>
      <c r="I8445" s="5">
        <f t="shared" si="263"/>
        <v>2.0231300019374565</v>
      </c>
    </row>
    <row r="8446" spans="1:9" ht="25" customHeight="1">
      <c r="A8446" s="1"/>
      <c r="B8446" s="1">
        <v>385</v>
      </c>
      <c r="C8446" s="13" t="s">
        <v>47</v>
      </c>
      <c r="D8446" s="4">
        <v>45930</v>
      </c>
      <c r="E8446" s="4">
        <v>45954</v>
      </c>
      <c r="F8446" s="5">
        <v>1.0082264270475205</v>
      </c>
      <c r="G8446" s="5">
        <f>'PG facts'!E105</f>
        <v>4</v>
      </c>
      <c r="H8446" s="5">
        <f t="shared" si="262"/>
        <v>1.0165205281970093</v>
      </c>
      <c r="I8446" s="5">
        <f t="shared" si="263"/>
        <v>4.0329057081900821</v>
      </c>
    </row>
    <row r="8447" spans="1:9" ht="25" customHeight="1">
      <c r="A8447" s="1"/>
      <c r="B8447" s="1">
        <v>385</v>
      </c>
      <c r="C8447" s="13" t="s">
        <v>50</v>
      </c>
      <c r="D8447" s="4">
        <v>44742</v>
      </c>
      <c r="E8447" s="4">
        <v>44771</v>
      </c>
      <c r="F8447" s="5">
        <v>1.0280001916822323</v>
      </c>
      <c r="G8447" s="5">
        <f>'PG facts'!E14</f>
        <v>6</v>
      </c>
      <c r="H8447" s="5">
        <f t="shared" si="262"/>
        <v>1.0567843940987065</v>
      </c>
      <c r="I8447" s="5">
        <f t="shared" si="263"/>
        <v>6.168001150093394</v>
      </c>
    </row>
    <row r="8448" spans="1:9" ht="25" customHeight="1">
      <c r="A8448" s="1"/>
      <c r="B8448" s="1">
        <v>385</v>
      </c>
      <c r="C8448" s="13" t="s">
        <v>50</v>
      </c>
      <c r="D8448" s="4">
        <v>44834</v>
      </c>
      <c r="E8448" s="4">
        <v>44853</v>
      </c>
      <c r="F8448" s="5">
        <v>2.9122729416084958</v>
      </c>
      <c r="G8448" s="5">
        <f>'PG facts'!E21</f>
        <v>8</v>
      </c>
      <c r="H8448" s="5">
        <f t="shared" si="262"/>
        <v>8.4813336864250015</v>
      </c>
      <c r="I8448" s="5">
        <f t="shared" si="263"/>
        <v>23.298183532867967</v>
      </c>
    </row>
    <row r="8449" spans="1:9" ht="25" customHeight="1">
      <c r="A8449" s="1"/>
      <c r="B8449" s="1">
        <v>385</v>
      </c>
      <c r="C8449" s="13" t="s">
        <v>50</v>
      </c>
      <c r="D8449" s="4">
        <v>44926</v>
      </c>
      <c r="E8449" s="4">
        <v>44945</v>
      </c>
      <c r="F8449" s="5">
        <v>5.8502773415310516</v>
      </c>
      <c r="G8449" s="5">
        <f>'PG facts'!E28</f>
        <v>11</v>
      </c>
      <c r="H8449" s="5">
        <f t="shared" si="262"/>
        <v>34.225744972831627</v>
      </c>
      <c r="I8449" s="5">
        <f t="shared" si="263"/>
        <v>64.353050756841569</v>
      </c>
    </row>
    <row r="8450" spans="1:9" ht="25" customHeight="1">
      <c r="A8450" s="1"/>
      <c r="B8450" s="1">
        <v>385</v>
      </c>
      <c r="C8450" s="13" t="s">
        <v>50</v>
      </c>
      <c r="D8450" s="4">
        <v>45016</v>
      </c>
      <c r="E8450" s="4">
        <v>45037</v>
      </c>
      <c r="F8450" s="5">
        <v>7.2560334575520802</v>
      </c>
      <c r="G8450" s="5">
        <f>'PG facts'!E35</f>
        <v>10</v>
      </c>
      <c r="H8450" s="5">
        <f t="shared" si="262"/>
        <v>52.650021537115194</v>
      </c>
      <c r="I8450" s="5">
        <f t="shared" si="263"/>
        <v>72.560334575520798</v>
      </c>
    </row>
    <row r="8451" spans="1:9" ht="25" customHeight="1">
      <c r="A8451" s="1"/>
      <c r="B8451" s="1">
        <v>385</v>
      </c>
      <c r="C8451" s="13" t="s">
        <v>50</v>
      </c>
      <c r="D8451" s="4">
        <v>45107</v>
      </c>
      <c r="E8451" s="4">
        <v>45135</v>
      </c>
      <c r="F8451" s="5">
        <v>6.7723940234483804</v>
      </c>
      <c r="G8451" s="5">
        <f>'PG facts'!E42</f>
        <v>9</v>
      </c>
      <c r="H8451" s="5">
        <f t="shared" si="262"/>
        <v>45.865320808839343</v>
      </c>
      <c r="I8451" s="5">
        <f t="shared" si="263"/>
        <v>60.951546211035421</v>
      </c>
    </row>
    <row r="8452" spans="1:9" ht="25" customHeight="1">
      <c r="A8452" s="1"/>
      <c r="B8452" s="1">
        <v>385</v>
      </c>
      <c r="C8452" s="13" t="s">
        <v>50</v>
      </c>
      <c r="D8452" s="4">
        <v>45199</v>
      </c>
      <c r="E8452" s="4">
        <v>45217</v>
      </c>
      <c r="F8452" s="5">
        <v>7.0582272321790596</v>
      </c>
      <c r="G8452" s="5">
        <f>'PG facts'!E49</f>
        <v>9</v>
      </c>
      <c r="H8452" s="5">
        <f t="shared" si="262"/>
        <v>49.818571661074067</v>
      </c>
      <c r="I8452" s="5">
        <f t="shared" si="263"/>
        <v>63.524045089611533</v>
      </c>
    </row>
    <row r="8453" spans="1:9" ht="25" customHeight="1">
      <c r="A8453" s="1"/>
      <c r="B8453" s="1">
        <v>385</v>
      </c>
      <c r="C8453" s="13" t="s">
        <v>50</v>
      </c>
      <c r="D8453" s="4">
        <v>45291</v>
      </c>
      <c r="E8453" s="4">
        <v>45314</v>
      </c>
      <c r="F8453" s="5">
        <v>5.4935927157217845</v>
      </c>
      <c r="G8453" s="5">
        <f>'PG facts'!E56</f>
        <v>7</v>
      </c>
      <c r="H8453" s="5">
        <f t="shared" si="262"/>
        <v>30.179560926231453</v>
      </c>
      <c r="I8453" s="5">
        <f t="shared" si="263"/>
        <v>38.455149010052494</v>
      </c>
    </row>
    <row r="8454" spans="1:9" ht="25" customHeight="1">
      <c r="A8454" s="1"/>
      <c r="B8454" s="1">
        <v>385</v>
      </c>
      <c r="C8454" s="13" t="s">
        <v>50</v>
      </c>
      <c r="D8454" s="4">
        <v>45382</v>
      </c>
      <c r="E8454" s="4">
        <v>45401</v>
      </c>
      <c r="F8454" s="5">
        <v>4.2122165191533556</v>
      </c>
      <c r="G8454" s="5">
        <f>'PG facts'!E63</f>
        <v>10</v>
      </c>
      <c r="H8454" s="5">
        <f t="shared" ref="H8454:H8517" si="264">F8454^2</f>
        <v>17.742768004228413</v>
      </c>
      <c r="I8454" s="5">
        <f t="shared" ref="I8454:I8517" si="265">F8454*G8454</f>
        <v>42.122165191533554</v>
      </c>
    </row>
    <row r="8455" spans="1:9" ht="25" customHeight="1">
      <c r="A8455" s="1"/>
      <c r="B8455" s="1">
        <v>385</v>
      </c>
      <c r="C8455" s="13" t="s">
        <v>50</v>
      </c>
      <c r="D8455" s="4">
        <v>45473</v>
      </c>
      <c r="E8455" s="4">
        <v>45503</v>
      </c>
      <c r="F8455" s="5">
        <v>3.636809635836169</v>
      </c>
      <c r="G8455" s="5">
        <f>'PG facts'!E70</f>
        <v>5</v>
      </c>
      <c r="H8455" s="5">
        <f t="shared" si="264"/>
        <v>13.226384327310809</v>
      </c>
      <c r="I8455" s="5">
        <f t="shared" si="265"/>
        <v>18.184048179180845</v>
      </c>
    </row>
    <row r="8456" spans="1:9" ht="25" customHeight="1">
      <c r="A8456" s="1"/>
      <c r="B8456" s="1">
        <v>385</v>
      </c>
      <c r="C8456" s="13" t="s">
        <v>50</v>
      </c>
      <c r="D8456" s="4">
        <v>45565</v>
      </c>
      <c r="E8456" s="4">
        <v>45583</v>
      </c>
      <c r="F8456" s="5">
        <v>1.6547550061168037</v>
      </c>
      <c r="G8456" s="5">
        <f>'PG facts'!E77</f>
        <v>1</v>
      </c>
      <c r="H8456" s="5">
        <f t="shared" si="264"/>
        <v>2.7382141302686231</v>
      </c>
      <c r="I8456" s="5">
        <f t="shared" si="265"/>
        <v>1.6547550061168037</v>
      </c>
    </row>
    <row r="8457" spans="1:9" ht="25" customHeight="1">
      <c r="A8457" s="1"/>
      <c r="B8457" s="1">
        <v>385</v>
      </c>
      <c r="C8457" s="13" t="s">
        <v>50</v>
      </c>
      <c r="D8457" s="4">
        <v>45657</v>
      </c>
      <c r="E8457" s="4">
        <v>45679</v>
      </c>
      <c r="F8457" s="5">
        <v>0.37330111522773102</v>
      </c>
      <c r="G8457" s="5">
        <f>'PG facts'!E84</f>
        <v>1</v>
      </c>
      <c r="H8457" s="5">
        <f t="shared" si="264"/>
        <v>0.13935372263026771</v>
      </c>
      <c r="I8457" s="5">
        <f t="shared" si="265"/>
        <v>0.37330111522773102</v>
      </c>
    </row>
    <row r="8458" spans="1:9" ht="25" customHeight="1">
      <c r="A8458" s="1"/>
      <c r="B8458" s="1">
        <v>385</v>
      </c>
      <c r="C8458" s="13" t="s">
        <v>50</v>
      </c>
      <c r="D8458" s="4">
        <v>45747</v>
      </c>
      <c r="E8458" s="4">
        <v>45771</v>
      </c>
      <c r="F8458" s="5">
        <v>0.34106845677743802</v>
      </c>
      <c r="G8458" s="5">
        <f>'PG facts'!E91</f>
        <v>2</v>
      </c>
      <c r="H8458" s="5">
        <f t="shared" si="264"/>
        <v>0.11632769220854311</v>
      </c>
      <c r="I8458" s="5">
        <f t="shared" si="265"/>
        <v>0.68213691355487605</v>
      </c>
    </row>
    <row r="8459" spans="1:9" ht="25" customHeight="1">
      <c r="A8459" s="1"/>
      <c r="B8459" s="1">
        <v>385</v>
      </c>
      <c r="C8459" s="13" t="s">
        <v>50</v>
      </c>
      <c r="D8459" s="4">
        <v>45838</v>
      </c>
      <c r="E8459" s="4">
        <v>45867</v>
      </c>
      <c r="F8459" s="5">
        <v>0.23594619830289432</v>
      </c>
      <c r="G8459" s="5">
        <f>'PG facts'!E98</f>
        <v>4</v>
      </c>
      <c r="H8459" s="5">
        <f t="shared" si="264"/>
        <v>5.5670608493588729E-2</v>
      </c>
      <c r="I8459" s="5">
        <f t="shared" si="265"/>
        <v>0.94378479321157727</v>
      </c>
    </row>
    <row r="8460" spans="1:9" ht="25" customHeight="1">
      <c r="A8460" s="1"/>
      <c r="B8460" s="1">
        <v>385</v>
      </c>
      <c r="C8460" s="13" t="s">
        <v>50</v>
      </c>
      <c r="D8460" s="4">
        <v>45930</v>
      </c>
      <c r="E8460" s="4">
        <v>45954</v>
      </c>
      <c r="F8460" s="5">
        <v>0.50578250048436413</v>
      </c>
      <c r="G8460" s="5">
        <f>'PG facts'!E105</f>
        <v>4</v>
      </c>
      <c r="H8460" s="5">
        <f t="shared" si="264"/>
        <v>0.25581593779621581</v>
      </c>
      <c r="I8460" s="5">
        <f t="shared" si="265"/>
        <v>2.0231300019374565</v>
      </c>
    </row>
    <row r="8461" spans="1:9" ht="25" customHeight="1">
      <c r="A8461" s="1"/>
      <c r="B8461" s="1">
        <v>386</v>
      </c>
      <c r="C8461" s="13" t="s">
        <v>47</v>
      </c>
      <c r="D8461" s="4">
        <v>44651</v>
      </c>
      <c r="E8461" s="4">
        <v>44671</v>
      </c>
      <c r="F8461" s="5">
        <v>1.0280001916822323</v>
      </c>
      <c r="G8461" s="5">
        <f>'PG facts'!E7</f>
        <v>6</v>
      </c>
      <c r="H8461" s="5">
        <f t="shared" si="264"/>
        <v>1.0567843940987065</v>
      </c>
      <c r="I8461" s="5">
        <f t="shared" si="265"/>
        <v>6.168001150093394</v>
      </c>
    </row>
    <row r="8462" spans="1:9" ht="25" customHeight="1">
      <c r="A8462" s="1"/>
      <c r="B8462" s="1">
        <v>386</v>
      </c>
      <c r="C8462" s="13" t="s">
        <v>47</v>
      </c>
      <c r="D8462" s="4">
        <v>44742</v>
      </c>
      <c r="E8462" s="4">
        <v>44771</v>
      </c>
      <c r="F8462" s="5">
        <v>2.9122729416084958</v>
      </c>
      <c r="G8462" s="5">
        <f>'PG facts'!E14</f>
        <v>6</v>
      </c>
      <c r="H8462" s="5">
        <f t="shared" si="264"/>
        <v>8.4813336864250015</v>
      </c>
      <c r="I8462" s="5">
        <f t="shared" si="265"/>
        <v>17.473637649650975</v>
      </c>
    </row>
    <row r="8463" spans="1:9" ht="25" customHeight="1">
      <c r="A8463" s="1"/>
      <c r="B8463" s="1">
        <v>386</v>
      </c>
      <c r="C8463" s="13" t="s">
        <v>47</v>
      </c>
      <c r="D8463" s="4">
        <v>44834</v>
      </c>
      <c r="E8463" s="4">
        <v>44853</v>
      </c>
      <c r="F8463" s="5">
        <v>5.8502773415310516</v>
      </c>
      <c r="G8463" s="5">
        <f>'PG facts'!E21</f>
        <v>8</v>
      </c>
      <c r="H8463" s="5">
        <f t="shared" si="264"/>
        <v>34.225744972831627</v>
      </c>
      <c r="I8463" s="5">
        <f t="shared" si="265"/>
        <v>46.802218732248413</v>
      </c>
    </row>
    <row r="8464" spans="1:9" ht="25" customHeight="1">
      <c r="A8464" s="1"/>
      <c r="B8464" s="1">
        <v>386</v>
      </c>
      <c r="C8464" s="13" t="s">
        <v>47</v>
      </c>
      <c r="D8464" s="4">
        <v>44926</v>
      </c>
      <c r="E8464" s="4">
        <v>44945</v>
      </c>
      <c r="F8464" s="5">
        <v>7.2560334575520802</v>
      </c>
      <c r="G8464" s="5">
        <f>'PG facts'!E28</f>
        <v>11</v>
      </c>
      <c r="H8464" s="5">
        <f t="shared" si="264"/>
        <v>52.650021537115194</v>
      </c>
      <c r="I8464" s="5">
        <f t="shared" si="265"/>
        <v>79.816368033072877</v>
      </c>
    </row>
    <row r="8465" spans="1:9" ht="25" customHeight="1">
      <c r="A8465" s="1"/>
      <c r="B8465" s="1">
        <v>386</v>
      </c>
      <c r="C8465" s="13" t="s">
        <v>47</v>
      </c>
      <c r="D8465" s="4">
        <v>45016</v>
      </c>
      <c r="E8465" s="4">
        <v>45037</v>
      </c>
      <c r="F8465" s="5">
        <v>6.7723940234483804</v>
      </c>
      <c r="G8465" s="5">
        <f>'PG facts'!E35</f>
        <v>10</v>
      </c>
      <c r="H8465" s="5">
        <f t="shared" si="264"/>
        <v>45.865320808839343</v>
      </c>
      <c r="I8465" s="5">
        <f t="shared" si="265"/>
        <v>67.723940234483806</v>
      </c>
    </row>
    <row r="8466" spans="1:9" ht="25" customHeight="1">
      <c r="A8466" s="1"/>
      <c r="B8466" s="1">
        <v>386</v>
      </c>
      <c r="C8466" s="13" t="s">
        <v>47</v>
      </c>
      <c r="D8466" s="4">
        <v>45107</v>
      </c>
      <c r="E8466" s="4">
        <v>45135</v>
      </c>
      <c r="F8466" s="5">
        <v>7.0582272321790596</v>
      </c>
      <c r="G8466" s="5">
        <f>'PG facts'!E42</f>
        <v>9</v>
      </c>
      <c r="H8466" s="5">
        <f t="shared" si="264"/>
        <v>49.818571661074067</v>
      </c>
      <c r="I8466" s="5">
        <f t="shared" si="265"/>
        <v>63.524045089611533</v>
      </c>
    </row>
    <row r="8467" spans="1:9" ht="25" customHeight="1">
      <c r="A8467" s="1"/>
      <c r="B8467" s="1">
        <v>386</v>
      </c>
      <c r="C8467" s="13" t="s">
        <v>47</v>
      </c>
      <c r="D8467" s="4">
        <v>45199</v>
      </c>
      <c r="E8467" s="4">
        <v>45217</v>
      </c>
      <c r="F8467" s="5">
        <v>5.4935927157217845</v>
      </c>
      <c r="G8467" s="5">
        <f>'PG facts'!E49</f>
        <v>9</v>
      </c>
      <c r="H8467" s="5">
        <f t="shared" si="264"/>
        <v>30.179560926231453</v>
      </c>
      <c r="I8467" s="5">
        <f t="shared" si="265"/>
        <v>49.442334441496058</v>
      </c>
    </row>
    <row r="8468" spans="1:9" ht="25" customHeight="1">
      <c r="A8468" s="1"/>
      <c r="B8468" s="1">
        <v>386</v>
      </c>
      <c r="C8468" s="13" t="s">
        <v>47</v>
      </c>
      <c r="D8468" s="4">
        <v>45291</v>
      </c>
      <c r="E8468" s="4">
        <v>45314</v>
      </c>
      <c r="F8468" s="5">
        <v>4.2122165191533556</v>
      </c>
      <c r="G8468" s="5">
        <f>'PG facts'!E56</f>
        <v>7</v>
      </c>
      <c r="H8468" s="5">
        <f t="shared" si="264"/>
        <v>17.742768004228413</v>
      </c>
      <c r="I8468" s="5">
        <f t="shared" si="265"/>
        <v>29.48551563407349</v>
      </c>
    </row>
    <row r="8469" spans="1:9" ht="25" customHeight="1">
      <c r="A8469" s="1"/>
      <c r="B8469" s="1">
        <v>386</v>
      </c>
      <c r="C8469" s="13" t="s">
        <v>47</v>
      </c>
      <c r="D8469" s="4">
        <v>45382</v>
      </c>
      <c r="E8469" s="4">
        <v>45401</v>
      </c>
      <c r="F8469" s="5">
        <v>3.636809635836169</v>
      </c>
      <c r="G8469" s="5">
        <f>'PG facts'!E63</f>
        <v>10</v>
      </c>
      <c r="H8469" s="5">
        <f t="shared" si="264"/>
        <v>13.226384327310809</v>
      </c>
      <c r="I8469" s="5">
        <f t="shared" si="265"/>
        <v>36.36809635836169</v>
      </c>
    </row>
    <row r="8470" spans="1:9" ht="25" customHeight="1">
      <c r="A8470" s="1"/>
      <c r="B8470" s="1">
        <v>386</v>
      </c>
      <c r="C8470" s="13" t="s">
        <v>47</v>
      </c>
      <c r="D8470" s="4">
        <v>45473</v>
      </c>
      <c r="E8470" s="4">
        <v>45503</v>
      </c>
      <c r="F8470" s="5">
        <v>1.6547550061168037</v>
      </c>
      <c r="G8470" s="5">
        <f>'PG facts'!E70</f>
        <v>5</v>
      </c>
      <c r="H8470" s="5">
        <f t="shared" si="264"/>
        <v>2.7382141302686231</v>
      </c>
      <c r="I8470" s="5">
        <f t="shared" si="265"/>
        <v>8.2737750305840194</v>
      </c>
    </row>
    <row r="8471" spans="1:9" ht="25" customHeight="1">
      <c r="A8471" s="1"/>
      <c r="B8471" s="1">
        <v>386</v>
      </c>
      <c r="C8471" s="13" t="s">
        <v>47</v>
      </c>
      <c r="D8471" s="4">
        <v>45565</v>
      </c>
      <c r="E8471" s="4">
        <v>45583</v>
      </c>
      <c r="F8471" s="5">
        <v>0.37330111522773102</v>
      </c>
      <c r="G8471" s="5">
        <f>'PG facts'!E77</f>
        <v>1</v>
      </c>
      <c r="H8471" s="5">
        <f t="shared" si="264"/>
        <v>0.13935372263026771</v>
      </c>
      <c r="I8471" s="5">
        <f t="shared" si="265"/>
        <v>0.37330111522773102</v>
      </c>
    </row>
    <row r="8472" spans="1:9" ht="25" customHeight="1">
      <c r="A8472" s="1"/>
      <c r="B8472" s="1">
        <v>386</v>
      </c>
      <c r="C8472" s="13" t="s">
        <v>47</v>
      </c>
      <c r="D8472" s="4">
        <v>45657</v>
      </c>
      <c r="E8472" s="4">
        <v>45679</v>
      </c>
      <c r="F8472" s="5">
        <v>0.34106845677743802</v>
      </c>
      <c r="G8472" s="5">
        <f>'PG facts'!E84</f>
        <v>1</v>
      </c>
      <c r="H8472" s="5">
        <f t="shared" si="264"/>
        <v>0.11632769220854311</v>
      </c>
      <c r="I8472" s="5">
        <f t="shared" si="265"/>
        <v>0.34106845677743802</v>
      </c>
    </row>
    <row r="8473" spans="1:9" ht="25" customHeight="1">
      <c r="A8473" s="1"/>
      <c r="B8473" s="1">
        <v>386</v>
      </c>
      <c r="C8473" s="13" t="s">
        <v>47</v>
      </c>
      <c r="D8473" s="4">
        <v>45747</v>
      </c>
      <c r="E8473" s="4">
        <v>45771</v>
      </c>
      <c r="F8473" s="5">
        <v>0.23594619830289432</v>
      </c>
      <c r="G8473" s="5">
        <f>'PG facts'!E91</f>
        <v>2</v>
      </c>
      <c r="H8473" s="5">
        <f t="shared" si="264"/>
        <v>5.5670608493588729E-2</v>
      </c>
      <c r="I8473" s="5">
        <f t="shared" si="265"/>
        <v>0.47189239660578863</v>
      </c>
    </row>
    <row r="8474" spans="1:9" ht="25" customHeight="1">
      <c r="A8474" s="1"/>
      <c r="B8474" s="1">
        <v>386</v>
      </c>
      <c r="C8474" s="13" t="s">
        <v>47</v>
      </c>
      <c r="D8474" s="4">
        <v>45838</v>
      </c>
      <c r="E8474" s="4">
        <v>45867</v>
      </c>
      <c r="F8474" s="5">
        <v>0.50578250048436413</v>
      </c>
      <c r="G8474" s="5">
        <f>'PG facts'!E98</f>
        <v>4</v>
      </c>
      <c r="H8474" s="5">
        <f t="shared" si="264"/>
        <v>0.25581593779621581</v>
      </c>
      <c r="I8474" s="5">
        <f t="shared" si="265"/>
        <v>2.0231300019374565</v>
      </c>
    </row>
    <row r="8475" spans="1:9" ht="25" customHeight="1">
      <c r="A8475" s="1"/>
      <c r="B8475" s="1">
        <v>386</v>
      </c>
      <c r="C8475" s="13" t="s">
        <v>47</v>
      </c>
      <c r="D8475" s="4">
        <v>45930</v>
      </c>
      <c r="E8475" s="4">
        <v>45954</v>
      </c>
      <c r="F8475" s="5">
        <v>1.0082264270475205</v>
      </c>
      <c r="G8475" s="5">
        <f>'PG facts'!E105</f>
        <v>4</v>
      </c>
      <c r="H8475" s="5">
        <f t="shared" si="264"/>
        <v>1.0165205281970093</v>
      </c>
      <c r="I8475" s="5">
        <f t="shared" si="265"/>
        <v>4.0329057081900821</v>
      </c>
    </row>
    <row r="8476" spans="1:9" ht="25" customHeight="1">
      <c r="A8476" s="1"/>
      <c r="B8476" s="1">
        <v>386</v>
      </c>
      <c r="C8476" s="13" t="s">
        <v>50</v>
      </c>
      <c r="D8476" s="4">
        <v>44742</v>
      </c>
      <c r="E8476" s="4">
        <v>44771</v>
      </c>
      <c r="F8476" s="5">
        <v>1.0280001916822323</v>
      </c>
      <c r="G8476" s="5">
        <f>'PG facts'!E14</f>
        <v>6</v>
      </c>
      <c r="H8476" s="5">
        <f t="shared" si="264"/>
        <v>1.0567843940987065</v>
      </c>
      <c r="I8476" s="5">
        <f t="shared" si="265"/>
        <v>6.168001150093394</v>
      </c>
    </row>
    <row r="8477" spans="1:9" ht="25" customHeight="1">
      <c r="A8477" s="1"/>
      <c r="B8477" s="1">
        <v>386</v>
      </c>
      <c r="C8477" s="13" t="s">
        <v>50</v>
      </c>
      <c r="D8477" s="4">
        <v>44834</v>
      </c>
      <c r="E8477" s="4">
        <v>44853</v>
      </c>
      <c r="F8477" s="5">
        <v>2.9122729416084958</v>
      </c>
      <c r="G8477" s="5">
        <f>'PG facts'!E21</f>
        <v>8</v>
      </c>
      <c r="H8477" s="5">
        <f t="shared" si="264"/>
        <v>8.4813336864250015</v>
      </c>
      <c r="I8477" s="5">
        <f t="shared" si="265"/>
        <v>23.298183532867967</v>
      </c>
    </row>
    <row r="8478" spans="1:9" ht="25" customHeight="1">
      <c r="A8478" s="1"/>
      <c r="B8478" s="1">
        <v>386</v>
      </c>
      <c r="C8478" s="13" t="s">
        <v>50</v>
      </c>
      <c r="D8478" s="4">
        <v>44926</v>
      </c>
      <c r="E8478" s="4">
        <v>44945</v>
      </c>
      <c r="F8478" s="5">
        <v>5.8502773415310516</v>
      </c>
      <c r="G8478" s="5">
        <f>'PG facts'!E28</f>
        <v>11</v>
      </c>
      <c r="H8478" s="5">
        <f t="shared" si="264"/>
        <v>34.225744972831627</v>
      </c>
      <c r="I8478" s="5">
        <f t="shared" si="265"/>
        <v>64.353050756841569</v>
      </c>
    </row>
    <row r="8479" spans="1:9" ht="25" customHeight="1">
      <c r="A8479" s="1"/>
      <c r="B8479" s="1">
        <v>386</v>
      </c>
      <c r="C8479" s="13" t="s">
        <v>50</v>
      </c>
      <c r="D8479" s="4">
        <v>45016</v>
      </c>
      <c r="E8479" s="4">
        <v>45037</v>
      </c>
      <c r="F8479" s="5">
        <v>7.2560334575520802</v>
      </c>
      <c r="G8479" s="5">
        <f>'PG facts'!E35</f>
        <v>10</v>
      </c>
      <c r="H8479" s="5">
        <f t="shared" si="264"/>
        <v>52.650021537115194</v>
      </c>
      <c r="I8479" s="5">
        <f t="shared" si="265"/>
        <v>72.560334575520798</v>
      </c>
    </row>
    <row r="8480" spans="1:9" ht="25" customHeight="1">
      <c r="A8480" s="1"/>
      <c r="B8480" s="1">
        <v>386</v>
      </c>
      <c r="C8480" s="13" t="s">
        <v>50</v>
      </c>
      <c r="D8480" s="4">
        <v>45107</v>
      </c>
      <c r="E8480" s="4">
        <v>45135</v>
      </c>
      <c r="F8480" s="5">
        <v>6.7723940234483804</v>
      </c>
      <c r="G8480" s="5">
        <f>'PG facts'!E42</f>
        <v>9</v>
      </c>
      <c r="H8480" s="5">
        <f t="shared" si="264"/>
        <v>45.865320808839343</v>
      </c>
      <c r="I8480" s="5">
        <f t="shared" si="265"/>
        <v>60.951546211035421</v>
      </c>
    </row>
    <row r="8481" spans="1:9" ht="25" customHeight="1">
      <c r="A8481" s="1"/>
      <c r="B8481" s="1">
        <v>386</v>
      </c>
      <c r="C8481" s="13" t="s">
        <v>50</v>
      </c>
      <c r="D8481" s="4">
        <v>45199</v>
      </c>
      <c r="E8481" s="4">
        <v>45217</v>
      </c>
      <c r="F8481" s="5">
        <v>7.0582272321790596</v>
      </c>
      <c r="G8481" s="5">
        <f>'PG facts'!E49</f>
        <v>9</v>
      </c>
      <c r="H8481" s="5">
        <f t="shared" si="264"/>
        <v>49.818571661074067</v>
      </c>
      <c r="I8481" s="5">
        <f t="shared" si="265"/>
        <v>63.524045089611533</v>
      </c>
    </row>
    <row r="8482" spans="1:9" ht="25" customHeight="1">
      <c r="A8482" s="1"/>
      <c r="B8482" s="1">
        <v>386</v>
      </c>
      <c r="C8482" s="13" t="s">
        <v>50</v>
      </c>
      <c r="D8482" s="4">
        <v>45291</v>
      </c>
      <c r="E8482" s="4">
        <v>45314</v>
      </c>
      <c r="F8482" s="5">
        <v>5.4935927157217845</v>
      </c>
      <c r="G8482" s="5">
        <f>'PG facts'!E56</f>
        <v>7</v>
      </c>
      <c r="H8482" s="5">
        <f t="shared" si="264"/>
        <v>30.179560926231453</v>
      </c>
      <c r="I8482" s="5">
        <f t="shared" si="265"/>
        <v>38.455149010052494</v>
      </c>
    </row>
    <row r="8483" spans="1:9" ht="25" customHeight="1">
      <c r="A8483" s="1"/>
      <c r="B8483" s="1">
        <v>386</v>
      </c>
      <c r="C8483" s="13" t="s">
        <v>50</v>
      </c>
      <c r="D8483" s="4">
        <v>45382</v>
      </c>
      <c r="E8483" s="4">
        <v>45401</v>
      </c>
      <c r="F8483" s="5">
        <v>4.2122165191533556</v>
      </c>
      <c r="G8483" s="5">
        <f>'PG facts'!E63</f>
        <v>10</v>
      </c>
      <c r="H8483" s="5">
        <f t="shared" si="264"/>
        <v>17.742768004228413</v>
      </c>
      <c r="I8483" s="5">
        <f t="shared" si="265"/>
        <v>42.122165191533554</v>
      </c>
    </row>
    <row r="8484" spans="1:9" ht="25" customHeight="1">
      <c r="A8484" s="1"/>
      <c r="B8484" s="1">
        <v>386</v>
      </c>
      <c r="C8484" s="13" t="s">
        <v>50</v>
      </c>
      <c r="D8484" s="4">
        <v>45473</v>
      </c>
      <c r="E8484" s="4">
        <v>45503</v>
      </c>
      <c r="F8484" s="5">
        <v>3.636809635836169</v>
      </c>
      <c r="G8484" s="5">
        <f>'PG facts'!E70</f>
        <v>5</v>
      </c>
      <c r="H8484" s="5">
        <f t="shared" si="264"/>
        <v>13.226384327310809</v>
      </c>
      <c r="I8484" s="5">
        <f t="shared" si="265"/>
        <v>18.184048179180845</v>
      </c>
    </row>
    <row r="8485" spans="1:9" ht="25" customHeight="1">
      <c r="A8485" s="1"/>
      <c r="B8485" s="1">
        <v>386</v>
      </c>
      <c r="C8485" s="13" t="s">
        <v>50</v>
      </c>
      <c r="D8485" s="4">
        <v>45565</v>
      </c>
      <c r="E8485" s="4">
        <v>45583</v>
      </c>
      <c r="F8485" s="5">
        <v>1.6547550061168037</v>
      </c>
      <c r="G8485" s="5">
        <f>'PG facts'!E77</f>
        <v>1</v>
      </c>
      <c r="H8485" s="5">
        <f t="shared" si="264"/>
        <v>2.7382141302686231</v>
      </c>
      <c r="I8485" s="5">
        <f t="shared" si="265"/>
        <v>1.6547550061168037</v>
      </c>
    </row>
    <row r="8486" spans="1:9" ht="25" customHeight="1">
      <c r="A8486" s="1"/>
      <c r="B8486" s="1">
        <v>386</v>
      </c>
      <c r="C8486" s="13" t="s">
        <v>50</v>
      </c>
      <c r="D8486" s="4">
        <v>45657</v>
      </c>
      <c r="E8486" s="4">
        <v>45679</v>
      </c>
      <c r="F8486" s="5">
        <v>0.37330111522773102</v>
      </c>
      <c r="G8486" s="5">
        <f>'PG facts'!E84</f>
        <v>1</v>
      </c>
      <c r="H8486" s="5">
        <f t="shared" si="264"/>
        <v>0.13935372263026771</v>
      </c>
      <c r="I8486" s="5">
        <f t="shared" si="265"/>
        <v>0.37330111522773102</v>
      </c>
    </row>
    <row r="8487" spans="1:9" ht="25" customHeight="1">
      <c r="A8487" s="1"/>
      <c r="B8487" s="1">
        <v>386</v>
      </c>
      <c r="C8487" s="13" t="s">
        <v>50</v>
      </c>
      <c r="D8487" s="4">
        <v>45747</v>
      </c>
      <c r="E8487" s="4">
        <v>45771</v>
      </c>
      <c r="F8487" s="5">
        <v>0.34106845677743802</v>
      </c>
      <c r="G8487" s="5">
        <f>'PG facts'!E91</f>
        <v>2</v>
      </c>
      <c r="H8487" s="5">
        <f t="shared" si="264"/>
        <v>0.11632769220854311</v>
      </c>
      <c r="I8487" s="5">
        <f t="shared" si="265"/>
        <v>0.68213691355487605</v>
      </c>
    </row>
    <row r="8488" spans="1:9" ht="25" customHeight="1">
      <c r="A8488" s="1"/>
      <c r="B8488" s="1">
        <v>386</v>
      </c>
      <c r="C8488" s="13" t="s">
        <v>50</v>
      </c>
      <c r="D8488" s="4">
        <v>45838</v>
      </c>
      <c r="E8488" s="4">
        <v>45867</v>
      </c>
      <c r="F8488" s="5">
        <v>0.23594619830289432</v>
      </c>
      <c r="G8488" s="5">
        <f>'PG facts'!E98</f>
        <v>4</v>
      </c>
      <c r="H8488" s="5">
        <f t="shared" si="264"/>
        <v>5.5670608493588729E-2</v>
      </c>
      <c r="I8488" s="5">
        <f t="shared" si="265"/>
        <v>0.94378479321157727</v>
      </c>
    </row>
    <row r="8489" spans="1:9" ht="25" customHeight="1">
      <c r="A8489" s="1"/>
      <c r="B8489" s="1">
        <v>386</v>
      </c>
      <c r="C8489" s="13" t="s">
        <v>50</v>
      </c>
      <c r="D8489" s="4">
        <v>45930</v>
      </c>
      <c r="E8489" s="4">
        <v>45954</v>
      </c>
      <c r="F8489" s="5">
        <v>0.50578250048436413</v>
      </c>
      <c r="G8489" s="5">
        <f>'PG facts'!E105</f>
        <v>4</v>
      </c>
      <c r="H8489" s="5">
        <f t="shared" si="264"/>
        <v>0.25581593779621581</v>
      </c>
      <c r="I8489" s="5">
        <f t="shared" si="265"/>
        <v>2.0231300019374565</v>
      </c>
    </row>
    <row r="8490" spans="1:9" ht="25" customHeight="1">
      <c r="A8490" s="1"/>
      <c r="B8490" s="1">
        <v>387</v>
      </c>
      <c r="C8490" s="13" t="s">
        <v>47</v>
      </c>
      <c r="D8490" s="4">
        <v>44651</v>
      </c>
      <c r="E8490" s="4">
        <v>44671</v>
      </c>
      <c r="F8490" s="5">
        <v>6.658436933295464</v>
      </c>
      <c r="G8490" s="5">
        <f>'PG facts'!F6</f>
        <v>3</v>
      </c>
      <c r="H8490" s="5">
        <f t="shared" si="264"/>
        <v>44.334782394673105</v>
      </c>
      <c r="I8490" s="5">
        <f t="shared" si="265"/>
        <v>19.975310799886394</v>
      </c>
    </row>
    <row r="8491" spans="1:9" ht="25" customHeight="1">
      <c r="A8491" s="1"/>
      <c r="B8491" s="1">
        <v>387</v>
      </c>
      <c r="C8491" s="13" t="s">
        <v>47</v>
      </c>
      <c r="D8491" s="4">
        <v>44742</v>
      </c>
      <c r="E8491" s="4">
        <v>44771</v>
      </c>
      <c r="F8491" s="5">
        <v>3.235995481738696</v>
      </c>
      <c r="G8491" s="5">
        <f>'PG facts'!F13</f>
        <v>0</v>
      </c>
      <c r="H8491" s="5">
        <f t="shared" si="264"/>
        <v>10.471666757833255</v>
      </c>
      <c r="I8491" s="5">
        <f t="shared" si="265"/>
        <v>0</v>
      </c>
    </row>
    <row r="8492" spans="1:9" ht="25" customHeight="1">
      <c r="A8492" s="1"/>
      <c r="B8492" s="1">
        <v>387</v>
      </c>
      <c r="C8492" s="13" t="s">
        <v>47</v>
      </c>
      <c r="D8492" s="4">
        <v>44834</v>
      </c>
      <c r="E8492" s="4">
        <v>44853</v>
      </c>
      <c r="F8492" s="5">
        <v>3.5533938473930382</v>
      </c>
      <c r="G8492" s="5">
        <f>'PG facts'!F20</f>
        <v>4</v>
      </c>
      <c r="H8492" s="5">
        <f t="shared" si="264"/>
        <v>12.626607834690699</v>
      </c>
      <c r="I8492" s="5">
        <f t="shared" si="265"/>
        <v>14.213575389572153</v>
      </c>
    </row>
    <row r="8493" spans="1:9" ht="25" customHeight="1">
      <c r="A8493" s="1"/>
      <c r="B8493" s="1">
        <v>387</v>
      </c>
      <c r="C8493" s="13" t="s">
        <v>47</v>
      </c>
      <c r="D8493" s="4">
        <v>44926</v>
      </c>
      <c r="E8493" s="4">
        <v>44945</v>
      </c>
      <c r="F8493" s="5">
        <v>3.8028851607049052</v>
      </c>
      <c r="G8493" s="5">
        <f>'PG facts'!F27</f>
        <v>3</v>
      </c>
      <c r="H8493" s="5">
        <f t="shared" si="264"/>
        <v>14.461935545509572</v>
      </c>
      <c r="I8493" s="5">
        <f t="shared" si="265"/>
        <v>11.408655482114716</v>
      </c>
    </row>
    <row r="8494" spans="1:9" ht="25" customHeight="1">
      <c r="A8494" s="1"/>
      <c r="B8494" s="1">
        <v>387</v>
      </c>
      <c r="C8494" s="13" t="s">
        <v>47</v>
      </c>
      <c r="D8494" s="4">
        <v>45016</v>
      </c>
      <c r="E8494" s="4">
        <v>45037</v>
      </c>
      <c r="F8494" s="5">
        <v>7.4226951952720999</v>
      </c>
      <c r="G8494" s="5">
        <f>'PG facts'!F34</f>
        <v>7</v>
      </c>
      <c r="H8494" s="5">
        <f t="shared" si="264"/>
        <v>55.09640396191552</v>
      </c>
      <c r="I8494" s="5">
        <f t="shared" si="265"/>
        <v>51.958866366904701</v>
      </c>
    </row>
    <row r="8495" spans="1:9" ht="25" customHeight="1">
      <c r="A8495" s="1"/>
      <c r="B8495" s="1">
        <v>387</v>
      </c>
      <c r="C8495" s="13" t="s">
        <v>47</v>
      </c>
      <c r="D8495" s="4">
        <v>45107</v>
      </c>
      <c r="E8495" s="4">
        <v>45135</v>
      </c>
      <c r="F8495" s="5">
        <v>8.3743642737017066</v>
      </c>
      <c r="G8495" s="5">
        <f>'PG facts'!F41</f>
        <v>11</v>
      </c>
      <c r="H8495" s="5">
        <f t="shared" si="264"/>
        <v>70.129976988651507</v>
      </c>
      <c r="I8495" s="5">
        <f t="shared" si="265"/>
        <v>92.11800701071877</v>
      </c>
    </row>
    <row r="8496" spans="1:9" ht="25" customHeight="1">
      <c r="A8496" s="1"/>
      <c r="B8496" s="1">
        <v>387</v>
      </c>
      <c r="C8496" s="13" t="s">
        <v>47</v>
      </c>
      <c r="D8496" s="4">
        <v>45199</v>
      </c>
      <c r="E8496" s="4">
        <v>45217</v>
      </c>
      <c r="F8496" s="5">
        <v>7.2648038453100305</v>
      </c>
      <c r="G8496" s="5">
        <f>'PG facts'!F48</f>
        <v>5</v>
      </c>
      <c r="H8496" s="5">
        <f t="shared" si="264"/>
        <v>52.777374910831405</v>
      </c>
      <c r="I8496" s="5">
        <f t="shared" si="265"/>
        <v>36.324019226550149</v>
      </c>
    </row>
    <row r="8497" spans="1:9" ht="25" customHeight="1">
      <c r="A8497" s="1"/>
      <c r="B8497" s="1">
        <v>387</v>
      </c>
      <c r="C8497" s="13" t="s">
        <v>47</v>
      </c>
      <c r="D8497" s="4">
        <v>45291</v>
      </c>
      <c r="E8497" s="4">
        <v>45314</v>
      </c>
      <c r="F8497" s="5">
        <v>9.9248015735047268</v>
      </c>
      <c r="G8497" s="5">
        <f>'PG facts'!F55</f>
        <v>1</v>
      </c>
      <c r="H8497" s="5">
        <f t="shared" si="264"/>
        <v>98.501686273441905</v>
      </c>
      <c r="I8497" s="5">
        <f t="shared" si="265"/>
        <v>9.9248015735047268</v>
      </c>
    </row>
    <row r="8498" spans="1:9" ht="25" customHeight="1">
      <c r="A8498" s="1"/>
      <c r="B8498" s="1">
        <v>387</v>
      </c>
      <c r="C8498" s="13" t="s">
        <v>47</v>
      </c>
      <c r="D8498" s="4">
        <v>45382</v>
      </c>
      <c r="E8498" s="4">
        <v>45401</v>
      </c>
      <c r="F8498" s="5">
        <v>2.2273073989321102</v>
      </c>
      <c r="G8498" s="5">
        <f>'PG facts'!F62</f>
        <v>3</v>
      </c>
      <c r="H8498" s="5">
        <f t="shared" si="264"/>
        <v>4.9608982493377223</v>
      </c>
      <c r="I8498" s="5">
        <f t="shared" si="265"/>
        <v>6.6819221967963305</v>
      </c>
    </row>
    <row r="8499" spans="1:9" ht="25" customHeight="1">
      <c r="A8499" s="1"/>
      <c r="B8499" s="1">
        <v>387</v>
      </c>
      <c r="C8499" s="13" t="s">
        <v>47</v>
      </c>
      <c r="D8499" s="4">
        <v>45473</v>
      </c>
      <c r="E8499" s="4">
        <v>45503</v>
      </c>
      <c r="F8499" s="5">
        <v>0.79927457652468892</v>
      </c>
      <c r="G8499" s="5">
        <f>'PG facts'!F69</f>
        <v>3</v>
      </c>
      <c r="H8499" s="5">
        <f t="shared" si="264"/>
        <v>0.63883984867872079</v>
      </c>
      <c r="I8499" s="5">
        <f t="shared" si="265"/>
        <v>2.3978237295740668</v>
      </c>
    </row>
    <row r="8500" spans="1:9" ht="25" customHeight="1">
      <c r="A8500" s="1"/>
      <c r="B8500" s="1">
        <v>387</v>
      </c>
      <c r="C8500" s="13" t="s">
        <v>47</v>
      </c>
      <c r="D8500" s="4">
        <v>45565</v>
      </c>
      <c r="E8500" s="4">
        <v>45583</v>
      </c>
      <c r="F8500" s="5">
        <v>5.8040404228219655</v>
      </c>
      <c r="G8500" s="5">
        <f>'PG facts'!F76</f>
        <v>-2</v>
      </c>
      <c r="H8500" s="5">
        <f t="shared" si="264"/>
        <v>33.686885229751383</v>
      </c>
      <c r="I8500" s="5">
        <f t="shared" si="265"/>
        <v>-11.608080845643931</v>
      </c>
    </row>
    <row r="8501" spans="1:9" ht="25" customHeight="1">
      <c r="A8501" s="1"/>
      <c r="B8501" s="1">
        <v>387</v>
      </c>
      <c r="C8501" s="13" t="s">
        <v>47</v>
      </c>
      <c r="D8501" s="4">
        <v>45657</v>
      </c>
      <c r="E8501" s="4">
        <v>45679</v>
      </c>
      <c r="F8501" s="5">
        <v>3.2153120425093551</v>
      </c>
      <c r="G8501" s="5">
        <f>'PG facts'!F83</f>
        <v>2</v>
      </c>
      <c r="H8501" s="5">
        <f t="shared" si="264"/>
        <v>10.338231530705681</v>
      </c>
      <c r="I8501" s="5">
        <f t="shared" si="265"/>
        <v>6.4306240850187102</v>
      </c>
    </row>
    <row r="8502" spans="1:9" ht="25" customHeight="1">
      <c r="A8502" s="1"/>
      <c r="B8502" s="1">
        <v>387</v>
      </c>
      <c r="C8502" s="13" t="s">
        <v>47</v>
      </c>
      <c r="D8502" s="4">
        <v>45747</v>
      </c>
      <c r="E8502" s="4">
        <v>45771</v>
      </c>
      <c r="F8502" s="5">
        <v>7.2806297567527212</v>
      </c>
      <c r="G8502" s="5">
        <f>'PG facts'!F90</f>
        <v>2</v>
      </c>
      <c r="H8502" s="5">
        <f t="shared" si="264"/>
        <v>53.007569654913191</v>
      </c>
      <c r="I8502" s="5">
        <f t="shared" si="265"/>
        <v>14.561259513505442</v>
      </c>
    </row>
    <row r="8503" spans="1:9" ht="25" customHeight="1">
      <c r="A8503" s="1"/>
      <c r="B8503" s="1">
        <v>387</v>
      </c>
      <c r="C8503" s="13" t="s">
        <v>47</v>
      </c>
      <c r="D8503" s="4">
        <v>45838</v>
      </c>
      <c r="E8503" s="4">
        <v>45867</v>
      </c>
      <c r="F8503" s="5">
        <v>8.972706279503285</v>
      </c>
      <c r="G8503" s="5">
        <f>'PG facts'!F97</f>
        <v>1</v>
      </c>
      <c r="H8503" s="5">
        <f t="shared" si="264"/>
        <v>80.509457978237677</v>
      </c>
      <c r="I8503" s="5">
        <f t="shared" si="265"/>
        <v>8.972706279503285</v>
      </c>
    </row>
    <row r="8504" spans="1:9" ht="25" customHeight="1">
      <c r="A8504" s="1"/>
      <c r="B8504" s="1">
        <v>387</v>
      </c>
      <c r="C8504" s="13" t="s">
        <v>50</v>
      </c>
      <c r="D8504" s="4">
        <v>44742</v>
      </c>
      <c r="E8504" s="4">
        <v>44771</v>
      </c>
      <c r="F8504" s="5">
        <v>6.658436933295464</v>
      </c>
      <c r="G8504" s="5">
        <f>'PG facts'!F13</f>
        <v>0</v>
      </c>
      <c r="H8504" s="5">
        <f t="shared" si="264"/>
        <v>44.334782394673105</v>
      </c>
      <c r="I8504" s="5">
        <f t="shared" si="265"/>
        <v>0</v>
      </c>
    </row>
    <row r="8505" spans="1:9" ht="25" customHeight="1">
      <c r="A8505" s="1"/>
      <c r="B8505" s="1">
        <v>387</v>
      </c>
      <c r="C8505" s="13" t="s">
        <v>50</v>
      </c>
      <c r="D8505" s="4">
        <v>44834</v>
      </c>
      <c r="E8505" s="4">
        <v>44853</v>
      </c>
      <c r="F8505" s="5">
        <v>3.235995481738696</v>
      </c>
      <c r="G8505" s="5">
        <f>'PG facts'!F20</f>
        <v>4</v>
      </c>
      <c r="H8505" s="5">
        <f t="shared" si="264"/>
        <v>10.471666757833255</v>
      </c>
      <c r="I8505" s="5">
        <f t="shared" si="265"/>
        <v>12.943981926954784</v>
      </c>
    </row>
    <row r="8506" spans="1:9" ht="25" customHeight="1">
      <c r="A8506" s="1"/>
      <c r="B8506" s="1">
        <v>387</v>
      </c>
      <c r="C8506" s="13" t="s">
        <v>50</v>
      </c>
      <c r="D8506" s="4">
        <v>44926</v>
      </c>
      <c r="E8506" s="4">
        <v>44945</v>
      </c>
      <c r="F8506" s="5">
        <v>3.5533938473930382</v>
      </c>
      <c r="G8506" s="5">
        <f>'PG facts'!F27</f>
        <v>3</v>
      </c>
      <c r="H8506" s="5">
        <f t="shared" si="264"/>
        <v>12.626607834690699</v>
      </c>
      <c r="I8506" s="5">
        <f t="shared" si="265"/>
        <v>10.660181542179114</v>
      </c>
    </row>
    <row r="8507" spans="1:9" ht="25" customHeight="1">
      <c r="A8507" s="1"/>
      <c r="B8507" s="1">
        <v>387</v>
      </c>
      <c r="C8507" s="13" t="s">
        <v>50</v>
      </c>
      <c r="D8507" s="4">
        <v>45016</v>
      </c>
      <c r="E8507" s="4">
        <v>45037</v>
      </c>
      <c r="F8507" s="5">
        <v>3.8028851607049052</v>
      </c>
      <c r="G8507" s="5">
        <f>'PG facts'!F34</f>
        <v>7</v>
      </c>
      <c r="H8507" s="5">
        <f t="shared" si="264"/>
        <v>14.461935545509572</v>
      </c>
      <c r="I8507" s="5">
        <f t="shared" si="265"/>
        <v>26.620196124934338</v>
      </c>
    </row>
    <row r="8508" spans="1:9" ht="25" customHeight="1">
      <c r="A8508" s="1"/>
      <c r="B8508" s="1">
        <v>387</v>
      </c>
      <c r="C8508" s="13" t="s">
        <v>50</v>
      </c>
      <c r="D8508" s="4">
        <v>45107</v>
      </c>
      <c r="E8508" s="4">
        <v>45135</v>
      </c>
      <c r="F8508" s="5">
        <v>7.4226951952720999</v>
      </c>
      <c r="G8508" s="5">
        <f>'PG facts'!F41</f>
        <v>11</v>
      </c>
      <c r="H8508" s="5">
        <f t="shared" si="264"/>
        <v>55.09640396191552</v>
      </c>
      <c r="I8508" s="5">
        <f t="shared" si="265"/>
        <v>81.649647147993093</v>
      </c>
    </row>
    <row r="8509" spans="1:9" ht="25" customHeight="1">
      <c r="A8509" s="1"/>
      <c r="B8509" s="1">
        <v>387</v>
      </c>
      <c r="C8509" s="13" t="s">
        <v>50</v>
      </c>
      <c r="D8509" s="4">
        <v>45199</v>
      </c>
      <c r="E8509" s="4">
        <v>45217</v>
      </c>
      <c r="F8509" s="5">
        <v>8.3743642737017066</v>
      </c>
      <c r="G8509" s="5">
        <f>'PG facts'!F48</f>
        <v>5</v>
      </c>
      <c r="H8509" s="5">
        <f t="shared" si="264"/>
        <v>70.129976988651507</v>
      </c>
      <c r="I8509" s="5">
        <f t="shared" si="265"/>
        <v>41.871821368508535</v>
      </c>
    </row>
    <row r="8510" spans="1:9" ht="25" customHeight="1">
      <c r="A8510" s="1"/>
      <c r="B8510" s="1">
        <v>387</v>
      </c>
      <c r="C8510" s="13" t="s">
        <v>50</v>
      </c>
      <c r="D8510" s="4">
        <v>45291</v>
      </c>
      <c r="E8510" s="4">
        <v>45314</v>
      </c>
      <c r="F8510" s="5">
        <v>7.2648038453100305</v>
      </c>
      <c r="G8510" s="5">
        <f>'PG facts'!F55</f>
        <v>1</v>
      </c>
      <c r="H8510" s="5">
        <f t="shared" si="264"/>
        <v>52.777374910831405</v>
      </c>
      <c r="I8510" s="5">
        <f t="shared" si="265"/>
        <v>7.2648038453100305</v>
      </c>
    </row>
    <row r="8511" spans="1:9" ht="25" customHeight="1">
      <c r="A8511" s="1"/>
      <c r="B8511" s="1">
        <v>387</v>
      </c>
      <c r="C8511" s="13" t="s">
        <v>50</v>
      </c>
      <c r="D8511" s="4">
        <v>45382</v>
      </c>
      <c r="E8511" s="4">
        <v>45401</v>
      </c>
      <c r="F8511" s="5">
        <v>9.9248015735047268</v>
      </c>
      <c r="G8511" s="5">
        <f>'PG facts'!F62</f>
        <v>3</v>
      </c>
      <c r="H8511" s="5">
        <f t="shared" si="264"/>
        <v>98.501686273441905</v>
      </c>
      <c r="I8511" s="5">
        <f t="shared" si="265"/>
        <v>29.77440472051418</v>
      </c>
    </row>
    <row r="8512" spans="1:9" ht="25" customHeight="1">
      <c r="A8512" s="1"/>
      <c r="B8512" s="1">
        <v>387</v>
      </c>
      <c r="C8512" s="13" t="s">
        <v>50</v>
      </c>
      <c r="D8512" s="4">
        <v>45473</v>
      </c>
      <c r="E8512" s="4">
        <v>45503</v>
      </c>
      <c r="F8512" s="5">
        <v>2.2273073989321102</v>
      </c>
      <c r="G8512" s="5">
        <f>'PG facts'!F69</f>
        <v>3</v>
      </c>
      <c r="H8512" s="5">
        <f t="shared" si="264"/>
        <v>4.9608982493377223</v>
      </c>
      <c r="I8512" s="5">
        <f t="shared" si="265"/>
        <v>6.6819221967963305</v>
      </c>
    </row>
    <row r="8513" spans="1:9" ht="25" customHeight="1">
      <c r="A8513" s="1"/>
      <c r="B8513" s="1">
        <v>387</v>
      </c>
      <c r="C8513" s="13" t="s">
        <v>50</v>
      </c>
      <c r="D8513" s="4">
        <v>45565</v>
      </c>
      <c r="E8513" s="4">
        <v>45583</v>
      </c>
      <c r="F8513" s="5">
        <v>0.79927457652468892</v>
      </c>
      <c r="G8513" s="5">
        <f>'PG facts'!F76</f>
        <v>-2</v>
      </c>
      <c r="H8513" s="5">
        <f t="shared" si="264"/>
        <v>0.63883984867872079</v>
      </c>
      <c r="I8513" s="5">
        <f t="shared" si="265"/>
        <v>-1.5985491530493778</v>
      </c>
    </row>
    <row r="8514" spans="1:9" ht="25" customHeight="1">
      <c r="A8514" s="1"/>
      <c r="B8514" s="1">
        <v>387</v>
      </c>
      <c r="C8514" s="13" t="s">
        <v>50</v>
      </c>
      <c r="D8514" s="4">
        <v>45657</v>
      </c>
      <c r="E8514" s="4">
        <v>45679</v>
      </c>
      <c r="F8514" s="5">
        <v>5.8040404228219655</v>
      </c>
      <c r="G8514" s="5">
        <f>'PG facts'!F83</f>
        <v>2</v>
      </c>
      <c r="H8514" s="5">
        <f t="shared" si="264"/>
        <v>33.686885229751383</v>
      </c>
      <c r="I8514" s="5">
        <f t="shared" si="265"/>
        <v>11.608080845643931</v>
      </c>
    </row>
    <row r="8515" spans="1:9" ht="25" customHeight="1">
      <c r="A8515" s="1"/>
      <c r="B8515" s="1">
        <v>387</v>
      </c>
      <c r="C8515" s="13" t="s">
        <v>50</v>
      </c>
      <c r="D8515" s="4">
        <v>45747</v>
      </c>
      <c r="E8515" s="4">
        <v>45771</v>
      </c>
      <c r="F8515" s="5">
        <v>3.2153120425093551</v>
      </c>
      <c r="G8515" s="5">
        <f>'PG facts'!F90</f>
        <v>2</v>
      </c>
      <c r="H8515" s="5">
        <f t="shared" si="264"/>
        <v>10.338231530705681</v>
      </c>
      <c r="I8515" s="5">
        <f t="shared" si="265"/>
        <v>6.4306240850187102</v>
      </c>
    </row>
    <row r="8516" spans="1:9" ht="25" customHeight="1">
      <c r="A8516" s="1"/>
      <c r="B8516" s="1">
        <v>387</v>
      </c>
      <c r="C8516" s="13" t="s">
        <v>50</v>
      </c>
      <c r="D8516" s="4">
        <v>45838</v>
      </c>
      <c r="E8516" s="4">
        <v>45867</v>
      </c>
      <c r="F8516" s="5">
        <v>7.2806297567527212</v>
      </c>
      <c r="G8516" s="5">
        <f>'PG facts'!F97</f>
        <v>1</v>
      </c>
      <c r="H8516" s="5">
        <f t="shared" si="264"/>
        <v>53.007569654913191</v>
      </c>
      <c r="I8516" s="5">
        <f t="shared" si="265"/>
        <v>7.2806297567527212</v>
      </c>
    </row>
    <row r="8517" spans="1:9" ht="25" customHeight="1">
      <c r="A8517" s="1"/>
      <c r="B8517" s="1">
        <v>388</v>
      </c>
      <c r="C8517" s="13" t="s">
        <v>47</v>
      </c>
      <c r="D8517" s="4">
        <v>44651</v>
      </c>
      <c r="E8517" s="4">
        <v>44671</v>
      </c>
      <c r="F8517" s="5">
        <v>6.658436933295464</v>
      </c>
      <c r="G8517" s="5">
        <f>'PG facts'!F6</f>
        <v>3</v>
      </c>
      <c r="H8517" s="5">
        <f t="shared" si="264"/>
        <v>44.334782394673105</v>
      </c>
      <c r="I8517" s="5">
        <f t="shared" si="265"/>
        <v>19.975310799886394</v>
      </c>
    </row>
    <row r="8518" spans="1:9" ht="25" customHeight="1">
      <c r="A8518" s="1"/>
      <c r="B8518" s="1">
        <v>388</v>
      </c>
      <c r="C8518" s="13" t="s">
        <v>47</v>
      </c>
      <c r="D8518" s="4">
        <v>44742</v>
      </c>
      <c r="E8518" s="4">
        <v>44771</v>
      </c>
      <c r="F8518" s="5">
        <v>3.235995481738696</v>
      </c>
      <c r="G8518" s="5">
        <f>'PG facts'!F13</f>
        <v>0</v>
      </c>
      <c r="H8518" s="5">
        <f t="shared" ref="H8518:H8581" si="266">F8518^2</f>
        <v>10.471666757833255</v>
      </c>
      <c r="I8518" s="5">
        <f t="shared" ref="I8518:I8581" si="267">F8518*G8518</f>
        <v>0</v>
      </c>
    </row>
    <row r="8519" spans="1:9" ht="25" customHeight="1">
      <c r="A8519" s="1"/>
      <c r="B8519" s="1">
        <v>388</v>
      </c>
      <c r="C8519" s="13" t="s">
        <v>47</v>
      </c>
      <c r="D8519" s="4">
        <v>44834</v>
      </c>
      <c r="E8519" s="4">
        <v>44853</v>
      </c>
      <c r="F8519" s="5">
        <v>3.5533938473930382</v>
      </c>
      <c r="G8519" s="5">
        <f>'PG facts'!F20</f>
        <v>4</v>
      </c>
      <c r="H8519" s="5">
        <f t="shared" si="266"/>
        <v>12.626607834690699</v>
      </c>
      <c r="I8519" s="5">
        <f t="shared" si="267"/>
        <v>14.213575389572153</v>
      </c>
    </row>
    <row r="8520" spans="1:9" ht="25" customHeight="1">
      <c r="A8520" s="1"/>
      <c r="B8520" s="1">
        <v>388</v>
      </c>
      <c r="C8520" s="13" t="s">
        <v>47</v>
      </c>
      <c r="D8520" s="4">
        <v>44926</v>
      </c>
      <c r="E8520" s="4">
        <v>44945</v>
      </c>
      <c r="F8520" s="5">
        <v>3.8028851607049052</v>
      </c>
      <c r="G8520" s="5">
        <f>'PG facts'!F27</f>
        <v>3</v>
      </c>
      <c r="H8520" s="5">
        <f t="shared" si="266"/>
        <v>14.461935545509572</v>
      </c>
      <c r="I8520" s="5">
        <f t="shared" si="267"/>
        <v>11.408655482114716</v>
      </c>
    </row>
    <row r="8521" spans="1:9" ht="25" customHeight="1">
      <c r="A8521" s="1"/>
      <c r="B8521" s="1">
        <v>388</v>
      </c>
      <c r="C8521" s="13" t="s">
        <v>47</v>
      </c>
      <c r="D8521" s="4">
        <v>45016</v>
      </c>
      <c r="E8521" s="4">
        <v>45037</v>
      </c>
      <c r="F8521" s="5">
        <v>7.4226951952720999</v>
      </c>
      <c r="G8521" s="5">
        <f>'PG facts'!F34</f>
        <v>7</v>
      </c>
      <c r="H8521" s="5">
        <f t="shared" si="266"/>
        <v>55.09640396191552</v>
      </c>
      <c r="I8521" s="5">
        <f t="shared" si="267"/>
        <v>51.958866366904701</v>
      </c>
    </row>
    <row r="8522" spans="1:9" ht="25" customHeight="1">
      <c r="A8522" s="1"/>
      <c r="B8522" s="1">
        <v>388</v>
      </c>
      <c r="C8522" s="13" t="s">
        <v>47</v>
      </c>
      <c r="D8522" s="4">
        <v>45107</v>
      </c>
      <c r="E8522" s="4">
        <v>45135</v>
      </c>
      <c r="F8522" s="5">
        <v>8.3743642737017066</v>
      </c>
      <c r="G8522" s="5">
        <f>'PG facts'!F41</f>
        <v>11</v>
      </c>
      <c r="H8522" s="5">
        <f t="shared" si="266"/>
        <v>70.129976988651507</v>
      </c>
      <c r="I8522" s="5">
        <f t="shared" si="267"/>
        <v>92.11800701071877</v>
      </c>
    </row>
    <row r="8523" spans="1:9" ht="25" customHeight="1">
      <c r="A8523" s="1"/>
      <c r="B8523" s="1">
        <v>388</v>
      </c>
      <c r="C8523" s="13" t="s">
        <v>47</v>
      </c>
      <c r="D8523" s="4">
        <v>45199</v>
      </c>
      <c r="E8523" s="4">
        <v>45217</v>
      </c>
      <c r="F8523" s="5">
        <v>7.2648038453100305</v>
      </c>
      <c r="G8523" s="5">
        <f>'PG facts'!F48</f>
        <v>5</v>
      </c>
      <c r="H8523" s="5">
        <f t="shared" si="266"/>
        <v>52.777374910831405</v>
      </c>
      <c r="I8523" s="5">
        <f t="shared" si="267"/>
        <v>36.324019226550149</v>
      </c>
    </row>
    <row r="8524" spans="1:9" ht="25" customHeight="1">
      <c r="A8524" s="1"/>
      <c r="B8524" s="1">
        <v>388</v>
      </c>
      <c r="C8524" s="13" t="s">
        <v>47</v>
      </c>
      <c r="D8524" s="4">
        <v>45291</v>
      </c>
      <c r="E8524" s="4">
        <v>45314</v>
      </c>
      <c r="F8524" s="5">
        <v>9.9248015735047268</v>
      </c>
      <c r="G8524" s="5">
        <f>'PG facts'!F55</f>
        <v>1</v>
      </c>
      <c r="H8524" s="5">
        <f t="shared" si="266"/>
        <v>98.501686273441905</v>
      </c>
      <c r="I8524" s="5">
        <f t="shared" si="267"/>
        <v>9.9248015735047268</v>
      </c>
    </row>
    <row r="8525" spans="1:9" ht="25" customHeight="1">
      <c r="A8525" s="1"/>
      <c r="B8525" s="1">
        <v>388</v>
      </c>
      <c r="C8525" s="13" t="s">
        <v>47</v>
      </c>
      <c r="D8525" s="4">
        <v>45382</v>
      </c>
      <c r="E8525" s="4">
        <v>45401</v>
      </c>
      <c r="F8525" s="5">
        <v>2.2273073989321102</v>
      </c>
      <c r="G8525" s="5">
        <f>'PG facts'!F62</f>
        <v>3</v>
      </c>
      <c r="H8525" s="5">
        <f t="shared" si="266"/>
        <v>4.9608982493377223</v>
      </c>
      <c r="I8525" s="5">
        <f t="shared" si="267"/>
        <v>6.6819221967963305</v>
      </c>
    </row>
    <row r="8526" spans="1:9" ht="25" customHeight="1">
      <c r="A8526" s="1"/>
      <c r="B8526" s="1">
        <v>388</v>
      </c>
      <c r="C8526" s="13" t="s">
        <v>47</v>
      </c>
      <c r="D8526" s="4">
        <v>45473</v>
      </c>
      <c r="E8526" s="4">
        <v>45503</v>
      </c>
      <c r="F8526" s="5">
        <v>0.79927457652468892</v>
      </c>
      <c r="G8526" s="5">
        <f>'PG facts'!F69</f>
        <v>3</v>
      </c>
      <c r="H8526" s="5">
        <f t="shared" si="266"/>
        <v>0.63883984867872079</v>
      </c>
      <c r="I8526" s="5">
        <f t="shared" si="267"/>
        <v>2.3978237295740668</v>
      </c>
    </row>
    <row r="8527" spans="1:9" ht="25" customHeight="1">
      <c r="A8527" s="1"/>
      <c r="B8527" s="1">
        <v>388</v>
      </c>
      <c r="C8527" s="13" t="s">
        <v>47</v>
      </c>
      <c r="D8527" s="4">
        <v>45565</v>
      </c>
      <c r="E8527" s="4">
        <v>45583</v>
      </c>
      <c r="F8527" s="5">
        <v>5.8040404228219655</v>
      </c>
      <c r="G8527" s="5">
        <f>'PG facts'!F76</f>
        <v>-2</v>
      </c>
      <c r="H8527" s="5">
        <f t="shared" si="266"/>
        <v>33.686885229751383</v>
      </c>
      <c r="I8527" s="5">
        <f t="shared" si="267"/>
        <v>-11.608080845643931</v>
      </c>
    </row>
    <row r="8528" spans="1:9" ht="25" customHeight="1">
      <c r="A8528" s="1"/>
      <c r="B8528" s="1">
        <v>388</v>
      </c>
      <c r="C8528" s="13" t="s">
        <v>47</v>
      </c>
      <c r="D8528" s="4">
        <v>45657</v>
      </c>
      <c r="E8528" s="4">
        <v>45679</v>
      </c>
      <c r="F8528" s="5">
        <v>3.2153120425093551</v>
      </c>
      <c r="G8528" s="5">
        <f>'PG facts'!F83</f>
        <v>2</v>
      </c>
      <c r="H8528" s="5">
        <f t="shared" si="266"/>
        <v>10.338231530705681</v>
      </c>
      <c r="I8528" s="5">
        <f t="shared" si="267"/>
        <v>6.4306240850187102</v>
      </c>
    </row>
    <row r="8529" spans="1:9" ht="25" customHeight="1">
      <c r="A8529" s="1"/>
      <c r="B8529" s="1">
        <v>388</v>
      </c>
      <c r="C8529" s="13" t="s">
        <v>47</v>
      </c>
      <c r="D8529" s="4">
        <v>45747</v>
      </c>
      <c r="E8529" s="4">
        <v>45771</v>
      </c>
      <c r="F8529" s="5">
        <v>7.2806297567527212</v>
      </c>
      <c r="G8529" s="5">
        <f>'PG facts'!F90</f>
        <v>2</v>
      </c>
      <c r="H8529" s="5">
        <f t="shared" si="266"/>
        <v>53.007569654913191</v>
      </c>
      <c r="I8529" s="5">
        <f t="shared" si="267"/>
        <v>14.561259513505442</v>
      </c>
    </row>
    <row r="8530" spans="1:9" ht="25" customHeight="1">
      <c r="A8530" s="1"/>
      <c r="B8530" s="1">
        <v>388</v>
      </c>
      <c r="C8530" s="13" t="s">
        <v>47</v>
      </c>
      <c r="D8530" s="4">
        <v>45838</v>
      </c>
      <c r="E8530" s="4">
        <v>45867</v>
      </c>
      <c r="F8530" s="5">
        <v>8.972706279503285</v>
      </c>
      <c r="G8530" s="5">
        <f>'PG facts'!F97</f>
        <v>1</v>
      </c>
      <c r="H8530" s="5">
        <f t="shared" si="266"/>
        <v>80.509457978237677</v>
      </c>
      <c r="I8530" s="5">
        <f t="shared" si="267"/>
        <v>8.972706279503285</v>
      </c>
    </row>
    <row r="8531" spans="1:9" ht="25" customHeight="1">
      <c r="A8531" s="1"/>
      <c r="B8531" s="1">
        <v>388</v>
      </c>
      <c r="C8531" s="13" t="s">
        <v>50</v>
      </c>
      <c r="D8531" s="4">
        <v>44742</v>
      </c>
      <c r="E8531" s="4">
        <v>44771</v>
      </c>
      <c r="F8531" s="5">
        <v>6.658436933295464</v>
      </c>
      <c r="G8531" s="5">
        <f>'PG facts'!F13</f>
        <v>0</v>
      </c>
      <c r="H8531" s="5">
        <f t="shared" si="266"/>
        <v>44.334782394673105</v>
      </c>
      <c r="I8531" s="5">
        <f t="shared" si="267"/>
        <v>0</v>
      </c>
    </row>
    <row r="8532" spans="1:9" ht="25" customHeight="1">
      <c r="A8532" s="1"/>
      <c r="B8532" s="1">
        <v>388</v>
      </c>
      <c r="C8532" s="13" t="s">
        <v>50</v>
      </c>
      <c r="D8532" s="4">
        <v>44834</v>
      </c>
      <c r="E8532" s="4">
        <v>44853</v>
      </c>
      <c r="F8532" s="5">
        <v>3.235995481738696</v>
      </c>
      <c r="G8532" s="5">
        <f>'PG facts'!F20</f>
        <v>4</v>
      </c>
      <c r="H8532" s="5">
        <f t="shared" si="266"/>
        <v>10.471666757833255</v>
      </c>
      <c r="I8532" s="5">
        <f t="shared" si="267"/>
        <v>12.943981926954784</v>
      </c>
    </row>
    <row r="8533" spans="1:9" ht="25" customHeight="1">
      <c r="A8533" s="1"/>
      <c r="B8533" s="1">
        <v>388</v>
      </c>
      <c r="C8533" s="13" t="s">
        <v>50</v>
      </c>
      <c r="D8533" s="4">
        <v>44926</v>
      </c>
      <c r="E8533" s="4">
        <v>44945</v>
      </c>
      <c r="F8533" s="5">
        <v>3.5533938473930382</v>
      </c>
      <c r="G8533" s="5">
        <f>'PG facts'!F27</f>
        <v>3</v>
      </c>
      <c r="H8533" s="5">
        <f t="shared" si="266"/>
        <v>12.626607834690699</v>
      </c>
      <c r="I8533" s="5">
        <f t="shared" si="267"/>
        <v>10.660181542179114</v>
      </c>
    </row>
    <row r="8534" spans="1:9" ht="25" customHeight="1">
      <c r="A8534" s="1"/>
      <c r="B8534" s="1">
        <v>388</v>
      </c>
      <c r="C8534" s="13" t="s">
        <v>50</v>
      </c>
      <c r="D8534" s="4">
        <v>45016</v>
      </c>
      <c r="E8534" s="4">
        <v>45037</v>
      </c>
      <c r="F8534" s="5">
        <v>3.8028851607049052</v>
      </c>
      <c r="G8534" s="5">
        <f>'PG facts'!F34</f>
        <v>7</v>
      </c>
      <c r="H8534" s="5">
        <f t="shared" si="266"/>
        <v>14.461935545509572</v>
      </c>
      <c r="I8534" s="5">
        <f t="shared" si="267"/>
        <v>26.620196124934338</v>
      </c>
    </row>
    <row r="8535" spans="1:9" ht="25" customHeight="1">
      <c r="A8535" s="1"/>
      <c r="B8535" s="1">
        <v>388</v>
      </c>
      <c r="C8535" s="13" t="s">
        <v>50</v>
      </c>
      <c r="D8535" s="4">
        <v>45107</v>
      </c>
      <c r="E8535" s="4">
        <v>45135</v>
      </c>
      <c r="F8535" s="5">
        <v>7.4226951952720999</v>
      </c>
      <c r="G8535" s="5">
        <f>'PG facts'!F41</f>
        <v>11</v>
      </c>
      <c r="H8535" s="5">
        <f t="shared" si="266"/>
        <v>55.09640396191552</v>
      </c>
      <c r="I8535" s="5">
        <f t="shared" si="267"/>
        <v>81.649647147993093</v>
      </c>
    </row>
    <row r="8536" spans="1:9" ht="25" customHeight="1">
      <c r="A8536" s="1"/>
      <c r="B8536" s="1">
        <v>388</v>
      </c>
      <c r="C8536" s="13" t="s">
        <v>50</v>
      </c>
      <c r="D8536" s="4">
        <v>45199</v>
      </c>
      <c r="E8536" s="4">
        <v>45217</v>
      </c>
      <c r="F8536" s="5">
        <v>8.3743642737017066</v>
      </c>
      <c r="G8536" s="5">
        <f>'PG facts'!F48</f>
        <v>5</v>
      </c>
      <c r="H8536" s="5">
        <f t="shared" si="266"/>
        <v>70.129976988651507</v>
      </c>
      <c r="I8536" s="5">
        <f t="shared" si="267"/>
        <v>41.871821368508535</v>
      </c>
    </row>
    <row r="8537" spans="1:9" ht="25" customHeight="1">
      <c r="A8537" s="1"/>
      <c r="B8537" s="1">
        <v>388</v>
      </c>
      <c r="C8537" s="13" t="s">
        <v>50</v>
      </c>
      <c r="D8537" s="4">
        <v>45291</v>
      </c>
      <c r="E8537" s="4">
        <v>45314</v>
      </c>
      <c r="F8537" s="5">
        <v>7.2648038453100305</v>
      </c>
      <c r="G8537" s="5">
        <f>'PG facts'!F55</f>
        <v>1</v>
      </c>
      <c r="H8537" s="5">
        <f t="shared" si="266"/>
        <v>52.777374910831405</v>
      </c>
      <c r="I8537" s="5">
        <f t="shared" si="267"/>
        <v>7.2648038453100305</v>
      </c>
    </row>
    <row r="8538" spans="1:9" ht="25" customHeight="1">
      <c r="A8538" s="1"/>
      <c r="B8538" s="1">
        <v>388</v>
      </c>
      <c r="C8538" s="13" t="s">
        <v>50</v>
      </c>
      <c r="D8538" s="4">
        <v>45382</v>
      </c>
      <c r="E8538" s="4">
        <v>45401</v>
      </c>
      <c r="F8538" s="5">
        <v>9.9248015735047268</v>
      </c>
      <c r="G8538" s="5">
        <f>'PG facts'!F62</f>
        <v>3</v>
      </c>
      <c r="H8538" s="5">
        <f t="shared" si="266"/>
        <v>98.501686273441905</v>
      </c>
      <c r="I8538" s="5">
        <f t="shared" si="267"/>
        <v>29.77440472051418</v>
      </c>
    </row>
    <row r="8539" spans="1:9" ht="25" customHeight="1">
      <c r="A8539" s="1"/>
      <c r="B8539" s="1">
        <v>388</v>
      </c>
      <c r="C8539" s="13" t="s">
        <v>50</v>
      </c>
      <c r="D8539" s="4">
        <v>45473</v>
      </c>
      <c r="E8539" s="4">
        <v>45503</v>
      </c>
      <c r="F8539" s="5">
        <v>2.2273073989321102</v>
      </c>
      <c r="G8539" s="5">
        <f>'PG facts'!F69</f>
        <v>3</v>
      </c>
      <c r="H8539" s="5">
        <f t="shared" si="266"/>
        <v>4.9608982493377223</v>
      </c>
      <c r="I8539" s="5">
        <f t="shared" si="267"/>
        <v>6.6819221967963305</v>
      </c>
    </row>
    <row r="8540" spans="1:9" ht="25" customHeight="1">
      <c r="A8540" s="1"/>
      <c r="B8540" s="1">
        <v>388</v>
      </c>
      <c r="C8540" s="13" t="s">
        <v>50</v>
      </c>
      <c r="D8540" s="4">
        <v>45565</v>
      </c>
      <c r="E8540" s="4">
        <v>45583</v>
      </c>
      <c r="F8540" s="5">
        <v>0.79927457652468892</v>
      </c>
      <c r="G8540" s="5">
        <f>'PG facts'!F76</f>
        <v>-2</v>
      </c>
      <c r="H8540" s="5">
        <f t="shared" si="266"/>
        <v>0.63883984867872079</v>
      </c>
      <c r="I8540" s="5">
        <f t="shared" si="267"/>
        <v>-1.5985491530493778</v>
      </c>
    </row>
    <row r="8541" spans="1:9" ht="25" customHeight="1">
      <c r="A8541" s="1"/>
      <c r="B8541" s="1">
        <v>388</v>
      </c>
      <c r="C8541" s="13" t="s">
        <v>50</v>
      </c>
      <c r="D8541" s="4">
        <v>45657</v>
      </c>
      <c r="E8541" s="4">
        <v>45679</v>
      </c>
      <c r="F8541" s="5">
        <v>5.8040404228219655</v>
      </c>
      <c r="G8541" s="5">
        <f>'PG facts'!F83</f>
        <v>2</v>
      </c>
      <c r="H8541" s="5">
        <f t="shared" si="266"/>
        <v>33.686885229751383</v>
      </c>
      <c r="I8541" s="5">
        <f t="shared" si="267"/>
        <v>11.608080845643931</v>
      </c>
    </row>
    <row r="8542" spans="1:9" ht="25" customHeight="1">
      <c r="A8542" s="1"/>
      <c r="B8542" s="1">
        <v>388</v>
      </c>
      <c r="C8542" s="13" t="s">
        <v>50</v>
      </c>
      <c r="D8542" s="4">
        <v>45747</v>
      </c>
      <c r="E8542" s="4">
        <v>45771</v>
      </c>
      <c r="F8542" s="5">
        <v>3.2153120425093551</v>
      </c>
      <c r="G8542" s="5">
        <f>'PG facts'!F90</f>
        <v>2</v>
      </c>
      <c r="H8542" s="5">
        <f t="shared" si="266"/>
        <v>10.338231530705681</v>
      </c>
      <c r="I8542" s="5">
        <f t="shared" si="267"/>
        <v>6.4306240850187102</v>
      </c>
    </row>
    <row r="8543" spans="1:9" ht="25" customHeight="1">
      <c r="A8543" s="1"/>
      <c r="B8543" s="1">
        <v>388</v>
      </c>
      <c r="C8543" s="13" t="s">
        <v>50</v>
      </c>
      <c r="D8543" s="4">
        <v>45838</v>
      </c>
      <c r="E8543" s="4">
        <v>45867</v>
      </c>
      <c r="F8543" s="5">
        <v>7.2806297567527212</v>
      </c>
      <c r="G8543" s="5">
        <f>'PG facts'!F97</f>
        <v>1</v>
      </c>
      <c r="H8543" s="5">
        <f t="shared" si="266"/>
        <v>53.007569654913191</v>
      </c>
      <c r="I8543" s="5">
        <f t="shared" si="267"/>
        <v>7.2806297567527212</v>
      </c>
    </row>
    <row r="8544" spans="1:9" ht="25" customHeight="1">
      <c r="A8544" s="1"/>
      <c r="B8544" s="1">
        <v>388</v>
      </c>
      <c r="C8544" s="13" t="s">
        <v>50</v>
      </c>
      <c r="D8544" s="4">
        <v>45930</v>
      </c>
      <c r="E8544" s="4">
        <v>45954</v>
      </c>
      <c r="F8544" s="5">
        <v>8.972706279503285</v>
      </c>
      <c r="G8544" s="5">
        <f>'PG facts'!F104</f>
        <v>6</v>
      </c>
      <c r="H8544" s="5">
        <f t="shared" si="266"/>
        <v>80.509457978237677</v>
      </c>
      <c r="I8544" s="5">
        <f t="shared" si="267"/>
        <v>53.83623767701971</v>
      </c>
    </row>
    <row r="8545" spans="1:9" ht="25" customHeight="1">
      <c r="A8545" s="1"/>
      <c r="B8545" s="1">
        <v>389</v>
      </c>
      <c r="C8545" s="13" t="s">
        <v>47</v>
      </c>
      <c r="D8545" s="4">
        <v>44651</v>
      </c>
      <c r="E8545" s="4">
        <v>44671</v>
      </c>
      <c r="F8545" s="5">
        <v>6.658436933295464</v>
      </c>
      <c r="G8545" s="5">
        <f>'PG facts'!F6</f>
        <v>3</v>
      </c>
      <c r="H8545" s="5">
        <f t="shared" si="266"/>
        <v>44.334782394673105</v>
      </c>
      <c r="I8545" s="5">
        <f t="shared" si="267"/>
        <v>19.975310799886394</v>
      </c>
    </row>
    <row r="8546" spans="1:9" ht="25" customHeight="1">
      <c r="A8546" s="1"/>
      <c r="B8546" s="1">
        <v>389</v>
      </c>
      <c r="C8546" s="13" t="s">
        <v>47</v>
      </c>
      <c r="D8546" s="4">
        <v>44742</v>
      </c>
      <c r="E8546" s="4">
        <v>44771</v>
      </c>
      <c r="F8546" s="5">
        <v>3.235995481738696</v>
      </c>
      <c r="G8546" s="5">
        <f>'PG facts'!F13</f>
        <v>0</v>
      </c>
      <c r="H8546" s="5">
        <f t="shared" si="266"/>
        <v>10.471666757833255</v>
      </c>
      <c r="I8546" s="5">
        <f t="shared" si="267"/>
        <v>0</v>
      </c>
    </row>
    <row r="8547" spans="1:9" ht="25" customHeight="1">
      <c r="A8547" s="1"/>
      <c r="B8547" s="1">
        <v>389</v>
      </c>
      <c r="C8547" s="13" t="s">
        <v>47</v>
      </c>
      <c r="D8547" s="4">
        <v>44834</v>
      </c>
      <c r="E8547" s="4">
        <v>44853</v>
      </c>
      <c r="F8547" s="5">
        <v>3.5533938473930382</v>
      </c>
      <c r="G8547" s="5">
        <f>'PG facts'!F20</f>
        <v>4</v>
      </c>
      <c r="H8547" s="5">
        <f t="shared" si="266"/>
        <v>12.626607834690699</v>
      </c>
      <c r="I8547" s="5">
        <f t="shared" si="267"/>
        <v>14.213575389572153</v>
      </c>
    </row>
    <row r="8548" spans="1:9" ht="25" customHeight="1">
      <c r="A8548" s="1"/>
      <c r="B8548" s="1">
        <v>389</v>
      </c>
      <c r="C8548" s="13" t="s">
        <v>47</v>
      </c>
      <c r="D8548" s="4">
        <v>44926</v>
      </c>
      <c r="E8548" s="4">
        <v>44945</v>
      </c>
      <c r="F8548" s="5">
        <v>3.8028851607049052</v>
      </c>
      <c r="G8548" s="5">
        <f>'PG facts'!F27</f>
        <v>3</v>
      </c>
      <c r="H8548" s="5">
        <f t="shared" si="266"/>
        <v>14.461935545509572</v>
      </c>
      <c r="I8548" s="5">
        <f t="shared" si="267"/>
        <v>11.408655482114716</v>
      </c>
    </row>
    <row r="8549" spans="1:9" ht="25" customHeight="1">
      <c r="A8549" s="1"/>
      <c r="B8549" s="1">
        <v>389</v>
      </c>
      <c r="C8549" s="13" t="s">
        <v>47</v>
      </c>
      <c r="D8549" s="4">
        <v>45016</v>
      </c>
      <c r="E8549" s="4">
        <v>45037</v>
      </c>
      <c r="F8549" s="5">
        <v>7.4226951952720999</v>
      </c>
      <c r="G8549" s="5">
        <f>'PG facts'!F34</f>
        <v>7</v>
      </c>
      <c r="H8549" s="5">
        <f t="shared" si="266"/>
        <v>55.09640396191552</v>
      </c>
      <c r="I8549" s="5">
        <f t="shared" si="267"/>
        <v>51.958866366904701</v>
      </c>
    </row>
    <row r="8550" spans="1:9" ht="25" customHeight="1">
      <c r="A8550" s="1"/>
      <c r="B8550" s="1">
        <v>389</v>
      </c>
      <c r="C8550" s="13" t="s">
        <v>47</v>
      </c>
      <c r="D8550" s="4">
        <v>45107</v>
      </c>
      <c r="E8550" s="4">
        <v>45135</v>
      </c>
      <c r="F8550" s="5">
        <v>8.3743642737017066</v>
      </c>
      <c r="G8550" s="5">
        <f>'PG facts'!F41</f>
        <v>11</v>
      </c>
      <c r="H8550" s="5">
        <f t="shared" si="266"/>
        <v>70.129976988651507</v>
      </c>
      <c r="I8550" s="5">
        <f t="shared" si="267"/>
        <v>92.11800701071877</v>
      </c>
    </row>
    <row r="8551" spans="1:9" ht="25" customHeight="1">
      <c r="A8551" s="1"/>
      <c r="B8551" s="1">
        <v>389</v>
      </c>
      <c r="C8551" s="13" t="s">
        <v>47</v>
      </c>
      <c r="D8551" s="4">
        <v>45199</v>
      </c>
      <c r="E8551" s="4">
        <v>45217</v>
      </c>
      <c r="F8551" s="5">
        <v>7.2648038453100305</v>
      </c>
      <c r="G8551" s="5">
        <f>'PG facts'!F48</f>
        <v>5</v>
      </c>
      <c r="H8551" s="5">
        <f t="shared" si="266"/>
        <v>52.777374910831405</v>
      </c>
      <c r="I8551" s="5">
        <f t="shared" si="267"/>
        <v>36.324019226550149</v>
      </c>
    </row>
    <row r="8552" spans="1:9" ht="25" customHeight="1">
      <c r="A8552" s="1"/>
      <c r="B8552" s="1">
        <v>389</v>
      </c>
      <c r="C8552" s="13" t="s">
        <v>47</v>
      </c>
      <c r="D8552" s="4">
        <v>45291</v>
      </c>
      <c r="E8552" s="4">
        <v>45314</v>
      </c>
      <c r="F8552" s="5">
        <v>9.9248015735047268</v>
      </c>
      <c r="G8552" s="5">
        <f>'PG facts'!F55</f>
        <v>1</v>
      </c>
      <c r="H8552" s="5">
        <f t="shared" si="266"/>
        <v>98.501686273441905</v>
      </c>
      <c r="I8552" s="5">
        <f t="shared" si="267"/>
        <v>9.9248015735047268</v>
      </c>
    </row>
    <row r="8553" spans="1:9" ht="25" customHeight="1">
      <c r="A8553" s="1"/>
      <c r="B8553" s="1">
        <v>389</v>
      </c>
      <c r="C8553" s="13" t="s">
        <v>47</v>
      </c>
      <c r="D8553" s="4">
        <v>45382</v>
      </c>
      <c r="E8553" s="4">
        <v>45401</v>
      </c>
      <c r="F8553" s="5">
        <v>2.2273073989321102</v>
      </c>
      <c r="G8553" s="5">
        <f>'PG facts'!F62</f>
        <v>3</v>
      </c>
      <c r="H8553" s="5">
        <f t="shared" si="266"/>
        <v>4.9608982493377223</v>
      </c>
      <c r="I8553" s="5">
        <f t="shared" si="267"/>
        <v>6.6819221967963305</v>
      </c>
    </row>
    <row r="8554" spans="1:9" ht="25" customHeight="1">
      <c r="A8554" s="1"/>
      <c r="B8554" s="1">
        <v>389</v>
      </c>
      <c r="C8554" s="13" t="s">
        <v>47</v>
      </c>
      <c r="D8554" s="4">
        <v>45473</v>
      </c>
      <c r="E8554" s="4">
        <v>45503</v>
      </c>
      <c r="F8554" s="5">
        <v>0.79927457652468892</v>
      </c>
      <c r="G8554" s="5">
        <f>'PG facts'!F69</f>
        <v>3</v>
      </c>
      <c r="H8554" s="5">
        <f t="shared" si="266"/>
        <v>0.63883984867872079</v>
      </c>
      <c r="I8554" s="5">
        <f t="shared" si="267"/>
        <v>2.3978237295740668</v>
      </c>
    </row>
    <row r="8555" spans="1:9" ht="25" customHeight="1">
      <c r="A8555" s="1"/>
      <c r="B8555" s="1">
        <v>389</v>
      </c>
      <c r="C8555" s="13" t="s">
        <v>47</v>
      </c>
      <c r="D8555" s="4">
        <v>45565</v>
      </c>
      <c r="E8555" s="4">
        <v>45583</v>
      </c>
      <c r="F8555" s="5">
        <v>5.6599388265481609</v>
      </c>
      <c r="G8555" s="5">
        <f>'PG facts'!F76</f>
        <v>-2</v>
      </c>
      <c r="H8555" s="5">
        <f t="shared" si="266"/>
        <v>32.034907520267375</v>
      </c>
      <c r="I8555" s="5">
        <f t="shared" si="267"/>
        <v>-11.319877653096322</v>
      </c>
    </row>
    <row r="8556" spans="1:9" ht="25" customHeight="1">
      <c r="A8556" s="1"/>
      <c r="B8556" s="1">
        <v>389</v>
      </c>
      <c r="C8556" s="13" t="s">
        <v>47</v>
      </c>
      <c r="D8556" s="4">
        <v>45657</v>
      </c>
      <c r="E8556" s="4">
        <v>45679</v>
      </c>
      <c r="F8556" s="5">
        <v>3.2153120425093551</v>
      </c>
      <c r="G8556" s="5">
        <f>'PG facts'!F83</f>
        <v>2</v>
      </c>
      <c r="H8556" s="5">
        <f t="shared" si="266"/>
        <v>10.338231530705681</v>
      </c>
      <c r="I8556" s="5">
        <f t="shared" si="267"/>
        <v>6.4306240850187102</v>
      </c>
    </row>
    <row r="8557" spans="1:9" ht="25" customHeight="1">
      <c r="A8557" s="1"/>
      <c r="B8557" s="1">
        <v>389</v>
      </c>
      <c r="C8557" s="13" t="s">
        <v>47</v>
      </c>
      <c r="D8557" s="4">
        <v>45747</v>
      </c>
      <c r="E8557" s="4">
        <v>45771</v>
      </c>
      <c r="F8557" s="5">
        <v>7.2806297567527212</v>
      </c>
      <c r="G8557" s="5">
        <f>'PG facts'!F90</f>
        <v>2</v>
      </c>
      <c r="H8557" s="5">
        <f t="shared" si="266"/>
        <v>53.007569654913191</v>
      </c>
      <c r="I8557" s="5">
        <f t="shared" si="267"/>
        <v>14.561259513505442</v>
      </c>
    </row>
    <row r="8558" spans="1:9" ht="25" customHeight="1">
      <c r="A8558" s="1"/>
      <c r="B8558" s="1">
        <v>389</v>
      </c>
      <c r="C8558" s="13" t="s">
        <v>47</v>
      </c>
      <c r="D8558" s="4">
        <v>45838</v>
      </c>
      <c r="E8558" s="4">
        <v>45867</v>
      </c>
      <c r="F8558" s="5">
        <v>8.972706279503285</v>
      </c>
      <c r="G8558" s="5">
        <f>'PG facts'!F97</f>
        <v>1</v>
      </c>
      <c r="H8558" s="5">
        <f t="shared" si="266"/>
        <v>80.509457978237677</v>
      </c>
      <c r="I8558" s="5">
        <f t="shared" si="267"/>
        <v>8.972706279503285</v>
      </c>
    </row>
    <row r="8559" spans="1:9" ht="25" customHeight="1">
      <c r="A8559" s="1"/>
      <c r="B8559" s="1">
        <v>389</v>
      </c>
      <c r="C8559" s="13" t="s">
        <v>47</v>
      </c>
      <c r="D8559" s="4">
        <v>45930</v>
      </c>
      <c r="E8559" s="4">
        <v>45954</v>
      </c>
      <c r="F8559" s="5">
        <v>6.3923766618859457</v>
      </c>
      <c r="G8559" s="5">
        <f>'PG facts'!F104</f>
        <v>6</v>
      </c>
      <c r="H8559" s="5">
        <f t="shared" si="266"/>
        <v>40.862479387424109</v>
      </c>
      <c r="I8559" s="5">
        <f t="shared" si="267"/>
        <v>38.35425997131567</v>
      </c>
    </row>
    <row r="8560" spans="1:9" ht="25" customHeight="1">
      <c r="A8560" s="1"/>
      <c r="B8560" s="1">
        <v>389</v>
      </c>
      <c r="C8560" s="13" t="s">
        <v>50</v>
      </c>
      <c r="D8560" s="4">
        <v>44742</v>
      </c>
      <c r="E8560" s="4">
        <v>44771</v>
      </c>
      <c r="F8560" s="5">
        <v>6.658436933295464</v>
      </c>
      <c r="G8560" s="5">
        <f>'PG facts'!F13</f>
        <v>0</v>
      </c>
      <c r="H8560" s="5">
        <f t="shared" si="266"/>
        <v>44.334782394673105</v>
      </c>
      <c r="I8560" s="5">
        <f t="shared" si="267"/>
        <v>0</v>
      </c>
    </row>
    <row r="8561" spans="1:9" ht="25" customHeight="1">
      <c r="A8561" s="1"/>
      <c r="B8561" s="1">
        <v>389</v>
      </c>
      <c r="C8561" s="13" t="s">
        <v>50</v>
      </c>
      <c r="D8561" s="4">
        <v>44834</v>
      </c>
      <c r="E8561" s="4">
        <v>44853</v>
      </c>
      <c r="F8561" s="5">
        <v>3.235995481738696</v>
      </c>
      <c r="G8561" s="5">
        <f>'PG facts'!F20</f>
        <v>4</v>
      </c>
      <c r="H8561" s="5">
        <f t="shared" si="266"/>
        <v>10.471666757833255</v>
      </c>
      <c r="I8561" s="5">
        <f t="shared" si="267"/>
        <v>12.943981926954784</v>
      </c>
    </row>
    <row r="8562" spans="1:9" ht="25" customHeight="1">
      <c r="A8562" s="1"/>
      <c r="B8562" s="1">
        <v>389</v>
      </c>
      <c r="C8562" s="13" t="s">
        <v>50</v>
      </c>
      <c r="D8562" s="4">
        <v>44926</v>
      </c>
      <c r="E8562" s="4">
        <v>44945</v>
      </c>
      <c r="F8562" s="5">
        <v>3.5533938473930382</v>
      </c>
      <c r="G8562" s="5">
        <f>'PG facts'!F27</f>
        <v>3</v>
      </c>
      <c r="H8562" s="5">
        <f t="shared" si="266"/>
        <v>12.626607834690699</v>
      </c>
      <c r="I8562" s="5">
        <f t="shared" si="267"/>
        <v>10.660181542179114</v>
      </c>
    </row>
    <row r="8563" spans="1:9" ht="25" customHeight="1">
      <c r="A8563" s="1"/>
      <c r="B8563" s="1">
        <v>389</v>
      </c>
      <c r="C8563" s="13" t="s">
        <v>50</v>
      </c>
      <c r="D8563" s="4">
        <v>45016</v>
      </c>
      <c r="E8563" s="4">
        <v>45037</v>
      </c>
      <c r="F8563" s="5">
        <v>3.8028851607049052</v>
      </c>
      <c r="G8563" s="5">
        <f>'PG facts'!F34</f>
        <v>7</v>
      </c>
      <c r="H8563" s="5">
        <f t="shared" si="266"/>
        <v>14.461935545509572</v>
      </c>
      <c r="I8563" s="5">
        <f t="shared" si="267"/>
        <v>26.620196124934338</v>
      </c>
    </row>
    <row r="8564" spans="1:9" ht="25" customHeight="1">
      <c r="A8564" s="1"/>
      <c r="B8564" s="1">
        <v>389</v>
      </c>
      <c r="C8564" s="13" t="s">
        <v>50</v>
      </c>
      <c r="D8564" s="4">
        <v>45107</v>
      </c>
      <c r="E8564" s="4">
        <v>45135</v>
      </c>
      <c r="F8564" s="5">
        <v>7.4226951952720999</v>
      </c>
      <c r="G8564" s="5">
        <f>'PG facts'!F41</f>
        <v>11</v>
      </c>
      <c r="H8564" s="5">
        <f t="shared" si="266"/>
        <v>55.09640396191552</v>
      </c>
      <c r="I8564" s="5">
        <f t="shared" si="267"/>
        <v>81.649647147993093</v>
      </c>
    </row>
    <row r="8565" spans="1:9" ht="25" customHeight="1">
      <c r="A8565" s="1"/>
      <c r="B8565" s="1">
        <v>389</v>
      </c>
      <c r="C8565" s="13" t="s">
        <v>50</v>
      </c>
      <c r="D8565" s="4">
        <v>45199</v>
      </c>
      <c r="E8565" s="4">
        <v>45217</v>
      </c>
      <c r="F8565" s="5">
        <v>8.3743642737017066</v>
      </c>
      <c r="G8565" s="5">
        <f>'PG facts'!F48</f>
        <v>5</v>
      </c>
      <c r="H8565" s="5">
        <f t="shared" si="266"/>
        <v>70.129976988651507</v>
      </c>
      <c r="I8565" s="5">
        <f t="shared" si="267"/>
        <v>41.871821368508535</v>
      </c>
    </row>
    <row r="8566" spans="1:9" ht="25" customHeight="1">
      <c r="A8566" s="1"/>
      <c r="B8566" s="1">
        <v>389</v>
      </c>
      <c r="C8566" s="13" t="s">
        <v>50</v>
      </c>
      <c r="D8566" s="4">
        <v>45291</v>
      </c>
      <c r="E8566" s="4">
        <v>45314</v>
      </c>
      <c r="F8566" s="5">
        <v>7.2648038453100305</v>
      </c>
      <c r="G8566" s="5">
        <f>'PG facts'!F55</f>
        <v>1</v>
      </c>
      <c r="H8566" s="5">
        <f t="shared" si="266"/>
        <v>52.777374910831405</v>
      </c>
      <c r="I8566" s="5">
        <f t="shared" si="267"/>
        <v>7.2648038453100305</v>
      </c>
    </row>
    <row r="8567" spans="1:9" ht="25" customHeight="1">
      <c r="A8567" s="1"/>
      <c r="B8567" s="1">
        <v>389</v>
      </c>
      <c r="C8567" s="13" t="s">
        <v>50</v>
      </c>
      <c r="D8567" s="4">
        <v>45382</v>
      </c>
      <c r="E8567" s="4">
        <v>45401</v>
      </c>
      <c r="F8567" s="5">
        <v>9.9248015735047268</v>
      </c>
      <c r="G8567" s="5">
        <f>'PG facts'!F62</f>
        <v>3</v>
      </c>
      <c r="H8567" s="5">
        <f t="shared" si="266"/>
        <v>98.501686273441905</v>
      </c>
      <c r="I8567" s="5">
        <f t="shared" si="267"/>
        <v>29.77440472051418</v>
      </c>
    </row>
    <row r="8568" spans="1:9" ht="25" customHeight="1">
      <c r="A8568" s="1"/>
      <c r="B8568" s="1">
        <v>389</v>
      </c>
      <c r="C8568" s="13" t="s">
        <v>50</v>
      </c>
      <c r="D8568" s="4">
        <v>45473</v>
      </c>
      <c r="E8568" s="4">
        <v>45503</v>
      </c>
      <c r="F8568" s="5">
        <v>2.2273073989321102</v>
      </c>
      <c r="G8568" s="5">
        <f>'PG facts'!F69</f>
        <v>3</v>
      </c>
      <c r="H8568" s="5">
        <f t="shared" si="266"/>
        <v>4.9608982493377223</v>
      </c>
      <c r="I8568" s="5">
        <f t="shared" si="267"/>
        <v>6.6819221967963305</v>
      </c>
    </row>
    <row r="8569" spans="1:9" ht="25" customHeight="1">
      <c r="A8569" s="1"/>
      <c r="B8569" s="1">
        <v>389</v>
      </c>
      <c r="C8569" s="13" t="s">
        <v>50</v>
      </c>
      <c r="D8569" s="4">
        <v>45565</v>
      </c>
      <c r="E8569" s="4">
        <v>45583</v>
      </c>
      <c r="F8569" s="5">
        <v>0.79927457652468892</v>
      </c>
      <c r="G8569" s="5">
        <f>'PG facts'!F76</f>
        <v>-2</v>
      </c>
      <c r="H8569" s="5">
        <f t="shared" si="266"/>
        <v>0.63883984867872079</v>
      </c>
      <c r="I8569" s="5">
        <f t="shared" si="267"/>
        <v>-1.5985491530493778</v>
      </c>
    </row>
    <row r="8570" spans="1:9" ht="25" customHeight="1">
      <c r="A8570" s="1"/>
      <c r="B8570" s="1">
        <v>389</v>
      </c>
      <c r="C8570" s="13" t="s">
        <v>50</v>
      </c>
      <c r="D8570" s="4">
        <v>45657</v>
      </c>
      <c r="E8570" s="4">
        <v>45679</v>
      </c>
      <c r="F8570" s="5">
        <v>5.6599388265481609</v>
      </c>
      <c r="G8570" s="5">
        <f>'PG facts'!F83</f>
        <v>2</v>
      </c>
      <c r="H8570" s="5">
        <f t="shared" si="266"/>
        <v>32.034907520267375</v>
      </c>
      <c r="I8570" s="5">
        <f t="shared" si="267"/>
        <v>11.319877653096322</v>
      </c>
    </row>
    <row r="8571" spans="1:9" ht="25" customHeight="1">
      <c r="A8571" s="1"/>
      <c r="B8571" s="1">
        <v>389</v>
      </c>
      <c r="C8571" s="13" t="s">
        <v>50</v>
      </c>
      <c r="D8571" s="4">
        <v>45747</v>
      </c>
      <c r="E8571" s="4">
        <v>45771</v>
      </c>
      <c r="F8571" s="5">
        <v>3.2153120425093551</v>
      </c>
      <c r="G8571" s="5">
        <f>'PG facts'!F90</f>
        <v>2</v>
      </c>
      <c r="H8571" s="5">
        <f t="shared" si="266"/>
        <v>10.338231530705681</v>
      </c>
      <c r="I8571" s="5">
        <f t="shared" si="267"/>
        <v>6.4306240850187102</v>
      </c>
    </row>
    <row r="8572" spans="1:9" ht="25" customHeight="1">
      <c r="A8572" s="1"/>
      <c r="B8572" s="1">
        <v>389</v>
      </c>
      <c r="C8572" s="13" t="s">
        <v>50</v>
      </c>
      <c r="D8572" s="4">
        <v>45838</v>
      </c>
      <c r="E8572" s="4">
        <v>45867</v>
      </c>
      <c r="F8572" s="5">
        <v>7.2806297567527212</v>
      </c>
      <c r="G8572" s="5">
        <f>'PG facts'!F97</f>
        <v>1</v>
      </c>
      <c r="H8572" s="5">
        <f t="shared" si="266"/>
        <v>53.007569654913191</v>
      </c>
      <c r="I8572" s="5">
        <f t="shared" si="267"/>
        <v>7.2806297567527212</v>
      </c>
    </row>
    <row r="8573" spans="1:9" ht="25" customHeight="1">
      <c r="A8573" s="1"/>
      <c r="B8573" s="1">
        <v>389</v>
      </c>
      <c r="C8573" s="13" t="s">
        <v>50</v>
      </c>
      <c r="D8573" s="4">
        <v>45930</v>
      </c>
      <c r="E8573" s="4">
        <v>45954</v>
      </c>
      <c r="F8573" s="5">
        <v>8.972706279503285</v>
      </c>
      <c r="G8573" s="5">
        <f>'PG facts'!F104</f>
        <v>6</v>
      </c>
      <c r="H8573" s="5">
        <f t="shared" si="266"/>
        <v>80.509457978237677</v>
      </c>
      <c r="I8573" s="5">
        <f t="shared" si="267"/>
        <v>53.83623767701971</v>
      </c>
    </row>
    <row r="8574" spans="1:9" ht="25" customHeight="1">
      <c r="A8574" s="1"/>
      <c r="B8574" s="1">
        <v>390</v>
      </c>
      <c r="C8574" s="13" t="s">
        <v>47</v>
      </c>
      <c r="D8574" s="4">
        <v>44651</v>
      </c>
      <c r="E8574" s="4">
        <v>44671</v>
      </c>
      <c r="F8574" s="5">
        <v>6.658436933295464</v>
      </c>
      <c r="G8574" s="5">
        <f>'PG facts'!F6</f>
        <v>3</v>
      </c>
      <c r="H8574" s="5">
        <f t="shared" si="266"/>
        <v>44.334782394673105</v>
      </c>
      <c r="I8574" s="5">
        <f t="shared" si="267"/>
        <v>19.975310799886394</v>
      </c>
    </row>
    <row r="8575" spans="1:9" ht="25" customHeight="1">
      <c r="A8575" s="1"/>
      <c r="B8575" s="1">
        <v>390</v>
      </c>
      <c r="C8575" s="13" t="s">
        <v>47</v>
      </c>
      <c r="D8575" s="4">
        <v>44742</v>
      </c>
      <c r="E8575" s="4">
        <v>44771</v>
      </c>
      <c r="F8575" s="5">
        <v>3.235995481738696</v>
      </c>
      <c r="G8575" s="5">
        <f>'PG facts'!F13</f>
        <v>0</v>
      </c>
      <c r="H8575" s="5">
        <f t="shared" si="266"/>
        <v>10.471666757833255</v>
      </c>
      <c r="I8575" s="5">
        <f t="shared" si="267"/>
        <v>0</v>
      </c>
    </row>
    <row r="8576" spans="1:9" ht="25" customHeight="1">
      <c r="A8576" s="1"/>
      <c r="B8576" s="1">
        <v>390</v>
      </c>
      <c r="C8576" s="13" t="s">
        <v>47</v>
      </c>
      <c r="D8576" s="4">
        <v>44834</v>
      </c>
      <c r="E8576" s="4">
        <v>44853</v>
      </c>
      <c r="F8576" s="5">
        <v>3.5533938473930382</v>
      </c>
      <c r="G8576" s="5">
        <f>'PG facts'!F20</f>
        <v>4</v>
      </c>
      <c r="H8576" s="5">
        <f t="shared" si="266"/>
        <v>12.626607834690699</v>
      </c>
      <c r="I8576" s="5">
        <f t="shared" si="267"/>
        <v>14.213575389572153</v>
      </c>
    </row>
    <row r="8577" spans="1:9" ht="25" customHeight="1">
      <c r="A8577" s="1"/>
      <c r="B8577" s="1">
        <v>390</v>
      </c>
      <c r="C8577" s="13" t="s">
        <v>47</v>
      </c>
      <c r="D8577" s="4">
        <v>44926</v>
      </c>
      <c r="E8577" s="4">
        <v>44945</v>
      </c>
      <c r="F8577" s="5">
        <v>3.8028851607049052</v>
      </c>
      <c r="G8577" s="5">
        <f>'PG facts'!F27</f>
        <v>3</v>
      </c>
      <c r="H8577" s="5">
        <f t="shared" si="266"/>
        <v>14.461935545509572</v>
      </c>
      <c r="I8577" s="5">
        <f t="shared" si="267"/>
        <v>11.408655482114716</v>
      </c>
    </row>
    <row r="8578" spans="1:9" ht="25" customHeight="1">
      <c r="A8578" s="1"/>
      <c r="B8578" s="1">
        <v>390</v>
      </c>
      <c r="C8578" s="13" t="s">
        <v>47</v>
      </c>
      <c r="D8578" s="4">
        <v>45016</v>
      </c>
      <c r="E8578" s="4">
        <v>45037</v>
      </c>
      <c r="F8578" s="5">
        <v>7.4226951952720999</v>
      </c>
      <c r="G8578" s="5">
        <f>'PG facts'!F34</f>
        <v>7</v>
      </c>
      <c r="H8578" s="5">
        <f t="shared" si="266"/>
        <v>55.09640396191552</v>
      </c>
      <c r="I8578" s="5">
        <f t="shared" si="267"/>
        <v>51.958866366904701</v>
      </c>
    </row>
    <row r="8579" spans="1:9" ht="25" customHeight="1">
      <c r="A8579" s="1"/>
      <c r="B8579" s="1">
        <v>390</v>
      </c>
      <c r="C8579" s="13" t="s">
        <v>47</v>
      </c>
      <c r="D8579" s="4">
        <v>45107</v>
      </c>
      <c r="E8579" s="4">
        <v>45135</v>
      </c>
      <c r="F8579" s="5">
        <v>8.3743642737017066</v>
      </c>
      <c r="G8579" s="5">
        <f>'PG facts'!F41</f>
        <v>11</v>
      </c>
      <c r="H8579" s="5">
        <f t="shared" si="266"/>
        <v>70.129976988651507</v>
      </c>
      <c r="I8579" s="5">
        <f t="shared" si="267"/>
        <v>92.11800701071877</v>
      </c>
    </row>
    <row r="8580" spans="1:9" ht="25" customHeight="1">
      <c r="A8580" s="1"/>
      <c r="B8580" s="1">
        <v>390</v>
      </c>
      <c r="C8580" s="13" t="s">
        <v>47</v>
      </c>
      <c r="D8580" s="4">
        <v>45199</v>
      </c>
      <c r="E8580" s="4">
        <v>45217</v>
      </c>
      <c r="F8580" s="5">
        <v>7.2648038453100305</v>
      </c>
      <c r="G8580" s="5">
        <f>'PG facts'!F48</f>
        <v>5</v>
      </c>
      <c r="H8580" s="5">
        <f t="shared" si="266"/>
        <v>52.777374910831405</v>
      </c>
      <c r="I8580" s="5">
        <f t="shared" si="267"/>
        <v>36.324019226550149</v>
      </c>
    </row>
    <row r="8581" spans="1:9" ht="25" customHeight="1">
      <c r="A8581" s="1"/>
      <c r="B8581" s="1">
        <v>390</v>
      </c>
      <c r="C8581" s="13" t="s">
        <v>47</v>
      </c>
      <c r="D8581" s="4">
        <v>45291</v>
      </c>
      <c r="E8581" s="4">
        <v>45314</v>
      </c>
      <c r="F8581" s="5">
        <v>9.9248015735047268</v>
      </c>
      <c r="G8581" s="5">
        <f>'PG facts'!F55</f>
        <v>1</v>
      </c>
      <c r="H8581" s="5">
        <f t="shared" si="266"/>
        <v>98.501686273441905</v>
      </c>
      <c r="I8581" s="5">
        <f t="shared" si="267"/>
        <v>9.9248015735047268</v>
      </c>
    </row>
    <row r="8582" spans="1:9" ht="25" customHeight="1">
      <c r="A8582" s="1"/>
      <c r="B8582" s="1">
        <v>390</v>
      </c>
      <c r="C8582" s="13" t="s">
        <v>47</v>
      </c>
      <c r="D8582" s="4">
        <v>45382</v>
      </c>
      <c r="E8582" s="4">
        <v>45401</v>
      </c>
      <c r="F8582" s="5">
        <v>2.2273073989321102</v>
      </c>
      <c r="G8582" s="5">
        <f>'PG facts'!F62</f>
        <v>3</v>
      </c>
      <c r="H8582" s="5">
        <f t="shared" ref="H8582:H8645" si="268">F8582^2</f>
        <v>4.9608982493377223</v>
      </c>
      <c r="I8582" s="5">
        <f t="shared" ref="I8582:I8645" si="269">F8582*G8582</f>
        <v>6.6819221967963305</v>
      </c>
    </row>
    <row r="8583" spans="1:9" ht="25" customHeight="1">
      <c r="A8583" s="1"/>
      <c r="B8583" s="1">
        <v>390</v>
      </c>
      <c r="C8583" s="13" t="s">
        <v>47</v>
      </c>
      <c r="D8583" s="4">
        <v>45473</v>
      </c>
      <c r="E8583" s="4">
        <v>45503</v>
      </c>
      <c r="F8583" s="5">
        <v>0.79927457652468892</v>
      </c>
      <c r="G8583" s="5">
        <f>'PG facts'!F69</f>
        <v>3</v>
      </c>
      <c r="H8583" s="5">
        <f t="shared" si="268"/>
        <v>0.63883984867872079</v>
      </c>
      <c r="I8583" s="5">
        <f t="shared" si="269"/>
        <v>2.3978237295740668</v>
      </c>
    </row>
    <row r="8584" spans="1:9" ht="25" customHeight="1">
      <c r="A8584" s="1"/>
      <c r="B8584" s="1">
        <v>390</v>
      </c>
      <c r="C8584" s="13" t="s">
        <v>47</v>
      </c>
      <c r="D8584" s="4">
        <v>45565</v>
      </c>
      <c r="E8584" s="4">
        <v>45583</v>
      </c>
      <c r="F8584" s="5">
        <v>5.5874231845522981</v>
      </c>
      <c r="G8584" s="5">
        <f>'PG facts'!F76</f>
        <v>-2</v>
      </c>
      <c r="H8584" s="5">
        <f t="shared" si="268"/>
        <v>31.219297843272546</v>
      </c>
      <c r="I8584" s="5">
        <f t="shared" si="269"/>
        <v>-11.174846369104596</v>
      </c>
    </row>
    <row r="8585" spans="1:9" ht="25" customHeight="1">
      <c r="A8585" s="1"/>
      <c r="B8585" s="1">
        <v>390</v>
      </c>
      <c r="C8585" s="13" t="s">
        <v>47</v>
      </c>
      <c r="D8585" s="4">
        <v>45657</v>
      </c>
      <c r="E8585" s="4">
        <v>45679</v>
      </c>
      <c r="F8585" s="5">
        <v>3.2153120425093551</v>
      </c>
      <c r="G8585" s="5">
        <f>'PG facts'!F83</f>
        <v>2</v>
      </c>
      <c r="H8585" s="5">
        <f t="shared" si="268"/>
        <v>10.338231530705681</v>
      </c>
      <c r="I8585" s="5">
        <f t="shared" si="269"/>
        <v>6.4306240850187102</v>
      </c>
    </row>
    <row r="8586" spans="1:9" ht="25" customHeight="1">
      <c r="A8586" s="1"/>
      <c r="B8586" s="1">
        <v>390</v>
      </c>
      <c r="C8586" s="13" t="s">
        <v>47</v>
      </c>
      <c r="D8586" s="4">
        <v>45747</v>
      </c>
      <c r="E8586" s="4">
        <v>45771</v>
      </c>
      <c r="F8586" s="5">
        <v>7.2806297567527212</v>
      </c>
      <c r="G8586" s="5">
        <f>'PG facts'!F90</f>
        <v>2</v>
      </c>
      <c r="H8586" s="5">
        <f t="shared" si="268"/>
        <v>53.007569654913191</v>
      </c>
      <c r="I8586" s="5">
        <f t="shared" si="269"/>
        <v>14.561259513505442</v>
      </c>
    </row>
    <row r="8587" spans="1:9" ht="25" customHeight="1">
      <c r="A8587" s="1"/>
      <c r="B8587" s="1">
        <v>390</v>
      </c>
      <c r="C8587" s="13" t="s">
        <v>47</v>
      </c>
      <c r="D8587" s="4">
        <v>45838</v>
      </c>
      <c r="E8587" s="4">
        <v>45867</v>
      </c>
      <c r="F8587" s="5">
        <v>8.972706279503285</v>
      </c>
      <c r="G8587" s="5">
        <f>'PG facts'!F97</f>
        <v>1</v>
      </c>
      <c r="H8587" s="5">
        <f t="shared" si="268"/>
        <v>80.509457978237677</v>
      </c>
      <c r="I8587" s="5">
        <f t="shared" si="269"/>
        <v>8.972706279503285</v>
      </c>
    </row>
    <row r="8588" spans="1:9" ht="25" customHeight="1">
      <c r="A8588" s="1"/>
      <c r="B8588" s="1">
        <v>390</v>
      </c>
      <c r="C8588" s="13" t="s">
        <v>47</v>
      </c>
      <c r="D8588" s="4">
        <v>45930</v>
      </c>
      <c r="E8588" s="4">
        <v>45954</v>
      </c>
      <c r="F8588" s="5">
        <v>6.4760110237468416</v>
      </c>
      <c r="G8588" s="5">
        <f>'PG facts'!F104</f>
        <v>6</v>
      </c>
      <c r="H8588" s="5">
        <f t="shared" si="268"/>
        <v>41.938718779690618</v>
      </c>
      <c r="I8588" s="5">
        <f t="shared" si="269"/>
        <v>38.856066142481048</v>
      </c>
    </row>
    <row r="8589" spans="1:9" ht="25" customHeight="1">
      <c r="A8589" s="1"/>
      <c r="B8589" s="1">
        <v>390</v>
      </c>
      <c r="C8589" s="13" t="s">
        <v>50</v>
      </c>
      <c r="D8589" s="4">
        <v>44742</v>
      </c>
      <c r="E8589" s="4">
        <v>44771</v>
      </c>
      <c r="F8589" s="5">
        <v>6.658436933295464</v>
      </c>
      <c r="G8589" s="5">
        <f>'PG facts'!F13</f>
        <v>0</v>
      </c>
      <c r="H8589" s="5">
        <f t="shared" si="268"/>
        <v>44.334782394673105</v>
      </c>
      <c r="I8589" s="5">
        <f t="shared" si="269"/>
        <v>0</v>
      </c>
    </row>
    <row r="8590" spans="1:9" ht="25" customHeight="1">
      <c r="A8590" s="1"/>
      <c r="B8590" s="1">
        <v>390</v>
      </c>
      <c r="C8590" s="13" t="s">
        <v>50</v>
      </c>
      <c r="D8590" s="4">
        <v>44834</v>
      </c>
      <c r="E8590" s="4">
        <v>44853</v>
      </c>
      <c r="F8590" s="5">
        <v>3.235995481738696</v>
      </c>
      <c r="G8590" s="5">
        <f>'PG facts'!F20</f>
        <v>4</v>
      </c>
      <c r="H8590" s="5">
        <f t="shared" si="268"/>
        <v>10.471666757833255</v>
      </c>
      <c r="I8590" s="5">
        <f t="shared" si="269"/>
        <v>12.943981926954784</v>
      </c>
    </row>
    <row r="8591" spans="1:9" ht="25" customHeight="1">
      <c r="A8591" s="1"/>
      <c r="B8591" s="1">
        <v>390</v>
      </c>
      <c r="C8591" s="13" t="s">
        <v>50</v>
      </c>
      <c r="D8591" s="4">
        <v>44926</v>
      </c>
      <c r="E8591" s="4">
        <v>44945</v>
      </c>
      <c r="F8591" s="5">
        <v>3.5533938473930382</v>
      </c>
      <c r="G8591" s="5">
        <f>'PG facts'!F27</f>
        <v>3</v>
      </c>
      <c r="H8591" s="5">
        <f t="shared" si="268"/>
        <v>12.626607834690699</v>
      </c>
      <c r="I8591" s="5">
        <f t="shared" si="269"/>
        <v>10.660181542179114</v>
      </c>
    </row>
    <row r="8592" spans="1:9" ht="25" customHeight="1">
      <c r="A8592" s="1"/>
      <c r="B8592" s="1">
        <v>390</v>
      </c>
      <c r="C8592" s="13" t="s">
        <v>50</v>
      </c>
      <c r="D8592" s="4">
        <v>45016</v>
      </c>
      <c r="E8592" s="4">
        <v>45037</v>
      </c>
      <c r="F8592" s="5">
        <v>3.8028851607049052</v>
      </c>
      <c r="G8592" s="5">
        <f>'PG facts'!F34</f>
        <v>7</v>
      </c>
      <c r="H8592" s="5">
        <f t="shared" si="268"/>
        <v>14.461935545509572</v>
      </c>
      <c r="I8592" s="5">
        <f t="shared" si="269"/>
        <v>26.620196124934338</v>
      </c>
    </row>
    <row r="8593" spans="1:9" ht="25" customHeight="1">
      <c r="A8593" s="1"/>
      <c r="B8593" s="1">
        <v>390</v>
      </c>
      <c r="C8593" s="13" t="s">
        <v>50</v>
      </c>
      <c r="D8593" s="4">
        <v>45107</v>
      </c>
      <c r="E8593" s="4">
        <v>45135</v>
      </c>
      <c r="F8593" s="5">
        <v>7.4226951952720999</v>
      </c>
      <c r="G8593" s="5">
        <f>'PG facts'!F41</f>
        <v>11</v>
      </c>
      <c r="H8593" s="5">
        <f t="shared" si="268"/>
        <v>55.09640396191552</v>
      </c>
      <c r="I8593" s="5">
        <f t="shared" si="269"/>
        <v>81.649647147993093</v>
      </c>
    </row>
    <row r="8594" spans="1:9" ht="25" customHeight="1">
      <c r="A8594" s="1"/>
      <c r="B8594" s="1">
        <v>390</v>
      </c>
      <c r="C8594" s="13" t="s">
        <v>50</v>
      </c>
      <c r="D8594" s="4">
        <v>45199</v>
      </c>
      <c r="E8594" s="4">
        <v>45217</v>
      </c>
      <c r="F8594" s="5">
        <v>8.3743642737017066</v>
      </c>
      <c r="G8594" s="5">
        <f>'PG facts'!F48</f>
        <v>5</v>
      </c>
      <c r="H8594" s="5">
        <f t="shared" si="268"/>
        <v>70.129976988651507</v>
      </c>
      <c r="I8594" s="5">
        <f t="shared" si="269"/>
        <v>41.871821368508535</v>
      </c>
    </row>
    <row r="8595" spans="1:9" ht="25" customHeight="1">
      <c r="A8595" s="1"/>
      <c r="B8595" s="1">
        <v>390</v>
      </c>
      <c r="C8595" s="13" t="s">
        <v>50</v>
      </c>
      <c r="D8595" s="4">
        <v>45291</v>
      </c>
      <c r="E8595" s="4">
        <v>45314</v>
      </c>
      <c r="F8595" s="5">
        <v>7.2648038453100305</v>
      </c>
      <c r="G8595" s="5">
        <f>'PG facts'!F55</f>
        <v>1</v>
      </c>
      <c r="H8595" s="5">
        <f t="shared" si="268"/>
        <v>52.777374910831405</v>
      </c>
      <c r="I8595" s="5">
        <f t="shared" si="269"/>
        <v>7.2648038453100305</v>
      </c>
    </row>
    <row r="8596" spans="1:9" ht="25" customHeight="1">
      <c r="A8596" s="1"/>
      <c r="B8596" s="1">
        <v>390</v>
      </c>
      <c r="C8596" s="13" t="s">
        <v>50</v>
      </c>
      <c r="D8596" s="4">
        <v>45382</v>
      </c>
      <c r="E8596" s="4">
        <v>45401</v>
      </c>
      <c r="F8596" s="5">
        <v>9.9248015735047268</v>
      </c>
      <c r="G8596" s="5">
        <f>'PG facts'!F62</f>
        <v>3</v>
      </c>
      <c r="H8596" s="5">
        <f t="shared" si="268"/>
        <v>98.501686273441905</v>
      </c>
      <c r="I8596" s="5">
        <f t="shared" si="269"/>
        <v>29.77440472051418</v>
      </c>
    </row>
    <row r="8597" spans="1:9" ht="25" customHeight="1">
      <c r="A8597" s="1"/>
      <c r="B8597" s="1">
        <v>390</v>
      </c>
      <c r="C8597" s="13" t="s">
        <v>50</v>
      </c>
      <c r="D8597" s="4">
        <v>45473</v>
      </c>
      <c r="E8597" s="4">
        <v>45503</v>
      </c>
      <c r="F8597" s="5">
        <v>2.2273073989321102</v>
      </c>
      <c r="G8597" s="5">
        <f>'PG facts'!F69</f>
        <v>3</v>
      </c>
      <c r="H8597" s="5">
        <f t="shared" si="268"/>
        <v>4.9608982493377223</v>
      </c>
      <c r="I8597" s="5">
        <f t="shared" si="269"/>
        <v>6.6819221967963305</v>
      </c>
    </row>
    <row r="8598" spans="1:9" ht="25" customHeight="1">
      <c r="A8598" s="1"/>
      <c r="B8598" s="1">
        <v>390</v>
      </c>
      <c r="C8598" s="13" t="s">
        <v>50</v>
      </c>
      <c r="D8598" s="4">
        <v>45565</v>
      </c>
      <c r="E8598" s="4">
        <v>45583</v>
      </c>
      <c r="F8598" s="5">
        <v>0.79927457652468892</v>
      </c>
      <c r="G8598" s="5">
        <f>'PG facts'!F76</f>
        <v>-2</v>
      </c>
      <c r="H8598" s="5">
        <f t="shared" si="268"/>
        <v>0.63883984867872079</v>
      </c>
      <c r="I8598" s="5">
        <f t="shared" si="269"/>
        <v>-1.5985491530493778</v>
      </c>
    </row>
    <row r="8599" spans="1:9" ht="25" customHeight="1">
      <c r="A8599" s="1"/>
      <c r="B8599" s="1">
        <v>390</v>
      </c>
      <c r="C8599" s="13" t="s">
        <v>50</v>
      </c>
      <c r="D8599" s="4">
        <v>45657</v>
      </c>
      <c r="E8599" s="4">
        <v>45679</v>
      </c>
      <c r="F8599" s="5">
        <v>5.5874231845522981</v>
      </c>
      <c r="G8599" s="5">
        <f>'PG facts'!F83</f>
        <v>2</v>
      </c>
      <c r="H8599" s="5">
        <f t="shared" si="268"/>
        <v>31.219297843272546</v>
      </c>
      <c r="I8599" s="5">
        <f t="shared" si="269"/>
        <v>11.174846369104596</v>
      </c>
    </row>
    <row r="8600" spans="1:9" ht="25" customHeight="1">
      <c r="A8600" s="1"/>
      <c r="B8600" s="1">
        <v>390</v>
      </c>
      <c r="C8600" s="13" t="s">
        <v>50</v>
      </c>
      <c r="D8600" s="4">
        <v>45747</v>
      </c>
      <c r="E8600" s="4">
        <v>45771</v>
      </c>
      <c r="F8600" s="5">
        <v>3.2153120425093551</v>
      </c>
      <c r="G8600" s="5">
        <f>'PG facts'!F90</f>
        <v>2</v>
      </c>
      <c r="H8600" s="5">
        <f t="shared" si="268"/>
        <v>10.338231530705681</v>
      </c>
      <c r="I8600" s="5">
        <f t="shared" si="269"/>
        <v>6.4306240850187102</v>
      </c>
    </row>
    <row r="8601" spans="1:9" ht="25" customHeight="1">
      <c r="A8601" s="1"/>
      <c r="B8601" s="1">
        <v>390</v>
      </c>
      <c r="C8601" s="13" t="s">
        <v>50</v>
      </c>
      <c r="D8601" s="4">
        <v>45838</v>
      </c>
      <c r="E8601" s="4">
        <v>45867</v>
      </c>
      <c r="F8601" s="5">
        <v>7.2806297567527212</v>
      </c>
      <c r="G8601" s="5">
        <f>'PG facts'!F97</f>
        <v>1</v>
      </c>
      <c r="H8601" s="5">
        <f t="shared" si="268"/>
        <v>53.007569654913191</v>
      </c>
      <c r="I8601" s="5">
        <f t="shared" si="269"/>
        <v>7.2806297567527212</v>
      </c>
    </row>
    <row r="8602" spans="1:9" ht="25" customHeight="1">
      <c r="A8602" s="1"/>
      <c r="B8602" s="1">
        <v>390</v>
      </c>
      <c r="C8602" s="13" t="s">
        <v>50</v>
      </c>
      <c r="D8602" s="4">
        <v>45930</v>
      </c>
      <c r="E8602" s="4">
        <v>45954</v>
      </c>
      <c r="F8602" s="5">
        <v>8.972706279503285</v>
      </c>
      <c r="G8602" s="5">
        <f>'PG facts'!F104</f>
        <v>6</v>
      </c>
      <c r="H8602" s="5">
        <f t="shared" si="268"/>
        <v>80.509457978237677</v>
      </c>
      <c r="I8602" s="5">
        <f t="shared" si="269"/>
        <v>53.83623767701971</v>
      </c>
    </row>
    <row r="8603" spans="1:9" ht="25" customHeight="1">
      <c r="A8603" s="1"/>
      <c r="B8603" s="1">
        <v>391</v>
      </c>
      <c r="C8603" s="13" t="s">
        <v>47</v>
      </c>
      <c r="D8603" s="4">
        <v>44651</v>
      </c>
      <c r="E8603" s="4">
        <v>44671</v>
      </c>
      <c r="F8603" s="5">
        <v>6.658436933295464</v>
      </c>
      <c r="G8603" s="5">
        <f>'PG facts'!F6</f>
        <v>3</v>
      </c>
      <c r="H8603" s="5">
        <f t="shared" si="268"/>
        <v>44.334782394673105</v>
      </c>
      <c r="I8603" s="5">
        <f t="shared" si="269"/>
        <v>19.975310799886394</v>
      </c>
    </row>
    <row r="8604" spans="1:9" ht="25" customHeight="1">
      <c r="A8604" s="1"/>
      <c r="B8604" s="1">
        <v>391</v>
      </c>
      <c r="C8604" s="13" t="s">
        <v>47</v>
      </c>
      <c r="D8604" s="4">
        <v>44742</v>
      </c>
      <c r="E8604" s="4">
        <v>44771</v>
      </c>
      <c r="F8604" s="5">
        <v>3.235995481738696</v>
      </c>
      <c r="G8604" s="5">
        <f>'PG facts'!F13</f>
        <v>0</v>
      </c>
      <c r="H8604" s="5">
        <f t="shared" si="268"/>
        <v>10.471666757833255</v>
      </c>
      <c r="I8604" s="5">
        <f t="shared" si="269"/>
        <v>0</v>
      </c>
    </row>
    <row r="8605" spans="1:9" ht="25" customHeight="1">
      <c r="A8605" s="1"/>
      <c r="B8605" s="1">
        <v>391</v>
      </c>
      <c r="C8605" s="13" t="s">
        <v>47</v>
      </c>
      <c r="D8605" s="4">
        <v>44834</v>
      </c>
      <c r="E8605" s="4">
        <v>44853</v>
      </c>
      <c r="F8605" s="5">
        <v>3.5533938473930382</v>
      </c>
      <c r="G8605" s="5">
        <f>'PG facts'!F20</f>
        <v>4</v>
      </c>
      <c r="H8605" s="5">
        <f t="shared" si="268"/>
        <v>12.626607834690699</v>
      </c>
      <c r="I8605" s="5">
        <f t="shared" si="269"/>
        <v>14.213575389572153</v>
      </c>
    </row>
    <row r="8606" spans="1:9" ht="25" customHeight="1">
      <c r="A8606" s="1"/>
      <c r="B8606" s="1">
        <v>391</v>
      </c>
      <c r="C8606" s="13" t="s">
        <v>47</v>
      </c>
      <c r="D8606" s="4">
        <v>44926</v>
      </c>
      <c r="E8606" s="4">
        <v>44945</v>
      </c>
      <c r="F8606" s="5">
        <v>3.8028851607049052</v>
      </c>
      <c r="G8606" s="5">
        <f>'PG facts'!F27</f>
        <v>3</v>
      </c>
      <c r="H8606" s="5">
        <f t="shared" si="268"/>
        <v>14.461935545509572</v>
      </c>
      <c r="I8606" s="5">
        <f t="shared" si="269"/>
        <v>11.408655482114716</v>
      </c>
    </row>
    <row r="8607" spans="1:9" ht="25" customHeight="1">
      <c r="A8607" s="1"/>
      <c r="B8607" s="1">
        <v>391</v>
      </c>
      <c r="C8607" s="13" t="s">
        <v>47</v>
      </c>
      <c r="D8607" s="4">
        <v>45016</v>
      </c>
      <c r="E8607" s="4">
        <v>45037</v>
      </c>
      <c r="F8607" s="5">
        <v>7.4226951952720999</v>
      </c>
      <c r="G8607" s="5">
        <f>'PG facts'!F34</f>
        <v>7</v>
      </c>
      <c r="H8607" s="5">
        <f t="shared" si="268"/>
        <v>55.09640396191552</v>
      </c>
      <c r="I8607" s="5">
        <f t="shared" si="269"/>
        <v>51.958866366904701</v>
      </c>
    </row>
    <row r="8608" spans="1:9" ht="25" customHeight="1">
      <c r="A8608" s="1"/>
      <c r="B8608" s="1">
        <v>391</v>
      </c>
      <c r="C8608" s="13" t="s">
        <v>47</v>
      </c>
      <c r="D8608" s="4">
        <v>45107</v>
      </c>
      <c r="E8608" s="4">
        <v>45135</v>
      </c>
      <c r="F8608" s="5">
        <v>8.3743642737017066</v>
      </c>
      <c r="G8608" s="5">
        <f>'PG facts'!F41</f>
        <v>11</v>
      </c>
      <c r="H8608" s="5">
        <f t="shared" si="268"/>
        <v>70.129976988651507</v>
      </c>
      <c r="I8608" s="5">
        <f t="shared" si="269"/>
        <v>92.11800701071877</v>
      </c>
    </row>
    <row r="8609" spans="1:9" ht="25" customHeight="1">
      <c r="A8609" s="1"/>
      <c r="B8609" s="1">
        <v>391</v>
      </c>
      <c r="C8609" s="13" t="s">
        <v>47</v>
      </c>
      <c r="D8609" s="4">
        <v>45199</v>
      </c>
      <c r="E8609" s="4">
        <v>45217</v>
      </c>
      <c r="F8609" s="5">
        <v>7.2648038453100305</v>
      </c>
      <c r="G8609" s="5">
        <f>'PG facts'!F48</f>
        <v>5</v>
      </c>
      <c r="H8609" s="5">
        <f t="shared" si="268"/>
        <v>52.777374910831405</v>
      </c>
      <c r="I8609" s="5">
        <f t="shared" si="269"/>
        <v>36.324019226550149</v>
      </c>
    </row>
    <row r="8610" spans="1:9" ht="25" customHeight="1">
      <c r="A8610" s="1"/>
      <c r="B8610" s="1">
        <v>391</v>
      </c>
      <c r="C8610" s="13" t="s">
        <v>47</v>
      </c>
      <c r="D8610" s="4">
        <v>45291</v>
      </c>
      <c r="E8610" s="4">
        <v>45314</v>
      </c>
      <c r="F8610" s="5">
        <v>9.9248015735047268</v>
      </c>
      <c r="G8610" s="5">
        <f>'PG facts'!F55</f>
        <v>1</v>
      </c>
      <c r="H8610" s="5">
        <f t="shared" si="268"/>
        <v>98.501686273441905</v>
      </c>
      <c r="I8610" s="5">
        <f t="shared" si="269"/>
        <v>9.9248015735047268</v>
      </c>
    </row>
    <row r="8611" spans="1:9" ht="25" customHeight="1">
      <c r="A8611" s="1"/>
      <c r="B8611" s="1">
        <v>391</v>
      </c>
      <c r="C8611" s="13" t="s">
        <v>47</v>
      </c>
      <c r="D8611" s="4">
        <v>45382</v>
      </c>
      <c r="E8611" s="4">
        <v>45401</v>
      </c>
      <c r="F8611" s="5">
        <v>2.2273073989321102</v>
      </c>
      <c r="G8611" s="5">
        <f>'PG facts'!F62</f>
        <v>3</v>
      </c>
      <c r="H8611" s="5">
        <f t="shared" si="268"/>
        <v>4.9608982493377223</v>
      </c>
      <c r="I8611" s="5">
        <f t="shared" si="269"/>
        <v>6.6819221967963305</v>
      </c>
    </row>
    <row r="8612" spans="1:9" ht="25" customHeight="1">
      <c r="A8612" s="1"/>
      <c r="B8612" s="1">
        <v>391</v>
      </c>
      <c r="C8612" s="13" t="s">
        <v>47</v>
      </c>
      <c r="D8612" s="4">
        <v>45473</v>
      </c>
      <c r="E8612" s="4">
        <v>45503</v>
      </c>
      <c r="F8612" s="5">
        <v>0.79927457652468892</v>
      </c>
      <c r="G8612" s="5">
        <f>'PG facts'!F69</f>
        <v>3</v>
      </c>
      <c r="H8612" s="5">
        <f t="shared" si="268"/>
        <v>0.63883984867872079</v>
      </c>
      <c r="I8612" s="5">
        <f t="shared" si="269"/>
        <v>2.3978237295740668</v>
      </c>
    </row>
    <row r="8613" spans="1:9" ht="25" customHeight="1">
      <c r="A8613" s="1"/>
      <c r="B8613" s="1">
        <v>391</v>
      </c>
      <c r="C8613" s="13" t="s">
        <v>47</v>
      </c>
      <c r="D8613" s="4">
        <v>45565</v>
      </c>
      <c r="E8613" s="4">
        <v>45583</v>
      </c>
      <c r="F8613" s="5">
        <v>5.5874231845522981</v>
      </c>
      <c r="G8613" s="5">
        <f>'PG facts'!F76</f>
        <v>-2</v>
      </c>
      <c r="H8613" s="5">
        <f t="shared" si="268"/>
        <v>31.219297843272546</v>
      </c>
      <c r="I8613" s="5">
        <f t="shared" si="269"/>
        <v>-11.174846369104596</v>
      </c>
    </row>
    <row r="8614" spans="1:9" ht="25" customHeight="1">
      <c r="A8614" s="1"/>
      <c r="B8614" s="1">
        <v>391</v>
      </c>
      <c r="C8614" s="13" t="s">
        <v>47</v>
      </c>
      <c r="D8614" s="4">
        <v>45657</v>
      </c>
      <c r="E8614" s="4">
        <v>45679</v>
      </c>
      <c r="F8614" s="5">
        <v>3.2180230981944336</v>
      </c>
      <c r="G8614" s="5">
        <f>'PG facts'!F83</f>
        <v>2</v>
      </c>
      <c r="H8614" s="5">
        <f t="shared" si="268"/>
        <v>10.355672660512901</v>
      </c>
      <c r="I8614" s="5">
        <f t="shared" si="269"/>
        <v>6.4360461963888671</v>
      </c>
    </row>
    <row r="8615" spans="1:9" ht="25" customHeight="1">
      <c r="A8615" s="1"/>
      <c r="B8615" s="1">
        <v>391</v>
      </c>
      <c r="C8615" s="13" t="s">
        <v>47</v>
      </c>
      <c r="D8615" s="4">
        <v>45747</v>
      </c>
      <c r="E8615" s="4">
        <v>45771</v>
      </c>
      <c r="F8615" s="5">
        <v>7.2806297567527212</v>
      </c>
      <c r="G8615" s="5">
        <f>'PG facts'!F90</f>
        <v>2</v>
      </c>
      <c r="H8615" s="5">
        <f t="shared" si="268"/>
        <v>53.007569654913191</v>
      </c>
      <c r="I8615" s="5">
        <f t="shared" si="269"/>
        <v>14.561259513505442</v>
      </c>
    </row>
    <row r="8616" spans="1:9" ht="25" customHeight="1">
      <c r="A8616" s="1"/>
      <c r="B8616" s="1">
        <v>391</v>
      </c>
      <c r="C8616" s="13" t="s">
        <v>47</v>
      </c>
      <c r="D8616" s="4">
        <v>45838</v>
      </c>
      <c r="E8616" s="4">
        <v>45867</v>
      </c>
      <c r="F8616" s="5">
        <v>8.972706279503285</v>
      </c>
      <c r="G8616" s="5">
        <f>'PG facts'!F97</f>
        <v>1</v>
      </c>
      <c r="H8616" s="5">
        <f t="shared" si="268"/>
        <v>80.509457978237677</v>
      </c>
      <c r="I8616" s="5">
        <f t="shared" si="269"/>
        <v>8.972706279503285</v>
      </c>
    </row>
    <row r="8617" spans="1:9" ht="25" customHeight="1">
      <c r="A8617" s="1"/>
      <c r="B8617" s="1">
        <v>391</v>
      </c>
      <c r="C8617" s="13" t="s">
        <v>47</v>
      </c>
      <c r="D8617" s="4">
        <v>45930</v>
      </c>
      <c r="E8617" s="4">
        <v>45954</v>
      </c>
      <c r="F8617" s="5">
        <v>6.4839354424026885</v>
      </c>
      <c r="G8617" s="5">
        <f>'PG facts'!F104</f>
        <v>6</v>
      </c>
      <c r="H8617" s="5">
        <f t="shared" si="268"/>
        <v>42.041418821245749</v>
      </c>
      <c r="I8617" s="5">
        <f t="shared" si="269"/>
        <v>38.903612654416129</v>
      </c>
    </row>
    <row r="8618" spans="1:9" ht="25" customHeight="1">
      <c r="A8618" s="1"/>
      <c r="B8618" s="1">
        <v>391</v>
      </c>
      <c r="C8618" s="13" t="s">
        <v>50</v>
      </c>
      <c r="D8618" s="4">
        <v>44742</v>
      </c>
      <c r="E8618" s="4">
        <v>44771</v>
      </c>
      <c r="F8618" s="5">
        <v>6.658436933295464</v>
      </c>
      <c r="G8618" s="5">
        <f>'PG facts'!F13</f>
        <v>0</v>
      </c>
      <c r="H8618" s="5">
        <f t="shared" si="268"/>
        <v>44.334782394673105</v>
      </c>
      <c r="I8618" s="5">
        <f t="shared" si="269"/>
        <v>0</v>
      </c>
    </row>
    <row r="8619" spans="1:9" ht="25" customHeight="1">
      <c r="A8619" s="1"/>
      <c r="B8619" s="1">
        <v>391</v>
      </c>
      <c r="C8619" s="13" t="s">
        <v>50</v>
      </c>
      <c r="D8619" s="4">
        <v>44834</v>
      </c>
      <c r="E8619" s="4">
        <v>44853</v>
      </c>
      <c r="F8619" s="5">
        <v>3.235995481738696</v>
      </c>
      <c r="G8619" s="5">
        <f>'PG facts'!F20</f>
        <v>4</v>
      </c>
      <c r="H8619" s="5">
        <f t="shared" si="268"/>
        <v>10.471666757833255</v>
      </c>
      <c r="I8619" s="5">
        <f t="shared" si="269"/>
        <v>12.943981926954784</v>
      </c>
    </row>
    <row r="8620" spans="1:9" ht="25" customHeight="1">
      <c r="A8620" s="1"/>
      <c r="B8620" s="1">
        <v>391</v>
      </c>
      <c r="C8620" s="13" t="s">
        <v>50</v>
      </c>
      <c r="D8620" s="4">
        <v>44926</v>
      </c>
      <c r="E8620" s="4">
        <v>44945</v>
      </c>
      <c r="F8620" s="5">
        <v>3.5533938473930382</v>
      </c>
      <c r="G8620" s="5">
        <f>'PG facts'!F27</f>
        <v>3</v>
      </c>
      <c r="H8620" s="5">
        <f t="shared" si="268"/>
        <v>12.626607834690699</v>
      </c>
      <c r="I8620" s="5">
        <f t="shared" si="269"/>
        <v>10.660181542179114</v>
      </c>
    </row>
    <row r="8621" spans="1:9" ht="25" customHeight="1">
      <c r="A8621" s="1"/>
      <c r="B8621" s="1">
        <v>391</v>
      </c>
      <c r="C8621" s="13" t="s">
        <v>50</v>
      </c>
      <c r="D8621" s="4">
        <v>45016</v>
      </c>
      <c r="E8621" s="4">
        <v>45037</v>
      </c>
      <c r="F8621" s="5">
        <v>3.8028851607049052</v>
      </c>
      <c r="G8621" s="5">
        <f>'PG facts'!F34</f>
        <v>7</v>
      </c>
      <c r="H8621" s="5">
        <f t="shared" si="268"/>
        <v>14.461935545509572</v>
      </c>
      <c r="I8621" s="5">
        <f t="shared" si="269"/>
        <v>26.620196124934338</v>
      </c>
    </row>
    <row r="8622" spans="1:9" ht="25" customHeight="1">
      <c r="A8622" s="1"/>
      <c r="B8622" s="1">
        <v>391</v>
      </c>
      <c r="C8622" s="13" t="s">
        <v>50</v>
      </c>
      <c r="D8622" s="4">
        <v>45107</v>
      </c>
      <c r="E8622" s="4">
        <v>45135</v>
      </c>
      <c r="F8622" s="5">
        <v>7.4226951952720999</v>
      </c>
      <c r="G8622" s="5">
        <f>'PG facts'!F41</f>
        <v>11</v>
      </c>
      <c r="H8622" s="5">
        <f t="shared" si="268"/>
        <v>55.09640396191552</v>
      </c>
      <c r="I8622" s="5">
        <f t="shared" si="269"/>
        <v>81.649647147993093</v>
      </c>
    </row>
    <row r="8623" spans="1:9" ht="25" customHeight="1">
      <c r="A8623" s="1"/>
      <c r="B8623" s="1">
        <v>391</v>
      </c>
      <c r="C8623" s="13" t="s">
        <v>50</v>
      </c>
      <c r="D8623" s="4">
        <v>45199</v>
      </c>
      <c r="E8623" s="4">
        <v>45217</v>
      </c>
      <c r="F8623" s="5">
        <v>8.3743642737017066</v>
      </c>
      <c r="G8623" s="5">
        <f>'PG facts'!F48</f>
        <v>5</v>
      </c>
      <c r="H8623" s="5">
        <f t="shared" si="268"/>
        <v>70.129976988651507</v>
      </c>
      <c r="I8623" s="5">
        <f t="shared" si="269"/>
        <v>41.871821368508535</v>
      </c>
    </row>
    <row r="8624" spans="1:9" ht="25" customHeight="1">
      <c r="A8624" s="1"/>
      <c r="B8624" s="1">
        <v>391</v>
      </c>
      <c r="C8624" s="13" t="s">
        <v>50</v>
      </c>
      <c r="D8624" s="4">
        <v>45291</v>
      </c>
      <c r="E8624" s="4">
        <v>45314</v>
      </c>
      <c r="F8624" s="5">
        <v>7.2648038453100305</v>
      </c>
      <c r="G8624" s="5">
        <f>'PG facts'!F55</f>
        <v>1</v>
      </c>
      <c r="H8624" s="5">
        <f t="shared" si="268"/>
        <v>52.777374910831405</v>
      </c>
      <c r="I8624" s="5">
        <f t="shared" si="269"/>
        <v>7.2648038453100305</v>
      </c>
    </row>
    <row r="8625" spans="1:9" ht="25" customHeight="1">
      <c r="A8625" s="1"/>
      <c r="B8625" s="1">
        <v>391</v>
      </c>
      <c r="C8625" s="13" t="s">
        <v>50</v>
      </c>
      <c r="D8625" s="4">
        <v>45382</v>
      </c>
      <c r="E8625" s="4">
        <v>45401</v>
      </c>
      <c r="F8625" s="5">
        <v>9.9248015735047268</v>
      </c>
      <c r="G8625" s="5">
        <f>'PG facts'!F62</f>
        <v>3</v>
      </c>
      <c r="H8625" s="5">
        <f t="shared" si="268"/>
        <v>98.501686273441905</v>
      </c>
      <c r="I8625" s="5">
        <f t="shared" si="269"/>
        <v>29.77440472051418</v>
      </c>
    </row>
    <row r="8626" spans="1:9" ht="25" customHeight="1">
      <c r="A8626" s="1"/>
      <c r="B8626" s="1">
        <v>391</v>
      </c>
      <c r="C8626" s="13" t="s">
        <v>50</v>
      </c>
      <c r="D8626" s="4">
        <v>45473</v>
      </c>
      <c r="E8626" s="4">
        <v>45503</v>
      </c>
      <c r="F8626" s="5">
        <v>2.2273073989321102</v>
      </c>
      <c r="G8626" s="5">
        <f>'PG facts'!F69</f>
        <v>3</v>
      </c>
      <c r="H8626" s="5">
        <f t="shared" si="268"/>
        <v>4.9608982493377223</v>
      </c>
      <c r="I8626" s="5">
        <f t="shared" si="269"/>
        <v>6.6819221967963305</v>
      </c>
    </row>
    <row r="8627" spans="1:9" ht="25" customHeight="1">
      <c r="A8627" s="1"/>
      <c r="B8627" s="1">
        <v>391</v>
      </c>
      <c r="C8627" s="13" t="s">
        <v>50</v>
      </c>
      <c r="D8627" s="4">
        <v>45565</v>
      </c>
      <c r="E8627" s="4">
        <v>45583</v>
      </c>
      <c r="F8627" s="5">
        <v>0.79927457652468892</v>
      </c>
      <c r="G8627" s="5">
        <f>'PG facts'!F76</f>
        <v>-2</v>
      </c>
      <c r="H8627" s="5">
        <f t="shared" si="268"/>
        <v>0.63883984867872079</v>
      </c>
      <c r="I8627" s="5">
        <f t="shared" si="269"/>
        <v>-1.5985491530493778</v>
      </c>
    </row>
    <row r="8628" spans="1:9" ht="25" customHeight="1">
      <c r="A8628" s="1"/>
      <c r="B8628" s="1">
        <v>391</v>
      </c>
      <c r="C8628" s="13" t="s">
        <v>50</v>
      </c>
      <c r="D8628" s="4">
        <v>45657</v>
      </c>
      <c r="E8628" s="4">
        <v>45679</v>
      </c>
      <c r="F8628" s="5">
        <v>5.5874231845522981</v>
      </c>
      <c r="G8628" s="5">
        <f>'PG facts'!F83</f>
        <v>2</v>
      </c>
      <c r="H8628" s="5">
        <f t="shared" si="268"/>
        <v>31.219297843272546</v>
      </c>
      <c r="I8628" s="5">
        <f t="shared" si="269"/>
        <v>11.174846369104596</v>
      </c>
    </row>
    <row r="8629" spans="1:9" ht="25" customHeight="1">
      <c r="A8629" s="1"/>
      <c r="B8629" s="1">
        <v>391</v>
      </c>
      <c r="C8629" s="13" t="s">
        <v>50</v>
      </c>
      <c r="D8629" s="4">
        <v>45747</v>
      </c>
      <c r="E8629" s="4">
        <v>45771</v>
      </c>
      <c r="F8629" s="5">
        <v>3.2180230981944336</v>
      </c>
      <c r="G8629" s="5">
        <f>'PG facts'!F90</f>
        <v>2</v>
      </c>
      <c r="H8629" s="5">
        <f t="shared" si="268"/>
        <v>10.355672660512901</v>
      </c>
      <c r="I8629" s="5">
        <f t="shared" si="269"/>
        <v>6.4360461963888671</v>
      </c>
    </row>
    <row r="8630" spans="1:9" ht="25" customHeight="1">
      <c r="A8630" s="1"/>
      <c r="B8630" s="1">
        <v>391</v>
      </c>
      <c r="C8630" s="13" t="s">
        <v>50</v>
      </c>
      <c r="D8630" s="4">
        <v>45838</v>
      </c>
      <c r="E8630" s="4">
        <v>45867</v>
      </c>
      <c r="F8630" s="5">
        <v>7.2806297567527212</v>
      </c>
      <c r="G8630" s="5">
        <f>'PG facts'!F97</f>
        <v>1</v>
      </c>
      <c r="H8630" s="5">
        <f t="shared" si="268"/>
        <v>53.007569654913191</v>
      </c>
      <c r="I8630" s="5">
        <f t="shared" si="269"/>
        <v>7.2806297567527212</v>
      </c>
    </row>
    <row r="8631" spans="1:9" ht="25" customHeight="1">
      <c r="A8631" s="1"/>
      <c r="B8631" s="1">
        <v>391</v>
      </c>
      <c r="C8631" s="13" t="s">
        <v>50</v>
      </c>
      <c r="D8631" s="4">
        <v>45930</v>
      </c>
      <c r="E8631" s="4">
        <v>45954</v>
      </c>
      <c r="F8631" s="5">
        <v>8.972706279503285</v>
      </c>
      <c r="G8631" s="5">
        <f>'PG facts'!F104</f>
        <v>6</v>
      </c>
      <c r="H8631" s="5">
        <f t="shared" si="268"/>
        <v>80.509457978237677</v>
      </c>
      <c r="I8631" s="5">
        <f t="shared" si="269"/>
        <v>53.83623767701971</v>
      </c>
    </row>
    <row r="8632" spans="1:9" ht="25" customHeight="1">
      <c r="A8632" s="1"/>
      <c r="B8632" s="1">
        <v>392</v>
      </c>
      <c r="C8632" s="13" t="s">
        <v>47</v>
      </c>
      <c r="D8632" s="4">
        <v>44651</v>
      </c>
      <c r="E8632" s="4">
        <v>44671</v>
      </c>
      <c r="F8632" s="5">
        <v>6.658436933295464</v>
      </c>
      <c r="G8632" s="5">
        <f>'PG facts'!F6</f>
        <v>3</v>
      </c>
      <c r="H8632" s="5">
        <f t="shared" si="268"/>
        <v>44.334782394673105</v>
      </c>
      <c r="I8632" s="5">
        <f t="shared" si="269"/>
        <v>19.975310799886394</v>
      </c>
    </row>
    <row r="8633" spans="1:9" ht="25" customHeight="1">
      <c r="A8633" s="1"/>
      <c r="B8633" s="1">
        <v>392</v>
      </c>
      <c r="C8633" s="13" t="s">
        <v>47</v>
      </c>
      <c r="D8633" s="4">
        <v>44742</v>
      </c>
      <c r="E8633" s="4">
        <v>44771</v>
      </c>
      <c r="F8633" s="5">
        <v>3.235995481738696</v>
      </c>
      <c r="G8633" s="5">
        <f>'PG facts'!F13</f>
        <v>0</v>
      </c>
      <c r="H8633" s="5">
        <f t="shared" si="268"/>
        <v>10.471666757833255</v>
      </c>
      <c r="I8633" s="5">
        <f t="shared" si="269"/>
        <v>0</v>
      </c>
    </row>
    <row r="8634" spans="1:9" ht="25" customHeight="1">
      <c r="A8634" s="1"/>
      <c r="B8634" s="1">
        <v>392</v>
      </c>
      <c r="C8634" s="13" t="s">
        <v>47</v>
      </c>
      <c r="D8634" s="4">
        <v>44834</v>
      </c>
      <c r="E8634" s="4">
        <v>44853</v>
      </c>
      <c r="F8634" s="5">
        <v>3.5533938473930382</v>
      </c>
      <c r="G8634" s="5">
        <f>'PG facts'!F20</f>
        <v>4</v>
      </c>
      <c r="H8634" s="5">
        <f t="shared" si="268"/>
        <v>12.626607834690699</v>
      </c>
      <c r="I8634" s="5">
        <f t="shared" si="269"/>
        <v>14.213575389572153</v>
      </c>
    </row>
    <row r="8635" spans="1:9" ht="25" customHeight="1">
      <c r="A8635" s="1"/>
      <c r="B8635" s="1">
        <v>392</v>
      </c>
      <c r="C8635" s="13" t="s">
        <v>47</v>
      </c>
      <c r="D8635" s="4">
        <v>44926</v>
      </c>
      <c r="E8635" s="4">
        <v>44945</v>
      </c>
      <c r="F8635" s="5">
        <v>3.8028851607049052</v>
      </c>
      <c r="G8635" s="5">
        <f>'PG facts'!F27</f>
        <v>3</v>
      </c>
      <c r="H8635" s="5">
        <f t="shared" si="268"/>
        <v>14.461935545509572</v>
      </c>
      <c r="I8635" s="5">
        <f t="shared" si="269"/>
        <v>11.408655482114716</v>
      </c>
    </row>
    <row r="8636" spans="1:9" ht="25" customHeight="1">
      <c r="A8636" s="1"/>
      <c r="B8636" s="1">
        <v>392</v>
      </c>
      <c r="C8636" s="13" t="s">
        <v>47</v>
      </c>
      <c r="D8636" s="4">
        <v>45016</v>
      </c>
      <c r="E8636" s="4">
        <v>45037</v>
      </c>
      <c r="F8636" s="5">
        <v>7.4226951952720999</v>
      </c>
      <c r="G8636" s="5">
        <f>'PG facts'!F34</f>
        <v>7</v>
      </c>
      <c r="H8636" s="5">
        <f t="shared" si="268"/>
        <v>55.09640396191552</v>
      </c>
      <c r="I8636" s="5">
        <f t="shared" si="269"/>
        <v>51.958866366904701</v>
      </c>
    </row>
    <row r="8637" spans="1:9" ht="25" customHeight="1">
      <c r="A8637" s="1"/>
      <c r="B8637" s="1">
        <v>392</v>
      </c>
      <c r="C8637" s="13" t="s">
        <v>47</v>
      </c>
      <c r="D8637" s="4">
        <v>45107</v>
      </c>
      <c r="E8637" s="4">
        <v>45135</v>
      </c>
      <c r="F8637" s="5">
        <v>8.3743642737017066</v>
      </c>
      <c r="G8637" s="5">
        <f>'PG facts'!F41</f>
        <v>11</v>
      </c>
      <c r="H8637" s="5">
        <f t="shared" si="268"/>
        <v>70.129976988651507</v>
      </c>
      <c r="I8637" s="5">
        <f t="shared" si="269"/>
        <v>92.11800701071877</v>
      </c>
    </row>
    <row r="8638" spans="1:9" ht="25" customHeight="1">
      <c r="A8638" s="1"/>
      <c r="B8638" s="1">
        <v>392</v>
      </c>
      <c r="C8638" s="13" t="s">
        <v>47</v>
      </c>
      <c r="D8638" s="4">
        <v>45199</v>
      </c>
      <c r="E8638" s="4">
        <v>45217</v>
      </c>
      <c r="F8638" s="5">
        <v>7.2648038453100305</v>
      </c>
      <c r="G8638" s="5">
        <f>'PG facts'!F48</f>
        <v>5</v>
      </c>
      <c r="H8638" s="5">
        <f t="shared" si="268"/>
        <v>52.777374910831405</v>
      </c>
      <c r="I8638" s="5">
        <f t="shared" si="269"/>
        <v>36.324019226550149</v>
      </c>
    </row>
    <row r="8639" spans="1:9" ht="25" customHeight="1">
      <c r="A8639" s="1"/>
      <c r="B8639" s="1">
        <v>392</v>
      </c>
      <c r="C8639" s="13" t="s">
        <v>47</v>
      </c>
      <c r="D8639" s="4">
        <v>45291</v>
      </c>
      <c r="E8639" s="4">
        <v>45314</v>
      </c>
      <c r="F8639" s="5">
        <v>9.9248015735047268</v>
      </c>
      <c r="G8639" s="5">
        <f>'PG facts'!F55</f>
        <v>1</v>
      </c>
      <c r="H8639" s="5">
        <f t="shared" si="268"/>
        <v>98.501686273441905</v>
      </c>
      <c r="I8639" s="5">
        <f t="shared" si="269"/>
        <v>9.9248015735047268</v>
      </c>
    </row>
    <row r="8640" spans="1:9" ht="25" customHeight="1">
      <c r="A8640" s="1"/>
      <c r="B8640" s="1">
        <v>392</v>
      </c>
      <c r="C8640" s="13" t="s">
        <v>47</v>
      </c>
      <c r="D8640" s="4">
        <v>45382</v>
      </c>
      <c r="E8640" s="4">
        <v>45401</v>
      </c>
      <c r="F8640" s="5">
        <v>2.2273073989321102</v>
      </c>
      <c r="G8640" s="5">
        <f>'PG facts'!F62</f>
        <v>3</v>
      </c>
      <c r="H8640" s="5">
        <f t="shared" si="268"/>
        <v>4.9608982493377223</v>
      </c>
      <c r="I8640" s="5">
        <f t="shared" si="269"/>
        <v>6.6819221967963305</v>
      </c>
    </row>
    <row r="8641" spans="1:9" ht="25" customHeight="1">
      <c r="A8641" s="1"/>
      <c r="B8641" s="1">
        <v>392</v>
      </c>
      <c r="C8641" s="13" t="s">
        <v>47</v>
      </c>
      <c r="D8641" s="4">
        <v>45473</v>
      </c>
      <c r="E8641" s="4">
        <v>45503</v>
      </c>
      <c r="F8641" s="5">
        <v>0.79927457652468892</v>
      </c>
      <c r="G8641" s="5">
        <f>'PG facts'!F69</f>
        <v>3</v>
      </c>
      <c r="H8641" s="5">
        <f t="shared" si="268"/>
        <v>0.63883984867872079</v>
      </c>
      <c r="I8641" s="5">
        <f t="shared" si="269"/>
        <v>2.3978237295740668</v>
      </c>
    </row>
    <row r="8642" spans="1:9" ht="25" customHeight="1">
      <c r="A8642" s="1"/>
      <c r="B8642" s="1">
        <v>392</v>
      </c>
      <c r="C8642" s="13" t="s">
        <v>47</v>
      </c>
      <c r="D8642" s="4">
        <v>45565</v>
      </c>
      <c r="E8642" s="4">
        <v>45583</v>
      </c>
      <c r="F8642" s="5">
        <v>5.5874231845522981</v>
      </c>
      <c r="G8642" s="5">
        <f>'PG facts'!F76</f>
        <v>-2</v>
      </c>
      <c r="H8642" s="5">
        <f t="shared" si="268"/>
        <v>31.219297843272546</v>
      </c>
      <c r="I8642" s="5">
        <f t="shared" si="269"/>
        <v>-11.174846369104596</v>
      </c>
    </row>
    <row r="8643" spans="1:9" ht="25" customHeight="1">
      <c r="A8643" s="1"/>
      <c r="B8643" s="1">
        <v>392</v>
      </c>
      <c r="C8643" s="13" t="s">
        <v>47</v>
      </c>
      <c r="D8643" s="4">
        <v>45657</v>
      </c>
      <c r="E8643" s="4">
        <v>45679</v>
      </c>
      <c r="F8643" s="5">
        <v>3.2180230981944336</v>
      </c>
      <c r="G8643" s="5">
        <f>'PG facts'!F83</f>
        <v>2</v>
      </c>
      <c r="H8643" s="5">
        <f t="shared" si="268"/>
        <v>10.355672660512901</v>
      </c>
      <c r="I8643" s="5">
        <f t="shared" si="269"/>
        <v>6.4360461963888671</v>
      </c>
    </row>
    <row r="8644" spans="1:9" ht="25" customHeight="1">
      <c r="A8644" s="1"/>
      <c r="B8644" s="1">
        <v>392</v>
      </c>
      <c r="C8644" s="13" t="s">
        <v>47</v>
      </c>
      <c r="D8644" s="4">
        <v>45747</v>
      </c>
      <c r="E8644" s="4">
        <v>45771</v>
      </c>
      <c r="F8644" s="5">
        <v>7.2806297567527212</v>
      </c>
      <c r="G8644" s="5">
        <f>'PG facts'!F90</f>
        <v>2</v>
      </c>
      <c r="H8644" s="5">
        <f t="shared" si="268"/>
        <v>53.007569654913191</v>
      </c>
      <c r="I8644" s="5">
        <f t="shared" si="269"/>
        <v>14.561259513505442</v>
      </c>
    </row>
    <row r="8645" spans="1:9" ht="25" customHeight="1">
      <c r="A8645" s="1"/>
      <c r="B8645" s="1">
        <v>392</v>
      </c>
      <c r="C8645" s="13" t="s">
        <v>47</v>
      </c>
      <c r="D8645" s="4">
        <v>45838</v>
      </c>
      <c r="E8645" s="4">
        <v>45867</v>
      </c>
      <c r="F8645" s="5">
        <v>8.972706279503285</v>
      </c>
      <c r="G8645" s="5">
        <f>'PG facts'!F97</f>
        <v>1</v>
      </c>
      <c r="H8645" s="5">
        <f t="shared" si="268"/>
        <v>80.509457978237677</v>
      </c>
      <c r="I8645" s="5">
        <f t="shared" si="269"/>
        <v>8.972706279503285</v>
      </c>
    </row>
    <row r="8646" spans="1:9" ht="25" customHeight="1">
      <c r="A8646" s="1"/>
      <c r="B8646" s="1">
        <v>392</v>
      </c>
      <c r="C8646" s="13" t="s">
        <v>47</v>
      </c>
      <c r="D8646" s="4">
        <v>45930</v>
      </c>
      <c r="E8646" s="4">
        <v>45954</v>
      </c>
      <c r="F8646" s="5">
        <v>6.4839354424026885</v>
      </c>
      <c r="G8646" s="5">
        <f>'PG facts'!F104</f>
        <v>6</v>
      </c>
      <c r="H8646" s="5">
        <f t="shared" ref="H8646:H8709" si="270">F8646^2</f>
        <v>42.041418821245749</v>
      </c>
      <c r="I8646" s="5">
        <f t="shared" ref="I8646:I8709" si="271">F8646*G8646</f>
        <v>38.903612654416129</v>
      </c>
    </row>
    <row r="8647" spans="1:9" ht="25" customHeight="1">
      <c r="A8647" s="1"/>
      <c r="B8647" s="1">
        <v>392</v>
      </c>
      <c r="C8647" s="13" t="s">
        <v>50</v>
      </c>
      <c r="D8647" s="4">
        <v>44742</v>
      </c>
      <c r="E8647" s="4">
        <v>44771</v>
      </c>
      <c r="F8647" s="5">
        <v>6.658436933295464</v>
      </c>
      <c r="G8647" s="5">
        <f>'PG facts'!F13</f>
        <v>0</v>
      </c>
      <c r="H8647" s="5">
        <f t="shared" si="270"/>
        <v>44.334782394673105</v>
      </c>
      <c r="I8647" s="5">
        <f t="shared" si="271"/>
        <v>0</v>
      </c>
    </row>
    <row r="8648" spans="1:9" ht="25" customHeight="1">
      <c r="A8648" s="1"/>
      <c r="B8648" s="1">
        <v>392</v>
      </c>
      <c r="C8648" s="13" t="s">
        <v>50</v>
      </c>
      <c r="D8648" s="4">
        <v>44834</v>
      </c>
      <c r="E8648" s="4">
        <v>44853</v>
      </c>
      <c r="F8648" s="5">
        <v>3.235995481738696</v>
      </c>
      <c r="G8648" s="5">
        <f>'PG facts'!F20</f>
        <v>4</v>
      </c>
      <c r="H8648" s="5">
        <f t="shared" si="270"/>
        <v>10.471666757833255</v>
      </c>
      <c r="I8648" s="5">
        <f t="shared" si="271"/>
        <v>12.943981926954784</v>
      </c>
    </row>
    <row r="8649" spans="1:9" ht="25" customHeight="1">
      <c r="A8649" s="1"/>
      <c r="B8649" s="1">
        <v>392</v>
      </c>
      <c r="C8649" s="13" t="s">
        <v>50</v>
      </c>
      <c r="D8649" s="4">
        <v>44926</v>
      </c>
      <c r="E8649" s="4">
        <v>44945</v>
      </c>
      <c r="F8649" s="5">
        <v>3.5533938473930382</v>
      </c>
      <c r="G8649" s="5">
        <f>'PG facts'!F27</f>
        <v>3</v>
      </c>
      <c r="H8649" s="5">
        <f t="shared" si="270"/>
        <v>12.626607834690699</v>
      </c>
      <c r="I8649" s="5">
        <f t="shared" si="271"/>
        <v>10.660181542179114</v>
      </c>
    </row>
    <row r="8650" spans="1:9" ht="25" customHeight="1">
      <c r="A8650" s="1"/>
      <c r="B8650" s="1">
        <v>392</v>
      </c>
      <c r="C8650" s="13" t="s">
        <v>50</v>
      </c>
      <c r="D8650" s="4">
        <v>45016</v>
      </c>
      <c r="E8650" s="4">
        <v>45037</v>
      </c>
      <c r="F8650" s="5">
        <v>3.8028851607049052</v>
      </c>
      <c r="G8650" s="5">
        <f>'PG facts'!F34</f>
        <v>7</v>
      </c>
      <c r="H8650" s="5">
        <f t="shared" si="270"/>
        <v>14.461935545509572</v>
      </c>
      <c r="I8650" s="5">
        <f t="shared" si="271"/>
        <v>26.620196124934338</v>
      </c>
    </row>
    <row r="8651" spans="1:9" ht="25" customHeight="1">
      <c r="A8651" s="1"/>
      <c r="B8651" s="1">
        <v>392</v>
      </c>
      <c r="C8651" s="13" t="s">
        <v>50</v>
      </c>
      <c r="D8651" s="4">
        <v>45107</v>
      </c>
      <c r="E8651" s="4">
        <v>45135</v>
      </c>
      <c r="F8651" s="5">
        <v>7.4226951952720999</v>
      </c>
      <c r="G8651" s="5">
        <f>'PG facts'!F41</f>
        <v>11</v>
      </c>
      <c r="H8651" s="5">
        <f t="shared" si="270"/>
        <v>55.09640396191552</v>
      </c>
      <c r="I8651" s="5">
        <f t="shared" si="271"/>
        <v>81.649647147993093</v>
      </c>
    </row>
    <row r="8652" spans="1:9" ht="25" customHeight="1">
      <c r="A8652" s="1"/>
      <c r="B8652" s="1">
        <v>392</v>
      </c>
      <c r="C8652" s="13" t="s">
        <v>50</v>
      </c>
      <c r="D8652" s="4">
        <v>45199</v>
      </c>
      <c r="E8652" s="4">
        <v>45217</v>
      </c>
      <c r="F8652" s="5">
        <v>8.3743642737017066</v>
      </c>
      <c r="G8652" s="5">
        <f>'PG facts'!F48</f>
        <v>5</v>
      </c>
      <c r="H8652" s="5">
        <f t="shared" si="270"/>
        <v>70.129976988651507</v>
      </c>
      <c r="I8652" s="5">
        <f t="shared" si="271"/>
        <v>41.871821368508535</v>
      </c>
    </row>
    <row r="8653" spans="1:9" ht="25" customHeight="1">
      <c r="A8653" s="1"/>
      <c r="B8653" s="1">
        <v>392</v>
      </c>
      <c r="C8653" s="13" t="s">
        <v>50</v>
      </c>
      <c r="D8653" s="4">
        <v>45291</v>
      </c>
      <c r="E8653" s="4">
        <v>45314</v>
      </c>
      <c r="F8653" s="5">
        <v>7.2648038453100305</v>
      </c>
      <c r="G8653" s="5">
        <f>'PG facts'!F55</f>
        <v>1</v>
      </c>
      <c r="H8653" s="5">
        <f t="shared" si="270"/>
        <v>52.777374910831405</v>
      </c>
      <c r="I8653" s="5">
        <f t="shared" si="271"/>
        <v>7.2648038453100305</v>
      </c>
    </row>
    <row r="8654" spans="1:9" ht="25" customHeight="1">
      <c r="A8654" s="1"/>
      <c r="B8654" s="1">
        <v>392</v>
      </c>
      <c r="C8654" s="13" t="s">
        <v>50</v>
      </c>
      <c r="D8654" s="4">
        <v>45382</v>
      </c>
      <c r="E8654" s="4">
        <v>45401</v>
      </c>
      <c r="F8654" s="5">
        <v>9.9248015735047268</v>
      </c>
      <c r="G8654" s="5">
        <f>'PG facts'!F62</f>
        <v>3</v>
      </c>
      <c r="H8654" s="5">
        <f t="shared" si="270"/>
        <v>98.501686273441905</v>
      </c>
      <c r="I8654" s="5">
        <f t="shared" si="271"/>
        <v>29.77440472051418</v>
      </c>
    </row>
    <row r="8655" spans="1:9" ht="25" customHeight="1">
      <c r="A8655" s="1"/>
      <c r="B8655" s="1">
        <v>392</v>
      </c>
      <c r="C8655" s="13" t="s">
        <v>50</v>
      </c>
      <c r="D8655" s="4">
        <v>45473</v>
      </c>
      <c r="E8655" s="4">
        <v>45503</v>
      </c>
      <c r="F8655" s="5">
        <v>2.2273073989321102</v>
      </c>
      <c r="G8655" s="5">
        <f>'PG facts'!F69</f>
        <v>3</v>
      </c>
      <c r="H8655" s="5">
        <f t="shared" si="270"/>
        <v>4.9608982493377223</v>
      </c>
      <c r="I8655" s="5">
        <f t="shared" si="271"/>
        <v>6.6819221967963305</v>
      </c>
    </row>
    <row r="8656" spans="1:9" ht="25" customHeight="1">
      <c r="A8656" s="1"/>
      <c r="B8656" s="1">
        <v>392</v>
      </c>
      <c r="C8656" s="13" t="s">
        <v>50</v>
      </c>
      <c r="D8656" s="4">
        <v>45565</v>
      </c>
      <c r="E8656" s="4">
        <v>45583</v>
      </c>
      <c r="F8656" s="5">
        <v>0.79927457652468892</v>
      </c>
      <c r="G8656" s="5">
        <f>'PG facts'!F76</f>
        <v>-2</v>
      </c>
      <c r="H8656" s="5">
        <f t="shared" si="270"/>
        <v>0.63883984867872079</v>
      </c>
      <c r="I8656" s="5">
        <f t="shared" si="271"/>
        <v>-1.5985491530493778</v>
      </c>
    </row>
    <row r="8657" spans="1:9" ht="25" customHeight="1">
      <c r="A8657" s="1"/>
      <c r="B8657" s="1">
        <v>392</v>
      </c>
      <c r="C8657" s="13" t="s">
        <v>50</v>
      </c>
      <c r="D8657" s="4">
        <v>45657</v>
      </c>
      <c r="E8657" s="4">
        <v>45679</v>
      </c>
      <c r="F8657" s="5">
        <v>5.5874231845522981</v>
      </c>
      <c r="G8657" s="5">
        <f>'PG facts'!F83</f>
        <v>2</v>
      </c>
      <c r="H8657" s="5">
        <f t="shared" si="270"/>
        <v>31.219297843272546</v>
      </c>
      <c r="I8657" s="5">
        <f t="shared" si="271"/>
        <v>11.174846369104596</v>
      </c>
    </row>
    <row r="8658" spans="1:9" ht="25" customHeight="1">
      <c r="A8658" s="1"/>
      <c r="B8658" s="1">
        <v>392</v>
      </c>
      <c r="C8658" s="13" t="s">
        <v>50</v>
      </c>
      <c r="D8658" s="4">
        <v>45747</v>
      </c>
      <c r="E8658" s="4">
        <v>45771</v>
      </c>
      <c r="F8658" s="5">
        <v>3.2180230981944336</v>
      </c>
      <c r="G8658" s="5">
        <f>'PG facts'!F90</f>
        <v>2</v>
      </c>
      <c r="H8658" s="5">
        <f t="shared" si="270"/>
        <v>10.355672660512901</v>
      </c>
      <c r="I8658" s="5">
        <f t="shared" si="271"/>
        <v>6.4360461963888671</v>
      </c>
    </row>
    <row r="8659" spans="1:9" ht="25" customHeight="1">
      <c r="A8659" s="1"/>
      <c r="B8659" s="1">
        <v>392</v>
      </c>
      <c r="C8659" s="13" t="s">
        <v>50</v>
      </c>
      <c r="D8659" s="4">
        <v>45838</v>
      </c>
      <c r="E8659" s="4">
        <v>45867</v>
      </c>
      <c r="F8659" s="5">
        <v>7.2806297567527212</v>
      </c>
      <c r="G8659" s="5">
        <f>'PG facts'!F97</f>
        <v>1</v>
      </c>
      <c r="H8659" s="5">
        <f t="shared" si="270"/>
        <v>53.007569654913191</v>
      </c>
      <c r="I8659" s="5">
        <f t="shared" si="271"/>
        <v>7.2806297567527212</v>
      </c>
    </row>
    <row r="8660" spans="1:9" ht="25" customHeight="1">
      <c r="A8660" s="1"/>
      <c r="B8660" s="1">
        <v>392</v>
      </c>
      <c r="C8660" s="13" t="s">
        <v>50</v>
      </c>
      <c r="D8660" s="4">
        <v>45930</v>
      </c>
      <c r="E8660" s="4">
        <v>45954</v>
      </c>
      <c r="F8660" s="5">
        <v>8.972706279503285</v>
      </c>
      <c r="G8660" s="5">
        <f>'PG facts'!F104</f>
        <v>6</v>
      </c>
      <c r="H8660" s="5">
        <f t="shared" si="270"/>
        <v>80.509457978237677</v>
      </c>
      <c r="I8660" s="5">
        <f t="shared" si="271"/>
        <v>53.83623767701971</v>
      </c>
    </row>
    <row r="8661" spans="1:9" ht="25" customHeight="1">
      <c r="A8661" s="1"/>
      <c r="B8661" s="1">
        <v>393</v>
      </c>
      <c r="C8661" s="13" t="s">
        <v>47</v>
      </c>
      <c r="D8661" s="4">
        <v>44651</v>
      </c>
      <c r="E8661" s="4">
        <v>44671</v>
      </c>
      <c r="F8661" s="5">
        <v>6.658436933295464</v>
      </c>
      <c r="G8661" s="5">
        <f>'PG facts'!F8</f>
        <v>16</v>
      </c>
      <c r="H8661" s="5">
        <f t="shared" si="270"/>
        <v>44.334782394673105</v>
      </c>
      <c r="I8661" s="5">
        <f t="shared" si="271"/>
        <v>106.53499093272742</v>
      </c>
    </row>
    <row r="8662" spans="1:9" ht="25" customHeight="1">
      <c r="A8662" s="1"/>
      <c r="B8662" s="1">
        <v>393</v>
      </c>
      <c r="C8662" s="13" t="s">
        <v>47</v>
      </c>
      <c r="D8662" s="4">
        <v>44742</v>
      </c>
      <c r="E8662" s="4">
        <v>44771</v>
      </c>
      <c r="F8662" s="5">
        <v>3.235995481738696</v>
      </c>
      <c r="G8662" s="5">
        <f>'PG facts'!F15</f>
        <v>9</v>
      </c>
      <c r="H8662" s="5">
        <f t="shared" si="270"/>
        <v>10.471666757833255</v>
      </c>
      <c r="I8662" s="5">
        <f t="shared" si="271"/>
        <v>29.123959335648266</v>
      </c>
    </row>
    <row r="8663" spans="1:9" ht="25" customHeight="1">
      <c r="A8663" s="1"/>
      <c r="B8663" s="1">
        <v>393</v>
      </c>
      <c r="C8663" s="13" t="s">
        <v>47</v>
      </c>
      <c r="D8663" s="4">
        <v>44834</v>
      </c>
      <c r="E8663" s="4">
        <v>44853</v>
      </c>
      <c r="F8663" s="5">
        <v>3.5533938473930382</v>
      </c>
      <c r="G8663" s="5">
        <f>'PG facts'!F22</f>
        <v>8</v>
      </c>
      <c r="H8663" s="5">
        <f t="shared" si="270"/>
        <v>12.626607834690699</v>
      </c>
      <c r="I8663" s="5">
        <f t="shared" si="271"/>
        <v>28.427150779144306</v>
      </c>
    </row>
    <row r="8664" spans="1:9" ht="25" customHeight="1">
      <c r="A8664" s="1"/>
      <c r="B8664" s="1">
        <v>393</v>
      </c>
      <c r="C8664" s="13" t="s">
        <v>47</v>
      </c>
      <c r="D8664" s="4">
        <v>44926</v>
      </c>
      <c r="E8664" s="4">
        <v>44945</v>
      </c>
      <c r="F8664" s="5">
        <v>3.8028851607049052</v>
      </c>
      <c r="G8664" s="5">
        <f>'PG facts'!F29</f>
        <v>8</v>
      </c>
      <c r="H8664" s="5">
        <f t="shared" si="270"/>
        <v>14.461935545509572</v>
      </c>
      <c r="I8664" s="5">
        <f t="shared" si="271"/>
        <v>30.423081285639242</v>
      </c>
    </row>
    <row r="8665" spans="1:9" ht="25" customHeight="1">
      <c r="A8665" s="1"/>
      <c r="B8665" s="1">
        <v>393</v>
      </c>
      <c r="C8665" s="13" t="s">
        <v>47</v>
      </c>
      <c r="D8665" s="4">
        <v>45016</v>
      </c>
      <c r="E8665" s="4">
        <v>45037</v>
      </c>
      <c r="F8665" s="5">
        <v>7.4226951952720999</v>
      </c>
      <c r="G8665" s="5">
        <f>'PG facts'!F36</f>
        <v>9</v>
      </c>
      <c r="H8665" s="5">
        <f t="shared" si="270"/>
        <v>55.09640396191552</v>
      </c>
      <c r="I8665" s="5">
        <f t="shared" si="271"/>
        <v>66.804256757448897</v>
      </c>
    </row>
    <row r="8666" spans="1:9" ht="25" customHeight="1">
      <c r="A8666" s="1"/>
      <c r="B8666" s="1">
        <v>393</v>
      </c>
      <c r="C8666" s="13" t="s">
        <v>47</v>
      </c>
      <c r="D8666" s="4">
        <v>45107</v>
      </c>
      <c r="E8666" s="4">
        <v>45135</v>
      </c>
      <c r="F8666" s="5">
        <v>8.3743642737017066</v>
      </c>
      <c r="G8666" s="5">
        <f>'PG facts'!F43</f>
        <v>5</v>
      </c>
      <c r="H8666" s="5">
        <f t="shared" si="270"/>
        <v>70.129976988651507</v>
      </c>
      <c r="I8666" s="5">
        <f t="shared" si="271"/>
        <v>41.871821368508535</v>
      </c>
    </row>
    <row r="8667" spans="1:9" ht="25" customHeight="1">
      <c r="A8667" s="1"/>
      <c r="B8667" s="1">
        <v>393</v>
      </c>
      <c r="C8667" s="13" t="s">
        <v>47</v>
      </c>
      <c r="D8667" s="4">
        <v>45199</v>
      </c>
      <c r="E8667" s="4">
        <v>45217</v>
      </c>
      <c r="F8667" s="5">
        <v>7.2648038453100305</v>
      </c>
      <c r="G8667" s="5">
        <f>'PG facts'!F50</f>
        <v>10</v>
      </c>
      <c r="H8667" s="5">
        <f t="shared" si="270"/>
        <v>52.777374910831405</v>
      </c>
      <c r="I8667" s="5">
        <f t="shared" si="271"/>
        <v>72.648038453100298</v>
      </c>
    </row>
    <row r="8668" spans="1:9" ht="25" customHeight="1">
      <c r="A8668" s="1"/>
      <c r="B8668" s="1">
        <v>393</v>
      </c>
      <c r="C8668" s="13" t="s">
        <v>47</v>
      </c>
      <c r="D8668" s="4">
        <v>45291</v>
      </c>
      <c r="E8668" s="4">
        <v>45314</v>
      </c>
      <c r="F8668" s="5">
        <v>9.9248015735047268</v>
      </c>
      <c r="G8668" s="5">
        <f>'PG facts'!F57</f>
        <v>2</v>
      </c>
      <c r="H8668" s="5">
        <f t="shared" si="270"/>
        <v>98.501686273441905</v>
      </c>
      <c r="I8668" s="5">
        <f t="shared" si="271"/>
        <v>19.849603147009454</v>
      </c>
    </row>
    <row r="8669" spans="1:9" ht="25" customHeight="1">
      <c r="A8669" s="1"/>
      <c r="B8669" s="1">
        <v>393</v>
      </c>
      <c r="C8669" s="13" t="s">
        <v>47</v>
      </c>
      <c r="D8669" s="4">
        <v>45382</v>
      </c>
      <c r="E8669" s="4">
        <v>45401</v>
      </c>
      <c r="F8669" s="5">
        <v>2.2273073989321102</v>
      </c>
      <c r="G8669" s="5">
        <f>'PG facts'!F64</f>
        <v>2</v>
      </c>
      <c r="H8669" s="5">
        <f t="shared" si="270"/>
        <v>4.9608982493377223</v>
      </c>
      <c r="I8669" s="5">
        <f t="shared" si="271"/>
        <v>4.4546147978642203</v>
      </c>
    </row>
    <row r="8670" spans="1:9" ht="25" customHeight="1">
      <c r="A8670" s="1"/>
      <c r="B8670" s="1">
        <v>393</v>
      </c>
      <c r="C8670" s="13" t="s">
        <v>47</v>
      </c>
      <c r="D8670" s="4">
        <v>45473</v>
      </c>
      <c r="E8670" s="4">
        <v>45503</v>
      </c>
      <c r="F8670" s="5">
        <v>0.79927457652468892</v>
      </c>
      <c r="G8670" s="5">
        <f>'PG facts'!F71</f>
        <v>4</v>
      </c>
      <c r="H8670" s="5">
        <f t="shared" si="270"/>
        <v>0.63883984867872079</v>
      </c>
      <c r="I8670" s="5">
        <f t="shared" si="271"/>
        <v>3.1970983060987557</v>
      </c>
    </row>
    <row r="8671" spans="1:9" ht="25" customHeight="1">
      <c r="A8671" s="1"/>
      <c r="B8671" s="1">
        <v>393</v>
      </c>
      <c r="C8671" s="13" t="s">
        <v>47</v>
      </c>
      <c r="D8671" s="4">
        <v>45565</v>
      </c>
      <c r="E8671" s="4">
        <v>45583</v>
      </c>
      <c r="F8671" s="5">
        <v>5.8040404228219655</v>
      </c>
      <c r="G8671" s="5">
        <f>'PG facts'!F78</f>
        <v>4</v>
      </c>
      <c r="H8671" s="5">
        <f t="shared" si="270"/>
        <v>33.686885229751383</v>
      </c>
      <c r="I8671" s="5">
        <f t="shared" si="271"/>
        <v>23.216161691287862</v>
      </c>
    </row>
    <row r="8672" spans="1:9" ht="25" customHeight="1">
      <c r="A8672" s="1"/>
      <c r="B8672" s="1">
        <v>393</v>
      </c>
      <c r="C8672" s="13" t="s">
        <v>47</v>
      </c>
      <c r="D8672" s="4">
        <v>45657</v>
      </c>
      <c r="E8672" s="4">
        <v>45679</v>
      </c>
      <c r="F8672" s="5">
        <v>3.2153120425093551</v>
      </c>
      <c r="G8672" s="5">
        <f>'PG facts'!F85</f>
        <v>3</v>
      </c>
      <c r="H8672" s="5">
        <f t="shared" si="270"/>
        <v>10.338231530705681</v>
      </c>
      <c r="I8672" s="5">
        <f t="shared" si="271"/>
        <v>9.6459361275280653</v>
      </c>
    </row>
    <row r="8673" spans="1:9" ht="25" customHeight="1">
      <c r="A8673" s="1"/>
      <c r="B8673" s="1">
        <v>393</v>
      </c>
      <c r="C8673" s="13" t="s">
        <v>47</v>
      </c>
      <c r="D8673" s="4">
        <v>45747</v>
      </c>
      <c r="E8673" s="4">
        <v>45771</v>
      </c>
      <c r="F8673" s="5">
        <v>7.2806297567527212</v>
      </c>
      <c r="G8673" s="5">
        <f>'PG facts'!F92</f>
        <v>4</v>
      </c>
      <c r="H8673" s="5">
        <f t="shared" si="270"/>
        <v>53.007569654913191</v>
      </c>
      <c r="I8673" s="5">
        <f t="shared" si="271"/>
        <v>29.122519027010885</v>
      </c>
    </row>
    <row r="8674" spans="1:9" ht="25" customHeight="1">
      <c r="A8674" s="1"/>
      <c r="B8674" s="1">
        <v>393</v>
      </c>
      <c r="C8674" s="13" t="s">
        <v>47</v>
      </c>
      <c r="D8674" s="4">
        <v>45838</v>
      </c>
      <c r="E8674" s="4">
        <v>45867</v>
      </c>
      <c r="F8674" s="5">
        <v>8.972706279503285</v>
      </c>
      <c r="G8674" s="5">
        <f>'PG facts'!F99</f>
        <v>2</v>
      </c>
      <c r="H8674" s="5">
        <f t="shared" si="270"/>
        <v>80.509457978237677</v>
      </c>
      <c r="I8674" s="5">
        <f t="shared" si="271"/>
        <v>17.94541255900657</v>
      </c>
    </row>
    <row r="8675" spans="1:9" ht="25" customHeight="1">
      <c r="A8675" s="1"/>
      <c r="B8675" s="1">
        <v>393</v>
      </c>
      <c r="C8675" s="13" t="s">
        <v>50</v>
      </c>
      <c r="D8675" s="4">
        <v>44742</v>
      </c>
      <c r="E8675" s="4">
        <v>44771</v>
      </c>
      <c r="F8675" s="5">
        <v>6.658436933295464</v>
      </c>
      <c r="G8675" s="5">
        <f>'PG facts'!F15</f>
        <v>9</v>
      </c>
      <c r="H8675" s="5">
        <f t="shared" si="270"/>
        <v>44.334782394673105</v>
      </c>
      <c r="I8675" s="5">
        <f t="shared" si="271"/>
        <v>59.925932399659175</v>
      </c>
    </row>
    <row r="8676" spans="1:9" ht="25" customHeight="1">
      <c r="A8676" s="1"/>
      <c r="B8676" s="1">
        <v>393</v>
      </c>
      <c r="C8676" s="13" t="s">
        <v>50</v>
      </c>
      <c r="D8676" s="4">
        <v>44834</v>
      </c>
      <c r="E8676" s="4">
        <v>44853</v>
      </c>
      <c r="F8676" s="5">
        <v>3.235995481738696</v>
      </c>
      <c r="G8676" s="5">
        <f>'PG facts'!F22</f>
        <v>8</v>
      </c>
      <c r="H8676" s="5">
        <f t="shared" si="270"/>
        <v>10.471666757833255</v>
      </c>
      <c r="I8676" s="5">
        <f t="shared" si="271"/>
        <v>25.887963853909568</v>
      </c>
    </row>
    <row r="8677" spans="1:9" ht="25" customHeight="1">
      <c r="A8677" s="1"/>
      <c r="B8677" s="1">
        <v>393</v>
      </c>
      <c r="C8677" s="13" t="s">
        <v>50</v>
      </c>
      <c r="D8677" s="4">
        <v>44926</v>
      </c>
      <c r="E8677" s="4">
        <v>44945</v>
      </c>
      <c r="F8677" s="5">
        <v>3.5533938473930382</v>
      </c>
      <c r="G8677" s="5">
        <f>'PG facts'!F29</f>
        <v>8</v>
      </c>
      <c r="H8677" s="5">
        <f t="shared" si="270"/>
        <v>12.626607834690699</v>
      </c>
      <c r="I8677" s="5">
        <f t="shared" si="271"/>
        <v>28.427150779144306</v>
      </c>
    </row>
    <row r="8678" spans="1:9" ht="25" customHeight="1">
      <c r="A8678" s="1"/>
      <c r="B8678" s="1">
        <v>393</v>
      </c>
      <c r="C8678" s="13" t="s">
        <v>50</v>
      </c>
      <c r="D8678" s="4">
        <v>45016</v>
      </c>
      <c r="E8678" s="4">
        <v>45037</v>
      </c>
      <c r="F8678" s="5">
        <v>3.8028851607049052</v>
      </c>
      <c r="G8678" s="5">
        <f>'PG facts'!F36</f>
        <v>9</v>
      </c>
      <c r="H8678" s="5">
        <f t="shared" si="270"/>
        <v>14.461935545509572</v>
      </c>
      <c r="I8678" s="5">
        <f t="shared" si="271"/>
        <v>34.225966446344145</v>
      </c>
    </row>
    <row r="8679" spans="1:9" ht="25" customHeight="1">
      <c r="A8679" s="1"/>
      <c r="B8679" s="1">
        <v>393</v>
      </c>
      <c r="C8679" s="13" t="s">
        <v>50</v>
      </c>
      <c r="D8679" s="4">
        <v>45107</v>
      </c>
      <c r="E8679" s="4">
        <v>45135</v>
      </c>
      <c r="F8679" s="5">
        <v>7.4226951952720999</v>
      </c>
      <c r="G8679" s="5">
        <f>'PG facts'!F43</f>
        <v>5</v>
      </c>
      <c r="H8679" s="5">
        <f t="shared" si="270"/>
        <v>55.09640396191552</v>
      </c>
      <c r="I8679" s="5">
        <f t="shared" si="271"/>
        <v>37.113475976360498</v>
      </c>
    </row>
    <row r="8680" spans="1:9" ht="25" customHeight="1">
      <c r="A8680" s="1"/>
      <c r="B8680" s="1">
        <v>393</v>
      </c>
      <c r="C8680" s="13" t="s">
        <v>50</v>
      </c>
      <c r="D8680" s="4">
        <v>45199</v>
      </c>
      <c r="E8680" s="4">
        <v>45217</v>
      </c>
      <c r="F8680" s="5">
        <v>8.3743642737017066</v>
      </c>
      <c r="G8680" s="5">
        <f>'PG facts'!F50</f>
        <v>10</v>
      </c>
      <c r="H8680" s="5">
        <f t="shared" si="270"/>
        <v>70.129976988651507</v>
      </c>
      <c r="I8680" s="5">
        <f t="shared" si="271"/>
        <v>83.743642737017069</v>
      </c>
    </row>
    <row r="8681" spans="1:9" ht="25" customHeight="1">
      <c r="A8681" s="1"/>
      <c r="B8681" s="1">
        <v>393</v>
      </c>
      <c r="C8681" s="13" t="s">
        <v>50</v>
      </c>
      <c r="D8681" s="4">
        <v>45291</v>
      </c>
      <c r="E8681" s="4">
        <v>45314</v>
      </c>
      <c r="F8681" s="5">
        <v>7.2648038453100305</v>
      </c>
      <c r="G8681" s="5">
        <f>'PG facts'!F57</f>
        <v>2</v>
      </c>
      <c r="H8681" s="5">
        <f t="shared" si="270"/>
        <v>52.777374910831405</v>
      </c>
      <c r="I8681" s="5">
        <f t="shared" si="271"/>
        <v>14.529607690620061</v>
      </c>
    </row>
    <row r="8682" spans="1:9" ht="25" customHeight="1">
      <c r="A8682" s="1"/>
      <c r="B8682" s="1">
        <v>393</v>
      </c>
      <c r="C8682" s="13" t="s">
        <v>50</v>
      </c>
      <c r="D8682" s="4">
        <v>45382</v>
      </c>
      <c r="E8682" s="4">
        <v>45401</v>
      </c>
      <c r="F8682" s="5">
        <v>9.9248015735047268</v>
      </c>
      <c r="G8682" s="5">
        <f>'PG facts'!F64</f>
        <v>2</v>
      </c>
      <c r="H8682" s="5">
        <f t="shared" si="270"/>
        <v>98.501686273441905</v>
      </c>
      <c r="I8682" s="5">
        <f t="shared" si="271"/>
        <v>19.849603147009454</v>
      </c>
    </row>
    <row r="8683" spans="1:9" ht="25" customHeight="1">
      <c r="A8683" s="1"/>
      <c r="B8683" s="1">
        <v>393</v>
      </c>
      <c r="C8683" s="13" t="s">
        <v>50</v>
      </c>
      <c r="D8683" s="4">
        <v>45473</v>
      </c>
      <c r="E8683" s="4">
        <v>45503</v>
      </c>
      <c r="F8683" s="5">
        <v>2.2273073989321102</v>
      </c>
      <c r="G8683" s="5">
        <f>'PG facts'!F71</f>
        <v>4</v>
      </c>
      <c r="H8683" s="5">
        <f t="shared" si="270"/>
        <v>4.9608982493377223</v>
      </c>
      <c r="I8683" s="5">
        <f t="shared" si="271"/>
        <v>8.9092295957284406</v>
      </c>
    </row>
    <row r="8684" spans="1:9" ht="25" customHeight="1">
      <c r="A8684" s="1"/>
      <c r="B8684" s="1">
        <v>393</v>
      </c>
      <c r="C8684" s="13" t="s">
        <v>50</v>
      </c>
      <c r="D8684" s="4">
        <v>45565</v>
      </c>
      <c r="E8684" s="4">
        <v>45583</v>
      </c>
      <c r="F8684" s="5">
        <v>0.79927457652468892</v>
      </c>
      <c r="G8684" s="5">
        <f>'PG facts'!F78</f>
        <v>4</v>
      </c>
      <c r="H8684" s="5">
        <f t="shared" si="270"/>
        <v>0.63883984867872079</v>
      </c>
      <c r="I8684" s="5">
        <f t="shared" si="271"/>
        <v>3.1970983060987557</v>
      </c>
    </row>
    <row r="8685" spans="1:9" ht="25" customHeight="1">
      <c r="A8685" s="1"/>
      <c r="B8685" s="1">
        <v>393</v>
      </c>
      <c r="C8685" s="13" t="s">
        <v>50</v>
      </c>
      <c r="D8685" s="4">
        <v>45657</v>
      </c>
      <c r="E8685" s="4">
        <v>45679</v>
      </c>
      <c r="F8685" s="5">
        <v>5.8040404228219655</v>
      </c>
      <c r="G8685" s="5">
        <f>'PG facts'!F85</f>
        <v>3</v>
      </c>
      <c r="H8685" s="5">
        <f t="shared" si="270"/>
        <v>33.686885229751383</v>
      </c>
      <c r="I8685" s="5">
        <f t="shared" si="271"/>
        <v>17.412121268465896</v>
      </c>
    </row>
    <row r="8686" spans="1:9" ht="25" customHeight="1">
      <c r="A8686" s="1"/>
      <c r="B8686" s="1">
        <v>393</v>
      </c>
      <c r="C8686" s="13" t="s">
        <v>50</v>
      </c>
      <c r="D8686" s="4">
        <v>45747</v>
      </c>
      <c r="E8686" s="4">
        <v>45771</v>
      </c>
      <c r="F8686" s="5">
        <v>3.2153120425093551</v>
      </c>
      <c r="G8686" s="5">
        <f>'PG facts'!F92</f>
        <v>4</v>
      </c>
      <c r="H8686" s="5">
        <f t="shared" si="270"/>
        <v>10.338231530705681</v>
      </c>
      <c r="I8686" s="5">
        <f t="shared" si="271"/>
        <v>12.86124817003742</v>
      </c>
    </row>
    <row r="8687" spans="1:9" ht="25" customHeight="1">
      <c r="A8687" s="1"/>
      <c r="B8687" s="1">
        <v>393</v>
      </c>
      <c r="C8687" s="13" t="s">
        <v>50</v>
      </c>
      <c r="D8687" s="4">
        <v>45838</v>
      </c>
      <c r="E8687" s="4">
        <v>45867</v>
      </c>
      <c r="F8687" s="5">
        <v>7.2806297567527212</v>
      </c>
      <c r="G8687" s="5">
        <f>'PG facts'!F99</f>
        <v>2</v>
      </c>
      <c r="H8687" s="5">
        <f t="shared" si="270"/>
        <v>53.007569654913191</v>
      </c>
      <c r="I8687" s="5">
        <f t="shared" si="271"/>
        <v>14.561259513505442</v>
      </c>
    </row>
    <row r="8688" spans="1:9" ht="25" customHeight="1">
      <c r="A8688" s="1"/>
      <c r="B8688" s="1">
        <v>394</v>
      </c>
      <c r="C8688" s="13" t="s">
        <v>47</v>
      </c>
      <c r="D8688" s="4">
        <v>44651</v>
      </c>
      <c r="E8688" s="4">
        <v>44671</v>
      </c>
      <c r="F8688" s="5">
        <v>6.658436933295464</v>
      </c>
      <c r="G8688" s="5">
        <f>'PG facts'!F8</f>
        <v>16</v>
      </c>
      <c r="H8688" s="5">
        <f t="shared" si="270"/>
        <v>44.334782394673105</v>
      </c>
      <c r="I8688" s="5">
        <f t="shared" si="271"/>
        <v>106.53499093272742</v>
      </c>
    </row>
    <row r="8689" spans="1:9" ht="25" customHeight="1">
      <c r="A8689" s="1"/>
      <c r="B8689" s="1">
        <v>394</v>
      </c>
      <c r="C8689" s="13" t="s">
        <v>47</v>
      </c>
      <c r="D8689" s="4">
        <v>44742</v>
      </c>
      <c r="E8689" s="4">
        <v>44771</v>
      </c>
      <c r="F8689" s="5">
        <v>3.235995481738696</v>
      </c>
      <c r="G8689" s="5">
        <f>'PG facts'!F15</f>
        <v>9</v>
      </c>
      <c r="H8689" s="5">
        <f t="shared" si="270"/>
        <v>10.471666757833255</v>
      </c>
      <c r="I8689" s="5">
        <f t="shared" si="271"/>
        <v>29.123959335648266</v>
      </c>
    </row>
    <row r="8690" spans="1:9" ht="25" customHeight="1">
      <c r="A8690" s="1"/>
      <c r="B8690" s="1">
        <v>394</v>
      </c>
      <c r="C8690" s="13" t="s">
        <v>47</v>
      </c>
      <c r="D8690" s="4">
        <v>44834</v>
      </c>
      <c r="E8690" s="4">
        <v>44853</v>
      </c>
      <c r="F8690" s="5">
        <v>3.5533938473930382</v>
      </c>
      <c r="G8690" s="5">
        <f>'PG facts'!F22</f>
        <v>8</v>
      </c>
      <c r="H8690" s="5">
        <f t="shared" si="270"/>
        <v>12.626607834690699</v>
      </c>
      <c r="I8690" s="5">
        <f t="shared" si="271"/>
        <v>28.427150779144306</v>
      </c>
    </row>
    <row r="8691" spans="1:9" ht="25" customHeight="1">
      <c r="A8691" s="1"/>
      <c r="B8691" s="1">
        <v>394</v>
      </c>
      <c r="C8691" s="13" t="s">
        <v>47</v>
      </c>
      <c r="D8691" s="4">
        <v>44926</v>
      </c>
      <c r="E8691" s="4">
        <v>44945</v>
      </c>
      <c r="F8691" s="5">
        <v>3.8028851607049052</v>
      </c>
      <c r="G8691" s="5">
        <f>'PG facts'!F29</f>
        <v>8</v>
      </c>
      <c r="H8691" s="5">
        <f t="shared" si="270"/>
        <v>14.461935545509572</v>
      </c>
      <c r="I8691" s="5">
        <f t="shared" si="271"/>
        <v>30.423081285639242</v>
      </c>
    </row>
    <row r="8692" spans="1:9" ht="25" customHeight="1">
      <c r="A8692" s="1"/>
      <c r="B8692" s="1">
        <v>394</v>
      </c>
      <c r="C8692" s="13" t="s">
        <v>47</v>
      </c>
      <c r="D8692" s="4">
        <v>45016</v>
      </c>
      <c r="E8692" s="4">
        <v>45037</v>
      </c>
      <c r="F8692" s="5">
        <v>7.4226951952720999</v>
      </c>
      <c r="G8692" s="5">
        <f>'PG facts'!F36</f>
        <v>9</v>
      </c>
      <c r="H8692" s="5">
        <f t="shared" si="270"/>
        <v>55.09640396191552</v>
      </c>
      <c r="I8692" s="5">
        <f t="shared" si="271"/>
        <v>66.804256757448897</v>
      </c>
    </row>
    <row r="8693" spans="1:9" ht="25" customHeight="1">
      <c r="A8693" s="1"/>
      <c r="B8693" s="1">
        <v>394</v>
      </c>
      <c r="C8693" s="13" t="s">
        <v>47</v>
      </c>
      <c r="D8693" s="4">
        <v>45107</v>
      </c>
      <c r="E8693" s="4">
        <v>45135</v>
      </c>
      <c r="F8693" s="5">
        <v>8.3743642737017066</v>
      </c>
      <c r="G8693" s="5">
        <f>'PG facts'!F43</f>
        <v>5</v>
      </c>
      <c r="H8693" s="5">
        <f t="shared" si="270"/>
        <v>70.129976988651507</v>
      </c>
      <c r="I8693" s="5">
        <f t="shared" si="271"/>
        <v>41.871821368508535</v>
      </c>
    </row>
    <row r="8694" spans="1:9" ht="25" customHeight="1">
      <c r="A8694" s="1"/>
      <c r="B8694" s="1">
        <v>394</v>
      </c>
      <c r="C8694" s="13" t="s">
        <v>47</v>
      </c>
      <c r="D8694" s="4">
        <v>45199</v>
      </c>
      <c r="E8694" s="4">
        <v>45217</v>
      </c>
      <c r="F8694" s="5">
        <v>7.2648038453100305</v>
      </c>
      <c r="G8694" s="5">
        <f>'PG facts'!F50</f>
        <v>10</v>
      </c>
      <c r="H8694" s="5">
        <f t="shared" si="270"/>
        <v>52.777374910831405</v>
      </c>
      <c r="I8694" s="5">
        <f t="shared" si="271"/>
        <v>72.648038453100298</v>
      </c>
    </row>
    <row r="8695" spans="1:9" ht="25" customHeight="1">
      <c r="A8695" s="1"/>
      <c r="B8695" s="1">
        <v>394</v>
      </c>
      <c r="C8695" s="13" t="s">
        <v>47</v>
      </c>
      <c r="D8695" s="4">
        <v>45291</v>
      </c>
      <c r="E8695" s="4">
        <v>45314</v>
      </c>
      <c r="F8695" s="5">
        <v>9.9248015735047268</v>
      </c>
      <c r="G8695" s="5">
        <f>'PG facts'!F57</f>
        <v>2</v>
      </c>
      <c r="H8695" s="5">
        <f t="shared" si="270"/>
        <v>98.501686273441905</v>
      </c>
      <c r="I8695" s="5">
        <f t="shared" si="271"/>
        <v>19.849603147009454</v>
      </c>
    </row>
    <row r="8696" spans="1:9" ht="25" customHeight="1">
      <c r="A8696" s="1"/>
      <c r="B8696" s="1">
        <v>394</v>
      </c>
      <c r="C8696" s="13" t="s">
        <v>47</v>
      </c>
      <c r="D8696" s="4">
        <v>45382</v>
      </c>
      <c r="E8696" s="4">
        <v>45401</v>
      </c>
      <c r="F8696" s="5">
        <v>2.2273073989321102</v>
      </c>
      <c r="G8696" s="5">
        <f>'PG facts'!F64</f>
        <v>2</v>
      </c>
      <c r="H8696" s="5">
        <f t="shared" si="270"/>
        <v>4.9608982493377223</v>
      </c>
      <c r="I8696" s="5">
        <f t="shared" si="271"/>
        <v>4.4546147978642203</v>
      </c>
    </row>
    <row r="8697" spans="1:9" ht="25" customHeight="1">
      <c r="A8697" s="1"/>
      <c r="B8697" s="1">
        <v>394</v>
      </c>
      <c r="C8697" s="13" t="s">
        <v>47</v>
      </c>
      <c r="D8697" s="4">
        <v>45473</v>
      </c>
      <c r="E8697" s="4">
        <v>45503</v>
      </c>
      <c r="F8697" s="5">
        <v>0.79927457652468892</v>
      </c>
      <c r="G8697" s="5">
        <f>'PG facts'!F71</f>
        <v>4</v>
      </c>
      <c r="H8697" s="5">
        <f t="shared" si="270"/>
        <v>0.63883984867872079</v>
      </c>
      <c r="I8697" s="5">
        <f t="shared" si="271"/>
        <v>3.1970983060987557</v>
      </c>
    </row>
    <row r="8698" spans="1:9" ht="25" customHeight="1">
      <c r="A8698" s="1"/>
      <c r="B8698" s="1">
        <v>394</v>
      </c>
      <c r="C8698" s="13" t="s">
        <v>47</v>
      </c>
      <c r="D8698" s="4">
        <v>45565</v>
      </c>
      <c r="E8698" s="4">
        <v>45583</v>
      </c>
      <c r="F8698" s="5">
        <v>5.8040404228219655</v>
      </c>
      <c r="G8698" s="5">
        <f>'PG facts'!F78</f>
        <v>4</v>
      </c>
      <c r="H8698" s="5">
        <f t="shared" si="270"/>
        <v>33.686885229751383</v>
      </c>
      <c r="I8698" s="5">
        <f t="shared" si="271"/>
        <v>23.216161691287862</v>
      </c>
    </row>
    <row r="8699" spans="1:9" ht="25" customHeight="1">
      <c r="A8699" s="1"/>
      <c r="B8699" s="1">
        <v>394</v>
      </c>
      <c r="C8699" s="13" t="s">
        <v>47</v>
      </c>
      <c r="D8699" s="4">
        <v>45657</v>
      </c>
      <c r="E8699" s="4">
        <v>45679</v>
      </c>
      <c r="F8699" s="5">
        <v>3.2153120425093551</v>
      </c>
      <c r="G8699" s="5">
        <f>'PG facts'!F85</f>
        <v>3</v>
      </c>
      <c r="H8699" s="5">
        <f t="shared" si="270"/>
        <v>10.338231530705681</v>
      </c>
      <c r="I8699" s="5">
        <f t="shared" si="271"/>
        <v>9.6459361275280653</v>
      </c>
    </row>
    <row r="8700" spans="1:9" ht="25" customHeight="1">
      <c r="A8700" s="1"/>
      <c r="B8700" s="1">
        <v>394</v>
      </c>
      <c r="C8700" s="13" t="s">
        <v>47</v>
      </c>
      <c r="D8700" s="4">
        <v>45747</v>
      </c>
      <c r="E8700" s="4">
        <v>45771</v>
      </c>
      <c r="F8700" s="5">
        <v>7.2806297567527212</v>
      </c>
      <c r="G8700" s="5">
        <f>'PG facts'!F92</f>
        <v>4</v>
      </c>
      <c r="H8700" s="5">
        <f t="shared" si="270"/>
        <v>53.007569654913191</v>
      </c>
      <c r="I8700" s="5">
        <f t="shared" si="271"/>
        <v>29.122519027010885</v>
      </c>
    </row>
    <row r="8701" spans="1:9" ht="25" customHeight="1">
      <c r="A8701" s="1"/>
      <c r="B8701" s="1">
        <v>394</v>
      </c>
      <c r="C8701" s="13" t="s">
        <v>47</v>
      </c>
      <c r="D8701" s="4">
        <v>45838</v>
      </c>
      <c r="E8701" s="4">
        <v>45867</v>
      </c>
      <c r="F8701" s="5">
        <v>8.972706279503285</v>
      </c>
      <c r="G8701" s="5">
        <f>'PG facts'!F99</f>
        <v>2</v>
      </c>
      <c r="H8701" s="5">
        <f t="shared" si="270"/>
        <v>80.509457978237677</v>
      </c>
      <c r="I8701" s="5">
        <f t="shared" si="271"/>
        <v>17.94541255900657</v>
      </c>
    </row>
    <row r="8702" spans="1:9" ht="25" customHeight="1">
      <c r="A8702" s="1"/>
      <c r="B8702" s="1">
        <v>394</v>
      </c>
      <c r="C8702" s="13" t="s">
        <v>50</v>
      </c>
      <c r="D8702" s="4">
        <v>44742</v>
      </c>
      <c r="E8702" s="4">
        <v>44771</v>
      </c>
      <c r="F8702" s="5">
        <v>6.658436933295464</v>
      </c>
      <c r="G8702" s="5">
        <f>'PG facts'!F15</f>
        <v>9</v>
      </c>
      <c r="H8702" s="5">
        <f t="shared" si="270"/>
        <v>44.334782394673105</v>
      </c>
      <c r="I8702" s="5">
        <f t="shared" si="271"/>
        <v>59.925932399659175</v>
      </c>
    </row>
    <row r="8703" spans="1:9" ht="25" customHeight="1">
      <c r="A8703" s="1"/>
      <c r="B8703" s="1">
        <v>394</v>
      </c>
      <c r="C8703" s="13" t="s">
        <v>50</v>
      </c>
      <c r="D8703" s="4">
        <v>44834</v>
      </c>
      <c r="E8703" s="4">
        <v>44853</v>
      </c>
      <c r="F8703" s="5">
        <v>3.235995481738696</v>
      </c>
      <c r="G8703" s="5">
        <f>'PG facts'!F22</f>
        <v>8</v>
      </c>
      <c r="H8703" s="5">
        <f t="shared" si="270"/>
        <v>10.471666757833255</v>
      </c>
      <c r="I8703" s="5">
        <f t="shared" si="271"/>
        <v>25.887963853909568</v>
      </c>
    </row>
    <row r="8704" spans="1:9" ht="25" customHeight="1">
      <c r="A8704" s="1"/>
      <c r="B8704" s="1">
        <v>394</v>
      </c>
      <c r="C8704" s="13" t="s">
        <v>50</v>
      </c>
      <c r="D8704" s="4">
        <v>44926</v>
      </c>
      <c r="E8704" s="4">
        <v>44945</v>
      </c>
      <c r="F8704" s="5">
        <v>3.5533938473930382</v>
      </c>
      <c r="G8704" s="5">
        <f>'PG facts'!F29</f>
        <v>8</v>
      </c>
      <c r="H8704" s="5">
        <f t="shared" si="270"/>
        <v>12.626607834690699</v>
      </c>
      <c r="I8704" s="5">
        <f t="shared" si="271"/>
        <v>28.427150779144306</v>
      </c>
    </row>
    <row r="8705" spans="1:9" ht="25" customHeight="1">
      <c r="A8705" s="1"/>
      <c r="B8705" s="1">
        <v>394</v>
      </c>
      <c r="C8705" s="13" t="s">
        <v>50</v>
      </c>
      <c r="D8705" s="4">
        <v>45016</v>
      </c>
      <c r="E8705" s="4">
        <v>45037</v>
      </c>
      <c r="F8705" s="5">
        <v>3.8028851607049052</v>
      </c>
      <c r="G8705" s="5">
        <f>'PG facts'!F36</f>
        <v>9</v>
      </c>
      <c r="H8705" s="5">
        <f t="shared" si="270"/>
        <v>14.461935545509572</v>
      </c>
      <c r="I8705" s="5">
        <f t="shared" si="271"/>
        <v>34.225966446344145</v>
      </c>
    </row>
    <row r="8706" spans="1:9" ht="25" customHeight="1">
      <c r="A8706" s="1"/>
      <c r="B8706" s="1">
        <v>394</v>
      </c>
      <c r="C8706" s="13" t="s">
        <v>50</v>
      </c>
      <c r="D8706" s="4">
        <v>45107</v>
      </c>
      <c r="E8706" s="4">
        <v>45135</v>
      </c>
      <c r="F8706" s="5">
        <v>7.4226951952720999</v>
      </c>
      <c r="G8706" s="5">
        <f>'PG facts'!F43</f>
        <v>5</v>
      </c>
      <c r="H8706" s="5">
        <f t="shared" si="270"/>
        <v>55.09640396191552</v>
      </c>
      <c r="I8706" s="5">
        <f t="shared" si="271"/>
        <v>37.113475976360498</v>
      </c>
    </row>
    <row r="8707" spans="1:9" ht="25" customHeight="1">
      <c r="A8707" s="1"/>
      <c r="B8707" s="1">
        <v>394</v>
      </c>
      <c r="C8707" s="13" t="s">
        <v>50</v>
      </c>
      <c r="D8707" s="4">
        <v>45199</v>
      </c>
      <c r="E8707" s="4">
        <v>45217</v>
      </c>
      <c r="F8707" s="5">
        <v>8.3743642737017066</v>
      </c>
      <c r="G8707" s="5">
        <f>'PG facts'!F50</f>
        <v>10</v>
      </c>
      <c r="H8707" s="5">
        <f t="shared" si="270"/>
        <v>70.129976988651507</v>
      </c>
      <c r="I8707" s="5">
        <f t="shared" si="271"/>
        <v>83.743642737017069</v>
      </c>
    </row>
    <row r="8708" spans="1:9" ht="25" customHeight="1">
      <c r="A8708" s="1"/>
      <c r="B8708" s="1">
        <v>394</v>
      </c>
      <c r="C8708" s="13" t="s">
        <v>50</v>
      </c>
      <c r="D8708" s="4">
        <v>45291</v>
      </c>
      <c r="E8708" s="4">
        <v>45314</v>
      </c>
      <c r="F8708" s="5">
        <v>7.2648038453100305</v>
      </c>
      <c r="G8708" s="5">
        <f>'PG facts'!F57</f>
        <v>2</v>
      </c>
      <c r="H8708" s="5">
        <f t="shared" si="270"/>
        <v>52.777374910831405</v>
      </c>
      <c r="I8708" s="5">
        <f t="shared" si="271"/>
        <v>14.529607690620061</v>
      </c>
    </row>
    <row r="8709" spans="1:9" ht="25" customHeight="1">
      <c r="A8709" s="1"/>
      <c r="B8709" s="1">
        <v>394</v>
      </c>
      <c r="C8709" s="13" t="s">
        <v>50</v>
      </c>
      <c r="D8709" s="4">
        <v>45382</v>
      </c>
      <c r="E8709" s="4">
        <v>45401</v>
      </c>
      <c r="F8709" s="5">
        <v>9.9248015735047268</v>
      </c>
      <c r="G8709" s="5">
        <f>'PG facts'!F64</f>
        <v>2</v>
      </c>
      <c r="H8709" s="5">
        <f t="shared" si="270"/>
        <v>98.501686273441905</v>
      </c>
      <c r="I8709" s="5">
        <f t="shared" si="271"/>
        <v>19.849603147009454</v>
      </c>
    </row>
    <row r="8710" spans="1:9" ht="25" customHeight="1">
      <c r="A8710" s="1"/>
      <c r="B8710" s="1">
        <v>394</v>
      </c>
      <c r="C8710" s="13" t="s">
        <v>50</v>
      </c>
      <c r="D8710" s="4">
        <v>45473</v>
      </c>
      <c r="E8710" s="4">
        <v>45503</v>
      </c>
      <c r="F8710" s="5">
        <v>2.2273073989321102</v>
      </c>
      <c r="G8710" s="5">
        <f>'PG facts'!F71</f>
        <v>4</v>
      </c>
      <c r="H8710" s="5">
        <f t="shared" ref="H8710:H8773" si="272">F8710^2</f>
        <v>4.9608982493377223</v>
      </c>
      <c r="I8710" s="5">
        <f t="shared" ref="I8710:I8773" si="273">F8710*G8710</f>
        <v>8.9092295957284406</v>
      </c>
    </row>
    <row r="8711" spans="1:9" ht="25" customHeight="1">
      <c r="A8711" s="1"/>
      <c r="B8711" s="1">
        <v>394</v>
      </c>
      <c r="C8711" s="13" t="s">
        <v>50</v>
      </c>
      <c r="D8711" s="4">
        <v>45565</v>
      </c>
      <c r="E8711" s="4">
        <v>45583</v>
      </c>
      <c r="F8711" s="5">
        <v>0.79927457652468892</v>
      </c>
      <c r="G8711" s="5">
        <f>'PG facts'!F78</f>
        <v>4</v>
      </c>
      <c r="H8711" s="5">
        <f t="shared" si="272"/>
        <v>0.63883984867872079</v>
      </c>
      <c r="I8711" s="5">
        <f t="shared" si="273"/>
        <v>3.1970983060987557</v>
      </c>
    </row>
    <row r="8712" spans="1:9" ht="25" customHeight="1">
      <c r="A8712" s="1"/>
      <c r="B8712" s="1">
        <v>394</v>
      </c>
      <c r="C8712" s="13" t="s">
        <v>50</v>
      </c>
      <c r="D8712" s="4">
        <v>45657</v>
      </c>
      <c r="E8712" s="4">
        <v>45679</v>
      </c>
      <c r="F8712" s="5">
        <v>5.8040404228219655</v>
      </c>
      <c r="G8712" s="5">
        <f>'PG facts'!F85</f>
        <v>3</v>
      </c>
      <c r="H8712" s="5">
        <f t="shared" si="272"/>
        <v>33.686885229751383</v>
      </c>
      <c r="I8712" s="5">
        <f t="shared" si="273"/>
        <v>17.412121268465896</v>
      </c>
    </row>
    <row r="8713" spans="1:9" ht="25" customHeight="1">
      <c r="A8713" s="1"/>
      <c r="B8713" s="1">
        <v>394</v>
      </c>
      <c r="C8713" s="13" t="s">
        <v>50</v>
      </c>
      <c r="D8713" s="4">
        <v>45747</v>
      </c>
      <c r="E8713" s="4">
        <v>45771</v>
      </c>
      <c r="F8713" s="5">
        <v>3.2153120425093551</v>
      </c>
      <c r="G8713" s="5">
        <f>'PG facts'!F92</f>
        <v>4</v>
      </c>
      <c r="H8713" s="5">
        <f t="shared" si="272"/>
        <v>10.338231530705681</v>
      </c>
      <c r="I8713" s="5">
        <f t="shared" si="273"/>
        <v>12.86124817003742</v>
      </c>
    </row>
    <row r="8714" spans="1:9" ht="25" customHeight="1">
      <c r="A8714" s="1"/>
      <c r="B8714" s="1">
        <v>394</v>
      </c>
      <c r="C8714" s="13" t="s">
        <v>50</v>
      </c>
      <c r="D8714" s="4">
        <v>45838</v>
      </c>
      <c r="E8714" s="4">
        <v>45867</v>
      </c>
      <c r="F8714" s="5">
        <v>7.2806297567527212</v>
      </c>
      <c r="G8714" s="5">
        <f>'PG facts'!F99</f>
        <v>2</v>
      </c>
      <c r="H8714" s="5">
        <f t="shared" si="272"/>
        <v>53.007569654913191</v>
      </c>
      <c r="I8714" s="5">
        <f t="shared" si="273"/>
        <v>14.561259513505442</v>
      </c>
    </row>
    <row r="8715" spans="1:9" ht="25" customHeight="1">
      <c r="A8715" s="1"/>
      <c r="B8715" s="1">
        <v>394</v>
      </c>
      <c r="C8715" s="13" t="s">
        <v>50</v>
      </c>
      <c r="D8715" s="4">
        <v>45930</v>
      </c>
      <c r="E8715" s="4">
        <v>45954</v>
      </c>
      <c r="F8715" s="5">
        <v>8.972706279503285</v>
      </c>
      <c r="G8715" s="5">
        <f>'PG facts'!F106</f>
        <v>1</v>
      </c>
      <c r="H8715" s="5">
        <f t="shared" si="272"/>
        <v>80.509457978237677</v>
      </c>
      <c r="I8715" s="5">
        <f t="shared" si="273"/>
        <v>8.972706279503285</v>
      </c>
    </row>
    <row r="8716" spans="1:9" ht="25" customHeight="1">
      <c r="A8716" s="1"/>
      <c r="B8716" s="1">
        <v>395</v>
      </c>
      <c r="C8716" s="13" t="s">
        <v>47</v>
      </c>
      <c r="D8716" s="4">
        <v>44651</v>
      </c>
      <c r="E8716" s="4">
        <v>44671</v>
      </c>
      <c r="F8716" s="5">
        <v>6.658436933295464</v>
      </c>
      <c r="G8716" s="5">
        <f>'PG facts'!F8</f>
        <v>16</v>
      </c>
      <c r="H8716" s="5">
        <f t="shared" si="272"/>
        <v>44.334782394673105</v>
      </c>
      <c r="I8716" s="5">
        <f t="shared" si="273"/>
        <v>106.53499093272742</v>
      </c>
    </row>
    <row r="8717" spans="1:9" ht="25" customHeight="1">
      <c r="A8717" s="1"/>
      <c r="B8717" s="1">
        <v>395</v>
      </c>
      <c r="C8717" s="13" t="s">
        <v>47</v>
      </c>
      <c r="D8717" s="4">
        <v>44742</v>
      </c>
      <c r="E8717" s="4">
        <v>44771</v>
      </c>
      <c r="F8717" s="5">
        <v>3.235995481738696</v>
      </c>
      <c r="G8717" s="5">
        <f>'PG facts'!F15</f>
        <v>9</v>
      </c>
      <c r="H8717" s="5">
        <f t="shared" si="272"/>
        <v>10.471666757833255</v>
      </c>
      <c r="I8717" s="5">
        <f t="shared" si="273"/>
        <v>29.123959335648266</v>
      </c>
    </row>
    <row r="8718" spans="1:9" ht="25" customHeight="1">
      <c r="A8718" s="1"/>
      <c r="B8718" s="1">
        <v>395</v>
      </c>
      <c r="C8718" s="13" t="s">
        <v>47</v>
      </c>
      <c r="D8718" s="4">
        <v>44834</v>
      </c>
      <c r="E8718" s="4">
        <v>44853</v>
      </c>
      <c r="F8718" s="5">
        <v>3.5533938473930382</v>
      </c>
      <c r="G8718" s="5">
        <f>'PG facts'!F22</f>
        <v>8</v>
      </c>
      <c r="H8718" s="5">
        <f t="shared" si="272"/>
        <v>12.626607834690699</v>
      </c>
      <c r="I8718" s="5">
        <f t="shared" si="273"/>
        <v>28.427150779144306</v>
      </c>
    </row>
    <row r="8719" spans="1:9" ht="25" customHeight="1">
      <c r="A8719" s="1"/>
      <c r="B8719" s="1">
        <v>395</v>
      </c>
      <c r="C8719" s="13" t="s">
        <v>47</v>
      </c>
      <c r="D8719" s="4">
        <v>44926</v>
      </c>
      <c r="E8719" s="4">
        <v>44945</v>
      </c>
      <c r="F8719" s="5">
        <v>3.8028851607049052</v>
      </c>
      <c r="G8719" s="5">
        <f>'PG facts'!F29</f>
        <v>8</v>
      </c>
      <c r="H8719" s="5">
        <f t="shared" si="272"/>
        <v>14.461935545509572</v>
      </c>
      <c r="I8719" s="5">
        <f t="shared" si="273"/>
        <v>30.423081285639242</v>
      </c>
    </row>
    <row r="8720" spans="1:9" ht="25" customHeight="1">
      <c r="A8720" s="1"/>
      <c r="B8720" s="1">
        <v>395</v>
      </c>
      <c r="C8720" s="13" t="s">
        <v>47</v>
      </c>
      <c r="D8720" s="4">
        <v>45016</v>
      </c>
      <c r="E8720" s="4">
        <v>45037</v>
      </c>
      <c r="F8720" s="5">
        <v>7.4226951952720999</v>
      </c>
      <c r="G8720" s="5">
        <f>'PG facts'!F36</f>
        <v>9</v>
      </c>
      <c r="H8720" s="5">
        <f t="shared" si="272"/>
        <v>55.09640396191552</v>
      </c>
      <c r="I8720" s="5">
        <f t="shared" si="273"/>
        <v>66.804256757448897</v>
      </c>
    </row>
    <row r="8721" spans="1:9" ht="25" customHeight="1">
      <c r="A8721" s="1"/>
      <c r="B8721" s="1">
        <v>395</v>
      </c>
      <c r="C8721" s="13" t="s">
        <v>47</v>
      </c>
      <c r="D8721" s="4">
        <v>45107</v>
      </c>
      <c r="E8721" s="4">
        <v>45135</v>
      </c>
      <c r="F8721" s="5">
        <v>8.3743642737017066</v>
      </c>
      <c r="G8721" s="5">
        <f>'PG facts'!F43</f>
        <v>5</v>
      </c>
      <c r="H8721" s="5">
        <f t="shared" si="272"/>
        <v>70.129976988651507</v>
      </c>
      <c r="I8721" s="5">
        <f t="shared" si="273"/>
        <v>41.871821368508535</v>
      </c>
    </row>
    <row r="8722" spans="1:9" ht="25" customHeight="1">
      <c r="A8722" s="1"/>
      <c r="B8722" s="1">
        <v>395</v>
      </c>
      <c r="C8722" s="13" t="s">
        <v>47</v>
      </c>
      <c r="D8722" s="4">
        <v>45199</v>
      </c>
      <c r="E8722" s="4">
        <v>45217</v>
      </c>
      <c r="F8722" s="5">
        <v>7.2648038453100305</v>
      </c>
      <c r="G8722" s="5">
        <f>'PG facts'!F50</f>
        <v>10</v>
      </c>
      <c r="H8722" s="5">
        <f t="shared" si="272"/>
        <v>52.777374910831405</v>
      </c>
      <c r="I8722" s="5">
        <f t="shared" si="273"/>
        <v>72.648038453100298</v>
      </c>
    </row>
    <row r="8723" spans="1:9" ht="25" customHeight="1">
      <c r="A8723" s="1"/>
      <c r="B8723" s="1">
        <v>395</v>
      </c>
      <c r="C8723" s="13" t="s">
        <v>47</v>
      </c>
      <c r="D8723" s="4">
        <v>45291</v>
      </c>
      <c r="E8723" s="4">
        <v>45314</v>
      </c>
      <c r="F8723" s="5">
        <v>9.9248015735047268</v>
      </c>
      <c r="G8723" s="5">
        <f>'PG facts'!F57</f>
        <v>2</v>
      </c>
      <c r="H8723" s="5">
        <f t="shared" si="272"/>
        <v>98.501686273441905</v>
      </c>
      <c r="I8723" s="5">
        <f t="shared" si="273"/>
        <v>19.849603147009454</v>
      </c>
    </row>
    <row r="8724" spans="1:9" ht="25" customHeight="1">
      <c r="A8724" s="1"/>
      <c r="B8724" s="1">
        <v>395</v>
      </c>
      <c r="C8724" s="13" t="s">
        <v>47</v>
      </c>
      <c r="D8724" s="4">
        <v>45382</v>
      </c>
      <c r="E8724" s="4">
        <v>45401</v>
      </c>
      <c r="F8724" s="5">
        <v>2.2273073989321102</v>
      </c>
      <c r="G8724" s="5">
        <f>'PG facts'!F64</f>
        <v>2</v>
      </c>
      <c r="H8724" s="5">
        <f t="shared" si="272"/>
        <v>4.9608982493377223</v>
      </c>
      <c r="I8724" s="5">
        <f t="shared" si="273"/>
        <v>4.4546147978642203</v>
      </c>
    </row>
    <row r="8725" spans="1:9" ht="25" customHeight="1">
      <c r="A8725" s="1"/>
      <c r="B8725" s="1">
        <v>395</v>
      </c>
      <c r="C8725" s="13" t="s">
        <v>47</v>
      </c>
      <c r="D8725" s="4">
        <v>45473</v>
      </c>
      <c r="E8725" s="4">
        <v>45503</v>
      </c>
      <c r="F8725" s="5">
        <v>0.79927457652468892</v>
      </c>
      <c r="G8725" s="5">
        <f>'PG facts'!F71</f>
        <v>4</v>
      </c>
      <c r="H8725" s="5">
        <f t="shared" si="272"/>
        <v>0.63883984867872079</v>
      </c>
      <c r="I8725" s="5">
        <f t="shared" si="273"/>
        <v>3.1970983060987557</v>
      </c>
    </row>
    <row r="8726" spans="1:9" ht="25" customHeight="1">
      <c r="A8726" s="1"/>
      <c r="B8726" s="1">
        <v>395</v>
      </c>
      <c r="C8726" s="13" t="s">
        <v>47</v>
      </c>
      <c r="D8726" s="4">
        <v>45565</v>
      </c>
      <c r="E8726" s="4">
        <v>45583</v>
      </c>
      <c r="F8726" s="5">
        <v>5.6599388265481609</v>
      </c>
      <c r="G8726" s="5">
        <f>'PG facts'!F78</f>
        <v>4</v>
      </c>
      <c r="H8726" s="5">
        <f t="shared" si="272"/>
        <v>32.034907520267375</v>
      </c>
      <c r="I8726" s="5">
        <f t="shared" si="273"/>
        <v>22.639755306192644</v>
      </c>
    </row>
    <row r="8727" spans="1:9" ht="25" customHeight="1">
      <c r="A8727" s="1"/>
      <c r="B8727" s="1">
        <v>395</v>
      </c>
      <c r="C8727" s="13" t="s">
        <v>47</v>
      </c>
      <c r="D8727" s="4">
        <v>45657</v>
      </c>
      <c r="E8727" s="4">
        <v>45679</v>
      </c>
      <c r="F8727" s="5">
        <v>3.2153120425093551</v>
      </c>
      <c r="G8727" s="5">
        <f>'PG facts'!F85</f>
        <v>3</v>
      </c>
      <c r="H8727" s="5">
        <f t="shared" si="272"/>
        <v>10.338231530705681</v>
      </c>
      <c r="I8727" s="5">
        <f t="shared" si="273"/>
        <v>9.6459361275280653</v>
      </c>
    </row>
    <row r="8728" spans="1:9" ht="25" customHeight="1">
      <c r="A8728" s="1"/>
      <c r="B8728" s="1">
        <v>395</v>
      </c>
      <c r="C8728" s="13" t="s">
        <v>47</v>
      </c>
      <c r="D8728" s="4">
        <v>45747</v>
      </c>
      <c r="E8728" s="4">
        <v>45771</v>
      </c>
      <c r="F8728" s="5">
        <v>7.2806297567527212</v>
      </c>
      <c r="G8728" s="5">
        <f>'PG facts'!F92</f>
        <v>4</v>
      </c>
      <c r="H8728" s="5">
        <f t="shared" si="272"/>
        <v>53.007569654913191</v>
      </c>
      <c r="I8728" s="5">
        <f t="shared" si="273"/>
        <v>29.122519027010885</v>
      </c>
    </row>
    <row r="8729" spans="1:9" ht="25" customHeight="1">
      <c r="A8729" s="1"/>
      <c r="B8729" s="1">
        <v>395</v>
      </c>
      <c r="C8729" s="13" t="s">
        <v>47</v>
      </c>
      <c r="D8729" s="4">
        <v>45838</v>
      </c>
      <c r="E8729" s="4">
        <v>45867</v>
      </c>
      <c r="F8729" s="5">
        <v>8.972706279503285</v>
      </c>
      <c r="G8729" s="5">
        <f>'PG facts'!F99</f>
        <v>2</v>
      </c>
      <c r="H8729" s="5">
        <f t="shared" si="272"/>
        <v>80.509457978237677</v>
      </c>
      <c r="I8729" s="5">
        <f t="shared" si="273"/>
        <v>17.94541255900657</v>
      </c>
    </row>
    <row r="8730" spans="1:9" ht="25" customHeight="1">
      <c r="A8730" s="1"/>
      <c r="B8730" s="1">
        <v>395</v>
      </c>
      <c r="C8730" s="13" t="s">
        <v>47</v>
      </c>
      <c r="D8730" s="4">
        <v>45930</v>
      </c>
      <c r="E8730" s="4">
        <v>45954</v>
      </c>
      <c r="F8730" s="5">
        <v>6.3923766618859457</v>
      </c>
      <c r="G8730" s="5">
        <f>'PG facts'!F106</f>
        <v>1</v>
      </c>
      <c r="H8730" s="5">
        <f t="shared" si="272"/>
        <v>40.862479387424109</v>
      </c>
      <c r="I8730" s="5">
        <f t="shared" si="273"/>
        <v>6.3923766618859457</v>
      </c>
    </row>
    <row r="8731" spans="1:9" ht="25" customHeight="1">
      <c r="A8731" s="1"/>
      <c r="B8731" s="1">
        <v>395</v>
      </c>
      <c r="C8731" s="13" t="s">
        <v>50</v>
      </c>
      <c r="D8731" s="4">
        <v>44742</v>
      </c>
      <c r="E8731" s="4">
        <v>44771</v>
      </c>
      <c r="F8731" s="5">
        <v>6.658436933295464</v>
      </c>
      <c r="G8731" s="5">
        <f>'PG facts'!F15</f>
        <v>9</v>
      </c>
      <c r="H8731" s="5">
        <f t="shared" si="272"/>
        <v>44.334782394673105</v>
      </c>
      <c r="I8731" s="5">
        <f t="shared" si="273"/>
        <v>59.925932399659175</v>
      </c>
    </row>
    <row r="8732" spans="1:9" ht="25" customHeight="1">
      <c r="A8732" s="1"/>
      <c r="B8732" s="1">
        <v>395</v>
      </c>
      <c r="C8732" s="13" t="s">
        <v>50</v>
      </c>
      <c r="D8732" s="4">
        <v>44834</v>
      </c>
      <c r="E8732" s="4">
        <v>44853</v>
      </c>
      <c r="F8732" s="5">
        <v>3.235995481738696</v>
      </c>
      <c r="G8732" s="5">
        <f>'PG facts'!F22</f>
        <v>8</v>
      </c>
      <c r="H8732" s="5">
        <f t="shared" si="272"/>
        <v>10.471666757833255</v>
      </c>
      <c r="I8732" s="5">
        <f t="shared" si="273"/>
        <v>25.887963853909568</v>
      </c>
    </row>
    <row r="8733" spans="1:9" ht="25" customHeight="1">
      <c r="A8733" s="1"/>
      <c r="B8733" s="1">
        <v>395</v>
      </c>
      <c r="C8733" s="13" t="s">
        <v>50</v>
      </c>
      <c r="D8733" s="4">
        <v>44926</v>
      </c>
      <c r="E8733" s="4">
        <v>44945</v>
      </c>
      <c r="F8733" s="5">
        <v>3.5533938473930382</v>
      </c>
      <c r="G8733" s="5">
        <f>'PG facts'!F29</f>
        <v>8</v>
      </c>
      <c r="H8733" s="5">
        <f t="shared" si="272"/>
        <v>12.626607834690699</v>
      </c>
      <c r="I8733" s="5">
        <f t="shared" si="273"/>
        <v>28.427150779144306</v>
      </c>
    </row>
    <row r="8734" spans="1:9" ht="25" customHeight="1">
      <c r="A8734" s="1"/>
      <c r="B8734" s="1">
        <v>395</v>
      </c>
      <c r="C8734" s="13" t="s">
        <v>50</v>
      </c>
      <c r="D8734" s="4">
        <v>45016</v>
      </c>
      <c r="E8734" s="4">
        <v>45037</v>
      </c>
      <c r="F8734" s="5">
        <v>3.8028851607049052</v>
      </c>
      <c r="G8734" s="5">
        <f>'PG facts'!F36</f>
        <v>9</v>
      </c>
      <c r="H8734" s="5">
        <f t="shared" si="272"/>
        <v>14.461935545509572</v>
      </c>
      <c r="I8734" s="5">
        <f t="shared" si="273"/>
        <v>34.225966446344145</v>
      </c>
    </row>
    <row r="8735" spans="1:9" ht="25" customHeight="1">
      <c r="A8735" s="1"/>
      <c r="B8735" s="1">
        <v>395</v>
      </c>
      <c r="C8735" s="13" t="s">
        <v>50</v>
      </c>
      <c r="D8735" s="4">
        <v>45107</v>
      </c>
      <c r="E8735" s="4">
        <v>45135</v>
      </c>
      <c r="F8735" s="5">
        <v>7.4226951952720999</v>
      </c>
      <c r="G8735" s="5">
        <f>'PG facts'!F43</f>
        <v>5</v>
      </c>
      <c r="H8735" s="5">
        <f t="shared" si="272"/>
        <v>55.09640396191552</v>
      </c>
      <c r="I8735" s="5">
        <f t="shared" si="273"/>
        <v>37.113475976360498</v>
      </c>
    </row>
    <row r="8736" spans="1:9" ht="25" customHeight="1">
      <c r="A8736" s="1"/>
      <c r="B8736" s="1">
        <v>395</v>
      </c>
      <c r="C8736" s="13" t="s">
        <v>50</v>
      </c>
      <c r="D8736" s="4">
        <v>45199</v>
      </c>
      <c r="E8736" s="4">
        <v>45217</v>
      </c>
      <c r="F8736" s="5">
        <v>8.3743642737017066</v>
      </c>
      <c r="G8736" s="5">
        <f>'PG facts'!F50</f>
        <v>10</v>
      </c>
      <c r="H8736" s="5">
        <f t="shared" si="272"/>
        <v>70.129976988651507</v>
      </c>
      <c r="I8736" s="5">
        <f t="shared" si="273"/>
        <v>83.743642737017069</v>
      </c>
    </row>
    <row r="8737" spans="1:9" ht="25" customHeight="1">
      <c r="A8737" s="1"/>
      <c r="B8737" s="1">
        <v>395</v>
      </c>
      <c r="C8737" s="13" t="s">
        <v>50</v>
      </c>
      <c r="D8737" s="4">
        <v>45291</v>
      </c>
      <c r="E8737" s="4">
        <v>45314</v>
      </c>
      <c r="F8737" s="5">
        <v>7.2648038453100305</v>
      </c>
      <c r="G8737" s="5">
        <f>'PG facts'!F57</f>
        <v>2</v>
      </c>
      <c r="H8737" s="5">
        <f t="shared" si="272"/>
        <v>52.777374910831405</v>
      </c>
      <c r="I8737" s="5">
        <f t="shared" si="273"/>
        <v>14.529607690620061</v>
      </c>
    </row>
    <row r="8738" spans="1:9" ht="25" customHeight="1">
      <c r="A8738" s="1"/>
      <c r="B8738" s="1">
        <v>395</v>
      </c>
      <c r="C8738" s="13" t="s">
        <v>50</v>
      </c>
      <c r="D8738" s="4">
        <v>45382</v>
      </c>
      <c r="E8738" s="4">
        <v>45401</v>
      </c>
      <c r="F8738" s="5">
        <v>9.9248015735047268</v>
      </c>
      <c r="G8738" s="5">
        <f>'PG facts'!F64</f>
        <v>2</v>
      </c>
      <c r="H8738" s="5">
        <f t="shared" si="272"/>
        <v>98.501686273441905</v>
      </c>
      <c r="I8738" s="5">
        <f t="shared" si="273"/>
        <v>19.849603147009454</v>
      </c>
    </row>
    <row r="8739" spans="1:9" ht="25" customHeight="1">
      <c r="A8739" s="1"/>
      <c r="B8739" s="1">
        <v>395</v>
      </c>
      <c r="C8739" s="13" t="s">
        <v>50</v>
      </c>
      <c r="D8739" s="4">
        <v>45473</v>
      </c>
      <c r="E8739" s="4">
        <v>45503</v>
      </c>
      <c r="F8739" s="5">
        <v>2.2273073989321102</v>
      </c>
      <c r="G8739" s="5">
        <f>'PG facts'!F71</f>
        <v>4</v>
      </c>
      <c r="H8739" s="5">
        <f t="shared" si="272"/>
        <v>4.9608982493377223</v>
      </c>
      <c r="I8739" s="5">
        <f t="shared" si="273"/>
        <v>8.9092295957284406</v>
      </c>
    </row>
    <row r="8740" spans="1:9" ht="25" customHeight="1">
      <c r="A8740" s="1"/>
      <c r="B8740" s="1">
        <v>395</v>
      </c>
      <c r="C8740" s="13" t="s">
        <v>50</v>
      </c>
      <c r="D8740" s="4">
        <v>45565</v>
      </c>
      <c r="E8740" s="4">
        <v>45583</v>
      </c>
      <c r="F8740" s="5">
        <v>0.79927457652468892</v>
      </c>
      <c r="G8740" s="5">
        <f>'PG facts'!F78</f>
        <v>4</v>
      </c>
      <c r="H8740" s="5">
        <f t="shared" si="272"/>
        <v>0.63883984867872079</v>
      </c>
      <c r="I8740" s="5">
        <f t="shared" si="273"/>
        <v>3.1970983060987557</v>
      </c>
    </row>
    <row r="8741" spans="1:9" ht="25" customHeight="1">
      <c r="A8741" s="1"/>
      <c r="B8741" s="1">
        <v>395</v>
      </c>
      <c r="C8741" s="13" t="s">
        <v>50</v>
      </c>
      <c r="D8741" s="4">
        <v>45657</v>
      </c>
      <c r="E8741" s="4">
        <v>45679</v>
      </c>
      <c r="F8741" s="5">
        <v>5.6599388265481609</v>
      </c>
      <c r="G8741" s="5">
        <f>'PG facts'!F85</f>
        <v>3</v>
      </c>
      <c r="H8741" s="5">
        <f t="shared" si="272"/>
        <v>32.034907520267375</v>
      </c>
      <c r="I8741" s="5">
        <f t="shared" si="273"/>
        <v>16.979816479644484</v>
      </c>
    </row>
    <row r="8742" spans="1:9" ht="25" customHeight="1">
      <c r="A8742" s="1"/>
      <c r="B8742" s="1">
        <v>395</v>
      </c>
      <c r="C8742" s="13" t="s">
        <v>50</v>
      </c>
      <c r="D8742" s="4">
        <v>45747</v>
      </c>
      <c r="E8742" s="4">
        <v>45771</v>
      </c>
      <c r="F8742" s="5">
        <v>3.2153120425093551</v>
      </c>
      <c r="G8742" s="5">
        <f>'PG facts'!F92</f>
        <v>4</v>
      </c>
      <c r="H8742" s="5">
        <f t="shared" si="272"/>
        <v>10.338231530705681</v>
      </c>
      <c r="I8742" s="5">
        <f t="shared" si="273"/>
        <v>12.86124817003742</v>
      </c>
    </row>
    <row r="8743" spans="1:9" ht="25" customHeight="1">
      <c r="A8743" s="1"/>
      <c r="B8743" s="1">
        <v>395</v>
      </c>
      <c r="C8743" s="13" t="s">
        <v>50</v>
      </c>
      <c r="D8743" s="4">
        <v>45838</v>
      </c>
      <c r="E8743" s="4">
        <v>45867</v>
      </c>
      <c r="F8743" s="5">
        <v>7.2806297567527212</v>
      </c>
      <c r="G8743" s="5">
        <f>'PG facts'!F99</f>
        <v>2</v>
      </c>
      <c r="H8743" s="5">
        <f t="shared" si="272"/>
        <v>53.007569654913191</v>
      </c>
      <c r="I8743" s="5">
        <f t="shared" si="273"/>
        <v>14.561259513505442</v>
      </c>
    </row>
    <row r="8744" spans="1:9" ht="25" customHeight="1">
      <c r="A8744" s="1"/>
      <c r="B8744" s="1">
        <v>395</v>
      </c>
      <c r="C8744" s="13" t="s">
        <v>50</v>
      </c>
      <c r="D8744" s="4">
        <v>45930</v>
      </c>
      <c r="E8744" s="4">
        <v>45954</v>
      </c>
      <c r="F8744" s="5">
        <v>8.972706279503285</v>
      </c>
      <c r="G8744" s="5">
        <f>'PG facts'!F106</f>
        <v>1</v>
      </c>
      <c r="H8744" s="5">
        <f t="shared" si="272"/>
        <v>80.509457978237677</v>
      </c>
      <c r="I8744" s="5">
        <f t="shared" si="273"/>
        <v>8.972706279503285</v>
      </c>
    </row>
    <row r="8745" spans="1:9" ht="25" customHeight="1">
      <c r="A8745" s="1"/>
      <c r="B8745" s="1">
        <v>396</v>
      </c>
      <c r="C8745" s="13" t="s">
        <v>47</v>
      </c>
      <c r="D8745" s="4">
        <v>44651</v>
      </c>
      <c r="E8745" s="4">
        <v>44671</v>
      </c>
      <c r="F8745" s="5">
        <v>6.658436933295464</v>
      </c>
      <c r="G8745" s="5">
        <f>'PG facts'!F8</f>
        <v>16</v>
      </c>
      <c r="H8745" s="5">
        <f t="shared" si="272"/>
        <v>44.334782394673105</v>
      </c>
      <c r="I8745" s="5">
        <f t="shared" si="273"/>
        <v>106.53499093272742</v>
      </c>
    </row>
    <row r="8746" spans="1:9" ht="25" customHeight="1">
      <c r="A8746" s="1"/>
      <c r="B8746" s="1">
        <v>396</v>
      </c>
      <c r="C8746" s="13" t="s">
        <v>47</v>
      </c>
      <c r="D8746" s="4">
        <v>44742</v>
      </c>
      <c r="E8746" s="4">
        <v>44771</v>
      </c>
      <c r="F8746" s="5">
        <v>3.235995481738696</v>
      </c>
      <c r="G8746" s="5">
        <f>'PG facts'!F15</f>
        <v>9</v>
      </c>
      <c r="H8746" s="5">
        <f t="shared" si="272"/>
        <v>10.471666757833255</v>
      </c>
      <c r="I8746" s="5">
        <f t="shared" si="273"/>
        <v>29.123959335648266</v>
      </c>
    </row>
    <row r="8747" spans="1:9" ht="25" customHeight="1">
      <c r="A8747" s="1"/>
      <c r="B8747" s="1">
        <v>396</v>
      </c>
      <c r="C8747" s="13" t="s">
        <v>47</v>
      </c>
      <c r="D8747" s="4">
        <v>44834</v>
      </c>
      <c r="E8747" s="4">
        <v>44853</v>
      </c>
      <c r="F8747" s="5">
        <v>3.5533938473930382</v>
      </c>
      <c r="G8747" s="5">
        <f>'PG facts'!F22</f>
        <v>8</v>
      </c>
      <c r="H8747" s="5">
        <f t="shared" si="272"/>
        <v>12.626607834690699</v>
      </c>
      <c r="I8747" s="5">
        <f t="shared" si="273"/>
        <v>28.427150779144306</v>
      </c>
    </row>
    <row r="8748" spans="1:9" ht="25" customHeight="1">
      <c r="A8748" s="1"/>
      <c r="B8748" s="1">
        <v>396</v>
      </c>
      <c r="C8748" s="13" t="s">
        <v>47</v>
      </c>
      <c r="D8748" s="4">
        <v>44926</v>
      </c>
      <c r="E8748" s="4">
        <v>44945</v>
      </c>
      <c r="F8748" s="5">
        <v>3.8028851607049052</v>
      </c>
      <c r="G8748" s="5">
        <f>'PG facts'!F29</f>
        <v>8</v>
      </c>
      <c r="H8748" s="5">
        <f t="shared" si="272"/>
        <v>14.461935545509572</v>
      </c>
      <c r="I8748" s="5">
        <f t="shared" si="273"/>
        <v>30.423081285639242</v>
      </c>
    </row>
    <row r="8749" spans="1:9" ht="25" customHeight="1">
      <c r="A8749" s="1"/>
      <c r="B8749" s="1">
        <v>396</v>
      </c>
      <c r="C8749" s="13" t="s">
        <v>47</v>
      </c>
      <c r="D8749" s="4">
        <v>45016</v>
      </c>
      <c r="E8749" s="4">
        <v>45037</v>
      </c>
      <c r="F8749" s="5">
        <v>7.4226951952720999</v>
      </c>
      <c r="G8749" s="5">
        <f>'PG facts'!F36</f>
        <v>9</v>
      </c>
      <c r="H8749" s="5">
        <f t="shared" si="272"/>
        <v>55.09640396191552</v>
      </c>
      <c r="I8749" s="5">
        <f t="shared" si="273"/>
        <v>66.804256757448897</v>
      </c>
    </row>
    <row r="8750" spans="1:9" ht="25" customHeight="1">
      <c r="A8750" s="1"/>
      <c r="B8750" s="1">
        <v>396</v>
      </c>
      <c r="C8750" s="13" t="s">
        <v>47</v>
      </c>
      <c r="D8750" s="4">
        <v>45107</v>
      </c>
      <c r="E8750" s="4">
        <v>45135</v>
      </c>
      <c r="F8750" s="5">
        <v>8.3743642737017066</v>
      </c>
      <c r="G8750" s="5">
        <f>'PG facts'!F43</f>
        <v>5</v>
      </c>
      <c r="H8750" s="5">
        <f t="shared" si="272"/>
        <v>70.129976988651507</v>
      </c>
      <c r="I8750" s="5">
        <f t="shared" si="273"/>
        <v>41.871821368508535</v>
      </c>
    </row>
    <row r="8751" spans="1:9" ht="25" customHeight="1">
      <c r="A8751" s="1"/>
      <c r="B8751" s="1">
        <v>396</v>
      </c>
      <c r="C8751" s="13" t="s">
        <v>47</v>
      </c>
      <c r="D8751" s="4">
        <v>45199</v>
      </c>
      <c r="E8751" s="4">
        <v>45217</v>
      </c>
      <c r="F8751" s="5">
        <v>7.2648038453100305</v>
      </c>
      <c r="G8751" s="5">
        <f>'PG facts'!F50</f>
        <v>10</v>
      </c>
      <c r="H8751" s="5">
        <f t="shared" si="272"/>
        <v>52.777374910831405</v>
      </c>
      <c r="I8751" s="5">
        <f t="shared" si="273"/>
        <v>72.648038453100298</v>
      </c>
    </row>
    <row r="8752" spans="1:9" ht="25" customHeight="1">
      <c r="A8752" s="1"/>
      <c r="B8752" s="1">
        <v>396</v>
      </c>
      <c r="C8752" s="13" t="s">
        <v>47</v>
      </c>
      <c r="D8752" s="4">
        <v>45291</v>
      </c>
      <c r="E8752" s="4">
        <v>45314</v>
      </c>
      <c r="F8752" s="5">
        <v>9.9248015735047268</v>
      </c>
      <c r="G8752" s="5">
        <f>'PG facts'!F57</f>
        <v>2</v>
      </c>
      <c r="H8752" s="5">
        <f t="shared" si="272"/>
        <v>98.501686273441905</v>
      </c>
      <c r="I8752" s="5">
        <f t="shared" si="273"/>
        <v>19.849603147009454</v>
      </c>
    </row>
    <row r="8753" spans="1:9" ht="25" customHeight="1">
      <c r="A8753" s="1"/>
      <c r="B8753" s="1">
        <v>396</v>
      </c>
      <c r="C8753" s="13" t="s">
        <v>47</v>
      </c>
      <c r="D8753" s="4">
        <v>45382</v>
      </c>
      <c r="E8753" s="4">
        <v>45401</v>
      </c>
      <c r="F8753" s="5">
        <v>2.2273073989321102</v>
      </c>
      <c r="G8753" s="5">
        <f>'PG facts'!F64</f>
        <v>2</v>
      </c>
      <c r="H8753" s="5">
        <f t="shared" si="272"/>
        <v>4.9608982493377223</v>
      </c>
      <c r="I8753" s="5">
        <f t="shared" si="273"/>
        <v>4.4546147978642203</v>
      </c>
    </row>
    <row r="8754" spans="1:9" ht="25" customHeight="1">
      <c r="A8754" s="1"/>
      <c r="B8754" s="1">
        <v>396</v>
      </c>
      <c r="C8754" s="13" t="s">
        <v>47</v>
      </c>
      <c r="D8754" s="4">
        <v>45473</v>
      </c>
      <c r="E8754" s="4">
        <v>45503</v>
      </c>
      <c r="F8754" s="5">
        <v>0.79927457652468892</v>
      </c>
      <c r="G8754" s="5">
        <f>'PG facts'!F71</f>
        <v>4</v>
      </c>
      <c r="H8754" s="5">
        <f t="shared" si="272"/>
        <v>0.63883984867872079</v>
      </c>
      <c r="I8754" s="5">
        <f t="shared" si="273"/>
        <v>3.1970983060987557</v>
      </c>
    </row>
    <row r="8755" spans="1:9" ht="25" customHeight="1">
      <c r="A8755" s="1"/>
      <c r="B8755" s="1">
        <v>396</v>
      </c>
      <c r="C8755" s="13" t="s">
        <v>47</v>
      </c>
      <c r="D8755" s="4">
        <v>45565</v>
      </c>
      <c r="E8755" s="4">
        <v>45583</v>
      </c>
      <c r="F8755" s="5">
        <v>5.5874231845522981</v>
      </c>
      <c r="G8755" s="5">
        <f>'PG facts'!F78</f>
        <v>4</v>
      </c>
      <c r="H8755" s="5">
        <f t="shared" si="272"/>
        <v>31.219297843272546</v>
      </c>
      <c r="I8755" s="5">
        <f t="shared" si="273"/>
        <v>22.349692738209193</v>
      </c>
    </row>
    <row r="8756" spans="1:9" ht="25" customHeight="1">
      <c r="A8756" s="1"/>
      <c r="B8756" s="1">
        <v>396</v>
      </c>
      <c r="C8756" s="13" t="s">
        <v>47</v>
      </c>
      <c r="D8756" s="4">
        <v>45657</v>
      </c>
      <c r="E8756" s="4">
        <v>45679</v>
      </c>
      <c r="F8756" s="5">
        <v>3.2153120425093551</v>
      </c>
      <c r="G8756" s="5">
        <f>'PG facts'!F85</f>
        <v>3</v>
      </c>
      <c r="H8756" s="5">
        <f t="shared" si="272"/>
        <v>10.338231530705681</v>
      </c>
      <c r="I8756" s="5">
        <f t="shared" si="273"/>
        <v>9.6459361275280653</v>
      </c>
    </row>
    <row r="8757" spans="1:9" ht="25" customHeight="1">
      <c r="A8757" s="1"/>
      <c r="B8757" s="1">
        <v>396</v>
      </c>
      <c r="C8757" s="13" t="s">
        <v>47</v>
      </c>
      <c r="D8757" s="4">
        <v>45747</v>
      </c>
      <c r="E8757" s="4">
        <v>45771</v>
      </c>
      <c r="F8757" s="5">
        <v>7.2806297567527212</v>
      </c>
      <c r="G8757" s="5">
        <f>'PG facts'!F92</f>
        <v>4</v>
      </c>
      <c r="H8757" s="5">
        <f t="shared" si="272"/>
        <v>53.007569654913191</v>
      </c>
      <c r="I8757" s="5">
        <f t="shared" si="273"/>
        <v>29.122519027010885</v>
      </c>
    </row>
    <row r="8758" spans="1:9" ht="25" customHeight="1">
      <c r="A8758" s="1"/>
      <c r="B8758" s="1">
        <v>396</v>
      </c>
      <c r="C8758" s="13" t="s">
        <v>47</v>
      </c>
      <c r="D8758" s="4">
        <v>45838</v>
      </c>
      <c r="E8758" s="4">
        <v>45867</v>
      </c>
      <c r="F8758" s="5">
        <v>8.972706279503285</v>
      </c>
      <c r="G8758" s="5">
        <f>'PG facts'!F99</f>
        <v>2</v>
      </c>
      <c r="H8758" s="5">
        <f t="shared" si="272"/>
        <v>80.509457978237677</v>
      </c>
      <c r="I8758" s="5">
        <f t="shared" si="273"/>
        <v>17.94541255900657</v>
      </c>
    </row>
    <row r="8759" spans="1:9" ht="25" customHeight="1">
      <c r="A8759" s="1"/>
      <c r="B8759" s="1">
        <v>396</v>
      </c>
      <c r="C8759" s="13" t="s">
        <v>47</v>
      </c>
      <c r="D8759" s="4">
        <v>45930</v>
      </c>
      <c r="E8759" s="4">
        <v>45954</v>
      </c>
      <c r="F8759" s="5">
        <v>6.4760110237468416</v>
      </c>
      <c r="G8759" s="5">
        <f>'PG facts'!F106</f>
        <v>1</v>
      </c>
      <c r="H8759" s="5">
        <f t="shared" si="272"/>
        <v>41.938718779690618</v>
      </c>
      <c r="I8759" s="5">
        <f t="shared" si="273"/>
        <v>6.4760110237468416</v>
      </c>
    </row>
    <row r="8760" spans="1:9" ht="25" customHeight="1">
      <c r="A8760" s="1"/>
      <c r="B8760" s="1">
        <v>396</v>
      </c>
      <c r="C8760" s="13" t="s">
        <v>50</v>
      </c>
      <c r="D8760" s="4">
        <v>44742</v>
      </c>
      <c r="E8760" s="4">
        <v>44771</v>
      </c>
      <c r="F8760" s="5">
        <v>6.658436933295464</v>
      </c>
      <c r="G8760" s="5">
        <f>'PG facts'!F15</f>
        <v>9</v>
      </c>
      <c r="H8760" s="5">
        <f t="shared" si="272"/>
        <v>44.334782394673105</v>
      </c>
      <c r="I8760" s="5">
        <f t="shared" si="273"/>
        <v>59.925932399659175</v>
      </c>
    </row>
    <row r="8761" spans="1:9" ht="25" customHeight="1">
      <c r="A8761" s="1"/>
      <c r="B8761" s="1">
        <v>396</v>
      </c>
      <c r="C8761" s="13" t="s">
        <v>50</v>
      </c>
      <c r="D8761" s="4">
        <v>44834</v>
      </c>
      <c r="E8761" s="4">
        <v>44853</v>
      </c>
      <c r="F8761" s="5">
        <v>3.235995481738696</v>
      </c>
      <c r="G8761" s="5">
        <f>'PG facts'!F22</f>
        <v>8</v>
      </c>
      <c r="H8761" s="5">
        <f t="shared" si="272"/>
        <v>10.471666757833255</v>
      </c>
      <c r="I8761" s="5">
        <f t="shared" si="273"/>
        <v>25.887963853909568</v>
      </c>
    </row>
    <row r="8762" spans="1:9" ht="25" customHeight="1">
      <c r="A8762" s="1"/>
      <c r="B8762" s="1">
        <v>396</v>
      </c>
      <c r="C8762" s="13" t="s">
        <v>50</v>
      </c>
      <c r="D8762" s="4">
        <v>44926</v>
      </c>
      <c r="E8762" s="4">
        <v>44945</v>
      </c>
      <c r="F8762" s="5">
        <v>3.5533938473930382</v>
      </c>
      <c r="G8762" s="5">
        <f>'PG facts'!F29</f>
        <v>8</v>
      </c>
      <c r="H8762" s="5">
        <f t="shared" si="272"/>
        <v>12.626607834690699</v>
      </c>
      <c r="I8762" s="5">
        <f t="shared" si="273"/>
        <v>28.427150779144306</v>
      </c>
    </row>
    <row r="8763" spans="1:9" ht="25" customHeight="1">
      <c r="A8763" s="1"/>
      <c r="B8763" s="1">
        <v>396</v>
      </c>
      <c r="C8763" s="13" t="s">
        <v>50</v>
      </c>
      <c r="D8763" s="4">
        <v>45016</v>
      </c>
      <c r="E8763" s="4">
        <v>45037</v>
      </c>
      <c r="F8763" s="5">
        <v>3.8028851607049052</v>
      </c>
      <c r="G8763" s="5">
        <f>'PG facts'!F36</f>
        <v>9</v>
      </c>
      <c r="H8763" s="5">
        <f t="shared" si="272"/>
        <v>14.461935545509572</v>
      </c>
      <c r="I8763" s="5">
        <f t="shared" si="273"/>
        <v>34.225966446344145</v>
      </c>
    </row>
    <row r="8764" spans="1:9" ht="25" customHeight="1">
      <c r="A8764" s="1"/>
      <c r="B8764" s="1">
        <v>396</v>
      </c>
      <c r="C8764" s="13" t="s">
        <v>50</v>
      </c>
      <c r="D8764" s="4">
        <v>45107</v>
      </c>
      <c r="E8764" s="4">
        <v>45135</v>
      </c>
      <c r="F8764" s="5">
        <v>7.4226951952720999</v>
      </c>
      <c r="G8764" s="5">
        <f>'PG facts'!F43</f>
        <v>5</v>
      </c>
      <c r="H8764" s="5">
        <f t="shared" si="272"/>
        <v>55.09640396191552</v>
      </c>
      <c r="I8764" s="5">
        <f t="shared" si="273"/>
        <v>37.113475976360498</v>
      </c>
    </row>
    <row r="8765" spans="1:9" ht="25" customHeight="1">
      <c r="A8765" s="1"/>
      <c r="B8765" s="1">
        <v>396</v>
      </c>
      <c r="C8765" s="13" t="s">
        <v>50</v>
      </c>
      <c r="D8765" s="4">
        <v>45199</v>
      </c>
      <c r="E8765" s="4">
        <v>45217</v>
      </c>
      <c r="F8765" s="5">
        <v>8.3743642737017066</v>
      </c>
      <c r="G8765" s="5">
        <f>'PG facts'!F50</f>
        <v>10</v>
      </c>
      <c r="H8765" s="5">
        <f t="shared" si="272"/>
        <v>70.129976988651507</v>
      </c>
      <c r="I8765" s="5">
        <f t="shared" si="273"/>
        <v>83.743642737017069</v>
      </c>
    </row>
    <row r="8766" spans="1:9" ht="25" customHeight="1">
      <c r="A8766" s="1"/>
      <c r="B8766" s="1">
        <v>396</v>
      </c>
      <c r="C8766" s="13" t="s">
        <v>50</v>
      </c>
      <c r="D8766" s="4">
        <v>45291</v>
      </c>
      <c r="E8766" s="4">
        <v>45314</v>
      </c>
      <c r="F8766" s="5">
        <v>7.2648038453100305</v>
      </c>
      <c r="G8766" s="5">
        <f>'PG facts'!F57</f>
        <v>2</v>
      </c>
      <c r="H8766" s="5">
        <f t="shared" si="272"/>
        <v>52.777374910831405</v>
      </c>
      <c r="I8766" s="5">
        <f t="shared" si="273"/>
        <v>14.529607690620061</v>
      </c>
    </row>
    <row r="8767" spans="1:9" ht="25" customHeight="1">
      <c r="A8767" s="1"/>
      <c r="B8767" s="1">
        <v>396</v>
      </c>
      <c r="C8767" s="13" t="s">
        <v>50</v>
      </c>
      <c r="D8767" s="4">
        <v>45382</v>
      </c>
      <c r="E8767" s="4">
        <v>45401</v>
      </c>
      <c r="F8767" s="5">
        <v>9.9248015735047268</v>
      </c>
      <c r="G8767" s="5">
        <f>'PG facts'!F64</f>
        <v>2</v>
      </c>
      <c r="H8767" s="5">
        <f t="shared" si="272"/>
        <v>98.501686273441905</v>
      </c>
      <c r="I8767" s="5">
        <f t="shared" si="273"/>
        <v>19.849603147009454</v>
      </c>
    </row>
    <row r="8768" spans="1:9" ht="25" customHeight="1">
      <c r="A8768" s="1"/>
      <c r="B8768" s="1">
        <v>396</v>
      </c>
      <c r="C8768" s="13" t="s">
        <v>50</v>
      </c>
      <c r="D8768" s="4">
        <v>45473</v>
      </c>
      <c r="E8768" s="4">
        <v>45503</v>
      </c>
      <c r="F8768" s="5">
        <v>2.2273073989321102</v>
      </c>
      <c r="G8768" s="5">
        <f>'PG facts'!F71</f>
        <v>4</v>
      </c>
      <c r="H8768" s="5">
        <f t="shared" si="272"/>
        <v>4.9608982493377223</v>
      </c>
      <c r="I8768" s="5">
        <f t="shared" si="273"/>
        <v>8.9092295957284406</v>
      </c>
    </row>
    <row r="8769" spans="1:9" ht="25" customHeight="1">
      <c r="A8769" s="1"/>
      <c r="B8769" s="1">
        <v>396</v>
      </c>
      <c r="C8769" s="13" t="s">
        <v>50</v>
      </c>
      <c r="D8769" s="4">
        <v>45565</v>
      </c>
      <c r="E8769" s="4">
        <v>45583</v>
      </c>
      <c r="F8769" s="5">
        <v>0.79927457652468892</v>
      </c>
      <c r="G8769" s="5">
        <f>'PG facts'!F78</f>
        <v>4</v>
      </c>
      <c r="H8769" s="5">
        <f t="shared" si="272"/>
        <v>0.63883984867872079</v>
      </c>
      <c r="I8769" s="5">
        <f t="shared" si="273"/>
        <v>3.1970983060987557</v>
      </c>
    </row>
    <row r="8770" spans="1:9" ht="25" customHeight="1">
      <c r="A8770" s="1"/>
      <c r="B8770" s="1">
        <v>396</v>
      </c>
      <c r="C8770" s="13" t="s">
        <v>50</v>
      </c>
      <c r="D8770" s="4">
        <v>45657</v>
      </c>
      <c r="E8770" s="4">
        <v>45679</v>
      </c>
      <c r="F8770" s="5">
        <v>5.5874231845522981</v>
      </c>
      <c r="G8770" s="5">
        <f>'PG facts'!F85</f>
        <v>3</v>
      </c>
      <c r="H8770" s="5">
        <f t="shared" si="272"/>
        <v>31.219297843272546</v>
      </c>
      <c r="I8770" s="5">
        <f t="shared" si="273"/>
        <v>16.762269553656893</v>
      </c>
    </row>
    <row r="8771" spans="1:9" ht="25" customHeight="1">
      <c r="A8771" s="1"/>
      <c r="B8771" s="1">
        <v>396</v>
      </c>
      <c r="C8771" s="13" t="s">
        <v>50</v>
      </c>
      <c r="D8771" s="4">
        <v>45747</v>
      </c>
      <c r="E8771" s="4">
        <v>45771</v>
      </c>
      <c r="F8771" s="5">
        <v>3.2153120425093551</v>
      </c>
      <c r="G8771" s="5">
        <f>'PG facts'!F92</f>
        <v>4</v>
      </c>
      <c r="H8771" s="5">
        <f t="shared" si="272"/>
        <v>10.338231530705681</v>
      </c>
      <c r="I8771" s="5">
        <f t="shared" si="273"/>
        <v>12.86124817003742</v>
      </c>
    </row>
    <row r="8772" spans="1:9" ht="25" customHeight="1">
      <c r="A8772" s="1"/>
      <c r="B8772" s="1">
        <v>396</v>
      </c>
      <c r="C8772" s="13" t="s">
        <v>50</v>
      </c>
      <c r="D8772" s="4">
        <v>45838</v>
      </c>
      <c r="E8772" s="4">
        <v>45867</v>
      </c>
      <c r="F8772" s="5">
        <v>7.2806297567527212</v>
      </c>
      <c r="G8772" s="5">
        <f>'PG facts'!F99</f>
        <v>2</v>
      </c>
      <c r="H8772" s="5">
        <f t="shared" si="272"/>
        <v>53.007569654913191</v>
      </c>
      <c r="I8772" s="5">
        <f t="shared" si="273"/>
        <v>14.561259513505442</v>
      </c>
    </row>
    <row r="8773" spans="1:9" ht="25" customHeight="1">
      <c r="A8773" s="1"/>
      <c r="B8773" s="1">
        <v>396</v>
      </c>
      <c r="C8773" s="13" t="s">
        <v>50</v>
      </c>
      <c r="D8773" s="4">
        <v>45930</v>
      </c>
      <c r="E8773" s="4">
        <v>45954</v>
      </c>
      <c r="F8773" s="5">
        <v>8.972706279503285</v>
      </c>
      <c r="G8773" s="5">
        <f>'PG facts'!F106</f>
        <v>1</v>
      </c>
      <c r="H8773" s="5">
        <f t="shared" si="272"/>
        <v>80.509457978237677</v>
      </c>
      <c r="I8773" s="5">
        <f t="shared" si="273"/>
        <v>8.972706279503285</v>
      </c>
    </row>
    <row r="8774" spans="1:9" ht="25" customHeight="1">
      <c r="A8774" s="1"/>
      <c r="B8774" s="1">
        <v>397</v>
      </c>
      <c r="C8774" s="13" t="s">
        <v>47</v>
      </c>
      <c r="D8774" s="4">
        <v>44651</v>
      </c>
      <c r="E8774" s="4">
        <v>44671</v>
      </c>
      <c r="F8774" s="5">
        <v>6.658436933295464</v>
      </c>
      <c r="G8774" s="5">
        <f>'PG facts'!F8</f>
        <v>16</v>
      </c>
      <c r="H8774" s="5">
        <f t="shared" ref="H8774:H8837" si="274">F8774^2</f>
        <v>44.334782394673105</v>
      </c>
      <c r="I8774" s="5">
        <f t="shared" ref="I8774:I8837" si="275">F8774*G8774</f>
        <v>106.53499093272742</v>
      </c>
    </row>
    <row r="8775" spans="1:9" ht="25" customHeight="1">
      <c r="A8775" s="1"/>
      <c r="B8775" s="1">
        <v>397</v>
      </c>
      <c r="C8775" s="13" t="s">
        <v>47</v>
      </c>
      <c r="D8775" s="4">
        <v>44742</v>
      </c>
      <c r="E8775" s="4">
        <v>44771</v>
      </c>
      <c r="F8775" s="5">
        <v>3.235995481738696</v>
      </c>
      <c r="G8775" s="5">
        <f>'PG facts'!F15</f>
        <v>9</v>
      </c>
      <c r="H8775" s="5">
        <f t="shared" si="274"/>
        <v>10.471666757833255</v>
      </c>
      <c r="I8775" s="5">
        <f t="shared" si="275"/>
        <v>29.123959335648266</v>
      </c>
    </row>
    <row r="8776" spans="1:9" ht="25" customHeight="1">
      <c r="A8776" s="1"/>
      <c r="B8776" s="1">
        <v>397</v>
      </c>
      <c r="C8776" s="13" t="s">
        <v>47</v>
      </c>
      <c r="D8776" s="4">
        <v>44834</v>
      </c>
      <c r="E8776" s="4">
        <v>44853</v>
      </c>
      <c r="F8776" s="5">
        <v>3.5533938473930382</v>
      </c>
      <c r="G8776" s="5">
        <f>'PG facts'!F22</f>
        <v>8</v>
      </c>
      <c r="H8776" s="5">
        <f t="shared" si="274"/>
        <v>12.626607834690699</v>
      </c>
      <c r="I8776" s="5">
        <f t="shared" si="275"/>
        <v>28.427150779144306</v>
      </c>
    </row>
    <row r="8777" spans="1:9" ht="25" customHeight="1">
      <c r="A8777" s="1"/>
      <c r="B8777" s="1">
        <v>397</v>
      </c>
      <c r="C8777" s="13" t="s">
        <v>47</v>
      </c>
      <c r="D8777" s="4">
        <v>44926</v>
      </c>
      <c r="E8777" s="4">
        <v>44945</v>
      </c>
      <c r="F8777" s="5">
        <v>3.8028851607049052</v>
      </c>
      <c r="G8777" s="5">
        <f>'PG facts'!F29</f>
        <v>8</v>
      </c>
      <c r="H8777" s="5">
        <f t="shared" si="274"/>
        <v>14.461935545509572</v>
      </c>
      <c r="I8777" s="5">
        <f t="shared" si="275"/>
        <v>30.423081285639242</v>
      </c>
    </row>
    <row r="8778" spans="1:9" ht="25" customHeight="1">
      <c r="A8778" s="1"/>
      <c r="B8778" s="1">
        <v>397</v>
      </c>
      <c r="C8778" s="13" t="s">
        <v>47</v>
      </c>
      <c r="D8778" s="4">
        <v>45016</v>
      </c>
      <c r="E8778" s="4">
        <v>45037</v>
      </c>
      <c r="F8778" s="5">
        <v>7.4226951952720999</v>
      </c>
      <c r="G8778" s="5">
        <f>'PG facts'!F36</f>
        <v>9</v>
      </c>
      <c r="H8778" s="5">
        <f t="shared" si="274"/>
        <v>55.09640396191552</v>
      </c>
      <c r="I8778" s="5">
        <f t="shared" si="275"/>
        <v>66.804256757448897</v>
      </c>
    </row>
    <row r="8779" spans="1:9" ht="25" customHeight="1">
      <c r="A8779" s="1"/>
      <c r="B8779" s="1">
        <v>397</v>
      </c>
      <c r="C8779" s="13" t="s">
        <v>47</v>
      </c>
      <c r="D8779" s="4">
        <v>45107</v>
      </c>
      <c r="E8779" s="4">
        <v>45135</v>
      </c>
      <c r="F8779" s="5">
        <v>8.3743642737017066</v>
      </c>
      <c r="G8779" s="5">
        <f>'PG facts'!F43</f>
        <v>5</v>
      </c>
      <c r="H8779" s="5">
        <f t="shared" si="274"/>
        <v>70.129976988651507</v>
      </c>
      <c r="I8779" s="5">
        <f t="shared" si="275"/>
        <v>41.871821368508535</v>
      </c>
    </row>
    <row r="8780" spans="1:9" ht="25" customHeight="1">
      <c r="A8780" s="1"/>
      <c r="B8780" s="1">
        <v>397</v>
      </c>
      <c r="C8780" s="13" t="s">
        <v>47</v>
      </c>
      <c r="D8780" s="4">
        <v>45199</v>
      </c>
      <c r="E8780" s="4">
        <v>45217</v>
      </c>
      <c r="F8780" s="5">
        <v>7.2648038453100305</v>
      </c>
      <c r="G8780" s="5">
        <f>'PG facts'!F50</f>
        <v>10</v>
      </c>
      <c r="H8780" s="5">
        <f t="shared" si="274"/>
        <v>52.777374910831405</v>
      </c>
      <c r="I8780" s="5">
        <f t="shared" si="275"/>
        <v>72.648038453100298</v>
      </c>
    </row>
    <row r="8781" spans="1:9" ht="25" customHeight="1">
      <c r="A8781" s="1"/>
      <c r="B8781" s="1">
        <v>397</v>
      </c>
      <c r="C8781" s="13" t="s">
        <v>47</v>
      </c>
      <c r="D8781" s="4">
        <v>45291</v>
      </c>
      <c r="E8781" s="4">
        <v>45314</v>
      </c>
      <c r="F8781" s="5">
        <v>9.9248015735047268</v>
      </c>
      <c r="G8781" s="5">
        <f>'PG facts'!F57</f>
        <v>2</v>
      </c>
      <c r="H8781" s="5">
        <f t="shared" si="274"/>
        <v>98.501686273441905</v>
      </c>
      <c r="I8781" s="5">
        <f t="shared" si="275"/>
        <v>19.849603147009454</v>
      </c>
    </row>
    <row r="8782" spans="1:9" ht="25" customHeight="1">
      <c r="A8782" s="1"/>
      <c r="B8782" s="1">
        <v>397</v>
      </c>
      <c r="C8782" s="13" t="s">
        <v>47</v>
      </c>
      <c r="D8782" s="4">
        <v>45382</v>
      </c>
      <c r="E8782" s="4">
        <v>45401</v>
      </c>
      <c r="F8782" s="5">
        <v>2.2273073989321102</v>
      </c>
      <c r="G8782" s="5">
        <f>'PG facts'!F64</f>
        <v>2</v>
      </c>
      <c r="H8782" s="5">
        <f t="shared" si="274"/>
        <v>4.9608982493377223</v>
      </c>
      <c r="I8782" s="5">
        <f t="shared" si="275"/>
        <v>4.4546147978642203</v>
      </c>
    </row>
    <row r="8783" spans="1:9" ht="25" customHeight="1">
      <c r="A8783" s="1"/>
      <c r="B8783" s="1">
        <v>397</v>
      </c>
      <c r="C8783" s="13" t="s">
        <v>47</v>
      </c>
      <c r="D8783" s="4">
        <v>45473</v>
      </c>
      <c r="E8783" s="4">
        <v>45503</v>
      </c>
      <c r="F8783" s="5">
        <v>0.79927457652468892</v>
      </c>
      <c r="G8783" s="5">
        <f>'PG facts'!F71</f>
        <v>4</v>
      </c>
      <c r="H8783" s="5">
        <f t="shared" si="274"/>
        <v>0.63883984867872079</v>
      </c>
      <c r="I8783" s="5">
        <f t="shared" si="275"/>
        <v>3.1970983060987557</v>
      </c>
    </row>
    <row r="8784" spans="1:9" ht="25" customHeight="1">
      <c r="A8784" s="1"/>
      <c r="B8784" s="1">
        <v>397</v>
      </c>
      <c r="C8784" s="13" t="s">
        <v>47</v>
      </c>
      <c r="D8784" s="4">
        <v>45565</v>
      </c>
      <c r="E8784" s="4">
        <v>45583</v>
      </c>
      <c r="F8784" s="5">
        <v>5.5874231845522981</v>
      </c>
      <c r="G8784" s="5">
        <f>'PG facts'!F78</f>
        <v>4</v>
      </c>
      <c r="H8784" s="5">
        <f t="shared" si="274"/>
        <v>31.219297843272546</v>
      </c>
      <c r="I8784" s="5">
        <f t="shared" si="275"/>
        <v>22.349692738209193</v>
      </c>
    </row>
    <row r="8785" spans="1:9" ht="25" customHeight="1">
      <c r="A8785" s="1"/>
      <c r="B8785" s="1">
        <v>397</v>
      </c>
      <c r="C8785" s="13" t="s">
        <v>47</v>
      </c>
      <c r="D8785" s="4">
        <v>45657</v>
      </c>
      <c r="E8785" s="4">
        <v>45679</v>
      </c>
      <c r="F8785" s="5">
        <v>3.2180230981944336</v>
      </c>
      <c r="G8785" s="5">
        <f>'PG facts'!F85</f>
        <v>3</v>
      </c>
      <c r="H8785" s="5">
        <f t="shared" si="274"/>
        <v>10.355672660512901</v>
      </c>
      <c r="I8785" s="5">
        <f t="shared" si="275"/>
        <v>9.6540692945833015</v>
      </c>
    </row>
    <row r="8786" spans="1:9" ht="25" customHeight="1">
      <c r="A8786" s="1"/>
      <c r="B8786" s="1">
        <v>397</v>
      </c>
      <c r="C8786" s="13" t="s">
        <v>47</v>
      </c>
      <c r="D8786" s="4">
        <v>45747</v>
      </c>
      <c r="E8786" s="4">
        <v>45771</v>
      </c>
      <c r="F8786" s="5">
        <v>7.2806297567527212</v>
      </c>
      <c r="G8786" s="5">
        <f>'PG facts'!F92</f>
        <v>4</v>
      </c>
      <c r="H8786" s="5">
        <f t="shared" si="274"/>
        <v>53.007569654913191</v>
      </c>
      <c r="I8786" s="5">
        <f t="shared" si="275"/>
        <v>29.122519027010885</v>
      </c>
    </row>
    <row r="8787" spans="1:9" ht="25" customHeight="1">
      <c r="A8787" s="1"/>
      <c r="B8787" s="1">
        <v>397</v>
      </c>
      <c r="C8787" s="13" t="s">
        <v>47</v>
      </c>
      <c r="D8787" s="4">
        <v>45838</v>
      </c>
      <c r="E8787" s="4">
        <v>45867</v>
      </c>
      <c r="F8787" s="5">
        <v>8.972706279503285</v>
      </c>
      <c r="G8787" s="5">
        <f>'PG facts'!F99</f>
        <v>2</v>
      </c>
      <c r="H8787" s="5">
        <f t="shared" si="274"/>
        <v>80.509457978237677</v>
      </c>
      <c r="I8787" s="5">
        <f t="shared" si="275"/>
        <v>17.94541255900657</v>
      </c>
    </row>
    <row r="8788" spans="1:9" ht="25" customHeight="1">
      <c r="A8788" s="1"/>
      <c r="B8788" s="1">
        <v>397</v>
      </c>
      <c r="C8788" s="13" t="s">
        <v>47</v>
      </c>
      <c r="D8788" s="4">
        <v>45930</v>
      </c>
      <c r="E8788" s="4">
        <v>45954</v>
      </c>
      <c r="F8788" s="5">
        <v>6.4839354424026885</v>
      </c>
      <c r="G8788" s="5">
        <f>'PG facts'!F106</f>
        <v>1</v>
      </c>
      <c r="H8788" s="5">
        <f t="shared" si="274"/>
        <v>42.041418821245749</v>
      </c>
      <c r="I8788" s="5">
        <f t="shared" si="275"/>
        <v>6.4839354424026885</v>
      </c>
    </row>
    <row r="8789" spans="1:9" ht="25" customHeight="1">
      <c r="A8789" s="1"/>
      <c r="B8789" s="1">
        <v>397</v>
      </c>
      <c r="C8789" s="13" t="s">
        <v>50</v>
      </c>
      <c r="D8789" s="4">
        <v>44742</v>
      </c>
      <c r="E8789" s="4">
        <v>44771</v>
      </c>
      <c r="F8789" s="5">
        <v>6.658436933295464</v>
      </c>
      <c r="G8789" s="5">
        <f>'PG facts'!F15</f>
        <v>9</v>
      </c>
      <c r="H8789" s="5">
        <f t="shared" si="274"/>
        <v>44.334782394673105</v>
      </c>
      <c r="I8789" s="5">
        <f t="shared" si="275"/>
        <v>59.925932399659175</v>
      </c>
    </row>
    <row r="8790" spans="1:9" ht="25" customHeight="1">
      <c r="A8790" s="1"/>
      <c r="B8790" s="1">
        <v>397</v>
      </c>
      <c r="C8790" s="13" t="s">
        <v>50</v>
      </c>
      <c r="D8790" s="4">
        <v>44834</v>
      </c>
      <c r="E8790" s="4">
        <v>44853</v>
      </c>
      <c r="F8790" s="5">
        <v>3.235995481738696</v>
      </c>
      <c r="G8790" s="5">
        <f>'PG facts'!F22</f>
        <v>8</v>
      </c>
      <c r="H8790" s="5">
        <f t="shared" si="274"/>
        <v>10.471666757833255</v>
      </c>
      <c r="I8790" s="5">
        <f t="shared" si="275"/>
        <v>25.887963853909568</v>
      </c>
    </row>
    <row r="8791" spans="1:9" ht="25" customHeight="1">
      <c r="A8791" s="1"/>
      <c r="B8791" s="1">
        <v>397</v>
      </c>
      <c r="C8791" s="13" t="s">
        <v>50</v>
      </c>
      <c r="D8791" s="4">
        <v>44926</v>
      </c>
      <c r="E8791" s="4">
        <v>44945</v>
      </c>
      <c r="F8791" s="5">
        <v>3.5533938473930382</v>
      </c>
      <c r="G8791" s="5">
        <f>'PG facts'!F29</f>
        <v>8</v>
      </c>
      <c r="H8791" s="5">
        <f t="shared" si="274"/>
        <v>12.626607834690699</v>
      </c>
      <c r="I8791" s="5">
        <f t="shared" si="275"/>
        <v>28.427150779144306</v>
      </c>
    </row>
    <row r="8792" spans="1:9" ht="25" customHeight="1">
      <c r="A8792" s="1"/>
      <c r="B8792" s="1">
        <v>397</v>
      </c>
      <c r="C8792" s="13" t="s">
        <v>50</v>
      </c>
      <c r="D8792" s="4">
        <v>45016</v>
      </c>
      <c r="E8792" s="4">
        <v>45037</v>
      </c>
      <c r="F8792" s="5">
        <v>3.8028851607049052</v>
      </c>
      <c r="G8792" s="5">
        <f>'PG facts'!F36</f>
        <v>9</v>
      </c>
      <c r="H8792" s="5">
        <f t="shared" si="274"/>
        <v>14.461935545509572</v>
      </c>
      <c r="I8792" s="5">
        <f t="shared" si="275"/>
        <v>34.225966446344145</v>
      </c>
    </row>
    <row r="8793" spans="1:9" ht="25" customHeight="1">
      <c r="A8793" s="1"/>
      <c r="B8793" s="1">
        <v>397</v>
      </c>
      <c r="C8793" s="13" t="s">
        <v>50</v>
      </c>
      <c r="D8793" s="4">
        <v>45107</v>
      </c>
      <c r="E8793" s="4">
        <v>45135</v>
      </c>
      <c r="F8793" s="5">
        <v>7.4226951952720999</v>
      </c>
      <c r="G8793" s="5">
        <f>'PG facts'!F43</f>
        <v>5</v>
      </c>
      <c r="H8793" s="5">
        <f t="shared" si="274"/>
        <v>55.09640396191552</v>
      </c>
      <c r="I8793" s="5">
        <f t="shared" si="275"/>
        <v>37.113475976360498</v>
      </c>
    </row>
    <row r="8794" spans="1:9" ht="25" customHeight="1">
      <c r="A8794" s="1"/>
      <c r="B8794" s="1">
        <v>397</v>
      </c>
      <c r="C8794" s="13" t="s">
        <v>50</v>
      </c>
      <c r="D8794" s="4">
        <v>45199</v>
      </c>
      <c r="E8794" s="4">
        <v>45217</v>
      </c>
      <c r="F8794" s="5">
        <v>8.3743642737017066</v>
      </c>
      <c r="G8794" s="5">
        <f>'PG facts'!F50</f>
        <v>10</v>
      </c>
      <c r="H8794" s="5">
        <f t="shared" si="274"/>
        <v>70.129976988651507</v>
      </c>
      <c r="I8794" s="5">
        <f t="shared" si="275"/>
        <v>83.743642737017069</v>
      </c>
    </row>
    <row r="8795" spans="1:9" ht="25" customHeight="1">
      <c r="A8795" s="1"/>
      <c r="B8795" s="1">
        <v>397</v>
      </c>
      <c r="C8795" s="13" t="s">
        <v>50</v>
      </c>
      <c r="D8795" s="4">
        <v>45291</v>
      </c>
      <c r="E8795" s="4">
        <v>45314</v>
      </c>
      <c r="F8795" s="5">
        <v>7.2648038453100305</v>
      </c>
      <c r="G8795" s="5">
        <f>'PG facts'!F57</f>
        <v>2</v>
      </c>
      <c r="H8795" s="5">
        <f t="shared" si="274"/>
        <v>52.777374910831405</v>
      </c>
      <c r="I8795" s="5">
        <f t="shared" si="275"/>
        <v>14.529607690620061</v>
      </c>
    </row>
    <row r="8796" spans="1:9" ht="25" customHeight="1">
      <c r="A8796" s="1"/>
      <c r="B8796" s="1">
        <v>397</v>
      </c>
      <c r="C8796" s="13" t="s">
        <v>50</v>
      </c>
      <c r="D8796" s="4">
        <v>45382</v>
      </c>
      <c r="E8796" s="4">
        <v>45401</v>
      </c>
      <c r="F8796" s="5">
        <v>9.9248015735047268</v>
      </c>
      <c r="G8796" s="5">
        <f>'PG facts'!F64</f>
        <v>2</v>
      </c>
      <c r="H8796" s="5">
        <f t="shared" si="274"/>
        <v>98.501686273441905</v>
      </c>
      <c r="I8796" s="5">
        <f t="shared" si="275"/>
        <v>19.849603147009454</v>
      </c>
    </row>
    <row r="8797" spans="1:9" ht="25" customHeight="1">
      <c r="A8797" s="1"/>
      <c r="B8797" s="1">
        <v>397</v>
      </c>
      <c r="C8797" s="13" t="s">
        <v>50</v>
      </c>
      <c r="D8797" s="4">
        <v>45473</v>
      </c>
      <c r="E8797" s="4">
        <v>45503</v>
      </c>
      <c r="F8797" s="5">
        <v>2.2273073989321102</v>
      </c>
      <c r="G8797" s="5">
        <f>'PG facts'!F71</f>
        <v>4</v>
      </c>
      <c r="H8797" s="5">
        <f t="shared" si="274"/>
        <v>4.9608982493377223</v>
      </c>
      <c r="I8797" s="5">
        <f t="shared" si="275"/>
        <v>8.9092295957284406</v>
      </c>
    </row>
    <row r="8798" spans="1:9" ht="25" customHeight="1">
      <c r="A8798" s="1"/>
      <c r="B8798" s="1">
        <v>397</v>
      </c>
      <c r="C8798" s="13" t="s">
        <v>50</v>
      </c>
      <c r="D8798" s="4">
        <v>45565</v>
      </c>
      <c r="E8798" s="4">
        <v>45583</v>
      </c>
      <c r="F8798" s="5">
        <v>0.79927457652468892</v>
      </c>
      <c r="G8798" s="5">
        <f>'PG facts'!F78</f>
        <v>4</v>
      </c>
      <c r="H8798" s="5">
        <f t="shared" si="274"/>
        <v>0.63883984867872079</v>
      </c>
      <c r="I8798" s="5">
        <f t="shared" si="275"/>
        <v>3.1970983060987557</v>
      </c>
    </row>
    <row r="8799" spans="1:9" ht="25" customHeight="1">
      <c r="A8799" s="1"/>
      <c r="B8799" s="1">
        <v>397</v>
      </c>
      <c r="C8799" s="13" t="s">
        <v>50</v>
      </c>
      <c r="D8799" s="4">
        <v>45657</v>
      </c>
      <c r="E8799" s="4">
        <v>45679</v>
      </c>
      <c r="F8799" s="5">
        <v>5.5874231845522981</v>
      </c>
      <c r="G8799" s="5">
        <f>'PG facts'!F85</f>
        <v>3</v>
      </c>
      <c r="H8799" s="5">
        <f t="shared" si="274"/>
        <v>31.219297843272546</v>
      </c>
      <c r="I8799" s="5">
        <f t="shared" si="275"/>
        <v>16.762269553656893</v>
      </c>
    </row>
    <row r="8800" spans="1:9" ht="25" customHeight="1">
      <c r="A8800" s="1"/>
      <c r="B8800" s="1">
        <v>397</v>
      </c>
      <c r="C8800" s="13" t="s">
        <v>50</v>
      </c>
      <c r="D8800" s="4">
        <v>45747</v>
      </c>
      <c r="E8800" s="4">
        <v>45771</v>
      </c>
      <c r="F8800" s="5">
        <v>3.2180230981944336</v>
      </c>
      <c r="G8800" s="5">
        <f>'PG facts'!F92</f>
        <v>4</v>
      </c>
      <c r="H8800" s="5">
        <f t="shared" si="274"/>
        <v>10.355672660512901</v>
      </c>
      <c r="I8800" s="5">
        <f t="shared" si="275"/>
        <v>12.872092392777734</v>
      </c>
    </row>
    <row r="8801" spans="1:9" ht="25" customHeight="1">
      <c r="A8801" s="1"/>
      <c r="B8801" s="1">
        <v>397</v>
      </c>
      <c r="C8801" s="13" t="s">
        <v>50</v>
      </c>
      <c r="D8801" s="4">
        <v>45838</v>
      </c>
      <c r="E8801" s="4">
        <v>45867</v>
      </c>
      <c r="F8801" s="5">
        <v>7.2806297567527212</v>
      </c>
      <c r="G8801" s="5">
        <f>'PG facts'!F99</f>
        <v>2</v>
      </c>
      <c r="H8801" s="5">
        <f t="shared" si="274"/>
        <v>53.007569654913191</v>
      </c>
      <c r="I8801" s="5">
        <f t="shared" si="275"/>
        <v>14.561259513505442</v>
      </c>
    </row>
    <row r="8802" spans="1:9" ht="25" customHeight="1">
      <c r="A8802" s="1"/>
      <c r="B8802" s="1">
        <v>397</v>
      </c>
      <c r="C8802" s="13" t="s">
        <v>50</v>
      </c>
      <c r="D8802" s="4">
        <v>45930</v>
      </c>
      <c r="E8802" s="4">
        <v>45954</v>
      </c>
      <c r="F8802" s="5">
        <v>8.972706279503285</v>
      </c>
      <c r="G8802" s="5">
        <f>'PG facts'!F106</f>
        <v>1</v>
      </c>
      <c r="H8802" s="5">
        <f t="shared" si="274"/>
        <v>80.509457978237677</v>
      </c>
      <c r="I8802" s="5">
        <f t="shared" si="275"/>
        <v>8.972706279503285</v>
      </c>
    </row>
    <row r="8803" spans="1:9" ht="25" customHeight="1">
      <c r="A8803" s="1"/>
      <c r="B8803" s="1">
        <v>398</v>
      </c>
      <c r="C8803" s="13" t="s">
        <v>47</v>
      </c>
      <c r="D8803" s="4">
        <v>44651</v>
      </c>
      <c r="E8803" s="4">
        <v>44671</v>
      </c>
      <c r="F8803" s="5">
        <v>6.658436933295464</v>
      </c>
      <c r="G8803" s="5">
        <f>'PG facts'!F8</f>
        <v>16</v>
      </c>
      <c r="H8803" s="5">
        <f t="shared" si="274"/>
        <v>44.334782394673105</v>
      </c>
      <c r="I8803" s="5">
        <f t="shared" si="275"/>
        <v>106.53499093272742</v>
      </c>
    </row>
    <row r="8804" spans="1:9" ht="25" customHeight="1">
      <c r="A8804" s="1"/>
      <c r="B8804" s="1">
        <v>398</v>
      </c>
      <c r="C8804" s="13" t="s">
        <v>47</v>
      </c>
      <c r="D8804" s="4">
        <v>44742</v>
      </c>
      <c r="E8804" s="4">
        <v>44771</v>
      </c>
      <c r="F8804" s="5">
        <v>3.235995481738696</v>
      </c>
      <c r="G8804" s="5">
        <f>'PG facts'!F15</f>
        <v>9</v>
      </c>
      <c r="H8804" s="5">
        <f t="shared" si="274"/>
        <v>10.471666757833255</v>
      </c>
      <c r="I8804" s="5">
        <f t="shared" si="275"/>
        <v>29.123959335648266</v>
      </c>
    </row>
    <row r="8805" spans="1:9" ht="25" customHeight="1">
      <c r="A8805" s="1"/>
      <c r="B8805" s="1">
        <v>398</v>
      </c>
      <c r="C8805" s="13" t="s">
        <v>47</v>
      </c>
      <c r="D8805" s="4">
        <v>44834</v>
      </c>
      <c r="E8805" s="4">
        <v>44853</v>
      </c>
      <c r="F8805" s="5">
        <v>3.5533938473930382</v>
      </c>
      <c r="G8805" s="5">
        <f>'PG facts'!F22</f>
        <v>8</v>
      </c>
      <c r="H8805" s="5">
        <f t="shared" si="274"/>
        <v>12.626607834690699</v>
      </c>
      <c r="I8805" s="5">
        <f t="shared" si="275"/>
        <v>28.427150779144306</v>
      </c>
    </row>
    <row r="8806" spans="1:9" ht="25" customHeight="1">
      <c r="A8806" s="1"/>
      <c r="B8806" s="1">
        <v>398</v>
      </c>
      <c r="C8806" s="13" t="s">
        <v>47</v>
      </c>
      <c r="D8806" s="4">
        <v>44926</v>
      </c>
      <c r="E8806" s="4">
        <v>44945</v>
      </c>
      <c r="F8806" s="5">
        <v>3.8028851607049052</v>
      </c>
      <c r="G8806" s="5">
        <f>'PG facts'!F29</f>
        <v>8</v>
      </c>
      <c r="H8806" s="5">
        <f t="shared" si="274"/>
        <v>14.461935545509572</v>
      </c>
      <c r="I8806" s="5">
        <f t="shared" si="275"/>
        <v>30.423081285639242</v>
      </c>
    </row>
    <row r="8807" spans="1:9" ht="25" customHeight="1">
      <c r="A8807" s="1"/>
      <c r="B8807" s="1">
        <v>398</v>
      </c>
      <c r="C8807" s="13" t="s">
        <v>47</v>
      </c>
      <c r="D8807" s="4">
        <v>45016</v>
      </c>
      <c r="E8807" s="4">
        <v>45037</v>
      </c>
      <c r="F8807" s="5">
        <v>7.4226951952720999</v>
      </c>
      <c r="G8807" s="5">
        <f>'PG facts'!F36</f>
        <v>9</v>
      </c>
      <c r="H8807" s="5">
        <f t="shared" si="274"/>
        <v>55.09640396191552</v>
      </c>
      <c r="I8807" s="5">
        <f t="shared" si="275"/>
        <v>66.804256757448897</v>
      </c>
    </row>
    <row r="8808" spans="1:9" ht="25" customHeight="1">
      <c r="A8808" s="1"/>
      <c r="B8808" s="1">
        <v>398</v>
      </c>
      <c r="C8808" s="13" t="s">
        <v>47</v>
      </c>
      <c r="D8808" s="4">
        <v>45107</v>
      </c>
      <c r="E8808" s="4">
        <v>45135</v>
      </c>
      <c r="F8808" s="5">
        <v>8.3743642737017066</v>
      </c>
      <c r="G8808" s="5">
        <f>'PG facts'!F43</f>
        <v>5</v>
      </c>
      <c r="H8808" s="5">
        <f t="shared" si="274"/>
        <v>70.129976988651507</v>
      </c>
      <c r="I8808" s="5">
        <f t="shared" si="275"/>
        <v>41.871821368508535</v>
      </c>
    </row>
    <row r="8809" spans="1:9" ht="25" customHeight="1">
      <c r="A8809" s="1"/>
      <c r="B8809" s="1">
        <v>398</v>
      </c>
      <c r="C8809" s="13" t="s">
        <v>47</v>
      </c>
      <c r="D8809" s="4">
        <v>45199</v>
      </c>
      <c r="E8809" s="4">
        <v>45217</v>
      </c>
      <c r="F8809" s="5">
        <v>7.2648038453100305</v>
      </c>
      <c r="G8809" s="5">
        <f>'PG facts'!F50</f>
        <v>10</v>
      </c>
      <c r="H8809" s="5">
        <f t="shared" si="274"/>
        <v>52.777374910831405</v>
      </c>
      <c r="I8809" s="5">
        <f t="shared" si="275"/>
        <v>72.648038453100298</v>
      </c>
    </row>
    <row r="8810" spans="1:9" ht="25" customHeight="1">
      <c r="A8810" s="1"/>
      <c r="B8810" s="1">
        <v>398</v>
      </c>
      <c r="C8810" s="13" t="s">
        <v>47</v>
      </c>
      <c r="D8810" s="4">
        <v>45291</v>
      </c>
      <c r="E8810" s="4">
        <v>45314</v>
      </c>
      <c r="F8810" s="5">
        <v>9.9248015735047268</v>
      </c>
      <c r="G8810" s="5">
        <f>'PG facts'!F57</f>
        <v>2</v>
      </c>
      <c r="H8810" s="5">
        <f t="shared" si="274"/>
        <v>98.501686273441905</v>
      </c>
      <c r="I8810" s="5">
        <f t="shared" si="275"/>
        <v>19.849603147009454</v>
      </c>
    </row>
    <row r="8811" spans="1:9" ht="25" customHeight="1">
      <c r="A8811" s="1"/>
      <c r="B8811" s="1">
        <v>398</v>
      </c>
      <c r="C8811" s="13" t="s">
        <v>47</v>
      </c>
      <c r="D8811" s="4">
        <v>45382</v>
      </c>
      <c r="E8811" s="4">
        <v>45401</v>
      </c>
      <c r="F8811" s="5">
        <v>2.2273073989321102</v>
      </c>
      <c r="G8811" s="5">
        <f>'PG facts'!F64</f>
        <v>2</v>
      </c>
      <c r="H8811" s="5">
        <f t="shared" si="274"/>
        <v>4.9608982493377223</v>
      </c>
      <c r="I8811" s="5">
        <f t="shared" si="275"/>
        <v>4.4546147978642203</v>
      </c>
    </row>
    <row r="8812" spans="1:9" ht="25" customHeight="1">
      <c r="A8812" s="1"/>
      <c r="B8812" s="1">
        <v>398</v>
      </c>
      <c r="C8812" s="13" t="s">
        <v>47</v>
      </c>
      <c r="D8812" s="4">
        <v>45473</v>
      </c>
      <c r="E8812" s="4">
        <v>45503</v>
      </c>
      <c r="F8812" s="5">
        <v>0.79927457652468892</v>
      </c>
      <c r="G8812" s="5">
        <f>'PG facts'!F71</f>
        <v>4</v>
      </c>
      <c r="H8812" s="5">
        <f t="shared" si="274"/>
        <v>0.63883984867872079</v>
      </c>
      <c r="I8812" s="5">
        <f t="shared" si="275"/>
        <v>3.1970983060987557</v>
      </c>
    </row>
    <row r="8813" spans="1:9" ht="25" customHeight="1">
      <c r="A8813" s="1"/>
      <c r="B8813" s="1">
        <v>398</v>
      </c>
      <c r="C8813" s="13" t="s">
        <v>47</v>
      </c>
      <c r="D8813" s="4">
        <v>45565</v>
      </c>
      <c r="E8813" s="4">
        <v>45583</v>
      </c>
      <c r="F8813" s="5">
        <v>5.5874231845522981</v>
      </c>
      <c r="G8813" s="5">
        <f>'PG facts'!F78</f>
        <v>4</v>
      </c>
      <c r="H8813" s="5">
        <f t="shared" si="274"/>
        <v>31.219297843272546</v>
      </c>
      <c r="I8813" s="5">
        <f t="shared" si="275"/>
        <v>22.349692738209193</v>
      </c>
    </row>
    <row r="8814" spans="1:9" ht="25" customHeight="1">
      <c r="A8814" s="1"/>
      <c r="B8814" s="1">
        <v>398</v>
      </c>
      <c r="C8814" s="13" t="s">
        <v>47</v>
      </c>
      <c r="D8814" s="4">
        <v>45657</v>
      </c>
      <c r="E8814" s="4">
        <v>45679</v>
      </c>
      <c r="F8814" s="5">
        <v>3.2180230981944336</v>
      </c>
      <c r="G8814" s="5">
        <f>'PG facts'!F85</f>
        <v>3</v>
      </c>
      <c r="H8814" s="5">
        <f t="shared" si="274"/>
        <v>10.355672660512901</v>
      </c>
      <c r="I8814" s="5">
        <f t="shared" si="275"/>
        <v>9.6540692945833015</v>
      </c>
    </row>
    <row r="8815" spans="1:9" ht="25" customHeight="1">
      <c r="A8815" s="1"/>
      <c r="B8815" s="1">
        <v>398</v>
      </c>
      <c r="C8815" s="13" t="s">
        <v>47</v>
      </c>
      <c r="D8815" s="4">
        <v>45747</v>
      </c>
      <c r="E8815" s="4">
        <v>45771</v>
      </c>
      <c r="F8815" s="5">
        <v>7.2806297567527212</v>
      </c>
      <c r="G8815" s="5">
        <f>'PG facts'!F92</f>
        <v>4</v>
      </c>
      <c r="H8815" s="5">
        <f t="shared" si="274"/>
        <v>53.007569654913191</v>
      </c>
      <c r="I8815" s="5">
        <f t="shared" si="275"/>
        <v>29.122519027010885</v>
      </c>
    </row>
    <row r="8816" spans="1:9" ht="25" customHeight="1">
      <c r="A8816" s="1"/>
      <c r="B8816" s="1">
        <v>398</v>
      </c>
      <c r="C8816" s="13" t="s">
        <v>47</v>
      </c>
      <c r="D8816" s="4">
        <v>45838</v>
      </c>
      <c r="E8816" s="4">
        <v>45867</v>
      </c>
      <c r="F8816" s="5">
        <v>8.972706279503285</v>
      </c>
      <c r="G8816" s="5">
        <f>'PG facts'!F99</f>
        <v>2</v>
      </c>
      <c r="H8816" s="5">
        <f t="shared" si="274"/>
        <v>80.509457978237677</v>
      </c>
      <c r="I8816" s="5">
        <f t="shared" si="275"/>
        <v>17.94541255900657</v>
      </c>
    </row>
    <row r="8817" spans="1:9" ht="25" customHeight="1">
      <c r="A8817" s="1"/>
      <c r="B8817" s="1">
        <v>398</v>
      </c>
      <c r="C8817" s="13" t="s">
        <v>47</v>
      </c>
      <c r="D8817" s="4">
        <v>45930</v>
      </c>
      <c r="E8817" s="4">
        <v>45954</v>
      </c>
      <c r="F8817" s="5">
        <v>6.4839354424026885</v>
      </c>
      <c r="G8817" s="5">
        <f>'PG facts'!F106</f>
        <v>1</v>
      </c>
      <c r="H8817" s="5">
        <f t="shared" si="274"/>
        <v>42.041418821245749</v>
      </c>
      <c r="I8817" s="5">
        <f t="shared" si="275"/>
        <v>6.4839354424026885</v>
      </c>
    </row>
    <row r="8818" spans="1:9" ht="25" customHeight="1">
      <c r="A8818" s="1"/>
      <c r="B8818" s="1">
        <v>398</v>
      </c>
      <c r="C8818" s="13" t="s">
        <v>50</v>
      </c>
      <c r="D8818" s="4">
        <v>44742</v>
      </c>
      <c r="E8818" s="4">
        <v>44771</v>
      </c>
      <c r="F8818" s="5">
        <v>6.658436933295464</v>
      </c>
      <c r="G8818" s="5">
        <f>'PG facts'!F15</f>
        <v>9</v>
      </c>
      <c r="H8818" s="5">
        <f t="shared" si="274"/>
        <v>44.334782394673105</v>
      </c>
      <c r="I8818" s="5">
        <f t="shared" si="275"/>
        <v>59.925932399659175</v>
      </c>
    </row>
    <row r="8819" spans="1:9" ht="25" customHeight="1">
      <c r="A8819" s="1"/>
      <c r="B8819" s="1">
        <v>398</v>
      </c>
      <c r="C8819" s="13" t="s">
        <v>50</v>
      </c>
      <c r="D8819" s="4">
        <v>44834</v>
      </c>
      <c r="E8819" s="4">
        <v>44853</v>
      </c>
      <c r="F8819" s="5">
        <v>3.235995481738696</v>
      </c>
      <c r="G8819" s="5">
        <f>'PG facts'!F22</f>
        <v>8</v>
      </c>
      <c r="H8819" s="5">
        <f t="shared" si="274"/>
        <v>10.471666757833255</v>
      </c>
      <c r="I8819" s="5">
        <f t="shared" si="275"/>
        <v>25.887963853909568</v>
      </c>
    </row>
    <row r="8820" spans="1:9" ht="25" customHeight="1">
      <c r="A8820" s="1"/>
      <c r="B8820" s="1">
        <v>398</v>
      </c>
      <c r="C8820" s="13" t="s">
        <v>50</v>
      </c>
      <c r="D8820" s="4">
        <v>44926</v>
      </c>
      <c r="E8820" s="4">
        <v>44945</v>
      </c>
      <c r="F8820" s="5">
        <v>3.5533938473930382</v>
      </c>
      <c r="G8820" s="5">
        <f>'PG facts'!F29</f>
        <v>8</v>
      </c>
      <c r="H8820" s="5">
        <f t="shared" si="274"/>
        <v>12.626607834690699</v>
      </c>
      <c r="I8820" s="5">
        <f t="shared" si="275"/>
        <v>28.427150779144306</v>
      </c>
    </row>
    <row r="8821" spans="1:9" ht="25" customHeight="1">
      <c r="A8821" s="1"/>
      <c r="B8821" s="1">
        <v>398</v>
      </c>
      <c r="C8821" s="13" t="s">
        <v>50</v>
      </c>
      <c r="D8821" s="4">
        <v>45016</v>
      </c>
      <c r="E8821" s="4">
        <v>45037</v>
      </c>
      <c r="F8821" s="5">
        <v>3.8028851607049052</v>
      </c>
      <c r="G8821" s="5">
        <f>'PG facts'!F36</f>
        <v>9</v>
      </c>
      <c r="H8821" s="5">
        <f t="shared" si="274"/>
        <v>14.461935545509572</v>
      </c>
      <c r="I8821" s="5">
        <f t="shared" si="275"/>
        <v>34.225966446344145</v>
      </c>
    </row>
    <row r="8822" spans="1:9" ht="25" customHeight="1">
      <c r="A8822" s="1"/>
      <c r="B8822" s="1">
        <v>398</v>
      </c>
      <c r="C8822" s="13" t="s">
        <v>50</v>
      </c>
      <c r="D8822" s="4">
        <v>45107</v>
      </c>
      <c r="E8822" s="4">
        <v>45135</v>
      </c>
      <c r="F8822" s="5">
        <v>7.4226951952720999</v>
      </c>
      <c r="G8822" s="5">
        <f>'PG facts'!F43</f>
        <v>5</v>
      </c>
      <c r="H8822" s="5">
        <f t="shared" si="274"/>
        <v>55.09640396191552</v>
      </c>
      <c r="I8822" s="5">
        <f t="shared" si="275"/>
        <v>37.113475976360498</v>
      </c>
    </row>
    <row r="8823" spans="1:9" ht="25" customHeight="1">
      <c r="A8823" s="1"/>
      <c r="B8823" s="1">
        <v>398</v>
      </c>
      <c r="C8823" s="13" t="s">
        <v>50</v>
      </c>
      <c r="D8823" s="4">
        <v>45199</v>
      </c>
      <c r="E8823" s="4">
        <v>45217</v>
      </c>
      <c r="F8823" s="5">
        <v>8.3743642737017066</v>
      </c>
      <c r="G8823" s="5">
        <f>'PG facts'!F50</f>
        <v>10</v>
      </c>
      <c r="H8823" s="5">
        <f t="shared" si="274"/>
        <v>70.129976988651507</v>
      </c>
      <c r="I8823" s="5">
        <f t="shared" si="275"/>
        <v>83.743642737017069</v>
      </c>
    </row>
    <row r="8824" spans="1:9" ht="25" customHeight="1">
      <c r="A8824" s="1"/>
      <c r="B8824" s="1">
        <v>398</v>
      </c>
      <c r="C8824" s="13" t="s">
        <v>50</v>
      </c>
      <c r="D8824" s="4">
        <v>45291</v>
      </c>
      <c r="E8824" s="4">
        <v>45314</v>
      </c>
      <c r="F8824" s="5">
        <v>7.2648038453100305</v>
      </c>
      <c r="G8824" s="5">
        <f>'PG facts'!F57</f>
        <v>2</v>
      </c>
      <c r="H8824" s="5">
        <f t="shared" si="274"/>
        <v>52.777374910831405</v>
      </c>
      <c r="I8824" s="5">
        <f t="shared" si="275"/>
        <v>14.529607690620061</v>
      </c>
    </row>
    <row r="8825" spans="1:9" ht="25" customHeight="1">
      <c r="A8825" s="1"/>
      <c r="B8825" s="1">
        <v>398</v>
      </c>
      <c r="C8825" s="13" t="s">
        <v>50</v>
      </c>
      <c r="D8825" s="4">
        <v>45382</v>
      </c>
      <c r="E8825" s="4">
        <v>45401</v>
      </c>
      <c r="F8825" s="5">
        <v>9.9248015735047268</v>
      </c>
      <c r="G8825" s="5">
        <f>'PG facts'!F64</f>
        <v>2</v>
      </c>
      <c r="H8825" s="5">
        <f t="shared" si="274"/>
        <v>98.501686273441905</v>
      </c>
      <c r="I8825" s="5">
        <f t="shared" si="275"/>
        <v>19.849603147009454</v>
      </c>
    </row>
    <row r="8826" spans="1:9" ht="25" customHeight="1">
      <c r="A8826" s="1"/>
      <c r="B8826" s="1">
        <v>398</v>
      </c>
      <c r="C8826" s="13" t="s">
        <v>50</v>
      </c>
      <c r="D8826" s="4">
        <v>45473</v>
      </c>
      <c r="E8826" s="4">
        <v>45503</v>
      </c>
      <c r="F8826" s="5">
        <v>2.2273073989321102</v>
      </c>
      <c r="G8826" s="5">
        <f>'PG facts'!F71</f>
        <v>4</v>
      </c>
      <c r="H8826" s="5">
        <f t="shared" si="274"/>
        <v>4.9608982493377223</v>
      </c>
      <c r="I8826" s="5">
        <f t="shared" si="275"/>
        <v>8.9092295957284406</v>
      </c>
    </row>
    <row r="8827" spans="1:9" ht="25" customHeight="1">
      <c r="A8827" s="1"/>
      <c r="B8827" s="1">
        <v>398</v>
      </c>
      <c r="C8827" s="13" t="s">
        <v>50</v>
      </c>
      <c r="D8827" s="4">
        <v>45565</v>
      </c>
      <c r="E8827" s="4">
        <v>45583</v>
      </c>
      <c r="F8827" s="5">
        <v>0.79927457652468892</v>
      </c>
      <c r="G8827" s="5">
        <f>'PG facts'!F78</f>
        <v>4</v>
      </c>
      <c r="H8827" s="5">
        <f t="shared" si="274"/>
        <v>0.63883984867872079</v>
      </c>
      <c r="I8827" s="5">
        <f t="shared" si="275"/>
        <v>3.1970983060987557</v>
      </c>
    </row>
    <row r="8828" spans="1:9" ht="25" customHeight="1">
      <c r="A8828" s="1"/>
      <c r="B8828" s="1">
        <v>398</v>
      </c>
      <c r="C8828" s="13" t="s">
        <v>50</v>
      </c>
      <c r="D8828" s="4">
        <v>45657</v>
      </c>
      <c r="E8828" s="4">
        <v>45679</v>
      </c>
      <c r="F8828" s="5">
        <v>5.5874231845522981</v>
      </c>
      <c r="G8828" s="5">
        <f>'PG facts'!F85</f>
        <v>3</v>
      </c>
      <c r="H8828" s="5">
        <f t="shared" si="274"/>
        <v>31.219297843272546</v>
      </c>
      <c r="I8828" s="5">
        <f t="shared" si="275"/>
        <v>16.762269553656893</v>
      </c>
    </row>
    <row r="8829" spans="1:9" ht="25" customHeight="1">
      <c r="A8829" s="1"/>
      <c r="B8829" s="1">
        <v>398</v>
      </c>
      <c r="C8829" s="13" t="s">
        <v>50</v>
      </c>
      <c r="D8829" s="4">
        <v>45747</v>
      </c>
      <c r="E8829" s="4">
        <v>45771</v>
      </c>
      <c r="F8829" s="5">
        <v>3.2180230981944336</v>
      </c>
      <c r="G8829" s="5">
        <f>'PG facts'!F92</f>
        <v>4</v>
      </c>
      <c r="H8829" s="5">
        <f t="shared" si="274"/>
        <v>10.355672660512901</v>
      </c>
      <c r="I8829" s="5">
        <f t="shared" si="275"/>
        <v>12.872092392777734</v>
      </c>
    </row>
    <row r="8830" spans="1:9" ht="25" customHeight="1">
      <c r="A8830" s="1"/>
      <c r="B8830" s="1">
        <v>398</v>
      </c>
      <c r="C8830" s="13" t="s">
        <v>50</v>
      </c>
      <c r="D8830" s="4">
        <v>45838</v>
      </c>
      <c r="E8830" s="4">
        <v>45867</v>
      </c>
      <c r="F8830" s="5">
        <v>7.2806297567527212</v>
      </c>
      <c r="G8830" s="5">
        <f>'PG facts'!F99</f>
        <v>2</v>
      </c>
      <c r="H8830" s="5">
        <f t="shared" si="274"/>
        <v>53.007569654913191</v>
      </c>
      <c r="I8830" s="5">
        <f t="shared" si="275"/>
        <v>14.561259513505442</v>
      </c>
    </row>
    <row r="8831" spans="1:9" ht="25" customHeight="1">
      <c r="A8831" s="1"/>
      <c r="B8831" s="1">
        <v>398</v>
      </c>
      <c r="C8831" s="13" t="s">
        <v>50</v>
      </c>
      <c r="D8831" s="4">
        <v>45930</v>
      </c>
      <c r="E8831" s="4">
        <v>45954</v>
      </c>
      <c r="F8831" s="5">
        <v>8.972706279503285</v>
      </c>
      <c r="G8831" s="5">
        <f>'PG facts'!F106</f>
        <v>1</v>
      </c>
      <c r="H8831" s="5">
        <f t="shared" si="274"/>
        <v>80.509457978237677</v>
      </c>
      <c r="I8831" s="5">
        <f t="shared" si="275"/>
        <v>8.972706279503285</v>
      </c>
    </row>
    <row r="8832" spans="1:9" ht="25" customHeight="1">
      <c r="A8832" s="1"/>
      <c r="B8832" s="1">
        <v>399</v>
      </c>
      <c r="C8832" s="13" t="s">
        <v>47</v>
      </c>
      <c r="D8832" s="4">
        <v>44651</v>
      </c>
      <c r="E8832" s="4">
        <v>44671</v>
      </c>
      <c r="F8832" s="5">
        <v>3.5989104881054779</v>
      </c>
      <c r="G8832" s="5">
        <f>'PG facts'!D6</f>
        <v>-1</v>
      </c>
      <c r="H8832" s="5">
        <f t="shared" si="274"/>
        <v>12.952156701395609</v>
      </c>
      <c r="I8832" s="5">
        <f t="shared" si="275"/>
        <v>-3.5989104881054779</v>
      </c>
    </row>
    <row r="8833" spans="1:9" ht="25" customHeight="1">
      <c r="A8833" s="1"/>
      <c r="B8833" s="1">
        <v>399</v>
      </c>
      <c r="C8833" s="13" t="s">
        <v>47</v>
      </c>
      <c r="D8833" s="4">
        <v>44742</v>
      </c>
      <c r="E8833" s="4">
        <v>44771</v>
      </c>
      <c r="F8833" s="5">
        <v>-3.7966210073037132E-2</v>
      </c>
      <c r="G8833" s="5">
        <f>'PG facts'!D13</f>
        <v>-2</v>
      </c>
      <c r="H8833" s="5">
        <f t="shared" si="274"/>
        <v>1.4414331073099862E-3</v>
      </c>
      <c r="I8833" s="5">
        <f t="shared" si="275"/>
        <v>7.5932420146074264E-2</v>
      </c>
    </row>
    <row r="8834" spans="1:9" ht="25" customHeight="1">
      <c r="A8834" s="1"/>
      <c r="B8834" s="1">
        <v>399</v>
      </c>
      <c r="C8834" s="13" t="s">
        <v>47</v>
      </c>
      <c r="D8834" s="4">
        <v>44834</v>
      </c>
      <c r="E8834" s="4">
        <v>44853</v>
      </c>
      <c r="F8834" s="5">
        <v>-0.97428175390660288</v>
      </c>
      <c r="G8834" s="5">
        <f>'PG facts'!D20</f>
        <v>-1</v>
      </c>
      <c r="H8834" s="5">
        <f t="shared" si="274"/>
        <v>0.94922493599532631</v>
      </c>
      <c r="I8834" s="5">
        <f t="shared" si="275"/>
        <v>0.97428175390660288</v>
      </c>
    </row>
    <row r="8835" spans="1:9" ht="25" customHeight="1">
      <c r="A8835" s="1"/>
      <c r="B8835" s="1">
        <v>399</v>
      </c>
      <c r="C8835" s="13" t="s">
        <v>47</v>
      </c>
      <c r="D8835" s="4">
        <v>44926</v>
      </c>
      <c r="E8835" s="4">
        <v>44945</v>
      </c>
      <c r="F8835" s="5">
        <v>-1.7083333333333339</v>
      </c>
      <c r="G8835" s="5">
        <f>'PG facts'!D27</f>
        <v>-4</v>
      </c>
      <c r="H8835" s="5">
        <f t="shared" si="274"/>
        <v>2.9184027777777799</v>
      </c>
      <c r="I8835" s="5">
        <f t="shared" si="275"/>
        <v>6.8333333333333357</v>
      </c>
    </row>
    <row r="8836" spans="1:9" ht="25" customHeight="1">
      <c r="A8836" s="1"/>
      <c r="B8836" s="1">
        <v>399</v>
      </c>
      <c r="C8836" s="13" t="s">
        <v>47</v>
      </c>
      <c r="D8836" s="4">
        <v>45016</v>
      </c>
      <c r="E8836" s="4">
        <v>45037</v>
      </c>
      <c r="F8836" s="5">
        <v>-0.51383557261676094</v>
      </c>
      <c r="G8836" s="5">
        <f>'PG facts'!D34</f>
        <v>0</v>
      </c>
      <c r="H8836" s="5">
        <f t="shared" si="274"/>
        <v>0.26402699568639459</v>
      </c>
      <c r="I8836" s="5">
        <f t="shared" si="275"/>
        <v>0</v>
      </c>
    </row>
    <row r="8837" spans="1:9" ht="25" customHeight="1">
      <c r="A8837" s="1"/>
      <c r="B8837" s="1">
        <v>399</v>
      </c>
      <c r="C8837" s="13" t="s">
        <v>47</v>
      </c>
      <c r="D8837" s="4">
        <v>45107</v>
      </c>
      <c r="E8837" s="4">
        <v>45135</v>
      </c>
      <c r="F8837" s="5">
        <v>-0.38380425982749156</v>
      </c>
      <c r="G8837" s="5">
        <f>'PG facts'!D41</f>
        <v>-1</v>
      </c>
      <c r="H8837" s="5">
        <f t="shared" si="274"/>
        <v>0.14730570986172864</v>
      </c>
      <c r="I8837" s="5">
        <f t="shared" si="275"/>
        <v>0.38380425982749156</v>
      </c>
    </row>
    <row r="8838" spans="1:9" ht="25" customHeight="1">
      <c r="A8838" s="1"/>
      <c r="B8838" s="1">
        <v>399</v>
      </c>
      <c r="C8838" s="13" t="s">
        <v>47</v>
      </c>
      <c r="D8838" s="4">
        <v>45199</v>
      </c>
      <c r="E8838" s="4">
        <v>45217</v>
      </c>
      <c r="F8838" s="5">
        <v>1.1893013232362026</v>
      </c>
      <c r="G8838" s="5">
        <f>'PG facts'!D48</f>
        <v>0</v>
      </c>
      <c r="H8838" s="5">
        <f t="shared" ref="H8838:H8901" si="276">F8838^2</f>
        <v>1.4144376374513825</v>
      </c>
      <c r="I8838" s="5">
        <f t="shared" ref="I8838:I8901" si="277">F8838*G8838</f>
        <v>0</v>
      </c>
    </row>
    <row r="8839" spans="1:9" ht="25" customHeight="1">
      <c r="A8839" s="1"/>
      <c r="B8839" s="1">
        <v>399</v>
      </c>
      <c r="C8839" s="13" t="s">
        <v>47</v>
      </c>
      <c r="D8839" s="4">
        <v>45291</v>
      </c>
      <c r="E8839" s="4">
        <v>45314</v>
      </c>
      <c r="F8839" s="5">
        <v>2.2255192878338326</v>
      </c>
      <c r="G8839" s="5">
        <f>'PG facts'!D55</f>
        <v>-1</v>
      </c>
      <c r="H8839" s="5">
        <f t="shared" si="276"/>
        <v>4.9529361005204091</v>
      </c>
      <c r="I8839" s="5">
        <f t="shared" si="277"/>
        <v>-2.2255192878338326</v>
      </c>
    </row>
    <row r="8840" spans="1:9" ht="25" customHeight="1">
      <c r="A8840" s="1"/>
      <c r="B8840" s="1">
        <v>399</v>
      </c>
      <c r="C8840" s="13" t="s">
        <v>47</v>
      </c>
      <c r="D8840" s="4">
        <v>45382</v>
      </c>
      <c r="E8840" s="4">
        <v>45401</v>
      </c>
      <c r="F8840" s="5">
        <v>1.3726160091641626</v>
      </c>
      <c r="G8840" s="5">
        <f>'PG facts'!D62</f>
        <v>1</v>
      </c>
      <c r="H8840" s="5">
        <f t="shared" si="276"/>
        <v>1.8840747086137526</v>
      </c>
      <c r="I8840" s="5">
        <f t="shared" si="277"/>
        <v>1.3726160091641626</v>
      </c>
    </row>
    <row r="8841" spans="1:9" ht="25" customHeight="1">
      <c r="A8841" s="1"/>
      <c r="B8841" s="1">
        <v>399</v>
      </c>
      <c r="C8841" s="13" t="s">
        <v>47</v>
      </c>
      <c r="D8841" s="4">
        <v>45473</v>
      </c>
      <c r="E8841" s="4">
        <v>45503</v>
      </c>
      <c r="F8841" s="5">
        <v>2.2805943792830297</v>
      </c>
      <c r="G8841" s="5">
        <f>'PG facts'!D69</f>
        <v>1</v>
      </c>
      <c r="H8841" s="5">
        <f t="shared" si="276"/>
        <v>5.2011107228173472</v>
      </c>
      <c r="I8841" s="5">
        <f t="shared" si="277"/>
        <v>2.2805943792830297</v>
      </c>
    </row>
    <row r="8842" spans="1:9" ht="25" customHeight="1">
      <c r="A8842" s="1"/>
      <c r="B8842" s="1">
        <v>399</v>
      </c>
      <c r="C8842" s="13" t="s">
        <v>47</v>
      </c>
      <c r="D8842" s="4">
        <v>45565</v>
      </c>
      <c r="E8842" s="4">
        <v>45583</v>
      </c>
      <c r="F8842" s="5">
        <v>2.6501995362399722</v>
      </c>
      <c r="G8842" s="5">
        <f>'PG facts'!D76</f>
        <v>0</v>
      </c>
      <c r="H8842" s="5">
        <f t="shared" si="276"/>
        <v>7.0235575818865632</v>
      </c>
      <c r="I8842" s="5">
        <f t="shared" si="277"/>
        <v>0</v>
      </c>
    </row>
    <row r="8843" spans="1:9" ht="25" customHeight="1">
      <c r="A8843" s="1"/>
      <c r="B8843" s="1">
        <v>399</v>
      </c>
      <c r="C8843" s="13" t="s">
        <v>47</v>
      </c>
      <c r="D8843" s="4">
        <v>45657</v>
      </c>
      <c r="E8843" s="4">
        <v>45679</v>
      </c>
      <c r="F8843" s="5">
        <v>2.7872397144634409</v>
      </c>
      <c r="G8843" s="5">
        <f>'PG facts'!D83</f>
        <v>0</v>
      </c>
      <c r="H8843" s="5">
        <f t="shared" si="276"/>
        <v>7.7687052258822433</v>
      </c>
      <c r="I8843" s="5">
        <f t="shared" si="277"/>
        <v>0</v>
      </c>
    </row>
    <row r="8844" spans="1:9" ht="25" customHeight="1">
      <c r="A8844" s="1"/>
      <c r="B8844" s="1">
        <v>399</v>
      </c>
      <c r="C8844" s="13" t="s">
        <v>47</v>
      </c>
      <c r="D8844" s="4">
        <v>45747</v>
      </c>
      <c r="E8844" s="4">
        <v>45771</v>
      </c>
      <c r="F8844" s="5">
        <v>3.7498513143808809</v>
      </c>
      <c r="G8844" s="5">
        <f>'PG facts'!D90</f>
        <v>1</v>
      </c>
      <c r="H8844" s="5">
        <f t="shared" si="276"/>
        <v>14.06138487996402</v>
      </c>
      <c r="I8844" s="5">
        <f t="shared" si="277"/>
        <v>3.7498513143808809</v>
      </c>
    </row>
    <row r="8845" spans="1:9" ht="25" customHeight="1">
      <c r="A8845" s="1"/>
      <c r="B8845" s="1">
        <v>399</v>
      </c>
      <c r="C8845" s="13" t="s">
        <v>47</v>
      </c>
      <c r="D8845" s="4">
        <v>45838</v>
      </c>
      <c r="E8845" s="4">
        <v>45867</v>
      </c>
      <c r="F8845" s="5">
        <v>3.2332744751814912</v>
      </c>
      <c r="G8845" s="5">
        <f>'PG facts'!D97</f>
        <v>1</v>
      </c>
      <c r="H8845" s="5">
        <f t="shared" si="276"/>
        <v>10.454063831860148</v>
      </c>
      <c r="I8845" s="5">
        <f t="shared" si="277"/>
        <v>3.2332744751814912</v>
      </c>
    </row>
    <row r="8846" spans="1:9" ht="25" customHeight="1">
      <c r="A8846" s="1"/>
      <c r="B8846" s="1">
        <v>399</v>
      </c>
      <c r="C8846" s="13" t="s">
        <v>47</v>
      </c>
      <c r="D8846" s="4">
        <v>45930</v>
      </c>
      <c r="E8846" s="4">
        <v>45954</v>
      </c>
      <c r="F8846" s="5">
        <v>3.0141740833381725</v>
      </c>
      <c r="G8846" s="5">
        <f>'PG facts'!D104</f>
        <v>4</v>
      </c>
      <c r="H8846" s="5">
        <f t="shared" si="276"/>
        <v>9.0852454046675124</v>
      </c>
      <c r="I8846" s="5">
        <f t="shared" si="277"/>
        <v>12.05669633335269</v>
      </c>
    </row>
    <row r="8847" spans="1:9" ht="25" customHeight="1">
      <c r="A8847" s="1"/>
      <c r="B8847" s="1">
        <v>399</v>
      </c>
      <c r="C8847" s="13" t="s">
        <v>50</v>
      </c>
      <c r="D8847" s="4">
        <v>44742</v>
      </c>
      <c r="E8847" s="4">
        <v>44771</v>
      </c>
      <c r="F8847" s="5">
        <v>3.5989104881054779</v>
      </c>
      <c r="G8847" s="5">
        <f>'PG facts'!D13</f>
        <v>-2</v>
      </c>
      <c r="H8847" s="5">
        <f t="shared" si="276"/>
        <v>12.952156701395609</v>
      </c>
      <c r="I8847" s="5">
        <f t="shared" si="277"/>
        <v>-7.1978209762109557</v>
      </c>
    </row>
    <row r="8848" spans="1:9" ht="25" customHeight="1">
      <c r="A8848" s="1"/>
      <c r="B8848" s="1">
        <v>399</v>
      </c>
      <c r="C8848" s="13" t="s">
        <v>50</v>
      </c>
      <c r="D8848" s="4">
        <v>44834</v>
      </c>
      <c r="E8848" s="4">
        <v>44853</v>
      </c>
      <c r="F8848" s="5">
        <v>-3.7966210073037132E-2</v>
      </c>
      <c r="G8848" s="5">
        <f>'PG facts'!D20</f>
        <v>-1</v>
      </c>
      <c r="H8848" s="5">
        <f t="shared" si="276"/>
        <v>1.4414331073099862E-3</v>
      </c>
      <c r="I8848" s="5">
        <f t="shared" si="277"/>
        <v>3.7966210073037132E-2</v>
      </c>
    </row>
    <row r="8849" spans="1:9" ht="25" customHeight="1">
      <c r="A8849" s="1"/>
      <c r="B8849" s="1">
        <v>399</v>
      </c>
      <c r="C8849" s="13" t="s">
        <v>50</v>
      </c>
      <c r="D8849" s="4">
        <v>44926</v>
      </c>
      <c r="E8849" s="4">
        <v>44945</v>
      </c>
      <c r="F8849" s="5">
        <v>-0.97428175390660288</v>
      </c>
      <c r="G8849" s="5">
        <f>'PG facts'!D27</f>
        <v>-4</v>
      </c>
      <c r="H8849" s="5">
        <f t="shared" si="276"/>
        <v>0.94922493599532631</v>
      </c>
      <c r="I8849" s="5">
        <f t="shared" si="277"/>
        <v>3.8971270156264115</v>
      </c>
    </row>
    <row r="8850" spans="1:9" ht="25" customHeight="1">
      <c r="A8850" s="1"/>
      <c r="B8850" s="1">
        <v>399</v>
      </c>
      <c r="C8850" s="13" t="s">
        <v>50</v>
      </c>
      <c r="D8850" s="4">
        <v>45016</v>
      </c>
      <c r="E8850" s="4">
        <v>45037</v>
      </c>
      <c r="F8850" s="5">
        <v>-1.7083333333333339</v>
      </c>
      <c r="G8850" s="5">
        <f>'PG facts'!D34</f>
        <v>0</v>
      </c>
      <c r="H8850" s="5">
        <f t="shared" si="276"/>
        <v>2.9184027777777799</v>
      </c>
      <c r="I8850" s="5">
        <f t="shared" si="277"/>
        <v>0</v>
      </c>
    </row>
    <row r="8851" spans="1:9" ht="25" customHeight="1">
      <c r="A8851" s="1"/>
      <c r="B8851" s="1">
        <v>399</v>
      </c>
      <c r="C8851" s="13" t="s">
        <v>50</v>
      </c>
      <c r="D8851" s="4">
        <v>45107</v>
      </c>
      <c r="E8851" s="4">
        <v>45135</v>
      </c>
      <c r="F8851" s="5">
        <v>-0.51383557261676094</v>
      </c>
      <c r="G8851" s="5">
        <f>'PG facts'!D41</f>
        <v>-1</v>
      </c>
      <c r="H8851" s="5">
        <f t="shared" si="276"/>
        <v>0.26402699568639459</v>
      </c>
      <c r="I8851" s="5">
        <f t="shared" si="277"/>
        <v>0.51383557261676094</v>
      </c>
    </row>
    <row r="8852" spans="1:9" ht="25" customHeight="1">
      <c r="A8852" s="1"/>
      <c r="B8852" s="1">
        <v>399</v>
      </c>
      <c r="C8852" s="13" t="s">
        <v>50</v>
      </c>
      <c r="D8852" s="4">
        <v>45199</v>
      </c>
      <c r="E8852" s="4">
        <v>45217</v>
      </c>
      <c r="F8852" s="5">
        <v>-0.38380425982749156</v>
      </c>
      <c r="G8852" s="5">
        <f>'PG facts'!D48</f>
        <v>0</v>
      </c>
      <c r="H8852" s="5">
        <f t="shared" si="276"/>
        <v>0.14730570986172864</v>
      </c>
      <c r="I8852" s="5">
        <f t="shared" si="277"/>
        <v>0</v>
      </c>
    </row>
    <row r="8853" spans="1:9" ht="25" customHeight="1">
      <c r="A8853" s="1"/>
      <c r="B8853" s="1">
        <v>399</v>
      </c>
      <c r="C8853" s="13" t="s">
        <v>50</v>
      </c>
      <c r="D8853" s="4">
        <v>45291</v>
      </c>
      <c r="E8853" s="4">
        <v>45314</v>
      </c>
      <c r="F8853" s="5">
        <v>1.1893013232362026</v>
      </c>
      <c r="G8853" s="5">
        <f>'PG facts'!D55</f>
        <v>-1</v>
      </c>
      <c r="H8853" s="5">
        <f t="shared" si="276"/>
        <v>1.4144376374513825</v>
      </c>
      <c r="I8853" s="5">
        <f t="shared" si="277"/>
        <v>-1.1893013232362026</v>
      </c>
    </row>
    <row r="8854" spans="1:9" ht="25" customHeight="1">
      <c r="A8854" s="1"/>
      <c r="B8854" s="1">
        <v>399</v>
      </c>
      <c r="C8854" s="13" t="s">
        <v>50</v>
      </c>
      <c r="D8854" s="4">
        <v>45382</v>
      </c>
      <c r="E8854" s="4">
        <v>45401</v>
      </c>
      <c r="F8854" s="5">
        <v>2.2255192878338326</v>
      </c>
      <c r="G8854" s="5">
        <f>'PG facts'!D62</f>
        <v>1</v>
      </c>
      <c r="H8854" s="5">
        <f t="shared" si="276"/>
        <v>4.9529361005204091</v>
      </c>
      <c r="I8854" s="5">
        <f t="shared" si="277"/>
        <v>2.2255192878338326</v>
      </c>
    </row>
    <row r="8855" spans="1:9" ht="25" customHeight="1">
      <c r="A8855" s="1"/>
      <c r="B8855" s="1">
        <v>399</v>
      </c>
      <c r="C8855" s="13" t="s">
        <v>50</v>
      </c>
      <c r="D8855" s="4">
        <v>45473</v>
      </c>
      <c r="E8855" s="4">
        <v>45503</v>
      </c>
      <c r="F8855" s="5">
        <v>1.3726160091641626</v>
      </c>
      <c r="G8855" s="5">
        <f>'PG facts'!D69</f>
        <v>1</v>
      </c>
      <c r="H8855" s="5">
        <f t="shared" si="276"/>
        <v>1.8840747086137526</v>
      </c>
      <c r="I8855" s="5">
        <f t="shared" si="277"/>
        <v>1.3726160091641626</v>
      </c>
    </row>
    <row r="8856" spans="1:9" ht="25" customHeight="1">
      <c r="A8856" s="1"/>
      <c r="B8856" s="1">
        <v>399</v>
      </c>
      <c r="C8856" s="13" t="s">
        <v>50</v>
      </c>
      <c r="D8856" s="4">
        <v>45565</v>
      </c>
      <c r="E8856" s="4">
        <v>45583</v>
      </c>
      <c r="F8856" s="5">
        <v>2.2805943792830297</v>
      </c>
      <c r="G8856" s="5">
        <f>'PG facts'!D76</f>
        <v>0</v>
      </c>
      <c r="H8856" s="5">
        <f t="shared" si="276"/>
        <v>5.2011107228173472</v>
      </c>
      <c r="I8856" s="5">
        <f t="shared" si="277"/>
        <v>0</v>
      </c>
    </row>
    <row r="8857" spans="1:9" ht="25" customHeight="1">
      <c r="A8857" s="1"/>
      <c r="B8857" s="1">
        <v>399</v>
      </c>
      <c r="C8857" s="13" t="s">
        <v>50</v>
      </c>
      <c r="D8857" s="4">
        <v>45657</v>
      </c>
      <c r="E8857" s="4">
        <v>45679</v>
      </c>
      <c r="F8857" s="5">
        <v>2.6501995362399722</v>
      </c>
      <c r="G8857" s="5">
        <f>'PG facts'!D83</f>
        <v>0</v>
      </c>
      <c r="H8857" s="5">
        <f t="shared" si="276"/>
        <v>7.0235575818865632</v>
      </c>
      <c r="I8857" s="5">
        <f t="shared" si="277"/>
        <v>0</v>
      </c>
    </row>
    <row r="8858" spans="1:9" ht="25" customHeight="1">
      <c r="A8858" s="1"/>
      <c r="B8858" s="1">
        <v>399</v>
      </c>
      <c r="C8858" s="13" t="s">
        <v>50</v>
      </c>
      <c r="D8858" s="4">
        <v>45747</v>
      </c>
      <c r="E8858" s="4">
        <v>45771</v>
      </c>
      <c r="F8858" s="5">
        <v>2.7872397144634409</v>
      </c>
      <c r="G8858" s="5">
        <f>'PG facts'!D90</f>
        <v>1</v>
      </c>
      <c r="H8858" s="5">
        <f t="shared" si="276"/>
        <v>7.7687052258822433</v>
      </c>
      <c r="I8858" s="5">
        <f t="shared" si="277"/>
        <v>2.7872397144634409</v>
      </c>
    </row>
    <row r="8859" spans="1:9" ht="25" customHeight="1">
      <c r="A8859" s="1"/>
      <c r="B8859" s="1">
        <v>399</v>
      </c>
      <c r="C8859" s="13" t="s">
        <v>50</v>
      </c>
      <c r="D8859" s="4">
        <v>45838</v>
      </c>
      <c r="E8859" s="4">
        <v>45867</v>
      </c>
      <c r="F8859" s="5">
        <v>3.7498513143808809</v>
      </c>
      <c r="G8859" s="5">
        <f>'PG facts'!D97</f>
        <v>1</v>
      </c>
      <c r="H8859" s="5">
        <f t="shared" si="276"/>
        <v>14.06138487996402</v>
      </c>
      <c r="I8859" s="5">
        <f t="shared" si="277"/>
        <v>3.7498513143808809</v>
      </c>
    </row>
    <row r="8860" spans="1:9" ht="25" customHeight="1">
      <c r="A8860" s="1"/>
      <c r="B8860" s="1">
        <v>399</v>
      </c>
      <c r="C8860" s="13" t="s">
        <v>50</v>
      </c>
      <c r="D8860" s="4">
        <v>45930</v>
      </c>
      <c r="E8860" s="4">
        <v>45954</v>
      </c>
      <c r="F8860" s="5">
        <v>3.2332744751814912</v>
      </c>
      <c r="G8860" s="5">
        <f>'PG facts'!D104</f>
        <v>4</v>
      </c>
      <c r="H8860" s="5">
        <f t="shared" si="276"/>
        <v>10.454063831860148</v>
      </c>
      <c r="I8860" s="5">
        <f t="shared" si="277"/>
        <v>12.933097900725965</v>
      </c>
    </row>
    <row r="8861" spans="1:9" ht="25" customHeight="1">
      <c r="A8861" s="1"/>
      <c r="B8861" s="1">
        <v>400</v>
      </c>
      <c r="C8861" s="13" t="s">
        <v>47</v>
      </c>
      <c r="D8861" s="4">
        <v>44651</v>
      </c>
      <c r="E8861" s="4">
        <v>44671</v>
      </c>
      <c r="F8861" s="5">
        <v>3.5989104881054779</v>
      </c>
      <c r="G8861" s="5">
        <f>'PG facts'!D6</f>
        <v>-1</v>
      </c>
      <c r="H8861" s="5">
        <f t="shared" si="276"/>
        <v>12.952156701395609</v>
      </c>
      <c r="I8861" s="5">
        <f t="shared" si="277"/>
        <v>-3.5989104881054779</v>
      </c>
    </row>
    <row r="8862" spans="1:9" ht="25" customHeight="1">
      <c r="A8862" s="1"/>
      <c r="B8862" s="1">
        <v>400</v>
      </c>
      <c r="C8862" s="13" t="s">
        <v>47</v>
      </c>
      <c r="D8862" s="4">
        <v>44742</v>
      </c>
      <c r="E8862" s="4">
        <v>44771</v>
      </c>
      <c r="F8862" s="5">
        <v>-3.7966210073037132E-2</v>
      </c>
      <c r="G8862" s="5">
        <f>'PG facts'!D13</f>
        <v>-2</v>
      </c>
      <c r="H8862" s="5">
        <f t="shared" si="276"/>
        <v>1.4414331073099862E-3</v>
      </c>
      <c r="I8862" s="5">
        <f t="shared" si="277"/>
        <v>7.5932420146074264E-2</v>
      </c>
    </row>
    <row r="8863" spans="1:9" ht="25" customHeight="1">
      <c r="A8863" s="1"/>
      <c r="B8863" s="1">
        <v>400</v>
      </c>
      <c r="C8863" s="13" t="s">
        <v>47</v>
      </c>
      <c r="D8863" s="4">
        <v>44834</v>
      </c>
      <c r="E8863" s="4">
        <v>44853</v>
      </c>
      <c r="F8863" s="5">
        <v>-0.97428175390660288</v>
      </c>
      <c r="G8863" s="5">
        <f>'PG facts'!D20</f>
        <v>-1</v>
      </c>
      <c r="H8863" s="5">
        <f t="shared" si="276"/>
        <v>0.94922493599532631</v>
      </c>
      <c r="I8863" s="5">
        <f t="shared" si="277"/>
        <v>0.97428175390660288</v>
      </c>
    </row>
    <row r="8864" spans="1:9" ht="25" customHeight="1">
      <c r="A8864" s="1"/>
      <c r="B8864" s="1">
        <v>400</v>
      </c>
      <c r="C8864" s="13" t="s">
        <v>47</v>
      </c>
      <c r="D8864" s="4">
        <v>44926</v>
      </c>
      <c r="E8864" s="4">
        <v>44945</v>
      </c>
      <c r="F8864" s="5">
        <v>-1.7083333333333339</v>
      </c>
      <c r="G8864" s="5">
        <f>'PG facts'!D27</f>
        <v>-4</v>
      </c>
      <c r="H8864" s="5">
        <f t="shared" si="276"/>
        <v>2.9184027777777799</v>
      </c>
      <c r="I8864" s="5">
        <f t="shared" si="277"/>
        <v>6.8333333333333357</v>
      </c>
    </row>
    <row r="8865" spans="1:9" ht="25" customHeight="1">
      <c r="A8865" s="1"/>
      <c r="B8865" s="1">
        <v>400</v>
      </c>
      <c r="C8865" s="13" t="s">
        <v>47</v>
      </c>
      <c r="D8865" s="4">
        <v>45016</v>
      </c>
      <c r="E8865" s="4">
        <v>45037</v>
      </c>
      <c r="F8865" s="5">
        <v>-0.51383557261676094</v>
      </c>
      <c r="G8865" s="5">
        <f>'PG facts'!D34</f>
        <v>0</v>
      </c>
      <c r="H8865" s="5">
        <f t="shared" si="276"/>
        <v>0.26402699568639459</v>
      </c>
      <c r="I8865" s="5">
        <f t="shared" si="277"/>
        <v>0</v>
      </c>
    </row>
    <row r="8866" spans="1:9" ht="25" customHeight="1">
      <c r="A8866" s="1"/>
      <c r="B8866" s="1">
        <v>400</v>
      </c>
      <c r="C8866" s="13" t="s">
        <v>47</v>
      </c>
      <c r="D8866" s="4">
        <v>45107</v>
      </c>
      <c r="E8866" s="4">
        <v>45135</v>
      </c>
      <c r="F8866" s="5">
        <v>-0.38380425982749156</v>
      </c>
      <c r="G8866" s="5">
        <f>'PG facts'!D41</f>
        <v>-1</v>
      </c>
      <c r="H8866" s="5">
        <f t="shared" si="276"/>
        <v>0.14730570986172864</v>
      </c>
      <c r="I8866" s="5">
        <f t="shared" si="277"/>
        <v>0.38380425982749156</v>
      </c>
    </row>
    <row r="8867" spans="1:9" ht="25" customHeight="1">
      <c r="A8867" s="1"/>
      <c r="B8867" s="1">
        <v>400</v>
      </c>
      <c r="C8867" s="13" t="s">
        <v>47</v>
      </c>
      <c r="D8867" s="4">
        <v>45199</v>
      </c>
      <c r="E8867" s="4">
        <v>45217</v>
      </c>
      <c r="F8867" s="5">
        <v>1.1893013232362026</v>
      </c>
      <c r="G8867" s="5">
        <f>'PG facts'!D48</f>
        <v>0</v>
      </c>
      <c r="H8867" s="5">
        <f t="shared" si="276"/>
        <v>1.4144376374513825</v>
      </c>
      <c r="I8867" s="5">
        <f t="shared" si="277"/>
        <v>0</v>
      </c>
    </row>
    <row r="8868" spans="1:9" ht="25" customHeight="1">
      <c r="A8868" s="1"/>
      <c r="B8868" s="1">
        <v>400</v>
      </c>
      <c r="C8868" s="13" t="s">
        <v>47</v>
      </c>
      <c r="D8868" s="4">
        <v>45291</v>
      </c>
      <c r="E8868" s="4">
        <v>45314</v>
      </c>
      <c r="F8868" s="5">
        <v>2.2255192878338326</v>
      </c>
      <c r="G8868" s="5">
        <f>'PG facts'!D55</f>
        <v>-1</v>
      </c>
      <c r="H8868" s="5">
        <f t="shared" si="276"/>
        <v>4.9529361005204091</v>
      </c>
      <c r="I8868" s="5">
        <f t="shared" si="277"/>
        <v>-2.2255192878338326</v>
      </c>
    </row>
    <row r="8869" spans="1:9" ht="25" customHeight="1">
      <c r="A8869" s="1"/>
      <c r="B8869" s="1">
        <v>400</v>
      </c>
      <c r="C8869" s="13" t="s">
        <v>47</v>
      </c>
      <c r="D8869" s="4">
        <v>45382</v>
      </c>
      <c r="E8869" s="4">
        <v>45401</v>
      </c>
      <c r="F8869" s="5">
        <v>1.3726160091641626</v>
      </c>
      <c r="G8869" s="5">
        <f>'PG facts'!D62</f>
        <v>1</v>
      </c>
      <c r="H8869" s="5">
        <f t="shared" si="276"/>
        <v>1.8840747086137526</v>
      </c>
      <c r="I8869" s="5">
        <f t="shared" si="277"/>
        <v>1.3726160091641626</v>
      </c>
    </row>
    <row r="8870" spans="1:9" ht="25" customHeight="1">
      <c r="A8870" s="1"/>
      <c r="B8870" s="1">
        <v>400</v>
      </c>
      <c r="C8870" s="13" t="s">
        <v>47</v>
      </c>
      <c r="D8870" s="4">
        <v>45473</v>
      </c>
      <c r="E8870" s="4">
        <v>45503</v>
      </c>
      <c r="F8870" s="5">
        <v>2.2805943792830297</v>
      </c>
      <c r="G8870" s="5">
        <f>'PG facts'!D69</f>
        <v>1</v>
      </c>
      <c r="H8870" s="5">
        <f t="shared" si="276"/>
        <v>5.2011107228173472</v>
      </c>
      <c r="I8870" s="5">
        <f t="shared" si="277"/>
        <v>2.2805943792830297</v>
      </c>
    </row>
    <row r="8871" spans="1:9" ht="25" customHeight="1">
      <c r="A8871" s="1"/>
      <c r="B8871" s="1">
        <v>400</v>
      </c>
      <c r="C8871" s="13" t="s">
        <v>47</v>
      </c>
      <c r="D8871" s="4">
        <v>45565</v>
      </c>
      <c r="E8871" s="4">
        <v>45583</v>
      </c>
      <c r="F8871" s="5">
        <v>2.6501995362399722</v>
      </c>
      <c r="G8871" s="5">
        <f>'PG facts'!D76</f>
        <v>0</v>
      </c>
      <c r="H8871" s="5">
        <f t="shared" si="276"/>
        <v>7.0235575818865632</v>
      </c>
      <c r="I8871" s="5">
        <f t="shared" si="277"/>
        <v>0</v>
      </c>
    </row>
    <row r="8872" spans="1:9" ht="25" customHeight="1">
      <c r="A8872" s="1"/>
      <c r="B8872" s="1">
        <v>400</v>
      </c>
      <c r="C8872" s="13" t="s">
        <v>47</v>
      </c>
      <c r="D8872" s="4">
        <v>45657</v>
      </c>
      <c r="E8872" s="4">
        <v>45679</v>
      </c>
      <c r="F8872" s="5">
        <v>2.7872397144634409</v>
      </c>
      <c r="G8872" s="5">
        <f>'PG facts'!D83</f>
        <v>0</v>
      </c>
      <c r="H8872" s="5">
        <f t="shared" si="276"/>
        <v>7.7687052258822433</v>
      </c>
      <c r="I8872" s="5">
        <f t="shared" si="277"/>
        <v>0</v>
      </c>
    </row>
    <row r="8873" spans="1:9" ht="25" customHeight="1">
      <c r="A8873" s="1"/>
      <c r="B8873" s="1">
        <v>400</v>
      </c>
      <c r="C8873" s="13" t="s">
        <v>47</v>
      </c>
      <c r="D8873" s="4">
        <v>45747</v>
      </c>
      <c r="E8873" s="4">
        <v>45771</v>
      </c>
      <c r="F8873" s="5">
        <v>3.7498513143808809</v>
      </c>
      <c r="G8873" s="5">
        <f>'PG facts'!D90</f>
        <v>1</v>
      </c>
      <c r="H8873" s="5">
        <f t="shared" si="276"/>
        <v>14.06138487996402</v>
      </c>
      <c r="I8873" s="5">
        <f t="shared" si="277"/>
        <v>3.7498513143808809</v>
      </c>
    </row>
    <row r="8874" spans="1:9" ht="25" customHeight="1">
      <c r="A8874" s="1"/>
      <c r="B8874" s="1">
        <v>400</v>
      </c>
      <c r="C8874" s="13" t="s">
        <v>47</v>
      </c>
      <c r="D8874" s="4">
        <v>45838</v>
      </c>
      <c r="E8874" s="4">
        <v>45867</v>
      </c>
      <c r="F8874" s="5">
        <v>3.2332744751814912</v>
      </c>
      <c r="G8874" s="5">
        <f>'PG facts'!D97</f>
        <v>1</v>
      </c>
      <c r="H8874" s="5">
        <f t="shared" si="276"/>
        <v>10.454063831860148</v>
      </c>
      <c r="I8874" s="5">
        <f t="shared" si="277"/>
        <v>3.2332744751814912</v>
      </c>
    </row>
    <row r="8875" spans="1:9" ht="25" customHeight="1">
      <c r="A8875" s="1"/>
      <c r="B8875" s="1">
        <v>400</v>
      </c>
      <c r="C8875" s="13" t="s">
        <v>47</v>
      </c>
      <c r="D8875" s="4">
        <v>45930</v>
      </c>
      <c r="E8875" s="4">
        <v>45954</v>
      </c>
      <c r="F8875" s="5">
        <v>2.9967230915401322</v>
      </c>
      <c r="G8875" s="5">
        <f>'PG facts'!D104</f>
        <v>4</v>
      </c>
      <c r="H8875" s="5">
        <f t="shared" si="276"/>
        <v>8.9803492873698474</v>
      </c>
      <c r="I8875" s="5">
        <f t="shared" si="277"/>
        <v>11.986892366160529</v>
      </c>
    </row>
    <row r="8876" spans="1:9" ht="25" customHeight="1">
      <c r="A8876" s="1"/>
      <c r="B8876" s="1">
        <v>400</v>
      </c>
      <c r="C8876" s="13" t="s">
        <v>50</v>
      </c>
      <c r="D8876" s="4">
        <v>44742</v>
      </c>
      <c r="E8876" s="4">
        <v>44771</v>
      </c>
      <c r="F8876" s="5">
        <v>3.5989104881054779</v>
      </c>
      <c r="G8876" s="5">
        <f>'PG facts'!D13</f>
        <v>-2</v>
      </c>
      <c r="H8876" s="5">
        <f t="shared" si="276"/>
        <v>12.952156701395609</v>
      </c>
      <c r="I8876" s="5">
        <f t="shared" si="277"/>
        <v>-7.1978209762109557</v>
      </c>
    </row>
    <row r="8877" spans="1:9" ht="25" customHeight="1">
      <c r="A8877" s="1"/>
      <c r="B8877" s="1">
        <v>400</v>
      </c>
      <c r="C8877" s="13" t="s">
        <v>50</v>
      </c>
      <c r="D8877" s="4">
        <v>44834</v>
      </c>
      <c r="E8877" s="4">
        <v>44853</v>
      </c>
      <c r="F8877" s="5">
        <v>-3.7966210073037132E-2</v>
      </c>
      <c r="G8877" s="5">
        <f>'PG facts'!D20</f>
        <v>-1</v>
      </c>
      <c r="H8877" s="5">
        <f t="shared" si="276"/>
        <v>1.4414331073099862E-3</v>
      </c>
      <c r="I8877" s="5">
        <f t="shared" si="277"/>
        <v>3.7966210073037132E-2</v>
      </c>
    </row>
    <row r="8878" spans="1:9" ht="25" customHeight="1">
      <c r="A8878" s="1"/>
      <c r="B8878" s="1">
        <v>400</v>
      </c>
      <c r="C8878" s="13" t="s">
        <v>50</v>
      </c>
      <c r="D8878" s="4">
        <v>44926</v>
      </c>
      <c r="E8878" s="4">
        <v>44945</v>
      </c>
      <c r="F8878" s="5">
        <v>-0.97428175390660288</v>
      </c>
      <c r="G8878" s="5">
        <f>'PG facts'!D27</f>
        <v>-4</v>
      </c>
      <c r="H8878" s="5">
        <f t="shared" si="276"/>
        <v>0.94922493599532631</v>
      </c>
      <c r="I8878" s="5">
        <f t="shared" si="277"/>
        <v>3.8971270156264115</v>
      </c>
    </row>
    <row r="8879" spans="1:9" ht="25" customHeight="1">
      <c r="A8879" s="1"/>
      <c r="B8879" s="1">
        <v>400</v>
      </c>
      <c r="C8879" s="13" t="s">
        <v>50</v>
      </c>
      <c r="D8879" s="4">
        <v>45016</v>
      </c>
      <c r="E8879" s="4">
        <v>45037</v>
      </c>
      <c r="F8879" s="5">
        <v>-1.7083333333333339</v>
      </c>
      <c r="G8879" s="5">
        <f>'PG facts'!D34</f>
        <v>0</v>
      </c>
      <c r="H8879" s="5">
        <f t="shared" si="276"/>
        <v>2.9184027777777799</v>
      </c>
      <c r="I8879" s="5">
        <f t="shared" si="277"/>
        <v>0</v>
      </c>
    </row>
    <row r="8880" spans="1:9" ht="25" customHeight="1">
      <c r="A8880" s="1"/>
      <c r="B8880" s="1">
        <v>400</v>
      </c>
      <c r="C8880" s="13" t="s">
        <v>50</v>
      </c>
      <c r="D8880" s="4">
        <v>45107</v>
      </c>
      <c r="E8880" s="4">
        <v>45135</v>
      </c>
      <c r="F8880" s="5">
        <v>-0.51383557261676094</v>
      </c>
      <c r="G8880" s="5">
        <f>'PG facts'!D41</f>
        <v>-1</v>
      </c>
      <c r="H8880" s="5">
        <f t="shared" si="276"/>
        <v>0.26402699568639459</v>
      </c>
      <c r="I8880" s="5">
        <f t="shared" si="277"/>
        <v>0.51383557261676094</v>
      </c>
    </row>
    <row r="8881" spans="1:9" ht="25" customHeight="1">
      <c r="A8881" s="1"/>
      <c r="B8881" s="1">
        <v>400</v>
      </c>
      <c r="C8881" s="13" t="s">
        <v>50</v>
      </c>
      <c r="D8881" s="4">
        <v>45199</v>
      </c>
      <c r="E8881" s="4">
        <v>45217</v>
      </c>
      <c r="F8881" s="5">
        <v>-0.38380425982749156</v>
      </c>
      <c r="G8881" s="5">
        <f>'PG facts'!D48</f>
        <v>0</v>
      </c>
      <c r="H8881" s="5">
        <f t="shared" si="276"/>
        <v>0.14730570986172864</v>
      </c>
      <c r="I8881" s="5">
        <f t="shared" si="277"/>
        <v>0</v>
      </c>
    </row>
    <row r="8882" spans="1:9" ht="25" customHeight="1">
      <c r="A8882" s="1"/>
      <c r="B8882" s="1">
        <v>400</v>
      </c>
      <c r="C8882" s="13" t="s">
        <v>50</v>
      </c>
      <c r="D8882" s="4">
        <v>45291</v>
      </c>
      <c r="E8882" s="4">
        <v>45314</v>
      </c>
      <c r="F8882" s="5">
        <v>1.1893013232362026</v>
      </c>
      <c r="G8882" s="5">
        <f>'PG facts'!D55</f>
        <v>-1</v>
      </c>
      <c r="H8882" s="5">
        <f t="shared" si="276"/>
        <v>1.4144376374513825</v>
      </c>
      <c r="I8882" s="5">
        <f t="shared" si="277"/>
        <v>-1.1893013232362026</v>
      </c>
    </row>
    <row r="8883" spans="1:9" ht="25" customHeight="1">
      <c r="A8883" s="1"/>
      <c r="B8883" s="1">
        <v>400</v>
      </c>
      <c r="C8883" s="13" t="s">
        <v>50</v>
      </c>
      <c r="D8883" s="4">
        <v>45382</v>
      </c>
      <c r="E8883" s="4">
        <v>45401</v>
      </c>
      <c r="F8883" s="5">
        <v>2.2255192878338326</v>
      </c>
      <c r="G8883" s="5">
        <f>'PG facts'!D62</f>
        <v>1</v>
      </c>
      <c r="H8883" s="5">
        <f t="shared" si="276"/>
        <v>4.9529361005204091</v>
      </c>
      <c r="I8883" s="5">
        <f t="shared" si="277"/>
        <v>2.2255192878338326</v>
      </c>
    </row>
    <row r="8884" spans="1:9" ht="25" customHeight="1">
      <c r="A8884" s="1"/>
      <c r="B8884" s="1">
        <v>400</v>
      </c>
      <c r="C8884" s="13" t="s">
        <v>50</v>
      </c>
      <c r="D8884" s="4">
        <v>45473</v>
      </c>
      <c r="E8884" s="4">
        <v>45503</v>
      </c>
      <c r="F8884" s="5">
        <v>1.3726160091641626</v>
      </c>
      <c r="G8884" s="5">
        <f>'PG facts'!D69</f>
        <v>1</v>
      </c>
      <c r="H8884" s="5">
        <f t="shared" si="276"/>
        <v>1.8840747086137526</v>
      </c>
      <c r="I8884" s="5">
        <f t="shared" si="277"/>
        <v>1.3726160091641626</v>
      </c>
    </row>
    <row r="8885" spans="1:9" ht="25" customHeight="1">
      <c r="A8885" s="1"/>
      <c r="B8885" s="1">
        <v>400</v>
      </c>
      <c r="C8885" s="13" t="s">
        <v>50</v>
      </c>
      <c r="D8885" s="4">
        <v>45565</v>
      </c>
      <c r="E8885" s="4">
        <v>45583</v>
      </c>
      <c r="F8885" s="5">
        <v>2.2805943792830297</v>
      </c>
      <c r="G8885" s="5">
        <f>'PG facts'!D76</f>
        <v>0</v>
      </c>
      <c r="H8885" s="5">
        <f t="shared" si="276"/>
        <v>5.2011107228173472</v>
      </c>
      <c r="I8885" s="5">
        <f t="shared" si="277"/>
        <v>0</v>
      </c>
    </row>
    <row r="8886" spans="1:9" ht="25" customHeight="1">
      <c r="A8886" s="1"/>
      <c r="B8886" s="1">
        <v>400</v>
      </c>
      <c r="C8886" s="13" t="s">
        <v>50</v>
      </c>
      <c r="D8886" s="4">
        <v>45657</v>
      </c>
      <c r="E8886" s="4">
        <v>45679</v>
      </c>
      <c r="F8886" s="5">
        <v>2.6501995362399722</v>
      </c>
      <c r="G8886" s="5">
        <f>'PG facts'!D83</f>
        <v>0</v>
      </c>
      <c r="H8886" s="5">
        <f t="shared" si="276"/>
        <v>7.0235575818865632</v>
      </c>
      <c r="I8886" s="5">
        <f t="shared" si="277"/>
        <v>0</v>
      </c>
    </row>
    <row r="8887" spans="1:9" ht="25" customHeight="1">
      <c r="A8887" s="1"/>
      <c r="B8887" s="1">
        <v>400</v>
      </c>
      <c r="C8887" s="13" t="s">
        <v>50</v>
      </c>
      <c r="D8887" s="4">
        <v>45747</v>
      </c>
      <c r="E8887" s="4">
        <v>45771</v>
      </c>
      <c r="F8887" s="5">
        <v>2.7872397144634409</v>
      </c>
      <c r="G8887" s="5">
        <f>'PG facts'!D90</f>
        <v>1</v>
      </c>
      <c r="H8887" s="5">
        <f t="shared" si="276"/>
        <v>7.7687052258822433</v>
      </c>
      <c r="I8887" s="5">
        <f t="shared" si="277"/>
        <v>2.7872397144634409</v>
      </c>
    </row>
    <row r="8888" spans="1:9" ht="25" customHeight="1">
      <c r="A8888" s="1"/>
      <c r="B8888" s="1">
        <v>400</v>
      </c>
      <c r="C8888" s="13" t="s">
        <v>50</v>
      </c>
      <c r="D8888" s="4">
        <v>45838</v>
      </c>
      <c r="E8888" s="4">
        <v>45867</v>
      </c>
      <c r="F8888" s="5">
        <v>3.7498513143808809</v>
      </c>
      <c r="G8888" s="5">
        <f>'PG facts'!D97</f>
        <v>1</v>
      </c>
      <c r="H8888" s="5">
        <f t="shared" si="276"/>
        <v>14.06138487996402</v>
      </c>
      <c r="I8888" s="5">
        <f t="shared" si="277"/>
        <v>3.7498513143808809</v>
      </c>
    </row>
    <row r="8889" spans="1:9" ht="25" customHeight="1">
      <c r="A8889" s="1"/>
      <c r="B8889" s="1">
        <v>400</v>
      </c>
      <c r="C8889" s="13" t="s">
        <v>50</v>
      </c>
      <c r="D8889" s="4">
        <v>45930</v>
      </c>
      <c r="E8889" s="4">
        <v>45954</v>
      </c>
      <c r="F8889" s="5">
        <v>3.2332744751814912</v>
      </c>
      <c r="G8889" s="5">
        <f>'PG facts'!D104</f>
        <v>4</v>
      </c>
      <c r="H8889" s="5">
        <f t="shared" si="276"/>
        <v>10.454063831860148</v>
      </c>
      <c r="I8889" s="5">
        <f t="shared" si="277"/>
        <v>12.933097900725965</v>
      </c>
    </row>
    <row r="8890" spans="1:9" ht="25" customHeight="1">
      <c r="A8890" s="1"/>
      <c r="B8890" s="1">
        <v>401</v>
      </c>
      <c r="C8890" s="13" t="s">
        <v>47</v>
      </c>
      <c r="D8890" s="4">
        <v>44651</v>
      </c>
      <c r="E8890" s="4">
        <v>44671</v>
      </c>
      <c r="F8890" s="5">
        <v>3.5989104881054779</v>
      </c>
      <c r="G8890" s="5">
        <f>'PG facts'!D6</f>
        <v>-1</v>
      </c>
      <c r="H8890" s="5">
        <f t="shared" si="276"/>
        <v>12.952156701395609</v>
      </c>
      <c r="I8890" s="5">
        <f t="shared" si="277"/>
        <v>-3.5989104881054779</v>
      </c>
    </row>
    <row r="8891" spans="1:9" ht="25" customHeight="1">
      <c r="A8891" s="1"/>
      <c r="B8891" s="1">
        <v>401</v>
      </c>
      <c r="C8891" s="13" t="s">
        <v>47</v>
      </c>
      <c r="D8891" s="4">
        <v>44742</v>
      </c>
      <c r="E8891" s="4">
        <v>44771</v>
      </c>
      <c r="F8891" s="5">
        <v>-3.7966210073037132E-2</v>
      </c>
      <c r="G8891" s="5">
        <f>'PG facts'!D13</f>
        <v>-2</v>
      </c>
      <c r="H8891" s="5">
        <f t="shared" si="276"/>
        <v>1.4414331073099862E-3</v>
      </c>
      <c r="I8891" s="5">
        <f t="shared" si="277"/>
        <v>7.5932420146074264E-2</v>
      </c>
    </row>
    <row r="8892" spans="1:9" ht="25" customHeight="1">
      <c r="A8892" s="1"/>
      <c r="B8892" s="1">
        <v>401</v>
      </c>
      <c r="C8892" s="13" t="s">
        <v>47</v>
      </c>
      <c r="D8892" s="4">
        <v>44834</v>
      </c>
      <c r="E8892" s="4">
        <v>44853</v>
      </c>
      <c r="F8892" s="5">
        <v>-0.97428175390660288</v>
      </c>
      <c r="G8892" s="5">
        <f>'PG facts'!D20</f>
        <v>-1</v>
      </c>
      <c r="H8892" s="5">
        <f t="shared" si="276"/>
        <v>0.94922493599532631</v>
      </c>
      <c r="I8892" s="5">
        <f t="shared" si="277"/>
        <v>0.97428175390660288</v>
      </c>
    </row>
    <row r="8893" spans="1:9" ht="25" customHeight="1">
      <c r="A8893" s="1"/>
      <c r="B8893" s="1">
        <v>401</v>
      </c>
      <c r="C8893" s="13" t="s">
        <v>47</v>
      </c>
      <c r="D8893" s="4">
        <v>44926</v>
      </c>
      <c r="E8893" s="4">
        <v>44945</v>
      </c>
      <c r="F8893" s="5">
        <v>-1.7083333333333339</v>
      </c>
      <c r="G8893" s="5">
        <f>'PG facts'!D27</f>
        <v>-4</v>
      </c>
      <c r="H8893" s="5">
        <f t="shared" si="276"/>
        <v>2.9184027777777799</v>
      </c>
      <c r="I8893" s="5">
        <f t="shared" si="277"/>
        <v>6.8333333333333357</v>
      </c>
    </row>
    <row r="8894" spans="1:9" ht="25" customHeight="1">
      <c r="A8894" s="1"/>
      <c r="B8894" s="1">
        <v>401</v>
      </c>
      <c r="C8894" s="13" t="s">
        <v>47</v>
      </c>
      <c r="D8894" s="4">
        <v>45016</v>
      </c>
      <c r="E8894" s="4">
        <v>45037</v>
      </c>
      <c r="F8894" s="5">
        <v>-0.51383557261676094</v>
      </c>
      <c r="G8894" s="5">
        <f>'PG facts'!D34</f>
        <v>0</v>
      </c>
      <c r="H8894" s="5">
        <f t="shared" si="276"/>
        <v>0.26402699568639459</v>
      </c>
      <c r="I8894" s="5">
        <f t="shared" si="277"/>
        <v>0</v>
      </c>
    </row>
    <row r="8895" spans="1:9" ht="25" customHeight="1">
      <c r="A8895" s="1"/>
      <c r="B8895" s="1">
        <v>401</v>
      </c>
      <c r="C8895" s="13" t="s">
        <v>47</v>
      </c>
      <c r="D8895" s="4">
        <v>45107</v>
      </c>
      <c r="E8895" s="4">
        <v>45135</v>
      </c>
      <c r="F8895" s="5">
        <v>-0.38380425982749156</v>
      </c>
      <c r="G8895" s="5">
        <f>'PG facts'!D41</f>
        <v>-1</v>
      </c>
      <c r="H8895" s="5">
        <f t="shared" si="276"/>
        <v>0.14730570986172864</v>
      </c>
      <c r="I8895" s="5">
        <f t="shared" si="277"/>
        <v>0.38380425982749156</v>
      </c>
    </row>
    <row r="8896" spans="1:9" ht="25" customHeight="1">
      <c r="A8896" s="1"/>
      <c r="B8896" s="1">
        <v>401</v>
      </c>
      <c r="C8896" s="13" t="s">
        <v>47</v>
      </c>
      <c r="D8896" s="4">
        <v>45199</v>
      </c>
      <c r="E8896" s="4">
        <v>45217</v>
      </c>
      <c r="F8896" s="5">
        <v>1.1893013232362026</v>
      </c>
      <c r="G8896" s="5">
        <f>'PG facts'!D48</f>
        <v>0</v>
      </c>
      <c r="H8896" s="5">
        <f t="shared" si="276"/>
        <v>1.4144376374513825</v>
      </c>
      <c r="I8896" s="5">
        <f t="shared" si="277"/>
        <v>0</v>
      </c>
    </row>
    <row r="8897" spans="1:9" ht="25" customHeight="1">
      <c r="A8897" s="1"/>
      <c r="B8897" s="1">
        <v>401</v>
      </c>
      <c r="C8897" s="13" t="s">
        <v>47</v>
      </c>
      <c r="D8897" s="4">
        <v>45291</v>
      </c>
      <c r="E8897" s="4">
        <v>45314</v>
      </c>
      <c r="F8897" s="5">
        <v>2.2255192878338326</v>
      </c>
      <c r="G8897" s="5">
        <f>'PG facts'!D55</f>
        <v>-1</v>
      </c>
      <c r="H8897" s="5">
        <f t="shared" si="276"/>
        <v>4.9529361005204091</v>
      </c>
      <c r="I8897" s="5">
        <f t="shared" si="277"/>
        <v>-2.2255192878338326</v>
      </c>
    </row>
    <row r="8898" spans="1:9" ht="25" customHeight="1">
      <c r="A8898" s="1"/>
      <c r="B8898" s="1">
        <v>401</v>
      </c>
      <c r="C8898" s="13" t="s">
        <v>47</v>
      </c>
      <c r="D8898" s="4">
        <v>45382</v>
      </c>
      <c r="E8898" s="4">
        <v>45401</v>
      </c>
      <c r="F8898" s="5">
        <v>1.3726160091641626</v>
      </c>
      <c r="G8898" s="5">
        <f>'PG facts'!D62</f>
        <v>1</v>
      </c>
      <c r="H8898" s="5">
        <f t="shared" si="276"/>
        <v>1.8840747086137526</v>
      </c>
      <c r="I8898" s="5">
        <f t="shared" si="277"/>
        <v>1.3726160091641626</v>
      </c>
    </row>
    <row r="8899" spans="1:9" ht="25" customHeight="1">
      <c r="A8899" s="1"/>
      <c r="B8899" s="1">
        <v>401</v>
      </c>
      <c r="C8899" s="13" t="s">
        <v>47</v>
      </c>
      <c r="D8899" s="4">
        <v>45473</v>
      </c>
      <c r="E8899" s="4">
        <v>45503</v>
      </c>
      <c r="F8899" s="5">
        <v>2.2805943792830297</v>
      </c>
      <c r="G8899" s="5">
        <f>'PG facts'!D69</f>
        <v>1</v>
      </c>
      <c r="H8899" s="5">
        <f t="shared" si="276"/>
        <v>5.2011107228173472</v>
      </c>
      <c r="I8899" s="5">
        <f t="shared" si="277"/>
        <v>2.2805943792830297</v>
      </c>
    </row>
    <row r="8900" spans="1:9" ht="25" customHeight="1">
      <c r="A8900" s="1"/>
      <c r="B8900" s="1">
        <v>401</v>
      </c>
      <c r="C8900" s="13" t="s">
        <v>47</v>
      </c>
      <c r="D8900" s="4">
        <v>45565</v>
      </c>
      <c r="E8900" s="4">
        <v>45583</v>
      </c>
      <c r="F8900" s="5">
        <v>2.6501995362399722</v>
      </c>
      <c r="G8900" s="5">
        <f>'PG facts'!D76</f>
        <v>0</v>
      </c>
      <c r="H8900" s="5">
        <f t="shared" si="276"/>
        <v>7.0235575818865632</v>
      </c>
      <c r="I8900" s="5">
        <f t="shared" si="277"/>
        <v>0</v>
      </c>
    </row>
    <row r="8901" spans="1:9" ht="25" customHeight="1">
      <c r="A8901" s="1"/>
      <c r="B8901" s="1">
        <v>401</v>
      </c>
      <c r="C8901" s="13" t="s">
        <v>47</v>
      </c>
      <c r="D8901" s="4">
        <v>45657</v>
      </c>
      <c r="E8901" s="4">
        <v>45679</v>
      </c>
      <c r="F8901" s="5">
        <v>2.7872397144634409</v>
      </c>
      <c r="G8901" s="5">
        <f>'PG facts'!D83</f>
        <v>0</v>
      </c>
      <c r="H8901" s="5">
        <f t="shared" si="276"/>
        <v>7.7687052258822433</v>
      </c>
      <c r="I8901" s="5">
        <f t="shared" si="277"/>
        <v>0</v>
      </c>
    </row>
    <row r="8902" spans="1:9" ht="25" customHeight="1">
      <c r="A8902" s="1"/>
      <c r="B8902" s="1">
        <v>401</v>
      </c>
      <c r="C8902" s="13" t="s">
        <v>47</v>
      </c>
      <c r="D8902" s="4">
        <v>45747</v>
      </c>
      <c r="E8902" s="4">
        <v>45771</v>
      </c>
      <c r="F8902" s="5">
        <v>3.7498513143808809</v>
      </c>
      <c r="G8902" s="5">
        <f>'PG facts'!D90</f>
        <v>1</v>
      </c>
      <c r="H8902" s="5">
        <f t="shared" ref="H8902:H8965" si="278">F8902^2</f>
        <v>14.06138487996402</v>
      </c>
      <c r="I8902" s="5">
        <f t="shared" ref="I8902:I8965" si="279">F8902*G8902</f>
        <v>3.7498513143808809</v>
      </c>
    </row>
    <row r="8903" spans="1:9" ht="25" customHeight="1">
      <c r="A8903" s="1"/>
      <c r="B8903" s="1">
        <v>401</v>
      </c>
      <c r="C8903" s="13" t="s">
        <v>47</v>
      </c>
      <c r="D8903" s="4">
        <v>45838</v>
      </c>
      <c r="E8903" s="4">
        <v>45867</v>
      </c>
      <c r="F8903" s="5">
        <v>3.2332744751814912</v>
      </c>
      <c r="G8903" s="5">
        <f>'PG facts'!D97</f>
        <v>1</v>
      </c>
      <c r="H8903" s="5">
        <f t="shared" si="278"/>
        <v>10.454063831860148</v>
      </c>
      <c r="I8903" s="5">
        <f t="shared" si="279"/>
        <v>3.2332744751814912</v>
      </c>
    </row>
    <row r="8904" spans="1:9" ht="25" customHeight="1">
      <c r="A8904" s="1"/>
      <c r="B8904" s="1">
        <v>401</v>
      </c>
      <c r="C8904" s="13" t="s">
        <v>47</v>
      </c>
      <c r="D8904" s="4">
        <v>45930</v>
      </c>
      <c r="E8904" s="4">
        <v>45954</v>
      </c>
      <c r="F8904" s="5">
        <v>2.9967230915401322</v>
      </c>
      <c r="G8904" s="5">
        <f>'PG facts'!D104</f>
        <v>4</v>
      </c>
      <c r="H8904" s="5">
        <f t="shared" si="278"/>
        <v>8.9803492873698474</v>
      </c>
      <c r="I8904" s="5">
        <f t="shared" si="279"/>
        <v>11.986892366160529</v>
      </c>
    </row>
    <row r="8905" spans="1:9" ht="25" customHeight="1">
      <c r="A8905" s="1"/>
      <c r="B8905" s="1">
        <v>401</v>
      </c>
      <c r="C8905" s="13" t="s">
        <v>50</v>
      </c>
      <c r="D8905" s="4">
        <v>44742</v>
      </c>
      <c r="E8905" s="4">
        <v>44771</v>
      </c>
      <c r="F8905" s="5">
        <v>3.5989104881054779</v>
      </c>
      <c r="G8905" s="5">
        <f>'PG facts'!D13</f>
        <v>-2</v>
      </c>
      <c r="H8905" s="5">
        <f t="shared" si="278"/>
        <v>12.952156701395609</v>
      </c>
      <c r="I8905" s="5">
        <f t="shared" si="279"/>
        <v>-7.1978209762109557</v>
      </c>
    </row>
    <row r="8906" spans="1:9" ht="25" customHeight="1">
      <c r="A8906" s="1"/>
      <c r="B8906" s="1">
        <v>401</v>
      </c>
      <c r="C8906" s="13" t="s">
        <v>50</v>
      </c>
      <c r="D8906" s="4">
        <v>44834</v>
      </c>
      <c r="E8906" s="4">
        <v>44853</v>
      </c>
      <c r="F8906" s="5">
        <v>-3.7966210073037132E-2</v>
      </c>
      <c r="G8906" s="5">
        <f>'PG facts'!D20</f>
        <v>-1</v>
      </c>
      <c r="H8906" s="5">
        <f t="shared" si="278"/>
        <v>1.4414331073099862E-3</v>
      </c>
      <c r="I8906" s="5">
        <f t="shared" si="279"/>
        <v>3.7966210073037132E-2</v>
      </c>
    </row>
    <row r="8907" spans="1:9" ht="25" customHeight="1">
      <c r="A8907" s="1"/>
      <c r="B8907" s="1">
        <v>401</v>
      </c>
      <c r="C8907" s="13" t="s">
        <v>50</v>
      </c>
      <c r="D8907" s="4">
        <v>44926</v>
      </c>
      <c r="E8907" s="4">
        <v>44945</v>
      </c>
      <c r="F8907" s="5">
        <v>-0.97428175390660288</v>
      </c>
      <c r="G8907" s="5">
        <f>'PG facts'!D27</f>
        <v>-4</v>
      </c>
      <c r="H8907" s="5">
        <f t="shared" si="278"/>
        <v>0.94922493599532631</v>
      </c>
      <c r="I8907" s="5">
        <f t="shared" si="279"/>
        <v>3.8971270156264115</v>
      </c>
    </row>
    <row r="8908" spans="1:9" ht="25" customHeight="1">
      <c r="A8908" s="1"/>
      <c r="B8908" s="1">
        <v>401</v>
      </c>
      <c r="C8908" s="13" t="s">
        <v>50</v>
      </c>
      <c r="D8908" s="4">
        <v>45016</v>
      </c>
      <c r="E8908" s="4">
        <v>45037</v>
      </c>
      <c r="F8908" s="5">
        <v>-1.7083333333333339</v>
      </c>
      <c r="G8908" s="5">
        <f>'PG facts'!D34</f>
        <v>0</v>
      </c>
      <c r="H8908" s="5">
        <f t="shared" si="278"/>
        <v>2.9184027777777799</v>
      </c>
      <c r="I8908" s="5">
        <f t="shared" si="279"/>
        <v>0</v>
      </c>
    </row>
    <row r="8909" spans="1:9" ht="25" customHeight="1">
      <c r="A8909" s="1"/>
      <c r="B8909" s="1">
        <v>401</v>
      </c>
      <c r="C8909" s="13" t="s">
        <v>50</v>
      </c>
      <c r="D8909" s="4">
        <v>45107</v>
      </c>
      <c r="E8909" s="4">
        <v>45135</v>
      </c>
      <c r="F8909" s="5">
        <v>-0.51383557261676094</v>
      </c>
      <c r="G8909" s="5">
        <f>'PG facts'!D41</f>
        <v>-1</v>
      </c>
      <c r="H8909" s="5">
        <f t="shared" si="278"/>
        <v>0.26402699568639459</v>
      </c>
      <c r="I8909" s="5">
        <f t="shared" si="279"/>
        <v>0.51383557261676094</v>
      </c>
    </row>
    <row r="8910" spans="1:9" ht="25" customHeight="1">
      <c r="A8910" s="1"/>
      <c r="B8910" s="1">
        <v>401</v>
      </c>
      <c r="C8910" s="13" t="s">
        <v>50</v>
      </c>
      <c r="D8910" s="4">
        <v>45199</v>
      </c>
      <c r="E8910" s="4">
        <v>45217</v>
      </c>
      <c r="F8910" s="5">
        <v>-0.38380425982749156</v>
      </c>
      <c r="G8910" s="5">
        <f>'PG facts'!D48</f>
        <v>0</v>
      </c>
      <c r="H8910" s="5">
        <f t="shared" si="278"/>
        <v>0.14730570986172864</v>
      </c>
      <c r="I8910" s="5">
        <f t="shared" si="279"/>
        <v>0</v>
      </c>
    </row>
    <row r="8911" spans="1:9" ht="25" customHeight="1">
      <c r="A8911" s="1"/>
      <c r="B8911" s="1">
        <v>401</v>
      </c>
      <c r="C8911" s="13" t="s">
        <v>50</v>
      </c>
      <c r="D8911" s="4">
        <v>45291</v>
      </c>
      <c r="E8911" s="4">
        <v>45314</v>
      </c>
      <c r="F8911" s="5">
        <v>1.1893013232362026</v>
      </c>
      <c r="G8911" s="5">
        <f>'PG facts'!D55</f>
        <v>-1</v>
      </c>
      <c r="H8911" s="5">
        <f t="shared" si="278"/>
        <v>1.4144376374513825</v>
      </c>
      <c r="I8911" s="5">
        <f t="shared" si="279"/>
        <v>-1.1893013232362026</v>
      </c>
    </row>
    <row r="8912" spans="1:9" ht="25" customHeight="1">
      <c r="A8912" s="1"/>
      <c r="B8912" s="1">
        <v>401</v>
      </c>
      <c r="C8912" s="13" t="s">
        <v>50</v>
      </c>
      <c r="D8912" s="4">
        <v>45382</v>
      </c>
      <c r="E8912" s="4">
        <v>45401</v>
      </c>
      <c r="F8912" s="5">
        <v>2.2255192878338326</v>
      </c>
      <c r="G8912" s="5">
        <f>'PG facts'!D62</f>
        <v>1</v>
      </c>
      <c r="H8912" s="5">
        <f t="shared" si="278"/>
        <v>4.9529361005204091</v>
      </c>
      <c r="I8912" s="5">
        <f t="shared" si="279"/>
        <v>2.2255192878338326</v>
      </c>
    </row>
    <row r="8913" spans="1:9" ht="25" customHeight="1">
      <c r="A8913" s="1"/>
      <c r="B8913" s="1">
        <v>401</v>
      </c>
      <c r="C8913" s="13" t="s">
        <v>50</v>
      </c>
      <c r="D8913" s="4">
        <v>45473</v>
      </c>
      <c r="E8913" s="4">
        <v>45503</v>
      </c>
      <c r="F8913" s="5">
        <v>1.3726160091641626</v>
      </c>
      <c r="G8913" s="5">
        <f>'PG facts'!D69</f>
        <v>1</v>
      </c>
      <c r="H8913" s="5">
        <f t="shared" si="278"/>
        <v>1.8840747086137526</v>
      </c>
      <c r="I8913" s="5">
        <f t="shared" si="279"/>
        <v>1.3726160091641626</v>
      </c>
    </row>
    <row r="8914" spans="1:9" ht="25" customHeight="1">
      <c r="A8914" s="1"/>
      <c r="B8914" s="1">
        <v>401</v>
      </c>
      <c r="C8914" s="13" t="s">
        <v>50</v>
      </c>
      <c r="D8914" s="4">
        <v>45565</v>
      </c>
      <c r="E8914" s="4">
        <v>45583</v>
      </c>
      <c r="F8914" s="5">
        <v>2.2805943792830297</v>
      </c>
      <c r="G8914" s="5">
        <f>'PG facts'!D76</f>
        <v>0</v>
      </c>
      <c r="H8914" s="5">
        <f t="shared" si="278"/>
        <v>5.2011107228173472</v>
      </c>
      <c r="I8914" s="5">
        <f t="shared" si="279"/>
        <v>0</v>
      </c>
    </row>
    <row r="8915" spans="1:9" ht="25" customHeight="1">
      <c r="A8915" s="1"/>
      <c r="B8915" s="1">
        <v>401</v>
      </c>
      <c r="C8915" s="13" t="s">
        <v>50</v>
      </c>
      <c r="D8915" s="4">
        <v>45657</v>
      </c>
      <c r="E8915" s="4">
        <v>45679</v>
      </c>
      <c r="F8915" s="5">
        <v>2.6501995362399722</v>
      </c>
      <c r="G8915" s="5">
        <f>'PG facts'!D83</f>
        <v>0</v>
      </c>
      <c r="H8915" s="5">
        <f t="shared" si="278"/>
        <v>7.0235575818865632</v>
      </c>
      <c r="I8915" s="5">
        <f t="shared" si="279"/>
        <v>0</v>
      </c>
    </row>
    <row r="8916" spans="1:9" ht="25" customHeight="1">
      <c r="A8916" s="1"/>
      <c r="B8916" s="1">
        <v>401</v>
      </c>
      <c r="C8916" s="13" t="s">
        <v>50</v>
      </c>
      <c r="D8916" s="4">
        <v>45747</v>
      </c>
      <c r="E8916" s="4">
        <v>45771</v>
      </c>
      <c r="F8916" s="5">
        <v>2.7872397144634409</v>
      </c>
      <c r="G8916" s="5">
        <f>'PG facts'!D90</f>
        <v>1</v>
      </c>
      <c r="H8916" s="5">
        <f t="shared" si="278"/>
        <v>7.7687052258822433</v>
      </c>
      <c r="I8916" s="5">
        <f t="shared" si="279"/>
        <v>2.7872397144634409</v>
      </c>
    </row>
    <row r="8917" spans="1:9" ht="25" customHeight="1">
      <c r="A8917" s="1"/>
      <c r="B8917" s="1">
        <v>401</v>
      </c>
      <c r="C8917" s="13" t="s">
        <v>50</v>
      </c>
      <c r="D8917" s="4">
        <v>45838</v>
      </c>
      <c r="E8917" s="4">
        <v>45867</v>
      </c>
      <c r="F8917" s="5">
        <v>3.7498513143808809</v>
      </c>
      <c r="G8917" s="5">
        <f>'PG facts'!D97</f>
        <v>1</v>
      </c>
      <c r="H8917" s="5">
        <f t="shared" si="278"/>
        <v>14.06138487996402</v>
      </c>
      <c r="I8917" s="5">
        <f t="shared" si="279"/>
        <v>3.7498513143808809</v>
      </c>
    </row>
    <row r="8918" spans="1:9" ht="25" customHeight="1">
      <c r="A8918" s="1"/>
      <c r="B8918" s="1">
        <v>401</v>
      </c>
      <c r="C8918" s="13" t="s">
        <v>50</v>
      </c>
      <c r="D8918" s="4">
        <v>45930</v>
      </c>
      <c r="E8918" s="4">
        <v>45954</v>
      </c>
      <c r="F8918" s="5">
        <v>3.2332744751814912</v>
      </c>
      <c r="G8918" s="5">
        <f>'PG facts'!D104</f>
        <v>4</v>
      </c>
      <c r="H8918" s="5">
        <f t="shared" si="278"/>
        <v>10.454063831860148</v>
      </c>
      <c r="I8918" s="5">
        <f t="shared" si="279"/>
        <v>12.933097900725965</v>
      </c>
    </row>
    <row r="8919" spans="1:9" ht="25" customHeight="1">
      <c r="A8919" s="1"/>
      <c r="B8919" s="1">
        <v>401</v>
      </c>
      <c r="C8919" s="13" t="s">
        <v>50</v>
      </c>
      <c r="D8919" s="4">
        <v>46022</v>
      </c>
      <c r="E8919" s="4">
        <v>46045</v>
      </c>
      <c r="F8919" s="5">
        <v>2.9967230915401322</v>
      </c>
      <c r="G8919" s="5">
        <f>'PG facts'!D111</f>
        <v>3</v>
      </c>
      <c r="H8919" s="5">
        <f t="shared" si="278"/>
        <v>8.9803492873698474</v>
      </c>
      <c r="I8919" s="5">
        <f t="shared" si="279"/>
        <v>8.9901692746203956</v>
      </c>
    </row>
    <row r="8920" spans="1:9" ht="25" customHeight="1">
      <c r="A8920" s="1"/>
      <c r="B8920" s="1">
        <v>402</v>
      </c>
      <c r="C8920" s="13" t="s">
        <v>47</v>
      </c>
      <c r="D8920" s="4">
        <v>44651</v>
      </c>
      <c r="E8920" s="4">
        <v>44671</v>
      </c>
      <c r="F8920" s="5">
        <v>3.5989104881054779</v>
      </c>
      <c r="G8920" s="5">
        <f>'PG facts'!D6</f>
        <v>-1</v>
      </c>
      <c r="H8920" s="5">
        <f t="shared" si="278"/>
        <v>12.952156701395609</v>
      </c>
      <c r="I8920" s="5">
        <f t="shared" si="279"/>
        <v>-3.5989104881054779</v>
      </c>
    </row>
    <row r="8921" spans="1:9" ht="25" customHeight="1">
      <c r="A8921" s="1"/>
      <c r="B8921" s="1">
        <v>402</v>
      </c>
      <c r="C8921" s="13" t="s">
        <v>47</v>
      </c>
      <c r="D8921" s="4">
        <v>44742</v>
      </c>
      <c r="E8921" s="4">
        <v>44771</v>
      </c>
      <c r="F8921" s="5">
        <v>-3.7966210073037132E-2</v>
      </c>
      <c r="G8921" s="5">
        <f>'PG facts'!D13</f>
        <v>-2</v>
      </c>
      <c r="H8921" s="5">
        <f t="shared" si="278"/>
        <v>1.4414331073099862E-3</v>
      </c>
      <c r="I8921" s="5">
        <f t="shared" si="279"/>
        <v>7.5932420146074264E-2</v>
      </c>
    </row>
    <row r="8922" spans="1:9" ht="25" customHeight="1">
      <c r="A8922" s="1"/>
      <c r="B8922" s="1">
        <v>402</v>
      </c>
      <c r="C8922" s="13" t="s">
        <v>47</v>
      </c>
      <c r="D8922" s="4">
        <v>44834</v>
      </c>
      <c r="E8922" s="4">
        <v>44853</v>
      </c>
      <c r="F8922" s="5">
        <v>-0.97428175390660288</v>
      </c>
      <c r="G8922" s="5">
        <f>'PG facts'!D20</f>
        <v>-1</v>
      </c>
      <c r="H8922" s="5">
        <f t="shared" si="278"/>
        <v>0.94922493599532631</v>
      </c>
      <c r="I8922" s="5">
        <f t="shared" si="279"/>
        <v>0.97428175390660288</v>
      </c>
    </row>
    <row r="8923" spans="1:9" ht="25" customHeight="1">
      <c r="A8923" s="1"/>
      <c r="B8923" s="1">
        <v>402</v>
      </c>
      <c r="C8923" s="13" t="s">
        <v>47</v>
      </c>
      <c r="D8923" s="4">
        <v>44926</v>
      </c>
      <c r="E8923" s="4">
        <v>44945</v>
      </c>
      <c r="F8923" s="5">
        <v>-1.7083333333333339</v>
      </c>
      <c r="G8923" s="5">
        <f>'PG facts'!D27</f>
        <v>-4</v>
      </c>
      <c r="H8923" s="5">
        <f t="shared" si="278"/>
        <v>2.9184027777777799</v>
      </c>
      <c r="I8923" s="5">
        <f t="shared" si="279"/>
        <v>6.8333333333333357</v>
      </c>
    </row>
    <row r="8924" spans="1:9" ht="25" customHeight="1">
      <c r="A8924" s="1"/>
      <c r="B8924" s="1">
        <v>402</v>
      </c>
      <c r="C8924" s="13" t="s">
        <v>47</v>
      </c>
      <c r="D8924" s="4">
        <v>45016</v>
      </c>
      <c r="E8924" s="4">
        <v>45037</v>
      </c>
      <c r="F8924" s="5">
        <v>-0.51383557261676094</v>
      </c>
      <c r="G8924" s="5">
        <f>'PG facts'!D34</f>
        <v>0</v>
      </c>
      <c r="H8924" s="5">
        <f t="shared" si="278"/>
        <v>0.26402699568639459</v>
      </c>
      <c r="I8924" s="5">
        <f t="shared" si="279"/>
        <v>0</v>
      </c>
    </row>
    <row r="8925" spans="1:9" ht="25" customHeight="1">
      <c r="A8925" s="1"/>
      <c r="B8925" s="1">
        <v>402</v>
      </c>
      <c r="C8925" s="13" t="s">
        <v>47</v>
      </c>
      <c r="D8925" s="4">
        <v>45107</v>
      </c>
      <c r="E8925" s="4">
        <v>45135</v>
      </c>
      <c r="F8925" s="5">
        <v>-0.38380425982749156</v>
      </c>
      <c r="G8925" s="5">
        <f>'PG facts'!D41</f>
        <v>-1</v>
      </c>
      <c r="H8925" s="5">
        <f t="shared" si="278"/>
        <v>0.14730570986172864</v>
      </c>
      <c r="I8925" s="5">
        <f t="shared" si="279"/>
        <v>0.38380425982749156</v>
      </c>
    </row>
    <row r="8926" spans="1:9" ht="25" customHeight="1">
      <c r="A8926" s="1"/>
      <c r="B8926" s="1">
        <v>402</v>
      </c>
      <c r="C8926" s="13" t="s">
        <v>47</v>
      </c>
      <c r="D8926" s="4">
        <v>45199</v>
      </c>
      <c r="E8926" s="4">
        <v>45217</v>
      </c>
      <c r="F8926" s="5">
        <v>1.1893013232362026</v>
      </c>
      <c r="G8926" s="5">
        <f>'PG facts'!D48</f>
        <v>0</v>
      </c>
      <c r="H8926" s="5">
        <f t="shared" si="278"/>
        <v>1.4144376374513825</v>
      </c>
      <c r="I8926" s="5">
        <f t="shared" si="279"/>
        <v>0</v>
      </c>
    </row>
    <row r="8927" spans="1:9" ht="25" customHeight="1">
      <c r="A8927" s="1"/>
      <c r="B8927" s="1">
        <v>402</v>
      </c>
      <c r="C8927" s="13" t="s">
        <v>47</v>
      </c>
      <c r="D8927" s="4">
        <v>45291</v>
      </c>
      <c r="E8927" s="4">
        <v>45314</v>
      </c>
      <c r="F8927" s="5">
        <v>2.2255192878338326</v>
      </c>
      <c r="G8927" s="5">
        <f>'PG facts'!D55</f>
        <v>-1</v>
      </c>
      <c r="H8927" s="5">
        <f t="shared" si="278"/>
        <v>4.9529361005204091</v>
      </c>
      <c r="I8927" s="5">
        <f t="shared" si="279"/>
        <v>-2.2255192878338326</v>
      </c>
    </row>
    <row r="8928" spans="1:9" ht="25" customHeight="1">
      <c r="A8928" s="1"/>
      <c r="B8928" s="1">
        <v>402</v>
      </c>
      <c r="C8928" s="13" t="s">
        <v>47</v>
      </c>
      <c r="D8928" s="4">
        <v>45382</v>
      </c>
      <c r="E8928" s="4">
        <v>45401</v>
      </c>
      <c r="F8928" s="5">
        <v>1.3726160091641626</v>
      </c>
      <c r="G8928" s="5">
        <f>'PG facts'!D62</f>
        <v>1</v>
      </c>
      <c r="H8928" s="5">
        <f t="shared" si="278"/>
        <v>1.8840747086137526</v>
      </c>
      <c r="I8928" s="5">
        <f t="shared" si="279"/>
        <v>1.3726160091641626</v>
      </c>
    </row>
    <row r="8929" spans="1:9" ht="25" customHeight="1">
      <c r="A8929" s="1"/>
      <c r="B8929" s="1">
        <v>402</v>
      </c>
      <c r="C8929" s="13" t="s">
        <v>47</v>
      </c>
      <c r="D8929" s="4">
        <v>45473</v>
      </c>
      <c r="E8929" s="4">
        <v>45503</v>
      </c>
      <c r="F8929" s="5">
        <v>2.2805943792830297</v>
      </c>
      <c r="G8929" s="5">
        <f>'PG facts'!D69</f>
        <v>1</v>
      </c>
      <c r="H8929" s="5">
        <f t="shared" si="278"/>
        <v>5.2011107228173472</v>
      </c>
      <c r="I8929" s="5">
        <f t="shared" si="279"/>
        <v>2.2805943792830297</v>
      </c>
    </row>
    <row r="8930" spans="1:9" ht="25" customHeight="1">
      <c r="A8930" s="1"/>
      <c r="B8930" s="1">
        <v>402</v>
      </c>
      <c r="C8930" s="13" t="s">
        <v>47</v>
      </c>
      <c r="D8930" s="4">
        <v>45565</v>
      </c>
      <c r="E8930" s="4">
        <v>45583</v>
      </c>
      <c r="F8930" s="5">
        <v>2.6501995362399722</v>
      </c>
      <c r="G8930" s="5">
        <f>'PG facts'!D76</f>
        <v>0</v>
      </c>
      <c r="H8930" s="5">
        <f t="shared" si="278"/>
        <v>7.0235575818865632</v>
      </c>
      <c r="I8930" s="5">
        <f t="shared" si="279"/>
        <v>0</v>
      </c>
    </row>
    <row r="8931" spans="1:9" ht="25" customHeight="1">
      <c r="A8931" s="1"/>
      <c r="B8931" s="1">
        <v>402</v>
      </c>
      <c r="C8931" s="13" t="s">
        <v>47</v>
      </c>
      <c r="D8931" s="4">
        <v>45657</v>
      </c>
      <c r="E8931" s="4">
        <v>45679</v>
      </c>
      <c r="F8931" s="5">
        <v>2.7872397144634409</v>
      </c>
      <c r="G8931" s="5">
        <f>'PG facts'!D83</f>
        <v>0</v>
      </c>
      <c r="H8931" s="5">
        <f t="shared" si="278"/>
        <v>7.7687052258822433</v>
      </c>
      <c r="I8931" s="5">
        <f t="shared" si="279"/>
        <v>0</v>
      </c>
    </row>
    <row r="8932" spans="1:9" ht="25" customHeight="1">
      <c r="A8932" s="1"/>
      <c r="B8932" s="1">
        <v>402</v>
      </c>
      <c r="C8932" s="13" t="s">
        <v>47</v>
      </c>
      <c r="D8932" s="4">
        <v>45747</v>
      </c>
      <c r="E8932" s="4">
        <v>45771</v>
      </c>
      <c r="F8932" s="5">
        <v>3.7498513143808809</v>
      </c>
      <c r="G8932" s="5">
        <f>'PG facts'!D90</f>
        <v>1</v>
      </c>
      <c r="H8932" s="5">
        <f t="shared" si="278"/>
        <v>14.06138487996402</v>
      </c>
      <c r="I8932" s="5">
        <f t="shared" si="279"/>
        <v>3.7498513143808809</v>
      </c>
    </row>
    <row r="8933" spans="1:9" ht="25" customHeight="1">
      <c r="A8933" s="1"/>
      <c r="B8933" s="1">
        <v>402</v>
      </c>
      <c r="C8933" s="13" t="s">
        <v>47</v>
      </c>
      <c r="D8933" s="4">
        <v>45838</v>
      </c>
      <c r="E8933" s="4">
        <v>45867</v>
      </c>
      <c r="F8933" s="5">
        <v>3.2332744751814912</v>
      </c>
      <c r="G8933" s="5">
        <f>'PG facts'!D97</f>
        <v>1</v>
      </c>
      <c r="H8933" s="5">
        <f t="shared" si="278"/>
        <v>10.454063831860148</v>
      </c>
      <c r="I8933" s="5">
        <f t="shared" si="279"/>
        <v>3.2332744751814912</v>
      </c>
    </row>
    <row r="8934" spans="1:9" ht="25" customHeight="1">
      <c r="A8934" s="1"/>
      <c r="B8934" s="1">
        <v>402</v>
      </c>
      <c r="C8934" s="13" t="s">
        <v>47</v>
      </c>
      <c r="D8934" s="4">
        <v>45930</v>
      </c>
      <c r="E8934" s="4">
        <v>45954</v>
      </c>
      <c r="F8934" s="5">
        <v>2.9967230915401322</v>
      </c>
      <c r="G8934" s="5">
        <f>'PG facts'!D104</f>
        <v>4</v>
      </c>
      <c r="H8934" s="5">
        <f t="shared" si="278"/>
        <v>8.9803492873698474</v>
      </c>
      <c r="I8934" s="5">
        <f t="shared" si="279"/>
        <v>11.986892366160529</v>
      </c>
    </row>
    <row r="8935" spans="1:9" ht="25" customHeight="1">
      <c r="A8935" s="1"/>
      <c r="B8935" s="1">
        <v>402</v>
      </c>
      <c r="C8935" s="13" t="s">
        <v>47</v>
      </c>
      <c r="D8935" s="4">
        <v>46022</v>
      </c>
      <c r="E8935" s="4">
        <v>46045</v>
      </c>
      <c r="F8935" s="5">
        <v>2.1401264096209793</v>
      </c>
      <c r="G8935" s="5">
        <f>'PG facts'!D111</f>
        <v>3</v>
      </c>
      <c r="H8935" s="5">
        <f t="shared" si="278"/>
        <v>4.5801410491571835</v>
      </c>
      <c r="I8935" s="5">
        <f t="shared" si="279"/>
        <v>6.420379228862938</v>
      </c>
    </row>
    <row r="8936" spans="1:9" ht="25" customHeight="1">
      <c r="A8936" s="1"/>
      <c r="B8936" s="1">
        <v>402</v>
      </c>
      <c r="C8936" s="13" t="s">
        <v>50</v>
      </c>
      <c r="D8936" s="4">
        <v>44742</v>
      </c>
      <c r="E8936" s="4">
        <v>44771</v>
      </c>
      <c r="F8936" s="5">
        <v>3.5989104881054779</v>
      </c>
      <c r="G8936" s="5">
        <f>'PG facts'!D13</f>
        <v>-2</v>
      </c>
      <c r="H8936" s="5">
        <f t="shared" si="278"/>
        <v>12.952156701395609</v>
      </c>
      <c r="I8936" s="5">
        <f t="shared" si="279"/>
        <v>-7.1978209762109557</v>
      </c>
    </row>
    <row r="8937" spans="1:9" ht="25" customHeight="1">
      <c r="A8937" s="1"/>
      <c r="B8937" s="1">
        <v>402</v>
      </c>
      <c r="C8937" s="13" t="s">
        <v>50</v>
      </c>
      <c r="D8937" s="4">
        <v>44834</v>
      </c>
      <c r="E8937" s="4">
        <v>44853</v>
      </c>
      <c r="F8937" s="5">
        <v>-3.7966210073037132E-2</v>
      </c>
      <c r="G8937" s="5">
        <f>'PG facts'!D20</f>
        <v>-1</v>
      </c>
      <c r="H8937" s="5">
        <f t="shared" si="278"/>
        <v>1.4414331073099862E-3</v>
      </c>
      <c r="I8937" s="5">
        <f t="shared" si="279"/>
        <v>3.7966210073037132E-2</v>
      </c>
    </row>
    <row r="8938" spans="1:9" ht="25" customHeight="1">
      <c r="A8938" s="1"/>
      <c r="B8938" s="1">
        <v>402</v>
      </c>
      <c r="C8938" s="13" t="s">
        <v>50</v>
      </c>
      <c r="D8938" s="4">
        <v>44926</v>
      </c>
      <c r="E8938" s="4">
        <v>44945</v>
      </c>
      <c r="F8938" s="5">
        <v>-0.97428175390660288</v>
      </c>
      <c r="G8938" s="5">
        <f>'PG facts'!D27</f>
        <v>-4</v>
      </c>
      <c r="H8938" s="5">
        <f t="shared" si="278"/>
        <v>0.94922493599532631</v>
      </c>
      <c r="I8938" s="5">
        <f t="shared" si="279"/>
        <v>3.8971270156264115</v>
      </c>
    </row>
    <row r="8939" spans="1:9" ht="25" customHeight="1">
      <c r="A8939" s="1"/>
      <c r="B8939" s="1">
        <v>402</v>
      </c>
      <c r="C8939" s="13" t="s">
        <v>50</v>
      </c>
      <c r="D8939" s="4">
        <v>45016</v>
      </c>
      <c r="E8939" s="4">
        <v>45037</v>
      </c>
      <c r="F8939" s="5">
        <v>-1.7083333333333339</v>
      </c>
      <c r="G8939" s="5">
        <f>'PG facts'!D34</f>
        <v>0</v>
      </c>
      <c r="H8939" s="5">
        <f t="shared" si="278"/>
        <v>2.9184027777777799</v>
      </c>
      <c r="I8939" s="5">
        <f t="shared" si="279"/>
        <v>0</v>
      </c>
    </row>
    <row r="8940" spans="1:9" ht="25" customHeight="1">
      <c r="A8940" s="1"/>
      <c r="B8940" s="1">
        <v>402</v>
      </c>
      <c r="C8940" s="13" t="s">
        <v>50</v>
      </c>
      <c r="D8940" s="4">
        <v>45107</v>
      </c>
      <c r="E8940" s="4">
        <v>45135</v>
      </c>
      <c r="F8940" s="5">
        <v>-0.51383557261676094</v>
      </c>
      <c r="G8940" s="5">
        <f>'PG facts'!D41</f>
        <v>-1</v>
      </c>
      <c r="H8940" s="5">
        <f t="shared" si="278"/>
        <v>0.26402699568639459</v>
      </c>
      <c r="I8940" s="5">
        <f t="shared" si="279"/>
        <v>0.51383557261676094</v>
      </c>
    </row>
    <row r="8941" spans="1:9" ht="25" customHeight="1">
      <c r="A8941" s="1"/>
      <c r="B8941" s="1">
        <v>402</v>
      </c>
      <c r="C8941" s="13" t="s">
        <v>50</v>
      </c>
      <c r="D8941" s="4">
        <v>45199</v>
      </c>
      <c r="E8941" s="4">
        <v>45217</v>
      </c>
      <c r="F8941" s="5">
        <v>-0.38380425982749156</v>
      </c>
      <c r="G8941" s="5">
        <f>'PG facts'!D48</f>
        <v>0</v>
      </c>
      <c r="H8941" s="5">
        <f t="shared" si="278"/>
        <v>0.14730570986172864</v>
      </c>
      <c r="I8941" s="5">
        <f t="shared" si="279"/>
        <v>0</v>
      </c>
    </row>
    <row r="8942" spans="1:9" ht="25" customHeight="1">
      <c r="A8942" s="1"/>
      <c r="B8942" s="1">
        <v>402</v>
      </c>
      <c r="C8942" s="13" t="s">
        <v>50</v>
      </c>
      <c r="D8942" s="4">
        <v>45291</v>
      </c>
      <c r="E8942" s="4">
        <v>45314</v>
      </c>
      <c r="F8942" s="5">
        <v>1.1893013232362026</v>
      </c>
      <c r="G8942" s="5">
        <f>'PG facts'!D55</f>
        <v>-1</v>
      </c>
      <c r="H8942" s="5">
        <f t="shared" si="278"/>
        <v>1.4144376374513825</v>
      </c>
      <c r="I8942" s="5">
        <f t="shared" si="279"/>
        <v>-1.1893013232362026</v>
      </c>
    </row>
    <row r="8943" spans="1:9" ht="25" customHeight="1">
      <c r="A8943" s="1"/>
      <c r="B8943" s="1">
        <v>402</v>
      </c>
      <c r="C8943" s="13" t="s">
        <v>50</v>
      </c>
      <c r="D8943" s="4">
        <v>45382</v>
      </c>
      <c r="E8943" s="4">
        <v>45401</v>
      </c>
      <c r="F8943" s="5">
        <v>2.2255192878338326</v>
      </c>
      <c r="G8943" s="5">
        <f>'PG facts'!D62</f>
        <v>1</v>
      </c>
      <c r="H8943" s="5">
        <f t="shared" si="278"/>
        <v>4.9529361005204091</v>
      </c>
      <c r="I8943" s="5">
        <f t="shared" si="279"/>
        <v>2.2255192878338326</v>
      </c>
    </row>
    <row r="8944" spans="1:9" ht="25" customHeight="1">
      <c r="A8944" s="1"/>
      <c r="B8944" s="1">
        <v>402</v>
      </c>
      <c r="C8944" s="13" t="s">
        <v>50</v>
      </c>
      <c r="D8944" s="4">
        <v>45473</v>
      </c>
      <c r="E8944" s="4">
        <v>45503</v>
      </c>
      <c r="F8944" s="5">
        <v>1.3726160091641626</v>
      </c>
      <c r="G8944" s="5">
        <f>'PG facts'!D69</f>
        <v>1</v>
      </c>
      <c r="H8944" s="5">
        <f t="shared" si="278"/>
        <v>1.8840747086137526</v>
      </c>
      <c r="I8944" s="5">
        <f t="shared" si="279"/>
        <v>1.3726160091641626</v>
      </c>
    </row>
    <row r="8945" spans="1:9" ht="25" customHeight="1">
      <c r="A8945" s="1"/>
      <c r="B8945" s="1">
        <v>402</v>
      </c>
      <c r="C8945" s="13" t="s">
        <v>50</v>
      </c>
      <c r="D8945" s="4">
        <v>45565</v>
      </c>
      <c r="E8945" s="4">
        <v>45583</v>
      </c>
      <c r="F8945" s="5">
        <v>2.2805943792830297</v>
      </c>
      <c r="G8945" s="5">
        <f>'PG facts'!D76</f>
        <v>0</v>
      </c>
      <c r="H8945" s="5">
        <f t="shared" si="278"/>
        <v>5.2011107228173472</v>
      </c>
      <c r="I8945" s="5">
        <f t="shared" si="279"/>
        <v>0</v>
      </c>
    </row>
    <row r="8946" spans="1:9" ht="25" customHeight="1">
      <c r="A8946" s="1"/>
      <c r="B8946" s="1">
        <v>402</v>
      </c>
      <c r="C8946" s="13" t="s">
        <v>50</v>
      </c>
      <c r="D8946" s="4">
        <v>45657</v>
      </c>
      <c r="E8946" s="4">
        <v>45679</v>
      </c>
      <c r="F8946" s="5">
        <v>2.6501995362399722</v>
      </c>
      <c r="G8946" s="5">
        <f>'PG facts'!D83</f>
        <v>0</v>
      </c>
      <c r="H8946" s="5">
        <f t="shared" si="278"/>
        <v>7.0235575818865632</v>
      </c>
      <c r="I8946" s="5">
        <f t="shared" si="279"/>
        <v>0</v>
      </c>
    </row>
    <row r="8947" spans="1:9" ht="25" customHeight="1">
      <c r="A8947" s="1"/>
      <c r="B8947" s="1">
        <v>402</v>
      </c>
      <c r="C8947" s="13" t="s">
        <v>50</v>
      </c>
      <c r="D8947" s="4">
        <v>45747</v>
      </c>
      <c r="E8947" s="4">
        <v>45771</v>
      </c>
      <c r="F8947" s="5">
        <v>2.7872397144634409</v>
      </c>
      <c r="G8947" s="5">
        <f>'PG facts'!D90</f>
        <v>1</v>
      </c>
      <c r="H8947" s="5">
        <f t="shared" si="278"/>
        <v>7.7687052258822433</v>
      </c>
      <c r="I8947" s="5">
        <f t="shared" si="279"/>
        <v>2.7872397144634409</v>
      </c>
    </row>
    <row r="8948" spans="1:9" ht="25" customHeight="1">
      <c r="A8948" s="1"/>
      <c r="B8948" s="1">
        <v>402</v>
      </c>
      <c r="C8948" s="13" t="s">
        <v>50</v>
      </c>
      <c r="D8948" s="4">
        <v>45838</v>
      </c>
      <c r="E8948" s="4">
        <v>45867</v>
      </c>
      <c r="F8948" s="5">
        <v>3.7498513143808809</v>
      </c>
      <c r="G8948" s="5">
        <f>'PG facts'!D97</f>
        <v>1</v>
      </c>
      <c r="H8948" s="5">
        <f t="shared" si="278"/>
        <v>14.06138487996402</v>
      </c>
      <c r="I8948" s="5">
        <f t="shared" si="279"/>
        <v>3.7498513143808809</v>
      </c>
    </row>
    <row r="8949" spans="1:9" ht="25" customHeight="1">
      <c r="A8949" s="1"/>
      <c r="B8949" s="1">
        <v>402</v>
      </c>
      <c r="C8949" s="13" t="s">
        <v>50</v>
      </c>
      <c r="D8949" s="4">
        <v>45930</v>
      </c>
      <c r="E8949" s="4">
        <v>45954</v>
      </c>
      <c r="F8949" s="5">
        <v>3.2332744751814912</v>
      </c>
      <c r="G8949" s="5">
        <f>'PG facts'!D104</f>
        <v>4</v>
      </c>
      <c r="H8949" s="5">
        <f t="shared" si="278"/>
        <v>10.454063831860148</v>
      </c>
      <c r="I8949" s="5">
        <f t="shared" si="279"/>
        <v>12.933097900725965</v>
      </c>
    </row>
    <row r="8950" spans="1:9" ht="25" customHeight="1">
      <c r="A8950" s="1"/>
      <c r="B8950" s="1">
        <v>402</v>
      </c>
      <c r="C8950" s="13" t="s">
        <v>50</v>
      </c>
      <c r="D8950" s="4">
        <v>46022</v>
      </c>
      <c r="E8950" s="4">
        <v>46045</v>
      </c>
      <c r="F8950" s="5">
        <v>2.9967230915401322</v>
      </c>
      <c r="G8950" s="5">
        <f>'PG facts'!D111</f>
        <v>3</v>
      </c>
      <c r="H8950" s="5">
        <f t="shared" si="278"/>
        <v>8.9803492873698474</v>
      </c>
      <c r="I8950" s="5">
        <f t="shared" si="279"/>
        <v>8.9901692746203956</v>
      </c>
    </row>
    <row r="8951" spans="1:9" ht="25" customHeight="1">
      <c r="A8951" s="1"/>
      <c r="B8951" s="1">
        <v>403</v>
      </c>
      <c r="C8951" s="13" t="s">
        <v>47</v>
      </c>
      <c r="D8951" s="4">
        <v>44651</v>
      </c>
      <c r="E8951" s="4">
        <v>44671</v>
      </c>
      <c r="F8951" s="5">
        <v>3.5989104881054779</v>
      </c>
      <c r="G8951" s="5">
        <f>'PG facts'!D6</f>
        <v>-1</v>
      </c>
      <c r="H8951" s="5">
        <f t="shared" si="278"/>
        <v>12.952156701395609</v>
      </c>
      <c r="I8951" s="5">
        <f t="shared" si="279"/>
        <v>-3.5989104881054779</v>
      </c>
    </row>
    <row r="8952" spans="1:9" ht="25" customHeight="1">
      <c r="A8952" s="1"/>
      <c r="B8952" s="1">
        <v>403</v>
      </c>
      <c r="C8952" s="13" t="s">
        <v>47</v>
      </c>
      <c r="D8952" s="4">
        <v>44742</v>
      </c>
      <c r="E8952" s="4">
        <v>44771</v>
      </c>
      <c r="F8952" s="5">
        <v>-3.7966210073037132E-2</v>
      </c>
      <c r="G8952" s="5">
        <f>'PG facts'!D13</f>
        <v>-2</v>
      </c>
      <c r="H8952" s="5">
        <f t="shared" si="278"/>
        <v>1.4414331073099862E-3</v>
      </c>
      <c r="I8952" s="5">
        <f t="shared" si="279"/>
        <v>7.5932420146074264E-2</v>
      </c>
    </row>
    <row r="8953" spans="1:9" ht="25" customHeight="1">
      <c r="A8953" s="1"/>
      <c r="B8953" s="1">
        <v>403</v>
      </c>
      <c r="C8953" s="13" t="s">
        <v>47</v>
      </c>
      <c r="D8953" s="4">
        <v>44834</v>
      </c>
      <c r="E8953" s="4">
        <v>44853</v>
      </c>
      <c r="F8953" s="5">
        <v>-0.97428175390660288</v>
      </c>
      <c r="G8953" s="5">
        <f>'PG facts'!D20</f>
        <v>-1</v>
      </c>
      <c r="H8953" s="5">
        <f t="shared" si="278"/>
        <v>0.94922493599532631</v>
      </c>
      <c r="I8953" s="5">
        <f t="shared" si="279"/>
        <v>0.97428175390660288</v>
      </c>
    </row>
    <row r="8954" spans="1:9" ht="25" customHeight="1">
      <c r="A8954" s="1"/>
      <c r="B8954" s="1">
        <v>403</v>
      </c>
      <c r="C8954" s="13" t="s">
        <v>47</v>
      </c>
      <c r="D8954" s="4">
        <v>44926</v>
      </c>
      <c r="E8954" s="4">
        <v>44945</v>
      </c>
      <c r="F8954" s="5">
        <v>-1.7083333333333339</v>
      </c>
      <c r="G8954" s="5">
        <f>'PG facts'!D27</f>
        <v>-4</v>
      </c>
      <c r="H8954" s="5">
        <f t="shared" si="278"/>
        <v>2.9184027777777799</v>
      </c>
      <c r="I8954" s="5">
        <f t="shared" si="279"/>
        <v>6.8333333333333357</v>
      </c>
    </row>
    <row r="8955" spans="1:9" ht="25" customHeight="1">
      <c r="A8955" s="1"/>
      <c r="B8955" s="1">
        <v>403</v>
      </c>
      <c r="C8955" s="13" t="s">
        <v>47</v>
      </c>
      <c r="D8955" s="4">
        <v>45016</v>
      </c>
      <c r="E8955" s="4">
        <v>45037</v>
      </c>
      <c r="F8955" s="5">
        <v>-0.51383557261676094</v>
      </c>
      <c r="G8955" s="5">
        <f>'PG facts'!D34</f>
        <v>0</v>
      </c>
      <c r="H8955" s="5">
        <f t="shared" si="278"/>
        <v>0.26402699568639459</v>
      </c>
      <c r="I8955" s="5">
        <f t="shared" si="279"/>
        <v>0</v>
      </c>
    </row>
    <row r="8956" spans="1:9" ht="25" customHeight="1">
      <c r="A8956" s="1"/>
      <c r="B8956" s="1">
        <v>403</v>
      </c>
      <c r="C8956" s="13" t="s">
        <v>47</v>
      </c>
      <c r="D8956" s="4">
        <v>45107</v>
      </c>
      <c r="E8956" s="4">
        <v>45135</v>
      </c>
      <c r="F8956" s="5">
        <v>-0.38380425982749156</v>
      </c>
      <c r="G8956" s="5">
        <f>'PG facts'!D41</f>
        <v>-1</v>
      </c>
      <c r="H8956" s="5">
        <f t="shared" si="278"/>
        <v>0.14730570986172864</v>
      </c>
      <c r="I8956" s="5">
        <f t="shared" si="279"/>
        <v>0.38380425982749156</v>
      </c>
    </row>
    <row r="8957" spans="1:9" ht="25" customHeight="1">
      <c r="A8957" s="1"/>
      <c r="B8957" s="1">
        <v>403</v>
      </c>
      <c r="C8957" s="13" t="s">
        <v>47</v>
      </c>
      <c r="D8957" s="4">
        <v>45199</v>
      </c>
      <c r="E8957" s="4">
        <v>45217</v>
      </c>
      <c r="F8957" s="5">
        <v>1.1893013232362026</v>
      </c>
      <c r="G8957" s="5">
        <f>'PG facts'!D48</f>
        <v>0</v>
      </c>
      <c r="H8957" s="5">
        <f t="shared" si="278"/>
        <v>1.4144376374513825</v>
      </c>
      <c r="I8957" s="5">
        <f t="shared" si="279"/>
        <v>0</v>
      </c>
    </row>
    <row r="8958" spans="1:9" ht="25" customHeight="1">
      <c r="A8958" s="1"/>
      <c r="B8958" s="1">
        <v>403</v>
      </c>
      <c r="C8958" s="13" t="s">
        <v>47</v>
      </c>
      <c r="D8958" s="4">
        <v>45291</v>
      </c>
      <c r="E8958" s="4">
        <v>45314</v>
      </c>
      <c r="F8958" s="5">
        <v>2.2255192878338326</v>
      </c>
      <c r="G8958" s="5">
        <f>'PG facts'!D55</f>
        <v>-1</v>
      </c>
      <c r="H8958" s="5">
        <f t="shared" si="278"/>
        <v>4.9529361005204091</v>
      </c>
      <c r="I8958" s="5">
        <f t="shared" si="279"/>
        <v>-2.2255192878338326</v>
      </c>
    </row>
    <row r="8959" spans="1:9" ht="25" customHeight="1">
      <c r="A8959" s="1"/>
      <c r="B8959" s="1">
        <v>403</v>
      </c>
      <c r="C8959" s="13" t="s">
        <v>47</v>
      </c>
      <c r="D8959" s="4">
        <v>45382</v>
      </c>
      <c r="E8959" s="4">
        <v>45401</v>
      </c>
      <c r="F8959" s="5">
        <v>1.3726160091641626</v>
      </c>
      <c r="G8959" s="5">
        <f>'PG facts'!D62</f>
        <v>1</v>
      </c>
      <c r="H8959" s="5">
        <f t="shared" si="278"/>
        <v>1.8840747086137526</v>
      </c>
      <c r="I8959" s="5">
        <f t="shared" si="279"/>
        <v>1.3726160091641626</v>
      </c>
    </row>
    <row r="8960" spans="1:9" ht="25" customHeight="1">
      <c r="A8960" s="1"/>
      <c r="B8960" s="1">
        <v>403</v>
      </c>
      <c r="C8960" s="13" t="s">
        <v>47</v>
      </c>
      <c r="D8960" s="4">
        <v>45473</v>
      </c>
      <c r="E8960" s="4">
        <v>45503</v>
      </c>
      <c r="F8960" s="5">
        <v>2.2805943792830297</v>
      </c>
      <c r="G8960" s="5">
        <f>'PG facts'!D69</f>
        <v>1</v>
      </c>
      <c r="H8960" s="5">
        <f t="shared" si="278"/>
        <v>5.2011107228173472</v>
      </c>
      <c r="I8960" s="5">
        <f t="shared" si="279"/>
        <v>2.2805943792830297</v>
      </c>
    </row>
    <row r="8961" spans="1:9" ht="25" customHeight="1">
      <c r="A8961" s="1"/>
      <c r="B8961" s="1">
        <v>403</v>
      </c>
      <c r="C8961" s="13" t="s">
        <v>47</v>
      </c>
      <c r="D8961" s="4">
        <v>45565</v>
      </c>
      <c r="E8961" s="4">
        <v>45583</v>
      </c>
      <c r="F8961" s="5">
        <v>2.6501995362399722</v>
      </c>
      <c r="G8961" s="5">
        <f>'PG facts'!D76</f>
        <v>0</v>
      </c>
      <c r="H8961" s="5">
        <f t="shared" si="278"/>
        <v>7.0235575818865632</v>
      </c>
      <c r="I8961" s="5">
        <f t="shared" si="279"/>
        <v>0</v>
      </c>
    </row>
    <row r="8962" spans="1:9" ht="25" customHeight="1">
      <c r="A8962" s="1"/>
      <c r="B8962" s="1">
        <v>403</v>
      </c>
      <c r="C8962" s="13" t="s">
        <v>47</v>
      </c>
      <c r="D8962" s="4">
        <v>45657</v>
      </c>
      <c r="E8962" s="4">
        <v>45679</v>
      </c>
      <c r="F8962" s="5">
        <v>2.7872397144634409</v>
      </c>
      <c r="G8962" s="5">
        <f>'PG facts'!D83</f>
        <v>0</v>
      </c>
      <c r="H8962" s="5">
        <f t="shared" si="278"/>
        <v>7.7687052258822433</v>
      </c>
      <c r="I8962" s="5">
        <f t="shared" si="279"/>
        <v>0</v>
      </c>
    </row>
    <row r="8963" spans="1:9" ht="25" customHeight="1">
      <c r="A8963" s="1"/>
      <c r="B8963" s="1">
        <v>403</v>
      </c>
      <c r="C8963" s="13" t="s">
        <v>47</v>
      </c>
      <c r="D8963" s="4">
        <v>45747</v>
      </c>
      <c r="E8963" s="4">
        <v>45771</v>
      </c>
      <c r="F8963" s="5">
        <v>3.7498513143808809</v>
      </c>
      <c r="G8963" s="5">
        <f>'PG facts'!D90</f>
        <v>1</v>
      </c>
      <c r="H8963" s="5">
        <f t="shared" si="278"/>
        <v>14.06138487996402</v>
      </c>
      <c r="I8963" s="5">
        <f t="shared" si="279"/>
        <v>3.7498513143808809</v>
      </c>
    </row>
    <row r="8964" spans="1:9" ht="25" customHeight="1">
      <c r="A8964" s="1"/>
      <c r="B8964" s="1">
        <v>403</v>
      </c>
      <c r="C8964" s="13" t="s">
        <v>47</v>
      </c>
      <c r="D8964" s="4">
        <v>45838</v>
      </c>
      <c r="E8964" s="4">
        <v>45867</v>
      </c>
      <c r="F8964" s="5">
        <v>3.2332744751814912</v>
      </c>
      <c r="G8964" s="5">
        <f>'PG facts'!D97</f>
        <v>1</v>
      </c>
      <c r="H8964" s="5">
        <f t="shared" si="278"/>
        <v>10.454063831860148</v>
      </c>
      <c r="I8964" s="5">
        <f t="shared" si="279"/>
        <v>3.2332744751814912</v>
      </c>
    </row>
    <row r="8965" spans="1:9" ht="25" customHeight="1">
      <c r="A8965" s="1"/>
      <c r="B8965" s="1">
        <v>403</v>
      </c>
      <c r="C8965" s="13" t="s">
        <v>47</v>
      </c>
      <c r="D8965" s="4">
        <v>45930</v>
      </c>
      <c r="E8965" s="4">
        <v>45954</v>
      </c>
      <c r="F8965" s="5">
        <v>2.9967230915401322</v>
      </c>
      <c r="G8965" s="5">
        <f>'PG facts'!D104</f>
        <v>4</v>
      </c>
      <c r="H8965" s="5">
        <f t="shared" si="278"/>
        <v>8.9803492873698474</v>
      </c>
      <c r="I8965" s="5">
        <f t="shared" si="279"/>
        <v>11.986892366160529</v>
      </c>
    </row>
    <row r="8966" spans="1:9" ht="25" customHeight="1">
      <c r="A8966" s="1"/>
      <c r="B8966" s="1">
        <v>403</v>
      </c>
      <c r="C8966" s="13" t="s">
        <v>47</v>
      </c>
      <c r="D8966" s="4">
        <v>46022</v>
      </c>
      <c r="E8966" s="4">
        <v>46045</v>
      </c>
      <c r="F8966" s="5">
        <v>2.1881543811115511</v>
      </c>
      <c r="G8966" s="5">
        <f>'PG facts'!D111</f>
        <v>3</v>
      </c>
      <c r="H8966" s="5">
        <f t="shared" ref="H8966:H9029" si="280">F8966^2</f>
        <v>4.7880195955776754</v>
      </c>
      <c r="I8966" s="5">
        <f t="shared" ref="I8966:I9029" si="281">F8966*G8966</f>
        <v>6.5644631433346534</v>
      </c>
    </row>
    <row r="8967" spans="1:9" ht="25" customHeight="1">
      <c r="A8967" s="1"/>
      <c r="B8967" s="1">
        <v>403</v>
      </c>
      <c r="C8967" s="13" t="s">
        <v>50</v>
      </c>
      <c r="D8967" s="4">
        <v>44742</v>
      </c>
      <c r="E8967" s="4">
        <v>44771</v>
      </c>
      <c r="F8967" s="5">
        <v>3.5989104881054779</v>
      </c>
      <c r="G8967" s="5">
        <f>'PG facts'!D13</f>
        <v>-2</v>
      </c>
      <c r="H8967" s="5">
        <f t="shared" si="280"/>
        <v>12.952156701395609</v>
      </c>
      <c r="I8967" s="5">
        <f t="shared" si="281"/>
        <v>-7.1978209762109557</v>
      </c>
    </row>
    <row r="8968" spans="1:9" ht="25" customHeight="1">
      <c r="A8968" s="1"/>
      <c r="B8968" s="1">
        <v>403</v>
      </c>
      <c r="C8968" s="13" t="s">
        <v>50</v>
      </c>
      <c r="D8968" s="4">
        <v>44834</v>
      </c>
      <c r="E8968" s="4">
        <v>44853</v>
      </c>
      <c r="F8968" s="5">
        <v>-3.7966210073037132E-2</v>
      </c>
      <c r="G8968" s="5">
        <f>'PG facts'!D20</f>
        <v>-1</v>
      </c>
      <c r="H8968" s="5">
        <f t="shared" si="280"/>
        <v>1.4414331073099862E-3</v>
      </c>
      <c r="I8968" s="5">
        <f t="shared" si="281"/>
        <v>3.7966210073037132E-2</v>
      </c>
    </row>
    <row r="8969" spans="1:9" ht="25" customHeight="1">
      <c r="A8969" s="1"/>
      <c r="B8969" s="1">
        <v>403</v>
      </c>
      <c r="C8969" s="13" t="s">
        <v>50</v>
      </c>
      <c r="D8969" s="4">
        <v>44926</v>
      </c>
      <c r="E8969" s="4">
        <v>44945</v>
      </c>
      <c r="F8969" s="5">
        <v>-0.97428175390660288</v>
      </c>
      <c r="G8969" s="5">
        <f>'PG facts'!D27</f>
        <v>-4</v>
      </c>
      <c r="H8969" s="5">
        <f t="shared" si="280"/>
        <v>0.94922493599532631</v>
      </c>
      <c r="I8969" s="5">
        <f t="shared" si="281"/>
        <v>3.8971270156264115</v>
      </c>
    </row>
    <row r="8970" spans="1:9" ht="25" customHeight="1">
      <c r="A8970" s="1"/>
      <c r="B8970" s="1">
        <v>403</v>
      </c>
      <c r="C8970" s="13" t="s">
        <v>50</v>
      </c>
      <c r="D8970" s="4">
        <v>45016</v>
      </c>
      <c r="E8970" s="4">
        <v>45037</v>
      </c>
      <c r="F8970" s="5">
        <v>-1.7083333333333339</v>
      </c>
      <c r="G8970" s="5">
        <f>'PG facts'!D34</f>
        <v>0</v>
      </c>
      <c r="H8970" s="5">
        <f t="shared" si="280"/>
        <v>2.9184027777777799</v>
      </c>
      <c r="I8970" s="5">
        <f t="shared" si="281"/>
        <v>0</v>
      </c>
    </row>
    <row r="8971" spans="1:9" ht="25" customHeight="1">
      <c r="A8971" s="1"/>
      <c r="B8971" s="1">
        <v>403</v>
      </c>
      <c r="C8971" s="13" t="s">
        <v>50</v>
      </c>
      <c r="D8971" s="4">
        <v>45107</v>
      </c>
      <c r="E8971" s="4">
        <v>45135</v>
      </c>
      <c r="F8971" s="5">
        <v>-0.51383557261676094</v>
      </c>
      <c r="G8971" s="5">
        <f>'PG facts'!D41</f>
        <v>-1</v>
      </c>
      <c r="H8971" s="5">
        <f t="shared" si="280"/>
        <v>0.26402699568639459</v>
      </c>
      <c r="I8971" s="5">
        <f t="shared" si="281"/>
        <v>0.51383557261676094</v>
      </c>
    </row>
    <row r="8972" spans="1:9" ht="25" customHeight="1">
      <c r="A8972" s="1"/>
      <c r="B8972" s="1">
        <v>403</v>
      </c>
      <c r="C8972" s="13" t="s">
        <v>50</v>
      </c>
      <c r="D8972" s="4">
        <v>45199</v>
      </c>
      <c r="E8972" s="4">
        <v>45217</v>
      </c>
      <c r="F8972" s="5">
        <v>-0.38380425982749156</v>
      </c>
      <c r="G8972" s="5">
        <f>'PG facts'!D48</f>
        <v>0</v>
      </c>
      <c r="H8972" s="5">
        <f t="shared" si="280"/>
        <v>0.14730570986172864</v>
      </c>
      <c r="I8972" s="5">
        <f t="shared" si="281"/>
        <v>0</v>
      </c>
    </row>
    <row r="8973" spans="1:9" ht="25" customHeight="1">
      <c r="A8973" s="1"/>
      <c r="B8973" s="1">
        <v>403</v>
      </c>
      <c r="C8973" s="13" t="s">
        <v>50</v>
      </c>
      <c r="D8973" s="4">
        <v>45291</v>
      </c>
      <c r="E8973" s="4">
        <v>45314</v>
      </c>
      <c r="F8973" s="5">
        <v>1.1893013232362026</v>
      </c>
      <c r="G8973" s="5">
        <f>'PG facts'!D55</f>
        <v>-1</v>
      </c>
      <c r="H8973" s="5">
        <f t="shared" si="280"/>
        <v>1.4144376374513825</v>
      </c>
      <c r="I8973" s="5">
        <f t="shared" si="281"/>
        <v>-1.1893013232362026</v>
      </c>
    </row>
    <row r="8974" spans="1:9" ht="25" customHeight="1">
      <c r="A8974" s="1"/>
      <c r="B8974" s="1">
        <v>403</v>
      </c>
      <c r="C8974" s="13" t="s">
        <v>50</v>
      </c>
      <c r="D8974" s="4">
        <v>45382</v>
      </c>
      <c r="E8974" s="4">
        <v>45401</v>
      </c>
      <c r="F8974" s="5">
        <v>2.2255192878338326</v>
      </c>
      <c r="G8974" s="5">
        <f>'PG facts'!D62</f>
        <v>1</v>
      </c>
      <c r="H8974" s="5">
        <f t="shared" si="280"/>
        <v>4.9529361005204091</v>
      </c>
      <c r="I8974" s="5">
        <f t="shared" si="281"/>
        <v>2.2255192878338326</v>
      </c>
    </row>
    <row r="8975" spans="1:9" ht="25" customHeight="1">
      <c r="A8975" s="1"/>
      <c r="B8975" s="1">
        <v>403</v>
      </c>
      <c r="C8975" s="13" t="s">
        <v>50</v>
      </c>
      <c r="D8975" s="4">
        <v>45473</v>
      </c>
      <c r="E8975" s="4">
        <v>45503</v>
      </c>
      <c r="F8975" s="5">
        <v>1.3726160091641626</v>
      </c>
      <c r="G8975" s="5">
        <f>'PG facts'!D69</f>
        <v>1</v>
      </c>
      <c r="H8975" s="5">
        <f t="shared" si="280"/>
        <v>1.8840747086137526</v>
      </c>
      <c r="I8975" s="5">
        <f t="shared" si="281"/>
        <v>1.3726160091641626</v>
      </c>
    </row>
    <row r="8976" spans="1:9" ht="25" customHeight="1">
      <c r="A8976" s="1"/>
      <c r="B8976" s="1">
        <v>403</v>
      </c>
      <c r="C8976" s="13" t="s">
        <v>50</v>
      </c>
      <c r="D8976" s="4">
        <v>45565</v>
      </c>
      <c r="E8976" s="4">
        <v>45583</v>
      </c>
      <c r="F8976" s="5">
        <v>2.2805943792830297</v>
      </c>
      <c r="G8976" s="5">
        <f>'PG facts'!D76</f>
        <v>0</v>
      </c>
      <c r="H8976" s="5">
        <f t="shared" si="280"/>
        <v>5.2011107228173472</v>
      </c>
      <c r="I8976" s="5">
        <f t="shared" si="281"/>
        <v>0</v>
      </c>
    </row>
    <row r="8977" spans="1:9" ht="25" customHeight="1">
      <c r="A8977" s="1"/>
      <c r="B8977" s="1">
        <v>403</v>
      </c>
      <c r="C8977" s="13" t="s">
        <v>50</v>
      </c>
      <c r="D8977" s="4">
        <v>45657</v>
      </c>
      <c r="E8977" s="4">
        <v>45679</v>
      </c>
      <c r="F8977" s="5">
        <v>2.6501995362399722</v>
      </c>
      <c r="G8977" s="5">
        <f>'PG facts'!D83</f>
        <v>0</v>
      </c>
      <c r="H8977" s="5">
        <f t="shared" si="280"/>
        <v>7.0235575818865632</v>
      </c>
      <c r="I8977" s="5">
        <f t="shared" si="281"/>
        <v>0</v>
      </c>
    </row>
    <row r="8978" spans="1:9" ht="25" customHeight="1">
      <c r="A8978" s="1"/>
      <c r="B8978" s="1">
        <v>403</v>
      </c>
      <c r="C8978" s="13" t="s">
        <v>50</v>
      </c>
      <c r="D8978" s="4">
        <v>45747</v>
      </c>
      <c r="E8978" s="4">
        <v>45771</v>
      </c>
      <c r="F8978" s="5">
        <v>2.7872397144634409</v>
      </c>
      <c r="G8978" s="5">
        <f>'PG facts'!D90</f>
        <v>1</v>
      </c>
      <c r="H8978" s="5">
        <f t="shared" si="280"/>
        <v>7.7687052258822433</v>
      </c>
      <c r="I8978" s="5">
        <f t="shared" si="281"/>
        <v>2.7872397144634409</v>
      </c>
    </row>
    <row r="8979" spans="1:9" ht="25" customHeight="1">
      <c r="A8979" s="1"/>
      <c r="B8979" s="1">
        <v>403</v>
      </c>
      <c r="C8979" s="13" t="s">
        <v>50</v>
      </c>
      <c r="D8979" s="4">
        <v>45838</v>
      </c>
      <c r="E8979" s="4">
        <v>45867</v>
      </c>
      <c r="F8979" s="5">
        <v>3.7498513143808809</v>
      </c>
      <c r="G8979" s="5">
        <f>'PG facts'!D97</f>
        <v>1</v>
      </c>
      <c r="H8979" s="5">
        <f t="shared" si="280"/>
        <v>14.06138487996402</v>
      </c>
      <c r="I8979" s="5">
        <f t="shared" si="281"/>
        <v>3.7498513143808809</v>
      </c>
    </row>
    <row r="8980" spans="1:9" ht="25" customHeight="1">
      <c r="A8980" s="1"/>
      <c r="B8980" s="1">
        <v>403</v>
      </c>
      <c r="C8980" s="13" t="s">
        <v>50</v>
      </c>
      <c r="D8980" s="4">
        <v>45930</v>
      </c>
      <c r="E8980" s="4">
        <v>45954</v>
      </c>
      <c r="F8980" s="5">
        <v>3.2332744751814912</v>
      </c>
      <c r="G8980" s="5">
        <f>'PG facts'!D104</f>
        <v>4</v>
      </c>
      <c r="H8980" s="5">
        <f t="shared" si="280"/>
        <v>10.454063831860148</v>
      </c>
      <c r="I8980" s="5">
        <f t="shared" si="281"/>
        <v>12.933097900725965</v>
      </c>
    </row>
    <row r="8981" spans="1:9" ht="25" customHeight="1">
      <c r="A8981" s="1"/>
      <c r="B8981" s="1">
        <v>403</v>
      </c>
      <c r="C8981" s="13" t="s">
        <v>50</v>
      </c>
      <c r="D8981" s="4">
        <v>46022</v>
      </c>
      <c r="E8981" s="4">
        <v>46045</v>
      </c>
      <c r="F8981" s="5">
        <v>2.9967230915401322</v>
      </c>
      <c r="G8981" s="5">
        <f>'PG facts'!D111</f>
        <v>3</v>
      </c>
      <c r="H8981" s="5">
        <f t="shared" si="280"/>
        <v>8.9803492873698474</v>
      </c>
      <c r="I8981" s="5">
        <f t="shared" si="281"/>
        <v>8.9901692746203956</v>
      </c>
    </row>
    <row r="8982" spans="1:9" ht="25" customHeight="1">
      <c r="A8982" s="1"/>
      <c r="B8982" s="1">
        <v>404</v>
      </c>
      <c r="C8982" s="13" t="s">
        <v>47</v>
      </c>
      <c r="D8982" s="4">
        <v>44651</v>
      </c>
      <c r="E8982" s="4">
        <v>44671</v>
      </c>
      <c r="F8982" s="5">
        <v>3.5989104881054779</v>
      </c>
      <c r="G8982" s="5">
        <f>'PG facts'!D6</f>
        <v>-1</v>
      </c>
      <c r="H8982" s="5">
        <f t="shared" si="280"/>
        <v>12.952156701395609</v>
      </c>
      <c r="I8982" s="5">
        <f t="shared" si="281"/>
        <v>-3.5989104881054779</v>
      </c>
    </row>
    <row r="8983" spans="1:9" ht="25" customHeight="1">
      <c r="A8983" s="1"/>
      <c r="B8983" s="1">
        <v>404</v>
      </c>
      <c r="C8983" s="13" t="s">
        <v>47</v>
      </c>
      <c r="D8983" s="4">
        <v>44742</v>
      </c>
      <c r="E8983" s="4">
        <v>44771</v>
      </c>
      <c r="F8983" s="5">
        <v>-3.7966210073037132E-2</v>
      </c>
      <c r="G8983" s="5">
        <f>'PG facts'!D13</f>
        <v>-2</v>
      </c>
      <c r="H8983" s="5">
        <f t="shared" si="280"/>
        <v>1.4414331073099862E-3</v>
      </c>
      <c r="I8983" s="5">
        <f t="shared" si="281"/>
        <v>7.5932420146074264E-2</v>
      </c>
    </row>
    <row r="8984" spans="1:9" ht="25" customHeight="1">
      <c r="A8984" s="1"/>
      <c r="B8984" s="1">
        <v>404</v>
      </c>
      <c r="C8984" s="13" t="s">
        <v>47</v>
      </c>
      <c r="D8984" s="4">
        <v>44834</v>
      </c>
      <c r="E8984" s="4">
        <v>44853</v>
      </c>
      <c r="F8984" s="5">
        <v>-0.97428175390660288</v>
      </c>
      <c r="G8984" s="5">
        <f>'PG facts'!D20</f>
        <v>-1</v>
      </c>
      <c r="H8984" s="5">
        <f t="shared" si="280"/>
        <v>0.94922493599532631</v>
      </c>
      <c r="I8984" s="5">
        <f t="shared" si="281"/>
        <v>0.97428175390660288</v>
      </c>
    </row>
    <row r="8985" spans="1:9" ht="25" customHeight="1">
      <c r="A8985" s="1"/>
      <c r="B8985" s="1">
        <v>404</v>
      </c>
      <c r="C8985" s="13" t="s">
        <v>47</v>
      </c>
      <c r="D8985" s="4">
        <v>44926</v>
      </c>
      <c r="E8985" s="4">
        <v>44945</v>
      </c>
      <c r="F8985" s="5">
        <v>-1.7083333333333339</v>
      </c>
      <c r="G8985" s="5">
        <f>'PG facts'!D27</f>
        <v>-4</v>
      </c>
      <c r="H8985" s="5">
        <f t="shared" si="280"/>
        <v>2.9184027777777799</v>
      </c>
      <c r="I8985" s="5">
        <f t="shared" si="281"/>
        <v>6.8333333333333357</v>
      </c>
    </row>
    <row r="8986" spans="1:9" ht="25" customHeight="1">
      <c r="A8986" s="1"/>
      <c r="B8986" s="1">
        <v>404</v>
      </c>
      <c r="C8986" s="13" t="s">
        <v>47</v>
      </c>
      <c r="D8986" s="4">
        <v>45016</v>
      </c>
      <c r="E8986" s="4">
        <v>45037</v>
      </c>
      <c r="F8986" s="5">
        <v>-0.51383557261676094</v>
      </c>
      <c r="G8986" s="5">
        <f>'PG facts'!D34</f>
        <v>0</v>
      </c>
      <c r="H8986" s="5">
        <f t="shared" si="280"/>
        <v>0.26402699568639459</v>
      </c>
      <c r="I8986" s="5">
        <f t="shared" si="281"/>
        <v>0</v>
      </c>
    </row>
    <row r="8987" spans="1:9" ht="25" customHeight="1">
      <c r="A8987" s="1"/>
      <c r="B8987" s="1">
        <v>404</v>
      </c>
      <c r="C8987" s="13" t="s">
        <v>47</v>
      </c>
      <c r="D8987" s="4">
        <v>45107</v>
      </c>
      <c r="E8987" s="4">
        <v>45135</v>
      </c>
      <c r="F8987" s="5">
        <v>-0.38380425982749156</v>
      </c>
      <c r="G8987" s="5">
        <f>'PG facts'!D41</f>
        <v>-1</v>
      </c>
      <c r="H8987" s="5">
        <f t="shared" si="280"/>
        <v>0.14730570986172864</v>
      </c>
      <c r="I8987" s="5">
        <f t="shared" si="281"/>
        <v>0.38380425982749156</v>
      </c>
    </row>
    <row r="8988" spans="1:9" ht="25" customHeight="1">
      <c r="A8988" s="1"/>
      <c r="B8988" s="1">
        <v>404</v>
      </c>
      <c r="C8988" s="13" t="s">
        <v>47</v>
      </c>
      <c r="D8988" s="4">
        <v>45199</v>
      </c>
      <c r="E8988" s="4">
        <v>45217</v>
      </c>
      <c r="F8988" s="5">
        <v>1.1893013232362026</v>
      </c>
      <c r="G8988" s="5">
        <f>'PG facts'!D48</f>
        <v>0</v>
      </c>
      <c r="H8988" s="5">
        <f t="shared" si="280"/>
        <v>1.4144376374513825</v>
      </c>
      <c r="I8988" s="5">
        <f t="shared" si="281"/>
        <v>0</v>
      </c>
    </row>
    <row r="8989" spans="1:9" ht="25" customHeight="1">
      <c r="A8989" s="1"/>
      <c r="B8989" s="1">
        <v>404</v>
      </c>
      <c r="C8989" s="13" t="s">
        <v>47</v>
      </c>
      <c r="D8989" s="4">
        <v>45291</v>
      </c>
      <c r="E8989" s="4">
        <v>45314</v>
      </c>
      <c r="F8989" s="5">
        <v>2.2255192878338326</v>
      </c>
      <c r="G8989" s="5">
        <f>'PG facts'!D55</f>
        <v>-1</v>
      </c>
      <c r="H8989" s="5">
        <f t="shared" si="280"/>
        <v>4.9529361005204091</v>
      </c>
      <c r="I8989" s="5">
        <f t="shared" si="281"/>
        <v>-2.2255192878338326</v>
      </c>
    </row>
    <row r="8990" spans="1:9" ht="25" customHeight="1">
      <c r="A8990" s="1"/>
      <c r="B8990" s="1">
        <v>404</v>
      </c>
      <c r="C8990" s="13" t="s">
        <v>47</v>
      </c>
      <c r="D8990" s="4">
        <v>45382</v>
      </c>
      <c r="E8990" s="4">
        <v>45401</v>
      </c>
      <c r="F8990" s="5">
        <v>1.3726160091641626</v>
      </c>
      <c r="G8990" s="5">
        <f>'PG facts'!D62</f>
        <v>1</v>
      </c>
      <c r="H8990" s="5">
        <f t="shared" si="280"/>
        <v>1.8840747086137526</v>
      </c>
      <c r="I8990" s="5">
        <f t="shared" si="281"/>
        <v>1.3726160091641626</v>
      </c>
    </row>
    <row r="8991" spans="1:9" ht="25" customHeight="1">
      <c r="A8991" s="1"/>
      <c r="B8991" s="1">
        <v>404</v>
      </c>
      <c r="C8991" s="13" t="s">
        <v>47</v>
      </c>
      <c r="D8991" s="4">
        <v>45473</v>
      </c>
      <c r="E8991" s="4">
        <v>45503</v>
      </c>
      <c r="F8991" s="5">
        <v>2.2805943792830297</v>
      </c>
      <c r="G8991" s="5">
        <f>'PG facts'!D69</f>
        <v>1</v>
      </c>
      <c r="H8991" s="5">
        <f t="shared" si="280"/>
        <v>5.2011107228173472</v>
      </c>
      <c r="I8991" s="5">
        <f t="shared" si="281"/>
        <v>2.2805943792830297</v>
      </c>
    </row>
    <row r="8992" spans="1:9" ht="25" customHeight="1">
      <c r="A8992" s="1"/>
      <c r="B8992" s="1">
        <v>404</v>
      </c>
      <c r="C8992" s="13" t="s">
        <v>47</v>
      </c>
      <c r="D8992" s="4">
        <v>45565</v>
      </c>
      <c r="E8992" s="4">
        <v>45583</v>
      </c>
      <c r="F8992" s="5">
        <v>2.6501995362399722</v>
      </c>
      <c r="G8992" s="5">
        <f>'PG facts'!D76</f>
        <v>0</v>
      </c>
      <c r="H8992" s="5">
        <f t="shared" si="280"/>
        <v>7.0235575818865632</v>
      </c>
      <c r="I8992" s="5">
        <f t="shared" si="281"/>
        <v>0</v>
      </c>
    </row>
    <row r="8993" spans="1:9" ht="25" customHeight="1">
      <c r="A8993" s="1"/>
      <c r="B8993" s="1">
        <v>404</v>
      </c>
      <c r="C8993" s="13" t="s">
        <v>47</v>
      </c>
      <c r="D8993" s="4">
        <v>45657</v>
      </c>
      <c r="E8993" s="4">
        <v>45679</v>
      </c>
      <c r="F8993" s="5">
        <v>2.7872397144634409</v>
      </c>
      <c r="G8993" s="5">
        <f>'PG facts'!D83</f>
        <v>0</v>
      </c>
      <c r="H8993" s="5">
        <f t="shared" si="280"/>
        <v>7.7687052258822433</v>
      </c>
      <c r="I8993" s="5">
        <f t="shared" si="281"/>
        <v>0</v>
      </c>
    </row>
    <row r="8994" spans="1:9" ht="25" customHeight="1">
      <c r="A8994" s="1"/>
      <c r="B8994" s="1">
        <v>404</v>
      </c>
      <c r="C8994" s="13" t="s">
        <v>47</v>
      </c>
      <c r="D8994" s="4">
        <v>45747</v>
      </c>
      <c r="E8994" s="4">
        <v>45771</v>
      </c>
      <c r="F8994" s="5">
        <v>3.7498513143808809</v>
      </c>
      <c r="G8994" s="5">
        <f>'PG facts'!D90</f>
        <v>1</v>
      </c>
      <c r="H8994" s="5">
        <f t="shared" si="280"/>
        <v>14.06138487996402</v>
      </c>
      <c r="I8994" s="5">
        <f t="shared" si="281"/>
        <v>3.7498513143808809</v>
      </c>
    </row>
    <row r="8995" spans="1:9" ht="25" customHeight="1">
      <c r="A8995" s="1"/>
      <c r="B8995" s="1">
        <v>404</v>
      </c>
      <c r="C8995" s="13" t="s">
        <v>47</v>
      </c>
      <c r="D8995" s="4">
        <v>45838</v>
      </c>
      <c r="E8995" s="4">
        <v>45867</v>
      </c>
      <c r="F8995" s="5">
        <v>3.2332744751814912</v>
      </c>
      <c r="G8995" s="5">
        <f>'PG facts'!D97</f>
        <v>1</v>
      </c>
      <c r="H8995" s="5">
        <f t="shared" si="280"/>
        <v>10.454063831860148</v>
      </c>
      <c r="I8995" s="5">
        <f t="shared" si="281"/>
        <v>3.2332744751814912</v>
      </c>
    </row>
    <row r="8996" spans="1:9" ht="25" customHeight="1">
      <c r="A8996" s="1"/>
      <c r="B8996" s="1">
        <v>404</v>
      </c>
      <c r="C8996" s="13" t="s">
        <v>47</v>
      </c>
      <c r="D8996" s="4">
        <v>45930</v>
      </c>
      <c r="E8996" s="4">
        <v>45954</v>
      </c>
      <c r="F8996" s="5">
        <v>2.9967230915401322</v>
      </c>
      <c r="G8996" s="5">
        <f>'PG facts'!D104</f>
        <v>4</v>
      </c>
      <c r="H8996" s="5">
        <f t="shared" si="280"/>
        <v>8.9803492873698474</v>
      </c>
      <c r="I8996" s="5">
        <f t="shared" si="281"/>
        <v>11.986892366160529</v>
      </c>
    </row>
    <row r="8997" spans="1:9" ht="25" customHeight="1">
      <c r="A8997" s="1"/>
      <c r="B8997" s="1">
        <v>404</v>
      </c>
      <c r="C8997" s="13" t="s">
        <v>47</v>
      </c>
      <c r="D8997" s="4">
        <v>46022</v>
      </c>
      <c r="E8997" s="4">
        <v>46045</v>
      </c>
      <c r="F8997" s="5">
        <v>2.1478108850594646</v>
      </c>
      <c r="G8997" s="5">
        <f>'PG facts'!D111</f>
        <v>3</v>
      </c>
      <c r="H8997" s="5">
        <f t="shared" si="280"/>
        <v>4.6130915979799205</v>
      </c>
      <c r="I8997" s="5">
        <f t="shared" si="281"/>
        <v>6.4434326551783938</v>
      </c>
    </row>
    <row r="8998" spans="1:9" ht="25" customHeight="1">
      <c r="A8998" s="1"/>
      <c r="B8998" s="1">
        <v>404</v>
      </c>
      <c r="C8998" s="13" t="s">
        <v>50</v>
      </c>
      <c r="D8998" s="4">
        <v>44742</v>
      </c>
      <c r="E8998" s="4">
        <v>44771</v>
      </c>
      <c r="F8998" s="5">
        <v>3.5989104881054779</v>
      </c>
      <c r="G8998" s="5">
        <f>'PG facts'!D13</f>
        <v>-2</v>
      </c>
      <c r="H8998" s="5">
        <f t="shared" si="280"/>
        <v>12.952156701395609</v>
      </c>
      <c r="I8998" s="5">
        <f t="shared" si="281"/>
        <v>-7.1978209762109557</v>
      </c>
    </row>
    <row r="8999" spans="1:9" ht="25" customHeight="1">
      <c r="A8999" s="1"/>
      <c r="B8999" s="1">
        <v>404</v>
      </c>
      <c r="C8999" s="13" t="s">
        <v>50</v>
      </c>
      <c r="D8999" s="4">
        <v>44834</v>
      </c>
      <c r="E8999" s="4">
        <v>44853</v>
      </c>
      <c r="F8999" s="5">
        <v>-3.7966210073037132E-2</v>
      </c>
      <c r="G8999" s="5">
        <f>'PG facts'!D20</f>
        <v>-1</v>
      </c>
      <c r="H8999" s="5">
        <f t="shared" si="280"/>
        <v>1.4414331073099862E-3</v>
      </c>
      <c r="I8999" s="5">
        <f t="shared" si="281"/>
        <v>3.7966210073037132E-2</v>
      </c>
    </row>
    <row r="9000" spans="1:9" ht="25" customHeight="1">
      <c r="A9000" s="1"/>
      <c r="B9000" s="1">
        <v>404</v>
      </c>
      <c r="C9000" s="13" t="s">
        <v>50</v>
      </c>
      <c r="D9000" s="4">
        <v>44926</v>
      </c>
      <c r="E9000" s="4">
        <v>44945</v>
      </c>
      <c r="F9000" s="5">
        <v>-0.97428175390660288</v>
      </c>
      <c r="G9000" s="5">
        <f>'PG facts'!D27</f>
        <v>-4</v>
      </c>
      <c r="H9000" s="5">
        <f t="shared" si="280"/>
        <v>0.94922493599532631</v>
      </c>
      <c r="I9000" s="5">
        <f t="shared" si="281"/>
        <v>3.8971270156264115</v>
      </c>
    </row>
    <row r="9001" spans="1:9" ht="25" customHeight="1">
      <c r="A9001" s="1"/>
      <c r="B9001" s="1">
        <v>404</v>
      </c>
      <c r="C9001" s="13" t="s">
        <v>50</v>
      </c>
      <c r="D9001" s="4">
        <v>45016</v>
      </c>
      <c r="E9001" s="4">
        <v>45037</v>
      </c>
      <c r="F9001" s="5">
        <v>-1.7083333333333339</v>
      </c>
      <c r="G9001" s="5">
        <f>'PG facts'!D34</f>
        <v>0</v>
      </c>
      <c r="H9001" s="5">
        <f t="shared" si="280"/>
        <v>2.9184027777777799</v>
      </c>
      <c r="I9001" s="5">
        <f t="shared" si="281"/>
        <v>0</v>
      </c>
    </row>
    <row r="9002" spans="1:9" ht="25" customHeight="1">
      <c r="A9002" s="1"/>
      <c r="B9002" s="1">
        <v>404</v>
      </c>
      <c r="C9002" s="13" t="s">
        <v>50</v>
      </c>
      <c r="D9002" s="4">
        <v>45107</v>
      </c>
      <c r="E9002" s="4">
        <v>45135</v>
      </c>
      <c r="F9002" s="5">
        <v>-0.51383557261676094</v>
      </c>
      <c r="G9002" s="5">
        <f>'PG facts'!D41</f>
        <v>-1</v>
      </c>
      <c r="H9002" s="5">
        <f t="shared" si="280"/>
        <v>0.26402699568639459</v>
      </c>
      <c r="I9002" s="5">
        <f t="shared" si="281"/>
        <v>0.51383557261676094</v>
      </c>
    </row>
    <row r="9003" spans="1:9" ht="25" customHeight="1">
      <c r="A9003" s="1"/>
      <c r="B9003" s="1">
        <v>404</v>
      </c>
      <c r="C9003" s="13" t="s">
        <v>50</v>
      </c>
      <c r="D9003" s="4">
        <v>45199</v>
      </c>
      <c r="E9003" s="4">
        <v>45217</v>
      </c>
      <c r="F9003" s="5">
        <v>-0.38380425982749156</v>
      </c>
      <c r="G9003" s="5">
        <f>'PG facts'!D48</f>
        <v>0</v>
      </c>
      <c r="H9003" s="5">
        <f t="shared" si="280"/>
        <v>0.14730570986172864</v>
      </c>
      <c r="I9003" s="5">
        <f t="shared" si="281"/>
        <v>0</v>
      </c>
    </row>
    <row r="9004" spans="1:9" ht="25" customHeight="1">
      <c r="A9004" s="1"/>
      <c r="B9004" s="1">
        <v>404</v>
      </c>
      <c r="C9004" s="13" t="s">
        <v>50</v>
      </c>
      <c r="D9004" s="4">
        <v>45291</v>
      </c>
      <c r="E9004" s="4">
        <v>45314</v>
      </c>
      <c r="F9004" s="5">
        <v>1.1893013232362026</v>
      </c>
      <c r="G9004" s="5">
        <f>'PG facts'!D55</f>
        <v>-1</v>
      </c>
      <c r="H9004" s="5">
        <f t="shared" si="280"/>
        <v>1.4144376374513825</v>
      </c>
      <c r="I9004" s="5">
        <f t="shared" si="281"/>
        <v>-1.1893013232362026</v>
      </c>
    </row>
    <row r="9005" spans="1:9" ht="25" customHeight="1">
      <c r="A9005" s="1"/>
      <c r="B9005" s="1">
        <v>404</v>
      </c>
      <c r="C9005" s="13" t="s">
        <v>50</v>
      </c>
      <c r="D9005" s="4">
        <v>45382</v>
      </c>
      <c r="E9005" s="4">
        <v>45401</v>
      </c>
      <c r="F9005" s="5">
        <v>2.2255192878338326</v>
      </c>
      <c r="G9005" s="5">
        <f>'PG facts'!D62</f>
        <v>1</v>
      </c>
      <c r="H9005" s="5">
        <f t="shared" si="280"/>
        <v>4.9529361005204091</v>
      </c>
      <c r="I9005" s="5">
        <f t="shared" si="281"/>
        <v>2.2255192878338326</v>
      </c>
    </row>
    <row r="9006" spans="1:9" ht="25" customHeight="1">
      <c r="A9006" s="1"/>
      <c r="B9006" s="1">
        <v>404</v>
      </c>
      <c r="C9006" s="13" t="s">
        <v>50</v>
      </c>
      <c r="D9006" s="4">
        <v>45473</v>
      </c>
      <c r="E9006" s="4">
        <v>45503</v>
      </c>
      <c r="F9006" s="5">
        <v>1.3726160091641626</v>
      </c>
      <c r="G9006" s="5">
        <f>'PG facts'!D69</f>
        <v>1</v>
      </c>
      <c r="H9006" s="5">
        <f t="shared" si="280"/>
        <v>1.8840747086137526</v>
      </c>
      <c r="I9006" s="5">
        <f t="shared" si="281"/>
        <v>1.3726160091641626</v>
      </c>
    </row>
    <row r="9007" spans="1:9" ht="25" customHeight="1">
      <c r="A9007" s="1"/>
      <c r="B9007" s="1">
        <v>404</v>
      </c>
      <c r="C9007" s="13" t="s">
        <v>50</v>
      </c>
      <c r="D9007" s="4">
        <v>45565</v>
      </c>
      <c r="E9007" s="4">
        <v>45583</v>
      </c>
      <c r="F9007" s="5">
        <v>2.2805943792830297</v>
      </c>
      <c r="G9007" s="5">
        <f>'PG facts'!D76</f>
        <v>0</v>
      </c>
      <c r="H9007" s="5">
        <f t="shared" si="280"/>
        <v>5.2011107228173472</v>
      </c>
      <c r="I9007" s="5">
        <f t="shared" si="281"/>
        <v>0</v>
      </c>
    </row>
    <row r="9008" spans="1:9" ht="25" customHeight="1">
      <c r="A9008" s="1"/>
      <c r="B9008" s="1">
        <v>404</v>
      </c>
      <c r="C9008" s="13" t="s">
        <v>50</v>
      </c>
      <c r="D9008" s="4">
        <v>45657</v>
      </c>
      <c r="E9008" s="4">
        <v>45679</v>
      </c>
      <c r="F9008" s="5">
        <v>2.6501995362399722</v>
      </c>
      <c r="G9008" s="5">
        <f>'PG facts'!D83</f>
        <v>0</v>
      </c>
      <c r="H9008" s="5">
        <f t="shared" si="280"/>
        <v>7.0235575818865632</v>
      </c>
      <c r="I9008" s="5">
        <f t="shared" si="281"/>
        <v>0</v>
      </c>
    </row>
    <row r="9009" spans="1:9" ht="25" customHeight="1">
      <c r="A9009" s="1"/>
      <c r="B9009" s="1">
        <v>404</v>
      </c>
      <c r="C9009" s="13" t="s">
        <v>50</v>
      </c>
      <c r="D9009" s="4">
        <v>45747</v>
      </c>
      <c r="E9009" s="4">
        <v>45771</v>
      </c>
      <c r="F9009" s="5">
        <v>2.7872397144634409</v>
      </c>
      <c r="G9009" s="5">
        <f>'PG facts'!D90</f>
        <v>1</v>
      </c>
      <c r="H9009" s="5">
        <f t="shared" si="280"/>
        <v>7.7687052258822433</v>
      </c>
      <c r="I9009" s="5">
        <f t="shared" si="281"/>
        <v>2.7872397144634409</v>
      </c>
    </row>
    <row r="9010" spans="1:9" ht="25" customHeight="1">
      <c r="A9010" s="1"/>
      <c r="B9010" s="1">
        <v>404</v>
      </c>
      <c r="C9010" s="13" t="s">
        <v>50</v>
      </c>
      <c r="D9010" s="4">
        <v>45838</v>
      </c>
      <c r="E9010" s="4">
        <v>45867</v>
      </c>
      <c r="F9010" s="5">
        <v>3.7498513143808809</v>
      </c>
      <c r="G9010" s="5">
        <f>'PG facts'!D97</f>
        <v>1</v>
      </c>
      <c r="H9010" s="5">
        <f t="shared" si="280"/>
        <v>14.06138487996402</v>
      </c>
      <c r="I9010" s="5">
        <f t="shared" si="281"/>
        <v>3.7498513143808809</v>
      </c>
    </row>
    <row r="9011" spans="1:9" ht="25" customHeight="1">
      <c r="A9011" s="1"/>
      <c r="B9011" s="1">
        <v>404</v>
      </c>
      <c r="C9011" s="13" t="s">
        <v>50</v>
      </c>
      <c r="D9011" s="4">
        <v>45930</v>
      </c>
      <c r="E9011" s="4">
        <v>45954</v>
      </c>
      <c r="F9011" s="5">
        <v>3.2332744751814912</v>
      </c>
      <c r="G9011" s="5">
        <f>'PG facts'!D104</f>
        <v>4</v>
      </c>
      <c r="H9011" s="5">
        <f t="shared" si="280"/>
        <v>10.454063831860148</v>
      </c>
      <c r="I9011" s="5">
        <f t="shared" si="281"/>
        <v>12.933097900725965</v>
      </c>
    </row>
    <row r="9012" spans="1:9" ht="25" customHeight="1">
      <c r="A9012" s="1"/>
      <c r="B9012" s="1">
        <v>404</v>
      </c>
      <c r="C9012" s="13" t="s">
        <v>50</v>
      </c>
      <c r="D9012" s="4">
        <v>46022</v>
      </c>
      <c r="E9012" s="4">
        <v>46045</v>
      </c>
      <c r="F9012" s="5">
        <v>2.9967230915401322</v>
      </c>
      <c r="G9012" s="5">
        <f>'PG facts'!D111</f>
        <v>3</v>
      </c>
      <c r="H9012" s="5">
        <f t="shared" si="280"/>
        <v>8.9803492873698474</v>
      </c>
      <c r="I9012" s="5">
        <f t="shared" si="281"/>
        <v>8.9901692746203956</v>
      </c>
    </row>
    <row r="9013" spans="1:9" ht="25" customHeight="1">
      <c r="A9013" s="1"/>
      <c r="B9013" s="1">
        <v>405</v>
      </c>
      <c r="C9013" s="13" t="s">
        <v>47</v>
      </c>
      <c r="D9013" s="4">
        <v>44651</v>
      </c>
      <c r="E9013" s="4">
        <v>44671</v>
      </c>
      <c r="F9013" s="5">
        <v>3.5989104881054779</v>
      </c>
      <c r="G9013" s="5">
        <f>'PG facts'!D6</f>
        <v>-1</v>
      </c>
      <c r="H9013" s="5">
        <f t="shared" si="280"/>
        <v>12.952156701395609</v>
      </c>
      <c r="I9013" s="5">
        <f t="shared" si="281"/>
        <v>-3.5989104881054779</v>
      </c>
    </row>
    <row r="9014" spans="1:9" ht="25" customHeight="1">
      <c r="A9014" s="1"/>
      <c r="B9014" s="1">
        <v>405</v>
      </c>
      <c r="C9014" s="13" t="s">
        <v>47</v>
      </c>
      <c r="D9014" s="4">
        <v>44742</v>
      </c>
      <c r="E9014" s="4">
        <v>44771</v>
      </c>
      <c r="F9014" s="5">
        <v>-3.7966210073037132E-2</v>
      </c>
      <c r="G9014" s="5">
        <f>'PG facts'!D13</f>
        <v>-2</v>
      </c>
      <c r="H9014" s="5">
        <f t="shared" si="280"/>
        <v>1.4414331073099862E-3</v>
      </c>
      <c r="I9014" s="5">
        <f t="shared" si="281"/>
        <v>7.5932420146074264E-2</v>
      </c>
    </row>
    <row r="9015" spans="1:9" ht="25" customHeight="1">
      <c r="A9015" s="1"/>
      <c r="B9015" s="1">
        <v>405</v>
      </c>
      <c r="C9015" s="13" t="s">
        <v>47</v>
      </c>
      <c r="D9015" s="4">
        <v>44834</v>
      </c>
      <c r="E9015" s="4">
        <v>44853</v>
      </c>
      <c r="F9015" s="5">
        <v>-0.97428175390660288</v>
      </c>
      <c r="G9015" s="5">
        <f>'PG facts'!D20</f>
        <v>-1</v>
      </c>
      <c r="H9015" s="5">
        <f t="shared" si="280"/>
        <v>0.94922493599532631</v>
      </c>
      <c r="I9015" s="5">
        <f t="shared" si="281"/>
        <v>0.97428175390660288</v>
      </c>
    </row>
    <row r="9016" spans="1:9" ht="25" customHeight="1">
      <c r="A9016" s="1"/>
      <c r="B9016" s="1">
        <v>405</v>
      </c>
      <c r="C9016" s="13" t="s">
        <v>47</v>
      </c>
      <c r="D9016" s="4">
        <v>44926</v>
      </c>
      <c r="E9016" s="4">
        <v>44945</v>
      </c>
      <c r="F9016" s="5">
        <v>-1.7083333333333339</v>
      </c>
      <c r="G9016" s="5">
        <f>'PG facts'!D27</f>
        <v>-4</v>
      </c>
      <c r="H9016" s="5">
        <f t="shared" si="280"/>
        <v>2.9184027777777799</v>
      </c>
      <c r="I9016" s="5">
        <f t="shared" si="281"/>
        <v>6.8333333333333357</v>
      </c>
    </row>
    <row r="9017" spans="1:9" ht="25" customHeight="1">
      <c r="A9017" s="1"/>
      <c r="B9017" s="1">
        <v>405</v>
      </c>
      <c r="C9017" s="13" t="s">
        <v>47</v>
      </c>
      <c r="D9017" s="4">
        <v>45016</v>
      </c>
      <c r="E9017" s="4">
        <v>45037</v>
      </c>
      <c r="F9017" s="5">
        <v>-0.51383557261676094</v>
      </c>
      <c r="G9017" s="5">
        <f>'PG facts'!D34</f>
        <v>0</v>
      </c>
      <c r="H9017" s="5">
        <f t="shared" si="280"/>
        <v>0.26402699568639459</v>
      </c>
      <c r="I9017" s="5">
        <f t="shared" si="281"/>
        <v>0</v>
      </c>
    </row>
    <row r="9018" spans="1:9" ht="25" customHeight="1">
      <c r="A9018" s="1"/>
      <c r="B9018" s="1">
        <v>405</v>
      </c>
      <c r="C9018" s="13" t="s">
        <v>47</v>
      </c>
      <c r="D9018" s="4">
        <v>45107</v>
      </c>
      <c r="E9018" s="4">
        <v>45135</v>
      </c>
      <c r="F9018" s="5">
        <v>-0.38380425982749156</v>
      </c>
      <c r="G9018" s="5">
        <f>'PG facts'!D41</f>
        <v>-1</v>
      </c>
      <c r="H9018" s="5">
        <f t="shared" si="280"/>
        <v>0.14730570986172864</v>
      </c>
      <c r="I9018" s="5">
        <f t="shared" si="281"/>
        <v>0.38380425982749156</v>
      </c>
    </row>
    <row r="9019" spans="1:9" ht="25" customHeight="1">
      <c r="A9019" s="1"/>
      <c r="B9019" s="1">
        <v>405</v>
      </c>
      <c r="C9019" s="13" t="s">
        <v>47</v>
      </c>
      <c r="D9019" s="4">
        <v>45199</v>
      </c>
      <c r="E9019" s="4">
        <v>45217</v>
      </c>
      <c r="F9019" s="5">
        <v>1.1893013232362026</v>
      </c>
      <c r="G9019" s="5">
        <f>'PG facts'!D48</f>
        <v>0</v>
      </c>
      <c r="H9019" s="5">
        <f t="shared" si="280"/>
        <v>1.4144376374513825</v>
      </c>
      <c r="I9019" s="5">
        <f t="shared" si="281"/>
        <v>0</v>
      </c>
    </row>
    <row r="9020" spans="1:9" ht="25" customHeight="1">
      <c r="A9020" s="1"/>
      <c r="B9020" s="1">
        <v>405</v>
      </c>
      <c r="C9020" s="13" t="s">
        <v>47</v>
      </c>
      <c r="D9020" s="4">
        <v>45291</v>
      </c>
      <c r="E9020" s="4">
        <v>45314</v>
      </c>
      <c r="F9020" s="5">
        <v>2.2255192878338326</v>
      </c>
      <c r="G9020" s="5">
        <f>'PG facts'!D55</f>
        <v>-1</v>
      </c>
      <c r="H9020" s="5">
        <f t="shared" si="280"/>
        <v>4.9529361005204091</v>
      </c>
      <c r="I9020" s="5">
        <f t="shared" si="281"/>
        <v>-2.2255192878338326</v>
      </c>
    </row>
    <row r="9021" spans="1:9" ht="25" customHeight="1">
      <c r="A9021" s="1"/>
      <c r="B9021" s="1">
        <v>405</v>
      </c>
      <c r="C9021" s="13" t="s">
        <v>47</v>
      </c>
      <c r="D9021" s="4">
        <v>45382</v>
      </c>
      <c r="E9021" s="4">
        <v>45401</v>
      </c>
      <c r="F9021" s="5">
        <v>1.3726160091641626</v>
      </c>
      <c r="G9021" s="5">
        <f>'PG facts'!D62</f>
        <v>1</v>
      </c>
      <c r="H9021" s="5">
        <f t="shared" si="280"/>
        <v>1.8840747086137526</v>
      </c>
      <c r="I9021" s="5">
        <f t="shared" si="281"/>
        <v>1.3726160091641626</v>
      </c>
    </row>
    <row r="9022" spans="1:9" ht="25" customHeight="1">
      <c r="A9022" s="1"/>
      <c r="B9022" s="1">
        <v>405</v>
      </c>
      <c r="C9022" s="13" t="s">
        <v>47</v>
      </c>
      <c r="D9022" s="4">
        <v>45473</v>
      </c>
      <c r="E9022" s="4">
        <v>45503</v>
      </c>
      <c r="F9022" s="5">
        <v>2.2805943792830297</v>
      </c>
      <c r="G9022" s="5">
        <f>'PG facts'!D69</f>
        <v>1</v>
      </c>
      <c r="H9022" s="5">
        <f t="shared" si="280"/>
        <v>5.2011107228173472</v>
      </c>
      <c r="I9022" s="5">
        <f t="shared" si="281"/>
        <v>2.2805943792830297</v>
      </c>
    </row>
    <row r="9023" spans="1:9" ht="25" customHeight="1">
      <c r="A9023" s="1"/>
      <c r="B9023" s="1">
        <v>405</v>
      </c>
      <c r="C9023" s="13" t="s">
        <v>47</v>
      </c>
      <c r="D9023" s="4">
        <v>45565</v>
      </c>
      <c r="E9023" s="4">
        <v>45583</v>
      </c>
      <c r="F9023" s="5">
        <v>2.6501995362399722</v>
      </c>
      <c r="G9023" s="5">
        <f>'PG facts'!D76</f>
        <v>0</v>
      </c>
      <c r="H9023" s="5">
        <f t="shared" si="280"/>
        <v>7.0235575818865632</v>
      </c>
      <c r="I9023" s="5">
        <f t="shared" si="281"/>
        <v>0</v>
      </c>
    </row>
    <row r="9024" spans="1:9" ht="25" customHeight="1">
      <c r="A9024" s="1"/>
      <c r="B9024" s="1">
        <v>405</v>
      </c>
      <c r="C9024" s="13" t="s">
        <v>47</v>
      </c>
      <c r="D9024" s="4">
        <v>45657</v>
      </c>
      <c r="E9024" s="4">
        <v>45679</v>
      </c>
      <c r="F9024" s="5">
        <v>2.7872397144634409</v>
      </c>
      <c r="G9024" s="5">
        <f>'PG facts'!D83</f>
        <v>0</v>
      </c>
      <c r="H9024" s="5">
        <f t="shared" si="280"/>
        <v>7.7687052258822433</v>
      </c>
      <c r="I9024" s="5">
        <f t="shared" si="281"/>
        <v>0</v>
      </c>
    </row>
    <row r="9025" spans="1:9" ht="25" customHeight="1">
      <c r="A9025" s="1"/>
      <c r="B9025" s="1">
        <v>405</v>
      </c>
      <c r="C9025" s="13" t="s">
        <v>47</v>
      </c>
      <c r="D9025" s="4">
        <v>45747</v>
      </c>
      <c r="E9025" s="4">
        <v>45771</v>
      </c>
      <c r="F9025" s="5">
        <v>3.7498513143808809</v>
      </c>
      <c r="G9025" s="5">
        <f>'PG facts'!D90</f>
        <v>1</v>
      </c>
      <c r="H9025" s="5">
        <f t="shared" si="280"/>
        <v>14.06138487996402</v>
      </c>
      <c r="I9025" s="5">
        <f t="shared" si="281"/>
        <v>3.7498513143808809</v>
      </c>
    </row>
    <row r="9026" spans="1:9" ht="25" customHeight="1">
      <c r="A9026" s="1"/>
      <c r="B9026" s="1">
        <v>405</v>
      </c>
      <c r="C9026" s="13" t="s">
        <v>47</v>
      </c>
      <c r="D9026" s="4">
        <v>45838</v>
      </c>
      <c r="E9026" s="4">
        <v>45867</v>
      </c>
      <c r="F9026" s="5">
        <v>3.2332744751814912</v>
      </c>
      <c r="G9026" s="5">
        <f>'PG facts'!D97</f>
        <v>1</v>
      </c>
      <c r="H9026" s="5">
        <f t="shared" si="280"/>
        <v>10.454063831860148</v>
      </c>
      <c r="I9026" s="5">
        <f t="shared" si="281"/>
        <v>3.2332744751814912</v>
      </c>
    </row>
    <row r="9027" spans="1:9" ht="25" customHeight="1">
      <c r="A9027" s="1"/>
      <c r="B9027" s="1">
        <v>405</v>
      </c>
      <c r="C9027" s="13" t="s">
        <v>47</v>
      </c>
      <c r="D9027" s="4">
        <v>45930</v>
      </c>
      <c r="E9027" s="4">
        <v>45954</v>
      </c>
      <c r="F9027" s="5">
        <v>2.9967230915401322</v>
      </c>
      <c r="G9027" s="5">
        <f>'PG facts'!D104</f>
        <v>4</v>
      </c>
      <c r="H9027" s="5">
        <f t="shared" si="280"/>
        <v>8.9803492873698474</v>
      </c>
      <c r="I9027" s="5">
        <f t="shared" si="281"/>
        <v>11.986892366160529</v>
      </c>
    </row>
    <row r="9028" spans="1:9" ht="25" customHeight="1">
      <c r="A9028" s="1"/>
      <c r="B9028" s="1">
        <v>405</v>
      </c>
      <c r="C9028" s="13" t="s">
        <v>47</v>
      </c>
      <c r="D9028" s="4">
        <v>46022</v>
      </c>
      <c r="E9028" s="4">
        <v>46045</v>
      </c>
      <c r="F9028" s="5">
        <v>2.1478108850594646</v>
      </c>
      <c r="G9028" s="5">
        <f>'PG facts'!D111</f>
        <v>3</v>
      </c>
      <c r="H9028" s="5">
        <f t="shared" si="280"/>
        <v>4.6130915979799205</v>
      </c>
      <c r="I9028" s="5">
        <f t="shared" si="281"/>
        <v>6.4434326551783938</v>
      </c>
    </row>
    <row r="9029" spans="1:9" ht="25" customHeight="1">
      <c r="A9029" s="1"/>
      <c r="B9029" s="1">
        <v>405</v>
      </c>
      <c r="C9029" s="13" t="s">
        <v>50</v>
      </c>
      <c r="D9029" s="4">
        <v>44742</v>
      </c>
      <c r="E9029" s="4">
        <v>44771</v>
      </c>
      <c r="F9029" s="5">
        <v>3.5989104881054779</v>
      </c>
      <c r="G9029" s="5">
        <f>'PG facts'!D13</f>
        <v>-2</v>
      </c>
      <c r="H9029" s="5">
        <f t="shared" si="280"/>
        <v>12.952156701395609</v>
      </c>
      <c r="I9029" s="5">
        <f t="shared" si="281"/>
        <v>-7.1978209762109557</v>
      </c>
    </row>
    <row r="9030" spans="1:9" ht="25" customHeight="1">
      <c r="A9030" s="1"/>
      <c r="B9030" s="1">
        <v>405</v>
      </c>
      <c r="C9030" s="13" t="s">
        <v>50</v>
      </c>
      <c r="D9030" s="4">
        <v>44834</v>
      </c>
      <c r="E9030" s="4">
        <v>44853</v>
      </c>
      <c r="F9030" s="5">
        <v>-3.7966210073037132E-2</v>
      </c>
      <c r="G9030" s="5">
        <f>'PG facts'!D20</f>
        <v>-1</v>
      </c>
      <c r="H9030" s="5">
        <f t="shared" ref="H9030:H9093" si="282">F9030^2</f>
        <v>1.4414331073099862E-3</v>
      </c>
      <c r="I9030" s="5">
        <f t="shared" ref="I9030:I9093" si="283">F9030*G9030</f>
        <v>3.7966210073037132E-2</v>
      </c>
    </row>
    <row r="9031" spans="1:9" ht="25" customHeight="1">
      <c r="A9031" s="1"/>
      <c r="B9031" s="1">
        <v>405</v>
      </c>
      <c r="C9031" s="13" t="s">
        <v>50</v>
      </c>
      <c r="D9031" s="4">
        <v>44926</v>
      </c>
      <c r="E9031" s="4">
        <v>44945</v>
      </c>
      <c r="F9031" s="5">
        <v>-0.97428175390660288</v>
      </c>
      <c r="G9031" s="5">
        <f>'PG facts'!D27</f>
        <v>-4</v>
      </c>
      <c r="H9031" s="5">
        <f t="shared" si="282"/>
        <v>0.94922493599532631</v>
      </c>
      <c r="I9031" s="5">
        <f t="shared" si="283"/>
        <v>3.8971270156264115</v>
      </c>
    </row>
    <row r="9032" spans="1:9" ht="25" customHeight="1">
      <c r="A9032" s="1"/>
      <c r="B9032" s="1">
        <v>405</v>
      </c>
      <c r="C9032" s="13" t="s">
        <v>50</v>
      </c>
      <c r="D9032" s="4">
        <v>45016</v>
      </c>
      <c r="E9032" s="4">
        <v>45037</v>
      </c>
      <c r="F9032" s="5">
        <v>-1.7083333333333339</v>
      </c>
      <c r="G9032" s="5">
        <f>'PG facts'!D34</f>
        <v>0</v>
      </c>
      <c r="H9032" s="5">
        <f t="shared" si="282"/>
        <v>2.9184027777777799</v>
      </c>
      <c r="I9032" s="5">
        <f t="shared" si="283"/>
        <v>0</v>
      </c>
    </row>
    <row r="9033" spans="1:9" ht="25" customHeight="1">
      <c r="A9033" s="1"/>
      <c r="B9033" s="1">
        <v>405</v>
      </c>
      <c r="C9033" s="13" t="s">
        <v>50</v>
      </c>
      <c r="D9033" s="4">
        <v>45107</v>
      </c>
      <c r="E9033" s="4">
        <v>45135</v>
      </c>
      <c r="F9033" s="5">
        <v>-0.51383557261676094</v>
      </c>
      <c r="G9033" s="5">
        <f>'PG facts'!D41</f>
        <v>-1</v>
      </c>
      <c r="H9033" s="5">
        <f t="shared" si="282"/>
        <v>0.26402699568639459</v>
      </c>
      <c r="I9033" s="5">
        <f t="shared" si="283"/>
        <v>0.51383557261676094</v>
      </c>
    </row>
    <row r="9034" spans="1:9" ht="25" customHeight="1">
      <c r="A9034" s="1"/>
      <c r="B9034" s="1">
        <v>405</v>
      </c>
      <c r="C9034" s="13" t="s">
        <v>50</v>
      </c>
      <c r="D9034" s="4">
        <v>45199</v>
      </c>
      <c r="E9034" s="4">
        <v>45217</v>
      </c>
      <c r="F9034" s="5">
        <v>-0.38380425982749156</v>
      </c>
      <c r="G9034" s="5">
        <f>'PG facts'!D48</f>
        <v>0</v>
      </c>
      <c r="H9034" s="5">
        <f t="shared" si="282"/>
        <v>0.14730570986172864</v>
      </c>
      <c r="I9034" s="5">
        <f t="shared" si="283"/>
        <v>0</v>
      </c>
    </row>
    <row r="9035" spans="1:9" ht="25" customHeight="1">
      <c r="A9035" s="1"/>
      <c r="B9035" s="1">
        <v>405</v>
      </c>
      <c r="C9035" s="13" t="s">
        <v>50</v>
      </c>
      <c r="D9035" s="4">
        <v>45291</v>
      </c>
      <c r="E9035" s="4">
        <v>45314</v>
      </c>
      <c r="F9035" s="5">
        <v>1.1893013232362026</v>
      </c>
      <c r="G9035" s="5">
        <f>'PG facts'!D55</f>
        <v>-1</v>
      </c>
      <c r="H9035" s="5">
        <f t="shared" si="282"/>
        <v>1.4144376374513825</v>
      </c>
      <c r="I9035" s="5">
        <f t="shared" si="283"/>
        <v>-1.1893013232362026</v>
      </c>
    </row>
    <row r="9036" spans="1:9" ht="25" customHeight="1">
      <c r="A9036" s="1"/>
      <c r="B9036" s="1">
        <v>405</v>
      </c>
      <c r="C9036" s="13" t="s">
        <v>50</v>
      </c>
      <c r="D9036" s="4">
        <v>45382</v>
      </c>
      <c r="E9036" s="4">
        <v>45401</v>
      </c>
      <c r="F9036" s="5">
        <v>2.2255192878338326</v>
      </c>
      <c r="G9036" s="5">
        <f>'PG facts'!D62</f>
        <v>1</v>
      </c>
      <c r="H9036" s="5">
        <f t="shared" si="282"/>
        <v>4.9529361005204091</v>
      </c>
      <c r="I9036" s="5">
        <f t="shared" si="283"/>
        <v>2.2255192878338326</v>
      </c>
    </row>
    <row r="9037" spans="1:9" ht="25" customHeight="1">
      <c r="A9037" s="1"/>
      <c r="B9037" s="1">
        <v>405</v>
      </c>
      <c r="C9037" s="13" t="s">
        <v>50</v>
      </c>
      <c r="D9037" s="4">
        <v>45473</v>
      </c>
      <c r="E9037" s="4">
        <v>45503</v>
      </c>
      <c r="F9037" s="5">
        <v>1.3726160091641626</v>
      </c>
      <c r="G9037" s="5">
        <f>'PG facts'!D69</f>
        <v>1</v>
      </c>
      <c r="H9037" s="5">
        <f t="shared" si="282"/>
        <v>1.8840747086137526</v>
      </c>
      <c r="I9037" s="5">
        <f t="shared" si="283"/>
        <v>1.3726160091641626</v>
      </c>
    </row>
    <row r="9038" spans="1:9" ht="25" customHeight="1">
      <c r="A9038" s="1"/>
      <c r="B9038" s="1">
        <v>405</v>
      </c>
      <c r="C9038" s="13" t="s">
        <v>50</v>
      </c>
      <c r="D9038" s="4">
        <v>45565</v>
      </c>
      <c r="E9038" s="4">
        <v>45583</v>
      </c>
      <c r="F9038" s="5">
        <v>2.2805943792830297</v>
      </c>
      <c r="G9038" s="5">
        <f>'PG facts'!D76</f>
        <v>0</v>
      </c>
      <c r="H9038" s="5">
        <f t="shared" si="282"/>
        <v>5.2011107228173472</v>
      </c>
      <c r="I9038" s="5">
        <f t="shared" si="283"/>
        <v>0</v>
      </c>
    </row>
    <row r="9039" spans="1:9" ht="25" customHeight="1">
      <c r="A9039" s="1"/>
      <c r="B9039" s="1">
        <v>405</v>
      </c>
      <c r="C9039" s="13" t="s">
        <v>50</v>
      </c>
      <c r="D9039" s="4">
        <v>45657</v>
      </c>
      <c r="E9039" s="4">
        <v>45679</v>
      </c>
      <c r="F9039" s="5">
        <v>2.6501995362399722</v>
      </c>
      <c r="G9039" s="5">
        <f>'PG facts'!D83</f>
        <v>0</v>
      </c>
      <c r="H9039" s="5">
        <f t="shared" si="282"/>
        <v>7.0235575818865632</v>
      </c>
      <c r="I9039" s="5">
        <f t="shared" si="283"/>
        <v>0</v>
      </c>
    </row>
    <row r="9040" spans="1:9" ht="25" customHeight="1">
      <c r="A9040" s="1"/>
      <c r="B9040" s="1">
        <v>405</v>
      </c>
      <c r="C9040" s="13" t="s">
        <v>50</v>
      </c>
      <c r="D9040" s="4">
        <v>45747</v>
      </c>
      <c r="E9040" s="4">
        <v>45771</v>
      </c>
      <c r="F9040" s="5">
        <v>2.7872397144634409</v>
      </c>
      <c r="G9040" s="5">
        <f>'PG facts'!D90</f>
        <v>1</v>
      </c>
      <c r="H9040" s="5">
        <f t="shared" si="282"/>
        <v>7.7687052258822433</v>
      </c>
      <c r="I9040" s="5">
        <f t="shared" si="283"/>
        <v>2.7872397144634409</v>
      </c>
    </row>
    <row r="9041" spans="1:9" ht="25" customHeight="1">
      <c r="A9041" s="1"/>
      <c r="B9041" s="1">
        <v>405</v>
      </c>
      <c r="C9041" s="13" t="s">
        <v>50</v>
      </c>
      <c r="D9041" s="4">
        <v>45838</v>
      </c>
      <c r="E9041" s="4">
        <v>45867</v>
      </c>
      <c r="F9041" s="5">
        <v>3.7498513143808809</v>
      </c>
      <c r="G9041" s="5">
        <f>'PG facts'!D97</f>
        <v>1</v>
      </c>
      <c r="H9041" s="5">
        <f t="shared" si="282"/>
        <v>14.06138487996402</v>
      </c>
      <c r="I9041" s="5">
        <f t="shared" si="283"/>
        <v>3.7498513143808809</v>
      </c>
    </row>
    <row r="9042" spans="1:9" ht="25" customHeight="1">
      <c r="A9042" s="1"/>
      <c r="B9042" s="1">
        <v>405</v>
      </c>
      <c r="C9042" s="13" t="s">
        <v>50</v>
      </c>
      <c r="D9042" s="4">
        <v>45930</v>
      </c>
      <c r="E9042" s="4">
        <v>45954</v>
      </c>
      <c r="F9042" s="5">
        <v>3.2332744751814912</v>
      </c>
      <c r="G9042" s="5">
        <f>'PG facts'!D104</f>
        <v>4</v>
      </c>
      <c r="H9042" s="5">
        <f t="shared" si="282"/>
        <v>10.454063831860148</v>
      </c>
      <c r="I9042" s="5">
        <f t="shared" si="283"/>
        <v>12.933097900725965</v>
      </c>
    </row>
    <row r="9043" spans="1:9" ht="25" customHeight="1">
      <c r="A9043" s="1"/>
      <c r="B9043" s="1">
        <v>405</v>
      </c>
      <c r="C9043" s="13" t="s">
        <v>50</v>
      </c>
      <c r="D9043" s="4">
        <v>46022</v>
      </c>
      <c r="E9043" s="4">
        <v>46045</v>
      </c>
      <c r="F9043" s="5">
        <v>2.9967230915401322</v>
      </c>
      <c r="G9043" s="5">
        <f>'PG facts'!D111</f>
        <v>3</v>
      </c>
      <c r="H9043" s="5">
        <f t="shared" si="282"/>
        <v>8.9803492873698474</v>
      </c>
      <c r="I9043" s="5">
        <f t="shared" si="283"/>
        <v>8.9901692746203956</v>
      </c>
    </row>
    <row r="9044" spans="1:9" ht="25" customHeight="1">
      <c r="A9044" s="1"/>
      <c r="B9044" s="1">
        <v>406</v>
      </c>
      <c r="C9044" s="13" t="s">
        <v>47</v>
      </c>
      <c r="D9044" s="4">
        <v>44651</v>
      </c>
      <c r="E9044" s="4">
        <v>44671</v>
      </c>
      <c r="F9044" s="5">
        <v>3.5989104881054779</v>
      </c>
      <c r="G9044" s="5">
        <f>'PG facts'!D7</f>
        <v>1</v>
      </c>
      <c r="H9044" s="5">
        <f t="shared" si="282"/>
        <v>12.952156701395609</v>
      </c>
      <c r="I9044" s="5">
        <f t="shared" si="283"/>
        <v>3.5989104881054779</v>
      </c>
    </row>
    <row r="9045" spans="1:9" ht="25" customHeight="1">
      <c r="A9045" s="1"/>
      <c r="B9045" s="1">
        <v>406</v>
      </c>
      <c r="C9045" s="13" t="s">
        <v>47</v>
      </c>
      <c r="D9045" s="4">
        <v>44742</v>
      </c>
      <c r="E9045" s="4">
        <v>44771</v>
      </c>
      <c r="F9045" s="5">
        <v>-3.7966210073037132E-2</v>
      </c>
      <c r="G9045" s="5">
        <f>'PG facts'!D14</f>
        <v>-2</v>
      </c>
      <c r="H9045" s="5">
        <f t="shared" si="282"/>
        <v>1.4414331073099862E-3</v>
      </c>
      <c r="I9045" s="5">
        <f t="shared" si="283"/>
        <v>7.5932420146074264E-2</v>
      </c>
    </row>
    <row r="9046" spans="1:9" ht="25" customHeight="1">
      <c r="A9046" s="1"/>
      <c r="B9046" s="1">
        <v>406</v>
      </c>
      <c r="C9046" s="13" t="s">
        <v>47</v>
      </c>
      <c r="D9046" s="4">
        <v>44834</v>
      </c>
      <c r="E9046" s="4">
        <v>44853</v>
      </c>
      <c r="F9046" s="5">
        <v>-0.97428175390660288</v>
      </c>
      <c r="G9046" s="5">
        <f>'PG facts'!D21</f>
        <v>1</v>
      </c>
      <c r="H9046" s="5">
        <f t="shared" si="282"/>
        <v>0.94922493599532631</v>
      </c>
      <c r="I9046" s="5">
        <f t="shared" si="283"/>
        <v>-0.97428175390660288</v>
      </c>
    </row>
    <row r="9047" spans="1:9" ht="25" customHeight="1">
      <c r="A9047" s="1"/>
      <c r="B9047" s="1">
        <v>406</v>
      </c>
      <c r="C9047" s="13" t="s">
        <v>47</v>
      </c>
      <c r="D9047" s="4">
        <v>44926</v>
      </c>
      <c r="E9047" s="4">
        <v>44945</v>
      </c>
      <c r="F9047" s="5">
        <v>-1.7083333333333339</v>
      </c>
      <c r="G9047" s="5">
        <f>'PG facts'!D28</f>
        <v>-8</v>
      </c>
      <c r="H9047" s="5">
        <f t="shared" si="282"/>
        <v>2.9184027777777799</v>
      </c>
      <c r="I9047" s="5">
        <f t="shared" si="283"/>
        <v>13.666666666666671</v>
      </c>
    </row>
    <row r="9048" spans="1:9" ht="25" customHeight="1">
      <c r="A9048" s="1"/>
      <c r="B9048" s="1">
        <v>406</v>
      </c>
      <c r="C9048" s="13" t="s">
        <v>47</v>
      </c>
      <c r="D9048" s="4">
        <v>45016</v>
      </c>
      <c r="E9048" s="4">
        <v>45037</v>
      </c>
      <c r="F9048" s="5">
        <v>-0.51383557261676094</v>
      </c>
      <c r="G9048" s="5">
        <f>'PG facts'!D35</f>
        <v>-1</v>
      </c>
      <c r="H9048" s="5">
        <f t="shared" si="282"/>
        <v>0.26402699568639459</v>
      </c>
      <c r="I9048" s="5">
        <f t="shared" si="283"/>
        <v>0.51383557261676094</v>
      </c>
    </row>
    <row r="9049" spans="1:9" ht="25" customHeight="1">
      <c r="A9049" s="1"/>
      <c r="B9049" s="1">
        <v>406</v>
      </c>
      <c r="C9049" s="13" t="s">
        <v>47</v>
      </c>
      <c r="D9049" s="4">
        <v>45107</v>
      </c>
      <c r="E9049" s="4">
        <v>45135</v>
      </c>
      <c r="F9049" s="5">
        <v>-0.38380425982749156</v>
      </c>
      <c r="G9049" s="5">
        <f>'PG facts'!D42</f>
        <v>-1</v>
      </c>
      <c r="H9049" s="5">
        <f t="shared" si="282"/>
        <v>0.14730570986172864</v>
      </c>
      <c r="I9049" s="5">
        <f t="shared" si="283"/>
        <v>0.38380425982749156</v>
      </c>
    </row>
    <row r="9050" spans="1:9" ht="25" customHeight="1">
      <c r="A9050" s="1"/>
      <c r="B9050" s="1">
        <v>406</v>
      </c>
      <c r="C9050" s="13" t="s">
        <v>47</v>
      </c>
      <c r="D9050" s="4">
        <v>45199</v>
      </c>
      <c r="E9050" s="4">
        <v>45217</v>
      </c>
      <c r="F9050" s="5">
        <v>1.1893013232362026</v>
      </c>
      <c r="G9050" s="5">
        <f>'PG facts'!D49</f>
        <v>-2</v>
      </c>
      <c r="H9050" s="5">
        <f t="shared" si="282"/>
        <v>1.4144376374513825</v>
      </c>
      <c r="I9050" s="5">
        <f t="shared" si="283"/>
        <v>-2.3786026464724053</v>
      </c>
    </row>
    <row r="9051" spans="1:9" ht="25" customHeight="1">
      <c r="A9051" s="1"/>
      <c r="B9051" s="1">
        <v>406</v>
      </c>
      <c r="C9051" s="13" t="s">
        <v>47</v>
      </c>
      <c r="D9051" s="4">
        <v>45291</v>
      </c>
      <c r="E9051" s="4">
        <v>45314</v>
      </c>
      <c r="F9051" s="5">
        <v>2.2255192878338326</v>
      </c>
      <c r="G9051" s="5">
        <f>'PG facts'!D56</f>
        <v>1</v>
      </c>
      <c r="H9051" s="5">
        <f t="shared" si="282"/>
        <v>4.9529361005204091</v>
      </c>
      <c r="I9051" s="5">
        <f t="shared" si="283"/>
        <v>2.2255192878338326</v>
      </c>
    </row>
    <row r="9052" spans="1:9" ht="25" customHeight="1">
      <c r="A9052" s="1"/>
      <c r="B9052" s="1">
        <v>406</v>
      </c>
      <c r="C9052" s="13" t="s">
        <v>47</v>
      </c>
      <c r="D9052" s="4">
        <v>45382</v>
      </c>
      <c r="E9052" s="4">
        <v>45401</v>
      </c>
      <c r="F9052" s="5">
        <v>1.3726160091641626</v>
      </c>
      <c r="G9052" s="5">
        <f>'PG facts'!D63</f>
        <v>2</v>
      </c>
      <c r="H9052" s="5">
        <f t="shared" si="282"/>
        <v>1.8840747086137526</v>
      </c>
      <c r="I9052" s="5">
        <f t="shared" si="283"/>
        <v>2.7452320183283252</v>
      </c>
    </row>
    <row r="9053" spans="1:9" ht="25" customHeight="1">
      <c r="A9053" s="1"/>
      <c r="B9053" s="1">
        <v>406</v>
      </c>
      <c r="C9053" s="13" t="s">
        <v>47</v>
      </c>
      <c r="D9053" s="4">
        <v>45473</v>
      </c>
      <c r="E9053" s="4">
        <v>45503</v>
      </c>
      <c r="F9053" s="5">
        <v>2.2805943792830297</v>
      </c>
      <c r="G9053" s="5">
        <f>'PG facts'!D70</f>
        <v>2</v>
      </c>
      <c r="H9053" s="5">
        <f t="shared" si="282"/>
        <v>5.2011107228173472</v>
      </c>
      <c r="I9053" s="5">
        <f t="shared" si="283"/>
        <v>4.5611887585660593</v>
      </c>
    </row>
    <row r="9054" spans="1:9" ht="25" customHeight="1">
      <c r="A9054" s="1"/>
      <c r="B9054" s="1">
        <v>406</v>
      </c>
      <c r="C9054" s="13" t="s">
        <v>47</v>
      </c>
      <c r="D9054" s="4">
        <v>45565</v>
      </c>
      <c r="E9054" s="4">
        <v>45583</v>
      </c>
      <c r="F9054" s="5">
        <v>2.6501995362399722</v>
      </c>
      <c r="G9054" s="5">
        <f>'PG facts'!D77</f>
        <v>5</v>
      </c>
      <c r="H9054" s="5">
        <f t="shared" si="282"/>
        <v>7.0235575818865632</v>
      </c>
      <c r="I9054" s="5">
        <f t="shared" si="283"/>
        <v>13.250997681199861</v>
      </c>
    </row>
    <row r="9055" spans="1:9" ht="25" customHeight="1">
      <c r="A9055" s="1"/>
      <c r="B9055" s="1">
        <v>406</v>
      </c>
      <c r="C9055" s="13" t="s">
        <v>47</v>
      </c>
      <c r="D9055" s="4">
        <v>45657</v>
      </c>
      <c r="E9055" s="4">
        <v>45679</v>
      </c>
      <c r="F9055" s="5">
        <v>2.7872397144634409</v>
      </c>
      <c r="G9055" s="5">
        <f>'PG facts'!D84</f>
        <v>2</v>
      </c>
      <c r="H9055" s="5">
        <f t="shared" si="282"/>
        <v>7.7687052258822433</v>
      </c>
      <c r="I9055" s="5">
        <f t="shared" si="283"/>
        <v>5.5744794289268818</v>
      </c>
    </row>
    <row r="9056" spans="1:9" ht="25" customHeight="1">
      <c r="A9056" s="1"/>
      <c r="B9056" s="1">
        <v>406</v>
      </c>
      <c r="C9056" s="13" t="s">
        <v>47</v>
      </c>
      <c r="D9056" s="4">
        <v>45747</v>
      </c>
      <c r="E9056" s="4">
        <v>45771</v>
      </c>
      <c r="F9056" s="5">
        <v>3.7498513143808809</v>
      </c>
      <c r="G9056" s="5">
        <f>'PG facts'!D91</f>
        <v>1</v>
      </c>
      <c r="H9056" s="5">
        <f t="shared" si="282"/>
        <v>14.06138487996402</v>
      </c>
      <c r="I9056" s="5">
        <f t="shared" si="283"/>
        <v>3.7498513143808809</v>
      </c>
    </row>
    <row r="9057" spans="1:9" ht="25" customHeight="1">
      <c r="A9057" s="1"/>
      <c r="B9057" s="1">
        <v>406</v>
      </c>
      <c r="C9057" s="13" t="s">
        <v>47</v>
      </c>
      <c r="D9057" s="4">
        <v>45838</v>
      </c>
      <c r="E9057" s="4">
        <v>45867</v>
      </c>
      <c r="F9057" s="5">
        <v>3.2332744751814912</v>
      </c>
      <c r="G9057" s="5">
        <f>'PG facts'!D98</f>
        <v>-1</v>
      </c>
      <c r="H9057" s="5">
        <f t="shared" si="282"/>
        <v>10.454063831860148</v>
      </c>
      <c r="I9057" s="5">
        <f t="shared" si="283"/>
        <v>-3.2332744751814912</v>
      </c>
    </row>
    <row r="9058" spans="1:9" ht="25" customHeight="1">
      <c r="A9058" s="1"/>
      <c r="B9058" s="1">
        <v>406</v>
      </c>
      <c r="C9058" s="13" t="s">
        <v>47</v>
      </c>
      <c r="D9058" s="4">
        <v>45930</v>
      </c>
      <c r="E9058" s="4">
        <v>45954</v>
      </c>
      <c r="F9058" s="5">
        <v>3.0141740833381725</v>
      </c>
      <c r="G9058" s="5">
        <f>'PG facts'!D105</f>
        <v>1</v>
      </c>
      <c r="H9058" s="5">
        <f t="shared" si="282"/>
        <v>9.0852454046675124</v>
      </c>
      <c r="I9058" s="5">
        <f t="shared" si="283"/>
        <v>3.0141740833381725</v>
      </c>
    </row>
    <row r="9059" spans="1:9" ht="25" customHeight="1">
      <c r="A9059" s="1"/>
      <c r="B9059" s="1">
        <v>406</v>
      </c>
      <c r="C9059" s="13" t="s">
        <v>50</v>
      </c>
      <c r="D9059" s="4">
        <v>44742</v>
      </c>
      <c r="E9059" s="4">
        <v>44771</v>
      </c>
      <c r="F9059" s="5">
        <v>3.5989104881054779</v>
      </c>
      <c r="G9059" s="5">
        <f>'PG facts'!D14</f>
        <v>-2</v>
      </c>
      <c r="H9059" s="5">
        <f t="shared" si="282"/>
        <v>12.952156701395609</v>
      </c>
      <c r="I9059" s="5">
        <f t="shared" si="283"/>
        <v>-7.1978209762109557</v>
      </c>
    </row>
    <row r="9060" spans="1:9" ht="25" customHeight="1">
      <c r="A9060" s="1"/>
      <c r="B9060" s="1">
        <v>406</v>
      </c>
      <c r="C9060" s="13" t="s">
        <v>50</v>
      </c>
      <c r="D9060" s="4">
        <v>44834</v>
      </c>
      <c r="E9060" s="4">
        <v>44853</v>
      </c>
      <c r="F9060" s="5">
        <v>-3.7966210073037132E-2</v>
      </c>
      <c r="G9060" s="5">
        <f>'PG facts'!D21</f>
        <v>1</v>
      </c>
      <c r="H9060" s="5">
        <f t="shared" si="282"/>
        <v>1.4414331073099862E-3</v>
      </c>
      <c r="I9060" s="5">
        <f t="shared" si="283"/>
        <v>-3.7966210073037132E-2</v>
      </c>
    </row>
    <row r="9061" spans="1:9" ht="25" customHeight="1">
      <c r="A9061" s="1"/>
      <c r="B9061" s="1">
        <v>406</v>
      </c>
      <c r="C9061" s="13" t="s">
        <v>50</v>
      </c>
      <c r="D9061" s="4">
        <v>44926</v>
      </c>
      <c r="E9061" s="4">
        <v>44945</v>
      </c>
      <c r="F9061" s="5">
        <v>-0.97428175390660288</v>
      </c>
      <c r="G9061" s="5">
        <f>'PG facts'!D28</f>
        <v>-8</v>
      </c>
      <c r="H9061" s="5">
        <f t="shared" si="282"/>
        <v>0.94922493599532631</v>
      </c>
      <c r="I9061" s="5">
        <f t="shared" si="283"/>
        <v>7.794254031252823</v>
      </c>
    </row>
    <row r="9062" spans="1:9" ht="25" customHeight="1">
      <c r="A9062" s="1"/>
      <c r="B9062" s="1">
        <v>406</v>
      </c>
      <c r="C9062" s="13" t="s">
        <v>50</v>
      </c>
      <c r="D9062" s="4">
        <v>45016</v>
      </c>
      <c r="E9062" s="4">
        <v>45037</v>
      </c>
      <c r="F9062" s="5">
        <v>-1.7083333333333339</v>
      </c>
      <c r="G9062" s="5">
        <f>'PG facts'!D35</f>
        <v>-1</v>
      </c>
      <c r="H9062" s="5">
        <f t="shared" si="282"/>
        <v>2.9184027777777799</v>
      </c>
      <c r="I9062" s="5">
        <f t="shared" si="283"/>
        <v>1.7083333333333339</v>
      </c>
    </row>
    <row r="9063" spans="1:9" ht="25" customHeight="1">
      <c r="A9063" s="1"/>
      <c r="B9063" s="1">
        <v>406</v>
      </c>
      <c r="C9063" s="13" t="s">
        <v>50</v>
      </c>
      <c r="D9063" s="4">
        <v>45107</v>
      </c>
      <c r="E9063" s="4">
        <v>45135</v>
      </c>
      <c r="F9063" s="5">
        <v>-0.51383557261676094</v>
      </c>
      <c r="G9063" s="5">
        <f>'PG facts'!D42</f>
        <v>-1</v>
      </c>
      <c r="H9063" s="5">
        <f t="shared" si="282"/>
        <v>0.26402699568639459</v>
      </c>
      <c r="I9063" s="5">
        <f t="shared" si="283"/>
        <v>0.51383557261676094</v>
      </c>
    </row>
    <row r="9064" spans="1:9" ht="25" customHeight="1">
      <c r="A9064" s="1"/>
      <c r="B9064" s="1">
        <v>406</v>
      </c>
      <c r="C9064" s="13" t="s">
        <v>50</v>
      </c>
      <c r="D9064" s="4">
        <v>45199</v>
      </c>
      <c r="E9064" s="4">
        <v>45217</v>
      </c>
      <c r="F9064" s="5">
        <v>-0.38380425982749156</v>
      </c>
      <c r="G9064" s="5">
        <f>'PG facts'!D49</f>
        <v>-2</v>
      </c>
      <c r="H9064" s="5">
        <f t="shared" si="282"/>
        <v>0.14730570986172864</v>
      </c>
      <c r="I9064" s="5">
        <f t="shared" si="283"/>
        <v>0.76760851965498311</v>
      </c>
    </row>
    <row r="9065" spans="1:9" ht="25" customHeight="1">
      <c r="A9065" s="1"/>
      <c r="B9065" s="1">
        <v>406</v>
      </c>
      <c r="C9065" s="13" t="s">
        <v>50</v>
      </c>
      <c r="D9065" s="4">
        <v>45291</v>
      </c>
      <c r="E9065" s="4">
        <v>45314</v>
      </c>
      <c r="F9065" s="5">
        <v>1.1893013232362026</v>
      </c>
      <c r="G9065" s="5">
        <f>'PG facts'!D56</f>
        <v>1</v>
      </c>
      <c r="H9065" s="5">
        <f t="shared" si="282"/>
        <v>1.4144376374513825</v>
      </c>
      <c r="I9065" s="5">
        <f t="shared" si="283"/>
        <v>1.1893013232362026</v>
      </c>
    </row>
    <row r="9066" spans="1:9" ht="25" customHeight="1">
      <c r="A9066" s="1"/>
      <c r="B9066" s="1">
        <v>406</v>
      </c>
      <c r="C9066" s="13" t="s">
        <v>50</v>
      </c>
      <c r="D9066" s="4">
        <v>45382</v>
      </c>
      <c r="E9066" s="4">
        <v>45401</v>
      </c>
      <c r="F9066" s="5">
        <v>2.2255192878338326</v>
      </c>
      <c r="G9066" s="5">
        <f>'PG facts'!D63</f>
        <v>2</v>
      </c>
      <c r="H9066" s="5">
        <f t="shared" si="282"/>
        <v>4.9529361005204091</v>
      </c>
      <c r="I9066" s="5">
        <f t="shared" si="283"/>
        <v>4.4510385756676651</v>
      </c>
    </row>
    <row r="9067" spans="1:9" ht="25" customHeight="1">
      <c r="A9067" s="1"/>
      <c r="B9067" s="1">
        <v>406</v>
      </c>
      <c r="C9067" s="13" t="s">
        <v>50</v>
      </c>
      <c r="D9067" s="4">
        <v>45473</v>
      </c>
      <c r="E9067" s="4">
        <v>45503</v>
      </c>
      <c r="F9067" s="5">
        <v>1.3726160091641626</v>
      </c>
      <c r="G9067" s="5">
        <f>'PG facts'!D70</f>
        <v>2</v>
      </c>
      <c r="H9067" s="5">
        <f t="shared" si="282"/>
        <v>1.8840747086137526</v>
      </c>
      <c r="I9067" s="5">
        <f t="shared" si="283"/>
        <v>2.7452320183283252</v>
      </c>
    </row>
    <row r="9068" spans="1:9" ht="25" customHeight="1">
      <c r="A9068" s="1"/>
      <c r="B9068" s="1">
        <v>406</v>
      </c>
      <c r="C9068" s="13" t="s">
        <v>50</v>
      </c>
      <c r="D9068" s="4">
        <v>45565</v>
      </c>
      <c r="E9068" s="4">
        <v>45583</v>
      </c>
      <c r="F9068" s="5">
        <v>2.2805943792830297</v>
      </c>
      <c r="G9068" s="5">
        <f>'PG facts'!D77</f>
        <v>5</v>
      </c>
      <c r="H9068" s="5">
        <f t="shared" si="282"/>
        <v>5.2011107228173472</v>
      </c>
      <c r="I9068" s="5">
        <f t="shared" si="283"/>
        <v>11.402971896415149</v>
      </c>
    </row>
    <row r="9069" spans="1:9" ht="25" customHeight="1">
      <c r="A9069" s="1"/>
      <c r="B9069" s="1">
        <v>406</v>
      </c>
      <c r="C9069" s="13" t="s">
        <v>50</v>
      </c>
      <c r="D9069" s="4">
        <v>45657</v>
      </c>
      <c r="E9069" s="4">
        <v>45679</v>
      </c>
      <c r="F9069" s="5">
        <v>2.6501995362399722</v>
      </c>
      <c r="G9069" s="5">
        <f>'PG facts'!D84</f>
        <v>2</v>
      </c>
      <c r="H9069" s="5">
        <f t="shared" si="282"/>
        <v>7.0235575818865632</v>
      </c>
      <c r="I9069" s="5">
        <f t="shared" si="283"/>
        <v>5.3003990724799444</v>
      </c>
    </row>
    <row r="9070" spans="1:9" ht="25" customHeight="1">
      <c r="A9070" s="1"/>
      <c r="B9070" s="1">
        <v>406</v>
      </c>
      <c r="C9070" s="13" t="s">
        <v>50</v>
      </c>
      <c r="D9070" s="4">
        <v>45747</v>
      </c>
      <c r="E9070" s="4">
        <v>45771</v>
      </c>
      <c r="F9070" s="5">
        <v>2.7872397144634409</v>
      </c>
      <c r="G9070" s="5">
        <f>'PG facts'!D91</f>
        <v>1</v>
      </c>
      <c r="H9070" s="5">
        <f t="shared" si="282"/>
        <v>7.7687052258822433</v>
      </c>
      <c r="I9070" s="5">
        <f t="shared" si="283"/>
        <v>2.7872397144634409</v>
      </c>
    </row>
    <row r="9071" spans="1:9" ht="25" customHeight="1">
      <c r="A9071" s="1"/>
      <c r="B9071" s="1">
        <v>406</v>
      </c>
      <c r="C9071" s="13" t="s">
        <v>50</v>
      </c>
      <c r="D9071" s="4">
        <v>45838</v>
      </c>
      <c r="E9071" s="4">
        <v>45867</v>
      </c>
      <c r="F9071" s="5">
        <v>3.7498513143808809</v>
      </c>
      <c r="G9071" s="5">
        <f>'PG facts'!D98</f>
        <v>-1</v>
      </c>
      <c r="H9071" s="5">
        <f t="shared" si="282"/>
        <v>14.06138487996402</v>
      </c>
      <c r="I9071" s="5">
        <f t="shared" si="283"/>
        <v>-3.7498513143808809</v>
      </c>
    </row>
    <row r="9072" spans="1:9" ht="25" customHeight="1">
      <c r="A9072" s="1"/>
      <c r="B9072" s="1">
        <v>406</v>
      </c>
      <c r="C9072" s="13" t="s">
        <v>50</v>
      </c>
      <c r="D9072" s="4">
        <v>45930</v>
      </c>
      <c r="E9072" s="4">
        <v>45954</v>
      </c>
      <c r="F9072" s="5">
        <v>3.2332744751814912</v>
      </c>
      <c r="G9072" s="5">
        <f>'PG facts'!D105</f>
        <v>1</v>
      </c>
      <c r="H9072" s="5">
        <f t="shared" si="282"/>
        <v>10.454063831860148</v>
      </c>
      <c r="I9072" s="5">
        <f t="shared" si="283"/>
        <v>3.2332744751814912</v>
      </c>
    </row>
    <row r="9073" spans="1:9" ht="25" customHeight="1">
      <c r="A9073" s="1"/>
      <c r="B9073" s="1">
        <v>407</v>
      </c>
      <c r="C9073" s="13" t="s">
        <v>47</v>
      </c>
      <c r="D9073" s="4">
        <v>44651</v>
      </c>
      <c r="E9073" s="4">
        <v>44671</v>
      </c>
      <c r="F9073" s="5">
        <v>3.5989104881054779</v>
      </c>
      <c r="G9073" s="5">
        <f>'PG facts'!D7</f>
        <v>1</v>
      </c>
      <c r="H9073" s="5">
        <f t="shared" si="282"/>
        <v>12.952156701395609</v>
      </c>
      <c r="I9073" s="5">
        <f t="shared" si="283"/>
        <v>3.5989104881054779</v>
      </c>
    </row>
    <row r="9074" spans="1:9" ht="25" customHeight="1">
      <c r="A9074" s="1"/>
      <c r="B9074" s="1">
        <v>407</v>
      </c>
      <c r="C9074" s="13" t="s">
        <v>47</v>
      </c>
      <c r="D9074" s="4">
        <v>44742</v>
      </c>
      <c r="E9074" s="4">
        <v>44771</v>
      </c>
      <c r="F9074" s="5">
        <v>-3.7966210073037132E-2</v>
      </c>
      <c r="G9074" s="5">
        <f>'PG facts'!D14</f>
        <v>-2</v>
      </c>
      <c r="H9074" s="5">
        <f t="shared" si="282"/>
        <v>1.4414331073099862E-3</v>
      </c>
      <c r="I9074" s="5">
        <f t="shared" si="283"/>
        <v>7.5932420146074264E-2</v>
      </c>
    </row>
    <row r="9075" spans="1:9" ht="25" customHeight="1">
      <c r="A9075" s="1"/>
      <c r="B9075" s="1">
        <v>407</v>
      </c>
      <c r="C9075" s="13" t="s">
        <v>47</v>
      </c>
      <c r="D9075" s="4">
        <v>44834</v>
      </c>
      <c r="E9075" s="4">
        <v>44853</v>
      </c>
      <c r="F9075" s="5">
        <v>-0.97428175390660288</v>
      </c>
      <c r="G9075" s="5">
        <f>'PG facts'!D21</f>
        <v>1</v>
      </c>
      <c r="H9075" s="5">
        <f t="shared" si="282"/>
        <v>0.94922493599532631</v>
      </c>
      <c r="I9075" s="5">
        <f t="shared" si="283"/>
        <v>-0.97428175390660288</v>
      </c>
    </row>
    <row r="9076" spans="1:9" ht="25" customHeight="1">
      <c r="A9076" s="1"/>
      <c r="B9076" s="1">
        <v>407</v>
      </c>
      <c r="C9076" s="13" t="s">
        <v>47</v>
      </c>
      <c r="D9076" s="4">
        <v>44926</v>
      </c>
      <c r="E9076" s="4">
        <v>44945</v>
      </c>
      <c r="F9076" s="5">
        <v>-1.7083333333333339</v>
      </c>
      <c r="G9076" s="5">
        <f>'PG facts'!D28</f>
        <v>-8</v>
      </c>
      <c r="H9076" s="5">
        <f t="shared" si="282"/>
        <v>2.9184027777777799</v>
      </c>
      <c r="I9076" s="5">
        <f t="shared" si="283"/>
        <v>13.666666666666671</v>
      </c>
    </row>
    <row r="9077" spans="1:9" ht="25" customHeight="1">
      <c r="A9077" s="1"/>
      <c r="B9077" s="1">
        <v>407</v>
      </c>
      <c r="C9077" s="13" t="s">
        <v>47</v>
      </c>
      <c r="D9077" s="4">
        <v>45016</v>
      </c>
      <c r="E9077" s="4">
        <v>45037</v>
      </c>
      <c r="F9077" s="5">
        <v>-0.51383557261676094</v>
      </c>
      <c r="G9077" s="5">
        <f>'PG facts'!D35</f>
        <v>-1</v>
      </c>
      <c r="H9077" s="5">
        <f t="shared" si="282"/>
        <v>0.26402699568639459</v>
      </c>
      <c r="I9077" s="5">
        <f t="shared" si="283"/>
        <v>0.51383557261676094</v>
      </c>
    </row>
    <row r="9078" spans="1:9" ht="25" customHeight="1">
      <c r="A9078" s="1"/>
      <c r="B9078" s="1">
        <v>407</v>
      </c>
      <c r="C9078" s="13" t="s">
        <v>47</v>
      </c>
      <c r="D9078" s="4">
        <v>45107</v>
      </c>
      <c r="E9078" s="4">
        <v>45135</v>
      </c>
      <c r="F9078" s="5">
        <v>-0.38380425982749156</v>
      </c>
      <c r="G9078" s="5">
        <f>'PG facts'!D42</f>
        <v>-1</v>
      </c>
      <c r="H9078" s="5">
        <f t="shared" si="282"/>
        <v>0.14730570986172864</v>
      </c>
      <c r="I9078" s="5">
        <f t="shared" si="283"/>
        <v>0.38380425982749156</v>
      </c>
    </row>
    <row r="9079" spans="1:9" ht="25" customHeight="1">
      <c r="A9079" s="1"/>
      <c r="B9079" s="1">
        <v>407</v>
      </c>
      <c r="C9079" s="13" t="s">
        <v>47</v>
      </c>
      <c r="D9079" s="4">
        <v>45199</v>
      </c>
      <c r="E9079" s="4">
        <v>45217</v>
      </c>
      <c r="F9079" s="5">
        <v>1.1893013232362026</v>
      </c>
      <c r="G9079" s="5">
        <f>'PG facts'!D49</f>
        <v>-2</v>
      </c>
      <c r="H9079" s="5">
        <f t="shared" si="282"/>
        <v>1.4144376374513825</v>
      </c>
      <c r="I9079" s="5">
        <f t="shared" si="283"/>
        <v>-2.3786026464724053</v>
      </c>
    </row>
    <row r="9080" spans="1:9" ht="25" customHeight="1">
      <c r="A9080" s="1"/>
      <c r="B9080" s="1">
        <v>407</v>
      </c>
      <c r="C9080" s="13" t="s">
        <v>47</v>
      </c>
      <c r="D9080" s="4">
        <v>45291</v>
      </c>
      <c r="E9080" s="4">
        <v>45314</v>
      </c>
      <c r="F9080" s="5">
        <v>2.2255192878338326</v>
      </c>
      <c r="G9080" s="5">
        <f>'PG facts'!D56</f>
        <v>1</v>
      </c>
      <c r="H9080" s="5">
        <f t="shared" si="282"/>
        <v>4.9529361005204091</v>
      </c>
      <c r="I9080" s="5">
        <f t="shared" si="283"/>
        <v>2.2255192878338326</v>
      </c>
    </row>
    <row r="9081" spans="1:9" ht="25" customHeight="1">
      <c r="A9081" s="1"/>
      <c r="B9081" s="1">
        <v>407</v>
      </c>
      <c r="C9081" s="13" t="s">
        <v>47</v>
      </c>
      <c r="D9081" s="4">
        <v>45382</v>
      </c>
      <c r="E9081" s="4">
        <v>45401</v>
      </c>
      <c r="F9081" s="5">
        <v>1.3726160091641626</v>
      </c>
      <c r="G9081" s="5">
        <f>'PG facts'!D63</f>
        <v>2</v>
      </c>
      <c r="H9081" s="5">
        <f t="shared" si="282"/>
        <v>1.8840747086137526</v>
      </c>
      <c r="I9081" s="5">
        <f t="shared" si="283"/>
        <v>2.7452320183283252</v>
      </c>
    </row>
    <row r="9082" spans="1:9" ht="25" customHeight="1">
      <c r="A9082" s="1"/>
      <c r="B9082" s="1">
        <v>407</v>
      </c>
      <c r="C9082" s="13" t="s">
        <v>47</v>
      </c>
      <c r="D9082" s="4">
        <v>45473</v>
      </c>
      <c r="E9082" s="4">
        <v>45503</v>
      </c>
      <c r="F9082" s="5">
        <v>2.2805943792830297</v>
      </c>
      <c r="G9082" s="5">
        <f>'PG facts'!D70</f>
        <v>2</v>
      </c>
      <c r="H9082" s="5">
        <f t="shared" si="282"/>
        <v>5.2011107228173472</v>
      </c>
      <c r="I9082" s="5">
        <f t="shared" si="283"/>
        <v>4.5611887585660593</v>
      </c>
    </row>
    <row r="9083" spans="1:9" ht="25" customHeight="1">
      <c r="A9083" s="1"/>
      <c r="B9083" s="1">
        <v>407</v>
      </c>
      <c r="C9083" s="13" t="s">
        <v>47</v>
      </c>
      <c r="D9083" s="4">
        <v>45565</v>
      </c>
      <c r="E9083" s="4">
        <v>45583</v>
      </c>
      <c r="F9083" s="5">
        <v>2.6501995362399722</v>
      </c>
      <c r="G9083" s="5">
        <f>'PG facts'!D77</f>
        <v>5</v>
      </c>
      <c r="H9083" s="5">
        <f t="shared" si="282"/>
        <v>7.0235575818865632</v>
      </c>
      <c r="I9083" s="5">
        <f t="shared" si="283"/>
        <v>13.250997681199861</v>
      </c>
    </row>
    <row r="9084" spans="1:9" ht="25" customHeight="1">
      <c r="A9084" s="1"/>
      <c r="B9084" s="1">
        <v>407</v>
      </c>
      <c r="C9084" s="13" t="s">
        <v>47</v>
      </c>
      <c r="D9084" s="4">
        <v>45657</v>
      </c>
      <c r="E9084" s="4">
        <v>45679</v>
      </c>
      <c r="F9084" s="5">
        <v>2.7872397144634409</v>
      </c>
      <c r="G9084" s="5">
        <f>'PG facts'!D84</f>
        <v>2</v>
      </c>
      <c r="H9084" s="5">
        <f t="shared" si="282"/>
        <v>7.7687052258822433</v>
      </c>
      <c r="I9084" s="5">
        <f t="shared" si="283"/>
        <v>5.5744794289268818</v>
      </c>
    </row>
    <row r="9085" spans="1:9" ht="25" customHeight="1">
      <c r="A9085" s="1"/>
      <c r="B9085" s="1">
        <v>407</v>
      </c>
      <c r="C9085" s="13" t="s">
        <v>47</v>
      </c>
      <c r="D9085" s="4">
        <v>45747</v>
      </c>
      <c r="E9085" s="4">
        <v>45771</v>
      </c>
      <c r="F9085" s="5">
        <v>3.7498513143808809</v>
      </c>
      <c r="G9085" s="5">
        <f>'PG facts'!D91</f>
        <v>1</v>
      </c>
      <c r="H9085" s="5">
        <f t="shared" si="282"/>
        <v>14.06138487996402</v>
      </c>
      <c r="I9085" s="5">
        <f t="shared" si="283"/>
        <v>3.7498513143808809</v>
      </c>
    </row>
    <row r="9086" spans="1:9" ht="25" customHeight="1">
      <c r="A9086" s="1"/>
      <c r="B9086" s="1">
        <v>407</v>
      </c>
      <c r="C9086" s="13" t="s">
        <v>47</v>
      </c>
      <c r="D9086" s="4">
        <v>45838</v>
      </c>
      <c r="E9086" s="4">
        <v>45867</v>
      </c>
      <c r="F9086" s="5">
        <v>3.2332744751814912</v>
      </c>
      <c r="G9086" s="5">
        <f>'PG facts'!D98</f>
        <v>-1</v>
      </c>
      <c r="H9086" s="5">
        <f t="shared" si="282"/>
        <v>10.454063831860148</v>
      </c>
      <c r="I9086" s="5">
        <f t="shared" si="283"/>
        <v>-3.2332744751814912</v>
      </c>
    </row>
    <row r="9087" spans="1:9" ht="25" customHeight="1">
      <c r="A9087" s="1"/>
      <c r="B9087" s="1">
        <v>407</v>
      </c>
      <c r="C9087" s="13" t="s">
        <v>47</v>
      </c>
      <c r="D9087" s="4">
        <v>45930</v>
      </c>
      <c r="E9087" s="4">
        <v>45954</v>
      </c>
      <c r="F9087" s="5">
        <v>2.9967230915401322</v>
      </c>
      <c r="G9087" s="5">
        <f>'PG facts'!D105</f>
        <v>1</v>
      </c>
      <c r="H9087" s="5">
        <f t="shared" si="282"/>
        <v>8.9803492873698474</v>
      </c>
      <c r="I9087" s="5">
        <f t="shared" si="283"/>
        <v>2.9967230915401322</v>
      </c>
    </row>
    <row r="9088" spans="1:9" ht="25" customHeight="1">
      <c r="A9088" s="1"/>
      <c r="B9088" s="1">
        <v>407</v>
      </c>
      <c r="C9088" s="13" t="s">
        <v>50</v>
      </c>
      <c r="D9088" s="4">
        <v>44742</v>
      </c>
      <c r="E9088" s="4">
        <v>44771</v>
      </c>
      <c r="F9088" s="5">
        <v>3.5989104881054779</v>
      </c>
      <c r="G9088" s="5">
        <f>'PG facts'!D14</f>
        <v>-2</v>
      </c>
      <c r="H9088" s="5">
        <f t="shared" si="282"/>
        <v>12.952156701395609</v>
      </c>
      <c r="I9088" s="5">
        <f t="shared" si="283"/>
        <v>-7.1978209762109557</v>
      </c>
    </row>
    <row r="9089" spans="1:9" ht="25" customHeight="1">
      <c r="A9089" s="1"/>
      <c r="B9089" s="1">
        <v>407</v>
      </c>
      <c r="C9089" s="13" t="s">
        <v>50</v>
      </c>
      <c r="D9089" s="4">
        <v>44834</v>
      </c>
      <c r="E9089" s="4">
        <v>44853</v>
      </c>
      <c r="F9089" s="5">
        <v>-3.7966210073037132E-2</v>
      </c>
      <c r="G9089" s="5">
        <f>'PG facts'!D21</f>
        <v>1</v>
      </c>
      <c r="H9089" s="5">
        <f t="shared" si="282"/>
        <v>1.4414331073099862E-3</v>
      </c>
      <c r="I9089" s="5">
        <f t="shared" si="283"/>
        <v>-3.7966210073037132E-2</v>
      </c>
    </row>
    <row r="9090" spans="1:9" ht="25" customHeight="1">
      <c r="A9090" s="1"/>
      <c r="B9090" s="1">
        <v>407</v>
      </c>
      <c r="C9090" s="13" t="s">
        <v>50</v>
      </c>
      <c r="D9090" s="4">
        <v>44926</v>
      </c>
      <c r="E9090" s="4">
        <v>44945</v>
      </c>
      <c r="F9090" s="5">
        <v>-0.97428175390660288</v>
      </c>
      <c r="G9090" s="5">
        <f>'PG facts'!D28</f>
        <v>-8</v>
      </c>
      <c r="H9090" s="5">
        <f t="shared" si="282"/>
        <v>0.94922493599532631</v>
      </c>
      <c r="I9090" s="5">
        <f t="shared" si="283"/>
        <v>7.794254031252823</v>
      </c>
    </row>
    <row r="9091" spans="1:9" ht="25" customHeight="1">
      <c r="A9091" s="1"/>
      <c r="B9091" s="1">
        <v>407</v>
      </c>
      <c r="C9091" s="13" t="s">
        <v>50</v>
      </c>
      <c r="D9091" s="4">
        <v>45016</v>
      </c>
      <c r="E9091" s="4">
        <v>45037</v>
      </c>
      <c r="F9091" s="5">
        <v>-1.7083333333333339</v>
      </c>
      <c r="G9091" s="5">
        <f>'PG facts'!D35</f>
        <v>-1</v>
      </c>
      <c r="H9091" s="5">
        <f t="shared" si="282"/>
        <v>2.9184027777777799</v>
      </c>
      <c r="I9091" s="5">
        <f t="shared" si="283"/>
        <v>1.7083333333333339</v>
      </c>
    </row>
    <row r="9092" spans="1:9" ht="25" customHeight="1">
      <c r="A9092" s="1"/>
      <c r="B9092" s="1">
        <v>407</v>
      </c>
      <c r="C9092" s="13" t="s">
        <v>50</v>
      </c>
      <c r="D9092" s="4">
        <v>45107</v>
      </c>
      <c r="E9092" s="4">
        <v>45135</v>
      </c>
      <c r="F9092" s="5">
        <v>-0.51383557261676094</v>
      </c>
      <c r="G9092" s="5">
        <f>'PG facts'!D42</f>
        <v>-1</v>
      </c>
      <c r="H9092" s="5">
        <f t="shared" si="282"/>
        <v>0.26402699568639459</v>
      </c>
      <c r="I9092" s="5">
        <f t="shared" si="283"/>
        <v>0.51383557261676094</v>
      </c>
    </row>
    <row r="9093" spans="1:9" ht="25" customHeight="1">
      <c r="A9093" s="1"/>
      <c r="B9093" s="1">
        <v>407</v>
      </c>
      <c r="C9093" s="13" t="s">
        <v>50</v>
      </c>
      <c r="D9093" s="4">
        <v>45199</v>
      </c>
      <c r="E9093" s="4">
        <v>45217</v>
      </c>
      <c r="F9093" s="5">
        <v>-0.38380425982749156</v>
      </c>
      <c r="G9093" s="5">
        <f>'PG facts'!D49</f>
        <v>-2</v>
      </c>
      <c r="H9093" s="5">
        <f t="shared" si="282"/>
        <v>0.14730570986172864</v>
      </c>
      <c r="I9093" s="5">
        <f t="shared" si="283"/>
        <v>0.76760851965498311</v>
      </c>
    </row>
    <row r="9094" spans="1:9" ht="25" customHeight="1">
      <c r="A9094" s="1"/>
      <c r="B9094" s="1">
        <v>407</v>
      </c>
      <c r="C9094" s="13" t="s">
        <v>50</v>
      </c>
      <c r="D9094" s="4">
        <v>45291</v>
      </c>
      <c r="E9094" s="4">
        <v>45314</v>
      </c>
      <c r="F9094" s="5">
        <v>1.1893013232362026</v>
      </c>
      <c r="G9094" s="5">
        <f>'PG facts'!D56</f>
        <v>1</v>
      </c>
      <c r="H9094" s="5">
        <f t="shared" ref="H9094:H9157" si="284">F9094^2</f>
        <v>1.4144376374513825</v>
      </c>
      <c r="I9094" s="5">
        <f t="shared" ref="I9094:I9157" si="285">F9094*G9094</f>
        <v>1.1893013232362026</v>
      </c>
    </row>
    <row r="9095" spans="1:9" ht="25" customHeight="1">
      <c r="A9095" s="1"/>
      <c r="B9095" s="1">
        <v>407</v>
      </c>
      <c r="C9095" s="13" t="s">
        <v>50</v>
      </c>
      <c r="D9095" s="4">
        <v>45382</v>
      </c>
      <c r="E9095" s="4">
        <v>45401</v>
      </c>
      <c r="F9095" s="5">
        <v>2.2255192878338326</v>
      </c>
      <c r="G9095" s="5">
        <f>'PG facts'!D63</f>
        <v>2</v>
      </c>
      <c r="H9095" s="5">
        <f t="shared" si="284"/>
        <v>4.9529361005204091</v>
      </c>
      <c r="I9095" s="5">
        <f t="shared" si="285"/>
        <v>4.4510385756676651</v>
      </c>
    </row>
    <row r="9096" spans="1:9" ht="25" customHeight="1">
      <c r="A9096" s="1"/>
      <c r="B9096" s="1">
        <v>407</v>
      </c>
      <c r="C9096" s="13" t="s">
        <v>50</v>
      </c>
      <c r="D9096" s="4">
        <v>45473</v>
      </c>
      <c r="E9096" s="4">
        <v>45503</v>
      </c>
      <c r="F9096" s="5">
        <v>1.3726160091641626</v>
      </c>
      <c r="G9096" s="5">
        <f>'PG facts'!D70</f>
        <v>2</v>
      </c>
      <c r="H9096" s="5">
        <f t="shared" si="284"/>
        <v>1.8840747086137526</v>
      </c>
      <c r="I9096" s="5">
        <f t="shared" si="285"/>
        <v>2.7452320183283252</v>
      </c>
    </row>
    <row r="9097" spans="1:9" ht="25" customHeight="1">
      <c r="A9097" s="1"/>
      <c r="B9097" s="1">
        <v>407</v>
      </c>
      <c r="C9097" s="13" t="s">
        <v>50</v>
      </c>
      <c r="D9097" s="4">
        <v>45565</v>
      </c>
      <c r="E9097" s="4">
        <v>45583</v>
      </c>
      <c r="F9097" s="5">
        <v>2.2805943792830297</v>
      </c>
      <c r="G9097" s="5">
        <f>'PG facts'!D77</f>
        <v>5</v>
      </c>
      <c r="H9097" s="5">
        <f t="shared" si="284"/>
        <v>5.2011107228173472</v>
      </c>
      <c r="I9097" s="5">
        <f t="shared" si="285"/>
        <v>11.402971896415149</v>
      </c>
    </row>
    <row r="9098" spans="1:9" ht="25" customHeight="1">
      <c r="A9098" s="1"/>
      <c r="B9098" s="1">
        <v>407</v>
      </c>
      <c r="C9098" s="13" t="s">
        <v>50</v>
      </c>
      <c r="D9098" s="4">
        <v>45657</v>
      </c>
      <c r="E9098" s="4">
        <v>45679</v>
      </c>
      <c r="F9098" s="5">
        <v>2.6501995362399722</v>
      </c>
      <c r="G9098" s="5">
        <f>'PG facts'!D84</f>
        <v>2</v>
      </c>
      <c r="H9098" s="5">
        <f t="shared" si="284"/>
        <v>7.0235575818865632</v>
      </c>
      <c r="I9098" s="5">
        <f t="shared" si="285"/>
        <v>5.3003990724799444</v>
      </c>
    </row>
    <row r="9099" spans="1:9" ht="25" customHeight="1">
      <c r="A9099" s="1"/>
      <c r="B9099" s="1">
        <v>407</v>
      </c>
      <c r="C9099" s="13" t="s">
        <v>50</v>
      </c>
      <c r="D9099" s="4">
        <v>45747</v>
      </c>
      <c r="E9099" s="4">
        <v>45771</v>
      </c>
      <c r="F9099" s="5">
        <v>2.7872397144634409</v>
      </c>
      <c r="G9099" s="5">
        <f>'PG facts'!D91</f>
        <v>1</v>
      </c>
      <c r="H9099" s="5">
        <f t="shared" si="284"/>
        <v>7.7687052258822433</v>
      </c>
      <c r="I9099" s="5">
        <f t="shared" si="285"/>
        <v>2.7872397144634409</v>
      </c>
    </row>
    <row r="9100" spans="1:9" ht="25" customHeight="1">
      <c r="A9100" s="1"/>
      <c r="B9100" s="1">
        <v>407</v>
      </c>
      <c r="C9100" s="13" t="s">
        <v>50</v>
      </c>
      <c r="D9100" s="4">
        <v>45838</v>
      </c>
      <c r="E9100" s="4">
        <v>45867</v>
      </c>
      <c r="F9100" s="5">
        <v>3.7498513143808809</v>
      </c>
      <c r="G9100" s="5">
        <f>'PG facts'!D98</f>
        <v>-1</v>
      </c>
      <c r="H9100" s="5">
        <f t="shared" si="284"/>
        <v>14.06138487996402</v>
      </c>
      <c r="I9100" s="5">
        <f t="shared" si="285"/>
        <v>-3.7498513143808809</v>
      </c>
    </row>
    <row r="9101" spans="1:9" ht="25" customHeight="1">
      <c r="A9101" s="1"/>
      <c r="B9101" s="1">
        <v>407</v>
      </c>
      <c r="C9101" s="13" t="s">
        <v>50</v>
      </c>
      <c r="D9101" s="4">
        <v>45930</v>
      </c>
      <c r="E9101" s="4">
        <v>45954</v>
      </c>
      <c r="F9101" s="5">
        <v>3.2332744751814912</v>
      </c>
      <c r="G9101" s="5">
        <f>'PG facts'!D105</f>
        <v>1</v>
      </c>
      <c r="H9101" s="5">
        <f t="shared" si="284"/>
        <v>10.454063831860148</v>
      </c>
      <c r="I9101" s="5">
        <f t="shared" si="285"/>
        <v>3.2332744751814912</v>
      </c>
    </row>
    <row r="9102" spans="1:9" ht="25" customHeight="1">
      <c r="A9102" s="1"/>
      <c r="B9102" s="1">
        <v>408</v>
      </c>
      <c r="C9102" s="13" t="s">
        <v>47</v>
      </c>
      <c r="D9102" s="4">
        <v>44651</v>
      </c>
      <c r="E9102" s="4">
        <v>44671</v>
      </c>
      <c r="F9102" s="5">
        <v>3.5989104881054779</v>
      </c>
      <c r="G9102" s="5">
        <f>'PG facts'!D7</f>
        <v>1</v>
      </c>
      <c r="H9102" s="5">
        <f t="shared" si="284"/>
        <v>12.952156701395609</v>
      </c>
      <c r="I9102" s="5">
        <f t="shared" si="285"/>
        <v>3.5989104881054779</v>
      </c>
    </row>
    <row r="9103" spans="1:9" ht="25" customHeight="1">
      <c r="A9103" s="1"/>
      <c r="B9103" s="1">
        <v>408</v>
      </c>
      <c r="C9103" s="13" t="s">
        <v>47</v>
      </c>
      <c r="D9103" s="4">
        <v>44742</v>
      </c>
      <c r="E9103" s="4">
        <v>44771</v>
      </c>
      <c r="F9103" s="5">
        <v>-3.7966210073037132E-2</v>
      </c>
      <c r="G9103" s="5">
        <f>'PG facts'!D14</f>
        <v>-2</v>
      </c>
      <c r="H9103" s="5">
        <f t="shared" si="284"/>
        <v>1.4414331073099862E-3</v>
      </c>
      <c r="I9103" s="5">
        <f t="shared" si="285"/>
        <v>7.5932420146074264E-2</v>
      </c>
    </row>
    <row r="9104" spans="1:9" ht="25" customHeight="1">
      <c r="A9104" s="1"/>
      <c r="B9104" s="1">
        <v>408</v>
      </c>
      <c r="C9104" s="13" t="s">
        <v>47</v>
      </c>
      <c r="D9104" s="4">
        <v>44834</v>
      </c>
      <c r="E9104" s="4">
        <v>44853</v>
      </c>
      <c r="F9104" s="5">
        <v>-0.97428175390660288</v>
      </c>
      <c r="G9104" s="5">
        <f>'PG facts'!D21</f>
        <v>1</v>
      </c>
      <c r="H9104" s="5">
        <f t="shared" si="284"/>
        <v>0.94922493599532631</v>
      </c>
      <c r="I9104" s="5">
        <f t="shared" si="285"/>
        <v>-0.97428175390660288</v>
      </c>
    </row>
    <row r="9105" spans="1:9" ht="25" customHeight="1">
      <c r="A9105" s="1"/>
      <c r="B9105" s="1">
        <v>408</v>
      </c>
      <c r="C9105" s="13" t="s">
        <v>47</v>
      </c>
      <c r="D9105" s="4">
        <v>44926</v>
      </c>
      <c r="E9105" s="4">
        <v>44945</v>
      </c>
      <c r="F9105" s="5">
        <v>-1.7083333333333339</v>
      </c>
      <c r="G9105" s="5">
        <f>'PG facts'!D28</f>
        <v>-8</v>
      </c>
      <c r="H9105" s="5">
        <f t="shared" si="284"/>
        <v>2.9184027777777799</v>
      </c>
      <c r="I9105" s="5">
        <f t="shared" si="285"/>
        <v>13.666666666666671</v>
      </c>
    </row>
    <row r="9106" spans="1:9" ht="25" customHeight="1">
      <c r="A9106" s="1"/>
      <c r="B9106" s="1">
        <v>408</v>
      </c>
      <c r="C9106" s="13" t="s">
        <v>47</v>
      </c>
      <c r="D9106" s="4">
        <v>45016</v>
      </c>
      <c r="E9106" s="4">
        <v>45037</v>
      </c>
      <c r="F9106" s="5">
        <v>-0.51383557261676094</v>
      </c>
      <c r="G9106" s="5">
        <f>'PG facts'!D35</f>
        <v>-1</v>
      </c>
      <c r="H9106" s="5">
        <f t="shared" si="284"/>
        <v>0.26402699568639459</v>
      </c>
      <c r="I9106" s="5">
        <f t="shared" si="285"/>
        <v>0.51383557261676094</v>
      </c>
    </row>
    <row r="9107" spans="1:9" ht="25" customHeight="1">
      <c r="A9107" s="1"/>
      <c r="B9107" s="1">
        <v>408</v>
      </c>
      <c r="C9107" s="13" t="s">
        <v>47</v>
      </c>
      <c r="D9107" s="4">
        <v>45107</v>
      </c>
      <c r="E9107" s="4">
        <v>45135</v>
      </c>
      <c r="F9107" s="5">
        <v>-0.38380425982749156</v>
      </c>
      <c r="G9107" s="5">
        <f>'PG facts'!D42</f>
        <v>-1</v>
      </c>
      <c r="H9107" s="5">
        <f t="shared" si="284"/>
        <v>0.14730570986172864</v>
      </c>
      <c r="I9107" s="5">
        <f t="shared" si="285"/>
        <v>0.38380425982749156</v>
      </c>
    </row>
    <row r="9108" spans="1:9" ht="25" customHeight="1">
      <c r="A9108" s="1"/>
      <c r="B9108" s="1">
        <v>408</v>
      </c>
      <c r="C9108" s="13" t="s">
        <v>47</v>
      </c>
      <c r="D9108" s="4">
        <v>45199</v>
      </c>
      <c r="E9108" s="4">
        <v>45217</v>
      </c>
      <c r="F9108" s="5">
        <v>1.1893013232362026</v>
      </c>
      <c r="G9108" s="5">
        <f>'PG facts'!D49</f>
        <v>-2</v>
      </c>
      <c r="H9108" s="5">
        <f t="shared" si="284"/>
        <v>1.4144376374513825</v>
      </c>
      <c r="I9108" s="5">
        <f t="shared" si="285"/>
        <v>-2.3786026464724053</v>
      </c>
    </row>
    <row r="9109" spans="1:9" ht="25" customHeight="1">
      <c r="A9109" s="1"/>
      <c r="B9109" s="1">
        <v>408</v>
      </c>
      <c r="C9109" s="13" t="s">
        <v>47</v>
      </c>
      <c r="D9109" s="4">
        <v>45291</v>
      </c>
      <c r="E9109" s="4">
        <v>45314</v>
      </c>
      <c r="F9109" s="5">
        <v>2.2255192878338326</v>
      </c>
      <c r="G9109" s="5">
        <f>'PG facts'!D56</f>
        <v>1</v>
      </c>
      <c r="H9109" s="5">
        <f t="shared" si="284"/>
        <v>4.9529361005204091</v>
      </c>
      <c r="I9109" s="5">
        <f t="shared" si="285"/>
        <v>2.2255192878338326</v>
      </c>
    </row>
    <row r="9110" spans="1:9" ht="25" customHeight="1">
      <c r="A9110" s="1"/>
      <c r="B9110" s="1">
        <v>408</v>
      </c>
      <c r="C9110" s="13" t="s">
        <v>47</v>
      </c>
      <c r="D9110" s="4">
        <v>45382</v>
      </c>
      <c r="E9110" s="4">
        <v>45401</v>
      </c>
      <c r="F9110" s="5">
        <v>1.3726160091641626</v>
      </c>
      <c r="G9110" s="5">
        <f>'PG facts'!D63</f>
        <v>2</v>
      </c>
      <c r="H9110" s="5">
        <f t="shared" si="284"/>
        <v>1.8840747086137526</v>
      </c>
      <c r="I9110" s="5">
        <f t="shared" si="285"/>
        <v>2.7452320183283252</v>
      </c>
    </row>
    <row r="9111" spans="1:9" ht="25" customHeight="1">
      <c r="A9111" s="1"/>
      <c r="B9111" s="1">
        <v>408</v>
      </c>
      <c r="C9111" s="13" t="s">
        <v>47</v>
      </c>
      <c r="D9111" s="4">
        <v>45473</v>
      </c>
      <c r="E9111" s="4">
        <v>45503</v>
      </c>
      <c r="F9111" s="5">
        <v>2.2805943792830297</v>
      </c>
      <c r="G9111" s="5">
        <f>'PG facts'!D70</f>
        <v>2</v>
      </c>
      <c r="H9111" s="5">
        <f t="shared" si="284"/>
        <v>5.2011107228173472</v>
      </c>
      <c r="I9111" s="5">
        <f t="shared" si="285"/>
        <v>4.5611887585660593</v>
      </c>
    </row>
    <row r="9112" spans="1:9" ht="25" customHeight="1">
      <c r="A9112" s="1"/>
      <c r="B9112" s="1">
        <v>408</v>
      </c>
      <c r="C9112" s="13" t="s">
        <v>47</v>
      </c>
      <c r="D9112" s="4">
        <v>45565</v>
      </c>
      <c r="E9112" s="4">
        <v>45583</v>
      </c>
      <c r="F9112" s="5">
        <v>2.6501995362399722</v>
      </c>
      <c r="G9112" s="5">
        <f>'PG facts'!D77</f>
        <v>5</v>
      </c>
      <c r="H9112" s="5">
        <f t="shared" si="284"/>
        <v>7.0235575818865632</v>
      </c>
      <c r="I9112" s="5">
        <f t="shared" si="285"/>
        <v>13.250997681199861</v>
      </c>
    </row>
    <row r="9113" spans="1:9" ht="25" customHeight="1">
      <c r="A9113" s="1"/>
      <c r="B9113" s="1">
        <v>408</v>
      </c>
      <c r="C9113" s="13" t="s">
        <v>47</v>
      </c>
      <c r="D9113" s="4">
        <v>45657</v>
      </c>
      <c r="E9113" s="4">
        <v>45679</v>
      </c>
      <c r="F9113" s="5">
        <v>2.7872397144634409</v>
      </c>
      <c r="G9113" s="5">
        <f>'PG facts'!D84</f>
        <v>2</v>
      </c>
      <c r="H9113" s="5">
        <f t="shared" si="284"/>
        <v>7.7687052258822433</v>
      </c>
      <c r="I9113" s="5">
        <f t="shared" si="285"/>
        <v>5.5744794289268818</v>
      </c>
    </row>
    <row r="9114" spans="1:9" ht="25" customHeight="1">
      <c r="A9114" s="1"/>
      <c r="B9114" s="1">
        <v>408</v>
      </c>
      <c r="C9114" s="13" t="s">
        <v>47</v>
      </c>
      <c r="D9114" s="4">
        <v>45747</v>
      </c>
      <c r="E9114" s="4">
        <v>45771</v>
      </c>
      <c r="F9114" s="5">
        <v>3.7498513143808809</v>
      </c>
      <c r="G9114" s="5">
        <f>'PG facts'!D91</f>
        <v>1</v>
      </c>
      <c r="H9114" s="5">
        <f t="shared" si="284"/>
        <v>14.06138487996402</v>
      </c>
      <c r="I9114" s="5">
        <f t="shared" si="285"/>
        <v>3.7498513143808809</v>
      </c>
    </row>
    <row r="9115" spans="1:9" ht="25" customHeight="1">
      <c r="A9115" s="1"/>
      <c r="B9115" s="1">
        <v>408</v>
      </c>
      <c r="C9115" s="13" t="s">
        <v>47</v>
      </c>
      <c r="D9115" s="4">
        <v>45838</v>
      </c>
      <c r="E9115" s="4">
        <v>45867</v>
      </c>
      <c r="F9115" s="5">
        <v>3.2332744751814912</v>
      </c>
      <c r="G9115" s="5">
        <f>'PG facts'!D98</f>
        <v>-1</v>
      </c>
      <c r="H9115" s="5">
        <f t="shared" si="284"/>
        <v>10.454063831860148</v>
      </c>
      <c r="I9115" s="5">
        <f t="shared" si="285"/>
        <v>-3.2332744751814912</v>
      </c>
    </row>
    <row r="9116" spans="1:9" ht="25" customHeight="1">
      <c r="A9116" s="1"/>
      <c r="B9116" s="1">
        <v>408</v>
      </c>
      <c r="C9116" s="13" t="s">
        <v>47</v>
      </c>
      <c r="D9116" s="4">
        <v>45930</v>
      </c>
      <c r="E9116" s="4">
        <v>45954</v>
      </c>
      <c r="F9116" s="5">
        <v>2.9967230915401322</v>
      </c>
      <c r="G9116" s="5">
        <f>'PG facts'!D105</f>
        <v>1</v>
      </c>
      <c r="H9116" s="5">
        <f t="shared" si="284"/>
        <v>8.9803492873698474</v>
      </c>
      <c r="I9116" s="5">
        <f t="shared" si="285"/>
        <v>2.9967230915401322</v>
      </c>
    </row>
    <row r="9117" spans="1:9" ht="25" customHeight="1">
      <c r="A9117" s="1"/>
      <c r="B9117" s="1">
        <v>408</v>
      </c>
      <c r="C9117" s="13" t="s">
        <v>50</v>
      </c>
      <c r="D9117" s="4">
        <v>44742</v>
      </c>
      <c r="E9117" s="4">
        <v>44771</v>
      </c>
      <c r="F9117" s="5">
        <v>3.5989104881054779</v>
      </c>
      <c r="G9117" s="5">
        <f>'PG facts'!D14</f>
        <v>-2</v>
      </c>
      <c r="H9117" s="5">
        <f t="shared" si="284"/>
        <v>12.952156701395609</v>
      </c>
      <c r="I9117" s="5">
        <f t="shared" si="285"/>
        <v>-7.1978209762109557</v>
      </c>
    </row>
    <row r="9118" spans="1:9" ht="25" customHeight="1">
      <c r="A9118" s="1"/>
      <c r="B9118" s="1">
        <v>408</v>
      </c>
      <c r="C9118" s="13" t="s">
        <v>50</v>
      </c>
      <c r="D9118" s="4">
        <v>44834</v>
      </c>
      <c r="E9118" s="4">
        <v>44853</v>
      </c>
      <c r="F9118" s="5">
        <v>-3.7966210073037132E-2</v>
      </c>
      <c r="G9118" s="5">
        <f>'PG facts'!D21</f>
        <v>1</v>
      </c>
      <c r="H9118" s="5">
        <f t="shared" si="284"/>
        <v>1.4414331073099862E-3</v>
      </c>
      <c r="I9118" s="5">
        <f t="shared" si="285"/>
        <v>-3.7966210073037132E-2</v>
      </c>
    </row>
    <row r="9119" spans="1:9" ht="25" customHeight="1">
      <c r="A9119" s="1"/>
      <c r="B9119" s="1">
        <v>408</v>
      </c>
      <c r="C9119" s="13" t="s">
        <v>50</v>
      </c>
      <c r="D9119" s="4">
        <v>44926</v>
      </c>
      <c r="E9119" s="4">
        <v>44945</v>
      </c>
      <c r="F9119" s="5">
        <v>-0.97428175390660288</v>
      </c>
      <c r="G9119" s="5">
        <f>'PG facts'!D28</f>
        <v>-8</v>
      </c>
      <c r="H9119" s="5">
        <f t="shared" si="284"/>
        <v>0.94922493599532631</v>
      </c>
      <c r="I9119" s="5">
        <f t="shared" si="285"/>
        <v>7.794254031252823</v>
      </c>
    </row>
    <row r="9120" spans="1:9" ht="25" customHeight="1">
      <c r="A9120" s="1"/>
      <c r="B9120" s="1">
        <v>408</v>
      </c>
      <c r="C9120" s="13" t="s">
        <v>50</v>
      </c>
      <c r="D9120" s="4">
        <v>45016</v>
      </c>
      <c r="E9120" s="4">
        <v>45037</v>
      </c>
      <c r="F9120" s="5">
        <v>-1.7083333333333339</v>
      </c>
      <c r="G9120" s="5">
        <f>'PG facts'!D35</f>
        <v>-1</v>
      </c>
      <c r="H9120" s="5">
        <f t="shared" si="284"/>
        <v>2.9184027777777799</v>
      </c>
      <c r="I9120" s="5">
        <f t="shared" si="285"/>
        <v>1.7083333333333339</v>
      </c>
    </row>
    <row r="9121" spans="1:9" ht="25" customHeight="1">
      <c r="A9121" s="1"/>
      <c r="B9121" s="1">
        <v>408</v>
      </c>
      <c r="C9121" s="13" t="s">
        <v>50</v>
      </c>
      <c r="D9121" s="4">
        <v>45107</v>
      </c>
      <c r="E9121" s="4">
        <v>45135</v>
      </c>
      <c r="F9121" s="5">
        <v>-0.51383557261676094</v>
      </c>
      <c r="G9121" s="5">
        <f>'PG facts'!D42</f>
        <v>-1</v>
      </c>
      <c r="H9121" s="5">
        <f t="shared" si="284"/>
        <v>0.26402699568639459</v>
      </c>
      <c r="I9121" s="5">
        <f t="shared" si="285"/>
        <v>0.51383557261676094</v>
      </c>
    </row>
    <row r="9122" spans="1:9" ht="25" customHeight="1">
      <c r="A9122" s="1"/>
      <c r="B9122" s="1">
        <v>408</v>
      </c>
      <c r="C9122" s="13" t="s">
        <v>50</v>
      </c>
      <c r="D9122" s="4">
        <v>45199</v>
      </c>
      <c r="E9122" s="4">
        <v>45217</v>
      </c>
      <c r="F9122" s="5">
        <v>-0.38380425982749156</v>
      </c>
      <c r="G9122" s="5">
        <f>'PG facts'!D49</f>
        <v>-2</v>
      </c>
      <c r="H9122" s="5">
        <f t="shared" si="284"/>
        <v>0.14730570986172864</v>
      </c>
      <c r="I9122" s="5">
        <f t="shared" si="285"/>
        <v>0.76760851965498311</v>
      </c>
    </row>
    <row r="9123" spans="1:9" ht="25" customHeight="1">
      <c r="A9123" s="1"/>
      <c r="B9123" s="1">
        <v>408</v>
      </c>
      <c r="C9123" s="13" t="s">
        <v>50</v>
      </c>
      <c r="D9123" s="4">
        <v>45291</v>
      </c>
      <c r="E9123" s="4">
        <v>45314</v>
      </c>
      <c r="F9123" s="5">
        <v>1.1893013232362026</v>
      </c>
      <c r="G9123" s="5">
        <f>'PG facts'!D56</f>
        <v>1</v>
      </c>
      <c r="H9123" s="5">
        <f t="shared" si="284"/>
        <v>1.4144376374513825</v>
      </c>
      <c r="I9123" s="5">
        <f t="shared" si="285"/>
        <v>1.1893013232362026</v>
      </c>
    </row>
    <row r="9124" spans="1:9" ht="25" customHeight="1">
      <c r="A9124" s="1"/>
      <c r="B9124" s="1">
        <v>408</v>
      </c>
      <c r="C9124" s="13" t="s">
        <v>50</v>
      </c>
      <c r="D9124" s="4">
        <v>45382</v>
      </c>
      <c r="E9124" s="4">
        <v>45401</v>
      </c>
      <c r="F9124" s="5">
        <v>2.2255192878338326</v>
      </c>
      <c r="G9124" s="5">
        <f>'PG facts'!D63</f>
        <v>2</v>
      </c>
      <c r="H9124" s="5">
        <f t="shared" si="284"/>
        <v>4.9529361005204091</v>
      </c>
      <c r="I9124" s="5">
        <f t="shared" si="285"/>
        <v>4.4510385756676651</v>
      </c>
    </row>
    <row r="9125" spans="1:9" ht="25" customHeight="1">
      <c r="A9125" s="1"/>
      <c r="B9125" s="1">
        <v>408</v>
      </c>
      <c r="C9125" s="13" t="s">
        <v>50</v>
      </c>
      <c r="D9125" s="4">
        <v>45473</v>
      </c>
      <c r="E9125" s="4">
        <v>45503</v>
      </c>
      <c r="F9125" s="5">
        <v>1.3726160091641626</v>
      </c>
      <c r="G9125" s="5">
        <f>'PG facts'!D70</f>
        <v>2</v>
      </c>
      <c r="H9125" s="5">
        <f t="shared" si="284"/>
        <v>1.8840747086137526</v>
      </c>
      <c r="I9125" s="5">
        <f t="shared" si="285"/>
        <v>2.7452320183283252</v>
      </c>
    </row>
    <row r="9126" spans="1:9" ht="25" customHeight="1">
      <c r="A9126" s="1"/>
      <c r="B9126" s="1">
        <v>408</v>
      </c>
      <c r="C9126" s="13" t="s">
        <v>50</v>
      </c>
      <c r="D9126" s="4">
        <v>45565</v>
      </c>
      <c r="E9126" s="4">
        <v>45583</v>
      </c>
      <c r="F9126" s="5">
        <v>2.2805943792830297</v>
      </c>
      <c r="G9126" s="5">
        <f>'PG facts'!D77</f>
        <v>5</v>
      </c>
      <c r="H9126" s="5">
        <f t="shared" si="284"/>
        <v>5.2011107228173472</v>
      </c>
      <c r="I9126" s="5">
        <f t="shared" si="285"/>
        <v>11.402971896415149</v>
      </c>
    </row>
    <row r="9127" spans="1:9" ht="25" customHeight="1">
      <c r="A9127" s="1"/>
      <c r="B9127" s="1">
        <v>408</v>
      </c>
      <c r="C9127" s="13" t="s">
        <v>50</v>
      </c>
      <c r="D9127" s="4">
        <v>45657</v>
      </c>
      <c r="E9127" s="4">
        <v>45679</v>
      </c>
      <c r="F9127" s="5">
        <v>2.6501995362399722</v>
      </c>
      <c r="G9127" s="5">
        <f>'PG facts'!D84</f>
        <v>2</v>
      </c>
      <c r="H9127" s="5">
        <f t="shared" si="284"/>
        <v>7.0235575818865632</v>
      </c>
      <c r="I9127" s="5">
        <f t="shared" si="285"/>
        <v>5.3003990724799444</v>
      </c>
    </row>
    <row r="9128" spans="1:9" ht="25" customHeight="1">
      <c r="A9128" s="1"/>
      <c r="B9128" s="1">
        <v>408</v>
      </c>
      <c r="C9128" s="13" t="s">
        <v>50</v>
      </c>
      <c r="D9128" s="4">
        <v>45747</v>
      </c>
      <c r="E9128" s="4">
        <v>45771</v>
      </c>
      <c r="F9128" s="5">
        <v>2.7872397144634409</v>
      </c>
      <c r="G9128" s="5">
        <f>'PG facts'!D91</f>
        <v>1</v>
      </c>
      <c r="H9128" s="5">
        <f t="shared" si="284"/>
        <v>7.7687052258822433</v>
      </c>
      <c r="I9128" s="5">
        <f t="shared" si="285"/>
        <v>2.7872397144634409</v>
      </c>
    </row>
    <row r="9129" spans="1:9" ht="25" customHeight="1">
      <c r="A9129" s="1"/>
      <c r="B9129" s="1">
        <v>408</v>
      </c>
      <c r="C9129" s="13" t="s">
        <v>50</v>
      </c>
      <c r="D9129" s="4">
        <v>45838</v>
      </c>
      <c r="E9129" s="4">
        <v>45867</v>
      </c>
      <c r="F9129" s="5">
        <v>3.7498513143808809</v>
      </c>
      <c r="G9129" s="5">
        <f>'PG facts'!D98</f>
        <v>-1</v>
      </c>
      <c r="H9129" s="5">
        <f t="shared" si="284"/>
        <v>14.06138487996402</v>
      </c>
      <c r="I9129" s="5">
        <f t="shared" si="285"/>
        <v>-3.7498513143808809</v>
      </c>
    </row>
    <row r="9130" spans="1:9" ht="25" customHeight="1">
      <c r="A9130" s="1"/>
      <c r="B9130" s="1">
        <v>408</v>
      </c>
      <c r="C9130" s="13" t="s">
        <v>50</v>
      </c>
      <c r="D9130" s="4">
        <v>45930</v>
      </c>
      <c r="E9130" s="4">
        <v>45954</v>
      </c>
      <c r="F9130" s="5">
        <v>3.2332744751814912</v>
      </c>
      <c r="G9130" s="5">
        <f>'PG facts'!D105</f>
        <v>1</v>
      </c>
      <c r="H9130" s="5">
        <f t="shared" si="284"/>
        <v>10.454063831860148</v>
      </c>
      <c r="I9130" s="5">
        <f t="shared" si="285"/>
        <v>3.2332744751814912</v>
      </c>
    </row>
    <row r="9131" spans="1:9" ht="25" customHeight="1">
      <c r="A9131" s="1"/>
      <c r="B9131" s="1">
        <v>408</v>
      </c>
      <c r="C9131" s="13" t="s">
        <v>50</v>
      </c>
      <c r="D9131" s="4">
        <v>46022</v>
      </c>
      <c r="E9131" s="4">
        <v>46045</v>
      </c>
      <c r="F9131" s="5">
        <v>2.9967230915401322</v>
      </c>
      <c r="G9131" s="5">
        <f>'PG facts'!D112</f>
        <v>-2</v>
      </c>
      <c r="H9131" s="5">
        <f t="shared" si="284"/>
        <v>8.9803492873698474</v>
      </c>
      <c r="I9131" s="5">
        <f t="shared" si="285"/>
        <v>-5.9934461830802643</v>
      </c>
    </row>
    <row r="9132" spans="1:9" ht="25" customHeight="1">
      <c r="A9132" s="1"/>
      <c r="B9132" s="1">
        <v>409</v>
      </c>
      <c r="C9132" s="13" t="s">
        <v>47</v>
      </c>
      <c r="D9132" s="4">
        <v>44651</v>
      </c>
      <c r="E9132" s="4">
        <v>44671</v>
      </c>
      <c r="F9132" s="5">
        <v>3.5989104881054779</v>
      </c>
      <c r="G9132" s="5">
        <f>'PG facts'!D7</f>
        <v>1</v>
      </c>
      <c r="H9132" s="5">
        <f t="shared" si="284"/>
        <v>12.952156701395609</v>
      </c>
      <c r="I9132" s="5">
        <f t="shared" si="285"/>
        <v>3.5989104881054779</v>
      </c>
    </row>
    <row r="9133" spans="1:9" ht="25" customHeight="1">
      <c r="A9133" s="1"/>
      <c r="B9133" s="1">
        <v>409</v>
      </c>
      <c r="C9133" s="13" t="s">
        <v>47</v>
      </c>
      <c r="D9133" s="4">
        <v>44742</v>
      </c>
      <c r="E9133" s="4">
        <v>44771</v>
      </c>
      <c r="F9133" s="5">
        <v>-3.7966210073037132E-2</v>
      </c>
      <c r="G9133" s="5">
        <f>'PG facts'!D14</f>
        <v>-2</v>
      </c>
      <c r="H9133" s="5">
        <f t="shared" si="284"/>
        <v>1.4414331073099862E-3</v>
      </c>
      <c r="I9133" s="5">
        <f t="shared" si="285"/>
        <v>7.5932420146074264E-2</v>
      </c>
    </row>
    <row r="9134" spans="1:9" ht="25" customHeight="1">
      <c r="A9134" s="1"/>
      <c r="B9134" s="1">
        <v>409</v>
      </c>
      <c r="C9134" s="13" t="s">
        <v>47</v>
      </c>
      <c r="D9134" s="4">
        <v>44834</v>
      </c>
      <c r="E9134" s="4">
        <v>44853</v>
      </c>
      <c r="F9134" s="5">
        <v>-0.97428175390660288</v>
      </c>
      <c r="G9134" s="5">
        <f>'PG facts'!D21</f>
        <v>1</v>
      </c>
      <c r="H9134" s="5">
        <f t="shared" si="284"/>
        <v>0.94922493599532631</v>
      </c>
      <c r="I9134" s="5">
        <f t="shared" si="285"/>
        <v>-0.97428175390660288</v>
      </c>
    </row>
    <row r="9135" spans="1:9" ht="25" customHeight="1">
      <c r="A9135" s="1"/>
      <c r="B9135" s="1">
        <v>409</v>
      </c>
      <c r="C9135" s="13" t="s">
        <v>47</v>
      </c>
      <c r="D9135" s="4">
        <v>44926</v>
      </c>
      <c r="E9135" s="4">
        <v>44945</v>
      </c>
      <c r="F9135" s="5">
        <v>-1.7083333333333339</v>
      </c>
      <c r="G9135" s="5">
        <f>'PG facts'!D28</f>
        <v>-8</v>
      </c>
      <c r="H9135" s="5">
        <f t="shared" si="284"/>
        <v>2.9184027777777799</v>
      </c>
      <c r="I9135" s="5">
        <f t="shared" si="285"/>
        <v>13.666666666666671</v>
      </c>
    </row>
    <row r="9136" spans="1:9" ht="25" customHeight="1">
      <c r="A9136" s="1"/>
      <c r="B9136" s="1">
        <v>409</v>
      </c>
      <c r="C9136" s="13" t="s">
        <v>47</v>
      </c>
      <c r="D9136" s="4">
        <v>45016</v>
      </c>
      <c r="E9136" s="4">
        <v>45037</v>
      </c>
      <c r="F9136" s="5">
        <v>-0.51383557261676094</v>
      </c>
      <c r="G9136" s="5">
        <f>'PG facts'!D35</f>
        <v>-1</v>
      </c>
      <c r="H9136" s="5">
        <f t="shared" si="284"/>
        <v>0.26402699568639459</v>
      </c>
      <c r="I9136" s="5">
        <f t="shared" si="285"/>
        <v>0.51383557261676094</v>
      </c>
    </row>
    <row r="9137" spans="1:9" ht="25" customHeight="1">
      <c r="A9137" s="1"/>
      <c r="B9137" s="1">
        <v>409</v>
      </c>
      <c r="C9137" s="13" t="s">
        <v>47</v>
      </c>
      <c r="D9137" s="4">
        <v>45107</v>
      </c>
      <c r="E9137" s="4">
        <v>45135</v>
      </c>
      <c r="F9137" s="5">
        <v>-0.38380425982749156</v>
      </c>
      <c r="G9137" s="5">
        <f>'PG facts'!D42</f>
        <v>-1</v>
      </c>
      <c r="H9137" s="5">
        <f t="shared" si="284"/>
        <v>0.14730570986172864</v>
      </c>
      <c r="I9137" s="5">
        <f t="shared" si="285"/>
        <v>0.38380425982749156</v>
      </c>
    </row>
    <row r="9138" spans="1:9" ht="25" customHeight="1">
      <c r="A9138" s="1"/>
      <c r="B9138" s="1">
        <v>409</v>
      </c>
      <c r="C9138" s="13" t="s">
        <v>47</v>
      </c>
      <c r="D9138" s="4">
        <v>45199</v>
      </c>
      <c r="E9138" s="4">
        <v>45217</v>
      </c>
      <c r="F9138" s="5">
        <v>1.1893013232362026</v>
      </c>
      <c r="G9138" s="5">
        <f>'PG facts'!D49</f>
        <v>-2</v>
      </c>
      <c r="H9138" s="5">
        <f t="shared" si="284"/>
        <v>1.4144376374513825</v>
      </c>
      <c r="I9138" s="5">
        <f t="shared" si="285"/>
        <v>-2.3786026464724053</v>
      </c>
    </row>
    <row r="9139" spans="1:9" ht="25" customHeight="1">
      <c r="A9139" s="1"/>
      <c r="B9139" s="1">
        <v>409</v>
      </c>
      <c r="C9139" s="13" t="s">
        <v>47</v>
      </c>
      <c r="D9139" s="4">
        <v>45291</v>
      </c>
      <c r="E9139" s="4">
        <v>45314</v>
      </c>
      <c r="F9139" s="5">
        <v>2.2255192878338326</v>
      </c>
      <c r="G9139" s="5">
        <f>'PG facts'!D56</f>
        <v>1</v>
      </c>
      <c r="H9139" s="5">
        <f t="shared" si="284"/>
        <v>4.9529361005204091</v>
      </c>
      <c r="I9139" s="5">
        <f t="shared" si="285"/>
        <v>2.2255192878338326</v>
      </c>
    </row>
    <row r="9140" spans="1:9" ht="25" customHeight="1">
      <c r="A9140" s="1"/>
      <c r="B9140" s="1">
        <v>409</v>
      </c>
      <c r="C9140" s="13" t="s">
        <v>47</v>
      </c>
      <c r="D9140" s="4">
        <v>45382</v>
      </c>
      <c r="E9140" s="4">
        <v>45401</v>
      </c>
      <c r="F9140" s="5">
        <v>1.3726160091641626</v>
      </c>
      <c r="G9140" s="5">
        <f>'PG facts'!D63</f>
        <v>2</v>
      </c>
      <c r="H9140" s="5">
        <f t="shared" si="284"/>
        <v>1.8840747086137526</v>
      </c>
      <c r="I9140" s="5">
        <f t="shared" si="285"/>
        <v>2.7452320183283252</v>
      </c>
    </row>
    <row r="9141" spans="1:9" ht="25" customHeight="1">
      <c r="A9141" s="1"/>
      <c r="B9141" s="1">
        <v>409</v>
      </c>
      <c r="C9141" s="13" t="s">
        <v>47</v>
      </c>
      <c r="D9141" s="4">
        <v>45473</v>
      </c>
      <c r="E9141" s="4">
        <v>45503</v>
      </c>
      <c r="F9141" s="5">
        <v>2.2805943792830297</v>
      </c>
      <c r="G9141" s="5">
        <f>'PG facts'!D70</f>
        <v>2</v>
      </c>
      <c r="H9141" s="5">
        <f t="shared" si="284"/>
        <v>5.2011107228173472</v>
      </c>
      <c r="I9141" s="5">
        <f t="shared" si="285"/>
        <v>4.5611887585660593</v>
      </c>
    </row>
    <row r="9142" spans="1:9" ht="25" customHeight="1">
      <c r="A9142" s="1"/>
      <c r="B9142" s="1">
        <v>409</v>
      </c>
      <c r="C9142" s="13" t="s">
        <v>47</v>
      </c>
      <c r="D9142" s="4">
        <v>45565</v>
      </c>
      <c r="E9142" s="4">
        <v>45583</v>
      </c>
      <c r="F9142" s="5">
        <v>2.6501995362399722</v>
      </c>
      <c r="G9142" s="5">
        <f>'PG facts'!D77</f>
        <v>5</v>
      </c>
      <c r="H9142" s="5">
        <f t="shared" si="284"/>
        <v>7.0235575818865632</v>
      </c>
      <c r="I9142" s="5">
        <f t="shared" si="285"/>
        <v>13.250997681199861</v>
      </c>
    </row>
    <row r="9143" spans="1:9" ht="25" customHeight="1">
      <c r="A9143" s="1"/>
      <c r="B9143" s="1">
        <v>409</v>
      </c>
      <c r="C9143" s="13" t="s">
        <v>47</v>
      </c>
      <c r="D9143" s="4">
        <v>45657</v>
      </c>
      <c r="E9143" s="4">
        <v>45679</v>
      </c>
      <c r="F9143" s="5">
        <v>2.7872397144634409</v>
      </c>
      <c r="G9143" s="5">
        <f>'PG facts'!D84</f>
        <v>2</v>
      </c>
      <c r="H9143" s="5">
        <f t="shared" si="284"/>
        <v>7.7687052258822433</v>
      </c>
      <c r="I9143" s="5">
        <f t="shared" si="285"/>
        <v>5.5744794289268818</v>
      </c>
    </row>
    <row r="9144" spans="1:9" ht="25" customHeight="1">
      <c r="A9144" s="1"/>
      <c r="B9144" s="1">
        <v>409</v>
      </c>
      <c r="C9144" s="13" t="s">
        <v>47</v>
      </c>
      <c r="D9144" s="4">
        <v>45747</v>
      </c>
      <c r="E9144" s="4">
        <v>45771</v>
      </c>
      <c r="F9144" s="5">
        <v>3.7498513143808809</v>
      </c>
      <c r="G9144" s="5">
        <f>'PG facts'!D91</f>
        <v>1</v>
      </c>
      <c r="H9144" s="5">
        <f t="shared" si="284"/>
        <v>14.06138487996402</v>
      </c>
      <c r="I9144" s="5">
        <f t="shared" si="285"/>
        <v>3.7498513143808809</v>
      </c>
    </row>
    <row r="9145" spans="1:9" ht="25" customHeight="1">
      <c r="A9145" s="1"/>
      <c r="B9145" s="1">
        <v>409</v>
      </c>
      <c r="C9145" s="13" t="s">
        <v>47</v>
      </c>
      <c r="D9145" s="4">
        <v>45838</v>
      </c>
      <c r="E9145" s="4">
        <v>45867</v>
      </c>
      <c r="F9145" s="5">
        <v>3.2332744751814912</v>
      </c>
      <c r="G9145" s="5">
        <f>'PG facts'!D98</f>
        <v>-1</v>
      </c>
      <c r="H9145" s="5">
        <f t="shared" si="284"/>
        <v>10.454063831860148</v>
      </c>
      <c r="I9145" s="5">
        <f t="shared" si="285"/>
        <v>-3.2332744751814912</v>
      </c>
    </row>
    <row r="9146" spans="1:9" ht="25" customHeight="1">
      <c r="A9146" s="1"/>
      <c r="B9146" s="1">
        <v>409</v>
      </c>
      <c r="C9146" s="13" t="s">
        <v>47</v>
      </c>
      <c r="D9146" s="4">
        <v>45930</v>
      </c>
      <c r="E9146" s="4">
        <v>45954</v>
      </c>
      <c r="F9146" s="5">
        <v>2.9967230915401322</v>
      </c>
      <c r="G9146" s="5">
        <f>'PG facts'!D105</f>
        <v>1</v>
      </c>
      <c r="H9146" s="5">
        <f t="shared" si="284"/>
        <v>8.9803492873698474</v>
      </c>
      <c r="I9146" s="5">
        <f t="shared" si="285"/>
        <v>2.9967230915401322</v>
      </c>
    </row>
    <row r="9147" spans="1:9" ht="25" customHeight="1">
      <c r="A9147" s="1"/>
      <c r="B9147" s="1">
        <v>409</v>
      </c>
      <c r="C9147" s="13" t="s">
        <v>47</v>
      </c>
      <c r="D9147" s="4">
        <v>46022</v>
      </c>
      <c r="E9147" s="4">
        <v>46045</v>
      </c>
      <c r="F9147" s="5">
        <v>2.1401264096209793</v>
      </c>
      <c r="G9147" s="5">
        <f>'PG facts'!D112</f>
        <v>-2</v>
      </c>
      <c r="H9147" s="5">
        <f t="shared" si="284"/>
        <v>4.5801410491571835</v>
      </c>
      <c r="I9147" s="5">
        <f t="shared" si="285"/>
        <v>-4.2802528192419587</v>
      </c>
    </row>
    <row r="9148" spans="1:9" ht="25" customHeight="1">
      <c r="A9148" s="1"/>
      <c r="B9148" s="1">
        <v>409</v>
      </c>
      <c r="C9148" s="13" t="s">
        <v>50</v>
      </c>
      <c r="D9148" s="4">
        <v>44742</v>
      </c>
      <c r="E9148" s="4">
        <v>44771</v>
      </c>
      <c r="F9148" s="5">
        <v>3.5989104881054779</v>
      </c>
      <c r="G9148" s="5">
        <f>'PG facts'!D14</f>
        <v>-2</v>
      </c>
      <c r="H9148" s="5">
        <f t="shared" si="284"/>
        <v>12.952156701395609</v>
      </c>
      <c r="I9148" s="5">
        <f t="shared" si="285"/>
        <v>-7.1978209762109557</v>
      </c>
    </row>
    <row r="9149" spans="1:9" ht="25" customHeight="1">
      <c r="A9149" s="1"/>
      <c r="B9149" s="1">
        <v>409</v>
      </c>
      <c r="C9149" s="13" t="s">
        <v>50</v>
      </c>
      <c r="D9149" s="4">
        <v>44834</v>
      </c>
      <c r="E9149" s="4">
        <v>44853</v>
      </c>
      <c r="F9149" s="5">
        <v>-3.7966210073037132E-2</v>
      </c>
      <c r="G9149" s="5">
        <f>'PG facts'!D21</f>
        <v>1</v>
      </c>
      <c r="H9149" s="5">
        <f t="shared" si="284"/>
        <v>1.4414331073099862E-3</v>
      </c>
      <c r="I9149" s="5">
        <f t="shared" si="285"/>
        <v>-3.7966210073037132E-2</v>
      </c>
    </row>
    <row r="9150" spans="1:9" ht="25" customHeight="1">
      <c r="A9150" s="1"/>
      <c r="B9150" s="1">
        <v>409</v>
      </c>
      <c r="C9150" s="13" t="s">
        <v>50</v>
      </c>
      <c r="D9150" s="4">
        <v>44926</v>
      </c>
      <c r="E9150" s="4">
        <v>44945</v>
      </c>
      <c r="F9150" s="5">
        <v>-0.97428175390660288</v>
      </c>
      <c r="G9150" s="5">
        <f>'PG facts'!D28</f>
        <v>-8</v>
      </c>
      <c r="H9150" s="5">
        <f t="shared" si="284"/>
        <v>0.94922493599532631</v>
      </c>
      <c r="I9150" s="5">
        <f t="shared" si="285"/>
        <v>7.794254031252823</v>
      </c>
    </row>
    <row r="9151" spans="1:9" ht="25" customHeight="1">
      <c r="A9151" s="1"/>
      <c r="B9151" s="1">
        <v>409</v>
      </c>
      <c r="C9151" s="13" t="s">
        <v>50</v>
      </c>
      <c r="D9151" s="4">
        <v>45016</v>
      </c>
      <c r="E9151" s="4">
        <v>45037</v>
      </c>
      <c r="F9151" s="5">
        <v>-1.7083333333333339</v>
      </c>
      <c r="G9151" s="5">
        <f>'PG facts'!D35</f>
        <v>-1</v>
      </c>
      <c r="H9151" s="5">
        <f t="shared" si="284"/>
        <v>2.9184027777777799</v>
      </c>
      <c r="I9151" s="5">
        <f t="shared" si="285"/>
        <v>1.7083333333333339</v>
      </c>
    </row>
    <row r="9152" spans="1:9" ht="25" customHeight="1">
      <c r="A9152" s="1"/>
      <c r="B9152" s="1">
        <v>409</v>
      </c>
      <c r="C9152" s="13" t="s">
        <v>50</v>
      </c>
      <c r="D9152" s="4">
        <v>45107</v>
      </c>
      <c r="E9152" s="4">
        <v>45135</v>
      </c>
      <c r="F9152" s="5">
        <v>-0.51383557261676094</v>
      </c>
      <c r="G9152" s="5">
        <f>'PG facts'!D42</f>
        <v>-1</v>
      </c>
      <c r="H9152" s="5">
        <f t="shared" si="284"/>
        <v>0.26402699568639459</v>
      </c>
      <c r="I9152" s="5">
        <f t="shared" si="285"/>
        <v>0.51383557261676094</v>
      </c>
    </row>
    <row r="9153" spans="1:9" ht="25" customHeight="1">
      <c r="A9153" s="1"/>
      <c r="B9153" s="1">
        <v>409</v>
      </c>
      <c r="C9153" s="13" t="s">
        <v>50</v>
      </c>
      <c r="D9153" s="4">
        <v>45199</v>
      </c>
      <c r="E9153" s="4">
        <v>45217</v>
      </c>
      <c r="F9153" s="5">
        <v>-0.38380425982749156</v>
      </c>
      <c r="G9153" s="5">
        <f>'PG facts'!D49</f>
        <v>-2</v>
      </c>
      <c r="H9153" s="5">
        <f t="shared" si="284"/>
        <v>0.14730570986172864</v>
      </c>
      <c r="I9153" s="5">
        <f t="shared" si="285"/>
        <v>0.76760851965498311</v>
      </c>
    </row>
    <row r="9154" spans="1:9" ht="25" customHeight="1">
      <c r="A9154" s="1"/>
      <c r="B9154" s="1">
        <v>409</v>
      </c>
      <c r="C9154" s="13" t="s">
        <v>50</v>
      </c>
      <c r="D9154" s="4">
        <v>45291</v>
      </c>
      <c r="E9154" s="4">
        <v>45314</v>
      </c>
      <c r="F9154" s="5">
        <v>1.1893013232362026</v>
      </c>
      <c r="G9154" s="5">
        <f>'PG facts'!D56</f>
        <v>1</v>
      </c>
      <c r="H9154" s="5">
        <f t="shared" si="284"/>
        <v>1.4144376374513825</v>
      </c>
      <c r="I9154" s="5">
        <f t="shared" si="285"/>
        <v>1.1893013232362026</v>
      </c>
    </row>
    <row r="9155" spans="1:9" ht="25" customHeight="1">
      <c r="A9155" s="1"/>
      <c r="B9155" s="1">
        <v>409</v>
      </c>
      <c r="C9155" s="13" t="s">
        <v>50</v>
      </c>
      <c r="D9155" s="4">
        <v>45382</v>
      </c>
      <c r="E9155" s="4">
        <v>45401</v>
      </c>
      <c r="F9155" s="5">
        <v>2.2255192878338326</v>
      </c>
      <c r="G9155" s="5">
        <f>'PG facts'!D63</f>
        <v>2</v>
      </c>
      <c r="H9155" s="5">
        <f t="shared" si="284"/>
        <v>4.9529361005204091</v>
      </c>
      <c r="I9155" s="5">
        <f t="shared" si="285"/>
        <v>4.4510385756676651</v>
      </c>
    </row>
    <row r="9156" spans="1:9" ht="25" customHeight="1">
      <c r="A9156" s="1"/>
      <c r="B9156" s="1">
        <v>409</v>
      </c>
      <c r="C9156" s="13" t="s">
        <v>50</v>
      </c>
      <c r="D9156" s="4">
        <v>45473</v>
      </c>
      <c r="E9156" s="4">
        <v>45503</v>
      </c>
      <c r="F9156" s="5">
        <v>1.3726160091641626</v>
      </c>
      <c r="G9156" s="5">
        <f>'PG facts'!D70</f>
        <v>2</v>
      </c>
      <c r="H9156" s="5">
        <f t="shared" si="284"/>
        <v>1.8840747086137526</v>
      </c>
      <c r="I9156" s="5">
        <f t="shared" si="285"/>
        <v>2.7452320183283252</v>
      </c>
    </row>
    <row r="9157" spans="1:9" ht="25" customHeight="1">
      <c r="A9157" s="1"/>
      <c r="B9157" s="1">
        <v>409</v>
      </c>
      <c r="C9157" s="13" t="s">
        <v>50</v>
      </c>
      <c r="D9157" s="4">
        <v>45565</v>
      </c>
      <c r="E9157" s="4">
        <v>45583</v>
      </c>
      <c r="F9157" s="5">
        <v>2.2805943792830297</v>
      </c>
      <c r="G9157" s="5">
        <f>'PG facts'!D77</f>
        <v>5</v>
      </c>
      <c r="H9157" s="5">
        <f t="shared" si="284"/>
        <v>5.2011107228173472</v>
      </c>
      <c r="I9157" s="5">
        <f t="shared" si="285"/>
        <v>11.402971896415149</v>
      </c>
    </row>
    <row r="9158" spans="1:9" ht="25" customHeight="1">
      <c r="A9158" s="1"/>
      <c r="B9158" s="1">
        <v>409</v>
      </c>
      <c r="C9158" s="13" t="s">
        <v>50</v>
      </c>
      <c r="D9158" s="4">
        <v>45657</v>
      </c>
      <c r="E9158" s="4">
        <v>45679</v>
      </c>
      <c r="F9158" s="5">
        <v>2.6501995362399722</v>
      </c>
      <c r="G9158" s="5">
        <f>'PG facts'!D84</f>
        <v>2</v>
      </c>
      <c r="H9158" s="5">
        <f t="shared" ref="H9158:H9221" si="286">F9158^2</f>
        <v>7.0235575818865632</v>
      </c>
      <c r="I9158" s="5">
        <f t="shared" ref="I9158:I9221" si="287">F9158*G9158</f>
        <v>5.3003990724799444</v>
      </c>
    </row>
    <row r="9159" spans="1:9" ht="25" customHeight="1">
      <c r="A9159" s="1"/>
      <c r="B9159" s="1">
        <v>409</v>
      </c>
      <c r="C9159" s="13" t="s">
        <v>50</v>
      </c>
      <c r="D9159" s="4">
        <v>45747</v>
      </c>
      <c r="E9159" s="4">
        <v>45771</v>
      </c>
      <c r="F9159" s="5">
        <v>2.7872397144634409</v>
      </c>
      <c r="G9159" s="5">
        <f>'PG facts'!D91</f>
        <v>1</v>
      </c>
      <c r="H9159" s="5">
        <f t="shared" si="286"/>
        <v>7.7687052258822433</v>
      </c>
      <c r="I9159" s="5">
        <f t="shared" si="287"/>
        <v>2.7872397144634409</v>
      </c>
    </row>
    <row r="9160" spans="1:9" ht="25" customHeight="1">
      <c r="A9160" s="1"/>
      <c r="B9160" s="1">
        <v>409</v>
      </c>
      <c r="C9160" s="13" t="s">
        <v>50</v>
      </c>
      <c r="D9160" s="4">
        <v>45838</v>
      </c>
      <c r="E9160" s="4">
        <v>45867</v>
      </c>
      <c r="F9160" s="5">
        <v>3.7498513143808809</v>
      </c>
      <c r="G9160" s="5">
        <f>'PG facts'!D98</f>
        <v>-1</v>
      </c>
      <c r="H9160" s="5">
        <f t="shared" si="286"/>
        <v>14.06138487996402</v>
      </c>
      <c r="I9160" s="5">
        <f t="shared" si="287"/>
        <v>-3.7498513143808809</v>
      </c>
    </row>
    <row r="9161" spans="1:9" ht="25" customHeight="1">
      <c r="A9161" s="1"/>
      <c r="B9161" s="1">
        <v>409</v>
      </c>
      <c r="C9161" s="13" t="s">
        <v>50</v>
      </c>
      <c r="D9161" s="4">
        <v>45930</v>
      </c>
      <c r="E9161" s="4">
        <v>45954</v>
      </c>
      <c r="F9161" s="5">
        <v>3.2332744751814912</v>
      </c>
      <c r="G9161" s="5">
        <f>'PG facts'!D105</f>
        <v>1</v>
      </c>
      <c r="H9161" s="5">
        <f t="shared" si="286"/>
        <v>10.454063831860148</v>
      </c>
      <c r="I9161" s="5">
        <f t="shared" si="287"/>
        <v>3.2332744751814912</v>
      </c>
    </row>
    <row r="9162" spans="1:9" ht="25" customHeight="1">
      <c r="A9162" s="1"/>
      <c r="B9162" s="1">
        <v>409</v>
      </c>
      <c r="C9162" s="13" t="s">
        <v>50</v>
      </c>
      <c r="D9162" s="4">
        <v>46022</v>
      </c>
      <c r="E9162" s="4">
        <v>46045</v>
      </c>
      <c r="F9162" s="5">
        <v>2.9967230915401322</v>
      </c>
      <c r="G9162" s="5">
        <f>'PG facts'!D112</f>
        <v>-2</v>
      </c>
      <c r="H9162" s="5">
        <f t="shared" si="286"/>
        <v>8.9803492873698474</v>
      </c>
      <c r="I9162" s="5">
        <f t="shared" si="287"/>
        <v>-5.9934461830802643</v>
      </c>
    </row>
    <row r="9163" spans="1:9" ht="25" customHeight="1">
      <c r="A9163" s="1"/>
      <c r="B9163" s="1">
        <v>410</v>
      </c>
      <c r="C9163" s="13" t="s">
        <v>47</v>
      </c>
      <c r="D9163" s="4">
        <v>44651</v>
      </c>
      <c r="E9163" s="4">
        <v>44671</v>
      </c>
      <c r="F9163" s="5">
        <v>3.5989104881054779</v>
      </c>
      <c r="G9163" s="5">
        <f>'PG facts'!D7</f>
        <v>1</v>
      </c>
      <c r="H9163" s="5">
        <f t="shared" si="286"/>
        <v>12.952156701395609</v>
      </c>
      <c r="I9163" s="5">
        <f t="shared" si="287"/>
        <v>3.5989104881054779</v>
      </c>
    </row>
    <row r="9164" spans="1:9" ht="25" customHeight="1">
      <c r="A9164" s="1"/>
      <c r="B9164" s="1">
        <v>410</v>
      </c>
      <c r="C9164" s="13" t="s">
        <v>47</v>
      </c>
      <c r="D9164" s="4">
        <v>44742</v>
      </c>
      <c r="E9164" s="4">
        <v>44771</v>
      </c>
      <c r="F9164" s="5">
        <v>-3.7966210073037132E-2</v>
      </c>
      <c r="G9164" s="5">
        <f>'PG facts'!D14</f>
        <v>-2</v>
      </c>
      <c r="H9164" s="5">
        <f t="shared" si="286"/>
        <v>1.4414331073099862E-3</v>
      </c>
      <c r="I9164" s="5">
        <f t="shared" si="287"/>
        <v>7.5932420146074264E-2</v>
      </c>
    </row>
    <row r="9165" spans="1:9" ht="25" customHeight="1">
      <c r="A9165" s="1"/>
      <c r="B9165" s="1">
        <v>410</v>
      </c>
      <c r="C9165" s="13" t="s">
        <v>47</v>
      </c>
      <c r="D9165" s="4">
        <v>44834</v>
      </c>
      <c r="E9165" s="4">
        <v>44853</v>
      </c>
      <c r="F9165" s="5">
        <v>-0.97428175390660288</v>
      </c>
      <c r="G9165" s="5">
        <f>'PG facts'!D21</f>
        <v>1</v>
      </c>
      <c r="H9165" s="5">
        <f t="shared" si="286"/>
        <v>0.94922493599532631</v>
      </c>
      <c r="I9165" s="5">
        <f t="shared" si="287"/>
        <v>-0.97428175390660288</v>
      </c>
    </row>
    <row r="9166" spans="1:9" ht="25" customHeight="1">
      <c r="A9166" s="1"/>
      <c r="B9166" s="1">
        <v>410</v>
      </c>
      <c r="C9166" s="13" t="s">
        <v>47</v>
      </c>
      <c r="D9166" s="4">
        <v>44926</v>
      </c>
      <c r="E9166" s="4">
        <v>44945</v>
      </c>
      <c r="F9166" s="5">
        <v>-1.7083333333333339</v>
      </c>
      <c r="G9166" s="5">
        <f>'PG facts'!D28</f>
        <v>-8</v>
      </c>
      <c r="H9166" s="5">
        <f t="shared" si="286"/>
        <v>2.9184027777777799</v>
      </c>
      <c r="I9166" s="5">
        <f t="shared" si="287"/>
        <v>13.666666666666671</v>
      </c>
    </row>
    <row r="9167" spans="1:9" ht="25" customHeight="1">
      <c r="A9167" s="1"/>
      <c r="B9167" s="1">
        <v>410</v>
      </c>
      <c r="C9167" s="13" t="s">
        <v>47</v>
      </c>
      <c r="D9167" s="4">
        <v>45016</v>
      </c>
      <c r="E9167" s="4">
        <v>45037</v>
      </c>
      <c r="F9167" s="5">
        <v>-0.51383557261676094</v>
      </c>
      <c r="G9167" s="5">
        <f>'PG facts'!D35</f>
        <v>-1</v>
      </c>
      <c r="H9167" s="5">
        <f t="shared" si="286"/>
        <v>0.26402699568639459</v>
      </c>
      <c r="I9167" s="5">
        <f t="shared" si="287"/>
        <v>0.51383557261676094</v>
      </c>
    </row>
    <row r="9168" spans="1:9" ht="25" customHeight="1">
      <c r="A9168" s="1"/>
      <c r="B9168" s="1">
        <v>410</v>
      </c>
      <c r="C9168" s="13" t="s">
        <v>47</v>
      </c>
      <c r="D9168" s="4">
        <v>45107</v>
      </c>
      <c r="E9168" s="4">
        <v>45135</v>
      </c>
      <c r="F9168" s="5">
        <v>-0.38380425982749156</v>
      </c>
      <c r="G9168" s="5">
        <f>'PG facts'!D42</f>
        <v>-1</v>
      </c>
      <c r="H9168" s="5">
        <f t="shared" si="286"/>
        <v>0.14730570986172864</v>
      </c>
      <c r="I9168" s="5">
        <f t="shared" si="287"/>
        <v>0.38380425982749156</v>
      </c>
    </row>
    <row r="9169" spans="1:9" ht="25" customHeight="1">
      <c r="A9169" s="1"/>
      <c r="B9169" s="1">
        <v>410</v>
      </c>
      <c r="C9169" s="13" t="s">
        <v>47</v>
      </c>
      <c r="D9169" s="4">
        <v>45199</v>
      </c>
      <c r="E9169" s="4">
        <v>45217</v>
      </c>
      <c r="F9169" s="5">
        <v>1.1893013232362026</v>
      </c>
      <c r="G9169" s="5">
        <f>'PG facts'!D49</f>
        <v>-2</v>
      </c>
      <c r="H9169" s="5">
        <f t="shared" si="286"/>
        <v>1.4144376374513825</v>
      </c>
      <c r="I9169" s="5">
        <f t="shared" si="287"/>
        <v>-2.3786026464724053</v>
      </c>
    </row>
    <row r="9170" spans="1:9" ht="25" customHeight="1">
      <c r="A9170" s="1"/>
      <c r="B9170" s="1">
        <v>410</v>
      </c>
      <c r="C9170" s="13" t="s">
        <v>47</v>
      </c>
      <c r="D9170" s="4">
        <v>45291</v>
      </c>
      <c r="E9170" s="4">
        <v>45314</v>
      </c>
      <c r="F9170" s="5">
        <v>2.2255192878338326</v>
      </c>
      <c r="G9170" s="5">
        <f>'PG facts'!D56</f>
        <v>1</v>
      </c>
      <c r="H9170" s="5">
        <f t="shared" si="286"/>
        <v>4.9529361005204091</v>
      </c>
      <c r="I9170" s="5">
        <f t="shared" si="287"/>
        <v>2.2255192878338326</v>
      </c>
    </row>
    <row r="9171" spans="1:9" ht="25" customHeight="1">
      <c r="A9171" s="1"/>
      <c r="B9171" s="1">
        <v>410</v>
      </c>
      <c r="C9171" s="13" t="s">
        <v>47</v>
      </c>
      <c r="D9171" s="4">
        <v>45382</v>
      </c>
      <c r="E9171" s="4">
        <v>45401</v>
      </c>
      <c r="F9171" s="5">
        <v>1.3726160091641626</v>
      </c>
      <c r="G9171" s="5">
        <f>'PG facts'!D63</f>
        <v>2</v>
      </c>
      <c r="H9171" s="5">
        <f t="shared" si="286"/>
        <v>1.8840747086137526</v>
      </c>
      <c r="I9171" s="5">
        <f t="shared" si="287"/>
        <v>2.7452320183283252</v>
      </c>
    </row>
    <row r="9172" spans="1:9" ht="25" customHeight="1">
      <c r="A9172" s="1"/>
      <c r="B9172" s="1">
        <v>410</v>
      </c>
      <c r="C9172" s="13" t="s">
        <v>47</v>
      </c>
      <c r="D9172" s="4">
        <v>45473</v>
      </c>
      <c r="E9172" s="4">
        <v>45503</v>
      </c>
      <c r="F9172" s="5">
        <v>2.2805943792830297</v>
      </c>
      <c r="G9172" s="5">
        <f>'PG facts'!D70</f>
        <v>2</v>
      </c>
      <c r="H9172" s="5">
        <f t="shared" si="286"/>
        <v>5.2011107228173472</v>
      </c>
      <c r="I9172" s="5">
        <f t="shared" si="287"/>
        <v>4.5611887585660593</v>
      </c>
    </row>
    <row r="9173" spans="1:9" ht="25" customHeight="1">
      <c r="A9173" s="1"/>
      <c r="B9173" s="1">
        <v>410</v>
      </c>
      <c r="C9173" s="13" t="s">
        <v>47</v>
      </c>
      <c r="D9173" s="4">
        <v>45565</v>
      </c>
      <c r="E9173" s="4">
        <v>45583</v>
      </c>
      <c r="F9173" s="5">
        <v>2.6501995362399722</v>
      </c>
      <c r="G9173" s="5">
        <f>'PG facts'!D77</f>
        <v>5</v>
      </c>
      <c r="H9173" s="5">
        <f t="shared" si="286"/>
        <v>7.0235575818865632</v>
      </c>
      <c r="I9173" s="5">
        <f t="shared" si="287"/>
        <v>13.250997681199861</v>
      </c>
    </row>
    <row r="9174" spans="1:9" ht="25" customHeight="1">
      <c r="A9174" s="1"/>
      <c r="B9174" s="1">
        <v>410</v>
      </c>
      <c r="C9174" s="13" t="s">
        <v>47</v>
      </c>
      <c r="D9174" s="4">
        <v>45657</v>
      </c>
      <c r="E9174" s="4">
        <v>45679</v>
      </c>
      <c r="F9174" s="5">
        <v>2.7872397144634409</v>
      </c>
      <c r="G9174" s="5">
        <f>'PG facts'!D84</f>
        <v>2</v>
      </c>
      <c r="H9174" s="5">
        <f t="shared" si="286"/>
        <v>7.7687052258822433</v>
      </c>
      <c r="I9174" s="5">
        <f t="shared" si="287"/>
        <v>5.5744794289268818</v>
      </c>
    </row>
    <row r="9175" spans="1:9" ht="25" customHeight="1">
      <c r="A9175" s="1"/>
      <c r="B9175" s="1">
        <v>410</v>
      </c>
      <c r="C9175" s="13" t="s">
        <v>47</v>
      </c>
      <c r="D9175" s="4">
        <v>45747</v>
      </c>
      <c r="E9175" s="4">
        <v>45771</v>
      </c>
      <c r="F9175" s="5">
        <v>3.7498513143808809</v>
      </c>
      <c r="G9175" s="5">
        <f>'PG facts'!D91</f>
        <v>1</v>
      </c>
      <c r="H9175" s="5">
        <f t="shared" si="286"/>
        <v>14.06138487996402</v>
      </c>
      <c r="I9175" s="5">
        <f t="shared" si="287"/>
        <v>3.7498513143808809</v>
      </c>
    </row>
    <row r="9176" spans="1:9" ht="25" customHeight="1">
      <c r="A9176" s="1"/>
      <c r="B9176" s="1">
        <v>410</v>
      </c>
      <c r="C9176" s="13" t="s">
        <v>47</v>
      </c>
      <c r="D9176" s="4">
        <v>45838</v>
      </c>
      <c r="E9176" s="4">
        <v>45867</v>
      </c>
      <c r="F9176" s="5">
        <v>3.2332744751814912</v>
      </c>
      <c r="G9176" s="5">
        <f>'PG facts'!D98</f>
        <v>-1</v>
      </c>
      <c r="H9176" s="5">
        <f t="shared" si="286"/>
        <v>10.454063831860148</v>
      </c>
      <c r="I9176" s="5">
        <f t="shared" si="287"/>
        <v>-3.2332744751814912</v>
      </c>
    </row>
    <row r="9177" spans="1:9" ht="25" customHeight="1">
      <c r="A9177" s="1"/>
      <c r="B9177" s="1">
        <v>410</v>
      </c>
      <c r="C9177" s="13" t="s">
        <v>47</v>
      </c>
      <c r="D9177" s="4">
        <v>45930</v>
      </c>
      <c r="E9177" s="4">
        <v>45954</v>
      </c>
      <c r="F9177" s="5">
        <v>2.9967230915401322</v>
      </c>
      <c r="G9177" s="5">
        <f>'PG facts'!D105</f>
        <v>1</v>
      </c>
      <c r="H9177" s="5">
        <f t="shared" si="286"/>
        <v>8.9803492873698474</v>
      </c>
      <c r="I9177" s="5">
        <f t="shared" si="287"/>
        <v>2.9967230915401322</v>
      </c>
    </row>
    <row r="9178" spans="1:9" ht="25" customHeight="1">
      <c r="A9178" s="1"/>
      <c r="B9178" s="1">
        <v>410</v>
      </c>
      <c r="C9178" s="13" t="s">
        <v>47</v>
      </c>
      <c r="D9178" s="4">
        <v>46022</v>
      </c>
      <c r="E9178" s="4">
        <v>46045</v>
      </c>
      <c r="F9178" s="5">
        <v>2.1881543811115511</v>
      </c>
      <c r="G9178" s="5">
        <f>'PG facts'!D112</f>
        <v>-2</v>
      </c>
      <c r="H9178" s="5">
        <f t="shared" si="286"/>
        <v>4.7880195955776754</v>
      </c>
      <c r="I9178" s="5">
        <f t="shared" si="287"/>
        <v>-4.3763087622231023</v>
      </c>
    </row>
    <row r="9179" spans="1:9" ht="25" customHeight="1">
      <c r="A9179" s="1"/>
      <c r="B9179" s="1">
        <v>410</v>
      </c>
      <c r="C9179" s="13" t="s">
        <v>50</v>
      </c>
      <c r="D9179" s="4">
        <v>44742</v>
      </c>
      <c r="E9179" s="4">
        <v>44771</v>
      </c>
      <c r="F9179" s="5">
        <v>3.5989104881054779</v>
      </c>
      <c r="G9179" s="5">
        <f>'PG facts'!D14</f>
        <v>-2</v>
      </c>
      <c r="H9179" s="5">
        <f t="shared" si="286"/>
        <v>12.952156701395609</v>
      </c>
      <c r="I9179" s="5">
        <f t="shared" si="287"/>
        <v>-7.1978209762109557</v>
      </c>
    </row>
    <row r="9180" spans="1:9" ht="25" customHeight="1">
      <c r="A9180" s="1"/>
      <c r="B9180" s="1">
        <v>410</v>
      </c>
      <c r="C9180" s="13" t="s">
        <v>50</v>
      </c>
      <c r="D9180" s="4">
        <v>44834</v>
      </c>
      <c r="E9180" s="4">
        <v>44853</v>
      </c>
      <c r="F9180" s="5">
        <v>-3.7966210073037132E-2</v>
      </c>
      <c r="G9180" s="5">
        <f>'PG facts'!D21</f>
        <v>1</v>
      </c>
      <c r="H9180" s="5">
        <f t="shared" si="286"/>
        <v>1.4414331073099862E-3</v>
      </c>
      <c r="I9180" s="5">
        <f t="shared" si="287"/>
        <v>-3.7966210073037132E-2</v>
      </c>
    </row>
    <row r="9181" spans="1:9" ht="25" customHeight="1">
      <c r="A9181" s="1"/>
      <c r="B9181" s="1">
        <v>410</v>
      </c>
      <c r="C9181" s="13" t="s">
        <v>50</v>
      </c>
      <c r="D9181" s="4">
        <v>44926</v>
      </c>
      <c r="E9181" s="4">
        <v>44945</v>
      </c>
      <c r="F9181" s="5">
        <v>-0.97428175390660288</v>
      </c>
      <c r="G9181" s="5">
        <f>'PG facts'!D28</f>
        <v>-8</v>
      </c>
      <c r="H9181" s="5">
        <f t="shared" si="286"/>
        <v>0.94922493599532631</v>
      </c>
      <c r="I9181" s="5">
        <f t="shared" si="287"/>
        <v>7.794254031252823</v>
      </c>
    </row>
    <row r="9182" spans="1:9" ht="25" customHeight="1">
      <c r="A9182" s="1"/>
      <c r="B9182" s="1">
        <v>410</v>
      </c>
      <c r="C9182" s="13" t="s">
        <v>50</v>
      </c>
      <c r="D9182" s="4">
        <v>45016</v>
      </c>
      <c r="E9182" s="4">
        <v>45037</v>
      </c>
      <c r="F9182" s="5">
        <v>-1.7083333333333339</v>
      </c>
      <c r="G9182" s="5">
        <f>'PG facts'!D35</f>
        <v>-1</v>
      </c>
      <c r="H9182" s="5">
        <f t="shared" si="286"/>
        <v>2.9184027777777799</v>
      </c>
      <c r="I9182" s="5">
        <f t="shared" si="287"/>
        <v>1.7083333333333339</v>
      </c>
    </row>
    <row r="9183" spans="1:9" ht="25" customHeight="1">
      <c r="A9183" s="1"/>
      <c r="B9183" s="1">
        <v>410</v>
      </c>
      <c r="C9183" s="13" t="s">
        <v>50</v>
      </c>
      <c r="D9183" s="4">
        <v>45107</v>
      </c>
      <c r="E9183" s="4">
        <v>45135</v>
      </c>
      <c r="F9183" s="5">
        <v>-0.51383557261676094</v>
      </c>
      <c r="G9183" s="5">
        <f>'PG facts'!D42</f>
        <v>-1</v>
      </c>
      <c r="H9183" s="5">
        <f t="shared" si="286"/>
        <v>0.26402699568639459</v>
      </c>
      <c r="I9183" s="5">
        <f t="shared" si="287"/>
        <v>0.51383557261676094</v>
      </c>
    </row>
    <row r="9184" spans="1:9" ht="25" customHeight="1">
      <c r="A9184" s="1"/>
      <c r="B9184" s="1">
        <v>410</v>
      </c>
      <c r="C9184" s="13" t="s">
        <v>50</v>
      </c>
      <c r="D9184" s="4">
        <v>45199</v>
      </c>
      <c r="E9184" s="4">
        <v>45217</v>
      </c>
      <c r="F9184" s="5">
        <v>-0.38380425982749156</v>
      </c>
      <c r="G9184" s="5">
        <f>'PG facts'!D49</f>
        <v>-2</v>
      </c>
      <c r="H9184" s="5">
        <f t="shared" si="286"/>
        <v>0.14730570986172864</v>
      </c>
      <c r="I9184" s="5">
        <f t="shared" si="287"/>
        <v>0.76760851965498311</v>
      </c>
    </row>
    <row r="9185" spans="1:9" ht="25" customHeight="1">
      <c r="A9185" s="1"/>
      <c r="B9185" s="1">
        <v>410</v>
      </c>
      <c r="C9185" s="13" t="s">
        <v>50</v>
      </c>
      <c r="D9185" s="4">
        <v>45291</v>
      </c>
      <c r="E9185" s="4">
        <v>45314</v>
      </c>
      <c r="F9185" s="5">
        <v>1.1893013232362026</v>
      </c>
      <c r="G9185" s="5">
        <f>'PG facts'!D56</f>
        <v>1</v>
      </c>
      <c r="H9185" s="5">
        <f t="shared" si="286"/>
        <v>1.4144376374513825</v>
      </c>
      <c r="I9185" s="5">
        <f t="shared" si="287"/>
        <v>1.1893013232362026</v>
      </c>
    </row>
    <row r="9186" spans="1:9" ht="25" customHeight="1">
      <c r="A9186" s="1"/>
      <c r="B9186" s="1">
        <v>410</v>
      </c>
      <c r="C9186" s="13" t="s">
        <v>50</v>
      </c>
      <c r="D9186" s="4">
        <v>45382</v>
      </c>
      <c r="E9186" s="4">
        <v>45401</v>
      </c>
      <c r="F9186" s="5">
        <v>2.2255192878338326</v>
      </c>
      <c r="G9186" s="5">
        <f>'PG facts'!D63</f>
        <v>2</v>
      </c>
      <c r="H9186" s="5">
        <f t="shared" si="286"/>
        <v>4.9529361005204091</v>
      </c>
      <c r="I9186" s="5">
        <f t="shared" si="287"/>
        <v>4.4510385756676651</v>
      </c>
    </row>
    <row r="9187" spans="1:9" ht="25" customHeight="1">
      <c r="A9187" s="1"/>
      <c r="B9187" s="1">
        <v>410</v>
      </c>
      <c r="C9187" s="13" t="s">
        <v>50</v>
      </c>
      <c r="D9187" s="4">
        <v>45473</v>
      </c>
      <c r="E9187" s="4">
        <v>45503</v>
      </c>
      <c r="F9187" s="5">
        <v>1.3726160091641626</v>
      </c>
      <c r="G9187" s="5">
        <f>'PG facts'!D70</f>
        <v>2</v>
      </c>
      <c r="H9187" s="5">
        <f t="shared" si="286"/>
        <v>1.8840747086137526</v>
      </c>
      <c r="I9187" s="5">
        <f t="shared" si="287"/>
        <v>2.7452320183283252</v>
      </c>
    </row>
    <row r="9188" spans="1:9" ht="25" customHeight="1">
      <c r="A9188" s="1"/>
      <c r="B9188" s="1">
        <v>410</v>
      </c>
      <c r="C9188" s="13" t="s">
        <v>50</v>
      </c>
      <c r="D9188" s="4">
        <v>45565</v>
      </c>
      <c r="E9188" s="4">
        <v>45583</v>
      </c>
      <c r="F9188" s="5">
        <v>2.2805943792830297</v>
      </c>
      <c r="G9188" s="5">
        <f>'PG facts'!D77</f>
        <v>5</v>
      </c>
      <c r="H9188" s="5">
        <f t="shared" si="286"/>
        <v>5.2011107228173472</v>
      </c>
      <c r="I9188" s="5">
        <f t="shared" si="287"/>
        <v>11.402971896415149</v>
      </c>
    </row>
    <row r="9189" spans="1:9" ht="25" customHeight="1">
      <c r="A9189" s="1"/>
      <c r="B9189" s="1">
        <v>410</v>
      </c>
      <c r="C9189" s="13" t="s">
        <v>50</v>
      </c>
      <c r="D9189" s="4">
        <v>45657</v>
      </c>
      <c r="E9189" s="4">
        <v>45679</v>
      </c>
      <c r="F9189" s="5">
        <v>2.6501995362399722</v>
      </c>
      <c r="G9189" s="5">
        <f>'PG facts'!D84</f>
        <v>2</v>
      </c>
      <c r="H9189" s="5">
        <f t="shared" si="286"/>
        <v>7.0235575818865632</v>
      </c>
      <c r="I9189" s="5">
        <f t="shared" si="287"/>
        <v>5.3003990724799444</v>
      </c>
    </row>
    <row r="9190" spans="1:9" ht="25" customHeight="1">
      <c r="A9190" s="1"/>
      <c r="B9190" s="1">
        <v>410</v>
      </c>
      <c r="C9190" s="13" t="s">
        <v>50</v>
      </c>
      <c r="D9190" s="4">
        <v>45747</v>
      </c>
      <c r="E9190" s="4">
        <v>45771</v>
      </c>
      <c r="F9190" s="5">
        <v>2.7872397144634409</v>
      </c>
      <c r="G9190" s="5">
        <f>'PG facts'!D91</f>
        <v>1</v>
      </c>
      <c r="H9190" s="5">
        <f t="shared" si="286"/>
        <v>7.7687052258822433</v>
      </c>
      <c r="I9190" s="5">
        <f t="shared" si="287"/>
        <v>2.7872397144634409</v>
      </c>
    </row>
    <row r="9191" spans="1:9" ht="25" customHeight="1">
      <c r="A9191" s="1"/>
      <c r="B9191" s="1">
        <v>410</v>
      </c>
      <c r="C9191" s="13" t="s">
        <v>50</v>
      </c>
      <c r="D9191" s="4">
        <v>45838</v>
      </c>
      <c r="E9191" s="4">
        <v>45867</v>
      </c>
      <c r="F9191" s="5">
        <v>3.7498513143808809</v>
      </c>
      <c r="G9191" s="5">
        <f>'PG facts'!D98</f>
        <v>-1</v>
      </c>
      <c r="H9191" s="5">
        <f t="shared" si="286"/>
        <v>14.06138487996402</v>
      </c>
      <c r="I9191" s="5">
        <f t="shared" si="287"/>
        <v>-3.7498513143808809</v>
      </c>
    </row>
    <row r="9192" spans="1:9" ht="25" customHeight="1">
      <c r="A9192" s="1"/>
      <c r="B9192" s="1">
        <v>410</v>
      </c>
      <c r="C9192" s="13" t="s">
        <v>50</v>
      </c>
      <c r="D9192" s="4">
        <v>45930</v>
      </c>
      <c r="E9192" s="4">
        <v>45954</v>
      </c>
      <c r="F9192" s="5">
        <v>3.2332744751814912</v>
      </c>
      <c r="G9192" s="5">
        <f>'PG facts'!D105</f>
        <v>1</v>
      </c>
      <c r="H9192" s="5">
        <f t="shared" si="286"/>
        <v>10.454063831860148</v>
      </c>
      <c r="I9192" s="5">
        <f t="shared" si="287"/>
        <v>3.2332744751814912</v>
      </c>
    </row>
    <row r="9193" spans="1:9" ht="25" customHeight="1">
      <c r="A9193" s="1"/>
      <c r="B9193" s="1">
        <v>410</v>
      </c>
      <c r="C9193" s="13" t="s">
        <v>50</v>
      </c>
      <c r="D9193" s="4">
        <v>46022</v>
      </c>
      <c r="E9193" s="4">
        <v>46045</v>
      </c>
      <c r="F9193" s="5">
        <v>2.9967230915401322</v>
      </c>
      <c r="G9193" s="5">
        <f>'PG facts'!D112</f>
        <v>-2</v>
      </c>
      <c r="H9193" s="5">
        <f t="shared" si="286"/>
        <v>8.9803492873698474</v>
      </c>
      <c r="I9193" s="5">
        <f t="shared" si="287"/>
        <v>-5.9934461830802643</v>
      </c>
    </row>
    <row r="9194" spans="1:9" ht="25" customHeight="1">
      <c r="A9194" s="1"/>
      <c r="B9194" s="1">
        <v>411</v>
      </c>
      <c r="C9194" s="13" t="s">
        <v>47</v>
      </c>
      <c r="D9194" s="4">
        <v>44651</v>
      </c>
      <c r="E9194" s="4">
        <v>44671</v>
      </c>
      <c r="F9194" s="5">
        <v>3.5989104881054779</v>
      </c>
      <c r="G9194" s="5">
        <f>'PG facts'!D7</f>
        <v>1</v>
      </c>
      <c r="H9194" s="5">
        <f t="shared" si="286"/>
        <v>12.952156701395609</v>
      </c>
      <c r="I9194" s="5">
        <f t="shared" si="287"/>
        <v>3.5989104881054779</v>
      </c>
    </row>
    <row r="9195" spans="1:9" ht="25" customHeight="1">
      <c r="A9195" s="1"/>
      <c r="B9195" s="1">
        <v>411</v>
      </c>
      <c r="C9195" s="13" t="s">
        <v>47</v>
      </c>
      <c r="D9195" s="4">
        <v>44742</v>
      </c>
      <c r="E9195" s="4">
        <v>44771</v>
      </c>
      <c r="F9195" s="5">
        <v>-3.7966210073037132E-2</v>
      </c>
      <c r="G9195" s="5">
        <f>'PG facts'!D14</f>
        <v>-2</v>
      </c>
      <c r="H9195" s="5">
        <f t="shared" si="286"/>
        <v>1.4414331073099862E-3</v>
      </c>
      <c r="I9195" s="5">
        <f t="shared" si="287"/>
        <v>7.5932420146074264E-2</v>
      </c>
    </row>
    <row r="9196" spans="1:9" ht="25" customHeight="1">
      <c r="A9196" s="1"/>
      <c r="B9196" s="1">
        <v>411</v>
      </c>
      <c r="C9196" s="13" t="s">
        <v>47</v>
      </c>
      <c r="D9196" s="4">
        <v>44834</v>
      </c>
      <c r="E9196" s="4">
        <v>44853</v>
      </c>
      <c r="F9196" s="5">
        <v>-0.97428175390660288</v>
      </c>
      <c r="G9196" s="5">
        <f>'PG facts'!D21</f>
        <v>1</v>
      </c>
      <c r="H9196" s="5">
        <f t="shared" si="286"/>
        <v>0.94922493599532631</v>
      </c>
      <c r="I9196" s="5">
        <f t="shared" si="287"/>
        <v>-0.97428175390660288</v>
      </c>
    </row>
    <row r="9197" spans="1:9" ht="25" customHeight="1">
      <c r="A9197" s="1"/>
      <c r="B9197" s="1">
        <v>411</v>
      </c>
      <c r="C9197" s="13" t="s">
        <v>47</v>
      </c>
      <c r="D9197" s="4">
        <v>44926</v>
      </c>
      <c r="E9197" s="4">
        <v>44945</v>
      </c>
      <c r="F9197" s="5">
        <v>-1.7083333333333339</v>
      </c>
      <c r="G9197" s="5">
        <f>'PG facts'!D28</f>
        <v>-8</v>
      </c>
      <c r="H9197" s="5">
        <f t="shared" si="286"/>
        <v>2.9184027777777799</v>
      </c>
      <c r="I9197" s="5">
        <f t="shared" si="287"/>
        <v>13.666666666666671</v>
      </c>
    </row>
    <row r="9198" spans="1:9" ht="25" customHeight="1">
      <c r="A9198" s="1"/>
      <c r="B9198" s="1">
        <v>411</v>
      </c>
      <c r="C9198" s="13" t="s">
        <v>47</v>
      </c>
      <c r="D9198" s="4">
        <v>45016</v>
      </c>
      <c r="E9198" s="4">
        <v>45037</v>
      </c>
      <c r="F9198" s="5">
        <v>-0.51383557261676094</v>
      </c>
      <c r="G9198" s="5">
        <f>'PG facts'!D35</f>
        <v>-1</v>
      </c>
      <c r="H9198" s="5">
        <f t="shared" si="286"/>
        <v>0.26402699568639459</v>
      </c>
      <c r="I9198" s="5">
        <f t="shared" si="287"/>
        <v>0.51383557261676094</v>
      </c>
    </row>
    <row r="9199" spans="1:9" ht="25" customHeight="1">
      <c r="A9199" s="1"/>
      <c r="B9199" s="1">
        <v>411</v>
      </c>
      <c r="C9199" s="13" t="s">
        <v>47</v>
      </c>
      <c r="D9199" s="4">
        <v>45107</v>
      </c>
      <c r="E9199" s="4">
        <v>45135</v>
      </c>
      <c r="F9199" s="5">
        <v>-0.38380425982749156</v>
      </c>
      <c r="G9199" s="5">
        <f>'PG facts'!D42</f>
        <v>-1</v>
      </c>
      <c r="H9199" s="5">
        <f t="shared" si="286"/>
        <v>0.14730570986172864</v>
      </c>
      <c r="I9199" s="5">
        <f t="shared" si="287"/>
        <v>0.38380425982749156</v>
      </c>
    </row>
    <row r="9200" spans="1:9" ht="25" customHeight="1">
      <c r="A9200" s="1"/>
      <c r="B9200" s="1">
        <v>411</v>
      </c>
      <c r="C9200" s="13" t="s">
        <v>47</v>
      </c>
      <c r="D9200" s="4">
        <v>45199</v>
      </c>
      <c r="E9200" s="4">
        <v>45217</v>
      </c>
      <c r="F9200" s="5">
        <v>1.1893013232362026</v>
      </c>
      <c r="G9200" s="5">
        <f>'PG facts'!D49</f>
        <v>-2</v>
      </c>
      <c r="H9200" s="5">
        <f t="shared" si="286"/>
        <v>1.4144376374513825</v>
      </c>
      <c r="I9200" s="5">
        <f t="shared" si="287"/>
        <v>-2.3786026464724053</v>
      </c>
    </row>
    <row r="9201" spans="1:9" ht="25" customHeight="1">
      <c r="A9201" s="1"/>
      <c r="B9201" s="1">
        <v>411</v>
      </c>
      <c r="C9201" s="13" t="s">
        <v>47</v>
      </c>
      <c r="D9201" s="4">
        <v>45291</v>
      </c>
      <c r="E9201" s="4">
        <v>45314</v>
      </c>
      <c r="F9201" s="5">
        <v>2.2255192878338326</v>
      </c>
      <c r="G9201" s="5">
        <f>'PG facts'!D56</f>
        <v>1</v>
      </c>
      <c r="H9201" s="5">
        <f t="shared" si="286"/>
        <v>4.9529361005204091</v>
      </c>
      <c r="I9201" s="5">
        <f t="shared" si="287"/>
        <v>2.2255192878338326</v>
      </c>
    </row>
    <row r="9202" spans="1:9" ht="25" customHeight="1">
      <c r="A9202" s="1"/>
      <c r="B9202" s="1">
        <v>411</v>
      </c>
      <c r="C9202" s="13" t="s">
        <v>47</v>
      </c>
      <c r="D9202" s="4">
        <v>45382</v>
      </c>
      <c r="E9202" s="4">
        <v>45401</v>
      </c>
      <c r="F9202" s="5">
        <v>1.3726160091641626</v>
      </c>
      <c r="G9202" s="5">
        <f>'PG facts'!D63</f>
        <v>2</v>
      </c>
      <c r="H9202" s="5">
        <f t="shared" si="286"/>
        <v>1.8840747086137526</v>
      </c>
      <c r="I9202" s="5">
        <f t="shared" si="287"/>
        <v>2.7452320183283252</v>
      </c>
    </row>
    <row r="9203" spans="1:9" ht="25" customHeight="1">
      <c r="A9203" s="1"/>
      <c r="B9203" s="1">
        <v>411</v>
      </c>
      <c r="C9203" s="13" t="s">
        <v>47</v>
      </c>
      <c r="D9203" s="4">
        <v>45473</v>
      </c>
      <c r="E9203" s="4">
        <v>45503</v>
      </c>
      <c r="F9203" s="5">
        <v>2.2805943792830297</v>
      </c>
      <c r="G9203" s="5">
        <f>'PG facts'!D70</f>
        <v>2</v>
      </c>
      <c r="H9203" s="5">
        <f t="shared" si="286"/>
        <v>5.2011107228173472</v>
      </c>
      <c r="I9203" s="5">
        <f t="shared" si="287"/>
        <v>4.5611887585660593</v>
      </c>
    </row>
    <row r="9204" spans="1:9" ht="25" customHeight="1">
      <c r="A9204" s="1"/>
      <c r="B9204" s="1">
        <v>411</v>
      </c>
      <c r="C9204" s="13" t="s">
        <v>47</v>
      </c>
      <c r="D9204" s="4">
        <v>45565</v>
      </c>
      <c r="E9204" s="4">
        <v>45583</v>
      </c>
      <c r="F9204" s="5">
        <v>2.6501995362399722</v>
      </c>
      <c r="G9204" s="5">
        <f>'PG facts'!D77</f>
        <v>5</v>
      </c>
      <c r="H9204" s="5">
        <f t="shared" si="286"/>
        <v>7.0235575818865632</v>
      </c>
      <c r="I9204" s="5">
        <f t="shared" si="287"/>
        <v>13.250997681199861</v>
      </c>
    </row>
    <row r="9205" spans="1:9" ht="25" customHeight="1">
      <c r="A9205" s="1"/>
      <c r="B9205" s="1">
        <v>411</v>
      </c>
      <c r="C9205" s="13" t="s">
        <v>47</v>
      </c>
      <c r="D9205" s="4">
        <v>45657</v>
      </c>
      <c r="E9205" s="4">
        <v>45679</v>
      </c>
      <c r="F9205" s="5">
        <v>2.7872397144634409</v>
      </c>
      <c r="G9205" s="5">
        <f>'PG facts'!D84</f>
        <v>2</v>
      </c>
      <c r="H9205" s="5">
        <f t="shared" si="286"/>
        <v>7.7687052258822433</v>
      </c>
      <c r="I9205" s="5">
        <f t="shared" si="287"/>
        <v>5.5744794289268818</v>
      </c>
    </row>
    <row r="9206" spans="1:9" ht="25" customHeight="1">
      <c r="A9206" s="1"/>
      <c r="B9206" s="1">
        <v>411</v>
      </c>
      <c r="C9206" s="13" t="s">
        <v>47</v>
      </c>
      <c r="D9206" s="4">
        <v>45747</v>
      </c>
      <c r="E9206" s="4">
        <v>45771</v>
      </c>
      <c r="F9206" s="5">
        <v>3.7498513143808809</v>
      </c>
      <c r="G9206" s="5">
        <f>'PG facts'!D91</f>
        <v>1</v>
      </c>
      <c r="H9206" s="5">
        <f t="shared" si="286"/>
        <v>14.06138487996402</v>
      </c>
      <c r="I9206" s="5">
        <f t="shared" si="287"/>
        <v>3.7498513143808809</v>
      </c>
    </row>
    <row r="9207" spans="1:9" ht="25" customHeight="1">
      <c r="A9207" s="1"/>
      <c r="B9207" s="1">
        <v>411</v>
      </c>
      <c r="C9207" s="13" t="s">
        <v>47</v>
      </c>
      <c r="D9207" s="4">
        <v>45838</v>
      </c>
      <c r="E9207" s="4">
        <v>45867</v>
      </c>
      <c r="F9207" s="5">
        <v>3.2332744751814912</v>
      </c>
      <c r="G9207" s="5">
        <f>'PG facts'!D98</f>
        <v>-1</v>
      </c>
      <c r="H9207" s="5">
        <f t="shared" si="286"/>
        <v>10.454063831860148</v>
      </c>
      <c r="I9207" s="5">
        <f t="shared" si="287"/>
        <v>-3.2332744751814912</v>
      </c>
    </row>
    <row r="9208" spans="1:9" ht="25" customHeight="1">
      <c r="A9208" s="1"/>
      <c r="B9208" s="1">
        <v>411</v>
      </c>
      <c r="C9208" s="13" t="s">
        <v>47</v>
      </c>
      <c r="D9208" s="4">
        <v>45930</v>
      </c>
      <c r="E9208" s="4">
        <v>45954</v>
      </c>
      <c r="F9208" s="5">
        <v>2.9967230915401322</v>
      </c>
      <c r="G9208" s="5">
        <f>'PG facts'!D105</f>
        <v>1</v>
      </c>
      <c r="H9208" s="5">
        <f t="shared" si="286"/>
        <v>8.9803492873698474</v>
      </c>
      <c r="I9208" s="5">
        <f t="shared" si="287"/>
        <v>2.9967230915401322</v>
      </c>
    </row>
    <row r="9209" spans="1:9" ht="25" customHeight="1">
      <c r="A9209" s="1"/>
      <c r="B9209" s="1">
        <v>411</v>
      </c>
      <c r="C9209" s="13" t="s">
        <v>47</v>
      </c>
      <c r="D9209" s="4">
        <v>46022</v>
      </c>
      <c r="E9209" s="4">
        <v>46045</v>
      </c>
      <c r="F9209" s="5">
        <v>2.1478108850594646</v>
      </c>
      <c r="G9209" s="5">
        <f>'PG facts'!D112</f>
        <v>-2</v>
      </c>
      <c r="H9209" s="5">
        <f t="shared" si="286"/>
        <v>4.6130915979799205</v>
      </c>
      <c r="I9209" s="5">
        <f t="shared" si="287"/>
        <v>-4.2956217701189292</v>
      </c>
    </row>
    <row r="9210" spans="1:9" ht="25" customHeight="1">
      <c r="A9210" s="1"/>
      <c r="B9210" s="1">
        <v>411</v>
      </c>
      <c r="C9210" s="13" t="s">
        <v>50</v>
      </c>
      <c r="D9210" s="4">
        <v>44742</v>
      </c>
      <c r="E9210" s="4">
        <v>44771</v>
      </c>
      <c r="F9210" s="5">
        <v>3.5989104881054779</v>
      </c>
      <c r="G9210" s="5">
        <f>'PG facts'!D14</f>
        <v>-2</v>
      </c>
      <c r="H9210" s="5">
        <f t="shared" si="286"/>
        <v>12.952156701395609</v>
      </c>
      <c r="I9210" s="5">
        <f t="shared" si="287"/>
        <v>-7.1978209762109557</v>
      </c>
    </row>
    <row r="9211" spans="1:9" ht="25" customHeight="1">
      <c r="A9211" s="1"/>
      <c r="B9211" s="1">
        <v>411</v>
      </c>
      <c r="C9211" s="13" t="s">
        <v>50</v>
      </c>
      <c r="D9211" s="4">
        <v>44834</v>
      </c>
      <c r="E9211" s="4">
        <v>44853</v>
      </c>
      <c r="F9211" s="5">
        <v>-3.7966210073037132E-2</v>
      </c>
      <c r="G9211" s="5">
        <f>'PG facts'!D21</f>
        <v>1</v>
      </c>
      <c r="H9211" s="5">
        <f t="shared" si="286"/>
        <v>1.4414331073099862E-3</v>
      </c>
      <c r="I9211" s="5">
        <f t="shared" si="287"/>
        <v>-3.7966210073037132E-2</v>
      </c>
    </row>
    <row r="9212" spans="1:9" ht="25" customHeight="1">
      <c r="A9212" s="1"/>
      <c r="B9212" s="1">
        <v>411</v>
      </c>
      <c r="C9212" s="13" t="s">
        <v>50</v>
      </c>
      <c r="D9212" s="4">
        <v>44926</v>
      </c>
      <c r="E9212" s="4">
        <v>44945</v>
      </c>
      <c r="F9212" s="5">
        <v>-0.97428175390660288</v>
      </c>
      <c r="G9212" s="5">
        <f>'PG facts'!D28</f>
        <v>-8</v>
      </c>
      <c r="H9212" s="5">
        <f t="shared" si="286"/>
        <v>0.94922493599532631</v>
      </c>
      <c r="I9212" s="5">
        <f t="shared" si="287"/>
        <v>7.794254031252823</v>
      </c>
    </row>
    <row r="9213" spans="1:9" ht="25" customHeight="1">
      <c r="A9213" s="1"/>
      <c r="B9213" s="1">
        <v>411</v>
      </c>
      <c r="C9213" s="13" t="s">
        <v>50</v>
      </c>
      <c r="D9213" s="4">
        <v>45016</v>
      </c>
      <c r="E9213" s="4">
        <v>45037</v>
      </c>
      <c r="F9213" s="5">
        <v>-1.7083333333333339</v>
      </c>
      <c r="G9213" s="5">
        <f>'PG facts'!D35</f>
        <v>-1</v>
      </c>
      <c r="H9213" s="5">
        <f t="shared" si="286"/>
        <v>2.9184027777777799</v>
      </c>
      <c r="I9213" s="5">
        <f t="shared" si="287"/>
        <v>1.7083333333333339</v>
      </c>
    </row>
    <row r="9214" spans="1:9" ht="25" customHeight="1">
      <c r="A9214" s="1"/>
      <c r="B9214" s="1">
        <v>411</v>
      </c>
      <c r="C9214" s="13" t="s">
        <v>50</v>
      </c>
      <c r="D9214" s="4">
        <v>45107</v>
      </c>
      <c r="E9214" s="4">
        <v>45135</v>
      </c>
      <c r="F9214" s="5">
        <v>-0.51383557261676094</v>
      </c>
      <c r="G9214" s="5">
        <f>'PG facts'!D42</f>
        <v>-1</v>
      </c>
      <c r="H9214" s="5">
        <f t="shared" si="286"/>
        <v>0.26402699568639459</v>
      </c>
      <c r="I9214" s="5">
        <f t="shared" si="287"/>
        <v>0.51383557261676094</v>
      </c>
    </row>
    <row r="9215" spans="1:9" ht="25" customHeight="1">
      <c r="A9215" s="1"/>
      <c r="B9215" s="1">
        <v>411</v>
      </c>
      <c r="C9215" s="13" t="s">
        <v>50</v>
      </c>
      <c r="D9215" s="4">
        <v>45199</v>
      </c>
      <c r="E9215" s="4">
        <v>45217</v>
      </c>
      <c r="F9215" s="5">
        <v>-0.38380425982749156</v>
      </c>
      <c r="G9215" s="5">
        <f>'PG facts'!D49</f>
        <v>-2</v>
      </c>
      <c r="H9215" s="5">
        <f t="shared" si="286"/>
        <v>0.14730570986172864</v>
      </c>
      <c r="I9215" s="5">
        <f t="shared" si="287"/>
        <v>0.76760851965498311</v>
      </c>
    </row>
    <row r="9216" spans="1:9" ht="25" customHeight="1">
      <c r="A9216" s="1"/>
      <c r="B9216" s="1">
        <v>411</v>
      </c>
      <c r="C9216" s="13" t="s">
        <v>50</v>
      </c>
      <c r="D9216" s="4">
        <v>45291</v>
      </c>
      <c r="E9216" s="4">
        <v>45314</v>
      </c>
      <c r="F9216" s="5">
        <v>1.1893013232362026</v>
      </c>
      <c r="G9216" s="5">
        <f>'PG facts'!D56</f>
        <v>1</v>
      </c>
      <c r="H9216" s="5">
        <f t="shared" si="286"/>
        <v>1.4144376374513825</v>
      </c>
      <c r="I9216" s="5">
        <f t="shared" si="287"/>
        <v>1.1893013232362026</v>
      </c>
    </row>
    <row r="9217" spans="1:9" ht="25" customHeight="1">
      <c r="A9217" s="1"/>
      <c r="B9217" s="1">
        <v>411</v>
      </c>
      <c r="C9217" s="13" t="s">
        <v>50</v>
      </c>
      <c r="D9217" s="4">
        <v>45382</v>
      </c>
      <c r="E9217" s="4">
        <v>45401</v>
      </c>
      <c r="F9217" s="5">
        <v>2.2255192878338326</v>
      </c>
      <c r="G9217" s="5">
        <f>'PG facts'!D63</f>
        <v>2</v>
      </c>
      <c r="H9217" s="5">
        <f t="shared" si="286"/>
        <v>4.9529361005204091</v>
      </c>
      <c r="I9217" s="5">
        <f t="shared" si="287"/>
        <v>4.4510385756676651</v>
      </c>
    </row>
    <row r="9218" spans="1:9" ht="25" customHeight="1">
      <c r="A9218" s="1"/>
      <c r="B9218" s="1">
        <v>411</v>
      </c>
      <c r="C9218" s="13" t="s">
        <v>50</v>
      </c>
      <c r="D9218" s="4">
        <v>45473</v>
      </c>
      <c r="E9218" s="4">
        <v>45503</v>
      </c>
      <c r="F9218" s="5">
        <v>1.3726160091641626</v>
      </c>
      <c r="G9218" s="5">
        <f>'PG facts'!D70</f>
        <v>2</v>
      </c>
      <c r="H9218" s="5">
        <f t="shared" si="286"/>
        <v>1.8840747086137526</v>
      </c>
      <c r="I9218" s="5">
        <f t="shared" si="287"/>
        <v>2.7452320183283252</v>
      </c>
    </row>
    <row r="9219" spans="1:9" ht="25" customHeight="1">
      <c r="A9219" s="1"/>
      <c r="B9219" s="1">
        <v>411</v>
      </c>
      <c r="C9219" s="13" t="s">
        <v>50</v>
      </c>
      <c r="D9219" s="4">
        <v>45565</v>
      </c>
      <c r="E9219" s="4">
        <v>45583</v>
      </c>
      <c r="F9219" s="5">
        <v>2.2805943792830297</v>
      </c>
      <c r="G9219" s="5">
        <f>'PG facts'!D77</f>
        <v>5</v>
      </c>
      <c r="H9219" s="5">
        <f t="shared" si="286"/>
        <v>5.2011107228173472</v>
      </c>
      <c r="I9219" s="5">
        <f t="shared" si="287"/>
        <v>11.402971896415149</v>
      </c>
    </row>
    <row r="9220" spans="1:9" ht="25" customHeight="1">
      <c r="A9220" s="1"/>
      <c r="B9220" s="1">
        <v>411</v>
      </c>
      <c r="C9220" s="13" t="s">
        <v>50</v>
      </c>
      <c r="D9220" s="4">
        <v>45657</v>
      </c>
      <c r="E9220" s="4">
        <v>45679</v>
      </c>
      <c r="F9220" s="5">
        <v>2.6501995362399722</v>
      </c>
      <c r="G9220" s="5">
        <f>'PG facts'!D84</f>
        <v>2</v>
      </c>
      <c r="H9220" s="5">
        <f t="shared" si="286"/>
        <v>7.0235575818865632</v>
      </c>
      <c r="I9220" s="5">
        <f t="shared" si="287"/>
        <v>5.3003990724799444</v>
      </c>
    </row>
    <row r="9221" spans="1:9" ht="25" customHeight="1">
      <c r="A9221" s="1"/>
      <c r="B9221" s="1">
        <v>411</v>
      </c>
      <c r="C9221" s="13" t="s">
        <v>50</v>
      </c>
      <c r="D9221" s="4">
        <v>45747</v>
      </c>
      <c r="E9221" s="4">
        <v>45771</v>
      </c>
      <c r="F9221" s="5">
        <v>2.7872397144634409</v>
      </c>
      <c r="G9221" s="5">
        <f>'PG facts'!D91</f>
        <v>1</v>
      </c>
      <c r="H9221" s="5">
        <f t="shared" si="286"/>
        <v>7.7687052258822433</v>
      </c>
      <c r="I9221" s="5">
        <f t="shared" si="287"/>
        <v>2.7872397144634409</v>
      </c>
    </row>
    <row r="9222" spans="1:9" ht="25" customHeight="1">
      <c r="A9222" s="1"/>
      <c r="B9222" s="1">
        <v>411</v>
      </c>
      <c r="C9222" s="13" t="s">
        <v>50</v>
      </c>
      <c r="D9222" s="4">
        <v>45838</v>
      </c>
      <c r="E9222" s="4">
        <v>45867</v>
      </c>
      <c r="F9222" s="5">
        <v>3.7498513143808809</v>
      </c>
      <c r="G9222" s="5">
        <f>'PG facts'!D98</f>
        <v>-1</v>
      </c>
      <c r="H9222" s="5">
        <f t="shared" ref="H9222:H9285" si="288">F9222^2</f>
        <v>14.06138487996402</v>
      </c>
      <c r="I9222" s="5">
        <f t="shared" ref="I9222:I9285" si="289">F9222*G9222</f>
        <v>-3.7498513143808809</v>
      </c>
    </row>
    <row r="9223" spans="1:9" ht="25" customHeight="1">
      <c r="A9223" s="1"/>
      <c r="B9223" s="1">
        <v>411</v>
      </c>
      <c r="C9223" s="13" t="s">
        <v>50</v>
      </c>
      <c r="D9223" s="4">
        <v>45930</v>
      </c>
      <c r="E9223" s="4">
        <v>45954</v>
      </c>
      <c r="F9223" s="5">
        <v>3.2332744751814912</v>
      </c>
      <c r="G9223" s="5">
        <f>'PG facts'!D105</f>
        <v>1</v>
      </c>
      <c r="H9223" s="5">
        <f t="shared" si="288"/>
        <v>10.454063831860148</v>
      </c>
      <c r="I9223" s="5">
        <f t="shared" si="289"/>
        <v>3.2332744751814912</v>
      </c>
    </row>
    <row r="9224" spans="1:9" ht="25" customHeight="1">
      <c r="A9224" s="1"/>
      <c r="B9224" s="1">
        <v>411</v>
      </c>
      <c r="C9224" s="13" t="s">
        <v>50</v>
      </c>
      <c r="D9224" s="4">
        <v>46022</v>
      </c>
      <c r="E9224" s="4">
        <v>46045</v>
      </c>
      <c r="F9224" s="5">
        <v>2.9967230915401322</v>
      </c>
      <c r="G9224" s="5">
        <f>'PG facts'!D112</f>
        <v>-2</v>
      </c>
      <c r="H9224" s="5">
        <f t="shared" si="288"/>
        <v>8.9803492873698474</v>
      </c>
      <c r="I9224" s="5">
        <f t="shared" si="289"/>
        <v>-5.9934461830802643</v>
      </c>
    </row>
    <row r="9225" spans="1:9" ht="25" customHeight="1">
      <c r="A9225" s="1"/>
      <c r="B9225" s="1">
        <v>412</v>
      </c>
      <c r="C9225" s="13" t="s">
        <v>47</v>
      </c>
      <c r="D9225" s="4">
        <v>44651</v>
      </c>
      <c r="E9225" s="4">
        <v>44671</v>
      </c>
      <c r="F9225" s="5">
        <v>3.5989104881054779</v>
      </c>
      <c r="G9225" s="5">
        <f>'PG facts'!D7</f>
        <v>1</v>
      </c>
      <c r="H9225" s="5">
        <f t="shared" si="288"/>
        <v>12.952156701395609</v>
      </c>
      <c r="I9225" s="5">
        <f t="shared" si="289"/>
        <v>3.5989104881054779</v>
      </c>
    </row>
    <row r="9226" spans="1:9" ht="25" customHeight="1">
      <c r="A9226" s="1"/>
      <c r="B9226" s="1">
        <v>412</v>
      </c>
      <c r="C9226" s="13" t="s">
        <v>47</v>
      </c>
      <c r="D9226" s="4">
        <v>44742</v>
      </c>
      <c r="E9226" s="4">
        <v>44771</v>
      </c>
      <c r="F9226" s="5">
        <v>-3.7966210073037132E-2</v>
      </c>
      <c r="G9226" s="5">
        <f>'PG facts'!D14</f>
        <v>-2</v>
      </c>
      <c r="H9226" s="5">
        <f t="shared" si="288"/>
        <v>1.4414331073099862E-3</v>
      </c>
      <c r="I9226" s="5">
        <f t="shared" si="289"/>
        <v>7.5932420146074264E-2</v>
      </c>
    </row>
    <row r="9227" spans="1:9" ht="25" customHeight="1">
      <c r="A9227" s="1"/>
      <c r="B9227" s="1">
        <v>412</v>
      </c>
      <c r="C9227" s="13" t="s">
        <v>47</v>
      </c>
      <c r="D9227" s="4">
        <v>44834</v>
      </c>
      <c r="E9227" s="4">
        <v>44853</v>
      </c>
      <c r="F9227" s="5">
        <v>-0.97428175390660288</v>
      </c>
      <c r="G9227" s="5">
        <f>'PG facts'!D21</f>
        <v>1</v>
      </c>
      <c r="H9227" s="5">
        <f t="shared" si="288"/>
        <v>0.94922493599532631</v>
      </c>
      <c r="I9227" s="5">
        <f t="shared" si="289"/>
        <v>-0.97428175390660288</v>
      </c>
    </row>
    <row r="9228" spans="1:9" ht="25" customHeight="1">
      <c r="A9228" s="1"/>
      <c r="B9228" s="1">
        <v>412</v>
      </c>
      <c r="C9228" s="13" t="s">
        <v>47</v>
      </c>
      <c r="D9228" s="4">
        <v>44926</v>
      </c>
      <c r="E9228" s="4">
        <v>44945</v>
      </c>
      <c r="F9228" s="5">
        <v>-1.7083333333333339</v>
      </c>
      <c r="G9228" s="5">
        <f>'PG facts'!D28</f>
        <v>-8</v>
      </c>
      <c r="H9228" s="5">
        <f t="shared" si="288"/>
        <v>2.9184027777777799</v>
      </c>
      <c r="I9228" s="5">
        <f t="shared" si="289"/>
        <v>13.666666666666671</v>
      </c>
    </row>
    <row r="9229" spans="1:9" ht="25" customHeight="1">
      <c r="A9229" s="1"/>
      <c r="B9229" s="1">
        <v>412</v>
      </c>
      <c r="C9229" s="13" t="s">
        <v>47</v>
      </c>
      <c r="D9229" s="4">
        <v>45016</v>
      </c>
      <c r="E9229" s="4">
        <v>45037</v>
      </c>
      <c r="F9229" s="5">
        <v>-0.51383557261676094</v>
      </c>
      <c r="G9229" s="5">
        <f>'PG facts'!D35</f>
        <v>-1</v>
      </c>
      <c r="H9229" s="5">
        <f t="shared" si="288"/>
        <v>0.26402699568639459</v>
      </c>
      <c r="I9229" s="5">
        <f t="shared" si="289"/>
        <v>0.51383557261676094</v>
      </c>
    </row>
    <row r="9230" spans="1:9" ht="25" customHeight="1">
      <c r="A9230" s="1"/>
      <c r="B9230" s="1">
        <v>412</v>
      </c>
      <c r="C9230" s="13" t="s">
        <v>47</v>
      </c>
      <c r="D9230" s="4">
        <v>45107</v>
      </c>
      <c r="E9230" s="4">
        <v>45135</v>
      </c>
      <c r="F9230" s="5">
        <v>-0.38380425982749156</v>
      </c>
      <c r="G9230" s="5">
        <f>'PG facts'!D42</f>
        <v>-1</v>
      </c>
      <c r="H9230" s="5">
        <f t="shared" si="288"/>
        <v>0.14730570986172864</v>
      </c>
      <c r="I9230" s="5">
        <f t="shared" si="289"/>
        <v>0.38380425982749156</v>
      </c>
    </row>
    <row r="9231" spans="1:9" ht="25" customHeight="1">
      <c r="A9231" s="1"/>
      <c r="B9231" s="1">
        <v>412</v>
      </c>
      <c r="C9231" s="13" t="s">
        <v>47</v>
      </c>
      <c r="D9231" s="4">
        <v>45199</v>
      </c>
      <c r="E9231" s="4">
        <v>45217</v>
      </c>
      <c r="F9231" s="5">
        <v>1.1893013232362026</v>
      </c>
      <c r="G9231" s="5">
        <f>'PG facts'!D49</f>
        <v>-2</v>
      </c>
      <c r="H9231" s="5">
        <f t="shared" si="288"/>
        <v>1.4144376374513825</v>
      </c>
      <c r="I9231" s="5">
        <f t="shared" si="289"/>
        <v>-2.3786026464724053</v>
      </c>
    </row>
    <row r="9232" spans="1:9" ht="25" customHeight="1">
      <c r="A9232" s="1"/>
      <c r="B9232" s="1">
        <v>412</v>
      </c>
      <c r="C9232" s="13" t="s">
        <v>47</v>
      </c>
      <c r="D9232" s="4">
        <v>45291</v>
      </c>
      <c r="E9232" s="4">
        <v>45314</v>
      </c>
      <c r="F9232" s="5">
        <v>2.2255192878338326</v>
      </c>
      <c r="G9232" s="5">
        <f>'PG facts'!D56</f>
        <v>1</v>
      </c>
      <c r="H9232" s="5">
        <f t="shared" si="288"/>
        <v>4.9529361005204091</v>
      </c>
      <c r="I9232" s="5">
        <f t="shared" si="289"/>
        <v>2.2255192878338326</v>
      </c>
    </row>
    <row r="9233" spans="1:9" ht="25" customHeight="1">
      <c r="A9233" s="1"/>
      <c r="B9233" s="1">
        <v>412</v>
      </c>
      <c r="C9233" s="13" t="s">
        <v>47</v>
      </c>
      <c r="D9233" s="4">
        <v>45382</v>
      </c>
      <c r="E9233" s="4">
        <v>45401</v>
      </c>
      <c r="F9233" s="5">
        <v>1.3726160091641626</v>
      </c>
      <c r="G9233" s="5">
        <f>'PG facts'!D63</f>
        <v>2</v>
      </c>
      <c r="H9233" s="5">
        <f t="shared" si="288"/>
        <v>1.8840747086137526</v>
      </c>
      <c r="I9233" s="5">
        <f t="shared" si="289"/>
        <v>2.7452320183283252</v>
      </c>
    </row>
    <row r="9234" spans="1:9" ht="25" customHeight="1">
      <c r="A9234" s="1"/>
      <c r="B9234" s="1">
        <v>412</v>
      </c>
      <c r="C9234" s="13" t="s">
        <v>47</v>
      </c>
      <c r="D9234" s="4">
        <v>45473</v>
      </c>
      <c r="E9234" s="4">
        <v>45503</v>
      </c>
      <c r="F9234" s="5">
        <v>2.2805943792830297</v>
      </c>
      <c r="G9234" s="5">
        <f>'PG facts'!D70</f>
        <v>2</v>
      </c>
      <c r="H9234" s="5">
        <f t="shared" si="288"/>
        <v>5.2011107228173472</v>
      </c>
      <c r="I9234" s="5">
        <f t="shared" si="289"/>
        <v>4.5611887585660593</v>
      </c>
    </row>
    <row r="9235" spans="1:9" ht="25" customHeight="1">
      <c r="A9235" s="1"/>
      <c r="B9235" s="1">
        <v>412</v>
      </c>
      <c r="C9235" s="13" t="s">
        <v>47</v>
      </c>
      <c r="D9235" s="4">
        <v>45565</v>
      </c>
      <c r="E9235" s="4">
        <v>45583</v>
      </c>
      <c r="F9235" s="5">
        <v>2.6501995362399722</v>
      </c>
      <c r="G9235" s="5">
        <f>'PG facts'!D77</f>
        <v>5</v>
      </c>
      <c r="H9235" s="5">
        <f t="shared" si="288"/>
        <v>7.0235575818865632</v>
      </c>
      <c r="I9235" s="5">
        <f t="shared" si="289"/>
        <v>13.250997681199861</v>
      </c>
    </row>
    <row r="9236" spans="1:9" ht="25" customHeight="1">
      <c r="A9236" s="1"/>
      <c r="B9236" s="1">
        <v>412</v>
      </c>
      <c r="C9236" s="13" t="s">
        <v>47</v>
      </c>
      <c r="D9236" s="4">
        <v>45657</v>
      </c>
      <c r="E9236" s="4">
        <v>45679</v>
      </c>
      <c r="F9236" s="5">
        <v>2.7872397144634409</v>
      </c>
      <c r="G9236" s="5">
        <f>'PG facts'!D84</f>
        <v>2</v>
      </c>
      <c r="H9236" s="5">
        <f t="shared" si="288"/>
        <v>7.7687052258822433</v>
      </c>
      <c r="I9236" s="5">
        <f t="shared" si="289"/>
        <v>5.5744794289268818</v>
      </c>
    </row>
    <row r="9237" spans="1:9" ht="25" customHeight="1">
      <c r="A9237" s="1"/>
      <c r="B9237" s="1">
        <v>412</v>
      </c>
      <c r="C9237" s="13" t="s">
        <v>47</v>
      </c>
      <c r="D9237" s="4">
        <v>45747</v>
      </c>
      <c r="E9237" s="4">
        <v>45771</v>
      </c>
      <c r="F9237" s="5">
        <v>3.7498513143808809</v>
      </c>
      <c r="G9237" s="5">
        <f>'PG facts'!D91</f>
        <v>1</v>
      </c>
      <c r="H9237" s="5">
        <f t="shared" si="288"/>
        <v>14.06138487996402</v>
      </c>
      <c r="I9237" s="5">
        <f t="shared" si="289"/>
        <v>3.7498513143808809</v>
      </c>
    </row>
    <row r="9238" spans="1:9" ht="25" customHeight="1">
      <c r="A9238" s="1"/>
      <c r="B9238" s="1">
        <v>412</v>
      </c>
      <c r="C9238" s="13" t="s">
        <v>47</v>
      </c>
      <c r="D9238" s="4">
        <v>45838</v>
      </c>
      <c r="E9238" s="4">
        <v>45867</v>
      </c>
      <c r="F9238" s="5">
        <v>3.2332744751814912</v>
      </c>
      <c r="G9238" s="5">
        <f>'PG facts'!D98</f>
        <v>-1</v>
      </c>
      <c r="H9238" s="5">
        <f t="shared" si="288"/>
        <v>10.454063831860148</v>
      </c>
      <c r="I9238" s="5">
        <f t="shared" si="289"/>
        <v>-3.2332744751814912</v>
      </c>
    </row>
    <row r="9239" spans="1:9" ht="25" customHeight="1">
      <c r="A9239" s="1"/>
      <c r="B9239" s="1">
        <v>412</v>
      </c>
      <c r="C9239" s="13" t="s">
        <v>47</v>
      </c>
      <c r="D9239" s="4">
        <v>45930</v>
      </c>
      <c r="E9239" s="4">
        <v>45954</v>
      </c>
      <c r="F9239" s="5">
        <v>2.9967230915401322</v>
      </c>
      <c r="G9239" s="5">
        <f>'PG facts'!D105</f>
        <v>1</v>
      </c>
      <c r="H9239" s="5">
        <f t="shared" si="288"/>
        <v>8.9803492873698474</v>
      </c>
      <c r="I9239" s="5">
        <f t="shared" si="289"/>
        <v>2.9967230915401322</v>
      </c>
    </row>
    <row r="9240" spans="1:9" ht="25" customHeight="1">
      <c r="A9240" s="1"/>
      <c r="B9240" s="1">
        <v>412</v>
      </c>
      <c r="C9240" s="13" t="s">
        <v>47</v>
      </c>
      <c r="D9240" s="4">
        <v>46022</v>
      </c>
      <c r="E9240" s="4">
        <v>46045</v>
      </c>
      <c r="F9240" s="5">
        <v>2.1478108850594646</v>
      </c>
      <c r="G9240" s="5">
        <f>'PG facts'!D112</f>
        <v>-2</v>
      </c>
      <c r="H9240" s="5">
        <f t="shared" si="288"/>
        <v>4.6130915979799205</v>
      </c>
      <c r="I9240" s="5">
        <f t="shared" si="289"/>
        <v>-4.2956217701189292</v>
      </c>
    </row>
    <row r="9241" spans="1:9" ht="25" customHeight="1">
      <c r="A9241" s="1"/>
      <c r="B9241" s="1">
        <v>412</v>
      </c>
      <c r="C9241" s="13" t="s">
        <v>50</v>
      </c>
      <c r="D9241" s="4">
        <v>44742</v>
      </c>
      <c r="E9241" s="4">
        <v>44771</v>
      </c>
      <c r="F9241" s="5">
        <v>3.5989104881054779</v>
      </c>
      <c r="G9241" s="5">
        <f>'PG facts'!D14</f>
        <v>-2</v>
      </c>
      <c r="H9241" s="5">
        <f t="shared" si="288"/>
        <v>12.952156701395609</v>
      </c>
      <c r="I9241" s="5">
        <f t="shared" si="289"/>
        <v>-7.1978209762109557</v>
      </c>
    </row>
    <row r="9242" spans="1:9" ht="25" customHeight="1">
      <c r="A9242" s="1"/>
      <c r="B9242" s="1">
        <v>412</v>
      </c>
      <c r="C9242" s="13" t="s">
        <v>50</v>
      </c>
      <c r="D9242" s="4">
        <v>44834</v>
      </c>
      <c r="E9242" s="4">
        <v>44853</v>
      </c>
      <c r="F9242" s="5">
        <v>-3.7966210073037132E-2</v>
      </c>
      <c r="G9242" s="5">
        <f>'PG facts'!D21</f>
        <v>1</v>
      </c>
      <c r="H9242" s="5">
        <f t="shared" si="288"/>
        <v>1.4414331073099862E-3</v>
      </c>
      <c r="I9242" s="5">
        <f t="shared" si="289"/>
        <v>-3.7966210073037132E-2</v>
      </c>
    </row>
    <row r="9243" spans="1:9" ht="25" customHeight="1">
      <c r="A9243" s="1"/>
      <c r="B9243" s="1">
        <v>412</v>
      </c>
      <c r="C9243" s="13" t="s">
        <v>50</v>
      </c>
      <c r="D9243" s="4">
        <v>44926</v>
      </c>
      <c r="E9243" s="4">
        <v>44945</v>
      </c>
      <c r="F9243" s="5">
        <v>-0.97428175390660288</v>
      </c>
      <c r="G9243" s="5">
        <f>'PG facts'!D28</f>
        <v>-8</v>
      </c>
      <c r="H9243" s="5">
        <f t="shared" si="288"/>
        <v>0.94922493599532631</v>
      </c>
      <c r="I9243" s="5">
        <f t="shared" si="289"/>
        <v>7.794254031252823</v>
      </c>
    </row>
    <row r="9244" spans="1:9" ht="25" customHeight="1">
      <c r="A9244" s="1"/>
      <c r="B9244" s="1">
        <v>412</v>
      </c>
      <c r="C9244" s="13" t="s">
        <v>50</v>
      </c>
      <c r="D9244" s="4">
        <v>45016</v>
      </c>
      <c r="E9244" s="4">
        <v>45037</v>
      </c>
      <c r="F9244" s="5">
        <v>-1.7083333333333339</v>
      </c>
      <c r="G9244" s="5">
        <f>'PG facts'!D35</f>
        <v>-1</v>
      </c>
      <c r="H9244" s="5">
        <f t="shared" si="288"/>
        <v>2.9184027777777799</v>
      </c>
      <c r="I9244" s="5">
        <f t="shared" si="289"/>
        <v>1.7083333333333339</v>
      </c>
    </row>
    <row r="9245" spans="1:9" ht="25" customHeight="1">
      <c r="A9245" s="1"/>
      <c r="B9245" s="1">
        <v>412</v>
      </c>
      <c r="C9245" s="13" t="s">
        <v>50</v>
      </c>
      <c r="D9245" s="4">
        <v>45107</v>
      </c>
      <c r="E9245" s="4">
        <v>45135</v>
      </c>
      <c r="F9245" s="5">
        <v>-0.51383557261676094</v>
      </c>
      <c r="G9245" s="5">
        <f>'PG facts'!D42</f>
        <v>-1</v>
      </c>
      <c r="H9245" s="5">
        <f t="shared" si="288"/>
        <v>0.26402699568639459</v>
      </c>
      <c r="I9245" s="5">
        <f t="shared" si="289"/>
        <v>0.51383557261676094</v>
      </c>
    </row>
    <row r="9246" spans="1:9" ht="25" customHeight="1">
      <c r="A9246" s="1"/>
      <c r="B9246" s="1">
        <v>412</v>
      </c>
      <c r="C9246" s="13" t="s">
        <v>50</v>
      </c>
      <c r="D9246" s="4">
        <v>45199</v>
      </c>
      <c r="E9246" s="4">
        <v>45217</v>
      </c>
      <c r="F9246" s="5">
        <v>-0.38380425982749156</v>
      </c>
      <c r="G9246" s="5">
        <f>'PG facts'!D49</f>
        <v>-2</v>
      </c>
      <c r="H9246" s="5">
        <f t="shared" si="288"/>
        <v>0.14730570986172864</v>
      </c>
      <c r="I9246" s="5">
        <f t="shared" si="289"/>
        <v>0.76760851965498311</v>
      </c>
    </row>
    <row r="9247" spans="1:9" ht="25" customHeight="1">
      <c r="A9247" s="1"/>
      <c r="B9247" s="1">
        <v>412</v>
      </c>
      <c r="C9247" s="13" t="s">
        <v>50</v>
      </c>
      <c r="D9247" s="4">
        <v>45291</v>
      </c>
      <c r="E9247" s="4">
        <v>45314</v>
      </c>
      <c r="F9247" s="5">
        <v>1.1893013232362026</v>
      </c>
      <c r="G9247" s="5">
        <f>'PG facts'!D56</f>
        <v>1</v>
      </c>
      <c r="H9247" s="5">
        <f t="shared" si="288"/>
        <v>1.4144376374513825</v>
      </c>
      <c r="I9247" s="5">
        <f t="shared" si="289"/>
        <v>1.1893013232362026</v>
      </c>
    </row>
    <row r="9248" spans="1:9" ht="25" customHeight="1">
      <c r="A9248" s="1"/>
      <c r="B9248" s="1">
        <v>412</v>
      </c>
      <c r="C9248" s="13" t="s">
        <v>50</v>
      </c>
      <c r="D9248" s="4">
        <v>45382</v>
      </c>
      <c r="E9248" s="4">
        <v>45401</v>
      </c>
      <c r="F9248" s="5">
        <v>2.2255192878338326</v>
      </c>
      <c r="G9248" s="5">
        <f>'PG facts'!D63</f>
        <v>2</v>
      </c>
      <c r="H9248" s="5">
        <f t="shared" si="288"/>
        <v>4.9529361005204091</v>
      </c>
      <c r="I9248" s="5">
        <f t="shared" si="289"/>
        <v>4.4510385756676651</v>
      </c>
    </row>
    <row r="9249" spans="1:9" ht="25" customHeight="1">
      <c r="A9249" s="1"/>
      <c r="B9249" s="1">
        <v>412</v>
      </c>
      <c r="C9249" s="13" t="s">
        <v>50</v>
      </c>
      <c r="D9249" s="4">
        <v>45473</v>
      </c>
      <c r="E9249" s="4">
        <v>45503</v>
      </c>
      <c r="F9249" s="5">
        <v>1.3726160091641626</v>
      </c>
      <c r="G9249" s="5">
        <f>'PG facts'!D70</f>
        <v>2</v>
      </c>
      <c r="H9249" s="5">
        <f t="shared" si="288"/>
        <v>1.8840747086137526</v>
      </c>
      <c r="I9249" s="5">
        <f t="shared" si="289"/>
        <v>2.7452320183283252</v>
      </c>
    </row>
    <row r="9250" spans="1:9" ht="25" customHeight="1">
      <c r="A9250" s="1"/>
      <c r="B9250" s="1">
        <v>412</v>
      </c>
      <c r="C9250" s="13" t="s">
        <v>50</v>
      </c>
      <c r="D9250" s="4">
        <v>45565</v>
      </c>
      <c r="E9250" s="4">
        <v>45583</v>
      </c>
      <c r="F9250" s="5">
        <v>2.2805943792830297</v>
      </c>
      <c r="G9250" s="5">
        <f>'PG facts'!D77</f>
        <v>5</v>
      </c>
      <c r="H9250" s="5">
        <f t="shared" si="288"/>
        <v>5.2011107228173472</v>
      </c>
      <c r="I9250" s="5">
        <f t="shared" si="289"/>
        <v>11.402971896415149</v>
      </c>
    </row>
    <row r="9251" spans="1:9" ht="25" customHeight="1">
      <c r="A9251" s="1"/>
      <c r="B9251" s="1">
        <v>412</v>
      </c>
      <c r="C9251" s="13" t="s">
        <v>50</v>
      </c>
      <c r="D9251" s="4">
        <v>45657</v>
      </c>
      <c r="E9251" s="4">
        <v>45679</v>
      </c>
      <c r="F9251" s="5">
        <v>2.6501995362399722</v>
      </c>
      <c r="G9251" s="5">
        <f>'PG facts'!D84</f>
        <v>2</v>
      </c>
      <c r="H9251" s="5">
        <f t="shared" si="288"/>
        <v>7.0235575818865632</v>
      </c>
      <c r="I9251" s="5">
        <f t="shared" si="289"/>
        <v>5.3003990724799444</v>
      </c>
    </row>
    <row r="9252" spans="1:9" ht="25" customHeight="1">
      <c r="A9252" s="1"/>
      <c r="B9252" s="1">
        <v>412</v>
      </c>
      <c r="C9252" s="13" t="s">
        <v>50</v>
      </c>
      <c r="D9252" s="4">
        <v>45747</v>
      </c>
      <c r="E9252" s="4">
        <v>45771</v>
      </c>
      <c r="F9252" s="5">
        <v>2.7872397144634409</v>
      </c>
      <c r="G9252" s="5">
        <f>'PG facts'!D91</f>
        <v>1</v>
      </c>
      <c r="H9252" s="5">
        <f t="shared" si="288"/>
        <v>7.7687052258822433</v>
      </c>
      <c r="I9252" s="5">
        <f t="shared" si="289"/>
        <v>2.7872397144634409</v>
      </c>
    </row>
    <row r="9253" spans="1:9" ht="25" customHeight="1">
      <c r="A9253" s="1"/>
      <c r="B9253" s="1">
        <v>412</v>
      </c>
      <c r="C9253" s="13" t="s">
        <v>50</v>
      </c>
      <c r="D9253" s="4">
        <v>45838</v>
      </c>
      <c r="E9253" s="4">
        <v>45867</v>
      </c>
      <c r="F9253" s="5">
        <v>3.7498513143808809</v>
      </c>
      <c r="G9253" s="5">
        <f>'PG facts'!D98</f>
        <v>-1</v>
      </c>
      <c r="H9253" s="5">
        <f t="shared" si="288"/>
        <v>14.06138487996402</v>
      </c>
      <c r="I9253" s="5">
        <f t="shared" si="289"/>
        <v>-3.7498513143808809</v>
      </c>
    </row>
    <row r="9254" spans="1:9" ht="25" customHeight="1">
      <c r="A9254" s="1"/>
      <c r="B9254" s="1">
        <v>412</v>
      </c>
      <c r="C9254" s="13" t="s">
        <v>50</v>
      </c>
      <c r="D9254" s="4">
        <v>45930</v>
      </c>
      <c r="E9254" s="4">
        <v>45954</v>
      </c>
      <c r="F9254" s="5">
        <v>3.2332744751814912</v>
      </c>
      <c r="G9254" s="5">
        <f>'PG facts'!D105</f>
        <v>1</v>
      </c>
      <c r="H9254" s="5">
        <f t="shared" si="288"/>
        <v>10.454063831860148</v>
      </c>
      <c r="I9254" s="5">
        <f t="shared" si="289"/>
        <v>3.2332744751814912</v>
      </c>
    </row>
    <row r="9255" spans="1:9" ht="25" customHeight="1">
      <c r="A9255" s="1"/>
      <c r="B9255" s="1">
        <v>412</v>
      </c>
      <c r="C9255" s="13" t="s">
        <v>50</v>
      </c>
      <c r="D9255" s="4">
        <v>46022</v>
      </c>
      <c r="E9255" s="4">
        <v>46045</v>
      </c>
      <c r="F9255" s="5">
        <v>2.9967230915401322</v>
      </c>
      <c r="G9255" s="5">
        <f>'PG facts'!D112</f>
        <v>-2</v>
      </c>
      <c r="H9255" s="5">
        <f t="shared" si="288"/>
        <v>8.9803492873698474</v>
      </c>
      <c r="I9255" s="5">
        <f t="shared" si="289"/>
        <v>-5.9934461830802643</v>
      </c>
    </row>
    <row r="9256" spans="1:9" ht="25" customHeight="1">
      <c r="A9256" s="1"/>
      <c r="B9256" s="1">
        <v>413</v>
      </c>
      <c r="C9256" s="13" t="s">
        <v>47</v>
      </c>
      <c r="D9256" s="4">
        <v>44651</v>
      </c>
      <c r="E9256" s="4">
        <v>44671</v>
      </c>
      <c r="F9256" s="5">
        <v>3.5989104881054779</v>
      </c>
      <c r="G9256" s="5">
        <f>'PG facts'!D8</f>
        <v>8</v>
      </c>
      <c r="H9256" s="5">
        <f t="shared" si="288"/>
        <v>12.952156701395609</v>
      </c>
      <c r="I9256" s="5">
        <f t="shared" si="289"/>
        <v>28.791283904843823</v>
      </c>
    </row>
    <row r="9257" spans="1:9" ht="25" customHeight="1">
      <c r="A9257" s="1"/>
      <c r="B9257" s="1">
        <v>413</v>
      </c>
      <c r="C9257" s="13" t="s">
        <v>47</v>
      </c>
      <c r="D9257" s="4">
        <v>44742</v>
      </c>
      <c r="E9257" s="4">
        <v>44771</v>
      </c>
      <c r="F9257" s="5">
        <v>-3.7966210073037132E-2</v>
      </c>
      <c r="G9257" s="5">
        <f>'PG facts'!D15</f>
        <v>0</v>
      </c>
      <c r="H9257" s="5">
        <f t="shared" si="288"/>
        <v>1.4414331073099862E-3</v>
      </c>
      <c r="I9257" s="5">
        <f t="shared" si="289"/>
        <v>0</v>
      </c>
    </row>
    <row r="9258" spans="1:9" ht="25" customHeight="1">
      <c r="A9258" s="1"/>
      <c r="B9258" s="1">
        <v>413</v>
      </c>
      <c r="C9258" s="13" t="s">
        <v>47</v>
      </c>
      <c r="D9258" s="4">
        <v>44834</v>
      </c>
      <c r="E9258" s="4">
        <v>44853</v>
      </c>
      <c r="F9258" s="5">
        <v>-0.97428175390660288</v>
      </c>
      <c r="G9258" s="5">
        <f>'PG facts'!D22</f>
        <v>-2</v>
      </c>
      <c r="H9258" s="5">
        <f t="shared" si="288"/>
        <v>0.94922493599532631</v>
      </c>
      <c r="I9258" s="5">
        <f t="shared" si="289"/>
        <v>1.9485635078132058</v>
      </c>
    </row>
    <row r="9259" spans="1:9" ht="25" customHeight="1">
      <c r="A9259" s="1"/>
      <c r="B9259" s="1">
        <v>413</v>
      </c>
      <c r="C9259" s="13" t="s">
        <v>47</v>
      </c>
      <c r="D9259" s="4">
        <v>44926</v>
      </c>
      <c r="E9259" s="4">
        <v>44945</v>
      </c>
      <c r="F9259" s="5">
        <v>-1.7083333333333339</v>
      </c>
      <c r="G9259" s="5">
        <f>'PG facts'!D29</f>
        <v>-1</v>
      </c>
      <c r="H9259" s="5">
        <f t="shared" si="288"/>
        <v>2.9184027777777799</v>
      </c>
      <c r="I9259" s="5">
        <f t="shared" si="289"/>
        <v>1.7083333333333339</v>
      </c>
    </row>
    <row r="9260" spans="1:9" ht="25" customHeight="1">
      <c r="A9260" s="1"/>
      <c r="B9260" s="1">
        <v>413</v>
      </c>
      <c r="C9260" s="13" t="s">
        <v>47</v>
      </c>
      <c r="D9260" s="4">
        <v>45016</v>
      </c>
      <c r="E9260" s="4">
        <v>45037</v>
      </c>
      <c r="F9260" s="5">
        <v>-0.51383557261676094</v>
      </c>
      <c r="G9260" s="5">
        <f>'PG facts'!D36</f>
        <v>1</v>
      </c>
      <c r="H9260" s="5">
        <f t="shared" si="288"/>
        <v>0.26402699568639459</v>
      </c>
      <c r="I9260" s="5">
        <f t="shared" si="289"/>
        <v>-0.51383557261676094</v>
      </c>
    </row>
    <row r="9261" spans="1:9" ht="25" customHeight="1">
      <c r="A9261" s="1"/>
      <c r="B9261" s="1">
        <v>413</v>
      </c>
      <c r="C9261" s="13" t="s">
        <v>47</v>
      </c>
      <c r="D9261" s="4">
        <v>45107</v>
      </c>
      <c r="E9261" s="4">
        <v>45135</v>
      </c>
      <c r="F9261" s="5">
        <v>-0.38380425982749156</v>
      </c>
      <c r="G9261" s="5">
        <f>'PG facts'!D43</f>
        <v>-3</v>
      </c>
      <c r="H9261" s="5">
        <f t="shared" si="288"/>
        <v>0.14730570986172864</v>
      </c>
      <c r="I9261" s="5">
        <f t="shared" si="289"/>
        <v>1.1514127794824747</v>
      </c>
    </row>
    <row r="9262" spans="1:9" ht="25" customHeight="1">
      <c r="A9262" s="1"/>
      <c r="B9262" s="1">
        <v>413</v>
      </c>
      <c r="C9262" s="13" t="s">
        <v>47</v>
      </c>
      <c r="D9262" s="4">
        <v>45199</v>
      </c>
      <c r="E9262" s="4">
        <v>45217</v>
      </c>
      <c r="F9262" s="5">
        <v>1.1893013232362026</v>
      </c>
      <c r="G9262" s="5">
        <f>'PG facts'!D50</f>
        <v>2</v>
      </c>
      <c r="H9262" s="5">
        <f t="shared" si="288"/>
        <v>1.4144376374513825</v>
      </c>
      <c r="I9262" s="5">
        <f t="shared" si="289"/>
        <v>2.3786026464724053</v>
      </c>
    </row>
    <row r="9263" spans="1:9" ht="25" customHeight="1">
      <c r="A9263" s="1"/>
      <c r="B9263" s="1">
        <v>413</v>
      </c>
      <c r="C9263" s="13" t="s">
        <v>47</v>
      </c>
      <c r="D9263" s="4">
        <v>45291</v>
      </c>
      <c r="E9263" s="4">
        <v>45314</v>
      </c>
      <c r="F9263" s="5">
        <v>2.2255192878338326</v>
      </c>
      <c r="G9263" s="5">
        <f>'PG facts'!D57</f>
        <v>-4</v>
      </c>
      <c r="H9263" s="5">
        <f t="shared" si="288"/>
        <v>4.9529361005204091</v>
      </c>
      <c r="I9263" s="5">
        <f t="shared" si="289"/>
        <v>-8.9020771513353303</v>
      </c>
    </row>
    <row r="9264" spans="1:9" ht="25" customHeight="1">
      <c r="A9264" s="1"/>
      <c r="B9264" s="1">
        <v>413</v>
      </c>
      <c r="C9264" s="13" t="s">
        <v>47</v>
      </c>
      <c r="D9264" s="4">
        <v>45382</v>
      </c>
      <c r="E9264" s="4">
        <v>45401</v>
      </c>
      <c r="F9264" s="5">
        <v>1.3726160091641626</v>
      </c>
      <c r="G9264" s="5">
        <f>'PG facts'!D64</f>
        <v>-4</v>
      </c>
      <c r="H9264" s="5">
        <f t="shared" si="288"/>
        <v>1.8840747086137526</v>
      </c>
      <c r="I9264" s="5">
        <f t="shared" si="289"/>
        <v>-5.4904640366566504</v>
      </c>
    </row>
    <row r="9265" spans="1:9" ht="25" customHeight="1">
      <c r="A9265" s="1"/>
      <c r="B9265" s="1">
        <v>413</v>
      </c>
      <c r="C9265" s="13" t="s">
        <v>47</v>
      </c>
      <c r="D9265" s="4">
        <v>45473</v>
      </c>
      <c r="E9265" s="4">
        <v>45503</v>
      </c>
      <c r="F9265" s="5">
        <v>2.2805943792830297</v>
      </c>
      <c r="G9265" s="5">
        <f>'PG facts'!D71</f>
        <v>1</v>
      </c>
      <c r="H9265" s="5">
        <f t="shared" si="288"/>
        <v>5.2011107228173472</v>
      </c>
      <c r="I9265" s="5">
        <f t="shared" si="289"/>
        <v>2.2805943792830297</v>
      </c>
    </row>
    <row r="9266" spans="1:9" ht="25" customHeight="1">
      <c r="A9266" s="1"/>
      <c r="B9266" s="1">
        <v>413</v>
      </c>
      <c r="C9266" s="13" t="s">
        <v>47</v>
      </c>
      <c r="D9266" s="4">
        <v>45565</v>
      </c>
      <c r="E9266" s="4">
        <v>45583</v>
      </c>
      <c r="F9266" s="5">
        <v>2.6501995362399722</v>
      </c>
      <c r="G9266" s="5">
        <f>'PG facts'!D78</f>
        <v>-1</v>
      </c>
      <c r="H9266" s="5">
        <f t="shared" si="288"/>
        <v>7.0235575818865632</v>
      </c>
      <c r="I9266" s="5">
        <f t="shared" si="289"/>
        <v>-2.6501995362399722</v>
      </c>
    </row>
    <row r="9267" spans="1:9" ht="25" customHeight="1">
      <c r="A9267" s="1"/>
      <c r="B9267" s="1">
        <v>413</v>
      </c>
      <c r="C9267" s="13" t="s">
        <v>47</v>
      </c>
      <c r="D9267" s="4">
        <v>45657</v>
      </c>
      <c r="E9267" s="4">
        <v>45679</v>
      </c>
      <c r="F9267" s="5">
        <v>2.7872397144634409</v>
      </c>
      <c r="G9267" s="5">
        <f>'PG facts'!D85</f>
        <v>0</v>
      </c>
      <c r="H9267" s="5">
        <f t="shared" si="288"/>
        <v>7.7687052258822433</v>
      </c>
      <c r="I9267" s="5">
        <f t="shared" si="289"/>
        <v>0</v>
      </c>
    </row>
    <row r="9268" spans="1:9" ht="25" customHeight="1">
      <c r="A9268" s="1"/>
      <c r="B9268" s="1">
        <v>413</v>
      </c>
      <c r="C9268" s="13" t="s">
        <v>47</v>
      </c>
      <c r="D9268" s="4">
        <v>45747</v>
      </c>
      <c r="E9268" s="4">
        <v>45771</v>
      </c>
      <c r="F9268" s="5">
        <v>3.7498513143808809</v>
      </c>
      <c r="G9268" s="5">
        <f>'PG facts'!D92</f>
        <v>-1</v>
      </c>
      <c r="H9268" s="5">
        <f t="shared" si="288"/>
        <v>14.06138487996402</v>
      </c>
      <c r="I9268" s="5">
        <f t="shared" si="289"/>
        <v>-3.7498513143808809</v>
      </c>
    </row>
    <row r="9269" spans="1:9" ht="25" customHeight="1">
      <c r="A9269" s="1"/>
      <c r="B9269" s="1">
        <v>413</v>
      </c>
      <c r="C9269" s="13" t="s">
        <v>47</v>
      </c>
      <c r="D9269" s="4">
        <v>45838</v>
      </c>
      <c r="E9269" s="4">
        <v>45867</v>
      </c>
      <c r="F9269" s="5">
        <v>3.2332744751814912</v>
      </c>
      <c r="G9269" s="5">
        <f>'PG facts'!D99</f>
        <v>-2</v>
      </c>
      <c r="H9269" s="5">
        <f t="shared" si="288"/>
        <v>10.454063831860148</v>
      </c>
      <c r="I9269" s="5">
        <f t="shared" si="289"/>
        <v>-6.4665489503629825</v>
      </c>
    </row>
    <row r="9270" spans="1:9" ht="25" customHeight="1">
      <c r="A9270" s="1"/>
      <c r="B9270" s="1">
        <v>413</v>
      </c>
      <c r="C9270" s="13" t="s">
        <v>47</v>
      </c>
      <c r="D9270" s="4">
        <v>45930</v>
      </c>
      <c r="E9270" s="4">
        <v>45954</v>
      </c>
      <c r="F9270" s="5">
        <v>3.0141740833381725</v>
      </c>
      <c r="G9270" s="5">
        <f>'PG facts'!D106</f>
        <v>-2</v>
      </c>
      <c r="H9270" s="5">
        <f t="shared" si="288"/>
        <v>9.0852454046675124</v>
      </c>
      <c r="I9270" s="5">
        <f t="shared" si="289"/>
        <v>-6.028348166676345</v>
      </c>
    </row>
    <row r="9271" spans="1:9" ht="25" customHeight="1">
      <c r="A9271" s="1"/>
      <c r="B9271" s="1">
        <v>413</v>
      </c>
      <c r="C9271" s="13" t="s">
        <v>50</v>
      </c>
      <c r="D9271" s="4">
        <v>44742</v>
      </c>
      <c r="E9271" s="4">
        <v>44771</v>
      </c>
      <c r="F9271" s="5">
        <v>3.5989104881054779</v>
      </c>
      <c r="G9271" s="5">
        <f>'PG facts'!D15</f>
        <v>0</v>
      </c>
      <c r="H9271" s="5">
        <f t="shared" si="288"/>
        <v>12.952156701395609</v>
      </c>
      <c r="I9271" s="5">
        <f t="shared" si="289"/>
        <v>0</v>
      </c>
    </row>
    <row r="9272" spans="1:9" ht="25" customHeight="1">
      <c r="A9272" s="1"/>
      <c r="B9272" s="1">
        <v>413</v>
      </c>
      <c r="C9272" s="13" t="s">
        <v>50</v>
      </c>
      <c r="D9272" s="4">
        <v>44834</v>
      </c>
      <c r="E9272" s="4">
        <v>44853</v>
      </c>
      <c r="F9272" s="5">
        <v>-3.7966210073037132E-2</v>
      </c>
      <c r="G9272" s="5">
        <f>'PG facts'!D22</f>
        <v>-2</v>
      </c>
      <c r="H9272" s="5">
        <f t="shared" si="288"/>
        <v>1.4414331073099862E-3</v>
      </c>
      <c r="I9272" s="5">
        <f t="shared" si="289"/>
        <v>7.5932420146074264E-2</v>
      </c>
    </row>
    <row r="9273" spans="1:9" ht="25" customHeight="1">
      <c r="A9273" s="1"/>
      <c r="B9273" s="1">
        <v>413</v>
      </c>
      <c r="C9273" s="13" t="s">
        <v>50</v>
      </c>
      <c r="D9273" s="4">
        <v>44926</v>
      </c>
      <c r="E9273" s="4">
        <v>44945</v>
      </c>
      <c r="F9273" s="5">
        <v>-0.97428175390660288</v>
      </c>
      <c r="G9273" s="5">
        <f>'PG facts'!D29</f>
        <v>-1</v>
      </c>
      <c r="H9273" s="5">
        <f t="shared" si="288"/>
        <v>0.94922493599532631</v>
      </c>
      <c r="I9273" s="5">
        <f t="shared" si="289"/>
        <v>0.97428175390660288</v>
      </c>
    </row>
    <row r="9274" spans="1:9" ht="25" customHeight="1">
      <c r="A9274" s="1"/>
      <c r="B9274" s="1">
        <v>413</v>
      </c>
      <c r="C9274" s="13" t="s">
        <v>50</v>
      </c>
      <c r="D9274" s="4">
        <v>45016</v>
      </c>
      <c r="E9274" s="4">
        <v>45037</v>
      </c>
      <c r="F9274" s="5">
        <v>-1.7083333333333339</v>
      </c>
      <c r="G9274" s="5">
        <f>'PG facts'!D36</f>
        <v>1</v>
      </c>
      <c r="H9274" s="5">
        <f t="shared" si="288"/>
        <v>2.9184027777777799</v>
      </c>
      <c r="I9274" s="5">
        <f t="shared" si="289"/>
        <v>-1.7083333333333339</v>
      </c>
    </row>
    <row r="9275" spans="1:9" ht="25" customHeight="1">
      <c r="A9275" s="1"/>
      <c r="B9275" s="1">
        <v>413</v>
      </c>
      <c r="C9275" s="13" t="s">
        <v>50</v>
      </c>
      <c r="D9275" s="4">
        <v>45107</v>
      </c>
      <c r="E9275" s="4">
        <v>45135</v>
      </c>
      <c r="F9275" s="5">
        <v>-0.51383557261676094</v>
      </c>
      <c r="G9275" s="5">
        <f>'PG facts'!D43</f>
        <v>-3</v>
      </c>
      <c r="H9275" s="5">
        <f t="shared" si="288"/>
        <v>0.26402699568639459</v>
      </c>
      <c r="I9275" s="5">
        <f t="shared" si="289"/>
        <v>1.5415067178502828</v>
      </c>
    </row>
    <row r="9276" spans="1:9" ht="25" customHeight="1">
      <c r="A9276" s="1"/>
      <c r="B9276" s="1">
        <v>413</v>
      </c>
      <c r="C9276" s="13" t="s">
        <v>50</v>
      </c>
      <c r="D9276" s="4">
        <v>45199</v>
      </c>
      <c r="E9276" s="4">
        <v>45217</v>
      </c>
      <c r="F9276" s="5">
        <v>-0.38380425982749156</v>
      </c>
      <c r="G9276" s="5">
        <f>'PG facts'!D50</f>
        <v>2</v>
      </c>
      <c r="H9276" s="5">
        <f t="shared" si="288"/>
        <v>0.14730570986172864</v>
      </c>
      <c r="I9276" s="5">
        <f t="shared" si="289"/>
        <v>-0.76760851965498311</v>
      </c>
    </row>
    <row r="9277" spans="1:9" ht="25" customHeight="1">
      <c r="A9277" s="1"/>
      <c r="B9277" s="1">
        <v>413</v>
      </c>
      <c r="C9277" s="13" t="s">
        <v>50</v>
      </c>
      <c r="D9277" s="4">
        <v>45291</v>
      </c>
      <c r="E9277" s="4">
        <v>45314</v>
      </c>
      <c r="F9277" s="5">
        <v>1.1893013232362026</v>
      </c>
      <c r="G9277" s="5">
        <f>'PG facts'!D57</f>
        <v>-4</v>
      </c>
      <c r="H9277" s="5">
        <f t="shared" si="288"/>
        <v>1.4144376374513825</v>
      </c>
      <c r="I9277" s="5">
        <f t="shared" si="289"/>
        <v>-4.7572052929448105</v>
      </c>
    </row>
    <row r="9278" spans="1:9" ht="25" customHeight="1">
      <c r="A9278" s="1"/>
      <c r="B9278" s="1">
        <v>413</v>
      </c>
      <c r="C9278" s="13" t="s">
        <v>50</v>
      </c>
      <c r="D9278" s="4">
        <v>45382</v>
      </c>
      <c r="E9278" s="4">
        <v>45401</v>
      </c>
      <c r="F9278" s="5">
        <v>2.2255192878338326</v>
      </c>
      <c r="G9278" s="5">
        <f>'PG facts'!D64</f>
        <v>-4</v>
      </c>
      <c r="H9278" s="5">
        <f t="shared" si="288"/>
        <v>4.9529361005204091</v>
      </c>
      <c r="I9278" s="5">
        <f t="shared" si="289"/>
        <v>-8.9020771513353303</v>
      </c>
    </row>
    <row r="9279" spans="1:9" ht="25" customHeight="1">
      <c r="A9279" s="1"/>
      <c r="B9279" s="1">
        <v>413</v>
      </c>
      <c r="C9279" s="13" t="s">
        <v>50</v>
      </c>
      <c r="D9279" s="4">
        <v>45473</v>
      </c>
      <c r="E9279" s="4">
        <v>45503</v>
      </c>
      <c r="F9279" s="5">
        <v>1.3726160091641626</v>
      </c>
      <c r="G9279" s="5">
        <f>'PG facts'!D71</f>
        <v>1</v>
      </c>
      <c r="H9279" s="5">
        <f t="shared" si="288"/>
        <v>1.8840747086137526</v>
      </c>
      <c r="I9279" s="5">
        <f t="shared" si="289"/>
        <v>1.3726160091641626</v>
      </c>
    </row>
    <row r="9280" spans="1:9" ht="25" customHeight="1">
      <c r="A9280" s="1"/>
      <c r="B9280" s="1">
        <v>413</v>
      </c>
      <c r="C9280" s="13" t="s">
        <v>50</v>
      </c>
      <c r="D9280" s="4">
        <v>45565</v>
      </c>
      <c r="E9280" s="4">
        <v>45583</v>
      </c>
      <c r="F9280" s="5">
        <v>2.2805943792830297</v>
      </c>
      <c r="G9280" s="5">
        <f>'PG facts'!D78</f>
        <v>-1</v>
      </c>
      <c r="H9280" s="5">
        <f t="shared" si="288"/>
        <v>5.2011107228173472</v>
      </c>
      <c r="I9280" s="5">
        <f t="shared" si="289"/>
        <v>-2.2805943792830297</v>
      </c>
    </row>
    <row r="9281" spans="1:9" ht="25" customHeight="1">
      <c r="A9281" s="1"/>
      <c r="B9281" s="1">
        <v>413</v>
      </c>
      <c r="C9281" s="13" t="s">
        <v>50</v>
      </c>
      <c r="D9281" s="4">
        <v>45657</v>
      </c>
      <c r="E9281" s="4">
        <v>45679</v>
      </c>
      <c r="F9281" s="5">
        <v>2.6501995362399722</v>
      </c>
      <c r="G9281" s="5">
        <f>'PG facts'!D85</f>
        <v>0</v>
      </c>
      <c r="H9281" s="5">
        <f t="shared" si="288"/>
        <v>7.0235575818865632</v>
      </c>
      <c r="I9281" s="5">
        <f t="shared" si="289"/>
        <v>0</v>
      </c>
    </row>
    <row r="9282" spans="1:9" ht="25" customHeight="1">
      <c r="A9282" s="1"/>
      <c r="B9282" s="1">
        <v>413</v>
      </c>
      <c r="C9282" s="13" t="s">
        <v>50</v>
      </c>
      <c r="D9282" s="4">
        <v>45747</v>
      </c>
      <c r="E9282" s="4">
        <v>45771</v>
      </c>
      <c r="F9282" s="5">
        <v>2.7872397144634409</v>
      </c>
      <c r="G9282" s="5">
        <f>'PG facts'!D92</f>
        <v>-1</v>
      </c>
      <c r="H9282" s="5">
        <f t="shared" si="288"/>
        <v>7.7687052258822433</v>
      </c>
      <c r="I9282" s="5">
        <f t="shared" si="289"/>
        <v>-2.7872397144634409</v>
      </c>
    </row>
    <row r="9283" spans="1:9" ht="25" customHeight="1">
      <c r="A9283" s="1"/>
      <c r="B9283" s="1">
        <v>413</v>
      </c>
      <c r="C9283" s="13" t="s">
        <v>50</v>
      </c>
      <c r="D9283" s="4">
        <v>45838</v>
      </c>
      <c r="E9283" s="4">
        <v>45867</v>
      </c>
      <c r="F9283" s="5">
        <v>3.7498513143808809</v>
      </c>
      <c r="G9283" s="5">
        <f>'PG facts'!D99</f>
        <v>-2</v>
      </c>
      <c r="H9283" s="5">
        <f t="shared" si="288"/>
        <v>14.06138487996402</v>
      </c>
      <c r="I9283" s="5">
        <f t="shared" si="289"/>
        <v>-7.4997026287617619</v>
      </c>
    </row>
    <row r="9284" spans="1:9" ht="25" customHeight="1">
      <c r="A9284" s="1"/>
      <c r="B9284" s="1">
        <v>413</v>
      </c>
      <c r="C9284" s="13" t="s">
        <v>50</v>
      </c>
      <c r="D9284" s="4">
        <v>45930</v>
      </c>
      <c r="E9284" s="4">
        <v>45954</v>
      </c>
      <c r="F9284" s="5">
        <v>3.2332744751814912</v>
      </c>
      <c r="G9284" s="5">
        <f>'PG facts'!D106</f>
        <v>-2</v>
      </c>
      <c r="H9284" s="5">
        <f t="shared" si="288"/>
        <v>10.454063831860148</v>
      </c>
      <c r="I9284" s="5">
        <f t="shared" si="289"/>
        <v>-6.4665489503629825</v>
      </c>
    </row>
    <row r="9285" spans="1:9" ht="25" customHeight="1">
      <c r="A9285" s="1"/>
      <c r="B9285" s="1">
        <v>414</v>
      </c>
      <c r="C9285" s="13" t="s">
        <v>47</v>
      </c>
      <c r="D9285" s="4">
        <v>44651</v>
      </c>
      <c r="E9285" s="4">
        <v>44671</v>
      </c>
      <c r="F9285" s="5">
        <v>3.5989104881054779</v>
      </c>
      <c r="G9285" s="5">
        <f>'PG facts'!D8</f>
        <v>8</v>
      </c>
      <c r="H9285" s="5">
        <f t="shared" si="288"/>
        <v>12.952156701395609</v>
      </c>
      <c r="I9285" s="5">
        <f t="shared" si="289"/>
        <v>28.791283904843823</v>
      </c>
    </row>
    <row r="9286" spans="1:9" ht="25" customHeight="1">
      <c r="A9286" s="1"/>
      <c r="B9286" s="1">
        <v>414</v>
      </c>
      <c r="C9286" s="13" t="s">
        <v>47</v>
      </c>
      <c r="D9286" s="4">
        <v>44742</v>
      </c>
      <c r="E9286" s="4">
        <v>44771</v>
      </c>
      <c r="F9286" s="5">
        <v>-3.7966210073037132E-2</v>
      </c>
      <c r="G9286" s="5">
        <f>'PG facts'!D15</f>
        <v>0</v>
      </c>
      <c r="H9286" s="5">
        <f t="shared" ref="H9286:H9349" si="290">F9286^2</f>
        <v>1.4414331073099862E-3</v>
      </c>
      <c r="I9286" s="5">
        <f t="shared" ref="I9286:I9349" si="291">F9286*G9286</f>
        <v>0</v>
      </c>
    </row>
    <row r="9287" spans="1:9" ht="25" customHeight="1">
      <c r="A9287" s="1"/>
      <c r="B9287" s="1">
        <v>414</v>
      </c>
      <c r="C9287" s="13" t="s">
        <v>47</v>
      </c>
      <c r="D9287" s="4">
        <v>44834</v>
      </c>
      <c r="E9287" s="4">
        <v>44853</v>
      </c>
      <c r="F9287" s="5">
        <v>-0.97428175390660288</v>
      </c>
      <c r="G9287" s="5">
        <f>'PG facts'!D22</f>
        <v>-2</v>
      </c>
      <c r="H9287" s="5">
        <f t="shared" si="290"/>
        <v>0.94922493599532631</v>
      </c>
      <c r="I9287" s="5">
        <f t="shared" si="291"/>
        <v>1.9485635078132058</v>
      </c>
    </row>
    <row r="9288" spans="1:9" ht="25" customHeight="1">
      <c r="A9288" s="1"/>
      <c r="B9288" s="1">
        <v>414</v>
      </c>
      <c r="C9288" s="13" t="s">
        <v>47</v>
      </c>
      <c r="D9288" s="4">
        <v>44926</v>
      </c>
      <c r="E9288" s="4">
        <v>44945</v>
      </c>
      <c r="F9288" s="5">
        <v>-1.7083333333333339</v>
      </c>
      <c r="G9288" s="5">
        <f>'PG facts'!D29</f>
        <v>-1</v>
      </c>
      <c r="H9288" s="5">
        <f t="shared" si="290"/>
        <v>2.9184027777777799</v>
      </c>
      <c r="I9288" s="5">
        <f t="shared" si="291"/>
        <v>1.7083333333333339</v>
      </c>
    </row>
    <row r="9289" spans="1:9" ht="25" customHeight="1">
      <c r="A9289" s="1"/>
      <c r="B9289" s="1">
        <v>414</v>
      </c>
      <c r="C9289" s="13" t="s">
        <v>47</v>
      </c>
      <c r="D9289" s="4">
        <v>45016</v>
      </c>
      <c r="E9289" s="4">
        <v>45037</v>
      </c>
      <c r="F9289" s="5">
        <v>-0.51383557261676094</v>
      </c>
      <c r="G9289" s="5">
        <f>'PG facts'!D36</f>
        <v>1</v>
      </c>
      <c r="H9289" s="5">
        <f t="shared" si="290"/>
        <v>0.26402699568639459</v>
      </c>
      <c r="I9289" s="5">
        <f t="shared" si="291"/>
        <v>-0.51383557261676094</v>
      </c>
    </row>
    <row r="9290" spans="1:9" ht="25" customHeight="1">
      <c r="A9290" s="1"/>
      <c r="B9290" s="1">
        <v>414</v>
      </c>
      <c r="C9290" s="13" t="s">
        <v>47</v>
      </c>
      <c r="D9290" s="4">
        <v>45107</v>
      </c>
      <c r="E9290" s="4">
        <v>45135</v>
      </c>
      <c r="F9290" s="5">
        <v>-0.38380425982749156</v>
      </c>
      <c r="G9290" s="5">
        <f>'PG facts'!D43</f>
        <v>-3</v>
      </c>
      <c r="H9290" s="5">
        <f t="shared" si="290"/>
        <v>0.14730570986172864</v>
      </c>
      <c r="I9290" s="5">
        <f t="shared" si="291"/>
        <v>1.1514127794824747</v>
      </c>
    </row>
    <row r="9291" spans="1:9" ht="25" customHeight="1">
      <c r="A9291" s="1"/>
      <c r="B9291" s="1">
        <v>414</v>
      </c>
      <c r="C9291" s="13" t="s">
        <v>47</v>
      </c>
      <c r="D9291" s="4">
        <v>45199</v>
      </c>
      <c r="E9291" s="4">
        <v>45217</v>
      </c>
      <c r="F9291" s="5">
        <v>1.1893013232362026</v>
      </c>
      <c r="G9291" s="5">
        <f>'PG facts'!D50</f>
        <v>2</v>
      </c>
      <c r="H9291" s="5">
        <f t="shared" si="290"/>
        <v>1.4144376374513825</v>
      </c>
      <c r="I9291" s="5">
        <f t="shared" si="291"/>
        <v>2.3786026464724053</v>
      </c>
    </row>
    <row r="9292" spans="1:9" ht="25" customHeight="1">
      <c r="A9292" s="1"/>
      <c r="B9292" s="1">
        <v>414</v>
      </c>
      <c r="C9292" s="13" t="s">
        <v>47</v>
      </c>
      <c r="D9292" s="4">
        <v>45291</v>
      </c>
      <c r="E9292" s="4">
        <v>45314</v>
      </c>
      <c r="F9292" s="5">
        <v>2.2255192878338326</v>
      </c>
      <c r="G9292" s="5">
        <f>'PG facts'!D57</f>
        <v>-4</v>
      </c>
      <c r="H9292" s="5">
        <f t="shared" si="290"/>
        <v>4.9529361005204091</v>
      </c>
      <c r="I9292" s="5">
        <f t="shared" si="291"/>
        <v>-8.9020771513353303</v>
      </c>
    </row>
    <row r="9293" spans="1:9" ht="25" customHeight="1">
      <c r="A9293" s="1"/>
      <c r="B9293" s="1">
        <v>414</v>
      </c>
      <c r="C9293" s="13" t="s">
        <v>47</v>
      </c>
      <c r="D9293" s="4">
        <v>45382</v>
      </c>
      <c r="E9293" s="4">
        <v>45401</v>
      </c>
      <c r="F9293" s="5">
        <v>1.3726160091641626</v>
      </c>
      <c r="G9293" s="5">
        <f>'PG facts'!D64</f>
        <v>-4</v>
      </c>
      <c r="H9293" s="5">
        <f t="shared" si="290"/>
        <v>1.8840747086137526</v>
      </c>
      <c r="I9293" s="5">
        <f t="shared" si="291"/>
        <v>-5.4904640366566504</v>
      </c>
    </row>
    <row r="9294" spans="1:9" ht="25" customHeight="1">
      <c r="A9294" s="1"/>
      <c r="B9294" s="1">
        <v>414</v>
      </c>
      <c r="C9294" s="13" t="s">
        <v>47</v>
      </c>
      <c r="D9294" s="4">
        <v>45473</v>
      </c>
      <c r="E9294" s="4">
        <v>45503</v>
      </c>
      <c r="F9294" s="5">
        <v>2.2805943792830297</v>
      </c>
      <c r="G9294" s="5">
        <f>'PG facts'!D71</f>
        <v>1</v>
      </c>
      <c r="H9294" s="5">
        <f t="shared" si="290"/>
        <v>5.2011107228173472</v>
      </c>
      <c r="I9294" s="5">
        <f t="shared" si="291"/>
        <v>2.2805943792830297</v>
      </c>
    </row>
    <row r="9295" spans="1:9" ht="25" customHeight="1">
      <c r="A9295" s="1"/>
      <c r="B9295" s="1">
        <v>414</v>
      </c>
      <c r="C9295" s="13" t="s">
        <v>47</v>
      </c>
      <c r="D9295" s="4">
        <v>45565</v>
      </c>
      <c r="E9295" s="4">
        <v>45583</v>
      </c>
      <c r="F9295" s="5">
        <v>2.6501995362399722</v>
      </c>
      <c r="G9295" s="5">
        <f>'PG facts'!D78</f>
        <v>-1</v>
      </c>
      <c r="H9295" s="5">
        <f t="shared" si="290"/>
        <v>7.0235575818865632</v>
      </c>
      <c r="I9295" s="5">
        <f t="shared" si="291"/>
        <v>-2.6501995362399722</v>
      </c>
    </row>
    <row r="9296" spans="1:9" ht="25" customHeight="1">
      <c r="A9296" s="1"/>
      <c r="B9296" s="1">
        <v>414</v>
      </c>
      <c r="C9296" s="13" t="s">
        <v>47</v>
      </c>
      <c r="D9296" s="4">
        <v>45657</v>
      </c>
      <c r="E9296" s="4">
        <v>45679</v>
      </c>
      <c r="F9296" s="5">
        <v>2.7872397144634409</v>
      </c>
      <c r="G9296" s="5">
        <f>'PG facts'!D85</f>
        <v>0</v>
      </c>
      <c r="H9296" s="5">
        <f t="shared" si="290"/>
        <v>7.7687052258822433</v>
      </c>
      <c r="I9296" s="5">
        <f t="shared" si="291"/>
        <v>0</v>
      </c>
    </row>
    <row r="9297" spans="1:9" ht="25" customHeight="1">
      <c r="A9297" s="1"/>
      <c r="B9297" s="1">
        <v>414</v>
      </c>
      <c r="C9297" s="13" t="s">
        <v>47</v>
      </c>
      <c r="D9297" s="4">
        <v>45747</v>
      </c>
      <c r="E9297" s="4">
        <v>45771</v>
      </c>
      <c r="F9297" s="5">
        <v>3.7498513143808809</v>
      </c>
      <c r="G9297" s="5">
        <f>'PG facts'!D92</f>
        <v>-1</v>
      </c>
      <c r="H9297" s="5">
        <f t="shared" si="290"/>
        <v>14.06138487996402</v>
      </c>
      <c r="I9297" s="5">
        <f t="shared" si="291"/>
        <v>-3.7498513143808809</v>
      </c>
    </row>
    <row r="9298" spans="1:9" ht="25" customHeight="1">
      <c r="A9298" s="1"/>
      <c r="B9298" s="1">
        <v>414</v>
      </c>
      <c r="C9298" s="13" t="s">
        <v>47</v>
      </c>
      <c r="D9298" s="4">
        <v>45838</v>
      </c>
      <c r="E9298" s="4">
        <v>45867</v>
      </c>
      <c r="F9298" s="5">
        <v>3.2332744751814912</v>
      </c>
      <c r="G9298" s="5">
        <f>'PG facts'!D99</f>
        <v>-2</v>
      </c>
      <c r="H9298" s="5">
        <f t="shared" si="290"/>
        <v>10.454063831860148</v>
      </c>
      <c r="I9298" s="5">
        <f t="shared" si="291"/>
        <v>-6.4665489503629825</v>
      </c>
    </row>
    <row r="9299" spans="1:9" ht="25" customHeight="1">
      <c r="A9299" s="1"/>
      <c r="B9299" s="1">
        <v>414</v>
      </c>
      <c r="C9299" s="13" t="s">
        <v>47</v>
      </c>
      <c r="D9299" s="4">
        <v>45930</v>
      </c>
      <c r="E9299" s="4">
        <v>45954</v>
      </c>
      <c r="F9299" s="5">
        <v>2.9967230915401322</v>
      </c>
      <c r="G9299" s="5">
        <f>'PG facts'!D106</f>
        <v>-2</v>
      </c>
      <c r="H9299" s="5">
        <f t="shared" si="290"/>
        <v>8.9803492873698474</v>
      </c>
      <c r="I9299" s="5">
        <f t="shared" si="291"/>
        <v>-5.9934461830802643</v>
      </c>
    </row>
    <row r="9300" spans="1:9" ht="25" customHeight="1">
      <c r="A9300" s="1"/>
      <c r="B9300" s="1">
        <v>414</v>
      </c>
      <c r="C9300" s="13" t="s">
        <v>50</v>
      </c>
      <c r="D9300" s="4">
        <v>44742</v>
      </c>
      <c r="E9300" s="4">
        <v>44771</v>
      </c>
      <c r="F9300" s="5">
        <v>3.5989104881054779</v>
      </c>
      <c r="G9300" s="5">
        <f>'PG facts'!D15</f>
        <v>0</v>
      </c>
      <c r="H9300" s="5">
        <f t="shared" si="290"/>
        <v>12.952156701395609</v>
      </c>
      <c r="I9300" s="5">
        <f t="shared" si="291"/>
        <v>0</v>
      </c>
    </row>
    <row r="9301" spans="1:9" ht="25" customHeight="1">
      <c r="A9301" s="1"/>
      <c r="B9301" s="1">
        <v>414</v>
      </c>
      <c r="C9301" s="13" t="s">
        <v>50</v>
      </c>
      <c r="D9301" s="4">
        <v>44834</v>
      </c>
      <c r="E9301" s="4">
        <v>44853</v>
      </c>
      <c r="F9301" s="5">
        <v>-3.7966210073037132E-2</v>
      </c>
      <c r="G9301" s="5">
        <f>'PG facts'!D22</f>
        <v>-2</v>
      </c>
      <c r="H9301" s="5">
        <f t="shared" si="290"/>
        <v>1.4414331073099862E-3</v>
      </c>
      <c r="I9301" s="5">
        <f t="shared" si="291"/>
        <v>7.5932420146074264E-2</v>
      </c>
    </row>
    <row r="9302" spans="1:9" ht="25" customHeight="1">
      <c r="A9302" s="1"/>
      <c r="B9302" s="1">
        <v>414</v>
      </c>
      <c r="C9302" s="13" t="s">
        <v>50</v>
      </c>
      <c r="D9302" s="4">
        <v>44926</v>
      </c>
      <c r="E9302" s="4">
        <v>44945</v>
      </c>
      <c r="F9302" s="5">
        <v>-0.97428175390660288</v>
      </c>
      <c r="G9302" s="5">
        <f>'PG facts'!D29</f>
        <v>-1</v>
      </c>
      <c r="H9302" s="5">
        <f t="shared" si="290"/>
        <v>0.94922493599532631</v>
      </c>
      <c r="I9302" s="5">
        <f t="shared" si="291"/>
        <v>0.97428175390660288</v>
      </c>
    </row>
    <row r="9303" spans="1:9" ht="25" customHeight="1">
      <c r="A9303" s="1"/>
      <c r="B9303" s="1">
        <v>414</v>
      </c>
      <c r="C9303" s="13" t="s">
        <v>50</v>
      </c>
      <c r="D9303" s="4">
        <v>45016</v>
      </c>
      <c r="E9303" s="4">
        <v>45037</v>
      </c>
      <c r="F9303" s="5">
        <v>-1.7083333333333339</v>
      </c>
      <c r="G9303" s="5">
        <f>'PG facts'!D36</f>
        <v>1</v>
      </c>
      <c r="H9303" s="5">
        <f t="shared" si="290"/>
        <v>2.9184027777777799</v>
      </c>
      <c r="I9303" s="5">
        <f t="shared" si="291"/>
        <v>-1.7083333333333339</v>
      </c>
    </row>
    <row r="9304" spans="1:9" ht="25" customHeight="1">
      <c r="A9304" s="1"/>
      <c r="B9304" s="1">
        <v>414</v>
      </c>
      <c r="C9304" s="13" t="s">
        <v>50</v>
      </c>
      <c r="D9304" s="4">
        <v>45107</v>
      </c>
      <c r="E9304" s="4">
        <v>45135</v>
      </c>
      <c r="F9304" s="5">
        <v>-0.51383557261676094</v>
      </c>
      <c r="G9304" s="5">
        <f>'PG facts'!D43</f>
        <v>-3</v>
      </c>
      <c r="H9304" s="5">
        <f t="shared" si="290"/>
        <v>0.26402699568639459</v>
      </c>
      <c r="I9304" s="5">
        <f t="shared" si="291"/>
        <v>1.5415067178502828</v>
      </c>
    </row>
    <row r="9305" spans="1:9" ht="25" customHeight="1">
      <c r="A9305" s="1"/>
      <c r="B9305" s="1">
        <v>414</v>
      </c>
      <c r="C9305" s="13" t="s">
        <v>50</v>
      </c>
      <c r="D9305" s="4">
        <v>45199</v>
      </c>
      <c r="E9305" s="4">
        <v>45217</v>
      </c>
      <c r="F9305" s="5">
        <v>-0.38380425982749156</v>
      </c>
      <c r="G9305" s="5">
        <f>'PG facts'!D50</f>
        <v>2</v>
      </c>
      <c r="H9305" s="5">
        <f t="shared" si="290"/>
        <v>0.14730570986172864</v>
      </c>
      <c r="I9305" s="5">
        <f t="shared" si="291"/>
        <v>-0.76760851965498311</v>
      </c>
    </row>
    <row r="9306" spans="1:9" ht="25" customHeight="1">
      <c r="A9306" s="1"/>
      <c r="B9306" s="1">
        <v>414</v>
      </c>
      <c r="C9306" s="13" t="s">
        <v>50</v>
      </c>
      <c r="D9306" s="4">
        <v>45291</v>
      </c>
      <c r="E9306" s="4">
        <v>45314</v>
      </c>
      <c r="F9306" s="5">
        <v>1.1893013232362026</v>
      </c>
      <c r="G9306" s="5">
        <f>'PG facts'!D57</f>
        <v>-4</v>
      </c>
      <c r="H9306" s="5">
        <f t="shared" si="290"/>
        <v>1.4144376374513825</v>
      </c>
      <c r="I9306" s="5">
        <f t="shared" si="291"/>
        <v>-4.7572052929448105</v>
      </c>
    </row>
    <row r="9307" spans="1:9" ht="25" customHeight="1">
      <c r="A9307" s="1"/>
      <c r="B9307" s="1">
        <v>414</v>
      </c>
      <c r="C9307" s="13" t="s">
        <v>50</v>
      </c>
      <c r="D9307" s="4">
        <v>45382</v>
      </c>
      <c r="E9307" s="4">
        <v>45401</v>
      </c>
      <c r="F9307" s="5">
        <v>2.2255192878338326</v>
      </c>
      <c r="G9307" s="5">
        <f>'PG facts'!D64</f>
        <v>-4</v>
      </c>
      <c r="H9307" s="5">
        <f t="shared" si="290"/>
        <v>4.9529361005204091</v>
      </c>
      <c r="I9307" s="5">
        <f t="shared" si="291"/>
        <v>-8.9020771513353303</v>
      </c>
    </row>
    <row r="9308" spans="1:9" ht="25" customHeight="1">
      <c r="A9308" s="1"/>
      <c r="B9308" s="1">
        <v>414</v>
      </c>
      <c r="C9308" s="13" t="s">
        <v>50</v>
      </c>
      <c r="D9308" s="4">
        <v>45473</v>
      </c>
      <c r="E9308" s="4">
        <v>45503</v>
      </c>
      <c r="F9308" s="5">
        <v>1.3726160091641626</v>
      </c>
      <c r="G9308" s="5">
        <f>'PG facts'!D71</f>
        <v>1</v>
      </c>
      <c r="H9308" s="5">
        <f t="shared" si="290"/>
        <v>1.8840747086137526</v>
      </c>
      <c r="I9308" s="5">
        <f t="shared" si="291"/>
        <v>1.3726160091641626</v>
      </c>
    </row>
    <row r="9309" spans="1:9" ht="25" customHeight="1">
      <c r="A9309" s="1"/>
      <c r="B9309" s="1">
        <v>414</v>
      </c>
      <c r="C9309" s="13" t="s">
        <v>50</v>
      </c>
      <c r="D9309" s="4">
        <v>45565</v>
      </c>
      <c r="E9309" s="4">
        <v>45583</v>
      </c>
      <c r="F9309" s="5">
        <v>2.2805943792830297</v>
      </c>
      <c r="G9309" s="5">
        <f>'PG facts'!D78</f>
        <v>-1</v>
      </c>
      <c r="H9309" s="5">
        <f t="shared" si="290"/>
        <v>5.2011107228173472</v>
      </c>
      <c r="I9309" s="5">
        <f t="shared" si="291"/>
        <v>-2.2805943792830297</v>
      </c>
    </row>
    <row r="9310" spans="1:9" ht="25" customHeight="1">
      <c r="A9310" s="1"/>
      <c r="B9310" s="1">
        <v>414</v>
      </c>
      <c r="C9310" s="13" t="s">
        <v>50</v>
      </c>
      <c r="D9310" s="4">
        <v>45657</v>
      </c>
      <c r="E9310" s="4">
        <v>45679</v>
      </c>
      <c r="F9310" s="5">
        <v>2.6501995362399722</v>
      </c>
      <c r="G9310" s="5">
        <f>'PG facts'!D85</f>
        <v>0</v>
      </c>
      <c r="H9310" s="5">
        <f t="shared" si="290"/>
        <v>7.0235575818865632</v>
      </c>
      <c r="I9310" s="5">
        <f t="shared" si="291"/>
        <v>0</v>
      </c>
    </row>
    <row r="9311" spans="1:9" ht="25" customHeight="1">
      <c r="A9311" s="1"/>
      <c r="B9311" s="1">
        <v>414</v>
      </c>
      <c r="C9311" s="13" t="s">
        <v>50</v>
      </c>
      <c r="D9311" s="4">
        <v>45747</v>
      </c>
      <c r="E9311" s="4">
        <v>45771</v>
      </c>
      <c r="F9311" s="5">
        <v>2.7872397144634409</v>
      </c>
      <c r="G9311" s="5">
        <f>'PG facts'!D92</f>
        <v>-1</v>
      </c>
      <c r="H9311" s="5">
        <f t="shared" si="290"/>
        <v>7.7687052258822433</v>
      </c>
      <c r="I9311" s="5">
        <f t="shared" si="291"/>
        <v>-2.7872397144634409</v>
      </c>
    </row>
    <row r="9312" spans="1:9" ht="25" customHeight="1">
      <c r="A9312" s="1"/>
      <c r="B9312" s="1">
        <v>414</v>
      </c>
      <c r="C9312" s="13" t="s">
        <v>50</v>
      </c>
      <c r="D9312" s="4">
        <v>45838</v>
      </c>
      <c r="E9312" s="4">
        <v>45867</v>
      </c>
      <c r="F9312" s="5">
        <v>3.7498513143808809</v>
      </c>
      <c r="G9312" s="5">
        <f>'PG facts'!D99</f>
        <v>-2</v>
      </c>
      <c r="H9312" s="5">
        <f t="shared" si="290"/>
        <v>14.06138487996402</v>
      </c>
      <c r="I9312" s="5">
        <f t="shared" si="291"/>
        <v>-7.4997026287617619</v>
      </c>
    </row>
    <row r="9313" spans="1:9" ht="25" customHeight="1">
      <c r="A9313" s="1"/>
      <c r="B9313" s="1">
        <v>414</v>
      </c>
      <c r="C9313" s="13" t="s">
        <v>50</v>
      </c>
      <c r="D9313" s="4">
        <v>45930</v>
      </c>
      <c r="E9313" s="4">
        <v>45954</v>
      </c>
      <c r="F9313" s="5">
        <v>3.2332744751814912</v>
      </c>
      <c r="G9313" s="5">
        <f>'PG facts'!D106</f>
        <v>-2</v>
      </c>
      <c r="H9313" s="5">
        <f t="shared" si="290"/>
        <v>10.454063831860148</v>
      </c>
      <c r="I9313" s="5">
        <f t="shared" si="291"/>
        <v>-6.4665489503629825</v>
      </c>
    </row>
    <row r="9314" spans="1:9" ht="25" customHeight="1">
      <c r="A9314" s="1"/>
      <c r="B9314" s="1">
        <v>415</v>
      </c>
      <c r="C9314" s="13" t="s">
        <v>47</v>
      </c>
      <c r="D9314" s="4">
        <v>44651</v>
      </c>
      <c r="E9314" s="4">
        <v>44671</v>
      </c>
      <c r="F9314" s="5">
        <v>3.5989104881054779</v>
      </c>
      <c r="G9314" s="5">
        <f>'PG facts'!D8</f>
        <v>8</v>
      </c>
      <c r="H9314" s="5">
        <f t="shared" si="290"/>
        <v>12.952156701395609</v>
      </c>
      <c r="I9314" s="5">
        <f t="shared" si="291"/>
        <v>28.791283904843823</v>
      </c>
    </row>
    <row r="9315" spans="1:9" ht="25" customHeight="1">
      <c r="A9315" s="1"/>
      <c r="B9315" s="1">
        <v>415</v>
      </c>
      <c r="C9315" s="13" t="s">
        <v>47</v>
      </c>
      <c r="D9315" s="4">
        <v>44742</v>
      </c>
      <c r="E9315" s="4">
        <v>44771</v>
      </c>
      <c r="F9315" s="5">
        <v>-3.7966210073037132E-2</v>
      </c>
      <c r="G9315" s="5">
        <f>'PG facts'!D15</f>
        <v>0</v>
      </c>
      <c r="H9315" s="5">
        <f t="shared" si="290"/>
        <v>1.4414331073099862E-3</v>
      </c>
      <c r="I9315" s="5">
        <f t="shared" si="291"/>
        <v>0</v>
      </c>
    </row>
    <row r="9316" spans="1:9" ht="25" customHeight="1">
      <c r="A9316" s="1"/>
      <c r="B9316" s="1">
        <v>415</v>
      </c>
      <c r="C9316" s="13" t="s">
        <v>47</v>
      </c>
      <c r="D9316" s="4">
        <v>44834</v>
      </c>
      <c r="E9316" s="4">
        <v>44853</v>
      </c>
      <c r="F9316" s="5">
        <v>-0.97428175390660288</v>
      </c>
      <c r="G9316" s="5">
        <f>'PG facts'!D22</f>
        <v>-2</v>
      </c>
      <c r="H9316" s="5">
        <f t="shared" si="290"/>
        <v>0.94922493599532631</v>
      </c>
      <c r="I9316" s="5">
        <f t="shared" si="291"/>
        <v>1.9485635078132058</v>
      </c>
    </row>
    <row r="9317" spans="1:9" ht="25" customHeight="1">
      <c r="A9317" s="1"/>
      <c r="B9317" s="1">
        <v>415</v>
      </c>
      <c r="C9317" s="13" t="s">
        <v>47</v>
      </c>
      <c r="D9317" s="4">
        <v>44926</v>
      </c>
      <c r="E9317" s="4">
        <v>44945</v>
      </c>
      <c r="F9317" s="5">
        <v>-1.7083333333333339</v>
      </c>
      <c r="G9317" s="5">
        <f>'PG facts'!D29</f>
        <v>-1</v>
      </c>
      <c r="H9317" s="5">
        <f t="shared" si="290"/>
        <v>2.9184027777777799</v>
      </c>
      <c r="I9317" s="5">
        <f t="shared" si="291"/>
        <v>1.7083333333333339</v>
      </c>
    </row>
    <row r="9318" spans="1:9" ht="25" customHeight="1">
      <c r="A9318" s="1"/>
      <c r="B9318" s="1">
        <v>415</v>
      </c>
      <c r="C9318" s="13" t="s">
        <v>47</v>
      </c>
      <c r="D9318" s="4">
        <v>45016</v>
      </c>
      <c r="E9318" s="4">
        <v>45037</v>
      </c>
      <c r="F9318" s="5">
        <v>-0.51383557261676094</v>
      </c>
      <c r="G9318" s="5">
        <f>'PG facts'!D36</f>
        <v>1</v>
      </c>
      <c r="H9318" s="5">
        <f t="shared" si="290"/>
        <v>0.26402699568639459</v>
      </c>
      <c r="I9318" s="5">
        <f t="shared" si="291"/>
        <v>-0.51383557261676094</v>
      </c>
    </row>
    <row r="9319" spans="1:9" ht="25" customHeight="1">
      <c r="A9319" s="1"/>
      <c r="B9319" s="1">
        <v>415</v>
      </c>
      <c r="C9319" s="13" t="s">
        <v>47</v>
      </c>
      <c r="D9319" s="4">
        <v>45107</v>
      </c>
      <c r="E9319" s="4">
        <v>45135</v>
      </c>
      <c r="F9319" s="5">
        <v>-0.38380425982749156</v>
      </c>
      <c r="G9319" s="5">
        <f>'PG facts'!D43</f>
        <v>-3</v>
      </c>
      <c r="H9319" s="5">
        <f t="shared" si="290"/>
        <v>0.14730570986172864</v>
      </c>
      <c r="I9319" s="5">
        <f t="shared" si="291"/>
        <v>1.1514127794824747</v>
      </c>
    </row>
    <row r="9320" spans="1:9" ht="25" customHeight="1">
      <c r="A9320" s="1"/>
      <c r="B9320" s="1">
        <v>415</v>
      </c>
      <c r="C9320" s="13" t="s">
        <v>47</v>
      </c>
      <c r="D9320" s="4">
        <v>45199</v>
      </c>
      <c r="E9320" s="4">
        <v>45217</v>
      </c>
      <c r="F9320" s="5">
        <v>1.1893013232362026</v>
      </c>
      <c r="G9320" s="5">
        <f>'PG facts'!D50</f>
        <v>2</v>
      </c>
      <c r="H9320" s="5">
        <f t="shared" si="290"/>
        <v>1.4144376374513825</v>
      </c>
      <c r="I9320" s="5">
        <f t="shared" si="291"/>
        <v>2.3786026464724053</v>
      </c>
    </row>
    <row r="9321" spans="1:9" ht="25" customHeight="1">
      <c r="A9321" s="1"/>
      <c r="B9321" s="1">
        <v>415</v>
      </c>
      <c r="C9321" s="13" t="s">
        <v>47</v>
      </c>
      <c r="D9321" s="4">
        <v>45291</v>
      </c>
      <c r="E9321" s="4">
        <v>45314</v>
      </c>
      <c r="F9321" s="5">
        <v>2.2255192878338326</v>
      </c>
      <c r="G9321" s="5">
        <f>'PG facts'!D57</f>
        <v>-4</v>
      </c>
      <c r="H9321" s="5">
        <f t="shared" si="290"/>
        <v>4.9529361005204091</v>
      </c>
      <c r="I9321" s="5">
        <f t="shared" si="291"/>
        <v>-8.9020771513353303</v>
      </c>
    </row>
    <row r="9322" spans="1:9" ht="25" customHeight="1">
      <c r="A9322" s="1"/>
      <c r="B9322" s="1">
        <v>415</v>
      </c>
      <c r="C9322" s="13" t="s">
        <v>47</v>
      </c>
      <c r="D9322" s="4">
        <v>45382</v>
      </c>
      <c r="E9322" s="4">
        <v>45401</v>
      </c>
      <c r="F9322" s="5">
        <v>1.3726160091641626</v>
      </c>
      <c r="G9322" s="5">
        <f>'PG facts'!D64</f>
        <v>-4</v>
      </c>
      <c r="H9322" s="5">
        <f t="shared" si="290"/>
        <v>1.8840747086137526</v>
      </c>
      <c r="I9322" s="5">
        <f t="shared" si="291"/>
        <v>-5.4904640366566504</v>
      </c>
    </row>
    <row r="9323" spans="1:9" ht="25" customHeight="1">
      <c r="A9323" s="1"/>
      <c r="B9323" s="1">
        <v>415</v>
      </c>
      <c r="C9323" s="13" t="s">
        <v>47</v>
      </c>
      <c r="D9323" s="4">
        <v>45473</v>
      </c>
      <c r="E9323" s="4">
        <v>45503</v>
      </c>
      <c r="F9323" s="5">
        <v>2.2805943792830297</v>
      </c>
      <c r="G9323" s="5">
        <f>'PG facts'!D71</f>
        <v>1</v>
      </c>
      <c r="H9323" s="5">
        <f t="shared" si="290"/>
        <v>5.2011107228173472</v>
      </c>
      <c r="I9323" s="5">
        <f t="shared" si="291"/>
        <v>2.2805943792830297</v>
      </c>
    </row>
    <row r="9324" spans="1:9" ht="25" customHeight="1">
      <c r="A9324" s="1"/>
      <c r="B9324" s="1">
        <v>415</v>
      </c>
      <c r="C9324" s="13" t="s">
        <v>47</v>
      </c>
      <c r="D9324" s="4">
        <v>45565</v>
      </c>
      <c r="E9324" s="4">
        <v>45583</v>
      </c>
      <c r="F9324" s="5">
        <v>2.6501995362399722</v>
      </c>
      <c r="G9324" s="5">
        <f>'PG facts'!D78</f>
        <v>-1</v>
      </c>
      <c r="H9324" s="5">
        <f t="shared" si="290"/>
        <v>7.0235575818865632</v>
      </c>
      <c r="I9324" s="5">
        <f t="shared" si="291"/>
        <v>-2.6501995362399722</v>
      </c>
    </row>
    <row r="9325" spans="1:9" ht="25" customHeight="1">
      <c r="A9325" s="1"/>
      <c r="B9325" s="1">
        <v>415</v>
      </c>
      <c r="C9325" s="13" t="s">
        <v>47</v>
      </c>
      <c r="D9325" s="4">
        <v>45657</v>
      </c>
      <c r="E9325" s="4">
        <v>45679</v>
      </c>
      <c r="F9325" s="5">
        <v>2.7872397144634409</v>
      </c>
      <c r="G9325" s="5">
        <f>'PG facts'!D85</f>
        <v>0</v>
      </c>
      <c r="H9325" s="5">
        <f t="shared" si="290"/>
        <v>7.7687052258822433</v>
      </c>
      <c r="I9325" s="5">
        <f t="shared" si="291"/>
        <v>0</v>
      </c>
    </row>
    <row r="9326" spans="1:9" ht="25" customHeight="1">
      <c r="A9326" s="1"/>
      <c r="B9326" s="1">
        <v>415</v>
      </c>
      <c r="C9326" s="13" t="s">
        <v>47</v>
      </c>
      <c r="D9326" s="4">
        <v>45747</v>
      </c>
      <c r="E9326" s="4">
        <v>45771</v>
      </c>
      <c r="F9326" s="5">
        <v>3.7498513143808809</v>
      </c>
      <c r="G9326" s="5">
        <f>'PG facts'!D92</f>
        <v>-1</v>
      </c>
      <c r="H9326" s="5">
        <f t="shared" si="290"/>
        <v>14.06138487996402</v>
      </c>
      <c r="I9326" s="5">
        <f t="shared" si="291"/>
        <v>-3.7498513143808809</v>
      </c>
    </row>
    <row r="9327" spans="1:9" ht="25" customHeight="1">
      <c r="A9327" s="1"/>
      <c r="B9327" s="1">
        <v>415</v>
      </c>
      <c r="C9327" s="13" t="s">
        <v>47</v>
      </c>
      <c r="D9327" s="4">
        <v>45838</v>
      </c>
      <c r="E9327" s="4">
        <v>45867</v>
      </c>
      <c r="F9327" s="5">
        <v>3.2332744751814912</v>
      </c>
      <c r="G9327" s="5">
        <f>'PG facts'!D99</f>
        <v>-2</v>
      </c>
      <c r="H9327" s="5">
        <f t="shared" si="290"/>
        <v>10.454063831860148</v>
      </c>
      <c r="I9327" s="5">
        <f t="shared" si="291"/>
        <v>-6.4665489503629825</v>
      </c>
    </row>
    <row r="9328" spans="1:9" ht="25" customHeight="1">
      <c r="A9328" s="1"/>
      <c r="B9328" s="1">
        <v>415</v>
      </c>
      <c r="C9328" s="13" t="s">
        <v>47</v>
      </c>
      <c r="D9328" s="4">
        <v>45930</v>
      </c>
      <c r="E9328" s="4">
        <v>45954</v>
      </c>
      <c r="F9328" s="5">
        <v>2.9967230915401322</v>
      </c>
      <c r="G9328" s="5">
        <f>'PG facts'!D106</f>
        <v>-2</v>
      </c>
      <c r="H9328" s="5">
        <f t="shared" si="290"/>
        <v>8.9803492873698474</v>
      </c>
      <c r="I9328" s="5">
        <f t="shared" si="291"/>
        <v>-5.9934461830802643</v>
      </c>
    </row>
    <row r="9329" spans="1:9" ht="25" customHeight="1">
      <c r="A9329" s="1"/>
      <c r="B9329" s="1">
        <v>415</v>
      </c>
      <c r="C9329" s="13" t="s">
        <v>50</v>
      </c>
      <c r="D9329" s="4">
        <v>44742</v>
      </c>
      <c r="E9329" s="4">
        <v>44771</v>
      </c>
      <c r="F9329" s="5">
        <v>3.5989104881054779</v>
      </c>
      <c r="G9329" s="5">
        <f>'PG facts'!D15</f>
        <v>0</v>
      </c>
      <c r="H9329" s="5">
        <f t="shared" si="290"/>
        <v>12.952156701395609</v>
      </c>
      <c r="I9329" s="5">
        <f t="shared" si="291"/>
        <v>0</v>
      </c>
    </row>
    <row r="9330" spans="1:9" ht="25" customHeight="1">
      <c r="A9330" s="1"/>
      <c r="B9330" s="1">
        <v>415</v>
      </c>
      <c r="C9330" s="13" t="s">
        <v>50</v>
      </c>
      <c r="D9330" s="4">
        <v>44834</v>
      </c>
      <c r="E9330" s="4">
        <v>44853</v>
      </c>
      <c r="F9330" s="5">
        <v>-3.7966210073037132E-2</v>
      </c>
      <c r="G9330" s="5">
        <f>'PG facts'!D22</f>
        <v>-2</v>
      </c>
      <c r="H9330" s="5">
        <f t="shared" si="290"/>
        <v>1.4414331073099862E-3</v>
      </c>
      <c r="I9330" s="5">
        <f t="shared" si="291"/>
        <v>7.5932420146074264E-2</v>
      </c>
    </row>
    <row r="9331" spans="1:9" ht="25" customHeight="1">
      <c r="A9331" s="1"/>
      <c r="B9331" s="1">
        <v>415</v>
      </c>
      <c r="C9331" s="13" t="s">
        <v>50</v>
      </c>
      <c r="D9331" s="4">
        <v>44926</v>
      </c>
      <c r="E9331" s="4">
        <v>44945</v>
      </c>
      <c r="F9331" s="5">
        <v>-0.97428175390660288</v>
      </c>
      <c r="G9331" s="5">
        <f>'PG facts'!D29</f>
        <v>-1</v>
      </c>
      <c r="H9331" s="5">
        <f t="shared" si="290"/>
        <v>0.94922493599532631</v>
      </c>
      <c r="I9331" s="5">
        <f t="shared" si="291"/>
        <v>0.97428175390660288</v>
      </c>
    </row>
    <row r="9332" spans="1:9" ht="25" customHeight="1">
      <c r="A9332" s="1"/>
      <c r="B9332" s="1">
        <v>415</v>
      </c>
      <c r="C9332" s="13" t="s">
        <v>50</v>
      </c>
      <c r="D9332" s="4">
        <v>45016</v>
      </c>
      <c r="E9332" s="4">
        <v>45037</v>
      </c>
      <c r="F9332" s="5">
        <v>-1.7083333333333339</v>
      </c>
      <c r="G9332" s="5">
        <f>'PG facts'!D36</f>
        <v>1</v>
      </c>
      <c r="H9332" s="5">
        <f t="shared" si="290"/>
        <v>2.9184027777777799</v>
      </c>
      <c r="I9332" s="5">
        <f t="shared" si="291"/>
        <v>-1.7083333333333339</v>
      </c>
    </row>
    <row r="9333" spans="1:9" ht="25" customHeight="1">
      <c r="A9333" s="1"/>
      <c r="B9333" s="1">
        <v>415</v>
      </c>
      <c r="C9333" s="13" t="s">
        <v>50</v>
      </c>
      <c r="D9333" s="4">
        <v>45107</v>
      </c>
      <c r="E9333" s="4">
        <v>45135</v>
      </c>
      <c r="F9333" s="5">
        <v>-0.51383557261676094</v>
      </c>
      <c r="G9333" s="5">
        <f>'PG facts'!D43</f>
        <v>-3</v>
      </c>
      <c r="H9333" s="5">
        <f t="shared" si="290"/>
        <v>0.26402699568639459</v>
      </c>
      <c r="I9333" s="5">
        <f t="shared" si="291"/>
        <v>1.5415067178502828</v>
      </c>
    </row>
    <row r="9334" spans="1:9" ht="25" customHeight="1">
      <c r="A9334" s="1"/>
      <c r="B9334" s="1">
        <v>415</v>
      </c>
      <c r="C9334" s="13" t="s">
        <v>50</v>
      </c>
      <c r="D9334" s="4">
        <v>45199</v>
      </c>
      <c r="E9334" s="4">
        <v>45217</v>
      </c>
      <c r="F9334" s="5">
        <v>-0.38380425982749156</v>
      </c>
      <c r="G9334" s="5">
        <f>'PG facts'!D50</f>
        <v>2</v>
      </c>
      <c r="H9334" s="5">
        <f t="shared" si="290"/>
        <v>0.14730570986172864</v>
      </c>
      <c r="I9334" s="5">
        <f t="shared" si="291"/>
        <v>-0.76760851965498311</v>
      </c>
    </row>
    <row r="9335" spans="1:9" ht="25" customHeight="1">
      <c r="A9335" s="1"/>
      <c r="B9335" s="1">
        <v>415</v>
      </c>
      <c r="C9335" s="13" t="s">
        <v>50</v>
      </c>
      <c r="D9335" s="4">
        <v>45291</v>
      </c>
      <c r="E9335" s="4">
        <v>45314</v>
      </c>
      <c r="F9335" s="5">
        <v>1.1893013232362026</v>
      </c>
      <c r="G9335" s="5">
        <f>'PG facts'!D57</f>
        <v>-4</v>
      </c>
      <c r="H9335" s="5">
        <f t="shared" si="290"/>
        <v>1.4144376374513825</v>
      </c>
      <c r="I9335" s="5">
        <f t="shared" si="291"/>
        <v>-4.7572052929448105</v>
      </c>
    </row>
    <row r="9336" spans="1:9" ht="25" customHeight="1">
      <c r="A9336" s="1"/>
      <c r="B9336" s="1">
        <v>415</v>
      </c>
      <c r="C9336" s="13" t="s">
        <v>50</v>
      </c>
      <c r="D9336" s="4">
        <v>45382</v>
      </c>
      <c r="E9336" s="4">
        <v>45401</v>
      </c>
      <c r="F9336" s="5">
        <v>2.2255192878338326</v>
      </c>
      <c r="G9336" s="5">
        <f>'PG facts'!D64</f>
        <v>-4</v>
      </c>
      <c r="H9336" s="5">
        <f t="shared" si="290"/>
        <v>4.9529361005204091</v>
      </c>
      <c r="I9336" s="5">
        <f t="shared" si="291"/>
        <v>-8.9020771513353303</v>
      </c>
    </row>
    <row r="9337" spans="1:9" ht="25" customHeight="1">
      <c r="A9337" s="1"/>
      <c r="B9337" s="1">
        <v>415</v>
      </c>
      <c r="C9337" s="13" t="s">
        <v>50</v>
      </c>
      <c r="D9337" s="4">
        <v>45473</v>
      </c>
      <c r="E9337" s="4">
        <v>45503</v>
      </c>
      <c r="F9337" s="5">
        <v>1.3726160091641626</v>
      </c>
      <c r="G9337" s="5">
        <f>'PG facts'!D71</f>
        <v>1</v>
      </c>
      <c r="H9337" s="5">
        <f t="shared" si="290"/>
        <v>1.8840747086137526</v>
      </c>
      <c r="I9337" s="5">
        <f t="shared" si="291"/>
        <v>1.3726160091641626</v>
      </c>
    </row>
    <row r="9338" spans="1:9" ht="25" customHeight="1">
      <c r="A9338" s="1"/>
      <c r="B9338" s="1">
        <v>415</v>
      </c>
      <c r="C9338" s="13" t="s">
        <v>50</v>
      </c>
      <c r="D9338" s="4">
        <v>45565</v>
      </c>
      <c r="E9338" s="4">
        <v>45583</v>
      </c>
      <c r="F9338" s="5">
        <v>2.2805943792830297</v>
      </c>
      <c r="G9338" s="5">
        <f>'PG facts'!D78</f>
        <v>-1</v>
      </c>
      <c r="H9338" s="5">
        <f t="shared" si="290"/>
        <v>5.2011107228173472</v>
      </c>
      <c r="I9338" s="5">
        <f t="shared" si="291"/>
        <v>-2.2805943792830297</v>
      </c>
    </row>
    <row r="9339" spans="1:9" ht="25" customHeight="1">
      <c r="A9339" s="1"/>
      <c r="B9339" s="1">
        <v>415</v>
      </c>
      <c r="C9339" s="13" t="s">
        <v>50</v>
      </c>
      <c r="D9339" s="4">
        <v>45657</v>
      </c>
      <c r="E9339" s="4">
        <v>45679</v>
      </c>
      <c r="F9339" s="5">
        <v>2.6501995362399722</v>
      </c>
      <c r="G9339" s="5">
        <f>'PG facts'!D85</f>
        <v>0</v>
      </c>
      <c r="H9339" s="5">
        <f t="shared" si="290"/>
        <v>7.0235575818865632</v>
      </c>
      <c r="I9339" s="5">
        <f t="shared" si="291"/>
        <v>0</v>
      </c>
    </row>
    <row r="9340" spans="1:9" ht="25" customHeight="1">
      <c r="A9340" s="1"/>
      <c r="B9340" s="1">
        <v>415</v>
      </c>
      <c r="C9340" s="13" t="s">
        <v>50</v>
      </c>
      <c r="D9340" s="4">
        <v>45747</v>
      </c>
      <c r="E9340" s="4">
        <v>45771</v>
      </c>
      <c r="F9340" s="5">
        <v>2.7872397144634409</v>
      </c>
      <c r="G9340" s="5">
        <f>'PG facts'!D92</f>
        <v>-1</v>
      </c>
      <c r="H9340" s="5">
        <f t="shared" si="290"/>
        <v>7.7687052258822433</v>
      </c>
      <c r="I9340" s="5">
        <f t="shared" si="291"/>
        <v>-2.7872397144634409</v>
      </c>
    </row>
    <row r="9341" spans="1:9" ht="25" customHeight="1">
      <c r="A9341" s="1"/>
      <c r="B9341" s="1">
        <v>415</v>
      </c>
      <c r="C9341" s="13" t="s">
        <v>50</v>
      </c>
      <c r="D9341" s="4">
        <v>45838</v>
      </c>
      <c r="E9341" s="4">
        <v>45867</v>
      </c>
      <c r="F9341" s="5">
        <v>3.7498513143808809</v>
      </c>
      <c r="G9341" s="5">
        <f>'PG facts'!D99</f>
        <v>-2</v>
      </c>
      <c r="H9341" s="5">
        <f t="shared" si="290"/>
        <v>14.06138487996402</v>
      </c>
      <c r="I9341" s="5">
        <f t="shared" si="291"/>
        <v>-7.4997026287617619</v>
      </c>
    </row>
    <row r="9342" spans="1:9" ht="25" customHeight="1">
      <c r="A9342" s="1"/>
      <c r="B9342" s="1">
        <v>415</v>
      </c>
      <c r="C9342" s="13" t="s">
        <v>50</v>
      </c>
      <c r="D9342" s="4">
        <v>45930</v>
      </c>
      <c r="E9342" s="4">
        <v>45954</v>
      </c>
      <c r="F9342" s="5">
        <v>3.2332744751814912</v>
      </c>
      <c r="G9342" s="5">
        <f>'PG facts'!D106</f>
        <v>-2</v>
      </c>
      <c r="H9342" s="5">
        <f t="shared" si="290"/>
        <v>10.454063831860148</v>
      </c>
      <c r="I9342" s="5">
        <f t="shared" si="291"/>
        <v>-6.4665489503629825</v>
      </c>
    </row>
    <row r="9343" spans="1:9" ht="25" customHeight="1">
      <c r="A9343" s="1"/>
      <c r="B9343" s="1">
        <v>415</v>
      </c>
      <c r="C9343" s="13" t="s">
        <v>50</v>
      </c>
      <c r="D9343" s="4">
        <v>46022</v>
      </c>
      <c r="E9343" s="4">
        <v>46045</v>
      </c>
      <c r="F9343" s="5">
        <v>2.9967230915401322</v>
      </c>
      <c r="G9343" s="5">
        <f>'PG facts'!D113</f>
        <v>-1</v>
      </c>
      <c r="H9343" s="5">
        <f t="shared" si="290"/>
        <v>8.9803492873698474</v>
      </c>
      <c r="I9343" s="5">
        <f t="shared" si="291"/>
        <v>-2.9967230915401322</v>
      </c>
    </row>
    <row r="9344" spans="1:9" ht="25" customHeight="1">
      <c r="A9344" s="1"/>
      <c r="B9344" s="1">
        <v>416</v>
      </c>
      <c r="C9344" s="13" t="s">
        <v>47</v>
      </c>
      <c r="D9344" s="4">
        <v>44651</v>
      </c>
      <c r="E9344" s="4">
        <v>44671</v>
      </c>
      <c r="F9344" s="5">
        <v>3.5989104881054779</v>
      </c>
      <c r="G9344" s="5">
        <f>'PG facts'!D8</f>
        <v>8</v>
      </c>
      <c r="H9344" s="5">
        <f t="shared" si="290"/>
        <v>12.952156701395609</v>
      </c>
      <c r="I9344" s="5">
        <f t="shared" si="291"/>
        <v>28.791283904843823</v>
      </c>
    </row>
    <row r="9345" spans="1:9" ht="25" customHeight="1">
      <c r="A9345" s="1"/>
      <c r="B9345" s="1">
        <v>416</v>
      </c>
      <c r="C9345" s="13" t="s">
        <v>47</v>
      </c>
      <c r="D9345" s="4">
        <v>44742</v>
      </c>
      <c r="E9345" s="4">
        <v>44771</v>
      </c>
      <c r="F9345" s="5">
        <v>-3.7966210073037132E-2</v>
      </c>
      <c r="G9345" s="5">
        <f>'PG facts'!D15</f>
        <v>0</v>
      </c>
      <c r="H9345" s="5">
        <f t="shared" si="290"/>
        <v>1.4414331073099862E-3</v>
      </c>
      <c r="I9345" s="5">
        <f t="shared" si="291"/>
        <v>0</v>
      </c>
    </row>
    <row r="9346" spans="1:9" ht="25" customHeight="1">
      <c r="A9346" s="1"/>
      <c r="B9346" s="1">
        <v>416</v>
      </c>
      <c r="C9346" s="13" t="s">
        <v>47</v>
      </c>
      <c r="D9346" s="4">
        <v>44834</v>
      </c>
      <c r="E9346" s="4">
        <v>44853</v>
      </c>
      <c r="F9346" s="5">
        <v>-0.97428175390660288</v>
      </c>
      <c r="G9346" s="5">
        <f>'PG facts'!D22</f>
        <v>-2</v>
      </c>
      <c r="H9346" s="5">
        <f t="shared" si="290"/>
        <v>0.94922493599532631</v>
      </c>
      <c r="I9346" s="5">
        <f t="shared" si="291"/>
        <v>1.9485635078132058</v>
      </c>
    </row>
    <row r="9347" spans="1:9" ht="25" customHeight="1">
      <c r="A9347" s="1"/>
      <c r="B9347" s="1">
        <v>416</v>
      </c>
      <c r="C9347" s="13" t="s">
        <v>47</v>
      </c>
      <c r="D9347" s="4">
        <v>44926</v>
      </c>
      <c r="E9347" s="4">
        <v>44945</v>
      </c>
      <c r="F9347" s="5">
        <v>-1.7083333333333339</v>
      </c>
      <c r="G9347" s="5">
        <f>'PG facts'!D29</f>
        <v>-1</v>
      </c>
      <c r="H9347" s="5">
        <f t="shared" si="290"/>
        <v>2.9184027777777799</v>
      </c>
      <c r="I9347" s="5">
        <f t="shared" si="291"/>
        <v>1.7083333333333339</v>
      </c>
    </row>
    <row r="9348" spans="1:9" ht="25" customHeight="1">
      <c r="A9348" s="1"/>
      <c r="B9348" s="1">
        <v>416</v>
      </c>
      <c r="C9348" s="13" t="s">
        <v>47</v>
      </c>
      <c r="D9348" s="4">
        <v>45016</v>
      </c>
      <c r="E9348" s="4">
        <v>45037</v>
      </c>
      <c r="F9348" s="5">
        <v>-0.51383557261676094</v>
      </c>
      <c r="G9348" s="5">
        <f>'PG facts'!D36</f>
        <v>1</v>
      </c>
      <c r="H9348" s="5">
        <f t="shared" si="290"/>
        <v>0.26402699568639459</v>
      </c>
      <c r="I9348" s="5">
        <f t="shared" si="291"/>
        <v>-0.51383557261676094</v>
      </c>
    </row>
    <row r="9349" spans="1:9" ht="25" customHeight="1">
      <c r="A9349" s="1"/>
      <c r="B9349" s="1">
        <v>416</v>
      </c>
      <c r="C9349" s="13" t="s">
        <v>47</v>
      </c>
      <c r="D9349" s="4">
        <v>45107</v>
      </c>
      <c r="E9349" s="4">
        <v>45135</v>
      </c>
      <c r="F9349" s="5">
        <v>-0.38380425982749156</v>
      </c>
      <c r="G9349" s="5">
        <f>'PG facts'!D43</f>
        <v>-3</v>
      </c>
      <c r="H9349" s="5">
        <f t="shared" si="290"/>
        <v>0.14730570986172864</v>
      </c>
      <c r="I9349" s="5">
        <f t="shared" si="291"/>
        <v>1.1514127794824747</v>
      </c>
    </row>
    <row r="9350" spans="1:9" ht="25" customHeight="1">
      <c r="A9350" s="1"/>
      <c r="B9350" s="1">
        <v>416</v>
      </c>
      <c r="C9350" s="13" t="s">
        <v>47</v>
      </c>
      <c r="D9350" s="4">
        <v>45199</v>
      </c>
      <c r="E9350" s="4">
        <v>45217</v>
      </c>
      <c r="F9350" s="5">
        <v>1.1893013232362026</v>
      </c>
      <c r="G9350" s="5">
        <f>'PG facts'!D50</f>
        <v>2</v>
      </c>
      <c r="H9350" s="5">
        <f t="shared" ref="H9350:H9413" si="292">F9350^2</f>
        <v>1.4144376374513825</v>
      </c>
      <c r="I9350" s="5">
        <f t="shared" ref="I9350:I9413" si="293">F9350*G9350</f>
        <v>2.3786026464724053</v>
      </c>
    </row>
    <row r="9351" spans="1:9" ht="25" customHeight="1">
      <c r="A9351" s="1"/>
      <c r="B9351" s="1">
        <v>416</v>
      </c>
      <c r="C9351" s="13" t="s">
        <v>47</v>
      </c>
      <c r="D9351" s="4">
        <v>45291</v>
      </c>
      <c r="E9351" s="4">
        <v>45314</v>
      </c>
      <c r="F9351" s="5">
        <v>2.2255192878338326</v>
      </c>
      <c r="G9351" s="5">
        <f>'PG facts'!D57</f>
        <v>-4</v>
      </c>
      <c r="H9351" s="5">
        <f t="shared" si="292"/>
        <v>4.9529361005204091</v>
      </c>
      <c r="I9351" s="5">
        <f t="shared" si="293"/>
        <v>-8.9020771513353303</v>
      </c>
    </row>
    <row r="9352" spans="1:9" ht="25" customHeight="1">
      <c r="A9352" s="1"/>
      <c r="B9352" s="1">
        <v>416</v>
      </c>
      <c r="C9352" s="13" t="s">
        <v>47</v>
      </c>
      <c r="D9352" s="4">
        <v>45382</v>
      </c>
      <c r="E9352" s="4">
        <v>45401</v>
      </c>
      <c r="F9352" s="5">
        <v>1.3726160091641626</v>
      </c>
      <c r="G9352" s="5">
        <f>'PG facts'!D64</f>
        <v>-4</v>
      </c>
      <c r="H9352" s="5">
        <f t="shared" si="292"/>
        <v>1.8840747086137526</v>
      </c>
      <c r="I9352" s="5">
        <f t="shared" si="293"/>
        <v>-5.4904640366566504</v>
      </c>
    </row>
    <row r="9353" spans="1:9" ht="25" customHeight="1">
      <c r="A9353" s="1"/>
      <c r="B9353" s="1">
        <v>416</v>
      </c>
      <c r="C9353" s="13" t="s">
        <v>47</v>
      </c>
      <c r="D9353" s="4">
        <v>45473</v>
      </c>
      <c r="E9353" s="4">
        <v>45503</v>
      </c>
      <c r="F9353" s="5">
        <v>2.2805943792830297</v>
      </c>
      <c r="G9353" s="5">
        <f>'PG facts'!D71</f>
        <v>1</v>
      </c>
      <c r="H9353" s="5">
        <f t="shared" si="292"/>
        <v>5.2011107228173472</v>
      </c>
      <c r="I9353" s="5">
        <f t="shared" si="293"/>
        <v>2.2805943792830297</v>
      </c>
    </row>
    <row r="9354" spans="1:9" ht="25" customHeight="1">
      <c r="A9354" s="1"/>
      <c r="B9354" s="1">
        <v>416</v>
      </c>
      <c r="C9354" s="13" t="s">
        <v>47</v>
      </c>
      <c r="D9354" s="4">
        <v>45565</v>
      </c>
      <c r="E9354" s="4">
        <v>45583</v>
      </c>
      <c r="F9354" s="5">
        <v>2.6501995362399722</v>
      </c>
      <c r="G9354" s="5">
        <f>'PG facts'!D78</f>
        <v>-1</v>
      </c>
      <c r="H9354" s="5">
        <f t="shared" si="292"/>
        <v>7.0235575818865632</v>
      </c>
      <c r="I9354" s="5">
        <f t="shared" si="293"/>
        <v>-2.6501995362399722</v>
      </c>
    </row>
    <row r="9355" spans="1:9" ht="25" customHeight="1">
      <c r="A9355" s="1"/>
      <c r="B9355" s="1">
        <v>416</v>
      </c>
      <c r="C9355" s="13" t="s">
        <v>47</v>
      </c>
      <c r="D9355" s="4">
        <v>45657</v>
      </c>
      <c r="E9355" s="4">
        <v>45679</v>
      </c>
      <c r="F9355" s="5">
        <v>2.7872397144634409</v>
      </c>
      <c r="G9355" s="5">
        <f>'PG facts'!D85</f>
        <v>0</v>
      </c>
      <c r="H9355" s="5">
        <f t="shared" si="292"/>
        <v>7.7687052258822433</v>
      </c>
      <c r="I9355" s="5">
        <f t="shared" si="293"/>
        <v>0</v>
      </c>
    </row>
    <row r="9356" spans="1:9" ht="25" customHeight="1">
      <c r="A9356" s="1"/>
      <c r="B9356" s="1">
        <v>416</v>
      </c>
      <c r="C9356" s="13" t="s">
        <v>47</v>
      </c>
      <c r="D9356" s="4">
        <v>45747</v>
      </c>
      <c r="E9356" s="4">
        <v>45771</v>
      </c>
      <c r="F9356" s="5">
        <v>3.7498513143808809</v>
      </c>
      <c r="G9356" s="5">
        <f>'PG facts'!D92</f>
        <v>-1</v>
      </c>
      <c r="H9356" s="5">
        <f t="shared" si="292"/>
        <v>14.06138487996402</v>
      </c>
      <c r="I9356" s="5">
        <f t="shared" si="293"/>
        <v>-3.7498513143808809</v>
      </c>
    </row>
    <row r="9357" spans="1:9" ht="25" customHeight="1">
      <c r="A9357" s="1"/>
      <c r="B9357" s="1">
        <v>416</v>
      </c>
      <c r="C9357" s="13" t="s">
        <v>47</v>
      </c>
      <c r="D9357" s="4">
        <v>45838</v>
      </c>
      <c r="E9357" s="4">
        <v>45867</v>
      </c>
      <c r="F9357" s="5">
        <v>3.2332744751814912</v>
      </c>
      <c r="G9357" s="5">
        <f>'PG facts'!D99</f>
        <v>-2</v>
      </c>
      <c r="H9357" s="5">
        <f t="shared" si="292"/>
        <v>10.454063831860148</v>
      </c>
      <c r="I9357" s="5">
        <f t="shared" si="293"/>
        <v>-6.4665489503629825</v>
      </c>
    </row>
    <row r="9358" spans="1:9" ht="25" customHeight="1">
      <c r="A9358" s="1"/>
      <c r="B9358" s="1">
        <v>416</v>
      </c>
      <c r="C9358" s="13" t="s">
        <v>47</v>
      </c>
      <c r="D9358" s="4">
        <v>45930</v>
      </c>
      <c r="E9358" s="4">
        <v>45954</v>
      </c>
      <c r="F9358" s="5">
        <v>2.9967230915401322</v>
      </c>
      <c r="G9358" s="5">
        <f>'PG facts'!D106</f>
        <v>-2</v>
      </c>
      <c r="H9358" s="5">
        <f t="shared" si="292"/>
        <v>8.9803492873698474</v>
      </c>
      <c r="I9358" s="5">
        <f t="shared" si="293"/>
        <v>-5.9934461830802643</v>
      </c>
    </row>
    <row r="9359" spans="1:9" ht="25" customHeight="1">
      <c r="A9359" s="1"/>
      <c r="B9359" s="1">
        <v>416</v>
      </c>
      <c r="C9359" s="13" t="s">
        <v>47</v>
      </c>
      <c r="D9359" s="4">
        <v>46022</v>
      </c>
      <c r="E9359" s="4">
        <v>46045</v>
      </c>
      <c r="F9359" s="5">
        <v>2.1401264096209793</v>
      </c>
      <c r="G9359" s="5">
        <f>'PG facts'!D113</f>
        <v>-1</v>
      </c>
      <c r="H9359" s="5">
        <f t="shared" si="292"/>
        <v>4.5801410491571835</v>
      </c>
      <c r="I9359" s="5">
        <f t="shared" si="293"/>
        <v>-2.1401264096209793</v>
      </c>
    </row>
    <row r="9360" spans="1:9" ht="25" customHeight="1">
      <c r="A9360" s="1"/>
      <c r="B9360" s="1">
        <v>416</v>
      </c>
      <c r="C9360" s="13" t="s">
        <v>50</v>
      </c>
      <c r="D9360" s="4">
        <v>44742</v>
      </c>
      <c r="E9360" s="4">
        <v>44771</v>
      </c>
      <c r="F9360" s="5">
        <v>3.5989104881054779</v>
      </c>
      <c r="G9360" s="5">
        <f>'PG facts'!D15</f>
        <v>0</v>
      </c>
      <c r="H9360" s="5">
        <f t="shared" si="292"/>
        <v>12.952156701395609</v>
      </c>
      <c r="I9360" s="5">
        <f t="shared" si="293"/>
        <v>0</v>
      </c>
    </row>
    <row r="9361" spans="1:9" ht="25" customHeight="1">
      <c r="A9361" s="1"/>
      <c r="B9361" s="1">
        <v>416</v>
      </c>
      <c r="C9361" s="13" t="s">
        <v>50</v>
      </c>
      <c r="D9361" s="4">
        <v>44834</v>
      </c>
      <c r="E9361" s="4">
        <v>44853</v>
      </c>
      <c r="F9361" s="5">
        <v>-3.7966210073037132E-2</v>
      </c>
      <c r="G9361" s="5">
        <f>'PG facts'!D22</f>
        <v>-2</v>
      </c>
      <c r="H9361" s="5">
        <f t="shared" si="292"/>
        <v>1.4414331073099862E-3</v>
      </c>
      <c r="I9361" s="5">
        <f t="shared" si="293"/>
        <v>7.5932420146074264E-2</v>
      </c>
    </row>
    <row r="9362" spans="1:9" ht="25" customHeight="1">
      <c r="A9362" s="1"/>
      <c r="B9362" s="1">
        <v>416</v>
      </c>
      <c r="C9362" s="13" t="s">
        <v>50</v>
      </c>
      <c r="D9362" s="4">
        <v>44926</v>
      </c>
      <c r="E9362" s="4">
        <v>44945</v>
      </c>
      <c r="F9362" s="5">
        <v>-0.97428175390660288</v>
      </c>
      <c r="G9362" s="5">
        <f>'PG facts'!D29</f>
        <v>-1</v>
      </c>
      <c r="H9362" s="5">
        <f t="shared" si="292"/>
        <v>0.94922493599532631</v>
      </c>
      <c r="I9362" s="5">
        <f t="shared" si="293"/>
        <v>0.97428175390660288</v>
      </c>
    </row>
    <row r="9363" spans="1:9" ht="25" customHeight="1">
      <c r="A9363" s="1"/>
      <c r="B9363" s="1">
        <v>416</v>
      </c>
      <c r="C9363" s="13" t="s">
        <v>50</v>
      </c>
      <c r="D9363" s="4">
        <v>45016</v>
      </c>
      <c r="E9363" s="4">
        <v>45037</v>
      </c>
      <c r="F9363" s="5">
        <v>-1.7083333333333339</v>
      </c>
      <c r="G9363" s="5">
        <f>'PG facts'!D36</f>
        <v>1</v>
      </c>
      <c r="H9363" s="5">
        <f t="shared" si="292"/>
        <v>2.9184027777777799</v>
      </c>
      <c r="I9363" s="5">
        <f t="shared" si="293"/>
        <v>-1.7083333333333339</v>
      </c>
    </row>
    <row r="9364" spans="1:9" ht="25" customHeight="1">
      <c r="A9364" s="1"/>
      <c r="B9364" s="1">
        <v>416</v>
      </c>
      <c r="C9364" s="13" t="s">
        <v>50</v>
      </c>
      <c r="D9364" s="4">
        <v>45107</v>
      </c>
      <c r="E9364" s="4">
        <v>45135</v>
      </c>
      <c r="F9364" s="5">
        <v>-0.51383557261676094</v>
      </c>
      <c r="G9364" s="5">
        <f>'PG facts'!D43</f>
        <v>-3</v>
      </c>
      <c r="H9364" s="5">
        <f t="shared" si="292"/>
        <v>0.26402699568639459</v>
      </c>
      <c r="I9364" s="5">
        <f t="shared" si="293"/>
        <v>1.5415067178502828</v>
      </c>
    </row>
    <row r="9365" spans="1:9" ht="25" customHeight="1">
      <c r="A9365" s="1"/>
      <c r="B9365" s="1">
        <v>416</v>
      </c>
      <c r="C9365" s="13" t="s">
        <v>50</v>
      </c>
      <c r="D9365" s="4">
        <v>45199</v>
      </c>
      <c r="E9365" s="4">
        <v>45217</v>
      </c>
      <c r="F9365" s="5">
        <v>-0.38380425982749156</v>
      </c>
      <c r="G9365" s="5">
        <f>'PG facts'!D50</f>
        <v>2</v>
      </c>
      <c r="H9365" s="5">
        <f t="shared" si="292"/>
        <v>0.14730570986172864</v>
      </c>
      <c r="I9365" s="5">
        <f t="shared" si="293"/>
        <v>-0.76760851965498311</v>
      </c>
    </row>
    <row r="9366" spans="1:9" ht="25" customHeight="1">
      <c r="A9366" s="1"/>
      <c r="B9366" s="1">
        <v>416</v>
      </c>
      <c r="C9366" s="13" t="s">
        <v>50</v>
      </c>
      <c r="D9366" s="4">
        <v>45291</v>
      </c>
      <c r="E9366" s="4">
        <v>45314</v>
      </c>
      <c r="F9366" s="5">
        <v>1.1893013232362026</v>
      </c>
      <c r="G9366" s="5">
        <f>'PG facts'!D57</f>
        <v>-4</v>
      </c>
      <c r="H9366" s="5">
        <f t="shared" si="292"/>
        <v>1.4144376374513825</v>
      </c>
      <c r="I9366" s="5">
        <f t="shared" si="293"/>
        <v>-4.7572052929448105</v>
      </c>
    </row>
    <row r="9367" spans="1:9" ht="25" customHeight="1">
      <c r="A9367" s="1"/>
      <c r="B9367" s="1">
        <v>416</v>
      </c>
      <c r="C9367" s="13" t="s">
        <v>50</v>
      </c>
      <c r="D9367" s="4">
        <v>45382</v>
      </c>
      <c r="E9367" s="4">
        <v>45401</v>
      </c>
      <c r="F9367" s="5">
        <v>2.2255192878338326</v>
      </c>
      <c r="G9367" s="5">
        <f>'PG facts'!D64</f>
        <v>-4</v>
      </c>
      <c r="H9367" s="5">
        <f t="shared" si="292"/>
        <v>4.9529361005204091</v>
      </c>
      <c r="I9367" s="5">
        <f t="shared" si="293"/>
        <v>-8.9020771513353303</v>
      </c>
    </row>
    <row r="9368" spans="1:9" ht="25" customHeight="1">
      <c r="A9368" s="1"/>
      <c r="B9368" s="1">
        <v>416</v>
      </c>
      <c r="C9368" s="13" t="s">
        <v>50</v>
      </c>
      <c r="D9368" s="4">
        <v>45473</v>
      </c>
      <c r="E9368" s="4">
        <v>45503</v>
      </c>
      <c r="F9368" s="5">
        <v>1.3726160091641626</v>
      </c>
      <c r="G9368" s="5">
        <f>'PG facts'!D71</f>
        <v>1</v>
      </c>
      <c r="H9368" s="5">
        <f t="shared" si="292"/>
        <v>1.8840747086137526</v>
      </c>
      <c r="I9368" s="5">
        <f t="shared" si="293"/>
        <v>1.3726160091641626</v>
      </c>
    </row>
    <row r="9369" spans="1:9" ht="25" customHeight="1">
      <c r="A9369" s="1"/>
      <c r="B9369" s="1">
        <v>416</v>
      </c>
      <c r="C9369" s="13" t="s">
        <v>50</v>
      </c>
      <c r="D9369" s="4">
        <v>45565</v>
      </c>
      <c r="E9369" s="4">
        <v>45583</v>
      </c>
      <c r="F9369" s="5">
        <v>2.2805943792830297</v>
      </c>
      <c r="G9369" s="5">
        <f>'PG facts'!D78</f>
        <v>-1</v>
      </c>
      <c r="H9369" s="5">
        <f t="shared" si="292"/>
        <v>5.2011107228173472</v>
      </c>
      <c r="I9369" s="5">
        <f t="shared" si="293"/>
        <v>-2.2805943792830297</v>
      </c>
    </row>
    <row r="9370" spans="1:9" ht="25" customHeight="1">
      <c r="A9370" s="1"/>
      <c r="B9370" s="1">
        <v>416</v>
      </c>
      <c r="C9370" s="13" t="s">
        <v>50</v>
      </c>
      <c r="D9370" s="4">
        <v>45657</v>
      </c>
      <c r="E9370" s="4">
        <v>45679</v>
      </c>
      <c r="F9370" s="5">
        <v>2.6501995362399722</v>
      </c>
      <c r="G9370" s="5">
        <f>'PG facts'!D85</f>
        <v>0</v>
      </c>
      <c r="H9370" s="5">
        <f t="shared" si="292"/>
        <v>7.0235575818865632</v>
      </c>
      <c r="I9370" s="5">
        <f t="shared" si="293"/>
        <v>0</v>
      </c>
    </row>
    <row r="9371" spans="1:9" ht="25" customHeight="1">
      <c r="A9371" s="1"/>
      <c r="B9371" s="1">
        <v>416</v>
      </c>
      <c r="C9371" s="13" t="s">
        <v>50</v>
      </c>
      <c r="D9371" s="4">
        <v>45747</v>
      </c>
      <c r="E9371" s="4">
        <v>45771</v>
      </c>
      <c r="F9371" s="5">
        <v>2.7872397144634409</v>
      </c>
      <c r="G9371" s="5">
        <f>'PG facts'!D92</f>
        <v>-1</v>
      </c>
      <c r="H9371" s="5">
        <f t="shared" si="292"/>
        <v>7.7687052258822433</v>
      </c>
      <c r="I9371" s="5">
        <f t="shared" si="293"/>
        <v>-2.7872397144634409</v>
      </c>
    </row>
    <row r="9372" spans="1:9" ht="25" customHeight="1">
      <c r="A9372" s="1"/>
      <c r="B9372" s="1">
        <v>416</v>
      </c>
      <c r="C9372" s="13" t="s">
        <v>50</v>
      </c>
      <c r="D9372" s="4">
        <v>45838</v>
      </c>
      <c r="E9372" s="4">
        <v>45867</v>
      </c>
      <c r="F9372" s="5">
        <v>3.7498513143808809</v>
      </c>
      <c r="G9372" s="5">
        <f>'PG facts'!D99</f>
        <v>-2</v>
      </c>
      <c r="H9372" s="5">
        <f t="shared" si="292"/>
        <v>14.06138487996402</v>
      </c>
      <c r="I9372" s="5">
        <f t="shared" si="293"/>
        <v>-7.4997026287617619</v>
      </c>
    </row>
    <row r="9373" spans="1:9" ht="25" customHeight="1">
      <c r="A9373" s="1"/>
      <c r="B9373" s="1">
        <v>416</v>
      </c>
      <c r="C9373" s="13" t="s">
        <v>50</v>
      </c>
      <c r="D9373" s="4">
        <v>45930</v>
      </c>
      <c r="E9373" s="4">
        <v>45954</v>
      </c>
      <c r="F9373" s="5">
        <v>3.2332744751814912</v>
      </c>
      <c r="G9373" s="5">
        <f>'PG facts'!D106</f>
        <v>-2</v>
      </c>
      <c r="H9373" s="5">
        <f t="shared" si="292"/>
        <v>10.454063831860148</v>
      </c>
      <c r="I9373" s="5">
        <f t="shared" si="293"/>
        <v>-6.4665489503629825</v>
      </c>
    </row>
    <row r="9374" spans="1:9" ht="25" customHeight="1">
      <c r="A9374" s="1"/>
      <c r="B9374" s="1">
        <v>416</v>
      </c>
      <c r="C9374" s="13" t="s">
        <v>50</v>
      </c>
      <c r="D9374" s="4">
        <v>46022</v>
      </c>
      <c r="E9374" s="4">
        <v>46045</v>
      </c>
      <c r="F9374" s="5">
        <v>2.9967230915401322</v>
      </c>
      <c r="G9374" s="5">
        <f>'PG facts'!D113</f>
        <v>-1</v>
      </c>
      <c r="H9374" s="5">
        <f t="shared" si="292"/>
        <v>8.9803492873698474</v>
      </c>
      <c r="I9374" s="5">
        <f t="shared" si="293"/>
        <v>-2.9967230915401322</v>
      </c>
    </row>
    <row r="9375" spans="1:9" ht="25" customHeight="1">
      <c r="A9375" s="1"/>
      <c r="B9375" s="1">
        <v>417</v>
      </c>
      <c r="C9375" s="13" t="s">
        <v>47</v>
      </c>
      <c r="D9375" s="4">
        <v>44651</v>
      </c>
      <c r="E9375" s="4">
        <v>44671</v>
      </c>
      <c r="F9375" s="5">
        <v>3.5989104881054779</v>
      </c>
      <c r="G9375" s="5">
        <f>'PG facts'!D8</f>
        <v>8</v>
      </c>
      <c r="H9375" s="5">
        <f t="shared" si="292"/>
        <v>12.952156701395609</v>
      </c>
      <c r="I9375" s="5">
        <f t="shared" si="293"/>
        <v>28.791283904843823</v>
      </c>
    </row>
    <row r="9376" spans="1:9" ht="25" customHeight="1">
      <c r="A9376" s="1"/>
      <c r="B9376" s="1">
        <v>417</v>
      </c>
      <c r="C9376" s="13" t="s">
        <v>47</v>
      </c>
      <c r="D9376" s="4">
        <v>44742</v>
      </c>
      <c r="E9376" s="4">
        <v>44771</v>
      </c>
      <c r="F9376" s="5">
        <v>-3.7966210073037132E-2</v>
      </c>
      <c r="G9376" s="5">
        <f>'PG facts'!D15</f>
        <v>0</v>
      </c>
      <c r="H9376" s="5">
        <f t="shared" si="292"/>
        <v>1.4414331073099862E-3</v>
      </c>
      <c r="I9376" s="5">
        <f t="shared" si="293"/>
        <v>0</v>
      </c>
    </row>
    <row r="9377" spans="1:9" ht="25" customHeight="1">
      <c r="A9377" s="1"/>
      <c r="B9377" s="1">
        <v>417</v>
      </c>
      <c r="C9377" s="13" t="s">
        <v>47</v>
      </c>
      <c r="D9377" s="4">
        <v>44834</v>
      </c>
      <c r="E9377" s="4">
        <v>44853</v>
      </c>
      <c r="F9377" s="5">
        <v>-0.97428175390660288</v>
      </c>
      <c r="G9377" s="5">
        <f>'PG facts'!D22</f>
        <v>-2</v>
      </c>
      <c r="H9377" s="5">
        <f t="shared" si="292"/>
        <v>0.94922493599532631</v>
      </c>
      <c r="I9377" s="5">
        <f t="shared" si="293"/>
        <v>1.9485635078132058</v>
      </c>
    </row>
    <row r="9378" spans="1:9" ht="25" customHeight="1">
      <c r="A9378" s="1"/>
      <c r="B9378" s="1">
        <v>417</v>
      </c>
      <c r="C9378" s="13" t="s">
        <v>47</v>
      </c>
      <c r="D9378" s="4">
        <v>44926</v>
      </c>
      <c r="E9378" s="4">
        <v>44945</v>
      </c>
      <c r="F9378" s="5">
        <v>-1.7083333333333339</v>
      </c>
      <c r="G9378" s="5">
        <f>'PG facts'!D29</f>
        <v>-1</v>
      </c>
      <c r="H9378" s="5">
        <f t="shared" si="292"/>
        <v>2.9184027777777799</v>
      </c>
      <c r="I9378" s="5">
        <f t="shared" si="293"/>
        <v>1.7083333333333339</v>
      </c>
    </row>
    <row r="9379" spans="1:9" ht="25" customHeight="1">
      <c r="A9379" s="1"/>
      <c r="B9379" s="1">
        <v>417</v>
      </c>
      <c r="C9379" s="13" t="s">
        <v>47</v>
      </c>
      <c r="D9379" s="4">
        <v>45016</v>
      </c>
      <c r="E9379" s="4">
        <v>45037</v>
      </c>
      <c r="F9379" s="5">
        <v>-0.51383557261676094</v>
      </c>
      <c r="G9379" s="5">
        <f>'PG facts'!D36</f>
        <v>1</v>
      </c>
      <c r="H9379" s="5">
        <f t="shared" si="292"/>
        <v>0.26402699568639459</v>
      </c>
      <c r="I9379" s="5">
        <f t="shared" si="293"/>
        <v>-0.51383557261676094</v>
      </c>
    </row>
    <row r="9380" spans="1:9" ht="25" customHeight="1">
      <c r="A9380" s="1"/>
      <c r="B9380" s="1">
        <v>417</v>
      </c>
      <c r="C9380" s="13" t="s">
        <v>47</v>
      </c>
      <c r="D9380" s="4">
        <v>45107</v>
      </c>
      <c r="E9380" s="4">
        <v>45135</v>
      </c>
      <c r="F9380" s="5">
        <v>-0.38380425982749156</v>
      </c>
      <c r="G9380" s="5">
        <f>'PG facts'!D43</f>
        <v>-3</v>
      </c>
      <c r="H9380" s="5">
        <f t="shared" si="292"/>
        <v>0.14730570986172864</v>
      </c>
      <c r="I9380" s="5">
        <f t="shared" si="293"/>
        <v>1.1514127794824747</v>
      </c>
    </row>
    <row r="9381" spans="1:9" ht="25" customHeight="1">
      <c r="A9381" s="1"/>
      <c r="B9381" s="1">
        <v>417</v>
      </c>
      <c r="C9381" s="13" t="s">
        <v>47</v>
      </c>
      <c r="D9381" s="4">
        <v>45199</v>
      </c>
      <c r="E9381" s="4">
        <v>45217</v>
      </c>
      <c r="F9381" s="5">
        <v>1.1893013232362026</v>
      </c>
      <c r="G9381" s="5">
        <f>'PG facts'!D50</f>
        <v>2</v>
      </c>
      <c r="H9381" s="5">
        <f t="shared" si="292"/>
        <v>1.4144376374513825</v>
      </c>
      <c r="I9381" s="5">
        <f t="shared" si="293"/>
        <v>2.3786026464724053</v>
      </c>
    </row>
    <row r="9382" spans="1:9" ht="25" customHeight="1">
      <c r="A9382" s="1"/>
      <c r="B9382" s="1">
        <v>417</v>
      </c>
      <c r="C9382" s="13" t="s">
        <v>47</v>
      </c>
      <c r="D9382" s="4">
        <v>45291</v>
      </c>
      <c r="E9382" s="4">
        <v>45314</v>
      </c>
      <c r="F9382" s="5">
        <v>2.2255192878338326</v>
      </c>
      <c r="G9382" s="5">
        <f>'PG facts'!D57</f>
        <v>-4</v>
      </c>
      <c r="H9382" s="5">
        <f t="shared" si="292"/>
        <v>4.9529361005204091</v>
      </c>
      <c r="I9382" s="5">
        <f t="shared" si="293"/>
        <v>-8.9020771513353303</v>
      </c>
    </row>
    <row r="9383" spans="1:9" ht="25" customHeight="1">
      <c r="A9383" s="1"/>
      <c r="B9383" s="1">
        <v>417</v>
      </c>
      <c r="C9383" s="13" t="s">
        <v>47</v>
      </c>
      <c r="D9383" s="4">
        <v>45382</v>
      </c>
      <c r="E9383" s="4">
        <v>45401</v>
      </c>
      <c r="F9383" s="5">
        <v>1.3726160091641626</v>
      </c>
      <c r="G9383" s="5">
        <f>'PG facts'!D64</f>
        <v>-4</v>
      </c>
      <c r="H9383" s="5">
        <f t="shared" si="292"/>
        <v>1.8840747086137526</v>
      </c>
      <c r="I9383" s="5">
        <f t="shared" si="293"/>
        <v>-5.4904640366566504</v>
      </c>
    </row>
    <row r="9384" spans="1:9" ht="25" customHeight="1">
      <c r="A9384" s="1"/>
      <c r="B9384" s="1">
        <v>417</v>
      </c>
      <c r="C9384" s="13" t="s">
        <v>47</v>
      </c>
      <c r="D9384" s="4">
        <v>45473</v>
      </c>
      <c r="E9384" s="4">
        <v>45503</v>
      </c>
      <c r="F9384" s="5">
        <v>2.2805943792830297</v>
      </c>
      <c r="G9384" s="5">
        <f>'PG facts'!D71</f>
        <v>1</v>
      </c>
      <c r="H9384" s="5">
        <f t="shared" si="292"/>
        <v>5.2011107228173472</v>
      </c>
      <c r="I9384" s="5">
        <f t="shared" si="293"/>
        <v>2.2805943792830297</v>
      </c>
    </row>
    <row r="9385" spans="1:9" ht="25" customHeight="1">
      <c r="A9385" s="1"/>
      <c r="B9385" s="1">
        <v>417</v>
      </c>
      <c r="C9385" s="13" t="s">
        <v>47</v>
      </c>
      <c r="D9385" s="4">
        <v>45565</v>
      </c>
      <c r="E9385" s="4">
        <v>45583</v>
      </c>
      <c r="F9385" s="5">
        <v>2.6501995362399722</v>
      </c>
      <c r="G9385" s="5">
        <f>'PG facts'!D78</f>
        <v>-1</v>
      </c>
      <c r="H9385" s="5">
        <f t="shared" si="292"/>
        <v>7.0235575818865632</v>
      </c>
      <c r="I9385" s="5">
        <f t="shared" si="293"/>
        <v>-2.6501995362399722</v>
      </c>
    </row>
    <row r="9386" spans="1:9" ht="25" customHeight="1">
      <c r="A9386" s="1"/>
      <c r="B9386" s="1">
        <v>417</v>
      </c>
      <c r="C9386" s="13" t="s">
        <v>47</v>
      </c>
      <c r="D9386" s="4">
        <v>45657</v>
      </c>
      <c r="E9386" s="4">
        <v>45679</v>
      </c>
      <c r="F9386" s="5">
        <v>2.7872397144634409</v>
      </c>
      <c r="G9386" s="5">
        <f>'PG facts'!D85</f>
        <v>0</v>
      </c>
      <c r="H9386" s="5">
        <f t="shared" si="292"/>
        <v>7.7687052258822433</v>
      </c>
      <c r="I9386" s="5">
        <f t="shared" si="293"/>
        <v>0</v>
      </c>
    </row>
    <row r="9387" spans="1:9" ht="25" customHeight="1">
      <c r="A9387" s="1"/>
      <c r="B9387" s="1">
        <v>417</v>
      </c>
      <c r="C9387" s="13" t="s">
        <v>47</v>
      </c>
      <c r="D9387" s="4">
        <v>45747</v>
      </c>
      <c r="E9387" s="4">
        <v>45771</v>
      </c>
      <c r="F9387" s="5">
        <v>3.7498513143808809</v>
      </c>
      <c r="G9387" s="5">
        <f>'PG facts'!D92</f>
        <v>-1</v>
      </c>
      <c r="H9387" s="5">
        <f t="shared" si="292"/>
        <v>14.06138487996402</v>
      </c>
      <c r="I9387" s="5">
        <f t="shared" si="293"/>
        <v>-3.7498513143808809</v>
      </c>
    </row>
    <row r="9388" spans="1:9" ht="25" customHeight="1">
      <c r="A9388" s="1"/>
      <c r="B9388" s="1">
        <v>417</v>
      </c>
      <c r="C9388" s="13" t="s">
        <v>47</v>
      </c>
      <c r="D9388" s="4">
        <v>45838</v>
      </c>
      <c r="E9388" s="4">
        <v>45867</v>
      </c>
      <c r="F9388" s="5">
        <v>3.2332744751814912</v>
      </c>
      <c r="G9388" s="5">
        <f>'PG facts'!D99</f>
        <v>-2</v>
      </c>
      <c r="H9388" s="5">
        <f t="shared" si="292"/>
        <v>10.454063831860148</v>
      </c>
      <c r="I9388" s="5">
        <f t="shared" si="293"/>
        <v>-6.4665489503629825</v>
      </c>
    </row>
    <row r="9389" spans="1:9" ht="25" customHeight="1">
      <c r="A9389" s="1"/>
      <c r="B9389" s="1">
        <v>417</v>
      </c>
      <c r="C9389" s="13" t="s">
        <v>47</v>
      </c>
      <c r="D9389" s="4">
        <v>45930</v>
      </c>
      <c r="E9389" s="4">
        <v>45954</v>
      </c>
      <c r="F9389" s="5">
        <v>2.9967230915401322</v>
      </c>
      <c r="G9389" s="5">
        <f>'PG facts'!D106</f>
        <v>-2</v>
      </c>
      <c r="H9389" s="5">
        <f t="shared" si="292"/>
        <v>8.9803492873698474</v>
      </c>
      <c r="I9389" s="5">
        <f t="shared" si="293"/>
        <v>-5.9934461830802643</v>
      </c>
    </row>
    <row r="9390" spans="1:9" ht="25" customHeight="1">
      <c r="A9390" s="1"/>
      <c r="B9390" s="1">
        <v>417</v>
      </c>
      <c r="C9390" s="13" t="s">
        <v>47</v>
      </c>
      <c r="D9390" s="4">
        <v>46022</v>
      </c>
      <c r="E9390" s="4">
        <v>46045</v>
      </c>
      <c r="F9390" s="5">
        <v>2.1881543811115511</v>
      </c>
      <c r="G9390" s="5">
        <f>'PG facts'!D113</f>
        <v>-1</v>
      </c>
      <c r="H9390" s="5">
        <f t="shared" si="292"/>
        <v>4.7880195955776754</v>
      </c>
      <c r="I9390" s="5">
        <f t="shared" si="293"/>
        <v>-2.1881543811115511</v>
      </c>
    </row>
    <row r="9391" spans="1:9" ht="25" customHeight="1">
      <c r="A9391" s="1"/>
      <c r="B9391" s="1">
        <v>417</v>
      </c>
      <c r="C9391" s="13" t="s">
        <v>50</v>
      </c>
      <c r="D9391" s="4">
        <v>44742</v>
      </c>
      <c r="E9391" s="4">
        <v>44771</v>
      </c>
      <c r="F9391" s="5">
        <v>3.5989104881054779</v>
      </c>
      <c r="G9391" s="5">
        <f>'PG facts'!D15</f>
        <v>0</v>
      </c>
      <c r="H9391" s="5">
        <f t="shared" si="292"/>
        <v>12.952156701395609</v>
      </c>
      <c r="I9391" s="5">
        <f t="shared" si="293"/>
        <v>0</v>
      </c>
    </row>
    <row r="9392" spans="1:9" ht="25" customHeight="1">
      <c r="A9392" s="1"/>
      <c r="B9392" s="1">
        <v>417</v>
      </c>
      <c r="C9392" s="13" t="s">
        <v>50</v>
      </c>
      <c r="D9392" s="4">
        <v>44834</v>
      </c>
      <c r="E9392" s="4">
        <v>44853</v>
      </c>
      <c r="F9392" s="5">
        <v>-3.7966210073037132E-2</v>
      </c>
      <c r="G9392" s="5">
        <f>'PG facts'!D22</f>
        <v>-2</v>
      </c>
      <c r="H9392" s="5">
        <f t="shared" si="292"/>
        <v>1.4414331073099862E-3</v>
      </c>
      <c r="I9392" s="5">
        <f t="shared" si="293"/>
        <v>7.5932420146074264E-2</v>
      </c>
    </row>
    <row r="9393" spans="1:9" ht="25" customHeight="1">
      <c r="A9393" s="1"/>
      <c r="B9393" s="1">
        <v>417</v>
      </c>
      <c r="C9393" s="13" t="s">
        <v>50</v>
      </c>
      <c r="D9393" s="4">
        <v>44926</v>
      </c>
      <c r="E9393" s="4">
        <v>44945</v>
      </c>
      <c r="F9393" s="5">
        <v>-0.97428175390660288</v>
      </c>
      <c r="G9393" s="5">
        <f>'PG facts'!D29</f>
        <v>-1</v>
      </c>
      <c r="H9393" s="5">
        <f t="shared" si="292"/>
        <v>0.94922493599532631</v>
      </c>
      <c r="I9393" s="5">
        <f t="shared" si="293"/>
        <v>0.97428175390660288</v>
      </c>
    </row>
    <row r="9394" spans="1:9" ht="25" customHeight="1">
      <c r="A9394" s="1"/>
      <c r="B9394" s="1">
        <v>417</v>
      </c>
      <c r="C9394" s="13" t="s">
        <v>50</v>
      </c>
      <c r="D9394" s="4">
        <v>45016</v>
      </c>
      <c r="E9394" s="4">
        <v>45037</v>
      </c>
      <c r="F9394" s="5">
        <v>-1.7083333333333339</v>
      </c>
      <c r="G9394" s="5">
        <f>'PG facts'!D36</f>
        <v>1</v>
      </c>
      <c r="H9394" s="5">
        <f t="shared" si="292"/>
        <v>2.9184027777777799</v>
      </c>
      <c r="I9394" s="5">
        <f t="shared" si="293"/>
        <v>-1.7083333333333339</v>
      </c>
    </row>
    <row r="9395" spans="1:9" ht="25" customHeight="1">
      <c r="A9395" s="1"/>
      <c r="B9395" s="1">
        <v>417</v>
      </c>
      <c r="C9395" s="13" t="s">
        <v>50</v>
      </c>
      <c r="D9395" s="4">
        <v>45107</v>
      </c>
      <c r="E9395" s="4">
        <v>45135</v>
      </c>
      <c r="F9395" s="5">
        <v>-0.51383557261676094</v>
      </c>
      <c r="G9395" s="5">
        <f>'PG facts'!D43</f>
        <v>-3</v>
      </c>
      <c r="H9395" s="5">
        <f t="shared" si="292"/>
        <v>0.26402699568639459</v>
      </c>
      <c r="I9395" s="5">
        <f t="shared" si="293"/>
        <v>1.5415067178502828</v>
      </c>
    </row>
    <row r="9396" spans="1:9" ht="25" customHeight="1">
      <c r="A9396" s="1"/>
      <c r="B9396" s="1">
        <v>417</v>
      </c>
      <c r="C9396" s="13" t="s">
        <v>50</v>
      </c>
      <c r="D9396" s="4">
        <v>45199</v>
      </c>
      <c r="E9396" s="4">
        <v>45217</v>
      </c>
      <c r="F9396" s="5">
        <v>-0.38380425982749156</v>
      </c>
      <c r="G9396" s="5">
        <f>'PG facts'!D50</f>
        <v>2</v>
      </c>
      <c r="H9396" s="5">
        <f t="shared" si="292"/>
        <v>0.14730570986172864</v>
      </c>
      <c r="I9396" s="5">
        <f t="shared" si="293"/>
        <v>-0.76760851965498311</v>
      </c>
    </row>
    <row r="9397" spans="1:9" ht="25" customHeight="1">
      <c r="A9397" s="1"/>
      <c r="B9397" s="1">
        <v>417</v>
      </c>
      <c r="C9397" s="13" t="s">
        <v>50</v>
      </c>
      <c r="D9397" s="4">
        <v>45291</v>
      </c>
      <c r="E9397" s="4">
        <v>45314</v>
      </c>
      <c r="F9397" s="5">
        <v>1.1893013232362026</v>
      </c>
      <c r="G9397" s="5">
        <f>'PG facts'!D57</f>
        <v>-4</v>
      </c>
      <c r="H9397" s="5">
        <f t="shared" si="292"/>
        <v>1.4144376374513825</v>
      </c>
      <c r="I9397" s="5">
        <f t="shared" si="293"/>
        <v>-4.7572052929448105</v>
      </c>
    </row>
    <row r="9398" spans="1:9" ht="25" customHeight="1">
      <c r="A9398" s="1"/>
      <c r="B9398" s="1">
        <v>417</v>
      </c>
      <c r="C9398" s="13" t="s">
        <v>50</v>
      </c>
      <c r="D9398" s="4">
        <v>45382</v>
      </c>
      <c r="E9398" s="4">
        <v>45401</v>
      </c>
      <c r="F9398" s="5">
        <v>2.2255192878338326</v>
      </c>
      <c r="G9398" s="5">
        <f>'PG facts'!D64</f>
        <v>-4</v>
      </c>
      <c r="H9398" s="5">
        <f t="shared" si="292"/>
        <v>4.9529361005204091</v>
      </c>
      <c r="I9398" s="5">
        <f t="shared" si="293"/>
        <v>-8.9020771513353303</v>
      </c>
    </row>
    <row r="9399" spans="1:9" ht="25" customHeight="1">
      <c r="A9399" s="1"/>
      <c r="B9399" s="1">
        <v>417</v>
      </c>
      <c r="C9399" s="13" t="s">
        <v>50</v>
      </c>
      <c r="D9399" s="4">
        <v>45473</v>
      </c>
      <c r="E9399" s="4">
        <v>45503</v>
      </c>
      <c r="F9399" s="5">
        <v>1.3726160091641626</v>
      </c>
      <c r="G9399" s="5">
        <f>'PG facts'!D71</f>
        <v>1</v>
      </c>
      <c r="H9399" s="5">
        <f t="shared" si="292"/>
        <v>1.8840747086137526</v>
      </c>
      <c r="I9399" s="5">
        <f t="shared" si="293"/>
        <v>1.3726160091641626</v>
      </c>
    </row>
    <row r="9400" spans="1:9" ht="25" customHeight="1">
      <c r="A9400" s="1"/>
      <c r="B9400" s="1">
        <v>417</v>
      </c>
      <c r="C9400" s="13" t="s">
        <v>50</v>
      </c>
      <c r="D9400" s="4">
        <v>45565</v>
      </c>
      <c r="E9400" s="4">
        <v>45583</v>
      </c>
      <c r="F9400" s="5">
        <v>2.2805943792830297</v>
      </c>
      <c r="G9400" s="5">
        <f>'PG facts'!D78</f>
        <v>-1</v>
      </c>
      <c r="H9400" s="5">
        <f t="shared" si="292"/>
        <v>5.2011107228173472</v>
      </c>
      <c r="I9400" s="5">
        <f t="shared" si="293"/>
        <v>-2.2805943792830297</v>
      </c>
    </row>
    <row r="9401" spans="1:9" ht="25" customHeight="1">
      <c r="A9401" s="1"/>
      <c r="B9401" s="1">
        <v>417</v>
      </c>
      <c r="C9401" s="13" t="s">
        <v>50</v>
      </c>
      <c r="D9401" s="4">
        <v>45657</v>
      </c>
      <c r="E9401" s="4">
        <v>45679</v>
      </c>
      <c r="F9401" s="5">
        <v>2.6501995362399722</v>
      </c>
      <c r="G9401" s="5">
        <f>'PG facts'!D85</f>
        <v>0</v>
      </c>
      <c r="H9401" s="5">
        <f t="shared" si="292"/>
        <v>7.0235575818865632</v>
      </c>
      <c r="I9401" s="5">
        <f t="shared" si="293"/>
        <v>0</v>
      </c>
    </row>
    <row r="9402" spans="1:9" ht="25" customHeight="1">
      <c r="A9402" s="1"/>
      <c r="B9402" s="1">
        <v>417</v>
      </c>
      <c r="C9402" s="13" t="s">
        <v>50</v>
      </c>
      <c r="D9402" s="4">
        <v>45747</v>
      </c>
      <c r="E9402" s="4">
        <v>45771</v>
      </c>
      <c r="F9402" s="5">
        <v>2.7872397144634409</v>
      </c>
      <c r="G9402" s="5">
        <f>'PG facts'!D92</f>
        <v>-1</v>
      </c>
      <c r="H9402" s="5">
        <f t="shared" si="292"/>
        <v>7.7687052258822433</v>
      </c>
      <c r="I9402" s="5">
        <f t="shared" si="293"/>
        <v>-2.7872397144634409</v>
      </c>
    </row>
    <row r="9403" spans="1:9" ht="25" customHeight="1">
      <c r="A9403" s="1"/>
      <c r="B9403" s="1">
        <v>417</v>
      </c>
      <c r="C9403" s="13" t="s">
        <v>50</v>
      </c>
      <c r="D9403" s="4">
        <v>45838</v>
      </c>
      <c r="E9403" s="4">
        <v>45867</v>
      </c>
      <c r="F9403" s="5">
        <v>3.7498513143808809</v>
      </c>
      <c r="G9403" s="5">
        <f>'PG facts'!D99</f>
        <v>-2</v>
      </c>
      <c r="H9403" s="5">
        <f t="shared" si="292"/>
        <v>14.06138487996402</v>
      </c>
      <c r="I9403" s="5">
        <f t="shared" si="293"/>
        <v>-7.4997026287617619</v>
      </c>
    </row>
    <row r="9404" spans="1:9" ht="25" customHeight="1">
      <c r="A9404" s="1"/>
      <c r="B9404" s="1">
        <v>417</v>
      </c>
      <c r="C9404" s="13" t="s">
        <v>50</v>
      </c>
      <c r="D9404" s="4">
        <v>45930</v>
      </c>
      <c r="E9404" s="4">
        <v>45954</v>
      </c>
      <c r="F9404" s="5">
        <v>3.2332744751814912</v>
      </c>
      <c r="G9404" s="5">
        <f>'PG facts'!D106</f>
        <v>-2</v>
      </c>
      <c r="H9404" s="5">
        <f t="shared" si="292"/>
        <v>10.454063831860148</v>
      </c>
      <c r="I9404" s="5">
        <f t="shared" si="293"/>
        <v>-6.4665489503629825</v>
      </c>
    </row>
    <row r="9405" spans="1:9" ht="25" customHeight="1">
      <c r="A9405" s="1"/>
      <c r="B9405" s="1">
        <v>417</v>
      </c>
      <c r="C9405" s="13" t="s">
        <v>50</v>
      </c>
      <c r="D9405" s="4">
        <v>46022</v>
      </c>
      <c r="E9405" s="4">
        <v>46045</v>
      </c>
      <c r="F9405" s="5">
        <v>2.9967230915401322</v>
      </c>
      <c r="G9405" s="5">
        <f>'PG facts'!D113</f>
        <v>-1</v>
      </c>
      <c r="H9405" s="5">
        <f t="shared" si="292"/>
        <v>8.9803492873698474</v>
      </c>
      <c r="I9405" s="5">
        <f t="shared" si="293"/>
        <v>-2.9967230915401322</v>
      </c>
    </row>
    <row r="9406" spans="1:9" ht="25" customHeight="1">
      <c r="A9406" s="1"/>
      <c r="B9406" s="1">
        <v>418</v>
      </c>
      <c r="C9406" s="13" t="s">
        <v>47</v>
      </c>
      <c r="D9406" s="4">
        <v>44651</v>
      </c>
      <c r="E9406" s="4">
        <v>44671</v>
      </c>
      <c r="F9406" s="5">
        <v>3.5989104881054779</v>
      </c>
      <c r="G9406" s="5">
        <f>'PG facts'!D8</f>
        <v>8</v>
      </c>
      <c r="H9406" s="5">
        <f t="shared" si="292"/>
        <v>12.952156701395609</v>
      </c>
      <c r="I9406" s="5">
        <f t="shared" si="293"/>
        <v>28.791283904843823</v>
      </c>
    </row>
    <row r="9407" spans="1:9" ht="25" customHeight="1">
      <c r="A9407" s="1"/>
      <c r="B9407" s="1">
        <v>418</v>
      </c>
      <c r="C9407" s="13" t="s">
        <v>47</v>
      </c>
      <c r="D9407" s="4">
        <v>44742</v>
      </c>
      <c r="E9407" s="4">
        <v>44771</v>
      </c>
      <c r="F9407" s="5">
        <v>-3.7966210073037132E-2</v>
      </c>
      <c r="G9407" s="5">
        <f>'PG facts'!D15</f>
        <v>0</v>
      </c>
      <c r="H9407" s="5">
        <f t="shared" si="292"/>
        <v>1.4414331073099862E-3</v>
      </c>
      <c r="I9407" s="5">
        <f t="shared" si="293"/>
        <v>0</v>
      </c>
    </row>
    <row r="9408" spans="1:9" ht="25" customHeight="1">
      <c r="A9408" s="1"/>
      <c r="B9408" s="1">
        <v>418</v>
      </c>
      <c r="C9408" s="13" t="s">
        <v>47</v>
      </c>
      <c r="D9408" s="4">
        <v>44834</v>
      </c>
      <c r="E9408" s="4">
        <v>44853</v>
      </c>
      <c r="F9408" s="5">
        <v>-0.97428175390660288</v>
      </c>
      <c r="G9408" s="5">
        <f>'PG facts'!D22</f>
        <v>-2</v>
      </c>
      <c r="H9408" s="5">
        <f t="shared" si="292"/>
        <v>0.94922493599532631</v>
      </c>
      <c r="I9408" s="5">
        <f t="shared" si="293"/>
        <v>1.9485635078132058</v>
      </c>
    </row>
    <row r="9409" spans="1:9" ht="25" customHeight="1">
      <c r="A9409" s="1"/>
      <c r="B9409" s="1">
        <v>418</v>
      </c>
      <c r="C9409" s="13" t="s">
        <v>47</v>
      </c>
      <c r="D9409" s="4">
        <v>44926</v>
      </c>
      <c r="E9409" s="4">
        <v>44945</v>
      </c>
      <c r="F9409" s="5">
        <v>-1.7083333333333339</v>
      </c>
      <c r="G9409" s="5">
        <f>'PG facts'!D29</f>
        <v>-1</v>
      </c>
      <c r="H9409" s="5">
        <f t="shared" si="292"/>
        <v>2.9184027777777799</v>
      </c>
      <c r="I9409" s="5">
        <f t="shared" si="293"/>
        <v>1.7083333333333339</v>
      </c>
    </row>
    <row r="9410" spans="1:9" ht="25" customHeight="1">
      <c r="A9410" s="1"/>
      <c r="B9410" s="1">
        <v>418</v>
      </c>
      <c r="C9410" s="13" t="s">
        <v>47</v>
      </c>
      <c r="D9410" s="4">
        <v>45016</v>
      </c>
      <c r="E9410" s="4">
        <v>45037</v>
      </c>
      <c r="F9410" s="5">
        <v>-0.51383557261676094</v>
      </c>
      <c r="G9410" s="5">
        <f>'PG facts'!D36</f>
        <v>1</v>
      </c>
      <c r="H9410" s="5">
        <f t="shared" si="292"/>
        <v>0.26402699568639459</v>
      </c>
      <c r="I9410" s="5">
        <f t="shared" si="293"/>
        <v>-0.51383557261676094</v>
      </c>
    </row>
    <row r="9411" spans="1:9" ht="25" customHeight="1">
      <c r="A9411" s="1"/>
      <c r="B9411" s="1">
        <v>418</v>
      </c>
      <c r="C9411" s="13" t="s">
        <v>47</v>
      </c>
      <c r="D9411" s="4">
        <v>45107</v>
      </c>
      <c r="E9411" s="4">
        <v>45135</v>
      </c>
      <c r="F9411" s="5">
        <v>-0.38380425982749156</v>
      </c>
      <c r="G9411" s="5">
        <f>'PG facts'!D43</f>
        <v>-3</v>
      </c>
      <c r="H9411" s="5">
        <f t="shared" si="292"/>
        <v>0.14730570986172864</v>
      </c>
      <c r="I9411" s="5">
        <f t="shared" si="293"/>
        <v>1.1514127794824747</v>
      </c>
    </row>
    <row r="9412" spans="1:9" ht="25" customHeight="1">
      <c r="A9412" s="1"/>
      <c r="B9412" s="1">
        <v>418</v>
      </c>
      <c r="C9412" s="13" t="s">
        <v>47</v>
      </c>
      <c r="D9412" s="4">
        <v>45199</v>
      </c>
      <c r="E9412" s="4">
        <v>45217</v>
      </c>
      <c r="F9412" s="5">
        <v>1.1893013232362026</v>
      </c>
      <c r="G9412" s="5">
        <f>'PG facts'!D50</f>
        <v>2</v>
      </c>
      <c r="H9412" s="5">
        <f t="shared" si="292"/>
        <v>1.4144376374513825</v>
      </c>
      <c r="I9412" s="5">
        <f t="shared" si="293"/>
        <v>2.3786026464724053</v>
      </c>
    </row>
    <row r="9413" spans="1:9" ht="25" customHeight="1">
      <c r="A9413" s="1"/>
      <c r="B9413" s="1">
        <v>418</v>
      </c>
      <c r="C9413" s="13" t="s">
        <v>47</v>
      </c>
      <c r="D9413" s="4">
        <v>45291</v>
      </c>
      <c r="E9413" s="4">
        <v>45314</v>
      </c>
      <c r="F9413" s="5">
        <v>2.2255192878338326</v>
      </c>
      <c r="G9413" s="5">
        <f>'PG facts'!D57</f>
        <v>-4</v>
      </c>
      <c r="H9413" s="5">
        <f t="shared" si="292"/>
        <v>4.9529361005204091</v>
      </c>
      <c r="I9413" s="5">
        <f t="shared" si="293"/>
        <v>-8.9020771513353303</v>
      </c>
    </row>
    <row r="9414" spans="1:9" ht="25" customHeight="1">
      <c r="A9414" s="1"/>
      <c r="B9414" s="1">
        <v>418</v>
      </c>
      <c r="C9414" s="13" t="s">
        <v>47</v>
      </c>
      <c r="D9414" s="4">
        <v>45382</v>
      </c>
      <c r="E9414" s="4">
        <v>45401</v>
      </c>
      <c r="F9414" s="5">
        <v>1.3726160091641626</v>
      </c>
      <c r="G9414" s="5">
        <f>'PG facts'!D64</f>
        <v>-4</v>
      </c>
      <c r="H9414" s="5">
        <f t="shared" ref="H9414:H9477" si="294">F9414^2</f>
        <v>1.8840747086137526</v>
      </c>
      <c r="I9414" s="5">
        <f t="shared" ref="I9414:I9477" si="295">F9414*G9414</f>
        <v>-5.4904640366566504</v>
      </c>
    </row>
    <row r="9415" spans="1:9" ht="25" customHeight="1">
      <c r="A9415" s="1"/>
      <c r="B9415" s="1">
        <v>418</v>
      </c>
      <c r="C9415" s="13" t="s">
        <v>47</v>
      </c>
      <c r="D9415" s="4">
        <v>45473</v>
      </c>
      <c r="E9415" s="4">
        <v>45503</v>
      </c>
      <c r="F9415" s="5">
        <v>2.2805943792830297</v>
      </c>
      <c r="G9415" s="5">
        <f>'PG facts'!D71</f>
        <v>1</v>
      </c>
      <c r="H9415" s="5">
        <f t="shared" si="294"/>
        <v>5.2011107228173472</v>
      </c>
      <c r="I9415" s="5">
        <f t="shared" si="295"/>
        <v>2.2805943792830297</v>
      </c>
    </row>
    <row r="9416" spans="1:9" ht="25" customHeight="1">
      <c r="A9416" s="1"/>
      <c r="B9416" s="1">
        <v>418</v>
      </c>
      <c r="C9416" s="13" t="s">
        <v>47</v>
      </c>
      <c r="D9416" s="4">
        <v>45565</v>
      </c>
      <c r="E9416" s="4">
        <v>45583</v>
      </c>
      <c r="F9416" s="5">
        <v>2.6501995362399722</v>
      </c>
      <c r="G9416" s="5">
        <f>'PG facts'!D78</f>
        <v>-1</v>
      </c>
      <c r="H9416" s="5">
        <f t="shared" si="294"/>
        <v>7.0235575818865632</v>
      </c>
      <c r="I9416" s="5">
        <f t="shared" si="295"/>
        <v>-2.6501995362399722</v>
      </c>
    </row>
    <row r="9417" spans="1:9" ht="25" customHeight="1">
      <c r="A9417" s="1"/>
      <c r="B9417" s="1">
        <v>418</v>
      </c>
      <c r="C9417" s="13" t="s">
        <v>47</v>
      </c>
      <c r="D9417" s="4">
        <v>45657</v>
      </c>
      <c r="E9417" s="4">
        <v>45679</v>
      </c>
      <c r="F9417" s="5">
        <v>2.7872397144634409</v>
      </c>
      <c r="G9417" s="5">
        <f>'PG facts'!D85</f>
        <v>0</v>
      </c>
      <c r="H9417" s="5">
        <f t="shared" si="294"/>
        <v>7.7687052258822433</v>
      </c>
      <c r="I9417" s="5">
        <f t="shared" si="295"/>
        <v>0</v>
      </c>
    </row>
    <row r="9418" spans="1:9" ht="25" customHeight="1">
      <c r="A9418" s="1"/>
      <c r="B9418" s="1">
        <v>418</v>
      </c>
      <c r="C9418" s="13" t="s">
        <v>47</v>
      </c>
      <c r="D9418" s="4">
        <v>45747</v>
      </c>
      <c r="E9418" s="4">
        <v>45771</v>
      </c>
      <c r="F9418" s="5">
        <v>3.7498513143808809</v>
      </c>
      <c r="G9418" s="5">
        <f>'PG facts'!D92</f>
        <v>-1</v>
      </c>
      <c r="H9418" s="5">
        <f t="shared" si="294"/>
        <v>14.06138487996402</v>
      </c>
      <c r="I9418" s="5">
        <f t="shared" si="295"/>
        <v>-3.7498513143808809</v>
      </c>
    </row>
    <row r="9419" spans="1:9" ht="25" customHeight="1">
      <c r="A9419" s="1"/>
      <c r="B9419" s="1">
        <v>418</v>
      </c>
      <c r="C9419" s="13" t="s">
        <v>47</v>
      </c>
      <c r="D9419" s="4">
        <v>45838</v>
      </c>
      <c r="E9419" s="4">
        <v>45867</v>
      </c>
      <c r="F9419" s="5">
        <v>3.2332744751814912</v>
      </c>
      <c r="G9419" s="5">
        <f>'PG facts'!D99</f>
        <v>-2</v>
      </c>
      <c r="H9419" s="5">
        <f t="shared" si="294"/>
        <v>10.454063831860148</v>
      </c>
      <c r="I9419" s="5">
        <f t="shared" si="295"/>
        <v>-6.4665489503629825</v>
      </c>
    </row>
    <row r="9420" spans="1:9" ht="25" customHeight="1">
      <c r="A9420" s="1"/>
      <c r="B9420" s="1">
        <v>418</v>
      </c>
      <c r="C9420" s="13" t="s">
        <v>47</v>
      </c>
      <c r="D9420" s="4">
        <v>45930</v>
      </c>
      <c r="E9420" s="4">
        <v>45954</v>
      </c>
      <c r="F9420" s="5">
        <v>2.9967230915401322</v>
      </c>
      <c r="G9420" s="5">
        <f>'PG facts'!D106</f>
        <v>-2</v>
      </c>
      <c r="H9420" s="5">
        <f t="shared" si="294"/>
        <v>8.9803492873698474</v>
      </c>
      <c r="I9420" s="5">
        <f t="shared" si="295"/>
        <v>-5.9934461830802643</v>
      </c>
    </row>
    <row r="9421" spans="1:9" ht="25" customHeight="1">
      <c r="A9421" s="1"/>
      <c r="B9421" s="1">
        <v>418</v>
      </c>
      <c r="C9421" s="13" t="s">
        <v>47</v>
      </c>
      <c r="D9421" s="4">
        <v>46022</v>
      </c>
      <c r="E9421" s="4">
        <v>46045</v>
      </c>
      <c r="F9421" s="5">
        <v>2.1478108850594646</v>
      </c>
      <c r="G9421" s="5">
        <f>'PG facts'!D113</f>
        <v>-1</v>
      </c>
      <c r="H9421" s="5">
        <f t="shared" si="294"/>
        <v>4.6130915979799205</v>
      </c>
      <c r="I9421" s="5">
        <f t="shared" si="295"/>
        <v>-2.1478108850594646</v>
      </c>
    </row>
    <row r="9422" spans="1:9" ht="25" customHeight="1">
      <c r="A9422" s="1"/>
      <c r="B9422" s="1">
        <v>418</v>
      </c>
      <c r="C9422" s="13" t="s">
        <v>50</v>
      </c>
      <c r="D9422" s="4">
        <v>44742</v>
      </c>
      <c r="E9422" s="4">
        <v>44771</v>
      </c>
      <c r="F9422" s="5">
        <v>3.5989104881054779</v>
      </c>
      <c r="G9422" s="5">
        <f>'PG facts'!D15</f>
        <v>0</v>
      </c>
      <c r="H9422" s="5">
        <f t="shared" si="294"/>
        <v>12.952156701395609</v>
      </c>
      <c r="I9422" s="5">
        <f t="shared" si="295"/>
        <v>0</v>
      </c>
    </row>
    <row r="9423" spans="1:9" ht="25" customHeight="1">
      <c r="A9423" s="1"/>
      <c r="B9423" s="1">
        <v>418</v>
      </c>
      <c r="C9423" s="13" t="s">
        <v>50</v>
      </c>
      <c r="D9423" s="4">
        <v>44834</v>
      </c>
      <c r="E9423" s="4">
        <v>44853</v>
      </c>
      <c r="F9423" s="5">
        <v>-3.7966210073037132E-2</v>
      </c>
      <c r="G9423" s="5">
        <f>'PG facts'!D22</f>
        <v>-2</v>
      </c>
      <c r="H9423" s="5">
        <f t="shared" si="294"/>
        <v>1.4414331073099862E-3</v>
      </c>
      <c r="I9423" s="5">
        <f t="shared" si="295"/>
        <v>7.5932420146074264E-2</v>
      </c>
    </row>
    <row r="9424" spans="1:9" ht="25" customHeight="1">
      <c r="A9424" s="1"/>
      <c r="B9424" s="1">
        <v>418</v>
      </c>
      <c r="C9424" s="13" t="s">
        <v>50</v>
      </c>
      <c r="D9424" s="4">
        <v>44926</v>
      </c>
      <c r="E9424" s="4">
        <v>44945</v>
      </c>
      <c r="F9424" s="5">
        <v>-0.97428175390660288</v>
      </c>
      <c r="G9424" s="5">
        <f>'PG facts'!D29</f>
        <v>-1</v>
      </c>
      <c r="H9424" s="5">
        <f t="shared" si="294"/>
        <v>0.94922493599532631</v>
      </c>
      <c r="I9424" s="5">
        <f t="shared" si="295"/>
        <v>0.97428175390660288</v>
      </c>
    </row>
    <row r="9425" spans="1:9" ht="25" customHeight="1">
      <c r="A9425" s="1"/>
      <c r="B9425" s="1">
        <v>418</v>
      </c>
      <c r="C9425" s="13" t="s">
        <v>50</v>
      </c>
      <c r="D9425" s="4">
        <v>45016</v>
      </c>
      <c r="E9425" s="4">
        <v>45037</v>
      </c>
      <c r="F9425" s="5">
        <v>-1.7083333333333339</v>
      </c>
      <c r="G9425" s="5">
        <f>'PG facts'!D36</f>
        <v>1</v>
      </c>
      <c r="H9425" s="5">
        <f t="shared" si="294"/>
        <v>2.9184027777777799</v>
      </c>
      <c r="I9425" s="5">
        <f t="shared" si="295"/>
        <v>-1.7083333333333339</v>
      </c>
    </row>
    <row r="9426" spans="1:9" ht="25" customHeight="1">
      <c r="A9426" s="1"/>
      <c r="B9426" s="1">
        <v>418</v>
      </c>
      <c r="C9426" s="13" t="s">
        <v>50</v>
      </c>
      <c r="D9426" s="4">
        <v>45107</v>
      </c>
      <c r="E9426" s="4">
        <v>45135</v>
      </c>
      <c r="F9426" s="5">
        <v>-0.51383557261676094</v>
      </c>
      <c r="G9426" s="5">
        <f>'PG facts'!D43</f>
        <v>-3</v>
      </c>
      <c r="H9426" s="5">
        <f t="shared" si="294"/>
        <v>0.26402699568639459</v>
      </c>
      <c r="I9426" s="5">
        <f t="shared" si="295"/>
        <v>1.5415067178502828</v>
      </c>
    </row>
    <row r="9427" spans="1:9" ht="25" customHeight="1">
      <c r="A9427" s="1"/>
      <c r="B9427" s="1">
        <v>418</v>
      </c>
      <c r="C9427" s="13" t="s">
        <v>50</v>
      </c>
      <c r="D9427" s="4">
        <v>45199</v>
      </c>
      <c r="E9427" s="4">
        <v>45217</v>
      </c>
      <c r="F9427" s="5">
        <v>-0.38380425982749156</v>
      </c>
      <c r="G9427" s="5">
        <f>'PG facts'!D50</f>
        <v>2</v>
      </c>
      <c r="H9427" s="5">
        <f t="shared" si="294"/>
        <v>0.14730570986172864</v>
      </c>
      <c r="I9427" s="5">
        <f t="shared" si="295"/>
        <v>-0.76760851965498311</v>
      </c>
    </row>
    <row r="9428" spans="1:9" ht="25" customHeight="1">
      <c r="A9428" s="1"/>
      <c r="B9428" s="1">
        <v>418</v>
      </c>
      <c r="C9428" s="13" t="s">
        <v>50</v>
      </c>
      <c r="D9428" s="4">
        <v>45291</v>
      </c>
      <c r="E9428" s="4">
        <v>45314</v>
      </c>
      <c r="F9428" s="5">
        <v>1.1893013232362026</v>
      </c>
      <c r="G9428" s="5">
        <f>'PG facts'!D57</f>
        <v>-4</v>
      </c>
      <c r="H9428" s="5">
        <f t="shared" si="294"/>
        <v>1.4144376374513825</v>
      </c>
      <c r="I9428" s="5">
        <f t="shared" si="295"/>
        <v>-4.7572052929448105</v>
      </c>
    </row>
    <row r="9429" spans="1:9" ht="25" customHeight="1">
      <c r="A9429" s="1"/>
      <c r="B9429" s="1">
        <v>418</v>
      </c>
      <c r="C9429" s="13" t="s">
        <v>50</v>
      </c>
      <c r="D9429" s="4">
        <v>45382</v>
      </c>
      <c r="E9429" s="4">
        <v>45401</v>
      </c>
      <c r="F9429" s="5">
        <v>2.2255192878338326</v>
      </c>
      <c r="G9429" s="5">
        <f>'PG facts'!D64</f>
        <v>-4</v>
      </c>
      <c r="H9429" s="5">
        <f t="shared" si="294"/>
        <v>4.9529361005204091</v>
      </c>
      <c r="I9429" s="5">
        <f t="shared" si="295"/>
        <v>-8.9020771513353303</v>
      </c>
    </row>
    <row r="9430" spans="1:9" ht="25" customHeight="1">
      <c r="A9430" s="1"/>
      <c r="B9430" s="1">
        <v>418</v>
      </c>
      <c r="C9430" s="13" t="s">
        <v>50</v>
      </c>
      <c r="D9430" s="4">
        <v>45473</v>
      </c>
      <c r="E9430" s="4">
        <v>45503</v>
      </c>
      <c r="F9430" s="5">
        <v>1.3726160091641626</v>
      </c>
      <c r="G9430" s="5">
        <f>'PG facts'!D71</f>
        <v>1</v>
      </c>
      <c r="H9430" s="5">
        <f t="shared" si="294"/>
        <v>1.8840747086137526</v>
      </c>
      <c r="I9430" s="5">
        <f t="shared" si="295"/>
        <v>1.3726160091641626</v>
      </c>
    </row>
    <row r="9431" spans="1:9" ht="25" customHeight="1">
      <c r="A9431" s="1"/>
      <c r="B9431" s="1">
        <v>418</v>
      </c>
      <c r="C9431" s="13" t="s">
        <v>50</v>
      </c>
      <c r="D9431" s="4">
        <v>45565</v>
      </c>
      <c r="E9431" s="4">
        <v>45583</v>
      </c>
      <c r="F9431" s="5">
        <v>2.2805943792830297</v>
      </c>
      <c r="G9431" s="5">
        <f>'PG facts'!D78</f>
        <v>-1</v>
      </c>
      <c r="H9431" s="5">
        <f t="shared" si="294"/>
        <v>5.2011107228173472</v>
      </c>
      <c r="I9431" s="5">
        <f t="shared" si="295"/>
        <v>-2.2805943792830297</v>
      </c>
    </row>
    <row r="9432" spans="1:9" ht="25" customHeight="1">
      <c r="A9432" s="1"/>
      <c r="B9432" s="1">
        <v>418</v>
      </c>
      <c r="C9432" s="13" t="s">
        <v>50</v>
      </c>
      <c r="D9432" s="4">
        <v>45657</v>
      </c>
      <c r="E9432" s="4">
        <v>45679</v>
      </c>
      <c r="F9432" s="5">
        <v>2.6501995362399722</v>
      </c>
      <c r="G9432" s="5">
        <f>'PG facts'!D85</f>
        <v>0</v>
      </c>
      <c r="H9432" s="5">
        <f t="shared" si="294"/>
        <v>7.0235575818865632</v>
      </c>
      <c r="I9432" s="5">
        <f t="shared" si="295"/>
        <v>0</v>
      </c>
    </row>
    <row r="9433" spans="1:9" ht="25" customHeight="1">
      <c r="A9433" s="1"/>
      <c r="B9433" s="1">
        <v>418</v>
      </c>
      <c r="C9433" s="13" t="s">
        <v>50</v>
      </c>
      <c r="D9433" s="4">
        <v>45747</v>
      </c>
      <c r="E9433" s="4">
        <v>45771</v>
      </c>
      <c r="F9433" s="5">
        <v>2.7872397144634409</v>
      </c>
      <c r="G9433" s="5">
        <f>'PG facts'!D92</f>
        <v>-1</v>
      </c>
      <c r="H9433" s="5">
        <f t="shared" si="294"/>
        <v>7.7687052258822433</v>
      </c>
      <c r="I9433" s="5">
        <f t="shared" si="295"/>
        <v>-2.7872397144634409</v>
      </c>
    </row>
    <row r="9434" spans="1:9" ht="25" customHeight="1">
      <c r="A9434" s="1"/>
      <c r="B9434" s="1">
        <v>418</v>
      </c>
      <c r="C9434" s="13" t="s">
        <v>50</v>
      </c>
      <c r="D9434" s="4">
        <v>45838</v>
      </c>
      <c r="E9434" s="4">
        <v>45867</v>
      </c>
      <c r="F9434" s="5">
        <v>3.7498513143808809</v>
      </c>
      <c r="G9434" s="5">
        <f>'PG facts'!D99</f>
        <v>-2</v>
      </c>
      <c r="H9434" s="5">
        <f t="shared" si="294"/>
        <v>14.06138487996402</v>
      </c>
      <c r="I9434" s="5">
        <f t="shared" si="295"/>
        <v>-7.4997026287617619</v>
      </c>
    </row>
    <row r="9435" spans="1:9" ht="25" customHeight="1">
      <c r="A9435" s="1"/>
      <c r="B9435" s="1">
        <v>418</v>
      </c>
      <c r="C9435" s="13" t="s">
        <v>50</v>
      </c>
      <c r="D9435" s="4">
        <v>45930</v>
      </c>
      <c r="E9435" s="4">
        <v>45954</v>
      </c>
      <c r="F9435" s="5">
        <v>3.2332744751814912</v>
      </c>
      <c r="G9435" s="5">
        <f>'PG facts'!D106</f>
        <v>-2</v>
      </c>
      <c r="H9435" s="5">
        <f t="shared" si="294"/>
        <v>10.454063831860148</v>
      </c>
      <c r="I9435" s="5">
        <f t="shared" si="295"/>
        <v>-6.4665489503629825</v>
      </c>
    </row>
    <row r="9436" spans="1:9" ht="25" customHeight="1">
      <c r="A9436" s="1"/>
      <c r="B9436" s="1">
        <v>418</v>
      </c>
      <c r="C9436" s="13" t="s">
        <v>50</v>
      </c>
      <c r="D9436" s="4">
        <v>46022</v>
      </c>
      <c r="E9436" s="4">
        <v>46045</v>
      </c>
      <c r="F9436" s="5">
        <v>2.9967230915401322</v>
      </c>
      <c r="G9436" s="5">
        <f>'PG facts'!D113</f>
        <v>-1</v>
      </c>
      <c r="H9436" s="5">
        <f t="shared" si="294"/>
        <v>8.9803492873698474</v>
      </c>
      <c r="I9436" s="5">
        <f t="shared" si="295"/>
        <v>-2.9967230915401322</v>
      </c>
    </row>
    <row r="9437" spans="1:9" ht="25" customHeight="1">
      <c r="A9437" s="1"/>
      <c r="B9437" s="1">
        <v>419</v>
      </c>
      <c r="C9437" s="13" t="s">
        <v>47</v>
      </c>
      <c r="D9437" s="4">
        <v>44651</v>
      </c>
      <c r="E9437" s="4">
        <v>44671</v>
      </c>
      <c r="F9437" s="5">
        <v>3.5989104881054779</v>
      </c>
      <c r="G9437" s="5">
        <f>'PG facts'!D8</f>
        <v>8</v>
      </c>
      <c r="H9437" s="5">
        <f t="shared" si="294"/>
        <v>12.952156701395609</v>
      </c>
      <c r="I9437" s="5">
        <f t="shared" si="295"/>
        <v>28.791283904843823</v>
      </c>
    </row>
    <row r="9438" spans="1:9" ht="25" customHeight="1">
      <c r="A9438" s="1"/>
      <c r="B9438" s="1">
        <v>419</v>
      </c>
      <c r="C9438" s="13" t="s">
        <v>47</v>
      </c>
      <c r="D9438" s="4">
        <v>44742</v>
      </c>
      <c r="E9438" s="4">
        <v>44771</v>
      </c>
      <c r="F9438" s="5">
        <v>-3.7966210073037132E-2</v>
      </c>
      <c r="G9438" s="5">
        <f>'PG facts'!D15</f>
        <v>0</v>
      </c>
      <c r="H9438" s="5">
        <f t="shared" si="294"/>
        <v>1.4414331073099862E-3</v>
      </c>
      <c r="I9438" s="5">
        <f t="shared" si="295"/>
        <v>0</v>
      </c>
    </row>
    <row r="9439" spans="1:9" ht="25" customHeight="1">
      <c r="A9439" s="1"/>
      <c r="B9439" s="1">
        <v>419</v>
      </c>
      <c r="C9439" s="13" t="s">
        <v>47</v>
      </c>
      <c r="D9439" s="4">
        <v>44834</v>
      </c>
      <c r="E9439" s="4">
        <v>44853</v>
      </c>
      <c r="F9439" s="5">
        <v>-0.97428175390660288</v>
      </c>
      <c r="G9439" s="5">
        <f>'PG facts'!D22</f>
        <v>-2</v>
      </c>
      <c r="H9439" s="5">
        <f t="shared" si="294"/>
        <v>0.94922493599532631</v>
      </c>
      <c r="I9439" s="5">
        <f t="shared" si="295"/>
        <v>1.9485635078132058</v>
      </c>
    </row>
    <row r="9440" spans="1:9" ht="25" customHeight="1">
      <c r="A9440" s="1"/>
      <c r="B9440" s="1">
        <v>419</v>
      </c>
      <c r="C9440" s="13" t="s">
        <v>47</v>
      </c>
      <c r="D9440" s="4">
        <v>44926</v>
      </c>
      <c r="E9440" s="4">
        <v>44945</v>
      </c>
      <c r="F9440" s="5">
        <v>-1.7083333333333339</v>
      </c>
      <c r="G9440" s="5">
        <f>'PG facts'!D29</f>
        <v>-1</v>
      </c>
      <c r="H9440" s="5">
        <f t="shared" si="294"/>
        <v>2.9184027777777799</v>
      </c>
      <c r="I9440" s="5">
        <f t="shared" si="295"/>
        <v>1.7083333333333339</v>
      </c>
    </row>
    <row r="9441" spans="1:9" ht="25" customHeight="1">
      <c r="A9441" s="1"/>
      <c r="B9441" s="1">
        <v>419</v>
      </c>
      <c r="C9441" s="13" t="s">
        <v>47</v>
      </c>
      <c r="D9441" s="4">
        <v>45016</v>
      </c>
      <c r="E9441" s="4">
        <v>45037</v>
      </c>
      <c r="F9441" s="5">
        <v>-0.51383557261676094</v>
      </c>
      <c r="G9441" s="5">
        <f>'PG facts'!D36</f>
        <v>1</v>
      </c>
      <c r="H9441" s="5">
        <f t="shared" si="294"/>
        <v>0.26402699568639459</v>
      </c>
      <c r="I9441" s="5">
        <f t="shared" si="295"/>
        <v>-0.51383557261676094</v>
      </c>
    </row>
    <row r="9442" spans="1:9" ht="25" customHeight="1">
      <c r="A9442" s="1"/>
      <c r="B9442" s="1">
        <v>419</v>
      </c>
      <c r="C9442" s="13" t="s">
        <v>47</v>
      </c>
      <c r="D9442" s="4">
        <v>45107</v>
      </c>
      <c r="E9442" s="4">
        <v>45135</v>
      </c>
      <c r="F9442" s="5">
        <v>-0.38380425982749156</v>
      </c>
      <c r="G9442" s="5">
        <f>'PG facts'!D43</f>
        <v>-3</v>
      </c>
      <c r="H9442" s="5">
        <f t="shared" si="294"/>
        <v>0.14730570986172864</v>
      </c>
      <c r="I9442" s="5">
        <f t="shared" si="295"/>
        <v>1.1514127794824747</v>
      </c>
    </row>
    <row r="9443" spans="1:9" ht="25" customHeight="1">
      <c r="A9443" s="1"/>
      <c r="B9443" s="1">
        <v>419</v>
      </c>
      <c r="C9443" s="13" t="s">
        <v>47</v>
      </c>
      <c r="D9443" s="4">
        <v>45199</v>
      </c>
      <c r="E9443" s="4">
        <v>45217</v>
      </c>
      <c r="F9443" s="5">
        <v>1.1893013232362026</v>
      </c>
      <c r="G9443" s="5">
        <f>'PG facts'!D50</f>
        <v>2</v>
      </c>
      <c r="H9443" s="5">
        <f t="shared" si="294"/>
        <v>1.4144376374513825</v>
      </c>
      <c r="I9443" s="5">
        <f t="shared" si="295"/>
        <v>2.3786026464724053</v>
      </c>
    </row>
    <row r="9444" spans="1:9" ht="25" customHeight="1">
      <c r="A9444" s="1"/>
      <c r="B9444" s="1">
        <v>419</v>
      </c>
      <c r="C9444" s="13" t="s">
        <v>47</v>
      </c>
      <c r="D9444" s="4">
        <v>45291</v>
      </c>
      <c r="E9444" s="4">
        <v>45314</v>
      </c>
      <c r="F9444" s="5">
        <v>2.2255192878338326</v>
      </c>
      <c r="G9444" s="5">
        <f>'PG facts'!D57</f>
        <v>-4</v>
      </c>
      <c r="H9444" s="5">
        <f t="shared" si="294"/>
        <v>4.9529361005204091</v>
      </c>
      <c r="I9444" s="5">
        <f t="shared" si="295"/>
        <v>-8.9020771513353303</v>
      </c>
    </row>
    <row r="9445" spans="1:9" ht="25" customHeight="1">
      <c r="A9445" s="1"/>
      <c r="B9445" s="1">
        <v>419</v>
      </c>
      <c r="C9445" s="13" t="s">
        <v>47</v>
      </c>
      <c r="D9445" s="4">
        <v>45382</v>
      </c>
      <c r="E9445" s="4">
        <v>45401</v>
      </c>
      <c r="F9445" s="5">
        <v>1.3726160091641626</v>
      </c>
      <c r="G9445" s="5">
        <f>'PG facts'!D64</f>
        <v>-4</v>
      </c>
      <c r="H9445" s="5">
        <f t="shared" si="294"/>
        <v>1.8840747086137526</v>
      </c>
      <c r="I9445" s="5">
        <f t="shared" si="295"/>
        <v>-5.4904640366566504</v>
      </c>
    </row>
    <row r="9446" spans="1:9" ht="25" customHeight="1">
      <c r="A9446" s="1"/>
      <c r="B9446" s="1">
        <v>419</v>
      </c>
      <c r="C9446" s="13" t="s">
        <v>47</v>
      </c>
      <c r="D9446" s="4">
        <v>45473</v>
      </c>
      <c r="E9446" s="4">
        <v>45503</v>
      </c>
      <c r="F9446" s="5">
        <v>2.2805943792830297</v>
      </c>
      <c r="G9446" s="5">
        <f>'PG facts'!D71</f>
        <v>1</v>
      </c>
      <c r="H9446" s="5">
        <f t="shared" si="294"/>
        <v>5.2011107228173472</v>
      </c>
      <c r="I9446" s="5">
        <f t="shared" si="295"/>
        <v>2.2805943792830297</v>
      </c>
    </row>
    <row r="9447" spans="1:9" ht="25" customHeight="1">
      <c r="A9447" s="1"/>
      <c r="B9447" s="1">
        <v>419</v>
      </c>
      <c r="C9447" s="13" t="s">
        <v>47</v>
      </c>
      <c r="D9447" s="4">
        <v>45565</v>
      </c>
      <c r="E9447" s="4">
        <v>45583</v>
      </c>
      <c r="F9447" s="5">
        <v>2.6501995362399722</v>
      </c>
      <c r="G9447" s="5">
        <f>'PG facts'!D78</f>
        <v>-1</v>
      </c>
      <c r="H9447" s="5">
        <f t="shared" si="294"/>
        <v>7.0235575818865632</v>
      </c>
      <c r="I9447" s="5">
        <f t="shared" si="295"/>
        <v>-2.6501995362399722</v>
      </c>
    </row>
    <row r="9448" spans="1:9" ht="25" customHeight="1">
      <c r="A9448" s="1"/>
      <c r="B9448" s="1">
        <v>419</v>
      </c>
      <c r="C9448" s="13" t="s">
        <v>47</v>
      </c>
      <c r="D9448" s="4">
        <v>45657</v>
      </c>
      <c r="E9448" s="4">
        <v>45679</v>
      </c>
      <c r="F9448" s="5">
        <v>2.7872397144634409</v>
      </c>
      <c r="G9448" s="5">
        <f>'PG facts'!D85</f>
        <v>0</v>
      </c>
      <c r="H9448" s="5">
        <f t="shared" si="294"/>
        <v>7.7687052258822433</v>
      </c>
      <c r="I9448" s="5">
        <f t="shared" si="295"/>
        <v>0</v>
      </c>
    </row>
    <row r="9449" spans="1:9" ht="25" customHeight="1">
      <c r="A9449" s="1"/>
      <c r="B9449" s="1">
        <v>419</v>
      </c>
      <c r="C9449" s="13" t="s">
        <v>47</v>
      </c>
      <c r="D9449" s="4">
        <v>45747</v>
      </c>
      <c r="E9449" s="4">
        <v>45771</v>
      </c>
      <c r="F9449" s="5">
        <v>3.7498513143808809</v>
      </c>
      <c r="G9449" s="5">
        <f>'PG facts'!D92</f>
        <v>-1</v>
      </c>
      <c r="H9449" s="5">
        <f t="shared" si="294"/>
        <v>14.06138487996402</v>
      </c>
      <c r="I9449" s="5">
        <f t="shared" si="295"/>
        <v>-3.7498513143808809</v>
      </c>
    </row>
    <row r="9450" spans="1:9" ht="25" customHeight="1">
      <c r="A9450" s="1"/>
      <c r="B9450" s="1">
        <v>419</v>
      </c>
      <c r="C9450" s="13" t="s">
        <v>47</v>
      </c>
      <c r="D9450" s="4">
        <v>45838</v>
      </c>
      <c r="E9450" s="4">
        <v>45867</v>
      </c>
      <c r="F9450" s="5">
        <v>3.2332744751814912</v>
      </c>
      <c r="G9450" s="5">
        <f>'PG facts'!D99</f>
        <v>-2</v>
      </c>
      <c r="H9450" s="5">
        <f t="shared" si="294"/>
        <v>10.454063831860148</v>
      </c>
      <c r="I9450" s="5">
        <f t="shared" si="295"/>
        <v>-6.4665489503629825</v>
      </c>
    </row>
    <row r="9451" spans="1:9" ht="25" customHeight="1">
      <c r="A9451" s="1"/>
      <c r="B9451" s="1">
        <v>419</v>
      </c>
      <c r="C9451" s="13" t="s">
        <v>47</v>
      </c>
      <c r="D9451" s="4">
        <v>45930</v>
      </c>
      <c r="E9451" s="4">
        <v>45954</v>
      </c>
      <c r="F9451" s="5">
        <v>2.9967230915401322</v>
      </c>
      <c r="G9451" s="5">
        <f>'PG facts'!D106</f>
        <v>-2</v>
      </c>
      <c r="H9451" s="5">
        <f t="shared" si="294"/>
        <v>8.9803492873698474</v>
      </c>
      <c r="I9451" s="5">
        <f t="shared" si="295"/>
        <v>-5.9934461830802643</v>
      </c>
    </row>
    <row r="9452" spans="1:9" ht="25" customHeight="1">
      <c r="A9452" s="1"/>
      <c r="B9452" s="1">
        <v>419</v>
      </c>
      <c r="C9452" s="13" t="s">
        <v>47</v>
      </c>
      <c r="D9452" s="4">
        <v>46022</v>
      </c>
      <c r="E9452" s="4">
        <v>46045</v>
      </c>
      <c r="F9452" s="5">
        <v>2.1478108850594646</v>
      </c>
      <c r="G9452" s="5">
        <f>'PG facts'!D113</f>
        <v>-1</v>
      </c>
      <c r="H9452" s="5">
        <f t="shared" si="294"/>
        <v>4.6130915979799205</v>
      </c>
      <c r="I9452" s="5">
        <f t="shared" si="295"/>
        <v>-2.1478108850594646</v>
      </c>
    </row>
    <row r="9453" spans="1:9" ht="25" customHeight="1">
      <c r="A9453" s="1"/>
      <c r="B9453" s="1">
        <v>419</v>
      </c>
      <c r="C9453" s="13" t="s">
        <v>50</v>
      </c>
      <c r="D9453" s="4">
        <v>44742</v>
      </c>
      <c r="E9453" s="4">
        <v>44771</v>
      </c>
      <c r="F9453" s="5">
        <v>3.5989104881054779</v>
      </c>
      <c r="G9453" s="5">
        <f>'PG facts'!D15</f>
        <v>0</v>
      </c>
      <c r="H9453" s="5">
        <f t="shared" si="294"/>
        <v>12.952156701395609</v>
      </c>
      <c r="I9453" s="5">
        <f t="shared" si="295"/>
        <v>0</v>
      </c>
    </row>
    <row r="9454" spans="1:9" ht="25" customHeight="1">
      <c r="A9454" s="1"/>
      <c r="B9454" s="1">
        <v>419</v>
      </c>
      <c r="C9454" s="13" t="s">
        <v>50</v>
      </c>
      <c r="D9454" s="4">
        <v>44834</v>
      </c>
      <c r="E9454" s="4">
        <v>44853</v>
      </c>
      <c r="F9454" s="5">
        <v>-3.7966210073037132E-2</v>
      </c>
      <c r="G9454" s="5">
        <f>'PG facts'!D22</f>
        <v>-2</v>
      </c>
      <c r="H9454" s="5">
        <f t="shared" si="294"/>
        <v>1.4414331073099862E-3</v>
      </c>
      <c r="I9454" s="5">
        <f t="shared" si="295"/>
        <v>7.5932420146074264E-2</v>
      </c>
    </row>
    <row r="9455" spans="1:9" ht="25" customHeight="1">
      <c r="A9455" s="1"/>
      <c r="B9455" s="1">
        <v>419</v>
      </c>
      <c r="C9455" s="13" t="s">
        <v>50</v>
      </c>
      <c r="D9455" s="4">
        <v>44926</v>
      </c>
      <c r="E9455" s="4">
        <v>44945</v>
      </c>
      <c r="F9455" s="5">
        <v>-0.97428175390660288</v>
      </c>
      <c r="G9455" s="5">
        <f>'PG facts'!D29</f>
        <v>-1</v>
      </c>
      <c r="H9455" s="5">
        <f t="shared" si="294"/>
        <v>0.94922493599532631</v>
      </c>
      <c r="I9455" s="5">
        <f t="shared" si="295"/>
        <v>0.97428175390660288</v>
      </c>
    </row>
    <row r="9456" spans="1:9" ht="25" customHeight="1">
      <c r="A9456" s="1"/>
      <c r="B9456" s="1">
        <v>419</v>
      </c>
      <c r="C9456" s="13" t="s">
        <v>50</v>
      </c>
      <c r="D9456" s="4">
        <v>45016</v>
      </c>
      <c r="E9456" s="4">
        <v>45037</v>
      </c>
      <c r="F9456" s="5">
        <v>-1.7083333333333339</v>
      </c>
      <c r="G9456" s="5">
        <f>'PG facts'!D36</f>
        <v>1</v>
      </c>
      <c r="H9456" s="5">
        <f t="shared" si="294"/>
        <v>2.9184027777777799</v>
      </c>
      <c r="I9456" s="5">
        <f t="shared" si="295"/>
        <v>-1.7083333333333339</v>
      </c>
    </row>
    <row r="9457" spans="1:9" ht="25" customHeight="1">
      <c r="A9457" s="1"/>
      <c r="B9457" s="1">
        <v>419</v>
      </c>
      <c r="C9457" s="13" t="s">
        <v>50</v>
      </c>
      <c r="D9457" s="4">
        <v>45107</v>
      </c>
      <c r="E9457" s="4">
        <v>45135</v>
      </c>
      <c r="F9457" s="5">
        <v>-0.51383557261676094</v>
      </c>
      <c r="G9457" s="5">
        <f>'PG facts'!D43</f>
        <v>-3</v>
      </c>
      <c r="H9457" s="5">
        <f t="shared" si="294"/>
        <v>0.26402699568639459</v>
      </c>
      <c r="I9457" s="5">
        <f t="shared" si="295"/>
        <v>1.5415067178502828</v>
      </c>
    </row>
    <row r="9458" spans="1:9" ht="25" customHeight="1">
      <c r="A9458" s="1"/>
      <c r="B9458" s="1">
        <v>419</v>
      </c>
      <c r="C9458" s="13" t="s">
        <v>50</v>
      </c>
      <c r="D9458" s="4">
        <v>45199</v>
      </c>
      <c r="E9458" s="4">
        <v>45217</v>
      </c>
      <c r="F9458" s="5">
        <v>-0.38380425982749156</v>
      </c>
      <c r="G9458" s="5">
        <f>'PG facts'!D50</f>
        <v>2</v>
      </c>
      <c r="H9458" s="5">
        <f t="shared" si="294"/>
        <v>0.14730570986172864</v>
      </c>
      <c r="I9458" s="5">
        <f t="shared" si="295"/>
        <v>-0.76760851965498311</v>
      </c>
    </row>
    <row r="9459" spans="1:9" ht="25" customHeight="1">
      <c r="A9459" s="1"/>
      <c r="B9459" s="1">
        <v>419</v>
      </c>
      <c r="C9459" s="13" t="s">
        <v>50</v>
      </c>
      <c r="D9459" s="4">
        <v>45291</v>
      </c>
      <c r="E9459" s="4">
        <v>45314</v>
      </c>
      <c r="F9459" s="5">
        <v>1.1893013232362026</v>
      </c>
      <c r="G9459" s="5">
        <f>'PG facts'!D57</f>
        <v>-4</v>
      </c>
      <c r="H9459" s="5">
        <f t="shared" si="294"/>
        <v>1.4144376374513825</v>
      </c>
      <c r="I9459" s="5">
        <f t="shared" si="295"/>
        <v>-4.7572052929448105</v>
      </c>
    </row>
    <row r="9460" spans="1:9" ht="25" customHeight="1">
      <c r="A9460" s="1"/>
      <c r="B9460" s="1">
        <v>419</v>
      </c>
      <c r="C9460" s="13" t="s">
        <v>50</v>
      </c>
      <c r="D9460" s="4">
        <v>45382</v>
      </c>
      <c r="E9460" s="4">
        <v>45401</v>
      </c>
      <c r="F9460" s="5">
        <v>2.2255192878338326</v>
      </c>
      <c r="G9460" s="5">
        <f>'PG facts'!D64</f>
        <v>-4</v>
      </c>
      <c r="H9460" s="5">
        <f t="shared" si="294"/>
        <v>4.9529361005204091</v>
      </c>
      <c r="I9460" s="5">
        <f t="shared" si="295"/>
        <v>-8.9020771513353303</v>
      </c>
    </row>
    <row r="9461" spans="1:9" ht="25" customHeight="1">
      <c r="A9461" s="1"/>
      <c r="B9461" s="1">
        <v>419</v>
      </c>
      <c r="C9461" s="13" t="s">
        <v>50</v>
      </c>
      <c r="D9461" s="4">
        <v>45473</v>
      </c>
      <c r="E9461" s="4">
        <v>45503</v>
      </c>
      <c r="F9461" s="5">
        <v>1.3726160091641626</v>
      </c>
      <c r="G9461" s="5">
        <f>'PG facts'!D71</f>
        <v>1</v>
      </c>
      <c r="H9461" s="5">
        <f t="shared" si="294"/>
        <v>1.8840747086137526</v>
      </c>
      <c r="I9461" s="5">
        <f t="shared" si="295"/>
        <v>1.3726160091641626</v>
      </c>
    </row>
    <row r="9462" spans="1:9" ht="25" customHeight="1">
      <c r="A9462" s="1"/>
      <c r="B9462" s="1">
        <v>419</v>
      </c>
      <c r="C9462" s="13" t="s">
        <v>50</v>
      </c>
      <c r="D9462" s="4">
        <v>45565</v>
      </c>
      <c r="E9462" s="4">
        <v>45583</v>
      </c>
      <c r="F9462" s="5">
        <v>2.2805943792830297</v>
      </c>
      <c r="G9462" s="5">
        <f>'PG facts'!D78</f>
        <v>-1</v>
      </c>
      <c r="H9462" s="5">
        <f t="shared" si="294"/>
        <v>5.2011107228173472</v>
      </c>
      <c r="I9462" s="5">
        <f t="shared" si="295"/>
        <v>-2.2805943792830297</v>
      </c>
    </row>
    <row r="9463" spans="1:9" ht="25" customHeight="1">
      <c r="A9463" s="1"/>
      <c r="B9463" s="1">
        <v>419</v>
      </c>
      <c r="C9463" s="13" t="s">
        <v>50</v>
      </c>
      <c r="D9463" s="4">
        <v>45657</v>
      </c>
      <c r="E9463" s="4">
        <v>45679</v>
      </c>
      <c r="F9463" s="5">
        <v>2.6501995362399722</v>
      </c>
      <c r="G9463" s="5">
        <f>'PG facts'!D85</f>
        <v>0</v>
      </c>
      <c r="H9463" s="5">
        <f t="shared" si="294"/>
        <v>7.0235575818865632</v>
      </c>
      <c r="I9463" s="5">
        <f t="shared" si="295"/>
        <v>0</v>
      </c>
    </row>
    <row r="9464" spans="1:9" ht="25" customHeight="1">
      <c r="A9464" s="1"/>
      <c r="B9464" s="1">
        <v>419</v>
      </c>
      <c r="C9464" s="13" t="s">
        <v>50</v>
      </c>
      <c r="D9464" s="4">
        <v>45747</v>
      </c>
      <c r="E9464" s="4">
        <v>45771</v>
      </c>
      <c r="F9464" s="5">
        <v>2.7872397144634409</v>
      </c>
      <c r="G9464" s="5">
        <f>'PG facts'!D92</f>
        <v>-1</v>
      </c>
      <c r="H9464" s="5">
        <f t="shared" si="294"/>
        <v>7.7687052258822433</v>
      </c>
      <c r="I9464" s="5">
        <f t="shared" si="295"/>
        <v>-2.7872397144634409</v>
      </c>
    </row>
    <row r="9465" spans="1:9" ht="25" customHeight="1">
      <c r="A9465" s="1"/>
      <c r="B9465" s="1">
        <v>419</v>
      </c>
      <c r="C9465" s="13" t="s">
        <v>50</v>
      </c>
      <c r="D9465" s="4">
        <v>45838</v>
      </c>
      <c r="E9465" s="4">
        <v>45867</v>
      </c>
      <c r="F9465" s="5">
        <v>3.7498513143808809</v>
      </c>
      <c r="G9465" s="5">
        <f>'PG facts'!D99</f>
        <v>-2</v>
      </c>
      <c r="H9465" s="5">
        <f t="shared" si="294"/>
        <v>14.06138487996402</v>
      </c>
      <c r="I9465" s="5">
        <f t="shared" si="295"/>
        <v>-7.4997026287617619</v>
      </c>
    </row>
    <row r="9466" spans="1:9" ht="25" customHeight="1">
      <c r="A9466" s="1"/>
      <c r="B9466" s="1">
        <v>419</v>
      </c>
      <c r="C9466" s="13" t="s">
        <v>50</v>
      </c>
      <c r="D9466" s="4">
        <v>45930</v>
      </c>
      <c r="E9466" s="4">
        <v>45954</v>
      </c>
      <c r="F9466" s="5">
        <v>3.2332744751814912</v>
      </c>
      <c r="G9466" s="5">
        <f>'PG facts'!D106</f>
        <v>-2</v>
      </c>
      <c r="H9466" s="5">
        <f t="shared" si="294"/>
        <v>10.454063831860148</v>
      </c>
      <c r="I9466" s="5">
        <f t="shared" si="295"/>
        <v>-6.4665489503629825</v>
      </c>
    </row>
    <row r="9467" spans="1:9" ht="25" customHeight="1">
      <c r="A9467" s="1"/>
      <c r="B9467" s="1">
        <v>419</v>
      </c>
      <c r="C9467" s="13" t="s">
        <v>50</v>
      </c>
      <c r="D9467" s="4">
        <v>46022</v>
      </c>
      <c r="E9467" s="4">
        <v>46045</v>
      </c>
      <c r="F9467" s="5">
        <v>2.9967230915401322</v>
      </c>
      <c r="G9467" s="5">
        <f>'PG facts'!D113</f>
        <v>-1</v>
      </c>
      <c r="H9467" s="5">
        <f t="shared" si="294"/>
        <v>8.9803492873698474</v>
      </c>
      <c r="I9467" s="5">
        <f t="shared" si="295"/>
        <v>-2.9967230915401322</v>
      </c>
    </row>
    <row r="9468" spans="1:9" ht="25" customHeight="1">
      <c r="A9468" s="1"/>
      <c r="B9468" s="1">
        <v>420</v>
      </c>
      <c r="C9468" s="13" t="s">
        <v>47</v>
      </c>
      <c r="D9468" s="4">
        <v>44651</v>
      </c>
      <c r="E9468" s="4">
        <v>44671</v>
      </c>
      <c r="F9468" s="5">
        <v>3.5989104881054779</v>
      </c>
      <c r="G9468" s="5">
        <f>'PG facts'!D9</f>
        <v>5</v>
      </c>
      <c r="H9468" s="5">
        <f t="shared" si="294"/>
        <v>12.952156701395609</v>
      </c>
      <c r="I9468" s="5">
        <f t="shared" si="295"/>
        <v>17.994552440527389</v>
      </c>
    </row>
    <row r="9469" spans="1:9" ht="25" customHeight="1">
      <c r="A9469" s="1"/>
      <c r="B9469" s="1">
        <v>420</v>
      </c>
      <c r="C9469" s="13" t="s">
        <v>47</v>
      </c>
      <c r="D9469" s="4">
        <v>44742</v>
      </c>
      <c r="E9469" s="4">
        <v>44771</v>
      </c>
      <c r="F9469" s="5">
        <v>-3.7966210073037132E-2</v>
      </c>
      <c r="G9469" s="5">
        <f>'PG facts'!D16</f>
        <v>-1</v>
      </c>
      <c r="H9469" s="5">
        <f t="shared" si="294"/>
        <v>1.4414331073099862E-3</v>
      </c>
      <c r="I9469" s="5">
        <f t="shared" si="295"/>
        <v>3.7966210073037132E-2</v>
      </c>
    </row>
    <row r="9470" spans="1:9" ht="25" customHeight="1">
      <c r="A9470" s="1"/>
      <c r="B9470" s="1">
        <v>420</v>
      </c>
      <c r="C9470" s="13" t="s">
        <v>47</v>
      </c>
      <c r="D9470" s="4">
        <v>44834</v>
      </c>
      <c r="E9470" s="4">
        <v>44853</v>
      </c>
      <c r="F9470" s="5">
        <v>-0.97428175390660288</v>
      </c>
      <c r="G9470" s="5">
        <f>'PG facts'!D23</f>
        <v>-4</v>
      </c>
      <c r="H9470" s="5">
        <f t="shared" si="294"/>
        <v>0.94922493599532631</v>
      </c>
      <c r="I9470" s="5">
        <f t="shared" si="295"/>
        <v>3.8971270156264115</v>
      </c>
    </row>
    <row r="9471" spans="1:9" ht="25" customHeight="1">
      <c r="A9471" s="1"/>
      <c r="B9471" s="1">
        <v>420</v>
      </c>
      <c r="C9471" s="13" t="s">
        <v>47</v>
      </c>
      <c r="D9471" s="4">
        <v>44926</v>
      </c>
      <c r="E9471" s="4">
        <v>44945</v>
      </c>
      <c r="F9471" s="5">
        <v>-1.7083333333333339</v>
      </c>
      <c r="G9471" s="5">
        <f>'PG facts'!D30</f>
        <v>-7</v>
      </c>
      <c r="H9471" s="5">
        <f t="shared" si="294"/>
        <v>2.9184027777777799</v>
      </c>
      <c r="I9471" s="5">
        <f t="shared" si="295"/>
        <v>11.958333333333337</v>
      </c>
    </row>
    <row r="9472" spans="1:9" ht="25" customHeight="1">
      <c r="A9472" s="1"/>
      <c r="B9472" s="1">
        <v>420</v>
      </c>
      <c r="C9472" s="13" t="s">
        <v>47</v>
      </c>
      <c r="D9472" s="4">
        <v>45016</v>
      </c>
      <c r="E9472" s="4">
        <v>45037</v>
      </c>
      <c r="F9472" s="5">
        <v>-0.51383557261676094</v>
      </c>
      <c r="G9472" s="5">
        <f>'PG facts'!D37</f>
        <v>-5</v>
      </c>
      <c r="H9472" s="5">
        <f t="shared" si="294"/>
        <v>0.26402699568639459</v>
      </c>
      <c r="I9472" s="5">
        <f t="shared" si="295"/>
        <v>2.5691778630838047</v>
      </c>
    </row>
    <row r="9473" spans="1:9" ht="25" customHeight="1">
      <c r="A9473" s="1"/>
      <c r="B9473" s="1">
        <v>420</v>
      </c>
      <c r="C9473" s="13" t="s">
        <v>47</v>
      </c>
      <c r="D9473" s="4">
        <v>45107</v>
      </c>
      <c r="E9473" s="4">
        <v>45135</v>
      </c>
      <c r="F9473" s="5">
        <v>-0.38380425982749156</v>
      </c>
      <c r="G9473" s="5">
        <f>'PG facts'!D44</f>
        <v>-2</v>
      </c>
      <c r="H9473" s="5">
        <f t="shared" si="294"/>
        <v>0.14730570986172864</v>
      </c>
      <c r="I9473" s="5">
        <f t="shared" si="295"/>
        <v>0.76760851965498311</v>
      </c>
    </row>
    <row r="9474" spans="1:9" ht="25" customHeight="1">
      <c r="A9474" s="1"/>
      <c r="B9474" s="1">
        <v>420</v>
      </c>
      <c r="C9474" s="13" t="s">
        <v>47</v>
      </c>
      <c r="D9474" s="4">
        <v>45199</v>
      </c>
      <c r="E9474" s="4">
        <v>45217</v>
      </c>
      <c r="F9474" s="5">
        <v>1.1893013232362026</v>
      </c>
      <c r="G9474" s="5">
        <f>'PG facts'!D51</f>
        <v>0</v>
      </c>
      <c r="H9474" s="5">
        <f t="shared" si="294"/>
        <v>1.4144376374513825</v>
      </c>
      <c r="I9474" s="5">
        <f t="shared" si="295"/>
        <v>0</v>
      </c>
    </row>
    <row r="9475" spans="1:9" ht="25" customHeight="1">
      <c r="A9475" s="1"/>
      <c r="B9475" s="1">
        <v>420</v>
      </c>
      <c r="C9475" s="13" t="s">
        <v>47</v>
      </c>
      <c r="D9475" s="4">
        <v>45291</v>
      </c>
      <c r="E9475" s="4">
        <v>45314</v>
      </c>
      <c r="F9475" s="5">
        <v>2.2255192878338326</v>
      </c>
      <c r="G9475" s="5">
        <f>'PG facts'!D58</f>
        <v>1</v>
      </c>
      <c r="H9475" s="5">
        <f t="shared" si="294"/>
        <v>4.9529361005204091</v>
      </c>
      <c r="I9475" s="5">
        <f t="shared" si="295"/>
        <v>2.2255192878338326</v>
      </c>
    </row>
    <row r="9476" spans="1:9" ht="25" customHeight="1">
      <c r="A9476" s="1"/>
      <c r="B9476" s="1">
        <v>420</v>
      </c>
      <c r="C9476" s="13" t="s">
        <v>47</v>
      </c>
      <c r="D9476" s="4">
        <v>45382</v>
      </c>
      <c r="E9476" s="4">
        <v>45401</v>
      </c>
      <c r="F9476" s="5">
        <v>1.3726160091641626</v>
      </c>
      <c r="G9476" s="5">
        <f>'PG facts'!D65</f>
        <v>1</v>
      </c>
      <c r="H9476" s="5">
        <f t="shared" si="294"/>
        <v>1.8840747086137526</v>
      </c>
      <c r="I9476" s="5">
        <f t="shared" si="295"/>
        <v>1.3726160091641626</v>
      </c>
    </row>
    <row r="9477" spans="1:9" ht="25" customHeight="1">
      <c r="A9477" s="1"/>
      <c r="B9477" s="1">
        <v>420</v>
      </c>
      <c r="C9477" s="13" t="s">
        <v>47</v>
      </c>
      <c r="D9477" s="4">
        <v>45473</v>
      </c>
      <c r="E9477" s="4">
        <v>45503</v>
      </c>
      <c r="F9477" s="5">
        <v>2.2805943792830297</v>
      </c>
      <c r="G9477" s="5">
        <f>'PG facts'!D72</f>
        <v>3</v>
      </c>
      <c r="H9477" s="5">
        <f t="shared" si="294"/>
        <v>5.2011107228173472</v>
      </c>
      <c r="I9477" s="5">
        <f t="shared" si="295"/>
        <v>6.841783137849089</v>
      </c>
    </row>
    <row r="9478" spans="1:9" ht="25" customHeight="1">
      <c r="A9478" s="1"/>
      <c r="B9478" s="1">
        <v>420</v>
      </c>
      <c r="C9478" s="13" t="s">
        <v>47</v>
      </c>
      <c r="D9478" s="4">
        <v>45565</v>
      </c>
      <c r="E9478" s="4">
        <v>45583</v>
      </c>
      <c r="F9478" s="5">
        <v>2.6501995362399722</v>
      </c>
      <c r="G9478" s="5">
        <f>'PG facts'!D79</f>
        <v>1</v>
      </c>
      <c r="H9478" s="5">
        <f t="shared" ref="H9478:H9541" si="296">F9478^2</f>
        <v>7.0235575818865632</v>
      </c>
      <c r="I9478" s="5">
        <f t="shared" ref="I9478:I9541" si="297">F9478*G9478</f>
        <v>2.6501995362399722</v>
      </c>
    </row>
    <row r="9479" spans="1:9" ht="25" customHeight="1">
      <c r="A9479" s="1"/>
      <c r="B9479" s="1">
        <v>420</v>
      </c>
      <c r="C9479" s="13" t="s">
        <v>47</v>
      </c>
      <c r="D9479" s="4">
        <v>45657</v>
      </c>
      <c r="E9479" s="4">
        <v>45679</v>
      </c>
      <c r="F9479" s="5">
        <v>2.7872397144634409</v>
      </c>
      <c r="G9479" s="5">
        <f>'PG facts'!D86</f>
        <v>2</v>
      </c>
      <c r="H9479" s="5">
        <f t="shared" si="296"/>
        <v>7.7687052258822433</v>
      </c>
      <c r="I9479" s="5">
        <f t="shared" si="297"/>
        <v>5.5744794289268818</v>
      </c>
    </row>
    <row r="9480" spans="1:9" ht="25" customHeight="1">
      <c r="A9480" s="1"/>
      <c r="B9480" s="1">
        <v>420</v>
      </c>
      <c r="C9480" s="13" t="s">
        <v>47</v>
      </c>
      <c r="D9480" s="4">
        <v>45747</v>
      </c>
      <c r="E9480" s="4">
        <v>45771</v>
      </c>
      <c r="F9480" s="5">
        <v>3.7498513143808809</v>
      </c>
      <c r="G9480" s="5">
        <f>'PG facts'!D93</f>
        <v>0</v>
      </c>
      <c r="H9480" s="5">
        <f t="shared" si="296"/>
        <v>14.06138487996402</v>
      </c>
      <c r="I9480" s="5">
        <f t="shared" si="297"/>
        <v>0</v>
      </c>
    </row>
    <row r="9481" spans="1:9" ht="25" customHeight="1">
      <c r="A9481" s="1"/>
      <c r="B9481" s="1">
        <v>420</v>
      </c>
      <c r="C9481" s="13" t="s">
        <v>47</v>
      </c>
      <c r="D9481" s="4">
        <v>45838</v>
      </c>
      <c r="E9481" s="4">
        <v>45867</v>
      </c>
      <c r="F9481" s="5">
        <v>3.2332744751814912</v>
      </c>
      <c r="G9481" s="5">
        <f>'PG facts'!D100</f>
        <v>0</v>
      </c>
      <c r="H9481" s="5">
        <f t="shared" si="296"/>
        <v>10.454063831860148</v>
      </c>
      <c r="I9481" s="5">
        <f t="shared" si="297"/>
        <v>0</v>
      </c>
    </row>
    <row r="9482" spans="1:9" ht="25" customHeight="1">
      <c r="A9482" s="1"/>
      <c r="B9482" s="1">
        <v>420</v>
      </c>
      <c r="C9482" s="13" t="s">
        <v>47</v>
      </c>
      <c r="D9482" s="4">
        <v>45930</v>
      </c>
      <c r="E9482" s="4">
        <v>45954</v>
      </c>
      <c r="F9482" s="5">
        <v>3.0141740833381725</v>
      </c>
      <c r="G9482" s="5">
        <f>'PG facts'!D107</f>
        <v>-2</v>
      </c>
      <c r="H9482" s="5">
        <f t="shared" si="296"/>
        <v>9.0852454046675124</v>
      </c>
      <c r="I9482" s="5">
        <f t="shared" si="297"/>
        <v>-6.028348166676345</v>
      </c>
    </row>
    <row r="9483" spans="1:9" ht="25" customHeight="1">
      <c r="A9483" s="1"/>
      <c r="B9483" s="1">
        <v>420</v>
      </c>
      <c r="C9483" s="13" t="s">
        <v>50</v>
      </c>
      <c r="D9483" s="4">
        <v>44742</v>
      </c>
      <c r="E9483" s="4">
        <v>44771</v>
      </c>
      <c r="F9483" s="5">
        <v>3.5989104881054779</v>
      </c>
      <c r="G9483" s="5">
        <f>'PG facts'!D16</f>
        <v>-1</v>
      </c>
      <c r="H9483" s="5">
        <f t="shared" si="296"/>
        <v>12.952156701395609</v>
      </c>
      <c r="I9483" s="5">
        <f t="shared" si="297"/>
        <v>-3.5989104881054779</v>
      </c>
    </row>
    <row r="9484" spans="1:9" ht="25" customHeight="1">
      <c r="A9484" s="1"/>
      <c r="B9484" s="1">
        <v>420</v>
      </c>
      <c r="C9484" s="13" t="s">
        <v>50</v>
      </c>
      <c r="D9484" s="4">
        <v>44834</v>
      </c>
      <c r="E9484" s="4">
        <v>44853</v>
      </c>
      <c r="F9484" s="5">
        <v>-3.7966210073037132E-2</v>
      </c>
      <c r="G9484" s="5">
        <f>'PG facts'!D23</f>
        <v>-4</v>
      </c>
      <c r="H9484" s="5">
        <f t="shared" si="296"/>
        <v>1.4414331073099862E-3</v>
      </c>
      <c r="I9484" s="5">
        <f t="shared" si="297"/>
        <v>0.15186484029214853</v>
      </c>
    </row>
    <row r="9485" spans="1:9" ht="25" customHeight="1">
      <c r="A9485" s="1"/>
      <c r="B9485" s="1">
        <v>420</v>
      </c>
      <c r="C9485" s="13" t="s">
        <v>50</v>
      </c>
      <c r="D9485" s="4">
        <v>44926</v>
      </c>
      <c r="E9485" s="4">
        <v>44945</v>
      </c>
      <c r="F9485" s="5">
        <v>-0.97428175390660288</v>
      </c>
      <c r="G9485" s="5">
        <f>'PG facts'!D30</f>
        <v>-7</v>
      </c>
      <c r="H9485" s="5">
        <f t="shared" si="296"/>
        <v>0.94922493599532631</v>
      </c>
      <c r="I9485" s="5">
        <f t="shared" si="297"/>
        <v>6.8199722773462206</v>
      </c>
    </row>
    <row r="9486" spans="1:9" ht="25" customHeight="1">
      <c r="A9486" s="1"/>
      <c r="B9486" s="1">
        <v>420</v>
      </c>
      <c r="C9486" s="13" t="s">
        <v>50</v>
      </c>
      <c r="D9486" s="4">
        <v>45016</v>
      </c>
      <c r="E9486" s="4">
        <v>45037</v>
      </c>
      <c r="F9486" s="5">
        <v>-1.7083333333333339</v>
      </c>
      <c r="G9486" s="5">
        <f>'PG facts'!D37</f>
        <v>-5</v>
      </c>
      <c r="H9486" s="5">
        <f t="shared" si="296"/>
        <v>2.9184027777777799</v>
      </c>
      <c r="I9486" s="5">
        <f t="shared" si="297"/>
        <v>8.5416666666666696</v>
      </c>
    </row>
    <row r="9487" spans="1:9" ht="25" customHeight="1">
      <c r="A9487" s="1"/>
      <c r="B9487" s="1">
        <v>420</v>
      </c>
      <c r="C9487" s="13" t="s">
        <v>50</v>
      </c>
      <c r="D9487" s="4">
        <v>45107</v>
      </c>
      <c r="E9487" s="4">
        <v>45135</v>
      </c>
      <c r="F9487" s="5">
        <v>-0.51383557261676094</v>
      </c>
      <c r="G9487" s="5">
        <f>'PG facts'!D44</f>
        <v>-2</v>
      </c>
      <c r="H9487" s="5">
        <f t="shared" si="296"/>
        <v>0.26402699568639459</v>
      </c>
      <c r="I9487" s="5">
        <f t="shared" si="297"/>
        <v>1.0276711452335219</v>
      </c>
    </row>
    <row r="9488" spans="1:9" ht="25" customHeight="1">
      <c r="A9488" s="1"/>
      <c r="B9488" s="1">
        <v>420</v>
      </c>
      <c r="C9488" s="13" t="s">
        <v>50</v>
      </c>
      <c r="D9488" s="4">
        <v>45199</v>
      </c>
      <c r="E9488" s="4">
        <v>45217</v>
      </c>
      <c r="F9488" s="5">
        <v>-0.38380425982749156</v>
      </c>
      <c r="G9488" s="5">
        <f>'PG facts'!D51</f>
        <v>0</v>
      </c>
      <c r="H9488" s="5">
        <f t="shared" si="296"/>
        <v>0.14730570986172864</v>
      </c>
      <c r="I9488" s="5">
        <f t="shared" si="297"/>
        <v>0</v>
      </c>
    </row>
    <row r="9489" spans="1:9" ht="25" customHeight="1">
      <c r="A9489" s="1"/>
      <c r="B9489" s="1">
        <v>420</v>
      </c>
      <c r="C9489" s="13" t="s">
        <v>50</v>
      </c>
      <c r="D9489" s="4">
        <v>45291</v>
      </c>
      <c r="E9489" s="4">
        <v>45314</v>
      </c>
      <c r="F9489" s="5">
        <v>1.1893013232362026</v>
      </c>
      <c r="G9489" s="5">
        <f>'PG facts'!D58</f>
        <v>1</v>
      </c>
      <c r="H9489" s="5">
        <f t="shared" si="296"/>
        <v>1.4144376374513825</v>
      </c>
      <c r="I9489" s="5">
        <f t="shared" si="297"/>
        <v>1.1893013232362026</v>
      </c>
    </row>
    <row r="9490" spans="1:9" ht="25" customHeight="1">
      <c r="A9490" s="1"/>
      <c r="B9490" s="1">
        <v>420</v>
      </c>
      <c r="C9490" s="13" t="s">
        <v>50</v>
      </c>
      <c r="D9490" s="4">
        <v>45382</v>
      </c>
      <c r="E9490" s="4">
        <v>45401</v>
      </c>
      <c r="F9490" s="5">
        <v>2.2255192878338326</v>
      </c>
      <c r="G9490" s="5">
        <f>'PG facts'!D65</f>
        <v>1</v>
      </c>
      <c r="H9490" s="5">
        <f t="shared" si="296"/>
        <v>4.9529361005204091</v>
      </c>
      <c r="I9490" s="5">
        <f t="shared" si="297"/>
        <v>2.2255192878338326</v>
      </c>
    </row>
    <row r="9491" spans="1:9" ht="25" customHeight="1">
      <c r="A9491" s="1"/>
      <c r="B9491" s="1">
        <v>420</v>
      </c>
      <c r="C9491" s="13" t="s">
        <v>50</v>
      </c>
      <c r="D9491" s="4">
        <v>45473</v>
      </c>
      <c r="E9491" s="4">
        <v>45503</v>
      </c>
      <c r="F9491" s="5">
        <v>1.3726160091641626</v>
      </c>
      <c r="G9491" s="5">
        <f>'PG facts'!D72</f>
        <v>3</v>
      </c>
      <c r="H9491" s="5">
        <f t="shared" si="296"/>
        <v>1.8840747086137526</v>
      </c>
      <c r="I9491" s="5">
        <f t="shared" si="297"/>
        <v>4.1178480274924878</v>
      </c>
    </row>
    <row r="9492" spans="1:9" ht="25" customHeight="1">
      <c r="A9492" s="1"/>
      <c r="B9492" s="1">
        <v>420</v>
      </c>
      <c r="C9492" s="13" t="s">
        <v>50</v>
      </c>
      <c r="D9492" s="4">
        <v>45565</v>
      </c>
      <c r="E9492" s="4">
        <v>45583</v>
      </c>
      <c r="F9492" s="5">
        <v>2.2805943792830297</v>
      </c>
      <c r="G9492" s="5">
        <f>'PG facts'!D79</f>
        <v>1</v>
      </c>
      <c r="H9492" s="5">
        <f t="shared" si="296"/>
        <v>5.2011107228173472</v>
      </c>
      <c r="I9492" s="5">
        <f t="shared" si="297"/>
        <v>2.2805943792830297</v>
      </c>
    </row>
    <row r="9493" spans="1:9" ht="25" customHeight="1">
      <c r="A9493" s="1"/>
      <c r="B9493" s="1">
        <v>420</v>
      </c>
      <c r="C9493" s="13" t="s">
        <v>50</v>
      </c>
      <c r="D9493" s="4">
        <v>45657</v>
      </c>
      <c r="E9493" s="4">
        <v>45679</v>
      </c>
      <c r="F9493" s="5">
        <v>2.6501995362399722</v>
      </c>
      <c r="G9493" s="5">
        <f>'PG facts'!D86</f>
        <v>2</v>
      </c>
      <c r="H9493" s="5">
        <f t="shared" si="296"/>
        <v>7.0235575818865632</v>
      </c>
      <c r="I9493" s="5">
        <f t="shared" si="297"/>
        <v>5.3003990724799444</v>
      </c>
    </row>
    <row r="9494" spans="1:9" ht="25" customHeight="1">
      <c r="A9494" s="1"/>
      <c r="B9494" s="1">
        <v>420</v>
      </c>
      <c r="C9494" s="13" t="s">
        <v>50</v>
      </c>
      <c r="D9494" s="4">
        <v>45747</v>
      </c>
      <c r="E9494" s="4">
        <v>45771</v>
      </c>
      <c r="F9494" s="5">
        <v>2.7872397144634409</v>
      </c>
      <c r="G9494" s="5">
        <f>'PG facts'!D93</f>
        <v>0</v>
      </c>
      <c r="H9494" s="5">
        <f t="shared" si="296"/>
        <v>7.7687052258822433</v>
      </c>
      <c r="I9494" s="5">
        <f t="shared" si="297"/>
        <v>0</v>
      </c>
    </row>
    <row r="9495" spans="1:9" ht="25" customHeight="1">
      <c r="A9495" s="1"/>
      <c r="B9495" s="1">
        <v>420</v>
      </c>
      <c r="C9495" s="13" t="s">
        <v>50</v>
      </c>
      <c r="D9495" s="4">
        <v>45838</v>
      </c>
      <c r="E9495" s="4">
        <v>45867</v>
      </c>
      <c r="F9495" s="5">
        <v>3.7498513143808809</v>
      </c>
      <c r="G9495" s="5">
        <f>'PG facts'!D100</f>
        <v>0</v>
      </c>
      <c r="H9495" s="5">
        <f t="shared" si="296"/>
        <v>14.06138487996402</v>
      </c>
      <c r="I9495" s="5">
        <f t="shared" si="297"/>
        <v>0</v>
      </c>
    </row>
    <row r="9496" spans="1:9" ht="25" customHeight="1">
      <c r="A9496" s="1"/>
      <c r="B9496" s="1">
        <v>420</v>
      </c>
      <c r="C9496" s="13" t="s">
        <v>50</v>
      </c>
      <c r="D9496" s="4">
        <v>45930</v>
      </c>
      <c r="E9496" s="4">
        <v>45954</v>
      </c>
      <c r="F9496" s="5">
        <v>3.2332744751814912</v>
      </c>
      <c r="G9496" s="5">
        <f>'PG facts'!D107</f>
        <v>-2</v>
      </c>
      <c r="H9496" s="5">
        <f t="shared" si="296"/>
        <v>10.454063831860148</v>
      </c>
      <c r="I9496" s="5">
        <f t="shared" si="297"/>
        <v>-6.4665489503629825</v>
      </c>
    </row>
    <row r="9497" spans="1:9" ht="25" customHeight="1">
      <c r="A9497" s="1"/>
      <c r="B9497" s="1">
        <v>421</v>
      </c>
      <c r="C9497" s="13" t="s">
        <v>47</v>
      </c>
      <c r="D9497" s="4">
        <v>44651</v>
      </c>
      <c r="E9497" s="4">
        <v>44671</v>
      </c>
      <c r="F9497" s="5">
        <v>3.5989104881054779</v>
      </c>
      <c r="G9497" s="5">
        <f>'PG facts'!D9</f>
        <v>5</v>
      </c>
      <c r="H9497" s="5">
        <f t="shared" si="296"/>
        <v>12.952156701395609</v>
      </c>
      <c r="I9497" s="5">
        <f t="shared" si="297"/>
        <v>17.994552440527389</v>
      </c>
    </row>
    <row r="9498" spans="1:9" ht="25" customHeight="1">
      <c r="A9498" s="1"/>
      <c r="B9498" s="1">
        <v>421</v>
      </c>
      <c r="C9498" s="13" t="s">
        <v>47</v>
      </c>
      <c r="D9498" s="4">
        <v>44742</v>
      </c>
      <c r="E9498" s="4">
        <v>44771</v>
      </c>
      <c r="F9498" s="5">
        <v>-3.7966210073037132E-2</v>
      </c>
      <c r="G9498" s="5">
        <f>'PG facts'!D16</f>
        <v>-1</v>
      </c>
      <c r="H9498" s="5">
        <f t="shared" si="296"/>
        <v>1.4414331073099862E-3</v>
      </c>
      <c r="I9498" s="5">
        <f t="shared" si="297"/>
        <v>3.7966210073037132E-2</v>
      </c>
    </row>
    <row r="9499" spans="1:9" ht="25" customHeight="1">
      <c r="A9499" s="1"/>
      <c r="B9499" s="1">
        <v>421</v>
      </c>
      <c r="C9499" s="13" t="s">
        <v>47</v>
      </c>
      <c r="D9499" s="4">
        <v>44834</v>
      </c>
      <c r="E9499" s="4">
        <v>44853</v>
      </c>
      <c r="F9499" s="5">
        <v>-0.97428175390660288</v>
      </c>
      <c r="G9499" s="5">
        <f>'PG facts'!D23</f>
        <v>-4</v>
      </c>
      <c r="H9499" s="5">
        <f t="shared" si="296"/>
        <v>0.94922493599532631</v>
      </c>
      <c r="I9499" s="5">
        <f t="shared" si="297"/>
        <v>3.8971270156264115</v>
      </c>
    </row>
    <row r="9500" spans="1:9" ht="25" customHeight="1">
      <c r="A9500" s="1"/>
      <c r="B9500" s="1">
        <v>421</v>
      </c>
      <c r="C9500" s="13" t="s">
        <v>47</v>
      </c>
      <c r="D9500" s="4">
        <v>44926</v>
      </c>
      <c r="E9500" s="4">
        <v>44945</v>
      </c>
      <c r="F9500" s="5">
        <v>-1.7083333333333339</v>
      </c>
      <c r="G9500" s="5">
        <f>'PG facts'!D30</f>
        <v>-7</v>
      </c>
      <c r="H9500" s="5">
        <f t="shared" si="296"/>
        <v>2.9184027777777799</v>
      </c>
      <c r="I9500" s="5">
        <f t="shared" si="297"/>
        <v>11.958333333333337</v>
      </c>
    </row>
    <row r="9501" spans="1:9" ht="25" customHeight="1">
      <c r="A9501" s="1"/>
      <c r="B9501" s="1">
        <v>421</v>
      </c>
      <c r="C9501" s="13" t="s">
        <v>47</v>
      </c>
      <c r="D9501" s="4">
        <v>45016</v>
      </c>
      <c r="E9501" s="4">
        <v>45037</v>
      </c>
      <c r="F9501" s="5">
        <v>-0.51383557261676094</v>
      </c>
      <c r="G9501" s="5">
        <f>'PG facts'!D37</f>
        <v>-5</v>
      </c>
      <c r="H9501" s="5">
        <f t="shared" si="296"/>
        <v>0.26402699568639459</v>
      </c>
      <c r="I9501" s="5">
        <f t="shared" si="297"/>
        <v>2.5691778630838047</v>
      </c>
    </row>
    <row r="9502" spans="1:9" ht="25" customHeight="1">
      <c r="A9502" s="1"/>
      <c r="B9502" s="1">
        <v>421</v>
      </c>
      <c r="C9502" s="13" t="s">
        <v>47</v>
      </c>
      <c r="D9502" s="4">
        <v>45107</v>
      </c>
      <c r="E9502" s="4">
        <v>45135</v>
      </c>
      <c r="F9502" s="5">
        <v>-0.38380425982749156</v>
      </c>
      <c r="G9502" s="5">
        <f>'PG facts'!D44</f>
        <v>-2</v>
      </c>
      <c r="H9502" s="5">
        <f t="shared" si="296"/>
        <v>0.14730570986172864</v>
      </c>
      <c r="I9502" s="5">
        <f t="shared" si="297"/>
        <v>0.76760851965498311</v>
      </c>
    </row>
    <row r="9503" spans="1:9" ht="25" customHeight="1">
      <c r="A9503" s="1"/>
      <c r="B9503" s="1">
        <v>421</v>
      </c>
      <c r="C9503" s="13" t="s">
        <v>47</v>
      </c>
      <c r="D9503" s="4">
        <v>45199</v>
      </c>
      <c r="E9503" s="4">
        <v>45217</v>
      </c>
      <c r="F9503" s="5">
        <v>1.1893013232362026</v>
      </c>
      <c r="G9503" s="5">
        <f>'PG facts'!D51</f>
        <v>0</v>
      </c>
      <c r="H9503" s="5">
        <f t="shared" si="296"/>
        <v>1.4144376374513825</v>
      </c>
      <c r="I9503" s="5">
        <f t="shared" si="297"/>
        <v>0</v>
      </c>
    </row>
    <row r="9504" spans="1:9" ht="25" customHeight="1">
      <c r="A9504" s="1"/>
      <c r="B9504" s="1">
        <v>421</v>
      </c>
      <c r="C9504" s="13" t="s">
        <v>47</v>
      </c>
      <c r="D9504" s="4">
        <v>45291</v>
      </c>
      <c r="E9504" s="4">
        <v>45314</v>
      </c>
      <c r="F9504" s="5">
        <v>2.2255192878338326</v>
      </c>
      <c r="G9504" s="5">
        <f>'PG facts'!D58</f>
        <v>1</v>
      </c>
      <c r="H9504" s="5">
        <f t="shared" si="296"/>
        <v>4.9529361005204091</v>
      </c>
      <c r="I9504" s="5">
        <f t="shared" si="297"/>
        <v>2.2255192878338326</v>
      </c>
    </row>
    <row r="9505" spans="1:9" ht="25" customHeight="1">
      <c r="A9505" s="1"/>
      <c r="B9505" s="1">
        <v>421</v>
      </c>
      <c r="C9505" s="13" t="s">
        <v>47</v>
      </c>
      <c r="D9505" s="4">
        <v>45382</v>
      </c>
      <c r="E9505" s="4">
        <v>45401</v>
      </c>
      <c r="F9505" s="5">
        <v>1.3726160091641626</v>
      </c>
      <c r="G9505" s="5">
        <f>'PG facts'!D65</f>
        <v>1</v>
      </c>
      <c r="H9505" s="5">
        <f t="shared" si="296"/>
        <v>1.8840747086137526</v>
      </c>
      <c r="I9505" s="5">
        <f t="shared" si="297"/>
        <v>1.3726160091641626</v>
      </c>
    </row>
    <row r="9506" spans="1:9" ht="25" customHeight="1">
      <c r="A9506" s="1"/>
      <c r="B9506" s="1">
        <v>421</v>
      </c>
      <c r="C9506" s="13" t="s">
        <v>47</v>
      </c>
      <c r="D9506" s="4">
        <v>45473</v>
      </c>
      <c r="E9506" s="4">
        <v>45503</v>
      </c>
      <c r="F9506" s="5">
        <v>2.2805943792830297</v>
      </c>
      <c r="G9506" s="5">
        <f>'PG facts'!D72</f>
        <v>3</v>
      </c>
      <c r="H9506" s="5">
        <f t="shared" si="296"/>
        <v>5.2011107228173472</v>
      </c>
      <c r="I9506" s="5">
        <f t="shared" si="297"/>
        <v>6.841783137849089</v>
      </c>
    </row>
    <row r="9507" spans="1:9" ht="25" customHeight="1">
      <c r="A9507" s="1"/>
      <c r="B9507" s="1">
        <v>421</v>
      </c>
      <c r="C9507" s="13" t="s">
        <v>47</v>
      </c>
      <c r="D9507" s="4">
        <v>45565</v>
      </c>
      <c r="E9507" s="4">
        <v>45583</v>
      </c>
      <c r="F9507" s="5">
        <v>2.6501995362399722</v>
      </c>
      <c r="G9507" s="5">
        <f>'PG facts'!D79</f>
        <v>1</v>
      </c>
      <c r="H9507" s="5">
        <f t="shared" si="296"/>
        <v>7.0235575818865632</v>
      </c>
      <c r="I9507" s="5">
        <f t="shared" si="297"/>
        <v>2.6501995362399722</v>
      </c>
    </row>
    <row r="9508" spans="1:9" ht="25" customHeight="1">
      <c r="A9508" s="1"/>
      <c r="B9508" s="1">
        <v>421</v>
      </c>
      <c r="C9508" s="13" t="s">
        <v>47</v>
      </c>
      <c r="D9508" s="4">
        <v>45657</v>
      </c>
      <c r="E9508" s="4">
        <v>45679</v>
      </c>
      <c r="F9508" s="5">
        <v>2.7872397144634409</v>
      </c>
      <c r="G9508" s="5">
        <f>'PG facts'!D86</f>
        <v>2</v>
      </c>
      <c r="H9508" s="5">
        <f t="shared" si="296"/>
        <v>7.7687052258822433</v>
      </c>
      <c r="I9508" s="5">
        <f t="shared" si="297"/>
        <v>5.5744794289268818</v>
      </c>
    </row>
    <row r="9509" spans="1:9" ht="25" customHeight="1">
      <c r="A9509" s="1"/>
      <c r="B9509" s="1">
        <v>421</v>
      </c>
      <c r="C9509" s="13" t="s">
        <v>47</v>
      </c>
      <c r="D9509" s="4">
        <v>45747</v>
      </c>
      <c r="E9509" s="4">
        <v>45771</v>
      </c>
      <c r="F9509" s="5">
        <v>3.7498513143808809</v>
      </c>
      <c r="G9509" s="5">
        <f>'PG facts'!D93</f>
        <v>0</v>
      </c>
      <c r="H9509" s="5">
        <f t="shared" si="296"/>
        <v>14.06138487996402</v>
      </c>
      <c r="I9509" s="5">
        <f t="shared" si="297"/>
        <v>0</v>
      </c>
    </row>
    <row r="9510" spans="1:9" ht="25" customHeight="1">
      <c r="A9510" s="1"/>
      <c r="B9510" s="1">
        <v>421</v>
      </c>
      <c r="C9510" s="13" t="s">
        <v>47</v>
      </c>
      <c r="D9510" s="4">
        <v>45838</v>
      </c>
      <c r="E9510" s="4">
        <v>45867</v>
      </c>
      <c r="F9510" s="5">
        <v>3.2332744751814912</v>
      </c>
      <c r="G9510" s="5">
        <f>'PG facts'!D100</f>
        <v>0</v>
      </c>
      <c r="H9510" s="5">
        <f t="shared" si="296"/>
        <v>10.454063831860148</v>
      </c>
      <c r="I9510" s="5">
        <f t="shared" si="297"/>
        <v>0</v>
      </c>
    </row>
    <row r="9511" spans="1:9" ht="25" customHeight="1">
      <c r="A9511" s="1"/>
      <c r="B9511" s="1">
        <v>421</v>
      </c>
      <c r="C9511" s="13" t="s">
        <v>47</v>
      </c>
      <c r="D9511" s="4">
        <v>45930</v>
      </c>
      <c r="E9511" s="4">
        <v>45954</v>
      </c>
      <c r="F9511" s="5">
        <v>2.9967230915401322</v>
      </c>
      <c r="G9511" s="5">
        <f>'PG facts'!D107</f>
        <v>-2</v>
      </c>
      <c r="H9511" s="5">
        <f t="shared" si="296"/>
        <v>8.9803492873698474</v>
      </c>
      <c r="I9511" s="5">
        <f t="shared" si="297"/>
        <v>-5.9934461830802643</v>
      </c>
    </row>
    <row r="9512" spans="1:9" ht="25" customHeight="1">
      <c r="A9512" s="1"/>
      <c r="B9512" s="1">
        <v>421</v>
      </c>
      <c r="C9512" s="13" t="s">
        <v>50</v>
      </c>
      <c r="D9512" s="4">
        <v>44742</v>
      </c>
      <c r="E9512" s="4">
        <v>44771</v>
      </c>
      <c r="F9512" s="5">
        <v>3.5989104881054779</v>
      </c>
      <c r="G9512" s="5">
        <f>'PG facts'!D16</f>
        <v>-1</v>
      </c>
      <c r="H9512" s="5">
        <f t="shared" si="296"/>
        <v>12.952156701395609</v>
      </c>
      <c r="I9512" s="5">
        <f t="shared" si="297"/>
        <v>-3.5989104881054779</v>
      </c>
    </row>
    <row r="9513" spans="1:9" ht="25" customHeight="1">
      <c r="A9513" s="1"/>
      <c r="B9513" s="1">
        <v>421</v>
      </c>
      <c r="C9513" s="13" t="s">
        <v>50</v>
      </c>
      <c r="D9513" s="4">
        <v>44834</v>
      </c>
      <c r="E9513" s="4">
        <v>44853</v>
      </c>
      <c r="F9513" s="5">
        <v>-3.7966210073037132E-2</v>
      </c>
      <c r="G9513" s="5">
        <f>'PG facts'!D23</f>
        <v>-4</v>
      </c>
      <c r="H9513" s="5">
        <f t="shared" si="296"/>
        <v>1.4414331073099862E-3</v>
      </c>
      <c r="I9513" s="5">
        <f t="shared" si="297"/>
        <v>0.15186484029214853</v>
      </c>
    </row>
    <row r="9514" spans="1:9" ht="25" customHeight="1">
      <c r="A9514" s="1"/>
      <c r="B9514" s="1">
        <v>421</v>
      </c>
      <c r="C9514" s="13" t="s">
        <v>50</v>
      </c>
      <c r="D9514" s="4">
        <v>44926</v>
      </c>
      <c r="E9514" s="4">
        <v>44945</v>
      </c>
      <c r="F9514" s="5">
        <v>-0.97428175390660288</v>
      </c>
      <c r="G9514" s="5">
        <f>'PG facts'!D30</f>
        <v>-7</v>
      </c>
      <c r="H9514" s="5">
        <f t="shared" si="296"/>
        <v>0.94922493599532631</v>
      </c>
      <c r="I9514" s="5">
        <f t="shared" si="297"/>
        <v>6.8199722773462206</v>
      </c>
    </row>
    <row r="9515" spans="1:9" ht="25" customHeight="1">
      <c r="A9515" s="1"/>
      <c r="B9515" s="1">
        <v>421</v>
      </c>
      <c r="C9515" s="13" t="s">
        <v>50</v>
      </c>
      <c r="D9515" s="4">
        <v>45016</v>
      </c>
      <c r="E9515" s="4">
        <v>45037</v>
      </c>
      <c r="F9515" s="5">
        <v>-1.7083333333333339</v>
      </c>
      <c r="G9515" s="5">
        <f>'PG facts'!D37</f>
        <v>-5</v>
      </c>
      <c r="H9515" s="5">
        <f t="shared" si="296"/>
        <v>2.9184027777777799</v>
      </c>
      <c r="I9515" s="5">
        <f t="shared" si="297"/>
        <v>8.5416666666666696</v>
      </c>
    </row>
    <row r="9516" spans="1:9" ht="25" customHeight="1">
      <c r="A9516" s="1"/>
      <c r="B9516" s="1">
        <v>421</v>
      </c>
      <c r="C9516" s="13" t="s">
        <v>50</v>
      </c>
      <c r="D9516" s="4">
        <v>45107</v>
      </c>
      <c r="E9516" s="4">
        <v>45135</v>
      </c>
      <c r="F9516" s="5">
        <v>-0.51383557261676094</v>
      </c>
      <c r="G9516" s="5">
        <f>'PG facts'!D44</f>
        <v>-2</v>
      </c>
      <c r="H9516" s="5">
        <f t="shared" si="296"/>
        <v>0.26402699568639459</v>
      </c>
      <c r="I9516" s="5">
        <f t="shared" si="297"/>
        <v>1.0276711452335219</v>
      </c>
    </row>
    <row r="9517" spans="1:9" ht="25" customHeight="1">
      <c r="A9517" s="1"/>
      <c r="B9517" s="1">
        <v>421</v>
      </c>
      <c r="C9517" s="13" t="s">
        <v>50</v>
      </c>
      <c r="D9517" s="4">
        <v>45199</v>
      </c>
      <c r="E9517" s="4">
        <v>45217</v>
      </c>
      <c r="F9517" s="5">
        <v>-0.38380425982749156</v>
      </c>
      <c r="G9517" s="5">
        <f>'PG facts'!D51</f>
        <v>0</v>
      </c>
      <c r="H9517" s="5">
        <f t="shared" si="296"/>
        <v>0.14730570986172864</v>
      </c>
      <c r="I9517" s="5">
        <f t="shared" si="297"/>
        <v>0</v>
      </c>
    </row>
    <row r="9518" spans="1:9" ht="25" customHeight="1">
      <c r="A9518" s="1"/>
      <c r="B9518" s="1">
        <v>421</v>
      </c>
      <c r="C9518" s="13" t="s">
        <v>50</v>
      </c>
      <c r="D9518" s="4">
        <v>45291</v>
      </c>
      <c r="E9518" s="4">
        <v>45314</v>
      </c>
      <c r="F9518" s="5">
        <v>1.1893013232362026</v>
      </c>
      <c r="G9518" s="5">
        <f>'PG facts'!D58</f>
        <v>1</v>
      </c>
      <c r="H9518" s="5">
        <f t="shared" si="296"/>
        <v>1.4144376374513825</v>
      </c>
      <c r="I9518" s="5">
        <f t="shared" si="297"/>
        <v>1.1893013232362026</v>
      </c>
    </row>
    <row r="9519" spans="1:9" ht="25" customHeight="1">
      <c r="A9519" s="1"/>
      <c r="B9519" s="1">
        <v>421</v>
      </c>
      <c r="C9519" s="13" t="s">
        <v>50</v>
      </c>
      <c r="D9519" s="4">
        <v>45382</v>
      </c>
      <c r="E9519" s="4">
        <v>45401</v>
      </c>
      <c r="F9519" s="5">
        <v>2.2255192878338326</v>
      </c>
      <c r="G9519" s="5">
        <f>'PG facts'!D65</f>
        <v>1</v>
      </c>
      <c r="H9519" s="5">
        <f t="shared" si="296"/>
        <v>4.9529361005204091</v>
      </c>
      <c r="I9519" s="5">
        <f t="shared" si="297"/>
        <v>2.2255192878338326</v>
      </c>
    </row>
    <row r="9520" spans="1:9" ht="25" customHeight="1">
      <c r="A9520" s="1"/>
      <c r="B9520" s="1">
        <v>421</v>
      </c>
      <c r="C9520" s="13" t="s">
        <v>50</v>
      </c>
      <c r="D9520" s="4">
        <v>45473</v>
      </c>
      <c r="E9520" s="4">
        <v>45503</v>
      </c>
      <c r="F9520" s="5">
        <v>1.3726160091641626</v>
      </c>
      <c r="G9520" s="5">
        <f>'PG facts'!D72</f>
        <v>3</v>
      </c>
      <c r="H9520" s="5">
        <f t="shared" si="296"/>
        <v>1.8840747086137526</v>
      </c>
      <c r="I9520" s="5">
        <f t="shared" si="297"/>
        <v>4.1178480274924878</v>
      </c>
    </row>
    <row r="9521" spans="1:9" ht="25" customHeight="1">
      <c r="A9521" s="1"/>
      <c r="B9521" s="1">
        <v>421</v>
      </c>
      <c r="C9521" s="13" t="s">
        <v>50</v>
      </c>
      <c r="D9521" s="4">
        <v>45565</v>
      </c>
      <c r="E9521" s="4">
        <v>45583</v>
      </c>
      <c r="F9521" s="5">
        <v>2.2805943792830297</v>
      </c>
      <c r="G9521" s="5">
        <f>'PG facts'!D79</f>
        <v>1</v>
      </c>
      <c r="H9521" s="5">
        <f t="shared" si="296"/>
        <v>5.2011107228173472</v>
      </c>
      <c r="I9521" s="5">
        <f t="shared" si="297"/>
        <v>2.2805943792830297</v>
      </c>
    </row>
    <row r="9522" spans="1:9" ht="25" customHeight="1">
      <c r="A9522" s="1"/>
      <c r="B9522" s="1">
        <v>421</v>
      </c>
      <c r="C9522" s="13" t="s">
        <v>50</v>
      </c>
      <c r="D9522" s="4">
        <v>45657</v>
      </c>
      <c r="E9522" s="4">
        <v>45679</v>
      </c>
      <c r="F9522" s="5">
        <v>2.6501995362399722</v>
      </c>
      <c r="G9522" s="5">
        <f>'PG facts'!D86</f>
        <v>2</v>
      </c>
      <c r="H9522" s="5">
        <f t="shared" si="296"/>
        <v>7.0235575818865632</v>
      </c>
      <c r="I9522" s="5">
        <f t="shared" si="297"/>
        <v>5.3003990724799444</v>
      </c>
    </row>
    <row r="9523" spans="1:9" ht="25" customHeight="1">
      <c r="A9523" s="1"/>
      <c r="B9523" s="1">
        <v>421</v>
      </c>
      <c r="C9523" s="13" t="s">
        <v>50</v>
      </c>
      <c r="D9523" s="4">
        <v>45747</v>
      </c>
      <c r="E9523" s="4">
        <v>45771</v>
      </c>
      <c r="F9523" s="5">
        <v>2.7872397144634409</v>
      </c>
      <c r="G9523" s="5">
        <f>'PG facts'!D93</f>
        <v>0</v>
      </c>
      <c r="H9523" s="5">
        <f t="shared" si="296"/>
        <v>7.7687052258822433</v>
      </c>
      <c r="I9523" s="5">
        <f t="shared" si="297"/>
        <v>0</v>
      </c>
    </row>
    <row r="9524" spans="1:9" ht="25" customHeight="1">
      <c r="A9524" s="1"/>
      <c r="B9524" s="1">
        <v>421</v>
      </c>
      <c r="C9524" s="13" t="s">
        <v>50</v>
      </c>
      <c r="D9524" s="4">
        <v>45838</v>
      </c>
      <c r="E9524" s="4">
        <v>45867</v>
      </c>
      <c r="F9524" s="5">
        <v>3.7498513143808809</v>
      </c>
      <c r="G9524" s="5">
        <f>'PG facts'!D100</f>
        <v>0</v>
      </c>
      <c r="H9524" s="5">
        <f t="shared" si="296"/>
        <v>14.06138487996402</v>
      </c>
      <c r="I9524" s="5">
        <f t="shared" si="297"/>
        <v>0</v>
      </c>
    </row>
    <row r="9525" spans="1:9" ht="25" customHeight="1">
      <c r="A9525" s="1"/>
      <c r="B9525" s="1">
        <v>421</v>
      </c>
      <c r="C9525" s="13" t="s">
        <v>50</v>
      </c>
      <c r="D9525" s="4">
        <v>45930</v>
      </c>
      <c r="E9525" s="4">
        <v>45954</v>
      </c>
      <c r="F9525" s="5">
        <v>3.2332744751814912</v>
      </c>
      <c r="G9525" s="5">
        <f>'PG facts'!D107</f>
        <v>-2</v>
      </c>
      <c r="H9525" s="5">
        <f t="shared" si="296"/>
        <v>10.454063831860148</v>
      </c>
      <c r="I9525" s="5">
        <f t="shared" si="297"/>
        <v>-6.4665489503629825</v>
      </c>
    </row>
    <row r="9526" spans="1:9" ht="25" customHeight="1">
      <c r="A9526" s="1"/>
      <c r="B9526" s="1">
        <v>422</v>
      </c>
      <c r="C9526" s="13" t="s">
        <v>47</v>
      </c>
      <c r="D9526" s="4">
        <v>44651</v>
      </c>
      <c r="E9526" s="4">
        <v>44671</v>
      </c>
      <c r="F9526" s="5">
        <v>3.5989104881054779</v>
      </c>
      <c r="G9526" s="5">
        <f>'PG facts'!D9</f>
        <v>5</v>
      </c>
      <c r="H9526" s="5">
        <f t="shared" si="296"/>
        <v>12.952156701395609</v>
      </c>
      <c r="I9526" s="5">
        <f t="shared" si="297"/>
        <v>17.994552440527389</v>
      </c>
    </row>
    <row r="9527" spans="1:9" ht="25" customHeight="1">
      <c r="A9527" s="1"/>
      <c r="B9527" s="1">
        <v>422</v>
      </c>
      <c r="C9527" s="13" t="s">
        <v>47</v>
      </c>
      <c r="D9527" s="4">
        <v>44742</v>
      </c>
      <c r="E9527" s="4">
        <v>44771</v>
      </c>
      <c r="F9527" s="5">
        <v>-3.7966210073037132E-2</v>
      </c>
      <c r="G9527" s="5">
        <f>'PG facts'!D16</f>
        <v>-1</v>
      </c>
      <c r="H9527" s="5">
        <f t="shared" si="296"/>
        <v>1.4414331073099862E-3</v>
      </c>
      <c r="I9527" s="5">
        <f t="shared" si="297"/>
        <v>3.7966210073037132E-2</v>
      </c>
    </row>
    <row r="9528" spans="1:9" ht="25" customHeight="1">
      <c r="A9528" s="1"/>
      <c r="B9528" s="1">
        <v>422</v>
      </c>
      <c r="C9528" s="13" t="s">
        <v>47</v>
      </c>
      <c r="D9528" s="4">
        <v>44834</v>
      </c>
      <c r="E9528" s="4">
        <v>44853</v>
      </c>
      <c r="F9528" s="5">
        <v>-0.97428175390660288</v>
      </c>
      <c r="G9528" s="5">
        <f>'PG facts'!D23</f>
        <v>-4</v>
      </c>
      <c r="H9528" s="5">
        <f t="shared" si="296"/>
        <v>0.94922493599532631</v>
      </c>
      <c r="I9528" s="5">
        <f t="shared" si="297"/>
        <v>3.8971270156264115</v>
      </c>
    </row>
    <row r="9529" spans="1:9" ht="25" customHeight="1">
      <c r="A9529" s="1"/>
      <c r="B9529" s="1">
        <v>422</v>
      </c>
      <c r="C9529" s="13" t="s">
        <v>47</v>
      </c>
      <c r="D9529" s="4">
        <v>44926</v>
      </c>
      <c r="E9529" s="4">
        <v>44945</v>
      </c>
      <c r="F9529" s="5">
        <v>-1.7083333333333339</v>
      </c>
      <c r="G9529" s="5">
        <f>'PG facts'!D30</f>
        <v>-7</v>
      </c>
      <c r="H9529" s="5">
        <f t="shared" si="296"/>
        <v>2.9184027777777799</v>
      </c>
      <c r="I9529" s="5">
        <f t="shared" si="297"/>
        <v>11.958333333333337</v>
      </c>
    </row>
    <row r="9530" spans="1:9" ht="25" customHeight="1">
      <c r="A9530" s="1"/>
      <c r="B9530" s="1">
        <v>422</v>
      </c>
      <c r="C9530" s="13" t="s">
        <v>47</v>
      </c>
      <c r="D9530" s="4">
        <v>45016</v>
      </c>
      <c r="E9530" s="4">
        <v>45037</v>
      </c>
      <c r="F9530" s="5">
        <v>-0.51383557261676094</v>
      </c>
      <c r="G9530" s="5">
        <f>'PG facts'!D37</f>
        <v>-5</v>
      </c>
      <c r="H9530" s="5">
        <f t="shared" si="296"/>
        <v>0.26402699568639459</v>
      </c>
      <c r="I9530" s="5">
        <f t="shared" si="297"/>
        <v>2.5691778630838047</v>
      </c>
    </row>
    <row r="9531" spans="1:9" ht="25" customHeight="1">
      <c r="A9531" s="1"/>
      <c r="B9531" s="1">
        <v>422</v>
      </c>
      <c r="C9531" s="13" t="s">
        <v>47</v>
      </c>
      <c r="D9531" s="4">
        <v>45107</v>
      </c>
      <c r="E9531" s="4">
        <v>45135</v>
      </c>
      <c r="F9531" s="5">
        <v>-0.38380425982749156</v>
      </c>
      <c r="G9531" s="5">
        <f>'PG facts'!D44</f>
        <v>-2</v>
      </c>
      <c r="H9531" s="5">
        <f t="shared" si="296"/>
        <v>0.14730570986172864</v>
      </c>
      <c r="I9531" s="5">
        <f t="shared" si="297"/>
        <v>0.76760851965498311</v>
      </c>
    </row>
    <row r="9532" spans="1:9" ht="25" customHeight="1">
      <c r="A9532" s="1"/>
      <c r="B9532" s="1">
        <v>422</v>
      </c>
      <c r="C9532" s="13" t="s">
        <v>47</v>
      </c>
      <c r="D9532" s="4">
        <v>45199</v>
      </c>
      <c r="E9532" s="4">
        <v>45217</v>
      </c>
      <c r="F9532" s="5">
        <v>1.1893013232362026</v>
      </c>
      <c r="G9532" s="5">
        <f>'PG facts'!D51</f>
        <v>0</v>
      </c>
      <c r="H9532" s="5">
        <f t="shared" si="296"/>
        <v>1.4144376374513825</v>
      </c>
      <c r="I9532" s="5">
        <f t="shared" si="297"/>
        <v>0</v>
      </c>
    </row>
    <row r="9533" spans="1:9" ht="25" customHeight="1">
      <c r="A9533" s="1"/>
      <c r="B9533" s="1">
        <v>422</v>
      </c>
      <c r="C9533" s="13" t="s">
        <v>47</v>
      </c>
      <c r="D9533" s="4">
        <v>45291</v>
      </c>
      <c r="E9533" s="4">
        <v>45314</v>
      </c>
      <c r="F9533" s="5">
        <v>2.2255192878338326</v>
      </c>
      <c r="G9533" s="5">
        <f>'PG facts'!D58</f>
        <v>1</v>
      </c>
      <c r="H9533" s="5">
        <f t="shared" si="296"/>
        <v>4.9529361005204091</v>
      </c>
      <c r="I9533" s="5">
        <f t="shared" si="297"/>
        <v>2.2255192878338326</v>
      </c>
    </row>
    <row r="9534" spans="1:9" ht="25" customHeight="1">
      <c r="A9534" s="1"/>
      <c r="B9534" s="1">
        <v>422</v>
      </c>
      <c r="C9534" s="13" t="s">
        <v>47</v>
      </c>
      <c r="D9534" s="4">
        <v>45382</v>
      </c>
      <c r="E9534" s="4">
        <v>45401</v>
      </c>
      <c r="F9534" s="5">
        <v>1.3726160091641626</v>
      </c>
      <c r="G9534" s="5">
        <f>'PG facts'!D65</f>
        <v>1</v>
      </c>
      <c r="H9534" s="5">
        <f t="shared" si="296"/>
        <v>1.8840747086137526</v>
      </c>
      <c r="I9534" s="5">
        <f t="shared" si="297"/>
        <v>1.3726160091641626</v>
      </c>
    </row>
    <row r="9535" spans="1:9" ht="25" customHeight="1">
      <c r="A9535" s="1"/>
      <c r="B9535" s="1">
        <v>422</v>
      </c>
      <c r="C9535" s="13" t="s">
        <v>47</v>
      </c>
      <c r="D9535" s="4">
        <v>45473</v>
      </c>
      <c r="E9535" s="4">
        <v>45503</v>
      </c>
      <c r="F9535" s="5">
        <v>2.2805943792830297</v>
      </c>
      <c r="G9535" s="5">
        <f>'PG facts'!D72</f>
        <v>3</v>
      </c>
      <c r="H9535" s="5">
        <f t="shared" si="296"/>
        <v>5.2011107228173472</v>
      </c>
      <c r="I9535" s="5">
        <f t="shared" si="297"/>
        <v>6.841783137849089</v>
      </c>
    </row>
    <row r="9536" spans="1:9" ht="25" customHeight="1">
      <c r="A9536" s="1"/>
      <c r="B9536" s="1">
        <v>422</v>
      </c>
      <c r="C9536" s="13" t="s">
        <v>47</v>
      </c>
      <c r="D9536" s="4">
        <v>45565</v>
      </c>
      <c r="E9536" s="4">
        <v>45583</v>
      </c>
      <c r="F9536" s="5">
        <v>2.6501995362399722</v>
      </c>
      <c r="G9536" s="5">
        <f>'PG facts'!D79</f>
        <v>1</v>
      </c>
      <c r="H9536" s="5">
        <f t="shared" si="296"/>
        <v>7.0235575818865632</v>
      </c>
      <c r="I9536" s="5">
        <f t="shared" si="297"/>
        <v>2.6501995362399722</v>
      </c>
    </row>
    <row r="9537" spans="1:9" ht="25" customHeight="1">
      <c r="A9537" s="1"/>
      <c r="B9537" s="1">
        <v>422</v>
      </c>
      <c r="C9537" s="13" t="s">
        <v>47</v>
      </c>
      <c r="D9537" s="4">
        <v>45657</v>
      </c>
      <c r="E9537" s="4">
        <v>45679</v>
      </c>
      <c r="F9537" s="5">
        <v>2.7872397144634409</v>
      </c>
      <c r="G9537" s="5">
        <f>'PG facts'!D86</f>
        <v>2</v>
      </c>
      <c r="H9537" s="5">
        <f t="shared" si="296"/>
        <v>7.7687052258822433</v>
      </c>
      <c r="I9537" s="5">
        <f t="shared" si="297"/>
        <v>5.5744794289268818</v>
      </c>
    </row>
    <row r="9538" spans="1:9" ht="25" customHeight="1">
      <c r="A9538" s="1"/>
      <c r="B9538" s="1">
        <v>422</v>
      </c>
      <c r="C9538" s="13" t="s">
        <v>47</v>
      </c>
      <c r="D9538" s="4">
        <v>45747</v>
      </c>
      <c r="E9538" s="4">
        <v>45771</v>
      </c>
      <c r="F9538" s="5">
        <v>3.7498513143808809</v>
      </c>
      <c r="G9538" s="5">
        <f>'PG facts'!D93</f>
        <v>0</v>
      </c>
      <c r="H9538" s="5">
        <f t="shared" si="296"/>
        <v>14.06138487996402</v>
      </c>
      <c r="I9538" s="5">
        <f t="shared" si="297"/>
        <v>0</v>
      </c>
    </row>
    <row r="9539" spans="1:9" ht="25" customHeight="1">
      <c r="A9539" s="1"/>
      <c r="B9539" s="1">
        <v>422</v>
      </c>
      <c r="C9539" s="13" t="s">
        <v>47</v>
      </c>
      <c r="D9539" s="4">
        <v>45838</v>
      </c>
      <c r="E9539" s="4">
        <v>45867</v>
      </c>
      <c r="F9539" s="5">
        <v>3.2332744751814912</v>
      </c>
      <c r="G9539" s="5">
        <f>'PG facts'!D100</f>
        <v>0</v>
      </c>
      <c r="H9539" s="5">
        <f t="shared" si="296"/>
        <v>10.454063831860148</v>
      </c>
      <c r="I9539" s="5">
        <f t="shared" si="297"/>
        <v>0</v>
      </c>
    </row>
    <row r="9540" spans="1:9" ht="25" customHeight="1">
      <c r="A9540" s="1"/>
      <c r="B9540" s="1">
        <v>422</v>
      </c>
      <c r="C9540" s="13" t="s">
        <v>47</v>
      </c>
      <c r="D9540" s="4">
        <v>45930</v>
      </c>
      <c r="E9540" s="4">
        <v>45954</v>
      </c>
      <c r="F9540" s="5">
        <v>2.9967230915401322</v>
      </c>
      <c r="G9540" s="5">
        <f>'PG facts'!D107</f>
        <v>-2</v>
      </c>
      <c r="H9540" s="5">
        <f t="shared" si="296"/>
        <v>8.9803492873698474</v>
      </c>
      <c r="I9540" s="5">
        <f t="shared" si="297"/>
        <v>-5.9934461830802643</v>
      </c>
    </row>
    <row r="9541" spans="1:9" ht="25" customHeight="1">
      <c r="A9541" s="1"/>
      <c r="B9541" s="1">
        <v>422</v>
      </c>
      <c r="C9541" s="13" t="s">
        <v>50</v>
      </c>
      <c r="D9541" s="4">
        <v>44742</v>
      </c>
      <c r="E9541" s="4">
        <v>44771</v>
      </c>
      <c r="F9541" s="5">
        <v>3.5989104881054779</v>
      </c>
      <c r="G9541" s="5">
        <f>'PG facts'!D16</f>
        <v>-1</v>
      </c>
      <c r="H9541" s="5">
        <f t="shared" si="296"/>
        <v>12.952156701395609</v>
      </c>
      <c r="I9541" s="5">
        <f t="shared" si="297"/>
        <v>-3.5989104881054779</v>
      </c>
    </row>
    <row r="9542" spans="1:9" ht="25" customHeight="1">
      <c r="A9542" s="1"/>
      <c r="B9542" s="1">
        <v>422</v>
      </c>
      <c r="C9542" s="13" t="s">
        <v>50</v>
      </c>
      <c r="D9542" s="4">
        <v>44834</v>
      </c>
      <c r="E9542" s="4">
        <v>44853</v>
      </c>
      <c r="F9542" s="5">
        <v>-3.7966210073037132E-2</v>
      </c>
      <c r="G9542" s="5">
        <f>'PG facts'!D23</f>
        <v>-4</v>
      </c>
      <c r="H9542" s="5">
        <f t="shared" ref="H9542:H9605" si="298">F9542^2</f>
        <v>1.4414331073099862E-3</v>
      </c>
      <c r="I9542" s="5">
        <f t="shared" ref="I9542:I9605" si="299">F9542*G9542</f>
        <v>0.15186484029214853</v>
      </c>
    </row>
    <row r="9543" spans="1:9" ht="25" customHeight="1">
      <c r="A9543" s="1"/>
      <c r="B9543" s="1">
        <v>422</v>
      </c>
      <c r="C9543" s="13" t="s">
        <v>50</v>
      </c>
      <c r="D9543" s="4">
        <v>44926</v>
      </c>
      <c r="E9543" s="4">
        <v>44945</v>
      </c>
      <c r="F9543" s="5">
        <v>-0.97428175390660288</v>
      </c>
      <c r="G9543" s="5">
        <f>'PG facts'!D30</f>
        <v>-7</v>
      </c>
      <c r="H9543" s="5">
        <f t="shared" si="298"/>
        <v>0.94922493599532631</v>
      </c>
      <c r="I9543" s="5">
        <f t="shared" si="299"/>
        <v>6.8199722773462206</v>
      </c>
    </row>
    <row r="9544" spans="1:9" ht="25" customHeight="1">
      <c r="A9544" s="1"/>
      <c r="B9544" s="1">
        <v>422</v>
      </c>
      <c r="C9544" s="13" t="s">
        <v>50</v>
      </c>
      <c r="D9544" s="4">
        <v>45016</v>
      </c>
      <c r="E9544" s="4">
        <v>45037</v>
      </c>
      <c r="F9544" s="5">
        <v>-1.7083333333333339</v>
      </c>
      <c r="G9544" s="5">
        <f>'PG facts'!D37</f>
        <v>-5</v>
      </c>
      <c r="H9544" s="5">
        <f t="shared" si="298"/>
        <v>2.9184027777777799</v>
      </c>
      <c r="I9544" s="5">
        <f t="shared" si="299"/>
        <v>8.5416666666666696</v>
      </c>
    </row>
    <row r="9545" spans="1:9" ht="25" customHeight="1">
      <c r="A9545" s="1"/>
      <c r="B9545" s="1">
        <v>422</v>
      </c>
      <c r="C9545" s="13" t="s">
        <v>50</v>
      </c>
      <c r="D9545" s="4">
        <v>45107</v>
      </c>
      <c r="E9545" s="4">
        <v>45135</v>
      </c>
      <c r="F9545" s="5">
        <v>-0.51383557261676094</v>
      </c>
      <c r="G9545" s="5">
        <f>'PG facts'!D44</f>
        <v>-2</v>
      </c>
      <c r="H9545" s="5">
        <f t="shared" si="298"/>
        <v>0.26402699568639459</v>
      </c>
      <c r="I9545" s="5">
        <f t="shared" si="299"/>
        <v>1.0276711452335219</v>
      </c>
    </row>
    <row r="9546" spans="1:9" ht="25" customHeight="1">
      <c r="A9546" s="1"/>
      <c r="B9546" s="1">
        <v>422</v>
      </c>
      <c r="C9546" s="13" t="s">
        <v>50</v>
      </c>
      <c r="D9546" s="4">
        <v>45199</v>
      </c>
      <c r="E9546" s="4">
        <v>45217</v>
      </c>
      <c r="F9546" s="5">
        <v>-0.38380425982749156</v>
      </c>
      <c r="G9546" s="5">
        <f>'PG facts'!D51</f>
        <v>0</v>
      </c>
      <c r="H9546" s="5">
        <f t="shared" si="298"/>
        <v>0.14730570986172864</v>
      </c>
      <c r="I9546" s="5">
        <f t="shared" si="299"/>
        <v>0</v>
      </c>
    </row>
    <row r="9547" spans="1:9" ht="25" customHeight="1">
      <c r="A9547" s="1"/>
      <c r="B9547" s="1">
        <v>422</v>
      </c>
      <c r="C9547" s="13" t="s">
        <v>50</v>
      </c>
      <c r="D9547" s="4">
        <v>45291</v>
      </c>
      <c r="E9547" s="4">
        <v>45314</v>
      </c>
      <c r="F9547" s="5">
        <v>1.1893013232362026</v>
      </c>
      <c r="G9547" s="5">
        <f>'PG facts'!D58</f>
        <v>1</v>
      </c>
      <c r="H9547" s="5">
        <f t="shared" si="298"/>
        <v>1.4144376374513825</v>
      </c>
      <c r="I9547" s="5">
        <f t="shared" si="299"/>
        <v>1.1893013232362026</v>
      </c>
    </row>
    <row r="9548" spans="1:9" ht="25" customHeight="1">
      <c r="A9548" s="1"/>
      <c r="B9548" s="1">
        <v>422</v>
      </c>
      <c r="C9548" s="13" t="s">
        <v>50</v>
      </c>
      <c r="D9548" s="4">
        <v>45382</v>
      </c>
      <c r="E9548" s="4">
        <v>45401</v>
      </c>
      <c r="F9548" s="5">
        <v>2.2255192878338326</v>
      </c>
      <c r="G9548" s="5">
        <f>'PG facts'!D65</f>
        <v>1</v>
      </c>
      <c r="H9548" s="5">
        <f t="shared" si="298"/>
        <v>4.9529361005204091</v>
      </c>
      <c r="I9548" s="5">
        <f t="shared" si="299"/>
        <v>2.2255192878338326</v>
      </c>
    </row>
    <row r="9549" spans="1:9" ht="25" customHeight="1">
      <c r="A9549" s="1"/>
      <c r="B9549" s="1">
        <v>422</v>
      </c>
      <c r="C9549" s="13" t="s">
        <v>50</v>
      </c>
      <c r="D9549" s="4">
        <v>45473</v>
      </c>
      <c r="E9549" s="4">
        <v>45503</v>
      </c>
      <c r="F9549" s="5">
        <v>1.3726160091641626</v>
      </c>
      <c r="G9549" s="5">
        <f>'PG facts'!D72</f>
        <v>3</v>
      </c>
      <c r="H9549" s="5">
        <f t="shared" si="298"/>
        <v>1.8840747086137526</v>
      </c>
      <c r="I9549" s="5">
        <f t="shared" si="299"/>
        <v>4.1178480274924878</v>
      </c>
    </row>
    <row r="9550" spans="1:9" ht="25" customHeight="1">
      <c r="A9550" s="1"/>
      <c r="B9550" s="1">
        <v>422</v>
      </c>
      <c r="C9550" s="13" t="s">
        <v>50</v>
      </c>
      <c r="D9550" s="4">
        <v>45565</v>
      </c>
      <c r="E9550" s="4">
        <v>45583</v>
      </c>
      <c r="F9550" s="5">
        <v>2.2805943792830297</v>
      </c>
      <c r="G9550" s="5">
        <f>'PG facts'!D79</f>
        <v>1</v>
      </c>
      <c r="H9550" s="5">
        <f t="shared" si="298"/>
        <v>5.2011107228173472</v>
      </c>
      <c r="I9550" s="5">
        <f t="shared" si="299"/>
        <v>2.2805943792830297</v>
      </c>
    </row>
    <row r="9551" spans="1:9" ht="25" customHeight="1">
      <c r="A9551" s="1"/>
      <c r="B9551" s="1">
        <v>422</v>
      </c>
      <c r="C9551" s="13" t="s">
        <v>50</v>
      </c>
      <c r="D9551" s="4">
        <v>45657</v>
      </c>
      <c r="E9551" s="4">
        <v>45679</v>
      </c>
      <c r="F9551" s="5">
        <v>2.6501995362399722</v>
      </c>
      <c r="G9551" s="5">
        <f>'PG facts'!D86</f>
        <v>2</v>
      </c>
      <c r="H9551" s="5">
        <f t="shared" si="298"/>
        <v>7.0235575818865632</v>
      </c>
      <c r="I9551" s="5">
        <f t="shared" si="299"/>
        <v>5.3003990724799444</v>
      </c>
    </row>
    <row r="9552" spans="1:9" ht="25" customHeight="1">
      <c r="A9552" s="1"/>
      <c r="B9552" s="1">
        <v>422</v>
      </c>
      <c r="C9552" s="13" t="s">
        <v>50</v>
      </c>
      <c r="D9552" s="4">
        <v>45747</v>
      </c>
      <c r="E9552" s="4">
        <v>45771</v>
      </c>
      <c r="F9552" s="5">
        <v>2.7872397144634409</v>
      </c>
      <c r="G9552" s="5">
        <f>'PG facts'!D93</f>
        <v>0</v>
      </c>
      <c r="H9552" s="5">
        <f t="shared" si="298"/>
        <v>7.7687052258822433</v>
      </c>
      <c r="I9552" s="5">
        <f t="shared" si="299"/>
        <v>0</v>
      </c>
    </row>
    <row r="9553" spans="1:9" ht="25" customHeight="1">
      <c r="A9553" s="1"/>
      <c r="B9553" s="1">
        <v>422</v>
      </c>
      <c r="C9553" s="13" t="s">
        <v>50</v>
      </c>
      <c r="D9553" s="4">
        <v>45838</v>
      </c>
      <c r="E9553" s="4">
        <v>45867</v>
      </c>
      <c r="F9553" s="5">
        <v>3.7498513143808809</v>
      </c>
      <c r="G9553" s="5">
        <f>'PG facts'!D100</f>
        <v>0</v>
      </c>
      <c r="H9553" s="5">
        <f t="shared" si="298"/>
        <v>14.06138487996402</v>
      </c>
      <c r="I9553" s="5">
        <f t="shared" si="299"/>
        <v>0</v>
      </c>
    </row>
    <row r="9554" spans="1:9" ht="25" customHeight="1">
      <c r="A9554" s="1"/>
      <c r="B9554" s="1">
        <v>422</v>
      </c>
      <c r="C9554" s="13" t="s">
        <v>50</v>
      </c>
      <c r="D9554" s="4">
        <v>45930</v>
      </c>
      <c r="E9554" s="4">
        <v>45954</v>
      </c>
      <c r="F9554" s="5">
        <v>3.2332744751814912</v>
      </c>
      <c r="G9554" s="5">
        <f>'PG facts'!D107</f>
        <v>-2</v>
      </c>
      <c r="H9554" s="5">
        <f t="shared" si="298"/>
        <v>10.454063831860148</v>
      </c>
      <c r="I9554" s="5">
        <f t="shared" si="299"/>
        <v>-6.4665489503629825</v>
      </c>
    </row>
    <row r="9555" spans="1:9" ht="25" customHeight="1">
      <c r="A9555" s="1"/>
      <c r="B9555" s="1">
        <v>422</v>
      </c>
      <c r="C9555" s="13" t="s">
        <v>50</v>
      </c>
      <c r="D9555" s="4">
        <v>46022</v>
      </c>
      <c r="E9555" s="4">
        <v>46045</v>
      </c>
      <c r="F9555" s="5">
        <v>2.9967230915401322</v>
      </c>
      <c r="G9555" s="5">
        <f>'PG facts'!D114</f>
        <v>0</v>
      </c>
      <c r="H9555" s="5">
        <f t="shared" si="298"/>
        <v>8.9803492873698474</v>
      </c>
      <c r="I9555" s="5">
        <f t="shared" si="299"/>
        <v>0</v>
      </c>
    </row>
    <row r="9556" spans="1:9" ht="25" customHeight="1">
      <c r="A9556" s="1"/>
      <c r="B9556" s="1">
        <v>423</v>
      </c>
      <c r="C9556" s="13" t="s">
        <v>47</v>
      </c>
      <c r="D9556" s="4">
        <v>44651</v>
      </c>
      <c r="E9556" s="4">
        <v>44671</v>
      </c>
      <c r="F9556" s="5">
        <v>3.5989104881054779</v>
      </c>
      <c r="G9556" s="5">
        <f>'PG facts'!D9</f>
        <v>5</v>
      </c>
      <c r="H9556" s="5">
        <f t="shared" si="298"/>
        <v>12.952156701395609</v>
      </c>
      <c r="I9556" s="5">
        <f t="shared" si="299"/>
        <v>17.994552440527389</v>
      </c>
    </row>
    <row r="9557" spans="1:9" ht="25" customHeight="1">
      <c r="A9557" s="1"/>
      <c r="B9557" s="1">
        <v>423</v>
      </c>
      <c r="C9557" s="13" t="s">
        <v>47</v>
      </c>
      <c r="D9557" s="4">
        <v>44742</v>
      </c>
      <c r="E9557" s="4">
        <v>44771</v>
      </c>
      <c r="F9557" s="5">
        <v>-3.7966210073037132E-2</v>
      </c>
      <c r="G9557" s="5">
        <f>'PG facts'!D16</f>
        <v>-1</v>
      </c>
      <c r="H9557" s="5">
        <f t="shared" si="298"/>
        <v>1.4414331073099862E-3</v>
      </c>
      <c r="I9557" s="5">
        <f t="shared" si="299"/>
        <v>3.7966210073037132E-2</v>
      </c>
    </row>
    <row r="9558" spans="1:9" ht="25" customHeight="1">
      <c r="A9558" s="1"/>
      <c r="B9558" s="1">
        <v>423</v>
      </c>
      <c r="C9558" s="13" t="s">
        <v>47</v>
      </c>
      <c r="D9558" s="4">
        <v>44834</v>
      </c>
      <c r="E9558" s="4">
        <v>44853</v>
      </c>
      <c r="F9558" s="5">
        <v>-0.97428175390660288</v>
      </c>
      <c r="G9558" s="5">
        <f>'PG facts'!D23</f>
        <v>-4</v>
      </c>
      <c r="H9558" s="5">
        <f t="shared" si="298"/>
        <v>0.94922493599532631</v>
      </c>
      <c r="I9558" s="5">
        <f t="shared" si="299"/>
        <v>3.8971270156264115</v>
      </c>
    </row>
    <row r="9559" spans="1:9" ht="25" customHeight="1">
      <c r="A9559" s="1"/>
      <c r="B9559" s="1">
        <v>423</v>
      </c>
      <c r="C9559" s="13" t="s">
        <v>47</v>
      </c>
      <c r="D9559" s="4">
        <v>44926</v>
      </c>
      <c r="E9559" s="4">
        <v>44945</v>
      </c>
      <c r="F9559" s="5">
        <v>-1.7083333333333339</v>
      </c>
      <c r="G9559" s="5">
        <f>'PG facts'!D30</f>
        <v>-7</v>
      </c>
      <c r="H9559" s="5">
        <f t="shared" si="298"/>
        <v>2.9184027777777799</v>
      </c>
      <c r="I9559" s="5">
        <f t="shared" si="299"/>
        <v>11.958333333333337</v>
      </c>
    </row>
    <row r="9560" spans="1:9" ht="25" customHeight="1">
      <c r="A9560" s="1"/>
      <c r="B9560" s="1">
        <v>423</v>
      </c>
      <c r="C9560" s="13" t="s">
        <v>47</v>
      </c>
      <c r="D9560" s="4">
        <v>45016</v>
      </c>
      <c r="E9560" s="4">
        <v>45037</v>
      </c>
      <c r="F9560" s="5">
        <v>-0.51383557261676094</v>
      </c>
      <c r="G9560" s="5">
        <f>'PG facts'!D37</f>
        <v>-5</v>
      </c>
      <c r="H9560" s="5">
        <f t="shared" si="298"/>
        <v>0.26402699568639459</v>
      </c>
      <c r="I9560" s="5">
        <f t="shared" si="299"/>
        <v>2.5691778630838047</v>
      </c>
    </row>
    <row r="9561" spans="1:9" ht="25" customHeight="1">
      <c r="A9561" s="1"/>
      <c r="B9561" s="1">
        <v>423</v>
      </c>
      <c r="C9561" s="13" t="s">
        <v>47</v>
      </c>
      <c r="D9561" s="4">
        <v>45107</v>
      </c>
      <c r="E9561" s="4">
        <v>45135</v>
      </c>
      <c r="F9561" s="5">
        <v>-0.38380425982749156</v>
      </c>
      <c r="G9561" s="5">
        <f>'PG facts'!D44</f>
        <v>-2</v>
      </c>
      <c r="H9561" s="5">
        <f t="shared" si="298"/>
        <v>0.14730570986172864</v>
      </c>
      <c r="I9561" s="5">
        <f t="shared" si="299"/>
        <v>0.76760851965498311</v>
      </c>
    </row>
    <row r="9562" spans="1:9" ht="25" customHeight="1">
      <c r="A9562" s="1"/>
      <c r="B9562" s="1">
        <v>423</v>
      </c>
      <c r="C9562" s="13" t="s">
        <v>47</v>
      </c>
      <c r="D9562" s="4">
        <v>45199</v>
      </c>
      <c r="E9562" s="4">
        <v>45217</v>
      </c>
      <c r="F9562" s="5">
        <v>1.1893013232362026</v>
      </c>
      <c r="G9562" s="5">
        <f>'PG facts'!D51</f>
        <v>0</v>
      </c>
      <c r="H9562" s="5">
        <f t="shared" si="298"/>
        <v>1.4144376374513825</v>
      </c>
      <c r="I9562" s="5">
        <f t="shared" si="299"/>
        <v>0</v>
      </c>
    </row>
    <row r="9563" spans="1:9" ht="25" customHeight="1">
      <c r="A9563" s="1"/>
      <c r="B9563" s="1">
        <v>423</v>
      </c>
      <c r="C9563" s="13" t="s">
        <v>47</v>
      </c>
      <c r="D9563" s="4">
        <v>45291</v>
      </c>
      <c r="E9563" s="4">
        <v>45314</v>
      </c>
      <c r="F9563" s="5">
        <v>2.2255192878338326</v>
      </c>
      <c r="G9563" s="5">
        <f>'PG facts'!D58</f>
        <v>1</v>
      </c>
      <c r="H9563" s="5">
        <f t="shared" si="298"/>
        <v>4.9529361005204091</v>
      </c>
      <c r="I9563" s="5">
        <f t="shared" si="299"/>
        <v>2.2255192878338326</v>
      </c>
    </row>
    <row r="9564" spans="1:9" ht="25" customHeight="1">
      <c r="A9564" s="1"/>
      <c r="B9564" s="1">
        <v>423</v>
      </c>
      <c r="C9564" s="13" t="s">
        <v>47</v>
      </c>
      <c r="D9564" s="4">
        <v>45382</v>
      </c>
      <c r="E9564" s="4">
        <v>45401</v>
      </c>
      <c r="F9564" s="5">
        <v>1.3726160091641626</v>
      </c>
      <c r="G9564" s="5">
        <f>'PG facts'!D65</f>
        <v>1</v>
      </c>
      <c r="H9564" s="5">
        <f t="shared" si="298"/>
        <v>1.8840747086137526</v>
      </c>
      <c r="I9564" s="5">
        <f t="shared" si="299"/>
        <v>1.3726160091641626</v>
      </c>
    </row>
    <row r="9565" spans="1:9" ht="25" customHeight="1">
      <c r="A9565" s="1"/>
      <c r="B9565" s="1">
        <v>423</v>
      </c>
      <c r="C9565" s="13" t="s">
        <v>47</v>
      </c>
      <c r="D9565" s="4">
        <v>45473</v>
      </c>
      <c r="E9565" s="4">
        <v>45503</v>
      </c>
      <c r="F9565" s="5">
        <v>2.2805943792830297</v>
      </c>
      <c r="G9565" s="5">
        <f>'PG facts'!D72</f>
        <v>3</v>
      </c>
      <c r="H9565" s="5">
        <f t="shared" si="298"/>
        <v>5.2011107228173472</v>
      </c>
      <c r="I9565" s="5">
        <f t="shared" si="299"/>
        <v>6.841783137849089</v>
      </c>
    </row>
    <row r="9566" spans="1:9" ht="25" customHeight="1">
      <c r="A9566" s="1"/>
      <c r="B9566" s="1">
        <v>423</v>
      </c>
      <c r="C9566" s="13" t="s">
        <v>47</v>
      </c>
      <c r="D9566" s="4">
        <v>45565</v>
      </c>
      <c r="E9566" s="4">
        <v>45583</v>
      </c>
      <c r="F9566" s="5">
        <v>2.6501995362399722</v>
      </c>
      <c r="G9566" s="5">
        <f>'PG facts'!D79</f>
        <v>1</v>
      </c>
      <c r="H9566" s="5">
        <f t="shared" si="298"/>
        <v>7.0235575818865632</v>
      </c>
      <c r="I9566" s="5">
        <f t="shared" si="299"/>
        <v>2.6501995362399722</v>
      </c>
    </row>
    <row r="9567" spans="1:9" ht="25" customHeight="1">
      <c r="A9567" s="1"/>
      <c r="B9567" s="1">
        <v>423</v>
      </c>
      <c r="C9567" s="13" t="s">
        <v>47</v>
      </c>
      <c r="D9567" s="4">
        <v>45657</v>
      </c>
      <c r="E9567" s="4">
        <v>45679</v>
      </c>
      <c r="F9567" s="5">
        <v>2.7872397144634409</v>
      </c>
      <c r="G9567" s="5">
        <f>'PG facts'!D86</f>
        <v>2</v>
      </c>
      <c r="H9567" s="5">
        <f t="shared" si="298"/>
        <v>7.7687052258822433</v>
      </c>
      <c r="I9567" s="5">
        <f t="shared" si="299"/>
        <v>5.5744794289268818</v>
      </c>
    </row>
    <row r="9568" spans="1:9" ht="25" customHeight="1">
      <c r="A9568" s="1"/>
      <c r="B9568" s="1">
        <v>423</v>
      </c>
      <c r="C9568" s="13" t="s">
        <v>47</v>
      </c>
      <c r="D9568" s="4">
        <v>45747</v>
      </c>
      <c r="E9568" s="4">
        <v>45771</v>
      </c>
      <c r="F9568" s="5">
        <v>3.7498513143808809</v>
      </c>
      <c r="G9568" s="5">
        <f>'PG facts'!D93</f>
        <v>0</v>
      </c>
      <c r="H9568" s="5">
        <f t="shared" si="298"/>
        <v>14.06138487996402</v>
      </c>
      <c r="I9568" s="5">
        <f t="shared" si="299"/>
        <v>0</v>
      </c>
    </row>
    <row r="9569" spans="1:9" ht="25" customHeight="1">
      <c r="A9569" s="1"/>
      <c r="B9569" s="1">
        <v>423</v>
      </c>
      <c r="C9569" s="13" t="s">
        <v>47</v>
      </c>
      <c r="D9569" s="4">
        <v>45838</v>
      </c>
      <c r="E9569" s="4">
        <v>45867</v>
      </c>
      <c r="F9569" s="5">
        <v>3.2332744751814912</v>
      </c>
      <c r="G9569" s="5">
        <f>'PG facts'!D100</f>
        <v>0</v>
      </c>
      <c r="H9569" s="5">
        <f t="shared" si="298"/>
        <v>10.454063831860148</v>
      </c>
      <c r="I9569" s="5">
        <f t="shared" si="299"/>
        <v>0</v>
      </c>
    </row>
    <row r="9570" spans="1:9" ht="25" customHeight="1">
      <c r="A9570" s="1"/>
      <c r="B9570" s="1">
        <v>423</v>
      </c>
      <c r="C9570" s="13" t="s">
        <v>47</v>
      </c>
      <c r="D9570" s="4">
        <v>45930</v>
      </c>
      <c r="E9570" s="4">
        <v>45954</v>
      </c>
      <c r="F9570" s="5">
        <v>2.9967230915401322</v>
      </c>
      <c r="G9570" s="5">
        <f>'PG facts'!D107</f>
        <v>-2</v>
      </c>
      <c r="H9570" s="5">
        <f t="shared" si="298"/>
        <v>8.9803492873698474</v>
      </c>
      <c r="I9570" s="5">
        <f t="shared" si="299"/>
        <v>-5.9934461830802643</v>
      </c>
    </row>
    <row r="9571" spans="1:9" ht="25" customHeight="1">
      <c r="A9571" s="1"/>
      <c r="B9571" s="1">
        <v>423</v>
      </c>
      <c r="C9571" s="13" t="s">
        <v>47</v>
      </c>
      <c r="D9571" s="4">
        <v>46022</v>
      </c>
      <c r="E9571" s="4">
        <v>46045</v>
      </c>
      <c r="F9571" s="5">
        <v>2.1401264096209793</v>
      </c>
      <c r="G9571" s="5">
        <f>'PG facts'!D114</f>
        <v>0</v>
      </c>
      <c r="H9571" s="5">
        <f t="shared" si="298"/>
        <v>4.5801410491571835</v>
      </c>
      <c r="I9571" s="5">
        <f t="shared" si="299"/>
        <v>0</v>
      </c>
    </row>
    <row r="9572" spans="1:9" ht="25" customHeight="1">
      <c r="A9572" s="1"/>
      <c r="B9572" s="1">
        <v>423</v>
      </c>
      <c r="C9572" s="13" t="s">
        <v>50</v>
      </c>
      <c r="D9572" s="4">
        <v>44742</v>
      </c>
      <c r="E9572" s="4">
        <v>44771</v>
      </c>
      <c r="F9572" s="5">
        <v>3.5989104881054779</v>
      </c>
      <c r="G9572" s="5">
        <f>'PG facts'!D16</f>
        <v>-1</v>
      </c>
      <c r="H9572" s="5">
        <f t="shared" si="298"/>
        <v>12.952156701395609</v>
      </c>
      <c r="I9572" s="5">
        <f t="shared" si="299"/>
        <v>-3.5989104881054779</v>
      </c>
    </row>
    <row r="9573" spans="1:9" ht="25" customHeight="1">
      <c r="A9573" s="1"/>
      <c r="B9573" s="1">
        <v>423</v>
      </c>
      <c r="C9573" s="13" t="s">
        <v>50</v>
      </c>
      <c r="D9573" s="4">
        <v>44834</v>
      </c>
      <c r="E9573" s="4">
        <v>44853</v>
      </c>
      <c r="F9573" s="5">
        <v>-3.7966210073037132E-2</v>
      </c>
      <c r="G9573" s="5">
        <f>'PG facts'!D23</f>
        <v>-4</v>
      </c>
      <c r="H9573" s="5">
        <f t="shared" si="298"/>
        <v>1.4414331073099862E-3</v>
      </c>
      <c r="I9573" s="5">
        <f t="shared" si="299"/>
        <v>0.15186484029214853</v>
      </c>
    </row>
    <row r="9574" spans="1:9" ht="25" customHeight="1">
      <c r="A9574" s="1"/>
      <c r="B9574" s="1">
        <v>423</v>
      </c>
      <c r="C9574" s="13" t="s">
        <v>50</v>
      </c>
      <c r="D9574" s="4">
        <v>44926</v>
      </c>
      <c r="E9574" s="4">
        <v>44945</v>
      </c>
      <c r="F9574" s="5">
        <v>-0.97428175390660288</v>
      </c>
      <c r="G9574" s="5">
        <f>'PG facts'!D30</f>
        <v>-7</v>
      </c>
      <c r="H9574" s="5">
        <f t="shared" si="298"/>
        <v>0.94922493599532631</v>
      </c>
      <c r="I9574" s="5">
        <f t="shared" si="299"/>
        <v>6.8199722773462206</v>
      </c>
    </row>
    <row r="9575" spans="1:9" ht="25" customHeight="1">
      <c r="A9575" s="1"/>
      <c r="B9575" s="1">
        <v>423</v>
      </c>
      <c r="C9575" s="13" t="s">
        <v>50</v>
      </c>
      <c r="D9575" s="4">
        <v>45016</v>
      </c>
      <c r="E9575" s="4">
        <v>45037</v>
      </c>
      <c r="F9575" s="5">
        <v>-1.7083333333333339</v>
      </c>
      <c r="G9575" s="5">
        <f>'PG facts'!D37</f>
        <v>-5</v>
      </c>
      <c r="H9575" s="5">
        <f t="shared" si="298"/>
        <v>2.9184027777777799</v>
      </c>
      <c r="I9575" s="5">
        <f t="shared" si="299"/>
        <v>8.5416666666666696</v>
      </c>
    </row>
    <row r="9576" spans="1:9" ht="25" customHeight="1">
      <c r="A9576" s="1"/>
      <c r="B9576" s="1">
        <v>423</v>
      </c>
      <c r="C9576" s="13" t="s">
        <v>50</v>
      </c>
      <c r="D9576" s="4">
        <v>45107</v>
      </c>
      <c r="E9576" s="4">
        <v>45135</v>
      </c>
      <c r="F9576" s="5">
        <v>-0.51383557261676094</v>
      </c>
      <c r="G9576" s="5">
        <f>'PG facts'!D44</f>
        <v>-2</v>
      </c>
      <c r="H9576" s="5">
        <f t="shared" si="298"/>
        <v>0.26402699568639459</v>
      </c>
      <c r="I9576" s="5">
        <f t="shared" si="299"/>
        <v>1.0276711452335219</v>
      </c>
    </row>
    <row r="9577" spans="1:9" ht="25" customHeight="1">
      <c r="A9577" s="1"/>
      <c r="B9577" s="1">
        <v>423</v>
      </c>
      <c r="C9577" s="13" t="s">
        <v>50</v>
      </c>
      <c r="D9577" s="4">
        <v>45199</v>
      </c>
      <c r="E9577" s="4">
        <v>45217</v>
      </c>
      <c r="F9577" s="5">
        <v>-0.38380425982749156</v>
      </c>
      <c r="G9577" s="5">
        <f>'PG facts'!D51</f>
        <v>0</v>
      </c>
      <c r="H9577" s="5">
        <f t="shared" si="298"/>
        <v>0.14730570986172864</v>
      </c>
      <c r="I9577" s="5">
        <f t="shared" si="299"/>
        <v>0</v>
      </c>
    </row>
    <row r="9578" spans="1:9" ht="25" customHeight="1">
      <c r="A9578" s="1"/>
      <c r="B9578" s="1">
        <v>423</v>
      </c>
      <c r="C9578" s="13" t="s">
        <v>50</v>
      </c>
      <c r="D9578" s="4">
        <v>45291</v>
      </c>
      <c r="E9578" s="4">
        <v>45314</v>
      </c>
      <c r="F9578" s="5">
        <v>1.1893013232362026</v>
      </c>
      <c r="G9578" s="5">
        <f>'PG facts'!D58</f>
        <v>1</v>
      </c>
      <c r="H9578" s="5">
        <f t="shared" si="298"/>
        <v>1.4144376374513825</v>
      </c>
      <c r="I9578" s="5">
        <f t="shared" si="299"/>
        <v>1.1893013232362026</v>
      </c>
    </row>
    <row r="9579" spans="1:9" ht="25" customHeight="1">
      <c r="A9579" s="1"/>
      <c r="B9579" s="1">
        <v>423</v>
      </c>
      <c r="C9579" s="13" t="s">
        <v>50</v>
      </c>
      <c r="D9579" s="4">
        <v>45382</v>
      </c>
      <c r="E9579" s="4">
        <v>45401</v>
      </c>
      <c r="F9579" s="5">
        <v>2.2255192878338326</v>
      </c>
      <c r="G9579" s="5">
        <f>'PG facts'!D65</f>
        <v>1</v>
      </c>
      <c r="H9579" s="5">
        <f t="shared" si="298"/>
        <v>4.9529361005204091</v>
      </c>
      <c r="I9579" s="5">
        <f t="shared" si="299"/>
        <v>2.2255192878338326</v>
      </c>
    </row>
    <row r="9580" spans="1:9" ht="25" customHeight="1">
      <c r="A9580" s="1"/>
      <c r="B9580" s="1">
        <v>423</v>
      </c>
      <c r="C9580" s="13" t="s">
        <v>50</v>
      </c>
      <c r="D9580" s="4">
        <v>45473</v>
      </c>
      <c r="E9580" s="4">
        <v>45503</v>
      </c>
      <c r="F9580" s="5">
        <v>1.3726160091641626</v>
      </c>
      <c r="G9580" s="5">
        <f>'PG facts'!D72</f>
        <v>3</v>
      </c>
      <c r="H9580" s="5">
        <f t="shared" si="298"/>
        <v>1.8840747086137526</v>
      </c>
      <c r="I9580" s="5">
        <f t="shared" si="299"/>
        <v>4.1178480274924878</v>
      </c>
    </row>
    <row r="9581" spans="1:9" ht="25" customHeight="1">
      <c r="A9581" s="1"/>
      <c r="B9581" s="1">
        <v>423</v>
      </c>
      <c r="C9581" s="13" t="s">
        <v>50</v>
      </c>
      <c r="D9581" s="4">
        <v>45565</v>
      </c>
      <c r="E9581" s="4">
        <v>45583</v>
      </c>
      <c r="F9581" s="5">
        <v>2.2805943792830297</v>
      </c>
      <c r="G9581" s="5">
        <f>'PG facts'!D79</f>
        <v>1</v>
      </c>
      <c r="H9581" s="5">
        <f t="shared" si="298"/>
        <v>5.2011107228173472</v>
      </c>
      <c r="I9581" s="5">
        <f t="shared" si="299"/>
        <v>2.2805943792830297</v>
      </c>
    </row>
    <row r="9582" spans="1:9" ht="25" customHeight="1">
      <c r="A9582" s="1"/>
      <c r="B9582" s="1">
        <v>423</v>
      </c>
      <c r="C9582" s="13" t="s">
        <v>50</v>
      </c>
      <c r="D9582" s="4">
        <v>45657</v>
      </c>
      <c r="E9582" s="4">
        <v>45679</v>
      </c>
      <c r="F9582" s="5">
        <v>2.6501995362399722</v>
      </c>
      <c r="G9582" s="5">
        <f>'PG facts'!D86</f>
        <v>2</v>
      </c>
      <c r="H9582" s="5">
        <f t="shared" si="298"/>
        <v>7.0235575818865632</v>
      </c>
      <c r="I9582" s="5">
        <f t="shared" si="299"/>
        <v>5.3003990724799444</v>
      </c>
    </row>
    <row r="9583" spans="1:9" ht="25" customHeight="1">
      <c r="A9583" s="1"/>
      <c r="B9583" s="1">
        <v>423</v>
      </c>
      <c r="C9583" s="13" t="s">
        <v>50</v>
      </c>
      <c r="D9583" s="4">
        <v>45747</v>
      </c>
      <c r="E9583" s="4">
        <v>45771</v>
      </c>
      <c r="F9583" s="5">
        <v>2.7872397144634409</v>
      </c>
      <c r="G9583" s="5">
        <f>'PG facts'!D93</f>
        <v>0</v>
      </c>
      <c r="H9583" s="5">
        <f t="shared" si="298"/>
        <v>7.7687052258822433</v>
      </c>
      <c r="I9583" s="5">
        <f t="shared" si="299"/>
        <v>0</v>
      </c>
    </row>
    <row r="9584" spans="1:9" ht="25" customHeight="1">
      <c r="A9584" s="1"/>
      <c r="B9584" s="1">
        <v>423</v>
      </c>
      <c r="C9584" s="13" t="s">
        <v>50</v>
      </c>
      <c r="D9584" s="4">
        <v>45838</v>
      </c>
      <c r="E9584" s="4">
        <v>45867</v>
      </c>
      <c r="F9584" s="5">
        <v>3.7498513143808809</v>
      </c>
      <c r="G9584" s="5">
        <f>'PG facts'!D100</f>
        <v>0</v>
      </c>
      <c r="H9584" s="5">
        <f t="shared" si="298"/>
        <v>14.06138487996402</v>
      </c>
      <c r="I9584" s="5">
        <f t="shared" si="299"/>
        <v>0</v>
      </c>
    </row>
    <row r="9585" spans="1:9" ht="25" customHeight="1">
      <c r="A9585" s="1"/>
      <c r="B9585" s="1">
        <v>423</v>
      </c>
      <c r="C9585" s="13" t="s">
        <v>50</v>
      </c>
      <c r="D9585" s="4">
        <v>45930</v>
      </c>
      <c r="E9585" s="4">
        <v>45954</v>
      </c>
      <c r="F9585" s="5">
        <v>3.2332744751814912</v>
      </c>
      <c r="G9585" s="5">
        <f>'PG facts'!D107</f>
        <v>-2</v>
      </c>
      <c r="H9585" s="5">
        <f t="shared" si="298"/>
        <v>10.454063831860148</v>
      </c>
      <c r="I9585" s="5">
        <f t="shared" si="299"/>
        <v>-6.4665489503629825</v>
      </c>
    </row>
    <row r="9586" spans="1:9" ht="25" customHeight="1">
      <c r="A9586" s="1"/>
      <c r="B9586" s="1">
        <v>423</v>
      </c>
      <c r="C9586" s="13" t="s">
        <v>50</v>
      </c>
      <c r="D9586" s="4">
        <v>46022</v>
      </c>
      <c r="E9586" s="4">
        <v>46045</v>
      </c>
      <c r="F9586" s="5">
        <v>2.9967230915401322</v>
      </c>
      <c r="G9586" s="5">
        <f>'PG facts'!D114</f>
        <v>0</v>
      </c>
      <c r="H9586" s="5">
        <f t="shared" si="298"/>
        <v>8.9803492873698474</v>
      </c>
      <c r="I9586" s="5">
        <f t="shared" si="299"/>
        <v>0</v>
      </c>
    </row>
    <row r="9587" spans="1:9" ht="25" customHeight="1">
      <c r="A9587" s="1"/>
      <c r="B9587" s="1">
        <v>424</v>
      </c>
      <c r="C9587" s="13" t="s">
        <v>47</v>
      </c>
      <c r="D9587" s="4">
        <v>44651</v>
      </c>
      <c r="E9587" s="4">
        <v>44671</v>
      </c>
      <c r="F9587" s="5">
        <v>3.5989104881054779</v>
      </c>
      <c r="G9587" s="5">
        <f>'PG facts'!D9</f>
        <v>5</v>
      </c>
      <c r="H9587" s="5">
        <f t="shared" si="298"/>
        <v>12.952156701395609</v>
      </c>
      <c r="I9587" s="5">
        <f t="shared" si="299"/>
        <v>17.994552440527389</v>
      </c>
    </row>
    <row r="9588" spans="1:9" ht="25" customHeight="1">
      <c r="A9588" s="1"/>
      <c r="B9588" s="1">
        <v>424</v>
      </c>
      <c r="C9588" s="13" t="s">
        <v>47</v>
      </c>
      <c r="D9588" s="4">
        <v>44742</v>
      </c>
      <c r="E9588" s="4">
        <v>44771</v>
      </c>
      <c r="F9588" s="5">
        <v>-3.7966210073037132E-2</v>
      </c>
      <c r="G9588" s="5">
        <f>'PG facts'!D16</f>
        <v>-1</v>
      </c>
      <c r="H9588" s="5">
        <f t="shared" si="298"/>
        <v>1.4414331073099862E-3</v>
      </c>
      <c r="I9588" s="5">
        <f t="shared" si="299"/>
        <v>3.7966210073037132E-2</v>
      </c>
    </row>
    <row r="9589" spans="1:9" ht="25" customHeight="1">
      <c r="A9589" s="1"/>
      <c r="B9589" s="1">
        <v>424</v>
      </c>
      <c r="C9589" s="13" t="s">
        <v>47</v>
      </c>
      <c r="D9589" s="4">
        <v>44834</v>
      </c>
      <c r="E9589" s="4">
        <v>44853</v>
      </c>
      <c r="F9589" s="5">
        <v>-0.97428175390660288</v>
      </c>
      <c r="G9589" s="5">
        <f>'PG facts'!D23</f>
        <v>-4</v>
      </c>
      <c r="H9589" s="5">
        <f t="shared" si="298"/>
        <v>0.94922493599532631</v>
      </c>
      <c r="I9589" s="5">
        <f t="shared" si="299"/>
        <v>3.8971270156264115</v>
      </c>
    </row>
    <row r="9590" spans="1:9" ht="25" customHeight="1">
      <c r="A9590" s="1"/>
      <c r="B9590" s="1">
        <v>424</v>
      </c>
      <c r="C9590" s="13" t="s">
        <v>47</v>
      </c>
      <c r="D9590" s="4">
        <v>44926</v>
      </c>
      <c r="E9590" s="4">
        <v>44945</v>
      </c>
      <c r="F9590" s="5">
        <v>-1.7083333333333339</v>
      </c>
      <c r="G9590" s="5">
        <f>'PG facts'!D30</f>
        <v>-7</v>
      </c>
      <c r="H9590" s="5">
        <f t="shared" si="298"/>
        <v>2.9184027777777799</v>
      </c>
      <c r="I9590" s="5">
        <f t="shared" si="299"/>
        <v>11.958333333333337</v>
      </c>
    </row>
    <row r="9591" spans="1:9" ht="25" customHeight="1">
      <c r="A9591" s="1"/>
      <c r="B9591" s="1">
        <v>424</v>
      </c>
      <c r="C9591" s="13" t="s">
        <v>47</v>
      </c>
      <c r="D9591" s="4">
        <v>45016</v>
      </c>
      <c r="E9591" s="4">
        <v>45037</v>
      </c>
      <c r="F9591" s="5">
        <v>-0.51383557261676094</v>
      </c>
      <c r="G9591" s="5">
        <f>'PG facts'!D37</f>
        <v>-5</v>
      </c>
      <c r="H9591" s="5">
        <f t="shared" si="298"/>
        <v>0.26402699568639459</v>
      </c>
      <c r="I9591" s="5">
        <f t="shared" si="299"/>
        <v>2.5691778630838047</v>
      </c>
    </row>
    <row r="9592" spans="1:9" ht="25" customHeight="1">
      <c r="A9592" s="1"/>
      <c r="B9592" s="1">
        <v>424</v>
      </c>
      <c r="C9592" s="13" t="s">
        <v>47</v>
      </c>
      <c r="D9592" s="4">
        <v>45107</v>
      </c>
      <c r="E9592" s="4">
        <v>45135</v>
      </c>
      <c r="F9592" s="5">
        <v>-0.38380425982749156</v>
      </c>
      <c r="G9592" s="5">
        <f>'PG facts'!D44</f>
        <v>-2</v>
      </c>
      <c r="H9592" s="5">
        <f t="shared" si="298"/>
        <v>0.14730570986172864</v>
      </c>
      <c r="I9592" s="5">
        <f t="shared" si="299"/>
        <v>0.76760851965498311</v>
      </c>
    </row>
    <row r="9593" spans="1:9" ht="25" customHeight="1">
      <c r="A9593" s="1"/>
      <c r="B9593" s="1">
        <v>424</v>
      </c>
      <c r="C9593" s="13" t="s">
        <v>47</v>
      </c>
      <c r="D9593" s="4">
        <v>45199</v>
      </c>
      <c r="E9593" s="4">
        <v>45217</v>
      </c>
      <c r="F9593" s="5">
        <v>1.1893013232362026</v>
      </c>
      <c r="G9593" s="5">
        <f>'PG facts'!D51</f>
        <v>0</v>
      </c>
      <c r="H9593" s="5">
        <f t="shared" si="298"/>
        <v>1.4144376374513825</v>
      </c>
      <c r="I9593" s="5">
        <f t="shared" si="299"/>
        <v>0</v>
      </c>
    </row>
    <row r="9594" spans="1:9" ht="25" customHeight="1">
      <c r="A9594" s="1"/>
      <c r="B9594" s="1">
        <v>424</v>
      </c>
      <c r="C9594" s="13" t="s">
        <v>47</v>
      </c>
      <c r="D9594" s="4">
        <v>45291</v>
      </c>
      <c r="E9594" s="4">
        <v>45314</v>
      </c>
      <c r="F9594" s="5">
        <v>2.2255192878338326</v>
      </c>
      <c r="G9594" s="5">
        <f>'PG facts'!D58</f>
        <v>1</v>
      </c>
      <c r="H9594" s="5">
        <f t="shared" si="298"/>
        <v>4.9529361005204091</v>
      </c>
      <c r="I9594" s="5">
        <f t="shared" si="299"/>
        <v>2.2255192878338326</v>
      </c>
    </row>
    <row r="9595" spans="1:9" ht="25" customHeight="1">
      <c r="A9595" s="1"/>
      <c r="B9595" s="1">
        <v>424</v>
      </c>
      <c r="C9595" s="13" t="s">
        <v>47</v>
      </c>
      <c r="D9595" s="4">
        <v>45382</v>
      </c>
      <c r="E9595" s="4">
        <v>45401</v>
      </c>
      <c r="F9595" s="5">
        <v>1.3726160091641626</v>
      </c>
      <c r="G9595" s="5">
        <f>'PG facts'!D65</f>
        <v>1</v>
      </c>
      <c r="H9595" s="5">
        <f t="shared" si="298"/>
        <v>1.8840747086137526</v>
      </c>
      <c r="I9595" s="5">
        <f t="shared" si="299"/>
        <v>1.3726160091641626</v>
      </c>
    </row>
    <row r="9596" spans="1:9" ht="25" customHeight="1">
      <c r="A9596" s="1"/>
      <c r="B9596" s="1">
        <v>424</v>
      </c>
      <c r="C9596" s="13" t="s">
        <v>47</v>
      </c>
      <c r="D9596" s="4">
        <v>45473</v>
      </c>
      <c r="E9596" s="4">
        <v>45503</v>
      </c>
      <c r="F9596" s="5">
        <v>2.2805943792830297</v>
      </c>
      <c r="G9596" s="5">
        <f>'PG facts'!D72</f>
        <v>3</v>
      </c>
      <c r="H9596" s="5">
        <f t="shared" si="298"/>
        <v>5.2011107228173472</v>
      </c>
      <c r="I9596" s="5">
        <f t="shared" si="299"/>
        <v>6.841783137849089</v>
      </c>
    </row>
    <row r="9597" spans="1:9" ht="25" customHeight="1">
      <c r="A9597" s="1"/>
      <c r="B9597" s="1">
        <v>424</v>
      </c>
      <c r="C9597" s="13" t="s">
        <v>47</v>
      </c>
      <c r="D9597" s="4">
        <v>45565</v>
      </c>
      <c r="E9597" s="4">
        <v>45583</v>
      </c>
      <c r="F9597" s="5">
        <v>2.6501995362399722</v>
      </c>
      <c r="G9597" s="5">
        <f>'PG facts'!D79</f>
        <v>1</v>
      </c>
      <c r="H9597" s="5">
        <f t="shared" si="298"/>
        <v>7.0235575818865632</v>
      </c>
      <c r="I9597" s="5">
        <f t="shared" si="299"/>
        <v>2.6501995362399722</v>
      </c>
    </row>
    <row r="9598" spans="1:9" ht="25" customHeight="1">
      <c r="A9598" s="1"/>
      <c r="B9598" s="1">
        <v>424</v>
      </c>
      <c r="C9598" s="13" t="s">
        <v>47</v>
      </c>
      <c r="D9598" s="4">
        <v>45657</v>
      </c>
      <c r="E9598" s="4">
        <v>45679</v>
      </c>
      <c r="F9598" s="5">
        <v>2.7872397144634409</v>
      </c>
      <c r="G9598" s="5">
        <f>'PG facts'!D86</f>
        <v>2</v>
      </c>
      <c r="H9598" s="5">
        <f t="shared" si="298"/>
        <v>7.7687052258822433</v>
      </c>
      <c r="I9598" s="5">
        <f t="shared" si="299"/>
        <v>5.5744794289268818</v>
      </c>
    </row>
    <row r="9599" spans="1:9" ht="25" customHeight="1">
      <c r="A9599" s="1"/>
      <c r="B9599" s="1">
        <v>424</v>
      </c>
      <c r="C9599" s="13" t="s">
        <v>47</v>
      </c>
      <c r="D9599" s="4">
        <v>45747</v>
      </c>
      <c r="E9599" s="4">
        <v>45771</v>
      </c>
      <c r="F9599" s="5">
        <v>3.7498513143808809</v>
      </c>
      <c r="G9599" s="5">
        <f>'PG facts'!D93</f>
        <v>0</v>
      </c>
      <c r="H9599" s="5">
        <f t="shared" si="298"/>
        <v>14.06138487996402</v>
      </c>
      <c r="I9599" s="5">
        <f t="shared" si="299"/>
        <v>0</v>
      </c>
    </row>
    <row r="9600" spans="1:9" ht="25" customHeight="1">
      <c r="A9600" s="1"/>
      <c r="B9600" s="1">
        <v>424</v>
      </c>
      <c r="C9600" s="13" t="s">
        <v>47</v>
      </c>
      <c r="D9600" s="4">
        <v>45838</v>
      </c>
      <c r="E9600" s="4">
        <v>45867</v>
      </c>
      <c r="F9600" s="5">
        <v>3.2332744751814912</v>
      </c>
      <c r="G9600" s="5">
        <f>'PG facts'!D100</f>
        <v>0</v>
      </c>
      <c r="H9600" s="5">
        <f t="shared" si="298"/>
        <v>10.454063831860148</v>
      </c>
      <c r="I9600" s="5">
        <f t="shared" si="299"/>
        <v>0</v>
      </c>
    </row>
    <row r="9601" spans="1:9" ht="25" customHeight="1">
      <c r="A9601" s="1"/>
      <c r="B9601" s="1">
        <v>424</v>
      </c>
      <c r="C9601" s="13" t="s">
        <v>47</v>
      </c>
      <c r="D9601" s="4">
        <v>45930</v>
      </c>
      <c r="E9601" s="4">
        <v>45954</v>
      </c>
      <c r="F9601" s="5">
        <v>2.9967230915401322</v>
      </c>
      <c r="G9601" s="5">
        <f>'PG facts'!D107</f>
        <v>-2</v>
      </c>
      <c r="H9601" s="5">
        <f t="shared" si="298"/>
        <v>8.9803492873698474</v>
      </c>
      <c r="I9601" s="5">
        <f t="shared" si="299"/>
        <v>-5.9934461830802643</v>
      </c>
    </row>
    <row r="9602" spans="1:9" ht="25" customHeight="1">
      <c r="A9602" s="1"/>
      <c r="B9602" s="1">
        <v>424</v>
      </c>
      <c r="C9602" s="13" t="s">
        <v>47</v>
      </c>
      <c r="D9602" s="4">
        <v>46022</v>
      </c>
      <c r="E9602" s="4">
        <v>46045</v>
      </c>
      <c r="F9602" s="5">
        <v>2.1881543811115511</v>
      </c>
      <c r="G9602" s="5">
        <f>'PG facts'!D114</f>
        <v>0</v>
      </c>
      <c r="H9602" s="5">
        <f t="shared" si="298"/>
        <v>4.7880195955776754</v>
      </c>
      <c r="I9602" s="5">
        <f t="shared" si="299"/>
        <v>0</v>
      </c>
    </row>
    <row r="9603" spans="1:9" ht="25" customHeight="1">
      <c r="A9603" s="1"/>
      <c r="B9603" s="1">
        <v>424</v>
      </c>
      <c r="C9603" s="13" t="s">
        <v>50</v>
      </c>
      <c r="D9603" s="4">
        <v>44742</v>
      </c>
      <c r="E9603" s="4">
        <v>44771</v>
      </c>
      <c r="F9603" s="5">
        <v>3.5989104881054779</v>
      </c>
      <c r="G9603" s="5">
        <f>'PG facts'!D16</f>
        <v>-1</v>
      </c>
      <c r="H9603" s="5">
        <f t="shared" si="298"/>
        <v>12.952156701395609</v>
      </c>
      <c r="I9603" s="5">
        <f t="shared" si="299"/>
        <v>-3.5989104881054779</v>
      </c>
    </row>
    <row r="9604" spans="1:9" ht="25" customHeight="1">
      <c r="A9604" s="1"/>
      <c r="B9604" s="1">
        <v>424</v>
      </c>
      <c r="C9604" s="13" t="s">
        <v>50</v>
      </c>
      <c r="D9604" s="4">
        <v>44834</v>
      </c>
      <c r="E9604" s="4">
        <v>44853</v>
      </c>
      <c r="F9604" s="5">
        <v>-3.7966210073037132E-2</v>
      </c>
      <c r="G9604" s="5">
        <f>'PG facts'!D23</f>
        <v>-4</v>
      </c>
      <c r="H9604" s="5">
        <f t="shared" si="298"/>
        <v>1.4414331073099862E-3</v>
      </c>
      <c r="I9604" s="5">
        <f t="shared" si="299"/>
        <v>0.15186484029214853</v>
      </c>
    </row>
    <row r="9605" spans="1:9" ht="25" customHeight="1">
      <c r="A9605" s="1"/>
      <c r="B9605" s="1">
        <v>424</v>
      </c>
      <c r="C9605" s="13" t="s">
        <v>50</v>
      </c>
      <c r="D9605" s="4">
        <v>44926</v>
      </c>
      <c r="E9605" s="4">
        <v>44945</v>
      </c>
      <c r="F9605" s="5">
        <v>-0.97428175390660288</v>
      </c>
      <c r="G9605" s="5">
        <f>'PG facts'!D30</f>
        <v>-7</v>
      </c>
      <c r="H9605" s="5">
        <f t="shared" si="298"/>
        <v>0.94922493599532631</v>
      </c>
      <c r="I9605" s="5">
        <f t="shared" si="299"/>
        <v>6.8199722773462206</v>
      </c>
    </row>
    <row r="9606" spans="1:9" ht="25" customHeight="1">
      <c r="A9606" s="1"/>
      <c r="B9606" s="1">
        <v>424</v>
      </c>
      <c r="C9606" s="13" t="s">
        <v>50</v>
      </c>
      <c r="D9606" s="4">
        <v>45016</v>
      </c>
      <c r="E9606" s="4">
        <v>45037</v>
      </c>
      <c r="F9606" s="5">
        <v>-1.7083333333333339</v>
      </c>
      <c r="G9606" s="5">
        <f>'PG facts'!D37</f>
        <v>-5</v>
      </c>
      <c r="H9606" s="5">
        <f t="shared" ref="H9606:H9669" si="300">F9606^2</f>
        <v>2.9184027777777799</v>
      </c>
      <c r="I9606" s="5">
        <f t="shared" ref="I9606:I9669" si="301">F9606*G9606</f>
        <v>8.5416666666666696</v>
      </c>
    </row>
    <row r="9607" spans="1:9" ht="25" customHeight="1">
      <c r="A9607" s="1"/>
      <c r="B9607" s="1">
        <v>424</v>
      </c>
      <c r="C9607" s="13" t="s">
        <v>50</v>
      </c>
      <c r="D9607" s="4">
        <v>45107</v>
      </c>
      <c r="E9607" s="4">
        <v>45135</v>
      </c>
      <c r="F9607" s="5">
        <v>-0.51383557261676094</v>
      </c>
      <c r="G9607" s="5">
        <f>'PG facts'!D44</f>
        <v>-2</v>
      </c>
      <c r="H9607" s="5">
        <f t="shared" si="300"/>
        <v>0.26402699568639459</v>
      </c>
      <c r="I9607" s="5">
        <f t="shared" si="301"/>
        <v>1.0276711452335219</v>
      </c>
    </row>
    <row r="9608" spans="1:9" ht="25" customHeight="1">
      <c r="A9608" s="1"/>
      <c r="B9608" s="1">
        <v>424</v>
      </c>
      <c r="C9608" s="13" t="s">
        <v>50</v>
      </c>
      <c r="D9608" s="4">
        <v>45199</v>
      </c>
      <c r="E9608" s="4">
        <v>45217</v>
      </c>
      <c r="F9608" s="5">
        <v>-0.38380425982749156</v>
      </c>
      <c r="G9608" s="5">
        <f>'PG facts'!D51</f>
        <v>0</v>
      </c>
      <c r="H9608" s="5">
        <f t="shared" si="300"/>
        <v>0.14730570986172864</v>
      </c>
      <c r="I9608" s="5">
        <f t="shared" si="301"/>
        <v>0</v>
      </c>
    </row>
    <row r="9609" spans="1:9" ht="25" customHeight="1">
      <c r="A9609" s="1"/>
      <c r="B9609" s="1">
        <v>424</v>
      </c>
      <c r="C9609" s="13" t="s">
        <v>50</v>
      </c>
      <c r="D9609" s="4">
        <v>45291</v>
      </c>
      <c r="E9609" s="4">
        <v>45314</v>
      </c>
      <c r="F9609" s="5">
        <v>1.1893013232362026</v>
      </c>
      <c r="G9609" s="5">
        <f>'PG facts'!D58</f>
        <v>1</v>
      </c>
      <c r="H9609" s="5">
        <f t="shared" si="300"/>
        <v>1.4144376374513825</v>
      </c>
      <c r="I9609" s="5">
        <f t="shared" si="301"/>
        <v>1.1893013232362026</v>
      </c>
    </row>
    <row r="9610" spans="1:9" ht="25" customHeight="1">
      <c r="A9610" s="1"/>
      <c r="B9610" s="1">
        <v>424</v>
      </c>
      <c r="C9610" s="13" t="s">
        <v>50</v>
      </c>
      <c r="D9610" s="4">
        <v>45382</v>
      </c>
      <c r="E9610" s="4">
        <v>45401</v>
      </c>
      <c r="F9610" s="5">
        <v>2.2255192878338326</v>
      </c>
      <c r="G9610" s="5">
        <f>'PG facts'!D65</f>
        <v>1</v>
      </c>
      <c r="H9610" s="5">
        <f t="shared" si="300"/>
        <v>4.9529361005204091</v>
      </c>
      <c r="I9610" s="5">
        <f t="shared" si="301"/>
        <v>2.2255192878338326</v>
      </c>
    </row>
    <row r="9611" spans="1:9" ht="25" customHeight="1">
      <c r="A9611" s="1"/>
      <c r="B9611" s="1">
        <v>424</v>
      </c>
      <c r="C9611" s="13" t="s">
        <v>50</v>
      </c>
      <c r="D9611" s="4">
        <v>45473</v>
      </c>
      <c r="E9611" s="4">
        <v>45503</v>
      </c>
      <c r="F9611" s="5">
        <v>1.3726160091641626</v>
      </c>
      <c r="G9611" s="5">
        <f>'PG facts'!D72</f>
        <v>3</v>
      </c>
      <c r="H9611" s="5">
        <f t="shared" si="300"/>
        <v>1.8840747086137526</v>
      </c>
      <c r="I9611" s="5">
        <f t="shared" si="301"/>
        <v>4.1178480274924878</v>
      </c>
    </row>
    <row r="9612" spans="1:9" ht="25" customHeight="1">
      <c r="A9612" s="1"/>
      <c r="B9612" s="1">
        <v>424</v>
      </c>
      <c r="C9612" s="13" t="s">
        <v>50</v>
      </c>
      <c r="D9612" s="4">
        <v>45565</v>
      </c>
      <c r="E9612" s="4">
        <v>45583</v>
      </c>
      <c r="F9612" s="5">
        <v>2.2805943792830297</v>
      </c>
      <c r="G9612" s="5">
        <f>'PG facts'!D79</f>
        <v>1</v>
      </c>
      <c r="H9612" s="5">
        <f t="shared" si="300"/>
        <v>5.2011107228173472</v>
      </c>
      <c r="I9612" s="5">
        <f t="shared" si="301"/>
        <v>2.2805943792830297</v>
      </c>
    </row>
    <row r="9613" spans="1:9" ht="25" customHeight="1">
      <c r="A9613" s="1"/>
      <c r="B9613" s="1">
        <v>424</v>
      </c>
      <c r="C9613" s="13" t="s">
        <v>50</v>
      </c>
      <c r="D9613" s="4">
        <v>45657</v>
      </c>
      <c r="E9613" s="4">
        <v>45679</v>
      </c>
      <c r="F9613" s="5">
        <v>2.6501995362399722</v>
      </c>
      <c r="G9613" s="5">
        <f>'PG facts'!D86</f>
        <v>2</v>
      </c>
      <c r="H9613" s="5">
        <f t="shared" si="300"/>
        <v>7.0235575818865632</v>
      </c>
      <c r="I9613" s="5">
        <f t="shared" si="301"/>
        <v>5.3003990724799444</v>
      </c>
    </row>
    <row r="9614" spans="1:9" ht="25" customHeight="1">
      <c r="A9614" s="1"/>
      <c r="B9614" s="1">
        <v>424</v>
      </c>
      <c r="C9614" s="13" t="s">
        <v>50</v>
      </c>
      <c r="D9614" s="4">
        <v>45747</v>
      </c>
      <c r="E9614" s="4">
        <v>45771</v>
      </c>
      <c r="F9614" s="5">
        <v>2.7872397144634409</v>
      </c>
      <c r="G9614" s="5">
        <f>'PG facts'!D93</f>
        <v>0</v>
      </c>
      <c r="H9614" s="5">
        <f t="shared" si="300"/>
        <v>7.7687052258822433</v>
      </c>
      <c r="I9614" s="5">
        <f t="shared" si="301"/>
        <v>0</v>
      </c>
    </row>
    <row r="9615" spans="1:9" ht="25" customHeight="1">
      <c r="A9615" s="1"/>
      <c r="B9615" s="1">
        <v>424</v>
      </c>
      <c r="C9615" s="13" t="s">
        <v>50</v>
      </c>
      <c r="D9615" s="4">
        <v>45838</v>
      </c>
      <c r="E9615" s="4">
        <v>45867</v>
      </c>
      <c r="F9615" s="5">
        <v>3.7498513143808809</v>
      </c>
      <c r="G9615" s="5">
        <f>'PG facts'!D100</f>
        <v>0</v>
      </c>
      <c r="H9615" s="5">
        <f t="shared" si="300"/>
        <v>14.06138487996402</v>
      </c>
      <c r="I9615" s="5">
        <f t="shared" si="301"/>
        <v>0</v>
      </c>
    </row>
    <row r="9616" spans="1:9" ht="25" customHeight="1">
      <c r="A9616" s="1"/>
      <c r="B9616" s="1">
        <v>424</v>
      </c>
      <c r="C9616" s="13" t="s">
        <v>50</v>
      </c>
      <c r="D9616" s="4">
        <v>45930</v>
      </c>
      <c r="E9616" s="4">
        <v>45954</v>
      </c>
      <c r="F9616" s="5">
        <v>3.2332744751814912</v>
      </c>
      <c r="G9616" s="5">
        <f>'PG facts'!D107</f>
        <v>-2</v>
      </c>
      <c r="H9616" s="5">
        <f t="shared" si="300"/>
        <v>10.454063831860148</v>
      </c>
      <c r="I9616" s="5">
        <f t="shared" si="301"/>
        <v>-6.4665489503629825</v>
      </c>
    </row>
    <row r="9617" spans="1:9" ht="25" customHeight="1">
      <c r="A9617" s="1"/>
      <c r="B9617" s="1">
        <v>424</v>
      </c>
      <c r="C9617" s="13" t="s">
        <v>50</v>
      </c>
      <c r="D9617" s="4">
        <v>46022</v>
      </c>
      <c r="E9617" s="4">
        <v>46045</v>
      </c>
      <c r="F9617" s="5">
        <v>2.9967230915401322</v>
      </c>
      <c r="G9617" s="5">
        <f>'PG facts'!D114</f>
        <v>0</v>
      </c>
      <c r="H9617" s="5">
        <f t="shared" si="300"/>
        <v>8.9803492873698474</v>
      </c>
      <c r="I9617" s="5">
        <f t="shared" si="301"/>
        <v>0</v>
      </c>
    </row>
    <row r="9618" spans="1:9" ht="25" customHeight="1">
      <c r="A9618" s="1"/>
      <c r="B9618" s="1">
        <v>425</v>
      </c>
      <c r="C9618" s="13" t="s">
        <v>47</v>
      </c>
      <c r="D9618" s="4">
        <v>44651</v>
      </c>
      <c r="E9618" s="4">
        <v>44671</v>
      </c>
      <c r="F9618" s="5">
        <v>3.5989104881054779</v>
      </c>
      <c r="G9618" s="5">
        <f>'PG facts'!D9</f>
        <v>5</v>
      </c>
      <c r="H9618" s="5">
        <f t="shared" si="300"/>
        <v>12.952156701395609</v>
      </c>
      <c r="I9618" s="5">
        <f t="shared" si="301"/>
        <v>17.994552440527389</v>
      </c>
    </row>
    <row r="9619" spans="1:9" ht="25" customHeight="1">
      <c r="A9619" s="1"/>
      <c r="B9619" s="1">
        <v>425</v>
      </c>
      <c r="C9619" s="13" t="s">
        <v>47</v>
      </c>
      <c r="D9619" s="4">
        <v>44742</v>
      </c>
      <c r="E9619" s="4">
        <v>44771</v>
      </c>
      <c r="F9619" s="5">
        <v>-3.7966210073037132E-2</v>
      </c>
      <c r="G9619" s="5">
        <f>'PG facts'!D16</f>
        <v>-1</v>
      </c>
      <c r="H9619" s="5">
        <f t="shared" si="300"/>
        <v>1.4414331073099862E-3</v>
      </c>
      <c r="I9619" s="5">
        <f t="shared" si="301"/>
        <v>3.7966210073037132E-2</v>
      </c>
    </row>
    <row r="9620" spans="1:9" ht="25" customHeight="1">
      <c r="A9620" s="1"/>
      <c r="B9620" s="1">
        <v>425</v>
      </c>
      <c r="C9620" s="13" t="s">
        <v>47</v>
      </c>
      <c r="D9620" s="4">
        <v>44834</v>
      </c>
      <c r="E9620" s="4">
        <v>44853</v>
      </c>
      <c r="F9620" s="5">
        <v>-0.97428175390660288</v>
      </c>
      <c r="G9620" s="5">
        <f>'PG facts'!D23</f>
        <v>-4</v>
      </c>
      <c r="H9620" s="5">
        <f t="shared" si="300"/>
        <v>0.94922493599532631</v>
      </c>
      <c r="I9620" s="5">
        <f t="shared" si="301"/>
        <v>3.8971270156264115</v>
      </c>
    </row>
    <row r="9621" spans="1:9" ht="25" customHeight="1">
      <c r="A9621" s="1"/>
      <c r="B9621" s="1">
        <v>425</v>
      </c>
      <c r="C9621" s="13" t="s">
        <v>47</v>
      </c>
      <c r="D9621" s="4">
        <v>44926</v>
      </c>
      <c r="E9621" s="4">
        <v>44945</v>
      </c>
      <c r="F9621" s="5">
        <v>-1.7083333333333339</v>
      </c>
      <c r="G9621" s="5">
        <f>'PG facts'!D30</f>
        <v>-7</v>
      </c>
      <c r="H9621" s="5">
        <f t="shared" si="300"/>
        <v>2.9184027777777799</v>
      </c>
      <c r="I9621" s="5">
        <f t="shared" si="301"/>
        <v>11.958333333333337</v>
      </c>
    </row>
    <row r="9622" spans="1:9" ht="25" customHeight="1">
      <c r="A9622" s="1"/>
      <c r="B9622" s="1">
        <v>425</v>
      </c>
      <c r="C9622" s="13" t="s">
        <v>47</v>
      </c>
      <c r="D9622" s="4">
        <v>45016</v>
      </c>
      <c r="E9622" s="4">
        <v>45037</v>
      </c>
      <c r="F9622" s="5">
        <v>-0.51383557261676094</v>
      </c>
      <c r="G9622" s="5">
        <f>'PG facts'!D37</f>
        <v>-5</v>
      </c>
      <c r="H9622" s="5">
        <f t="shared" si="300"/>
        <v>0.26402699568639459</v>
      </c>
      <c r="I9622" s="5">
        <f t="shared" si="301"/>
        <v>2.5691778630838047</v>
      </c>
    </row>
    <row r="9623" spans="1:9" ht="25" customHeight="1">
      <c r="A9623" s="1"/>
      <c r="B9623" s="1">
        <v>425</v>
      </c>
      <c r="C9623" s="13" t="s">
        <v>47</v>
      </c>
      <c r="D9623" s="4">
        <v>45107</v>
      </c>
      <c r="E9623" s="4">
        <v>45135</v>
      </c>
      <c r="F9623" s="5">
        <v>-0.38380425982749156</v>
      </c>
      <c r="G9623" s="5">
        <f>'PG facts'!D44</f>
        <v>-2</v>
      </c>
      <c r="H9623" s="5">
        <f t="shared" si="300"/>
        <v>0.14730570986172864</v>
      </c>
      <c r="I9623" s="5">
        <f t="shared" si="301"/>
        <v>0.76760851965498311</v>
      </c>
    </row>
    <row r="9624" spans="1:9" ht="25" customHeight="1">
      <c r="A9624" s="1"/>
      <c r="B9624" s="1">
        <v>425</v>
      </c>
      <c r="C9624" s="13" t="s">
        <v>47</v>
      </c>
      <c r="D9624" s="4">
        <v>45199</v>
      </c>
      <c r="E9624" s="4">
        <v>45217</v>
      </c>
      <c r="F9624" s="5">
        <v>1.1893013232362026</v>
      </c>
      <c r="G9624" s="5">
        <f>'PG facts'!D51</f>
        <v>0</v>
      </c>
      <c r="H9624" s="5">
        <f t="shared" si="300"/>
        <v>1.4144376374513825</v>
      </c>
      <c r="I9624" s="5">
        <f t="shared" si="301"/>
        <v>0</v>
      </c>
    </row>
    <row r="9625" spans="1:9" ht="25" customHeight="1">
      <c r="A9625" s="1"/>
      <c r="B9625" s="1">
        <v>425</v>
      </c>
      <c r="C9625" s="13" t="s">
        <v>47</v>
      </c>
      <c r="D9625" s="4">
        <v>45291</v>
      </c>
      <c r="E9625" s="4">
        <v>45314</v>
      </c>
      <c r="F9625" s="5">
        <v>2.2255192878338326</v>
      </c>
      <c r="G9625" s="5">
        <f>'PG facts'!D58</f>
        <v>1</v>
      </c>
      <c r="H9625" s="5">
        <f t="shared" si="300"/>
        <v>4.9529361005204091</v>
      </c>
      <c r="I9625" s="5">
        <f t="shared" si="301"/>
        <v>2.2255192878338326</v>
      </c>
    </row>
    <row r="9626" spans="1:9" ht="25" customHeight="1">
      <c r="A9626" s="1"/>
      <c r="B9626" s="1">
        <v>425</v>
      </c>
      <c r="C9626" s="13" t="s">
        <v>47</v>
      </c>
      <c r="D9626" s="4">
        <v>45382</v>
      </c>
      <c r="E9626" s="4">
        <v>45401</v>
      </c>
      <c r="F9626" s="5">
        <v>1.3726160091641626</v>
      </c>
      <c r="G9626" s="5">
        <f>'PG facts'!D65</f>
        <v>1</v>
      </c>
      <c r="H9626" s="5">
        <f t="shared" si="300"/>
        <v>1.8840747086137526</v>
      </c>
      <c r="I9626" s="5">
        <f t="shared" si="301"/>
        <v>1.3726160091641626</v>
      </c>
    </row>
    <row r="9627" spans="1:9" ht="25" customHeight="1">
      <c r="A9627" s="1"/>
      <c r="B9627" s="1">
        <v>425</v>
      </c>
      <c r="C9627" s="13" t="s">
        <v>47</v>
      </c>
      <c r="D9627" s="4">
        <v>45473</v>
      </c>
      <c r="E9627" s="4">
        <v>45503</v>
      </c>
      <c r="F9627" s="5">
        <v>2.2805943792830297</v>
      </c>
      <c r="G9627" s="5">
        <f>'PG facts'!D72</f>
        <v>3</v>
      </c>
      <c r="H9627" s="5">
        <f t="shared" si="300"/>
        <v>5.2011107228173472</v>
      </c>
      <c r="I9627" s="5">
        <f t="shared" si="301"/>
        <v>6.841783137849089</v>
      </c>
    </row>
    <row r="9628" spans="1:9" ht="25" customHeight="1">
      <c r="A9628" s="1"/>
      <c r="B9628" s="1">
        <v>425</v>
      </c>
      <c r="C9628" s="13" t="s">
        <v>47</v>
      </c>
      <c r="D9628" s="4">
        <v>45565</v>
      </c>
      <c r="E9628" s="4">
        <v>45583</v>
      </c>
      <c r="F9628" s="5">
        <v>2.6501995362399722</v>
      </c>
      <c r="G9628" s="5">
        <f>'PG facts'!D79</f>
        <v>1</v>
      </c>
      <c r="H9628" s="5">
        <f t="shared" si="300"/>
        <v>7.0235575818865632</v>
      </c>
      <c r="I9628" s="5">
        <f t="shared" si="301"/>
        <v>2.6501995362399722</v>
      </c>
    </row>
    <row r="9629" spans="1:9" ht="25" customHeight="1">
      <c r="A9629" s="1"/>
      <c r="B9629" s="1">
        <v>425</v>
      </c>
      <c r="C9629" s="13" t="s">
        <v>47</v>
      </c>
      <c r="D9629" s="4">
        <v>45657</v>
      </c>
      <c r="E9629" s="4">
        <v>45679</v>
      </c>
      <c r="F9629" s="5">
        <v>2.7872397144634409</v>
      </c>
      <c r="G9629" s="5">
        <f>'PG facts'!D86</f>
        <v>2</v>
      </c>
      <c r="H9629" s="5">
        <f t="shared" si="300"/>
        <v>7.7687052258822433</v>
      </c>
      <c r="I9629" s="5">
        <f t="shared" si="301"/>
        <v>5.5744794289268818</v>
      </c>
    </row>
    <row r="9630" spans="1:9" ht="25" customHeight="1">
      <c r="A9630" s="1"/>
      <c r="B9630" s="1">
        <v>425</v>
      </c>
      <c r="C9630" s="13" t="s">
        <v>47</v>
      </c>
      <c r="D9630" s="4">
        <v>45747</v>
      </c>
      <c r="E9630" s="4">
        <v>45771</v>
      </c>
      <c r="F9630" s="5">
        <v>3.7498513143808809</v>
      </c>
      <c r="G9630" s="5">
        <f>'PG facts'!D93</f>
        <v>0</v>
      </c>
      <c r="H9630" s="5">
        <f t="shared" si="300"/>
        <v>14.06138487996402</v>
      </c>
      <c r="I9630" s="5">
        <f t="shared" si="301"/>
        <v>0</v>
      </c>
    </row>
    <row r="9631" spans="1:9" ht="25" customHeight="1">
      <c r="A9631" s="1"/>
      <c r="B9631" s="1">
        <v>425</v>
      </c>
      <c r="C9631" s="13" t="s">
        <v>47</v>
      </c>
      <c r="D9631" s="4">
        <v>45838</v>
      </c>
      <c r="E9631" s="4">
        <v>45867</v>
      </c>
      <c r="F9631" s="5">
        <v>3.2332744751814912</v>
      </c>
      <c r="G9631" s="5">
        <f>'PG facts'!D100</f>
        <v>0</v>
      </c>
      <c r="H9631" s="5">
        <f t="shared" si="300"/>
        <v>10.454063831860148</v>
      </c>
      <c r="I9631" s="5">
        <f t="shared" si="301"/>
        <v>0</v>
      </c>
    </row>
    <row r="9632" spans="1:9" ht="25" customHeight="1">
      <c r="A9632" s="1"/>
      <c r="B9632" s="1">
        <v>425</v>
      </c>
      <c r="C9632" s="13" t="s">
        <v>47</v>
      </c>
      <c r="D9632" s="4">
        <v>45930</v>
      </c>
      <c r="E9632" s="4">
        <v>45954</v>
      </c>
      <c r="F9632" s="5">
        <v>2.9967230915401322</v>
      </c>
      <c r="G9632" s="5">
        <f>'PG facts'!D107</f>
        <v>-2</v>
      </c>
      <c r="H9632" s="5">
        <f t="shared" si="300"/>
        <v>8.9803492873698474</v>
      </c>
      <c r="I9632" s="5">
        <f t="shared" si="301"/>
        <v>-5.9934461830802643</v>
      </c>
    </row>
    <row r="9633" spans="1:9" ht="25" customHeight="1">
      <c r="A9633" s="1"/>
      <c r="B9633" s="1">
        <v>425</v>
      </c>
      <c r="C9633" s="13" t="s">
        <v>47</v>
      </c>
      <c r="D9633" s="4">
        <v>46022</v>
      </c>
      <c r="E9633" s="4">
        <v>46045</v>
      </c>
      <c r="F9633" s="5">
        <v>2.1478108850594646</v>
      </c>
      <c r="G9633" s="5">
        <f>'PG facts'!D114</f>
        <v>0</v>
      </c>
      <c r="H9633" s="5">
        <f t="shared" si="300"/>
        <v>4.6130915979799205</v>
      </c>
      <c r="I9633" s="5">
        <f t="shared" si="301"/>
        <v>0</v>
      </c>
    </row>
    <row r="9634" spans="1:9" ht="25" customHeight="1">
      <c r="A9634" s="1"/>
      <c r="B9634" s="1">
        <v>425</v>
      </c>
      <c r="C9634" s="13" t="s">
        <v>50</v>
      </c>
      <c r="D9634" s="4">
        <v>44742</v>
      </c>
      <c r="E9634" s="4">
        <v>44771</v>
      </c>
      <c r="F9634" s="5">
        <v>3.5989104881054779</v>
      </c>
      <c r="G9634" s="5">
        <f>'PG facts'!D16</f>
        <v>-1</v>
      </c>
      <c r="H9634" s="5">
        <f t="shared" si="300"/>
        <v>12.952156701395609</v>
      </c>
      <c r="I9634" s="5">
        <f t="shared" si="301"/>
        <v>-3.5989104881054779</v>
      </c>
    </row>
    <row r="9635" spans="1:9" ht="25" customHeight="1">
      <c r="A9635" s="1"/>
      <c r="B9635" s="1">
        <v>425</v>
      </c>
      <c r="C9635" s="13" t="s">
        <v>50</v>
      </c>
      <c r="D9635" s="4">
        <v>44834</v>
      </c>
      <c r="E9635" s="4">
        <v>44853</v>
      </c>
      <c r="F9635" s="5">
        <v>-3.7966210073037132E-2</v>
      </c>
      <c r="G9635" s="5">
        <f>'PG facts'!D23</f>
        <v>-4</v>
      </c>
      <c r="H9635" s="5">
        <f t="shared" si="300"/>
        <v>1.4414331073099862E-3</v>
      </c>
      <c r="I9635" s="5">
        <f t="shared" si="301"/>
        <v>0.15186484029214853</v>
      </c>
    </row>
    <row r="9636" spans="1:9" ht="25" customHeight="1">
      <c r="A9636" s="1"/>
      <c r="B9636" s="1">
        <v>425</v>
      </c>
      <c r="C9636" s="13" t="s">
        <v>50</v>
      </c>
      <c r="D9636" s="4">
        <v>44926</v>
      </c>
      <c r="E9636" s="4">
        <v>44945</v>
      </c>
      <c r="F9636" s="5">
        <v>-0.97428175390660288</v>
      </c>
      <c r="G9636" s="5">
        <f>'PG facts'!D30</f>
        <v>-7</v>
      </c>
      <c r="H9636" s="5">
        <f t="shared" si="300"/>
        <v>0.94922493599532631</v>
      </c>
      <c r="I9636" s="5">
        <f t="shared" si="301"/>
        <v>6.8199722773462206</v>
      </c>
    </row>
    <row r="9637" spans="1:9" ht="25" customHeight="1">
      <c r="A9637" s="1"/>
      <c r="B9637" s="1">
        <v>425</v>
      </c>
      <c r="C9637" s="13" t="s">
        <v>50</v>
      </c>
      <c r="D9637" s="4">
        <v>45016</v>
      </c>
      <c r="E9637" s="4">
        <v>45037</v>
      </c>
      <c r="F9637" s="5">
        <v>-1.7083333333333339</v>
      </c>
      <c r="G9637" s="5">
        <f>'PG facts'!D37</f>
        <v>-5</v>
      </c>
      <c r="H9637" s="5">
        <f t="shared" si="300"/>
        <v>2.9184027777777799</v>
      </c>
      <c r="I9637" s="5">
        <f t="shared" si="301"/>
        <v>8.5416666666666696</v>
      </c>
    </row>
    <row r="9638" spans="1:9" ht="25" customHeight="1">
      <c r="A9638" s="1"/>
      <c r="B9638" s="1">
        <v>425</v>
      </c>
      <c r="C9638" s="13" t="s">
        <v>50</v>
      </c>
      <c r="D9638" s="4">
        <v>45107</v>
      </c>
      <c r="E9638" s="4">
        <v>45135</v>
      </c>
      <c r="F9638" s="5">
        <v>-0.51383557261676094</v>
      </c>
      <c r="G9638" s="5">
        <f>'PG facts'!D44</f>
        <v>-2</v>
      </c>
      <c r="H9638" s="5">
        <f t="shared" si="300"/>
        <v>0.26402699568639459</v>
      </c>
      <c r="I9638" s="5">
        <f t="shared" si="301"/>
        <v>1.0276711452335219</v>
      </c>
    </row>
    <row r="9639" spans="1:9" ht="25" customHeight="1">
      <c r="A9639" s="1"/>
      <c r="B9639" s="1">
        <v>425</v>
      </c>
      <c r="C9639" s="13" t="s">
        <v>50</v>
      </c>
      <c r="D9639" s="4">
        <v>45199</v>
      </c>
      <c r="E9639" s="4">
        <v>45217</v>
      </c>
      <c r="F9639" s="5">
        <v>-0.38380425982749156</v>
      </c>
      <c r="G9639" s="5">
        <f>'PG facts'!D51</f>
        <v>0</v>
      </c>
      <c r="H9639" s="5">
        <f t="shared" si="300"/>
        <v>0.14730570986172864</v>
      </c>
      <c r="I9639" s="5">
        <f t="shared" si="301"/>
        <v>0</v>
      </c>
    </row>
    <row r="9640" spans="1:9" ht="25" customHeight="1">
      <c r="A9640" s="1"/>
      <c r="B9640" s="1">
        <v>425</v>
      </c>
      <c r="C9640" s="13" t="s">
        <v>50</v>
      </c>
      <c r="D9640" s="4">
        <v>45291</v>
      </c>
      <c r="E9640" s="4">
        <v>45314</v>
      </c>
      <c r="F9640" s="5">
        <v>1.1893013232362026</v>
      </c>
      <c r="G9640" s="5">
        <f>'PG facts'!D58</f>
        <v>1</v>
      </c>
      <c r="H9640" s="5">
        <f t="shared" si="300"/>
        <v>1.4144376374513825</v>
      </c>
      <c r="I9640" s="5">
        <f t="shared" si="301"/>
        <v>1.1893013232362026</v>
      </c>
    </row>
    <row r="9641" spans="1:9" ht="25" customHeight="1">
      <c r="A9641" s="1"/>
      <c r="B9641" s="1">
        <v>425</v>
      </c>
      <c r="C9641" s="13" t="s">
        <v>50</v>
      </c>
      <c r="D9641" s="4">
        <v>45382</v>
      </c>
      <c r="E9641" s="4">
        <v>45401</v>
      </c>
      <c r="F9641" s="5">
        <v>2.2255192878338326</v>
      </c>
      <c r="G9641" s="5">
        <f>'PG facts'!D65</f>
        <v>1</v>
      </c>
      <c r="H9641" s="5">
        <f t="shared" si="300"/>
        <v>4.9529361005204091</v>
      </c>
      <c r="I9641" s="5">
        <f t="shared" si="301"/>
        <v>2.2255192878338326</v>
      </c>
    </row>
    <row r="9642" spans="1:9" ht="25" customHeight="1">
      <c r="A9642" s="1"/>
      <c r="B9642" s="1">
        <v>425</v>
      </c>
      <c r="C9642" s="13" t="s">
        <v>50</v>
      </c>
      <c r="D9642" s="4">
        <v>45473</v>
      </c>
      <c r="E9642" s="4">
        <v>45503</v>
      </c>
      <c r="F9642" s="5">
        <v>1.3726160091641626</v>
      </c>
      <c r="G9642" s="5">
        <f>'PG facts'!D72</f>
        <v>3</v>
      </c>
      <c r="H9642" s="5">
        <f t="shared" si="300"/>
        <v>1.8840747086137526</v>
      </c>
      <c r="I9642" s="5">
        <f t="shared" si="301"/>
        <v>4.1178480274924878</v>
      </c>
    </row>
    <row r="9643" spans="1:9" ht="25" customHeight="1">
      <c r="A9643" s="1"/>
      <c r="B9643" s="1">
        <v>425</v>
      </c>
      <c r="C9643" s="13" t="s">
        <v>50</v>
      </c>
      <c r="D9643" s="4">
        <v>45565</v>
      </c>
      <c r="E9643" s="4">
        <v>45583</v>
      </c>
      <c r="F9643" s="5">
        <v>2.2805943792830297</v>
      </c>
      <c r="G9643" s="5">
        <f>'PG facts'!D79</f>
        <v>1</v>
      </c>
      <c r="H9643" s="5">
        <f t="shared" si="300"/>
        <v>5.2011107228173472</v>
      </c>
      <c r="I9643" s="5">
        <f t="shared" si="301"/>
        <v>2.2805943792830297</v>
      </c>
    </row>
    <row r="9644" spans="1:9" ht="25" customHeight="1">
      <c r="A9644" s="1"/>
      <c r="B9644" s="1">
        <v>425</v>
      </c>
      <c r="C9644" s="13" t="s">
        <v>50</v>
      </c>
      <c r="D9644" s="4">
        <v>45657</v>
      </c>
      <c r="E9644" s="4">
        <v>45679</v>
      </c>
      <c r="F9644" s="5">
        <v>2.6501995362399722</v>
      </c>
      <c r="G9644" s="5">
        <f>'PG facts'!D86</f>
        <v>2</v>
      </c>
      <c r="H9644" s="5">
        <f t="shared" si="300"/>
        <v>7.0235575818865632</v>
      </c>
      <c r="I9644" s="5">
        <f t="shared" si="301"/>
        <v>5.3003990724799444</v>
      </c>
    </row>
    <row r="9645" spans="1:9" ht="25" customHeight="1">
      <c r="A9645" s="1"/>
      <c r="B9645" s="1">
        <v>425</v>
      </c>
      <c r="C9645" s="13" t="s">
        <v>50</v>
      </c>
      <c r="D9645" s="4">
        <v>45747</v>
      </c>
      <c r="E9645" s="4">
        <v>45771</v>
      </c>
      <c r="F9645" s="5">
        <v>2.7872397144634409</v>
      </c>
      <c r="G9645" s="5">
        <f>'PG facts'!D93</f>
        <v>0</v>
      </c>
      <c r="H9645" s="5">
        <f t="shared" si="300"/>
        <v>7.7687052258822433</v>
      </c>
      <c r="I9645" s="5">
        <f t="shared" si="301"/>
        <v>0</v>
      </c>
    </row>
    <row r="9646" spans="1:9" ht="25" customHeight="1">
      <c r="A9646" s="1"/>
      <c r="B9646" s="1">
        <v>425</v>
      </c>
      <c r="C9646" s="13" t="s">
        <v>50</v>
      </c>
      <c r="D9646" s="4">
        <v>45838</v>
      </c>
      <c r="E9646" s="4">
        <v>45867</v>
      </c>
      <c r="F9646" s="5">
        <v>3.7498513143808809</v>
      </c>
      <c r="G9646" s="5">
        <f>'PG facts'!D100</f>
        <v>0</v>
      </c>
      <c r="H9646" s="5">
        <f t="shared" si="300"/>
        <v>14.06138487996402</v>
      </c>
      <c r="I9646" s="5">
        <f t="shared" si="301"/>
        <v>0</v>
      </c>
    </row>
    <row r="9647" spans="1:9" ht="25" customHeight="1">
      <c r="A9647" s="1"/>
      <c r="B9647" s="1">
        <v>425</v>
      </c>
      <c r="C9647" s="13" t="s">
        <v>50</v>
      </c>
      <c r="D9647" s="4">
        <v>45930</v>
      </c>
      <c r="E9647" s="4">
        <v>45954</v>
      </c>
      <c r="F9647" s="5">
        <v>3.2332744751814912</v>
      </c>
      <c r="G9647" s="5">
        <f>'PG facts'!D107</f>
        <v>-2</v>
      </c>
      <c r="H9647" s="5">
        <f t="shared" si="300"/>
        <v>10.454063831860148</v>
      </c>
      <c r="I9647" s="5">
        <f t="shared" si="301"/>
        <v>-6.4665489503629825</v>
      </c>
    </row>
    <row r="9648" spans="1:9" ht="25" customHeight="1">
      <c r="A9648" s="1"/>
      <c r="B9648" s="1">
        <v>425</v>
      </c>
      <c r="C9648" s="13" t="s">
        <v>50</v>
      </c>
      <c r="D9648" s="4">
        <v>46022</v>
      </c>
      <c r="E9648" s="4">
        <v>46045</v>
      </c>
      <c r="F9648" s="5">
        <v>2.9967230915401322</v>
      </c>
      <c r="G9648" s="5">
        <f>'PG facts'!D114</f>
        <v>0</v>
      </c>
      <c r="H9648" s="5">
        <f t="shared" si="300"/>
        <v>8.9803492873698474</v>
      </c>
      <c r="I9648" s="5">
        <f t="shared" si="301"/>
        <v>0</v>
      </c>
    </row>
    <row r="9649" spans="1:9" ht="25" customHeight="1">
      <c r="A9649" s="1"/>
      <c r="B9649" s="1">
        <v>426</v>
      </c>
      <c r="C9649" s="13" t="s">
        <v>47</v>
      </c>
      <c r="D9649" s="4">
        <v>44651</v>
      </c>
      <c r="E9649" s="4">
        <v>44671</v>
      </c>
      <c r="F9649" s="5">
        <v>3.5989104881054779</v>
      </c>
      <c r="G9649" s="5">
        <f>'PG facts'!D9</f>
        <v>5</v>
      </c>
      <c r="H9649" s="5">
        <f t="shared" si="300"/>
        <v>12.952156701395609</v>
      </c>
      <c r="I9649" s="5">
        <f t="shared" si="301"/>
        <v>17.994552440527389</v>
      </c>
    </row>
    <row r="9650" spans="1:9" ht="25" customHeight="1">
      <c r="A9650" s="1"/>
      <c r="B9650" s="1">
        <v>426</v>
      </c>
      <c r="C9650" s="13" t="s">
        <v>47</v>
      </c>
      <c r="D9650" s="4">
        <v>44742</v>
      </c>
      <c r="E9650" s="4">
        <v>44771</v>
      </c>
      <c r="F9650" s="5">
        <v>-3.7966210073037132E-2</v>
      </c>
      <c r="G9650" s="5">
        <f>'PG facts'!D16</f>
        <v>-1</v>
      </c>
      <c r="H9650" s="5">
        <f t="shared" si="300"/>
        <v>1.4414331073099862E-3</v>
      </c>
      <c r="I9650" s="5">
        <f t="shared" si="301"/>
        <v>3.7966210073037132E-2</v>
      </c>
    </row>
    <row r="9651" spans="1:9" ht="25" customHeight="1">
      <c r="A9651" s="1"/>
      <c r="B9651" s="1">
        <v>426</v>
      </c>
      <c r="C9651" s="13" t="s">
        <v>47</v>
      </c>
      <c r="D9651" s="4">
        <v>44834</v>
      </c>
      <c r="E9651" s="4">
        <v>44853</v>
      </c>
      <c r="F9651" s="5">
        <v>-0.97428175390660288</v>
      </c>
      <c r="G9651" s="5">
        <f>'PG facts'!D23</f>
        <v>-4</v>
      </c>
      <c r="H9651" s="5">
        <f t="shared" si="300"/>
        <v>0.94922493599532631</v>
      </c>
      <c r="I9651" s="5">
        <f t="shared" si="301"/>
        <v>3.8971270156264115</v>
      </c>
    </row>
    <row r="9652" spans="1:9" ht="25" customHeight="1">
      <c r="A9652" s="1"/>
      <c r="B9652" s="1">
        <v>426</v>
      </c>
      <c r="C9652" s="13" t="s">
        <v>47</v>
      </c>
      <c r="D9652" s="4">
        <v>44926</v>
      </c>
      <c r="E9652" s="4">
        <v>44945</v>
      </c>
      <c r="F9652" s="5">
        <v>-1.7083333333333339</v>
      </c>
      <c r="G9652" s="5">
        <f>'PG facts'!D30</f>
        <v>-7</v>
      </c>
      <c r="H9652" s="5">
        <f t="shared" si="300"/>
        <v>2.9184027777777799</v>
      </c>
      <c r="I9652" s="5">
        <f t="shared" si="301"/>
        <v>11.958333333333337</v>
      </c>
    </row>
    <row r="9653" spans="1:9" ht="25" customHeight="1">
      <c r="A9653" s="1"/>
      <c r="B9653" s="1">
        <v>426</v>
      </c>
      <c r="C9653" s="13" t="s">
        <v>47</v>
      </c>
      <c r="D9653" s="4">
        <v>45016</v>
      </c>
      <c r="E9653" s="4">
        <v>45037</v>
      </c>
      <c r="F9653" s="5">
        <v>-0.51383557261676094</v>
      </c>
      <c r="G9653" s="5">
        <f>'PG facts'!D37</f>
        <v>-5</v>
      </c>
      <c r="H9653" s="5">
        <f t="shared" si="300"/>
        <v>0.26402699568639459</v>
      </c>
      <c r="I9653" s="5">
        <f t="shared" si="301"/>
        <v>2.5691778630838047</v>
      </c>
    </row>
    <row r="9654" spans="1:9" ht="25" customHeight="1">
      <c r="A9654" s="1"/>
      <c r="B9654" s="1">
        <v>426</v>
      </c>
      <c r="C9654" s="13" t="s">
        <v>47</v>
      </c>
      <c r="D9654" s="4">
        <v>45107</v>
      </c>
      <c r="E9654" s="4">
        <v>45135</v>
      </c>
      <c r="F9654" s="5">
        <v>-0.38380425982749156</v>
      </c>
      <c r="G9654" s="5">
        <f>'PG facts'!D44</f>
        <v>-2</v>
      </c>
      <c r="H9654" s="5">
        <f t="shared" si="300"/>
        <v>0.14730570986172864</v>
      </c>
      <c r="I9654" s="5">
        <f t="shared" si="301"/>
        <v>0.76760851965498311</v>
      </c>
    </row>
    <row r="9655" spans="1:9" ht="25" customHeight="1">
      <c r="A9655" s="1"/>
      <c r="B9655" s="1">
        <v>426</v>
      </c>
      <c r="C9655" s="13" t="s">
        <v>47</v>
      </c>
      <c r="D9655" s="4">
        <v>45199</v>
      </c>
      <c r="E9655" s="4">
        <v>45217</v>
      </c>
      <c r="F9655" s="5">
        <v>1.1893013232362026</v>
      </c>
      <c r="G9655" s="5">
        <f>'PG facts'!D51</f>
        <v>0</v>
      </c>
      <c r="H9655" s="5">
        <f t="shared" si="300"/>
        <v>1.4144376374513825</v>
      </c>
      <c r="I9655" s="5">
        <f t="shared" si="301"/>
        <v>0</v>
      </c>
    </row>
    <row r="9656" spans="1:9" ht="25" customHeight="1">
      <c r="A9656" s="1"/>
      <c r="B9656" s="1">
        <v>426</v>
      </c>
      <c r="C9656" s="13" t="s">
        <v>47</v>
      </c>
      <c r="D9656" s="4">
        <v>45291</v>
      </c>
      <c r="E9656" s="4">
        <v>45314</v>
      </c>
      <c r="F9656" s="5">
        <v>2.2255192878338326</v>
      </c>
      <c r="G9656" s="5">
        <f>'PG facts'!D58</f>
        <v>1</v>
      </c>
      <c r="H9656" s="5">
        <f t="shared" si="300"/>
        <v>4.9529361005204091</v>
      </c>
      <c r="I9656" s="5">
        <f t="shared" si="301"/>
        <v>2.2255192878338326</v>
      </c>
    </row>
    <row r="9657" spans="1:9" ht="25" customHeight="1">
      <c r="A9657" s="1"/>
      <c r="B9657" s="1">
        <v>426</v>
      </c>
      <c r="C9657" s="13" t="s">
        <v>47</v>
      </c>
      <c r="D9657" s="4">
        <v>45382</v>
      </c>
      <c r="E9657" s="4">
        <v>45401</v>
      </c>
      <c r="F9657" s="5">
        <v>1.3726160091641626</v>
      </c>
      <c r="G9657" s="5">
        <f>'PG facts'!D65</f>
        <v>1</v>
      </c>
      <c r="H9657" s="5">
        <f t="shared" si="300"/>
        <v>1.8840747086137526</v>
      </c>
      <c r="I9657" s="5">
        <f t="shared" si="301"/>
        <v>1.3726160091641626</v>
      </c>
    </row>
    <row r="9658" spans="1:9" ht="25" customHeight="1">
      <c r="A9658" s="1"/>
      <c r="B9658" s="1">
        <v>426</v>
      </c>
      <c r="C9658" s="13" t="s">
        <v>47</v>
      </c>
      <c r="D9658" s="4">
        <v>45473</v>
      </c>
      <c r="E9658" s="4">
        <v>45503</v>
      </c>
      <c r="F9658" s="5">
        <v>2.2805943792830297</v>
      </c>
      <c r="G9658" s="5">
        <f>'PG facts'!D72</f>
        <v>3</v>
      </c>
      <c r="H9658" s="5">
        <f t="shared" si="300"/>
        <v>5.2011107228173472</v>
      </c>
      <c r="I9658" s="5">
        <f t="shared" si="301"/>
        <v>6.841783137849089</v>
      </c>
    </row>
    <row r="9659" spans="1:9" ht="25" customHeight="1">
      <c r="A9659" s="1"/>
      <c r="B9659" s="1">
        <v>426</v>
      </c>
      <c r="C9659" s="13" t="s">
        <v>47</v>
      </c>
      <c r="D9659" s="4">
        <v>45565</v>
      </c>
      <c r="E9659" s="4">
        <v>45583</v>
      </c>
      <c r="F9659" s="5">
        <v>2.6501995362399722</v>
      </c>
      <c r="G9659" s="5">
        <f>'PG facts'!D79</f>
        <v>1</v>
      </c>
      <c r="H9659" s="5">
        <f t="shared" si="300"/>
        <v>7.0235575818865632</v>
      </c>
      <c r="I9659" s="5">
        <f t="shared" si="301"/>
        <v>2.6501995362399722</v>
      </c>
    </row>
    <row r="9660" spans="1:9" ht="25" customHeight="1">
      <c r="A9660" s="1"/>
      <c r="B9660" s="1">
        <v>426</v>
      </c>
      <c r="C9660" s="13" t="s">
        <v>47</v>
      </c>
      <c r="D9660" s="4">
        <v>45657</v>
      </c>
      <c r="E9660" s="4">
        <v>45679</v>
      </c>
      <c r="F9660" s="5">
        <v>2.7872397144634409</v>
      </c>
      <c r="G9660" s="5">
        <f>'PG facts'!D86</f>
        <v>2</v>
      </c>
      <c r="H9660" s="5">
        <f t="shared" si="300"/>
        <v>7.7687052258822433</v>
      </c>
      <c r="I9660" s="5">
        <f t="shared" si="301"/>
        <v>5.5744794289268818</v>
      </c>
    </row>
    <row r="9661" spans="1:9" ht="25" customHeight="1">
      <c r="A9661" s="1"/>
      <c r="B9661" s="1">
        <v>426</v>
      </c>
      <c r="C9661" s="13" t="s">
        <v>47</v>
      </c>
      <c r="D9661" s="4">
        <v>45747</v>
      </c>
      <c r="E9661" s="4">
        <v>45771</v>
      </c>
      <c r="F9661" s="5">
        <v>3.7498513143808809</v>
      </c>
      <c r="G9661" s="5">
        <f>'PG facts'!D93</f>
        <v>0</v>
      </c>
      <c r="H9661" s="5">
        <f t="shared" si="300"/>
        <v>14.06138487996402</v>
      </c>
      <c r="I9661" s="5">
        <f t="shared" si="301"/>
        <v>0</v>
      </c>
    </row>
    <row r="9662" spans="1:9" ht="25" customHeight="1">
      <c r="A9662" s="1"/>
      <c r="B9662" s="1">
        <v>426</v>
      </c>
      <c r="C9662" s="13" t="s">
        <v>47</v>
      </c>
      <c r="D9662" s="4">
        <v>45838</v>
      </c>
      <c r="E9662" s="4">
        <v>45867</v>
      </c>
      <c r="F9662" s="5">
        <v>3.2332744751814912</v>
      </c>
      <c r="G9662" s="5">
        <f>'PG facts'!D100</f>
        <v>0</v>
      </c>
      <c r="H9662" s="5">
        <f t="shared" si="300"/>
        <v>10.454063831860148</v>
      </c>
      <c r="I9662" s="5">
        <f t="shared" si="301"/>
        <v>0</v>
      </c>
    </row>
    <row r="9663" spans="1:9" ht="25" customHeight="1">
      <c r="A9663" s="1"/>
      <c r="B9663" s="1">
        <v>426</v>
      </c>
      <c r="C9663" s="13" t="s">
        <v>47</v>
      </c>
      <c r="D9663" s="4">
        <v>45930</v>
      </c>
      <c r="E9663" s="4">
        <v>45954</v>
      </c>
      <c r="F9663" s="5">
        <v>2.9967230915401322</v>
      </c>
      <c r="G9663" s="5">
        <f>'PG facts'!D107</f>
        <v>-2</v>
      </c>
      <c r="H9663" s="5">
        <f t="shared" si="300"/>
        <v>8.9803492873698474</v>
      </c>
      <c r="I9663" s="5">
        <f t="shared" si="301"/>
        <v>-5.9934461830802643</v>
      </c>
    </row>
    <row r="9664" spans="1:9" ht="25" customHeight="1">
      <c r="A9664" s="1"/>
      <c r="B9664" s="1">
        <v>426</v>
      </c>
      <c r="C9664" s="13" t="s">
        <v>47</v>
      </c>
      <c r="D9664" s="4">
        <v>46022</v>
      </c>
      <c r="E9664" s="4">
        <v>46045</v>
      </c>
      <c r="F9664" s="5">
        <v>2.1478108850594646</v>
      </c>
      <c r="G9664" s="5">
        <f>'PG facts'!D114</f>
        <v>0</v>
      </c>
      <c r="H9664" s="5">
        <f t="shared" si="300"/>
        <v>4.6130915979799205</v>
      </c>
      <c r="I9664" s="5">
        <f t="shared" si="301"/>
        <v>0</v>
      </c>
    </row>
    <row r="9665" spans="1:9" ht="25" customHeight="1">
      <c r="A9665" s="1"/>
      <c r="B9665" s="1">
        <v>426</v>
      </c>
      <c r="C9665" s="13" t="s">
        <v>50</v>
      </c>
      <c r="D9665" s="4">
        <v>44742</v>
      </c>
      <c r="E9665" s="4">
        <v>44771</v>
      </c>
      <c r="F9665" s="5">
        <v>3.5989104881054779</v>
      </c>
      <c r="G9665" s="5">
        <f>'PG facts'!D16</f>
        <v>-1</v>
      </c>
      <c r="H9665" s="5">
        <f t="shared" si="300"/>
        <v>12.952156701395609</v>
      </c>
      <c r="I9665" s="5">
        <f t="shared" si="301"/>
        <v>-3.5989104881054779</v>
      </c>
    </row>
    <row r="9666" spans="1:9" ht="25" customHeight="1">
      <c r="A9666" s="1"/>
      <c r="B9666" s="1">
        <v>426</v>
      </c>
      <c r="C9666" s="13" t="s">
        <v>50</v>
      </c>
      <c r="D9666" s="4">
        <v>44834</v>
      </c>
      <c r="E9666" s="4">
        <v>44853</v>
      </c>
      <c r="F9666" s="5">
        <v>-3.7966210073037132E-2</v>
      </c>
      <c r="G9666" s="5">
        <f>'PG facts'!D23</f>
        <v>-4</v>
      </c>
      <c r="H9666" s="5">
        <f t="shared" si="300"/>
        <v>1.4414331073099862E-3</v>
      </c>
      <c r="I9666" s="5">
        <f t="shared" si="301"/>
        <v>0.15186484029214853</v>
      </c>
    </row>
    <row r="9667" spans="1:9" ht="25" customHeight="1">
      <c r="A9667" s="1"/>
      <c r="B9667" s="1">
        <v>426</v>
      </c>
      <c r="C9667" s="13" t="s">
        <v>50</v>
      </c>
      <c r="D9667" s="4">
        <v>44926</v>
      </c>
      <c r="E9667" s="4">
        <v>44945</v>
      </c>
      <c r="F9667" s="5">
        <v>-0.97428175390660288</v>
      </c>
      <c r="G9667" s="5">
        <f>'PG facts'!D30</f>
        <v>-7</v>
      </c>
      <c r="H9667" s="5">
        <f t="shared" si="300"/>
        <v>0.94922493599532631</v>
      </c>
      <c r="I9667" s="5">
        <f t="shared" si="301"/>
        <v>6.8199722773462206</v>
      </c>
    </row>
    <row r="9668" spans="1:9" ht="25" customHeight="1">
      <c r="A9668" s="1"/>
      <c r="B9668" s="1">
        <v>426</v>
      </c>
      <c r="C9668" s="13" t="s">
        <v>50</v>
      </c>
      <c r="D9668" s="4">
        <v>45016</v>
      </c>
      <c r="E9668" s="4">
        <v>45037</v>
      </c>
      <c r="F9668" s="5">
        <v>-1.7083333333333339</v>
      </c>
      <c r="G9668" s="5">
        <f>'PG facts'!D37</f>
        <v>-5</v>
      </c>
      <c r="H9668" s="5">
        <f t="shared" si="300"/>
        <v>2.9184027777777799</v>
      </c>
      <c r="I9668" s="5">
        <f t="shared" si="301"/>
        <v>8.5416666666666696</v>
      </c>
    </row>
    <row r="9669" spans="1:9" ht="25" customHeight="1">
      <c r="A9669" s="1"/>
      <c r="B9669" s="1">
        <v>426</v>
      </c>
      <c r="C9669" s="13" t="s">
        <v>50</v>
      </c>
      <c r="D9669" s="4">
        <v>45107</v>
      </c>
      <c r="E9669" s="4">
        <v>45135</v>
      </c>
      <c r="F9669" s="5">
        <v>-0.51383557261676094</v>
      </c>
      <c r="G9669" s="5">
        <f>'PG facts'!D44</f>
        <v>-2</v>
      </c>
      <c r="H9669" s="5">
        <f t="shared" si="300"/>
        <v>0.26402699568639459</v>
      </c>
      <c r="I9669" s="5">
        <f t="shared" si="301"/>
        <v>1.0276711452335219</v>
      </c>
    </row>
    <row r="9670" spans="1:9" ht="25" customHeight="1">
      <c r="A9670" s="1"/>
      <c r="B9670" s="1">
        <v>426</v>
      </c>
      <c r="C9670" s="13" t="s">
        <v>50</v>
      </c>
      <c r="D9670" s="4">
        <v>45199</v>
      </c>
      <c r="E9670" s="4">
        <v>45217</v>
      </c>
      <c r="F9670" s="5">
        <v>-0.38380425982749156</v>
      </c>
      <c r="G9670" s="5">
        <f>'PG facts'!D51</f>
        <v>0</v>
      </c>
      <c r="H9670" s="5">
        <f t="shared" ref="H9670:H9733" si="302">F9670^2</f>
        <v>0.14730570986172864</v>
      </c>
      <c r="I9670" s="5">
        <f t="shared" ref="I9670:I9733" si="303">F9670*G9670</f>
        <v>0</v>
      </c>
    </row>
    <row r="9671" spans="1:9" ht="25" customHeight="1">
      <c r="A9671" s="1"/>
      <c r="B9671" s="1">
        <v>426</v>
      </c>
      <c r="C9671" s="13" t="s">
        <v>50</v>
      </c>
      <c r="D9671" s="4">
        <v>45291</v>
      </c>
      <c r="E9671" s="4">
        <v>45314</v>
      </c>
      <c r="F9671" s="5">
        <v>1.1893013232362026</v>
      </c>
      <c r="G9671" s="5">
        <f>'PG facts'!D58</f>
        <v>1</v>
      </c>
      <c r="H9671" s="5">
        <f t="shared" si="302"/>
        <v>1.4144376374513825</v>
      </c>
      <c r="I9671" s="5">
        <f t="shared" si="303"/>
        <v>1.1893013232362026</v>
      </c>
    </row>
    <row r="9672" spans="1:9" ht="25" customHeight="1">
      <c r="A9672" s="1"/>
      <c r="B9672" s="1">
        <v>426</v>
      </c>
      <c r="C9672" s="13" t="s">
        <v>50</v>
      </c>
      <c r="D9672" s="4">
        <v>45382</v>
      </c>
      <c r="E9672" s="4">
        <v>45401</v>
      </c>
      <c r="F9672" s="5">
        <v>2.2255192878338326</v>
      </c>
      <c r="G9672" s="5">
        <f>'PG facts'!D65</f>
        <v>1</v>
      </c>
      <c r="H9672" s="5">
        <f t="shared" si="302"/>
        <v>4.9529361005204091</v>
      </c>
      <c r="I9672" s="5">
        <f t="shared" si="303"/>
        <v>2.2255192878338326</v>
      </c>
    </row>
    <row r="9673" spans="1:9" ht="25" customHeight="1">
      <c r="A9673" s="1"/>
      <c r="B9673" s="1">
        <v>426</v>
      </c>
      <c r="C9673" s="13" t="s">
        <v>50</v>
      </c>
      <c r="D9673" s="4">
        <v>45473</v>
      </c>
      <c r="E9673" s="4">
        <v>45503</v>
      </c>
      <c r="F9673" s="5">
        <v>1.3726160091641626</v>
      </c>
      <c r="G9673" s="5">
        <f>'PG facts'!D72</f>
        <v>3</v>
      </c>
      <c r="H9673" s="5">
        <f t="shared" si="302"/>
        <v>1.8840747086137526</v>
      </c>
      <c r="I9673" s="5">
        <f t="shared" si="303"/>
        <v>4.1178480274924878</v>
      </c>
    </row>
    <row r="9674" spans="1:9" ht="25" customHeight="1">
      <c r="A9674" s="1"/>
      <c r="B9674" s="1">
        <v>426</v>
      </c>
      <c r="C9674" s="13" t="s">
        <v>50</v>
      </c>
      <c r="D9674" s="4">
        <v>45565</v>
      </c>
      <c r="E9674" s="4">
        <v>45583</v>
      </c>
      <c r="F9674" s="5">
        <v>2.2805943792830297</v>
      </c>
      <c r="G9674" s="5">
        <f>'PG facts'!D79</f>
        <v>1</v>
      </c>
      <c r="H9674" s="5">
        <f t="shared" si="302"/>
        <v>5.2011107228173472</v>
      </c>
      <c r="I9674" s="5">
        <f t="shared" si="303"/>
        <v>2.2805943792830297</v>
      </c>
    </row>
    <row r="9675" spans="1:9" ht="25" customHeight="1">
      <c r="A9675" s="1"/>
      <c r="B9675" s="1">
        <v>426</v>
      </c>
      <c r="C9675" s="13" t="s">
        <v>50</v>
      </c>
      <c r="D9675" s="4">
        <v>45657</v>
      </c>
      <c r="E9675" s="4">
        <v>45679</v>
      </c>
      <c r="F9675" s="5">
        <v>2.6501995362399722</v>
      </c>
      <c r="G9675" s="5">
        <f>'PG facts'!D86</f>
        <v>2</v>
      </c>
      <c r="H9675" s="5">
        <f t="shared" si="302"/>
        <v>7.0235575818865632</v>
      </c>
      <c r="I9675" s="5">
        <f t="shared" si="303"/>
        <v>5.3003990724799444</v>
      </c>
    </row>
    <row r="9676" spans="1:9" ht="25" customHeight="1">
      <c r="A9676" s="1"/>
      <c r="B9676" s="1">
        <v>426</v>
      </c>
      <c r="C9676" s="13" t="s">
        <v>50</v>
      </c>
      <c r="D9676" s="4">
        <v>45747</v>
      </c>
      <c r="E9676" s="4">
        <v>45771</v>
      </c>
      <c r="F9676" s="5">
        <v>2.7872397144634409</v>
      </c>
      <c r="G9676" s="5">
        <f>'PG facts'!D93</f>
        <v>0</v>
      </c>
      <c r="H9676" s="5">
        <f t="shared" si="302"/>
        <v>7.7687052258822433</v>
      </c>
      <c r="I9676" s="5">
        <f t="shared" si="303"/>
        <v>0</v>
      </c>
    </row>
    <row r="9677" spans="1:9" ht="25" customHeight="1">
      <c r="A9677" s="1"/>
      <c r="B9677" s="1">
        <v>426</v>
      </c>
      <c r="C9677" s="13" t="s">
        <v>50</v>
      </c>
      <c r="D9677" s="4">
        <v>45838</v>
      </c>
      <c r="E9677" s="4">
        <v>45867</v>
      </c>
      <c r="F9677" s="5">
        <v>3.7498513143808809</v>
      </c>
      <c r="G9677" s="5">
        <f>'PG facts'!D100</f>
        <v>0</v>
      </c>
      <c r="H9677" s="5">
        <f t="shared" si="302"/>
        <v>14.06138487996402</v>
      </c>
      <c r="I9677" s="5">
        <f t="shared" si="303"/>
        <v>0</v>
      </c>
    </row>
    <row r="9678" spans="1:9" ht="25" customHeight="1">
      <c r="A9678" s="1"/>
      <c r="B9678" s="1">
        <v>426</v>
      </c>
      <c r="C9678" s="13" t="s">
        <v>50</v>
      </c>
      <c r="D9678" s="4">
        <v>45930</v>
      </c>
      <c r="E9678" s="4">
        <v>45954</v>
      </c>
      <c r="F9678" s="5">
        <v>3.2332744751814912</v>
      </c>
      <c r="G9678" s="5">
        <f>'PG facts'!D107</f>
        <v>-2</v>
      </c>
      <c r="H9678" s="5">
        <f t="shared" si="302"/>
        <v>10.454063831860148</v>
      </c>
      <c r="I9678" s="5">
        <f t="shared" si="303"/>
        <v>-6.4665489503629825</v>
      </c>
    </row>
    <row r="9679" spans="1:9" ht="25" customHeight="1">
      <c r="A9679" s="1"/>
      <c r="B9679" s="1">
        <v>426</v>
      </c>
      <c r="C9679" s="13" t="s">
        <v>50</v>
      </c>
      <c r="D9679" s="4">
        <v>46022</v>
      </c>
      <c r="E9679" s="4">
        <v>46045</v>
      </c>
      <c r="F9679" s="5">
        <v>2.9967230915401322</v>
      </c>
      <c r="G9679" s="5">
        <f>'PG facts'!D114</f>
        <v>0</v>
      </c>
      <c r="H9679" s="5">
        <f t="shared" si="302"/>
        <v>8.9803492873698474</v>
      </c>
      <c r="I9679" s="5">
        <f t="shared" si="303"/>
        <v>0</v>
      </c>
    </row>
    <row r="9680" spans="1:9" ht="25" customHeight="1">
      <c r="A9680" s="1"/>
      <c r="B9680" s="1">
        <v>427</v>
      </c>
      <c r="C9680" s="13" t="s">
        <v>47</v>
      </c>
      <c r="D9680" s="4">
        <v>44651</v>
      </c>
      <c r="E9680" s="4">
        <v>44671</v>
      </c>
      <c r="F9680" s="5">
        <v>3.5989104881054779</v>
      </c>
      <c r="G9680" s="5">
        <f>'PG facts'!D10</f>
        <v>2</v>
      </c>
      <c r="H9680" s="5">
        <f t="shared" si="302"/>
        <v>12.952156701395609</v>
      </c>
      <c r="I9680" s="5">
        <f t="shared" si="303"/>
        <v>7.1978209762109557</v>
      </c>
    </row>
    <row r="9681" spans="1:9" ht="25" customHeight="1">
      <c r="A9681" s="1"/>
      <c r="B9681" s="1">
        <v>427</v>
      </c>
      <c r="C9681" s="13" t="s">
        <v>47</v>
      </c>
      <c r="D9681" s="4">
        <v>44742</v>
      </c>
      <c r="E9681" s="4">
        <v>44771</v>
      </c>
      <c r="F9681" s="5">
        <v>-3.7966210073037132E-2</v>
      </c>
      <c r="G9681" s="5">
        <f>'PG facts'!D17</f>
        <v>0</v>
      </c>
      <c r="H9681" s="5">
        <f t="shared" si="302"/>
        <v>1.4414331073099862E-3</v>
      </c>
      <c r="I9681" s="5">
        <f t="shared" si="303"/>
        <v>0</v>
      </c>
    </row>
    <row r="9682" spans="1:9" ht="25" customHeight="1">
      <c r="A9682" s="1"/>
      <c r="B9682" s="1">
        <v>427</v>
      </c>
      <c r="C9682" s="13" t="s">
        <v>47</v>
      </c>
      <c r="D9682" s="4">
        <v>44834</v>
      </c>
      <c r="E9682" s="4">
        <v>44853</v>
      </c>
      <c r="F9682" s="5">
        <v>-0.97428175390660288</v>
      </c>
      <c r="G9682" s="5">
        <f>'PG facts'!D24</f>
        <v>-3</v>
      </c>
      <c r="H9682" s="5">
        <f t="shared" si="302"/>
        <v>0.94922493599532631</v>
      </c>
      <c r="I9682" s="5">
        <f t="shared" si="303"/>
        <v>2.9228452617198086</v>
      </c>
    </row>
    <row r="9683" spans="1:9" ht="25" customHeight="1">
      <c r="A9683" s="1"/>
      <c r="B9683" s="1">
        <v>427</v>
      </c>
      <c r="C9683" s="13" t="s">
        <v>47</v>
      </c>
      <c r="D9683" s="4">
        <v>44926</v>
      </c>
      <c r="E9683" s="4">
        <v>44945</v>
      </c>
      <c r="F9683" s="5">
        <v>-1.7083333333333339</v>
      </c>
      <c r="G9683" s="5">
        <f>'PG facts'!D31</f>
        <v>-6</v>
      </c>
      <c r="H9683" s="5">
        <f t="shared" si="302"/>
        <v>2.9184027777777799</v>
      </c>
      <c r="I9683" s="5">
        <f t="shared" si="303"/>
        <v>10.250000000000004</v>
      </c>
    </row>
    <row r="9684" spans="1:9" ht="25" customHeight="1">
      <c r="A9684" s="1"/>
      <c r="B9684" s="1">
        <v>427</v>
      </c>
      <c r="C9684" s="13" t="s">
        <v>47</v>
      </c>
      <c r="D9684" s="4">
        <v>45016</v>
      </c>
      <c r="E9684" s="4">
        <v>45037</v>
      </c>
      <c r="F9684" s="5">
        <v>-0.51383557261676094</v>
      </c>
      <c r="G9684" s="5">
        <f>'PG facts'!D38</f>
        <v>-4</v>
      </c>
      <c r="H9684" s="5">
        <f t="shared" si="302"/>
        <v>0.26402699568639459</v>
      </c>
      <c r="I9684" s="5">
        <f t="shared" si="303"/>
        <v>2.0553422904670438</v>
      </c>
    </row>
    <row r="9685" spans="1:9" ht="25" customHeight="1">
      <c r="A9685" s="1"/>
      <c r="B9685" s="1">
        <v>427</v>
      </c>
      <c r="C9685" s="13" t="s">
        <v>47</v>
      </c>
      <c r="D9685" s="4">
        <v>45107</v>
      </c>
      <c r="E9685" s="4">
        <v>45135</v>
      </c>
      <c r="F9685" s="5">
        <v>-0.38380425982749156</v>
      </c>
      <c r="G9685" s="5">
        <f>'PG facts'!D45</f>
        <v>0</v>
      </c>
      <c r="H9685" s="5">
        <f t="shared" si="302"/>
        <v>0.14730570986172864</v>
      </c>
      <c r="I9685" s="5">
        <f t="shared" si="303"/>
        <v>0</v>
      </c>
    </row>
    <row r="9686" spans="1:9" ht="25" customHeight="1">
      <c r="A9686" s="1"/>
      <c r="B9686" s="1">
        <v>427</v>
      </c>
      <c r="C9686" s="13" t="s">
        <v>47</v>
      </c>
      <c r="D9686" s="4">
        <v>45199</v>
      </c>
      <c r="E9686" s="4">
        <v>45217</v>
      </c>
      <c r="F9686" s="5">
        <v>1.1893013232362026</v>
      </c>
      <c r="G9686" s="5">
        <f>'PG facts'!D52</f>
        <v>-3</v>
      </c>
      <c r="H9686" s="5">
        <f t="shared" si="302"/>
        <v>1.4144376374513825</v>
      </c>
      <c r="I9686" s="5">
        <f t="shared" si="303"/>
        <v>-3.5679039697086079</v>
      </c>
    </row>
    <row r="9687" spans="1:9" ht="25" customHeight="1">
      <c r="A9687" s="1"/>
      <c r="B9687" s="1">
        <v>427</v>
      </c>
      <c r="C9687" s="13" t="s">
        <v>47</v>
      </c>
      <c r="D9687" s="4">
        <v>45291</v>
      </c>
      <c r="E9687" s="4">
        <v>45314</v>
      </c>
      <c r="F9687" s="5">
        <v>2.2255192878338326</v>
      </c>
      <c r="G9687" s="5">
        <f>'PG facts'!D59</f>
        <v>-2</v>
      </c>
      <c r="H9687" s="5">
        <f t="shared" si="302"/>
        <v>4.9529361005204091</v>
      </c>
      <c r="I9687" s="5">
        <f t="shared" si="303"/>
        <v>-4.4510385756676651</v>
      </c>
    </row>
    <row r="9688" spans="1:9" ht="25" customHeight="1">
      <c r="A9688" s="1"/>
      <c r="B9688" s="1">
        <v>427</v>
      </c>
      <c r="C9688" s="13" t="s">
        <v>47</v>
      </c>
      <c r="D9688" s="4">
        <v>45382</v>
      </c>
      <c r="E9688" s="4">
        <v>45401</v>
      </c>
      <c r="F9688" s="5">
        <v>1.3726160091641626</v>
      </c>
      <c r="G9688" s="5">
        <f>'PG facts'!D66</f>
        <v>-3</v>
      </c>
      <c r="H9688" s="5">
        <f t="shared" si="302"/>
        <v>1.8840747086137526</v>
      </c>
      <c r="I9688" s="5">
        <f t="shared" si="303"/>
        <v>-4.1178480274924878</v>
      </c>
    </row>
    <row r="9689" spans="1:9" ht="25" customHeight="1">
      <c r="A9689" s="1"/>
      <c r="B9689" s="1">
        <v>427</v>
      </c>
      <c r="C9689" s="13" t="s">
        <v>47</v>
      </c>
      <c r="D9689" s="4">
        <v>45473</v>
      </c>
      <c r="E9689" s="4">
        <v>45503</v>
      </c>
      <c r="F9689" s="5">
        <v>2.2805943792830297</v>
      </c>
      <c r="G9689" s="5">
        <f>'PG facts'!D73</f>
        <v>-1</v>
      </c>
      <c r="H9689" s="5">
        <f t="shared" si="302"/>
        <v>5.2011107228173472</v>
      </c>
      <c r="I9689" s="5">
        <f t="shared" si="303"/>
        <v>-2.2805943792830297</v>
      </c>
    </row>
    <row r="9690" spans="1:9" ht="25" customHeight="1">
      <c r="A9690" s="1"/>
      <c r="B9690" s="1">
        <v>427</v>
      </c>
      <c r="C9690" s="13" t="s">
        <v>47</v>
      </c>
      <c r="D9690" s="4">
        <v>45565</v>
      </c>
      <c r="E9690" s="4">
        <v>45583</v>
      </c>
      <c r="F9690" s="5">
        <v>2.6501995362399722</v>
      </c>
      <c r="G9690" s="5">
        <f>'PG facts'!D80</f>
        <v>-1</v>
      </c>
      <c r="H9690" s="5">
        <f t="shared" si="302"/>
        <v>7.0235575818865632</v>
      </c>
      <c r="I9690" s="5">
        <f t="shared" si="303"/>
        <v>-2.6501995362399722</v>
      </c>
    </row>
    <row r="9691" spans="1:9" ht="25" customHeight="1">
      <c r="A9691" s="1"/>
      <c r="B9691" s="1">
        <v>427</v>
      </c>
      <c r="C9691" s="13" t="s">
        <v>47</v>
      </c>
      <c r="D9691" s="4">
        <v>45657</v>
      </c>
      <c r="E9691" s="4">
        <v>45679</v>
      </c>
      <c r="F9691" s="5">
        <v>2.7872397144634409</v>
      </c>
      <c r="G9691" s="5">
        <f>'PG facts'!D87</f>
        <v>4</v>
      </c>
      <c r="H9691" s="5">
        <f t="shared" si="302"/>
        <v>7.7687052258822433</v>
      </c>
      <c r="I9691" s="5">
        <f t="shared" si="303"/>
        <v>11.148958857853764</v>
      </c>
    </row>
    <row r="9692" spans="1:9" ht="25" customHeight="1">
      <c r="A9692" s="1"/>
      <c r="B9692" s="1">
        <v>427</v>
      </c>
      <c r="C9692" s="13" t="s">
        <v>47</v>
      </c>
      <c r="D9692" s="4">
        <v>45747</v>
      </c>
      <c r="E9692" s="4">
        <v>45771</v>
      </c>
      <c r="F9692" s="5">
        <v>3.7498513143808809</v>
      </c>
      <c r="G9692" s="5">
        <f>'PG facts'!D94</f>
        <v>-2</v>
      </c>
      <c r="H9692" s="5">
        <f t="shared" si="302"/>
        <v>14.06138487996402</v>
      </c>
      <c r="I9692" s="5">
        <f t="shared" si="303"/>
        <v>-7.4997026287617619</v>
      </c>
    </row>
    <row r="9693" spans="1:9" ht="25" customHeight="1">
      <c r="A9693" s="1"/>
      <c r="B9693" s="1">
        <v>427</v>
      </c>
      <c r="C9693" s="13" t="s">
        <v>47</v>
      </c>
      <c r="D9693" s="4">
        <v>45838</v>
      </c>
      <c r="E9693" s="4">
        <v>45867</v>
      </c>
      <c r="F9693" s="5">
        <v>3.2332744751814912</v>
      </c>
      <c r="G9693" s="5">
        <f>'PG facts'!D101</f>
        <v>0</v>
      </c>
      <c r="H9693" s="5">
        <f t="shared" si="302"/>
        <v>10.454063831860148</v>
      </c>
      <c r="I9693" s="5">
        <f t="shared" si="303"/>
        <v>0</v>
      </c>
    </row>
    <row r="9694" spans="1:9" ht="25" customHeight="1">
      <c r="A9694" s="1"/>
      <c r="B9694" s="1">
        <v>427</v>
      </c>
      <c r="C9694" s="13" t="s">
        <v>47</v>
      </c>
      <c r="D9694" s="4">
        <v>45930</v>
      </c>
      <c r="E9694" s="4">
        <v>45954</v>
      </c>
      <c r="F9694" s="5">
        <v>3.0141740833381725</v>
      </c>
      <c r="G9694" s="5">
        <f>'PG facts'!D108</f>
        <v>0</v>
      </c>
      <c r="H9694" s="5">
        <f t="shared" si="302"/>
        <v>9.0852454046675124</v>
      </c>
      <c r="I9694" s="5">
        <f t="shared" si="303"/>
        <v>0</v>
      </c>
    </row>
    <row r="9695" spans="1:9" ht="25" customHeight="1">
      <c r="A9695" s="1"/>
      <c r="B9695" s="1">
        <v>427</v>
      </c>
      <c r="C9695" s="13" t="s">
        <v>50</v>
      </c>
      <c r="D9695" s="4">
        <v>44742</v>
      </c>
      <c r="E9695" s="4">
        <v>44771</v>
      </c>
      <c r="F9695" s="5">
        <v>3.5989104881054779</v>
      </c>
      <c r="G9695" s="5">
        <f>'PG facts'!D17</f>
        <v>0</v>
      </c>
      <c r="H9695" s="5">
        <f t="shared" si="302"/>
        <v>12.952156701395609</v>
      </c>
      <c r="I9695" s="5">
        <f t="shared" si="303"/>
        <v>0</v>
      </c>
    </row>
    <row r="9696" spans="1:9" ht="25" customHeight="1">
      <c r="A9696" s="1"/>
      <c r="B9696" s="1">
        <v>427</v>
      </c>
      <c r="C9696" s="13" t="s">
        <v>50</v>
      </c>
      <c r="D9696" s="4">
        <v>44834</v>
      </c>
      <c r="E9696" s="4">
        <v>44853</v>
      </c>
      <c r="F9696" s="5">
        <v>-3.7966210073037132E-2</v>
      </c>
      <c r="G9696" s="5">
        <f>'PG facts'!D24</f>
        <v>-3</v>
      </c>
      <c r="H9696" s="5">
        <f t="shared" si="302"/>
        <v>1.4414331073099862E-3</v>
      </c>
      <c r="I9696" s="5">
        <f t="shared" si="303"/>
        <v>0.1138986302191114</v>
      </c>
    </row>
    <row r="9697" spans="1:9" ht="25" customHeight="1">
      <c r="A9697" s="1"/>
      <c r="B9697" s="1">
        <v>427</v>
      </c>
      <c r="C9697" s="13" t="s">
        <v>50</v>
      </c>
      <c r="D9697" s="4">
        <v>44926</v>
      </c>
      <c r="E9697" s="4">
        <v>44945</v>
      </c>
      <c r="F9697" s="5">
        <v>-0.97428175390660288</v>
      </c>
      <c r="G9697" s="5">
        <f>'PG facts'!D31</f>
        <v>-6</v>
      </c>
      <c r="H9697" s="5">
        <f t="shared" si="302"/>
        <v>0.94922493599532631</v>
      </c>
      <c r="I9697" s="5">
        <f t="shared" si="303"/>
        <v>5.8456905234396173</v>
      </c>
    </row>
    <row r="9698" spans="1:9" ht="25" customHeight="1">
      <c r="A9698" s="1"/>
      <c r="B9698" s="1">
        <v>427</v>
      </c>
      <c r="C9698" s="13" t="s">
        <v>50</v>
      </c>
      <c r="D9698" s="4">
        <v>45016</v>
      </c>
      <c r="E9698" s="4">
        <v>45037</v>
      </c>
      <c r="F9698" s="5">
        <v>-1.7083333333333339</v>
      </c>
      <c r="G9698" s="5">
        <f>'PG facts'!D38</f>
        <v>-4</v>
      </c>
      <c r="H9698" s="5">
        <f t="shared" si="302"/>
        <v>2.9184027777777799</v>
      </c>
      <c r="I9698" s="5">
        <f t="shared" si="303"/>
        <v>6.8333333333333357</v>
      </c>
    </row>
    <row r="9699" spans="1:9" ht="25" customHeight="1">
      <c r="A9699" s="1"/>
      <c r="B9699" s="1">
        <v>427</v>
      </c>
      <c r="C9699" s="13" t="s">
        <v>50</v>
      </c>
      <c r="D9699" s="4">
        <v>45107</v>
      </c>
      <c r="E9699" s="4">
        <v>45135</v>
      </c>
      <c r="F9699" s="5">
        <v>-0.51383557261676094</v>
      </c>
      <c r="G9699" s="5">
        <f>'PG facts'!D45</f>
        <v>0</v>
      </c>
      <c r="H9699" s="5">
        <f t="shared" si="302"/>
        <v>0.26402699568639459</v>
      </c>
      <c r="I9699" s="5">
        <f t="shared" si="303"/>
        <v>0</v>
      </c>
    </row>
    <row r="9700" spans="1:9" ht="25" customHeight="1">
      <c r="A9700" s="1"/>
      <c r="B9700" s="1">
        <v>427</v>
      </c>
      <c r="C9700" s="13" t="s">
        <v>50</v>
      </c>
      <c r="D9700" s="4">
        <v>45199</v>
      </c>
      <c r="E9700" s="4">
        <v>45217</v>
      </c>
      <c r="F9700" s="5">
        <v>-0.38380425982749156</v>
      </c>
      <c r="G9700" s="5">
        <f>'PG facts'!D52</f>
        <v>-3</v>
      </c>
      <c r="H9700" s="5">
        <f t="shared" si="302"/>
        <v>0.14730570986172864</v>
      </c>
      <c r="I9700" s="5">
        <f t="shared" si="303"/>
        <v>1.1514127794824747</v>
      </c>
    </row>
    <row r="9701" spans="1:9" ht="25" customHeight="1">
      <c r="A9701" s="1"/>
      <c r="B9701" s="1">
        <v>427</v>
      </c>
      <c r="C9701" s="13" t="s">
        <v>50</v>
      </c>
      <c r="D9701" s="4">
        <v>45291</v>
      </c>
      <c r="E9701" s="4">
        <v>45314</v>
      </c>
      <c r="F9701" s="5">
        <v>1.1893013232362026</v>
      </c>
      <c r="G9701" s="5">
        <f>'PG facts'!D59</f>
        <v>-2</v>
      </c>
      <c r="H9701" s="5">
        <f t="shared" si="302"/>
        <v>1.4144376374513825</v>
      </c>
      <c r="I9701" s="5">
        <f t="shared" si="303"/>
        <v>-2.3786026464724053</v>
      </c>
    </row>
    <row r="9702" spans="1:9" ht="25" customHeight="1">
      <c r="A9702" s="1"/>
      <c r="B9702" s="1">
        <v>427</v>
      </c>
      <c r="C9702" s="13" t="s">
        <v>50</v>
      </c>
      <c r="D9702" s="4">
        <v>45382</v>
      </c>
      <c r="E9702" s="4">
        <v>45401</v>
      </c>
      <c r="F9702" s="5">
        <v>2.2255192878338326</v>
      </c>
      <c r="G9702" s="5">
        <f>'PG facts'!D66</f>
        <v>-3</v>
      </c>
      <c r="H9702" s="5">
        <f t="shared" si="302"/>
        <v>4.9529361005204091</v>
      </c>
      <c r="I9702" s="5">
        <f t="shared" si="303"/>
        <v>-6.6765578635014977</v>
      </c>
    </row>
    <row r="9703" spans="1:9" ht="25" customHeight="1">
      <c r="A9703" s="1"/>
      <c r="B9703" s="1">
        <v>427</v>
      </c>
      <c r="C9703" s="13" t="s">
        <v>50</v>
      </c>
      <c r="D9703" s="4">
        <v>45473</v>
      </c>
      <c r="E9703" s="4">
        <v>45503</v>
      </c>
      <c r="F9703" s="5">
        <v>1.3726160091641626</v>
      </c>
      <c r="G9703" s="5">
        <f>'PG facts'!D73</f>
        <v>-1</v>
      </c>
      <c r="H9703" s="5">
        <f t="shared" si="302"/>
        <v>1.8840747086137526</v>
      </c>
      <c r="I9703" s="5">
        <f t="shared" si="303"/>
        <v>-1.3726160091641626</v>
      </c>
    </row>
    <row r="9704" spans="1:9" ht="25" customHeight="1">
      <c r="A9704" s="1"/>
      <c r="B9704" s="1">
        <v>427</v>
      </c>
      <c r="C9704" s="13" t="s">
        <v>50</v>
      </c>
      <c r="D9704" s="4">
        <v>45565</v>
      </c>
      <c r="E9704" s="4">
        <v>45583</v>
      </c>
      <c r="F9704" s="5">
        <v>2.2805943792830297</v>
      </c>
      <c r="G9704" s="5">
        <f>'PG facts'!D80</f>
        <v>-1</v>
      </c>
      <c r="H9704" s="5">
        <f t="shared" si="302"/>
        <v>5.2011107228173472</v>
      </c>
      <c r="I9704" s="5">
        <f t="shared" si="303"/>
        <v>-2.2805943792830297</v>
      </c>
    </row>
    <row r="9705" spans="1:9" ht="25" customHeight="1">
      <c r="A9705" s="1"/>
      <c r="B9705" s="1">
        <v>427</v>
      </c>
      <c r="C9705" s="13" t="s">
        <v>50</v>
      </c>
      <c r="D9705" s="4">
        <v>45657</v>
      </c>
      <c r="E9705" s="4">
        <v>45679</v>
      </c>
      <c r="F9705" s="5">
        <v>2.6501995362399722</v>
      </c>
      <c r="G9705" s="5">
        <f>'PG facts'!D87</f>
        <v>4</v>
      </c>
      <c r="H9705" s="5">
        <f t="shared" si="302"/>
        <v>7.0235575818865632</v>
      </c>
      <c r="I9705" s="5">
        <f t="shared" si="303"/>
        <v>10.600798144959889</v>
      </c>
    </row>
    <row r="9706" spans="1:9" ht="25" customHeight="1">
      <c r="A9706" s="1"/>
      <c r="B9706" s="1">
        <v>427</v>
      </c>
      <c r="C9706" s="13" t="s">
        <v>50</v>
      </c>
      <c r="D9706" s="4">
        <v>45747</v>
      </c>
      <c r="E9706" s="4">
        <v>45771</v>
      </c>
      <c r="F9706" s="5">
        <v>2.7872397144634409</v>
      </c>
      <c r="G9706" s="5">
        <f>'PG facts'!D94</f>
        <v>-2</v>
      </c>
      <c r="H9706" s="5">
        <f t="shared" si="302"/>
        <v>7.7687052258822433</v>
      </c>
      <c r="I9706" s="5">
        <f t="shared" si="303"/>
        <v>-5.5744794289268818</v>
      </c>
    </row>
    <row r="9707" spans="1:9" ht="25" customHeight="1">
      <c r="A9707" s="1"/>
      <c r="B9707" s="1">
        <v>427</v>
      </c>
      <c r="C9707" s="13" t="s">
        <v>50</v>
      </c>
      <c r="D9707" s="4">
        <v>45838</v>
      </c>
      <c r="E9707" s="4">
        <v>45867</v>
      </c>
      <c r="F9707" s="5">
        <v>3.7498513143808809</v>
      </c>
      <c r="G9707" s="5">
        <f>'PG facts'!D101</f>
        <v>0</v>
      </c>
      <c r="H9707" s="5">
        <f t="shared" si="302"/>
        <v>14.06138487996402</v>
      </c>
      <c r="I9707" s="5">
        <f t="shared" si="303"/>
        <v>0</v>
      </c>
    </row>
    <row r="9708" spans="1:9" ht="25" customHeight="1">
      <c r="A9708" s="1"/>
      <c r="B9708" s="1">
        <v>427</v>
      </c>
      <c r="C9708" s="13" t="s">
        <v>50</v>
      </c>
      <c r="D9708" s="4">
        <v>45930</v>
      </c>
      <c r="E9708" s="4">
        <v>45954</v>
      </c>
      <c r="F9708" s="5">
        <v>3.2332744751814912</v>
      </c>
      <c r="G9708" s="5">
        <f>'PG facts'!D108</f>
        <v>0</v>
      </c>
      <c r="H9708" s="5">
        <f t="shared" si="302"/>
        <v>10.454063831860148</v>
      </c>
      <c r="I9708" s="5">
        <f t="shared" si="303"/>
        <v>0</v>
      </c>
    </row>
    <row r="9709" spans="1:9" ht="25" customHeight="1">
      <c r="A9709" s="1"/>
      <c r="B9709" s="1">
        <v>428</v>
      </c>
      <c r="C9709" s="13" t="s">
        <v>47</v>
      </c>
      <c r="D9709" s="4">
        <v>44651</v>
      </c>
      <c r="E9709" s="4">
        <v>44671</v>
      </c>
      <c r="F9709" s="5">
        <v>3.5989104881054779</v>
      </c>
      <c r="G9709" s="5">
        <f>'PG facts'!D10</f>
        <v>2</v>
      </c>
      <c r="H9709" s="5">
        <f t="shared" si="302"/>
        <v>12.952156701395609</v>
      </c>
      <c r="I9709" s="5">
        <f t="shared" si="303"/>
        <v>7.1978209762109557</v>
      </c>
    </row>
    <row r="9710" spans="1:9" ht="25" customHeight="1">
      <c r="A9710" s="1"/>
      <c r="B9710" s="1">
        <v>428</v>
      </c>
      <c r="C9710" s="13" t="s">
        <v>47</v>
      </c>
      <c r="D9710" s="4">
        <v>44742</v>
      </c>
      <c r="E9710" s="4">
        <v>44771</v>
      </c>
      <c r="F9710" s="5">
        <v>-3.7966210073037132E-2</v>
      </c>
      <c r="G9710" s="5">
        <f>'PG facts'!D17</f>
        <v>0</v>
      </c>
      <c r="H9710" s="5">
        <f t="shared" si="302"/>
        <v>1.4414331073099862E-3</v>
      </c>
      <c r="I9710" s="5">
        <f t="shared" si="303"/>
        <v>0</v>
      </c>
    </row>
    <row r="9711" spans="1:9" ht="25" customHeight="1">
      <c r="A9711" s="1"/>
      <c r="B9711" s="1">
        <v>428</v>
      </c>
      <c r="C9711" s="13" t="s">
        <v>47</v>
      </c>
      <c r="D9711" s="4">
        <v>44834</v>
      </c>
      <c r="E9711" s="4">
        <v>44853</v>
      </c>
      <c r="F9711" s="5">
        <v>-0.97428175390660288</v>
      </c>
      <c r="G9711" s="5">
        <f>'PG facts'!D24</f>
        <v>-3</v>
      </c>
      <c r="H9711" s="5">
        <f t="shared" si="302"/>
        <v>0.94922493599532631</v>
      </c>
      <c r="I9711" s="5">
        <f t="shared" si="303"/>
        <v>2.9228452617198086</v>
      </c>
    </row>
    <row r="9712" spans="1:9" ht="25" customHeight="1">
      <c r="A9712" s="1"/>
      <c r="B9712" s="1">
        <v>428</v>
      </c>
      <c r="C9712" s="13" t="s">
        <v>47</v>
      </c>
      <c r="D9712" s="4">
        <v>44926</v>
      </c>
      <c r="E9712" s="4">
        <v>44945</v>
      </c>
      <c r="F9712" s="5">
        <v>-1.7083333333333339</v>
      </c>
      <c r="G9712" s="5">
        <f>'PG facts'!D31</f>
        <v>-6</v>
      </c>
      <c r="H9712" s="5">
        <f t="shared" si="302"/>
        <v>2.9184027777777799</v>
      </c>
      <c r="I9712" s="5">
        <f t="shared" si="303"/>
        <v>10.250000000000004</v>
      </c>
    </row>
    <row r="9713" spans="1:9" ht="25" customHeight="1">
      <c r="A9713" s="1"/>
      <c r="B9713" s="1">
        <v>428</v>
      </c>
      <c r="C9713" s="13" t="s">
        <v>47</v>
      </c>
      <c r="D9713" s="4">
        <v>45016</v>
      </c>
      <c r="E9713" s="4">
        <v>45037</v>
      </c>
      <c r="F9713" s="5">
        <v>-0.51383557261676094</v>
      </c>
      <c r="G9713" s="5">
        <f>'PG facts'!D38</f>
        <v>-4</v>
      </c>
      <c r="H9713" s="5">
        <f t="shared" si="302"/>
        <v>0.26402699568639459</v>
      </c>
      <c r="I9713" s="5">
        <f t="shared" si="303"/>
        <v>2.0553422904670438</v>
      </c>
    </row>
    <row r="9714" spans="1:9" ht="25" customHeight="1">
      <c r="A9714" s="1"/>
      <c r="B9714" s="1">
        <v>428</v>
      </c>
      <c r="C9714" s="13" t="s">
        <v>47</v>
      </c>
      <c r="D9714" s="4">
        <v>45107</v>
      </c>
      <c r="E9714" s="4">
        <v>45135</v>
      </c>
      <c r="F9714" s="5">
        <v>-0.38380425982749156</v>
      </c>
      <c r="G9714" s="5">
        <f>'PG facts'!D45</f>
        <v>0</v>
      </c>
      <c r="H9714" s="5">
        <f t="shared" si="302"/>
        <v>0.14730570986172864</v>
      </c>
      <c r="I9714" s="5">
        <f t="shared" si="303"/>
        <v>0</v>
      </c>
    </row>
    <row r="9715" spans="1:9" ht="25" customHeight="1">
      <c r="A9715" s="1"/>
      <c r="B9715" s="1">
        <v>428</v>
      </c>
      <c r="C9715" s="13" t="s">
        <v>47</v>
      </c>
      <c r="D9715" s="4">
        <v>45199</v>
      </c>
      <c r="E9715" s="4">
        <v>45217</v>
      </c>
      <c r="F9715" s="5">
        <v>1.1893013232362026</v>
      </c>
      <c r="G9715" s="5">
        <f>'PG facts'!D52</f>
        <v>-3</v>
      </c>
      <c r="H9715" s="5">
        <f t="shared" si="302"/>
        <v>1.4144376374513825</v>
      </c>
      <c r="I9715" s="5">
        <f t="shared" si="303"/>
        <v>-3.5679039697086079</v>
      </c>
    </row>
    <row r="9716" spans="1:9" ht="25" customHeight="1">
      <c r="A9716" s="1"/>
      <c r="B9716" s="1">
        <v>428</v>
      </c>
      <c r="C9716" s="13" t="s">
        <v>47</v>
      </c>
      <c r="D9716" s="4">
        <v>45291</v>
      </c>
      <c r="E9716" s="4">
        <v>45314</v>
      </c>
      <c r="F9716" s="5">
        <v>2.2255192878338326</v>
      </c>
      <c r="G9716" s="5">
        <f>'PG facts'!D59</f>
        <v>-2</v>
      </c>
      <c r="H9716" s="5">
        <f t="shared" si="302"/>
        <v>4.9529361005204091</v>
      </c>
      <c r="I9716" s="5">
        <f t="shared" si="303"/>
        <v>-4.4510385756676651</v>
      </c>
    </row>
    <row r="9717" spans="1:9" ht="25" customHeight="1">
      <c r="A9717" s="1"/>
      <c r="B9717" s="1">
        <v>428</v>
      </c>
      <c r="C9717" s="13" t="s">
        <v>47</v>
      </c>
      <c r="D9717" s="4">
        <v>45382</v>
      </c>
      <c r="E9717" s="4">
        <v>45401</v>
      </c>
      <c r="F9717" s="5">
        <v>1.3726160091641626</v>
      </c>
      <c r="G9717" s="5">
        <f>'PG facts'!D66</f>
        <v>-3</v>
      </c>
      <c r="H9717" s="5">
        <f t="shared" si="302"/>
        <v>1.8840747086137526</v>
      </c>
      <c r="I9717" s="5">
        <f t="shared" si="303"/>
        <v>-4.1178480274924878</v>
      </c>
    </row>
    <row r="9718" spans="1:9" ht="25" customHeight="1">
      <c r="A9718" s="1"/>
      <c r="B9718" s="1">
        <v>428</v>
      </c>
      <c r="C9718" s="13" t="s">
        <v>47</v>
      </c>
      <c r="D9718" s="4">
        <v>45473</v>
      </c>
      <c r="E9718" s="4">
        <v>45503</v>
      </c>
      <c r="F9718" s="5">
        <v>2.2805943792830297</v>
      </c>
      <c r="G9718" s="5">
        <f>'PG facts'!D73</f>
        <v>-1</v>
      </c>
      <c r="H9718" s="5">
        <f t="shared" si="302"/>
        <v>5.2011107228173472</v>
      </c>
      <c r="I9718" s="5">
        <f t="shared" si="303"/>
        <v>-2.2805943792830297</v>
      </c>
    </row>
    <row r="9719" spans="1:9" ht="25" customHeight="1">
      <c r="A9719" s="1"/>
      <c r="B9719" s="1">
        <v>428</v>
      </c>
      <c r="C9719" s="13" t="s">
        <v>47</v>
      </c>
      <c r="D9719" s="4">
        <v>45565</v>
      </c>
      <c r="E9719" s="4">
        <v>45583</v>
      </c>
      <c r="F9719" s="5">
        <v>2.6501995362399722</v>
      </c>
      <c r="G9719" s="5">
        <f>'PG facts'!D80</f>
        <v>-1</v>
      </c>
      <c r="H9719" s="5">
        <f t="shared" si="302"/>
        <v>7.0235575818865632</v>
      </c>
      <c r="I9719" s="5">
        <f t="shared" si="303"/>
        <v>-2.6501995362399722</v>
      </c>
    </row>
    <row r="9720" spans="1:9" ht="25" customHeight="1">
      <c r="A9720" s="1"/>
      <c r="B9720" s="1">
        <v>428</v>
      </c>
      <c r="C9720" s="13" t="s">
        <v>47</v>
      </c>
      <c r="D9720" s="4">
        <v>45657</v>
      </c>
      <c r="E9720" s="4">
        <v>45679</v>
      </c>
      <c r="F9720" s="5">
        <v>2.7872397144634409</v>
      </c>
      <c r="G9720" s="5">
        <f>'PG facts'!D87</f>
        <v>4</v>
      </c>
      <c r="H9720" s="5">
        <f t="shared" si="302"/>
        <v>7.7687052258822433</v>
      </c>
      <c r="I9720" s="5">
        <f t="shared" si="303"/>
        <v>11.148958857853764</v>
      </c>
    </row>
    <row r="9721" spans="1:9" ht="25" customHeight="1">
      <c r="A9721" s="1"/>
      <c r="B9721" s="1">
        <v>428</v>
      </c>
      <c r="C9721" s="13" t="s">
        <v>47</v>
      </c>
      <c r="D9721" s="4">
        <v>45747</v>
      </c>
      <c r="E9721" s="4">
        <v>45771</v>
      </c>
      <c r="F9721" s="5">
        <v>3.7498513143808809</v>
      </c>
      <c r="G9721" s="5">
        <f>'PG facts'!D94</f>
        <v>-2</v>
      </c>
      <c r="H9721" s="5">
        <f t="shared" si="302"/>
        <v>14.06138487996402</v>
      </c>
      <c r="I9721" s="5">
        <f t="shared" si="303"/>
        <v>-7.4997026287617619</v>
      </c>
    </row>
    <row r="9722" spans="1:9" ht="25" customHeight="1">
      <c r="A9722" s="1"/>
      <c r="B9722" s="1">
        <v>428</v>
      </c>
      <c r="C9722" s="13" t="s">
        <v>47</v>
      </c>
      <c r="D9722" s="4">
        <v>45838</v>
      </c>
      <c r="E9722" s="4">
        <v>45867</v>
      </c>
      <c r="F9722" s="5">
        <v>3.2332744751814912</v>
      </c>
      <c r="G9722" s="5">
        <f>'PG facts'!D101</f>
        <v>0</v>
      </c>
      <c r="H9722" s="5">
        <f t="shared" si="302"/>
        <v>10.454063831860148</v>
      </c>
      <c r="I9722" s="5">
        <f t="shared" si="303"/>
        <v>0</v>
      </c>
    </row>
    <row r="9723" spans="1:9" ht="25" customHeight="1">
      <c r="A9723" s="1"/>
      <c r="B9723" s="1">
        <v>428</v>
      </c>
      <c r="C9723" s="13" t="s">
        <v>47</v>
      </c>
      <c r="D9723" s="4">
        <v>45930</v>
      </c>
      <c r="E9723" s="4">
        <v>45954</v>
      </c>
      <c r="F9723" s="5">
        <v>2.9967230915401322</v>
      </c>
      <c r="G9723" s="5">
        <f>'PG facts'!D108</f>
        <v>0</v>
      </c>
      <c r="H9723" s="5">
        <f t="shared" si="302"/>
        <v>8.9803492873698474</v>
      </c>
      <c r="I9723" s="5">
        <f t="shared" si="303"/>
        <v>0</v>
      </c>
    </row>
    <row r="9724" spans="1:9" ht="25" customHeight="1">
      <c r="A9724" s="1"/>
      <c r="B9724" s="1">
        <v>428</v>
      </c>
      <c r="C9724" s="13" t="s">
        <v>50</v>
      </c>
      <c r="D9724" s="4">
        <v>44742</v>
      </c>
      <c r="E9724" s="4">
        <v>44771</v>
      </c>
      <c r="F9724" s="5">
        <v>3.5989104881054779</v>
      </c>
      <c r="G9724" s="5">
        <f>'PG facts'!D17</f>
        <v>0</v>
      </c>
      <c r="H9724" s="5">
        <f t="shared" si="302"/>
        <v>12.952156701395609</v>
      </c>
      <c r="I9724" s="5">
        <f t="shared" si="303"/>
        <v>0</v>
      </c>
    </row>
    <row r="9725" spans="1:9" ht="25" customHeight="1">
      <c r="A9725" s="1"/>
      <c r="B9725" s="1">
        <v>428</v>
      </c>
      <c r="C9725" s="13" t="s">
        <v>50</v>
      </c>
      <c r="D9725" s="4">
        <v>44834</v>
      </c>
      <c r="E9725" s="4">
        <v>44853</v>
      </c>
      <c r="F9725" s="5">
        <v>-3.7966210073037132E-2</v>
      </c>
      <c r="G9725" s="5">
        <f>'PG facts'!D24</f>
        <v>-3</v>
      </c>
      <c r="H9725" s="5">
        <f t="shared" si="302"/>
        <v>1.4414331073099862E-3</v>
      </c>
      <c r="I9725" s="5">
        <f t="shared" si="303"/>
        <v>0.1138986302191114</v>
      </c>
    </row>
    <row r="9726" spans="1:9" ht="25" customHeight="1">
      <c r="A9726" s="1"/>
      <c r="B9726" s="1">
        <v>428</v>
      </c>
      <c r="C9726" s="13" t="s">
        <v>50</v>
      </c>
      <c r="D9726" s="4">
        <v>44926</v>
      </c>
      <c r="E9726" s="4">
        <v>44945</v>
      </c>
      <c r="F9726" s="5">
        <v>-0.97428175390660288</v>
      </c>
      <c r="G9726" s="5">
        <f>'PG facts'!D31</f>
        <v>-6</v>
      </c>
      <c r="H9726" s="5">
        <f t="shared" si="302"/>
        <v>0.94922493599532631</v>
      </c>
      <c r="I9726" s="5">
        <f t="shared" si="303"/>
        <v>5.8456905234396173</v>
      </c>
    </row>
    <row r="9727" spans="1:9" ht="25" customHeight="1">
      <c r="A9727" s="1"/>
      <c r="B9727" s="1">
        <v>428</v>
      </c>
      <c r="C9727" s="13" t="s">
        <v>50</v>
      </c>
      <c r="D9727" s="4">
        <v>45016</v>
      </c>
      <c r="E9727" s="4">
        <v>45037</v>
      </c>
      <c r="F9727" s="5">
        <v>-1.7083333333333339</v>
      </c>
      <c r="G9727" s="5">
        <f>'PG facts'!D38</f>
        <v>-4</v>
      </c>
      <c r="H9727" s="5">
        <f t="shared" si="302"/>
        <v>2.9184027777777799</v>
      </c>
      <c r="I9727" s="5">
        <f t="shared" si="303"/>
        <v>6.8333333333333357</v>
      </c>
    </row>
    <row r="9728" spans="1:9" ht="25" customHeight="1">
      <c r="A9728" s="1"/>
      <c r="B9728" s="1">
        <v>428</v>
      </c>
      <c r="C9728" s="13" t="s">
        <v>50</v>
      </c>
      <c r="D9728" s="4">
        <v>45107</v>
      </c>
      <c r="E9728" s="4">
        <v>45135</v>
      </c>
      <c r="F9728" s="5">
        <v>-0.51383557261676094</v>
      </c>
      <c r="G9728" s="5">
        <f>'PG facts'!D45</f>
        <v>0</v>
      </c>
      <c r="H9728" s="5">
        <f t="shared" si="302"/>
        <v>0.26402699568639459</v>
      </c>
      <c r="I9728" s="5">
        <f t="shared" si="303"/>
        <v>0</v>
      </c>
    </row>
    <row r="9729" spans="1:9" ht="25" customHeight="1">
      <c r="A9729" s="1"/>
      <c r="B9729" s="1">
        <v>428</v>
      </c>
      <c r="C9729" s="13" t="s">
        <v>50</v>
      </c>
      <c r="D9729" s="4">
        <v>45199</v>
      </c>
      <c r="E9729" s="4">
        <v>45217</v>
      </c>
      <c r="F9729" s="5">
        <v>-0.38380425982749156</v>
      </c>
      <c r="G9729" s="5">
        <f>'PG facts'!D52</f>
        <v>-3</v>
      </c>
      <c r="H9729" s="5">
        <f t="shared" si="302"/>
        <v>0.14730570986172864</v>
      </c>
      <c r="I9729" s="5">
        <f t="shared" si="303"/>
        <v>1.1514127794824747</v>
      </c>
    </row>
    <row r="9730" spans="1:9" ht="25" customHeight="1">
      <c r="A9730" s="1"/>
      <c r="B9730" s="1">
        <v>428</v>
      </c>
      <c r="C9730" s="13" t="s">
        <v>50</v>
      </c>
      <c r="D9730" s="4">
        <v>45291</v>
      </c>
      <c r="E9730" s="4">
        <v>45314</v>
      </c>
      <c r="F9730" s="5">
        <v>1.1893013232362026</v>
      </c>
      <c r="G9730" s="5">
        <f>'PG facts'!D59</f>
        <v>-2</v>
      </c>
      <c r="H9730" s="5">
        <f t="shared" si="302"/>
        <v>1.4144376374513825</v>
      </c>
      <c r="I9730" s="5">
        <f t="shared" si="303"/>
        <v>-2.3786026464724053</v>
      </c>
    </row>
    <row r="9731" spans="1:9" ht="25" customHeight="1">
      <c r="A9731" s="1"/>
      <c r="B9731" s="1">
        <v>428</v>
      </c>
      <c r="C9731" s="13" t="s">
        <v>50</v>
      </c>
      <c r="D9731" s="4">
        <v>45382</v>
      </c>
      <c r="E9731" s="4">
        <v>45401</v>
      </c>
      <c r="F9731" s="5">
        <v>2.2255192878338326</v>
      </c>
      <c r="G9731" s="5">
        <f>'PG facts'!D66</f>
        <v>-3</v>
      </c>
      <c r="H9731" s="5">
        <f t="shared" si="302"/>
        <v>4.9529361005204091</v>
      </c>
      <c r="I9731" s="5">
        <f t="shared" si="303"/>
        <v>-6.6765578635014977</v>
      </c>
    </row>
    <row r="9732" spans="1:9" ht="25" customHeight="1">
      <c r="A9732" s="1"/>
      <c r="B9732" s="1">
        <v>428</v>
      </c>
      <c r="C9732" s="13" t="s">
        <v>50</v>
      </c>
      <c r="D9732" s="4">
        <v>45473</v>
      </c>
      <c r="E9732" s="4">
        <v>45503</v>
      </c>
      <c r="F9732" s="5">
        <v>1.3726160091641626</v>
      </c>
      <c r="G9732" s="5">
        <f>'PG facts'!D73</f>
        <v>-1</v>
      </c>
      <c r="H9732" s="5">
        <f t="shared" si="302"/>
        <v>1.8840747086137526</v>
      </c>
      <c r="I9732" s="5">
        <f t="shared" si="303"/>
        <v>-1.3726160091641626</v>
      </c>
    </row>
    <row r="9733" spans="1:9" ht="25" customHeight="1">
      <c r="A9733" s="1"/>
      <c r="B9733" s="1">
        <v>428</v>
      </c>
      <c r="C9733" s="13" t="s">
        <v>50</v>
      </c>
      <c r="D9733" s="4">
        <v>45565</v>
      </c>
      <c r="E9733" s="4">
        <v>45583</v>
      </c>
      <c r="F9733" s="5">
        <v>2.2805943792830297</v>
      </c>
      <c r="G9733" s="5">
        <f>'PG facts'!D80</f>
        <v>-1</v>
      </c>
      <c r="H9733" s="5">
        <f t="shared" si="302"/>
        <v>5.2011107228173472</v>
      </c>
      <c r="I9733" s="5">
        <f t="shared" si="303"/>
        <v>-2.2805943792830297</v>
      </c>
    </row>
    <row r="9734" spans="1:9" ht="25" customHeight="1">
      <c r="A9734" s="1"/>
      <c r="B9734" s="1">
        <v>428</v>
      </c>
      <c r="C9734" s="13" t="s">
        <v>50</v>
      </c>
      <c r="D9734" s="4">
        <v>45657</v>
      </c>
      <c r="E9734" s="4">
        <v>45679</v>
      </c>
      <c r="F9734" s="5">
        <v>2.6501995362399722</v>
      </c>
      <c r="G9734" s="5">
        <f>'PG facts'!D87</f>
        <v>4</v>
      </c>
      <c r="H9734" s="5">
        <f t="shared" ref="H9734:H9797" si="304">F9734^2</f>
        <v>7.0235575818865632</v>
      </c>
      <c r="I9734" s="5">
        <f t="shared" ref="I9734:I9797" si="305">F9734*G9734</f>
        <v>10.600798144959889</v>
      </c>
    </row>
    <row r="9735" spans="1:9" ht="25" customHeight="1">
      <c r="A9735" s="1"/>
      <c r="B9735" s="1">
        <v>428</v>
      </c>
      <c r="C9735" s="13" t="s">
        <v>50</v>
      </c>
      <c r="D9735" s="4">
        <v>45747</v>
      </c>
      <c r="E9735" s="4">
        <v>45771</v>
      </c>
      <c r="F9735" s="5">
        <v>2.7872397144634409</v>
      </c>
      <c r="G9735" s="5">
        <f>'PG facts'!D94</f>
        <v>-2</v>
      </c>
      <c r="H9735" s="5">
        <f t="shared" si="304"/>
        <v>7.7687052258822433</v>
      </c>
      <c r="I9735" s="5">
        <f t="shared" si="305"/>
        <v>-5.5744794289268818</v>
      </c>
    </row>
    <row r="9736" spans="1:9" ht="25" customHeight="1">
      <c r="A9736" s="1"/>
      <c r="B9736" s="1">
        <v>428</v>
      </c>
      <c r="C9736" s="13" t="s">
        <v>50</v>
      </c>
      <c r="D9736" s="4">
        <v>45838</v>
      </c>
      <c r="E9736" s="4">
        <v>45867</v>
      </c>
      <c r="F9736" s="5">
        <v>3.7498513143808809</v>
      </c>
      <c r="G9736" s="5">
        <f>'PG facts'!D101</f>
        <v>0</v>
      </c>
      <c r="H9736" s="5">
        <f t="shared" si="304"/>
        <v>14.06138487996402</v>
      </c>
      <c r="I9736" s="5">
        <f t="shared" si="305"/>
        <v>0</v>
      </c>
    </row>
    <row r="9737" spans="1:9" ht="25" customHeight="1">
      <c r="A9737" s="1"/>
      <c r="B9737" s="1">
        <v>428</v>
      </c>
      <c r="C9737" s="13" t="s">
        <v>50</v>
      </c>
      <c r="D9737" s="4">
        <v>45930</v>
      </c>
      <c r="E9737" s="4">
        <v>45954</v>
      </c>
      <c r="F9737" s="5">
        <v>3.2332744751814912</v>
      </c>
      <c r="G9737" s="5">
        <f>'PG facts'!D108</f>
        <v>0</v>
      </c>
      <c r="H9737" s="5">
        <f t="shared" si="304"/>
        <v>10.454063831860148</v>
      </c>
      <c r="I9737" s="5">
        <f t="shared" si="305"/>
        <v>0</v>
      </c>
    </row>
    <row r="9738" spans="1:9" ht="25" customHeight="1">
      <c r="A9738" s="1"/>
      <c r="B9738" s="1">
        <v>429</v>
      </c>
      <c r="C9738" s="13" t="s">
        <v>47</v>
      </c>
      <c r="D9738" s="4">
        <v>44651</v>
      </c>
      <c r="E9738" s="4">
        <v>44671</v>
      </c>
      <c r="F9738" s="5">
        <v>3.5989104881054779</v>
      </c>
      <c r="G9738" s="5">
        <f>'PG facts'!D10</f>
        <v>2</v>
      </c>
      <c r="H9738" s="5">
        <f t="shared" si="304"/>
        <v>12.952156701395609</v>
      </c>
      <c r="I9738" s="5">
        <f t="shared" si="305"/>
        <v>7.1978209762109557</v>
      </c>
    </row>
    <row r="9739" spans="1:9" ht="25" customHeight="1">
      <c r="A9739" s="1"/>
      <c r="B9739" s="1">
        <v>429</v>
      </c>
      <c r="C9739" s="13" t="s">
        <v>47</v>
      </c>
      <c r="D9739" s="4">
        <v>44742</v>
      </c>
      <c r="E9739" s="4">
        <v>44771</v>
      </c>
      <c r="F9739" s="5">
        <v>-3.7966210073037132E-2</v>
      </c>
      <c r="G9739" s="5">
        <f>'PG facts'!D17</f>
        <v>0</v>
      </c>
      <c r="H9739" s="5">
        <f t="shared" si="304"/>
        <v>1.4414331073099862E-3</v>
      </c>
      <c r="I9739" s="5">
        <f t="shared" si="305"/>
        <v>0</v>
      </c>
    </row>
    <row r="9740" spans="1:9" ht="25" customHeight="1">
      <c r="A9740" s="1"/>
      <c r="B9740" s="1">
        <v>429</v>
      </c>
      <c r="C9740" s="13" t="s">
        <v>47</v>
      </c>
      <c r="D9740" s="4">
        <v>44834</v>
      </c>
      <c r="E9740" s="4">
        <v>44853</v>
      </c>
      <c r="F9740" s="5">
        <v>-0.97428175390660288</v>
      </c>
      <c r="G9740" s="5">
        <f>'PG facts'!D24</f>
        <v>-3</v>
      </c>
      <c r="H9740" s="5">
        <f t="shared" si="304"/>
        <v>0.94922493599532631</v>
      </c>
      <c r="I9740" s="5">
        <f t="shared" si="305"/>
        <v>2.9228452617198086</v>
      </c>
    </row>
    <row r="9741" spans="1:9" ht="25" customHeight="1">
      <c r="A9741" s="1"/>
      <c r="B9741" s="1">
        <v>429</v>
      </c>
      <c r="C9741" s="13" t="s">
        <v>47</v>
      </c>
      <c r="D9741" s="4">
        <v>44926</v>
      </c>
      <c r="E9741" s="4">
        <v>44945</v>
      </c>
      <c r="F9741" s="5">
        <v>-1.7083333333333339</v>
      </c>
      <c r="G9741" s="5">
        <f>'PG facts'!D31</f>
        <v>-6</v>
      </c>
      <c r="H9741" s="5">
        <f t="shared" si="304"/>
        <v>2.9184027777777799</v>
      </c>
      <c r="I9741" s="5">
        <f t="shared" si="305"/>
        <v>10.250000000000004</v>
      </c>
    </row>
    <row r="9742" spans="1:9" ht="25" customHeight="1">
      <c r="A9742" s="1"/>
      <c r="B9742" s="1">
        <v>429</v>
      </c>
      <c r="C9742" s="13" t="s">
        <v>47</v>
      </c>
      <c r="D9742" s="4">
        <v>45016</v>
      </c>
      <c r="E9742" s="4">
        <v>45037</v>
      </c>
      <c r="F9742" s="5">
        <v>-0.51383557261676094</v>
      </c>
      <c r="G9742" s="5">
        <f>'PG facts'!D38</f>
        <v>-4</v>
      </c>
      <c r="H9742" s="5">
        <f t="shared" si="304"/>
        <v>0.26402699568639459</v>
      </c>
      <c r="I9742" s="5">
        <f t="shared" si="305"/>
        <v>2.0553422904670438</v>
      </c>
    </row>
    <row r="9743" spans="1:9" ht="25" customHeight="1">
      <c r="A9743" s="1"/>
      <c r="B9743" s="1">
        <v>429</v>
      </c>
      <c r="C9743" s="13" t="s">
        <v>47</v>
      </c>
      <c r="D9743" s="4">
        <v>45107</v>
      </c>
      <c r="E9743" s="4">
        <v>45135</v>
      </c>
      <c r="F9743" s="5">
        <v>-0.38380425982749156</v>
      </c>
      <c r="G9743" s="5">
        <f>'PG facts'!D45</f>
        <v>0</v>
      </c>
      <c r="H9743" s="5">
        <f t="shared" si="304"/>
        <v>0.14730570986172864</v>
      </c>
      <c r="I9743" s="5">
        <f t="shared" si="305"/>
        <v>0</v>
      </c>
    </row>
    <row r="9744" spans="1:9" ht="25" customHeight="1">
      <c r="A9744" s="1"/>
      <c r="B9744" s="1">
        <v>429</v>
      </c>
      <c r="C9744" s="13" t="s">
        <v>47</v>
      </c>
      <c r="D9744" s="4">
        <v>45199</v>
      </c>
      <c r="E9744" s="4">
        <v>45217</v>
      </c>
      <c r="F9744" s="5">
        <v>1.1893013232362026</v>
      </c>
      <c r="G9744" s="5">
        <f>'PG facts'!D52</f>
        <v>-3</v>
      </c>
      <c r="H9744" s="5">
        <f t="shared" si="304"/>
        <v>1.4144376374513825</v>
      </c>
      <c r="I9744" s="5">
        <f t="shared" si="305"/>
        <v>-3.5679039697086079</v>
      </c>
    </row>
    <row r="9745" spans="1:9" ht="25" customHeight="1">
      <c r="A9745" s="1"/>
      <c r="B9745" s="1">
        <v>429</v>
      </c>
      <c r="C9745" s="13" t="s">
        <v>47</v>
      </c>
      <c r="D9745" s="4">
        <v>45291</v>
      </c>
      <c r="E9745" s="4">
        <v>45314</v>
      </c>
      <c r="F9745" s="5">
        <v>2.2255192878338326</v>
      </c>
      <c r="G9745" s="5">
        <f>'PG facts'!D59</f>
        <v>-2</v>
      </c>
      <c r="H9745" s="5">
        <f t="shared" si="304"/>
        <v>4.9529361005204091</v>
      </c>
      <c r="I9745" s="5">
        <f t="shared" si="305"/>
        <v>-4.4510385756676651</v>
      </c>
    </row>
    <row r="9746" spans="1:9" ht="25" customHeight="1">
      <c r="A9746" s="1"/>
      <c r="B9746" s="1">
        <v>429</v>
      </c>
      <c r="C9746" s="13" t="s">
        <v>47</v>
      </c>
      <c r="D9746" s="4">
        <v>45382</v>
      </c>
      <c r="E9746" s="4">
        <v>45401</v>
      </c>
      <c r="F9746" s="5">
        <v>1.3726160091641626</v>
      </c>
      <c r="G9746" s="5">
        <f>'PG facts'!D66</f>
        <v>-3</v>
      </c>
      <c r="H9746" s="5">
        <f t="shared" si="304"/>
        <v>1.8840747086137526</v>
      </c>
      <c r="I9746" s="5">
        <f t="shared" si="305"/>
        <v>-4.1178480274924878</v>
      </c>
    </row>
    <row r="9747" spans="1:9" ht="25" customHeight="1">
      <c r="A9747" s="1"/>
      <c r="B9747" s="1">
        <v>429</v>
      </c>
      <c r="C9747" s="13" t="s">
        <v>47</v>
      </c>
      <c r="D9747" s="4">
        <v>45473</v>
      </c>
      <c r="E9747" s="4">
        <v>45503</v>
      </c>
      <c r="F9747" s="5">
        <v>2.2805943792830297</v>
      </c>
      <c r="G9747" s="5">
        <f>'PG facts'!D73</f>
        <v>-1</v>
      </c>
      <c r="H9747" s="5">
        <f t="shared" si="304"/>
        <v>5.2011107228173472</v>
      </c>
      <c r="I9747" s="5">
        <f t="shared" si="305"/>
        <v>-2.2805943792830297</v>
      </c>
    </row>
    <row r="9748" spans="1:9" ht="25" customHeight="1">
      <c r="A9748" s="1"/>
      <c r="B9748" s="1">
        <v>429</v>
      </c>
      <c r="C9748" s="13" t="s">
        <v>47</v>
      </c>
      <c r="D9748" s="4">
        <v>45565</v>
      </c>
      <c r="E9748" s="4">
        <v>45583</v>
      </c>
      <c r="F9748" s="5">
        <v>2.6501995362399722</v>
      </c>
      <c r="G9748" s="5">
        <f>'PG facts'!D80</f>
        <v>-1</v>
      </c>
      <c r="H9748" s="5">
        <f t="shared" si="304"/>
        <v>7.0235575818865632</v>
      </c>
      <c r="I9748" s="5">
        <f t="shared" si="305"/>
        <v>-2.6501995362399722</v>
      </c>
    </row>
    <row r="9749" spans="1:9" ht="25" customHeight="1">
      <c r="A9749" s="1"/>
      <c r="B9749" s="1">
        <v>429</v>
      </c>
      <c r="C9749" s="13" t="s">
        <v>47</v>
      </c>
      <c r="D9749" s="4">
        <v>45657</v>
      </c>
      <c r="E9749" s="4">
        <v>45679</v>
      </c>
      <c r="F9749" s="5">
        <v>2.7872397144634409</v>
      </c>
      <c r="G9749" s="5">
        <f>'PG facts'!D87</f>
        <v>4</v>
      </c>
      <c r="H9749" s="5">
        <f t="shared" si="304"/>
        <v>7.7687052258822433</v>
      </c>
      <c r="I9749" s="5">
        <f t="shared" si="305"/>
        <v>11.148958857853764</v>
      </c>
    </row>
    <row r="9750" spans="1:9" ht="25" customHeight="1">
      <c r="A9750" s="1"/>
      <c r="B9750" s="1">
        <v>429</v>
      </c>
      <c r="C9750" s="13" t="s">
        <v>47</v>
      </c>
      <c r="D9750" s="4">
        <v>45747</v>
      </c>
      <c r="E9750" s="4">
        <v>45771</v>
      </c>
      <c r="F9750" s="5">
        <v>3.7498513143808809</v>
      </c>
      <c r="G9750" s="5">
        <f>'PG facts'!D94</f>
        <v>-2</v>
      </c>
      <c r="H9750" s="5">
        <f t="shared" si="304"/>
        <v>14.06138487996402</v>
      </c>
      <c r="I9750" s="5">
        <f t="shared" si="305"/>
        <v>-7.4997026287617619</v>
      </c>
    </row>
    <row r="9751" spans="1:9" ht="25" customHeight="1">
      <c r="A9751" s="1"/>
      <c r="B9751" s="1">
        <v>429</v>
      </c>
      <c r="C9751" s="13" t="s">
        <v>47</v>
      </c>
      <c r="D9751" s="4">
        <v>45838</v>
      </c>
      <c r="E9751" s="4">
        <v>45867</v>
      </c>
      <c r="F9751" s="5">
        <v>3.2332744751814912</v>
      </c>
      <c r="G9751" s="5">
        <f>'PG facts'!D101</f>
        <v>0</v>
      </c>
      <c r="H9751" s="5">
        <f t="shared" si="304"/>
        <v>10.454063831860148</v>
      </c>
      <c r="I9751" s="5">
        <f t="shared" si="305"/>
        <v>0</v>
      </c>
    </row>
    <row r="9752" spans="1:9" ht="25" customHeight="1">
      <c r="A9752" s="1"/>
      <c r="B9752" s="1">
        <v>429</v>
      </c>
      <c r="C9752" s="13" t="s">
        <v>47</v>
      </c>
      <c r="D9752" s="4">
        <v>45930</v>
      </c>
      <c r="E9752" s="4">
        <v>45954</v>
      </c>
      <c r="F9752" s="5">
        <v>2.9967230915401322</v>
      </c>
      <c r="G9752" s="5">
        <f>'PG facts'!D108</f>
        <v>0</v>
      </c>
      <c r="H9752" s="5">
        <f t="shared" si="304"/>
        <v>8.9803492873698474</v>
      </c>
      <c r="I9752" s="5">
        <f t="shared" si="305"/>
        <v>0</v>
      </c>
    </row>
    <row r="9753" spans="1:9" ht="25" customHeight="1">
      <c r="A9753" s="1"/>
      <c r="B9753" s="1">
        <v>429</v>
      </c>
      <c r="C9753" s="13" t="s">
        <v>50</v>
      </c>
      <c r="D9753" s="4">
        <v>44742</v>
      </c>
      <c r="E9753" s="4">
        <v>44771</v>
      </c>
      <c r="F9753" s="5">
        <v>3.5989104881054779</v>
      </c>
      <c r="G9753" s="5">
        <f>'PG facts'!D17</f>
        <v>0</v>
      </c>
      <c r="H9753" s="5">
        <f t="shared" si="304"/>
        <v>12.952156701395609</v>
      </c>
      <c r="I9753" s="5">
        <f t="shared" si="305"/>
        <v>0</v>
      </c>
    </row>
    <row r="9754" spans="1:9" ht="25" customHeight="1">
      <c r="A9754" s="1"/>
      <c r="B9754" s="1">
        <v>429</v>
      </c>
      <c r="C9754" s="13" t="s">
        <v>50</v>
      </c>
      <c r="D9754" s="4">
        <v>44834</v>
      </c>
      <c r="E9754" s="4">
        <v>44853</v>
      </c>
      <c r="F9754" s="5">
        <v>-3.7966210073037132E-2</v>
      </c>
      <c r="G9754" s="5">
        <f>'PG facts'!D24</f>
        <v>-3</v>
      </c>
      <c r="H9754" s="5">
        <f t="shared" si="304"/>
        <v>1.4414331073099862E-3</v>
      </c>
      <c r="I9754" s="5">
        <f t="shared" si="305"/>
        <v>0.1138986302191114</v>
      </c>
    </row>
    <row r="9755" spans="1:9" ht="25" customHeight="1">
      <c r="A9755" s="1"/>
      <c r="B9755" s="1">
        <v>429</v>
      </c>
      <c r="C9755" s="13" t="s">
        <v>50</v>
      </c>
      <c r="D9755" s="4">
        <v>44926</v>
      </c>
      <c r="E9755" s="4">
        <v>44945</v>
      </c>
      <c r="F9755" s="5">
        <v>-0.97428175390660288</v>
      </c>
      <c r="G9755" s="5">
        <f>'PG facts'!D31</f>
        <v>-6</v>
      </c>
      <c r="H9755" s="5">
        <f t="shared" si="304"/>
        <v>0.94922493599532631</v>
      </c>
      <c r="I9755" s="5">
        <f t="shared" si="305"/>
        <v>5.8456905234396173</v>
      </c>
    </row>
    <row r="9756" spans="1:9" ht="25" customHeight="1">
      <c r="A9756" s="1"/>
      <c r="B9756" s="1">
        <v>429</v>
      </c>
      <c r="C9756" s="13" t="s">
        <v>50</v>
      </c>
      <c r="D9756" s="4">
        <v>45016</v>
      </c>
      <c r="E9756" s="4">
        <v>45037</v>
      </c>
      <c r="F9756" s="5">
        <v>-1.7083333333333339</v>
      </c>
      <c r="G9756" s="5">
        <f>'PG facts'!D38</f>
        <v>-4</v>
      </c>
      <c r="H9756" s="5">
        <f t="shared" si="304"/>
        <v>2.9184027777777799</v>
      </c>
      <c r="I9756" s="5">
        <f t="shared" si="305"/>
        <v>6.8333333333333357</v>
      </c>
    </row>
    <row r="9757" spans="1:9" ht="25" customHeight="1">
      <c r="A9757" s="1"/>
      <c r="B9757" s="1">
        <v>429</v>
      </c>
      <c r="C9757" s="13" t="s">
        <v>50</v>
      </c>
      <c r="D9757" s="4">
        <v>45107</v>
      </c>
      <c r="E9757" s="4">
        <v>45135</v>
      </c>
      <c r="F9757" s="5">
        <v>-0.51383557261676094</v>
      </c>
      <c r="G9757" s="5">
        <f>'PG facts'!D45</f>
        <v>0</v>
      </c>
      <c r="H9757" s="5">
        <f t="shared" si="304"/>
        <v>0.26402699568639459</v>
      </c>
      <c r="I9757" s="5">
        <f t="shared" si="305"/>
        <v>0</v>
      </c>
    </row>
    <row r="9758" spans="1:9" ht="25" customHeight="1">
      <c r="A9758" s="1"/>
      <c r="B9758" s="1">
        <v>429</v>
      </c>
      <c r="C9758" s="13" t="s">
        <v>50</v>
      </c>
      <c r="D9758" s="4">
        <v>45199</v>
      </c>
      <c r="E9758" s="4">
        <v>45217</v>
      </c>
      <c r="F9758" s="5">
        <v>-0.38380425982749156</v>
      </c>
      <c r="G9758" s="5">
        <f>'PG facts'!D52</f>
        <v>-3</v>
      </c>
      <c r="H9758" s="5">
        <f t="shared" si="304"/>
        <v>0.14730570986172864</v>
      </c>
      <c r="I9758" s="5">
        <f t="shared" si="305"/>
        <v>1.1514127794824747</v>
      </c>
    </row>
    <row r="9759" spans="1:9" ht="25" customHeight="1">
      <c r="A9759" s="1"/>
      <c r="B9759" s="1">
        <v>429</v>
      </c>
      <c r="C9759" s="13" t="s">
        <v>50</v>
      </c>
      <c r="D9759" s="4">
        <v>45291</v>
      </c>
      <c r="E9759" s="4">
        <v>45314</v>
      </c>
      <c r="F9759" s="5">
        <v>1.1893013232362026</v>
      </c>
      <c r="G9759" s="5">
        <f>'PG facts'!D59</f>
        <v>-2</v>
      </c>
      <c r="H9759" s="5">
        <f t="shared" si="304"/>
        <v>1.4144376374513825</v>
      </c>
      <c r="I9759" s="5">
        <f t="shared" si="305"/>
        <v>-2.3786026464724053</v>
      </c>
    </row>
    <row r="9760" spans="1:9" ht="25" customHeight="1">
      <c r="A9760" s="1"/>
      <c r="B9760" s="1">
        <v>429</v>
      </c>
      <c r="C9760" s="13" t="s">
        <v>50</v>
      </c>
      <c r="D9760" s="4">
        <v>45382</v>
      </c>
      <c r="E9760" s="4">
        <v>45401</v>
      </c>
      <c r="F9760" s="5">
        <v>2.2255192878338326</v>
      </c>
      <c r="G9760" s="5">
        <f>'PG facts'!D66</f>
        <v>-3</v>
      </c>
      <c r="H9760" s="5">
        <f t="shared" si="304"/>
        <v>4.9529361005204091</v>
      </c>
      <c r="I9760" s="5">
        <f t="shared" si="305"/>
        <v>-6.6765578635014977</v>
      </c>
    </row>
    <row r="9761" spans="1:9" ht="25" customHeight="1">
      <c r="A9761" s="1"/>
      <c r="B9761" s="1">
        <v>429</v>
      </c>
      <c r="C9761" s="13" t="s">
        <v>50</v>
      </c>
      <c r="D9761" s="4">
        <v>45473</v>
      </c>
      <c r="E9761" s="4">
        <v>45503</v>
      </c>
      <c r="F9761" s="5">
        <v>1.3726160091641626</v>
      </c>
      <c r="G9761" s="5">
        <f>'PG facts'!D73</f>
        <v>-1</v>
      </c>
      <c r="H9761" s="5">
        <f t="shared" si="304"/>
        <v>1.8840747086137526</v>
      </c>
      <c r="I9761" s="5">
        <f t="shared" si="305"/>
        <v>-1.3726160091641626</v>
      </c>
    </row>
    <row r="9762" spans="1:9" ht="25" customHeight="1">
      <c r="A9762" s="1"/>
      <c r="B9762" s="1">
        <v>429</v>
      </c>
      <c r="C9762" s="13" t="s">
        <v>50</v>
      </c>
      <c r="D9762" s="4">
        <v>45565</v>
      </c>
      <c r="E9762" s="4">
        <v>45583</v>
      </c>
      <c r="F9762" s="5">
        <v>2.2805943792830297</v>
      </c>
      <c r="G9762" s="5">
        <f>'PG facts'!D80</f>
        <v>-1</v>
      </c>
      <c r="H9762" s="5">
        <f t="shared" si="304"/>
        <v>5.2011107228173472</v>
      </c>
      <c r="I9762" s="5">
        <f t="shared" si="305"/>
        <v>-2.2805943792830297</v>
      </c>
    </row>
    <row r="9763" spans="1:9" ht="25" customHeight="1">
      <c r="A9763" s="1"/>
      <c r="B9763" s="1">
        <v>429</v>
      </c>
      <c r="C9763" s="13" t="s">
        <v>50</v>
      </c>
      <c r="D9763" s="4">
        <v>45657</v>
      </c>
      <c r="E9763" s="4">
        <v>45679</v>
      </c>
      <c r="F9763" s="5">
        <v>2.6501995362399722</v>
      </c>
      <c r="G9763" s="5">
        <f>'PG facts'!D87</f>
        <v>4</v>
      </c>
      <c r="H9763" s="5">
        <f t="shared" si="304"/>
        <v>7.0235575818865632</v>
      </c>
      <c r="I9763" s="5">
        <f t="shared" si="305"/>
        <v>10.600798144959889</v>
      </c>
    </row>
    <row r="9764" spans="1:9" ht="25" customHeight="1">
      <c r="A9764" s="1"/>
      <c r="B9764" s="1">
        <v>429</v>
      </c>
      <c r="C9764" s="13" t="s">
        <v>50</v>
      </c>
      <c r="D9764" s="4">
        <v>45747</v>
      </c>
      <c r="E9764" s="4">
        <v>45771</v>
      </c>
      <c r="F9764" s="5">
        <v>2.7872397144634409</v>
      </c>
      <c r="G9764" s="5">
        <f>'PG facts'!D94</f>
        <v>-2</v>
      </c>
      <c r="H9764" s="5">
        <f t="shared" si="304"/>
        <v>7.7687052258822433</v>
      </c>
      <c r="I9764" s="5">
        <f t="shared" si="305"/>
        <v>-5.5744794289268818</v>
      </c>
    </row>
    <row r="9765" spans="1:9" ht="25" customHeight="1">
      <c r="A9765" s="1"/>
      <c r="B9765" s="1">
        <v>429</v>
      </c>
      <c r="C9765" s="13" t="s">
        <v>50</v>
      </c>
      <c r="D9765" s="4">
        <v>45838</v>
      </c>
      <c r="E9765" s="4">
        <v>45867</v>
      </c>
      <c r="F9765" s="5">
        <v>3.7498513143808809</v>
      </c>
      <c r="G9765" s="5">
        <f>'PG facts'!D101</f>
        <v>0</v>
      </c>
      <c r="H9765" s="5">
        <f t="shared" si="304"/>
        <v>14.06138487996402</v>
      </c>
      <c r="I9765" s="5">
        <f t="shared" si="305"/>
        <v>0</v>
      </c>
    </row>
    <row r="9766" spans="1:9" ht="25" customHeight="1">
      <c r="A9766" s="1"/>
      <c r="B9766" s="1">
        <v>429</v>
      </c>
      <c r="C9766" s="13" t="s">
        <v>50</v>
      </c>
      <c r="D9766" s="4">
        <v>45930</v>
      </c>
      <c r="E9766" s="4">
        <v>45954</v>
      </c>
      <c r="F9766" s="5">
        <v>3.2332744751814912</v>
      </c>
      <c r="G9766" s="5">
        <f>'PG facts'!D108</f>
        <v>0</v>
      </c>
      <c r="H9766" s="5">
        <f t="shared" si="304"/>
        <v>10.454063831860148</v>
      </c>
      <c r="I9766" s="5">
        <f t="shared" si="305"/>
        <v>0</v>
      </c>
    </row>
    <row r="9767" spans="1:9" ht="25" customHeight="1">
      <c r="A9767" s="1"/>
      <c r="B9767" s="1">
        <v>429</v>
      </c>
      <c r="C9767" s="13" t="s">
        <v>50</v>
      </c>
      <c r="D9767" s="4">
        <v>46022</v>
      </c>
      <c r="E9767" s="4">
        <v>46045</v>
      </c>
      <c r="F9767" s="5">
        <v>2.9967230915401322</v>
      </c>
      <c r="G9767" s="5">
        <f>'PG facts'!D115</f>
        <v>-5</v>
      </c>
      <c r="H9767" s="5">
        <f t="shared" si="304"/>
        <v>8.9803492873698474</v>
      </c>
      <c r="I9767" s="5">
        <f t="shared" si="305"/>
        <v>-14.983615457700662</v>
      </c>
    </row>
    <row r="9768" spans="1:9" ht="25" customHeight="1">
      <c r="A9768" s="1"/>
      <c r="B9768" s="1">
        <v>430</v>
      </c>
      <c r="C9768" s="13" t="s">
        <v>47</v>
      </c>
      <c r="D9768" s="4">
        <v>44651</v>
      </c>
      <c r="E9768" s="4">
        <v>44671</v>
      </c>
      <c r="F9768" s="5">
        <v>3.5989104881054779</v>
      </c>
      <c r="G9768" s="5">
        <f>'PG facts'!D10</f>
        <v>2</v>
      </c>
      <c r="H9768" s="5">
        <f t="shared" si="304"/>
        <v>12.952156701395609</v>
      </c>
      <c r="I9768" s="5">
        <f t="shared" si="305"/>
        <v>7.1978209762109557</v>
      </c>
    </row>
    <row r="9769" spans="1:9" ht="25" customHeight="1">
      <c r="A9769" s="1"/>
      <c r="B9769" s="1">
        <v>430</v>
      </c>
      <c r="C9769" s="13" t="s">
        <v>47</v>
      </c>
      <c r="D9769" s="4">
        <v>44742</v>
      </c>
      <c r="E9769" s="4">
        <v>44771</v>
      </c>
      <c r="F9769" s="5">
        <v>-3.7966210073037132E-2</v>
      </c>
      <c r="G9769" s="5">
        <f>'PG facts'!D17</f>
        <v>0</v>
      </c>
      <c r="H9769" s="5">
        <f t="shared" si="304"/>
        <v>1.4414331073099862E-3</v>
      </c>
      <c r="I9769" s="5">
        <f t="shared" si="305"/>
        <v>0</v>
      </c>
    </row>
    <row r="9770" spans="1:9" ht="25" customHeight="1">
      <c r="A9770" s="1"/>
      <c r="B9770" s="1">
        <v>430</v>
      </c>
      <c r="C9770" s="13" t="s">
        <v>47</v>
      </c>
      <c r="D9770" s="4">
        <v>44834</v>
      </c>
      <c r="E9770" s="4">
        <v>44853</v>
      </c>
      <c r="F9770" s="5">
        <v>-0.97428175390660288</v>
      </c>
      <c r="G9770" s="5">
        <f>'PG facts'!D24</f>
        <v>-3</v>
      </c>
      <c r="H9770" s="5">
        <f t="shared" si="304"/>
        <v>0.94922493599532631</v>
      </c>
      <c r="I9770" s="5">
        <f t="shared" si="305"/>
        <v>2.9228452617198086</v>
      </c>
    </row>
    <row r="9771" spans="1:9" ht="25" customHeight="1">
      <c r="A9771" s="1"/>
      <c r="B9771" s="1">
        <v>430</v>
      </c>
      <c r="C9771" s="13" t="s">
        <v>47</v>
      </c>
      <c r="D9771" s="4">
        <v>44926</v>
      </c>
      <c r="E9771" s="4">
        <v>44945</v>
      </c>
      <c r="F9771" s="5">
        <v>-1.7083333333333339</v>
      </c>
      <c r="G9771" s="5">
        <f>'PG facts'!D31</f>
        <v>-6</v>
      </c>
      <c r="H9771" s="5">
        <f t="shared" si="304"/>
        <v>2.9184027777777799</v>
      </c>
      <c r="I9771" s="5">
        <f t="shared" si="305"/>
        <v>10.250000000000004</v>
      </c>
    </row>
    <row r="9772" spans="1:9" ht="25" customHeight="1">
      <c r="A9772" s="1"/>
      <c r="B9772" s="1">
        <v>430</v>
      </c>
      <c r="C9772" s="13" t="s">
        <v>47</v>
      </c>
      <c r="D9772" s="4">
        <v>45016</v>
      </c>
      <c r="E9772" s="4">
        <v>45037</v>
      </c>
      <c r="F9772" s="5">
        <v>-0.51383557261676094</v>
      </c>
      <c r="G9772" s="5">
        <f>'PG facts'!D38</f>
        <v>-4</v>
      </c>
      <c r="H9772" s="5">
        <f t="shared" si="304"/>
        <v>0.26402699568639459</v>
      </c>
      <c r="I9772" s="5">
        <f t="shared" si="305"/>
        <v>2.0553422904670438</v>
      </c>
    </row>
    <row r="9773" spans="1:9" ht="25" customHeight="1">
      <c r="A9773" s="1"/>
      <c r="B9773" s="1">
        <v>430</v>
      </c>
      <c r="C9773" s="13" t="s">
        <v>47</v>
      </c>
      <c r="D9773" s="4">
        <v>45107</v>
      </c>
      <c r="E9773" s="4">
        <v>45135</v>
      </c>
      <c r="F9773" s="5">
        <v>-0.38380425982749156</v>
      </c>
      <c r="G9773" s="5">
        <f>'PG facts'!D45</f>
        <v>0</v>
      </c>
      <c r="H9773" s="5">
        <f t="shared" si="304"/>
        <v>0.14730570986172864</v>
      </c>
      <c r="I9773" s="5">
        <f t="shared" si="305"/>
        <v>0</v>
      </c>
    </row>
    <row r="9774" spans="1:9" ht="25" customHeight="1">
      <c r="A9774" s="1"/>
      <c r="B9774" s="1">
        <v>430</v>
      </c>
      <c r="C9774" s="13" t="s">
        <v>47</v>
      </c>
      <c r="D9774" s="4">
        <v>45199</v>
      </c>
      <c r="E9774" s="4">
        <v>45217</v>
      </c>
      <c r="F9774" s="5">
        <v>1.1893013232362026</v>
      </c>
      <c r="G9774" s="5">
        <f>'PG facts'!D52</f>
        <v>-3</v>
      </c>
      <c r="H9774" s="5">
        <f t="shared" si="304"/>
        <v>1.4144376374513825</v>
      </c>
      <c r="I9774" s="5">
        <f t="shared" si="305"/>
        <v>-3.5679039697086079</v>
      </c>
    </row>
    <row r="9775" spans="1:9" ht="25" customHeight="1">
      <c r="A9775" s="1"/>
      <c r="B9775" s="1">
        <v>430</v>
      </c>
      <c r="C9775" s="13" t="s">
        <v>47</v>
      </c>
      <c r="D9775" s="4">
        <v>45291</v>
      </c>
      <c r="E9775" s="4">
        <v>45314</v>
      </c>
      <c r="F9775" s="5">
        <v>2.2255192878338326</v>
      </c>
      <c r="G9775" s="5">
        <f>'PG facts'!D59</f>
        <v>-2</v>
      </c>
      <c r="H9775" s="5">
        <f t="shared" si="304"/>
        <v>4.9529361005204091</v>
      </c>
      <c r="I9775" s="5">
        <f t="shared" si="305"/>
        <v>-4.4510385756676651</v>
      </c>
    </row>
    <row r="9776" spans="1:9" ht="25" customHeight="1">
      <c r="A9776" s="1"/>
      <c r="B9776" s="1">
        <v>430</v>
      </c>
      <c r="C9776" s="13" t="s">
        <v>47</v>
      </c>
      <c r="D9776" s="4">
        <v>45382</v>
      </c>
      <c r="E9776" s="4">
        <v>45401</v>
      </c>
      <c r="F9776" s="5">
        <v>1.3726160091641626</v>
      </c>
      <c r="G9776" s="5">
        <f>'PG facts'!D66</f>
        <v>-3</v>
      </c>
      <c r="H9776" s="5">
        <f t="shared" si="304"/>
        <v>1.8840747086137526</v>
      </c>
      <c r="I9776" s="5">
        <f t="shared" si="305"/>
        <v>-4.1178480274924878</v>
      </c>
    </row>
    <row r="9777" spans="1:9" ht="25" customHeight="1">
      <c r="A9777" s="1"/>
      <c r="B9777" s="1">
        <v>430</v>
      </c>
      <c r="C9777" s="13" t="s">
        <v>47</v>
      </c>
      <c r="D9777" s="4">
        <v>45473</v>
      </c>
      <c r="E9777" s="4">
        <v>45503</v>
      </c>
      <c r="F9777" s="5">
        <v>2.2805943792830297</v>
      </c>
      <c r="G9777" s="5">
        <f>'PG facts'!D73</f>
        <v>-1</v>
      </c>
      <c r="H9777" s="5">
        <f t="shared" si="304"/>
        <v>5.2011107228173472</v>
      </c>
      <c r="I9777" s="5">
        <f t="shared" si="305"/>
        <v>-2.2805943792830297</v>
      </c>
    </row>
    <row r="9778" spans="1:9" ht="25" customHeight="1">
      <c r="A9778" s="1"/>
      <c r="B9778" s="1">
        <v>430</v>
      </c>
      <c r="C9778" s="13" t="s">
        <v>47</v>
      </c>
      <c r="D9778" s="4">
        <v>45565</v>
      </c>
      <c r="E9778" s="4">
        <v>45583</v>
      </c>
      <c r="F9778" s="5">
        <v>2.6501995362399722</v>
      </c>
      <c r="G9778" s="5">
        <f>'PG facts'!D80</f>
        <v>-1</v>
      </c>
      <c r="H9778" s="5">
        <f t="shared" si="304"/>
        <v>7.0235575818865632</v>
      </c>
      <c r="I9778" s="5">
        <f t="shared" si="305"/>
        <v>-2.6501995362399722</v>
      </c>
    </row>
    <row r="9779" spans="1:9" ht="25" customHeight="1">
      <c r="A9779" s="1"/>
      <c r="B9779" s="1">
        <v>430</v>
      </c>
      <c r="C9779" s="13" t="s">
        <v>47</v>
      </c>
      <c r="D9779" s="4">
        <v>45657</v>
      </c>
      <c r="E9779" s="4">
        <v>45679</v>
      </c>
      <c r="F9779" s="5">
        <v>2.7872397144634409</v>
      </c>
      <c r="G9779" s="5">
        <f>'PG facts'!D87</f>
        <v>4</v>
      </c>
      <c r="H9779" s="5">
        <f t="shared" si="304"/>
        <v>7.7687052258822433</v>
      </c>
      <c r="I9779" s="5">
        <f t="shared" si="305"/>
        <v>11.148958857853764</v>
      </c>
    </row>
    <row r="9780" spans="1:9" ht="25" customHeight="1">
      <c r="A9780" s="1"/>
      <c r="B9780" s="1">
        <v>430</v>
      </c>
      <c r="C9780" s="13" t="s">
        <v>47</v>
      </c>
      <c r="D9780" s="4">
        <v>45747</v>
      </c>
      <c r="E9780" s="4">
        <v>45771</v>
      </c>
      <c r="F9780" s="5">
        <v>3.7498513143808809</v>
      </c>
      <c r="G9780" s="5">
        <f>'PG facts'!D94</f>
        <v>-2</v>
      </c>
      <c r="H9780" s="5">
        <f t="shared" si="304"/>
        <v>14.06138487996402</v>
      </c>
      <c r="I9780" s="5">
        <f t="shared" si="305"/>
        <v>-7.4997026287617619</v>
      </c>
    </row>
    <row r="9781" spans="1:9" ht="25" customHeight="1">
      <c r="A9781" s="1"/>
      <c r="B9781" s="1">
        <v>430</v>
      </c>
      <c r="C9781" s="13" t="s">
        <v>47</v>
      </c>
      <c r="D9781" s="4">
        <v>45838</v>
      </c>
      <c r="E9781" s="4">
        <v>45867</v>
      </c>
      <c r="F9781" s="5">
        <v>3.2332744751814912</v>
      </c>
      <c r="G9781" s="5">
        <f>'PG facts'!D101</f>
        <v>0</v>
      </c>
      <c r="H9781" s="5">
        <f t="shared" si="304"/>
        <v>10.454063831860148</v>
      </c>
      <c r="I9781" s="5">
        <f t="shared" si="305"/>
        <v>0</v>
      </c>
    </row>
    <row r="9782" spans="1:9" ht="25" customHeight="1">
      <c r="A9782" s="1"/>
      <c r="B9782" s="1">
        <v>430</v>
      </c>
      <c r="C9782" s="13" t="s">
        <v>47</v>
      </c>
      <c r="D9782" s="4">
        <v>45930</v>
      </c>
      <c r="E9782" s="4">
        <v>45954</v>
      </c>
      <c r="F9782" s="5">
        <v>2.9967230915401322</v>
      </c>
      <c r="G9782" s="5">
        <f>'PG facts'!D108</f>
        <v>0</v>
      </c>
      <c r="H9782" s="5">
        <f t="shared" si="304"/>
        <v>8.9803492873698474</v>
      </c>
      <c r="I9782" s="5">
        <f t="shared" si="305"/>
        <v>0</v>
      </c>
    </row>
    <row r="9783" spans="1:9" ht="25" customHeight="1">
      <c r="A9783" s="1"/>
      <c r="B9783" s="1">
        <v>430</v>
      </c>
      <c r="C9783" s="13" t="s">
        <v>47</v>
      </c>
      <c r="D9783" s="4">
        <v>46022</v>
      </c>
      <c r="E9783" s="4">
        <v>46045</v>
      </c>
      <c r="F9783" s="5">
        <v>2.1401264096209793</v>
      </c>
      <c r="G9783" s="5">
        <f>'PG facts'!D115</f>
        <v>-5</v>
      </c>
      <c r="H9783" s="5">
        <f t="shared" si="304"/>
        <v>4.5801410491571835</v>
      </c>
      <c r="I9783" s="5">
        <f t="shared" si="305"/>
        <v>-10.700632048104897</v>
      </c>
    </row>
    <row r="9784" spans="1:9" ht="25" customHeight="1">
      <c r="A9784" s="1"/>
      <c r="B9784" s="1">
        <v>430</v>
      </c>
      <c r="C9784" s="13" t="s">
        <v>50</v>
      </c>
      <c r="D9784" s="4">
        <v>44742</v>
      </c>
      <c r="E9784" s="4">
        <v>44771</v>
      </c>
      <c r="F9784" s="5">
        <v>3.5989104881054779</v>
      </c>
      <c r="G9784" s="5">
        <f>'PG facts'!D17</f>
        <v>0</v>
      </c>
      <c r="H9784" s="5">
        <f t="shared" si="304"/>
        <v>12.952156701395609</v>
      </c>
      <c r="I9784" s="5">
        <f t="shared" si="305"/>
        <v>0</v>
      </c>
    </row>
    <row r="9785" spans="1:9" ht="25" customHeight="1">
      <c r="A9785" s="1"/>
      <c r="B9785" s="1">
        <v>430</v>
      </c>
      <c r="C9785" s="13" t="s">
        <v>50</v>
      </c>
      <c r="D9785" s="4">
        <v>44834</v>
      </c>
      <c r="E9785" s="4">
        <v>44853</v>
      </c>
      <c r="F9785" s="5">
        <v>-3.7966210073037132E-2</v>
      </c>
      <c r="G9785" s="5">
        <f>'PG facts'!D24</f>
        <v>-3</v>
      </c>
      <c r="H9785" s="5">
        <f t="shared" si="304"/>
        <v>1.4414331073099862E-3</v>
      </c>
      <c r="I9785" s="5">
        <f t="shared" si="305"/>
        <v>0.1138986302191114</v>
      </c>
    </row>
    <row r="9786" spans="1:9" ht="25" customHeight="1">
      <c r="A9786" s="1"/>
      <c r="B9786" s="1">
        <v>430</v>
      </c>
      <c r="C9786" s="13" t="s">
        <v>50</v>
      </c>
      <c r="D9786" s="4">
        <v>44926</v>
      </c>
      <c r="E9786" s="4">
        <v>44945</v>
      </c>
      <c r="F9786" s="5">
        <v>-0.97428175390660288</v>
      </c>
      <c r="G9786" s="5">
        <f>'PG facts'!D31</f>
        <v>-6</v>
      </c>
      <c r="H9786" s="5">
        <f t="shared" si="304"/>
        <v>0.94922493599532631</v>
      </c>
      <c r="I9786" s="5">
        <f t="shared" si="305"/>
        <v>5.8456905234396173</v>
      </c>
    </row>
    <row r="9787" spans="1:9" ht="25" customHeight="1">
      <c r="A9787" s="1"/>
      <c r="B9787" s="1">
        <v>430</v>
      </c>
      <c r="C9787" s="13" t="s">
        <v>50</v>
      </c>
      <c r="D9787" s="4">
        <v>45016</v>
      </c>
      <c r="E9787" s="4">
        <v>45037</v>
      </c>
      <c r="F9787" s="5">
        <v>-1.7083333333333339</v>
      </c>
      <c r="G9787" s="5">
        <f>'PG facts'!D38</f>
        <v>-4</v>
      </c>
      <c r="H9787" s="5">
        <f t="shared" si="304"/>
        <v>2.9184027777777799</v>
      </c>
      <c r="I9787" s="5">
        <f t="shared" si="305"/>
        <v>6.8333333333333357</v>
      </c>
    </row>
    <row r="9788" spans="1:9" ht="25" customHeight="1">
      <c r="A9788" s="1"/>
      <c r="B9788" s="1">
        <v>430</v>
      </c>
      <c r="C9788" s="13" t="s">
        <v>50</v>
      </c>
      <c r="D9788" s="4">
        <v>45107</v>
      </c>
      <c r="E9788" s="4">
        <v>45135</v>
      </c>
      <c r="F9788" s="5">
        <v>-0.51383557261676094</v>
      </c>
      <c r="G9788" s="5">
        <f>'PG facts'!D45</f>
        <v>0</v>
      </c>
      <c r="H9788" s="5">
        <f t="shared" si="304"/>
        <v>0.26402699568639459</v>
      </c>
      <c r="I9788" s="5">
        <f t="shared" si="305"/>
        <v>0</v>
      </c>
    </row>
    <row r="9789" spans="1:9" ht="25" customHeight="1">
      <c r="A9789" s="1"/>
      <c r="B9789" s="1">
        <v>430</v>
      </c>
      <c r="C9789" s="13" t="s">
        <v>50</v>
      </c>
      <c r="D9789" s="4">
        <v>45199</v>
      </c>
      <c r="E9789" s="4">
        <v>45217</v>
      </c>
      <c r="F9789" s="5">
        <v>-0.38380425982749156</v>
      </c>
      <c r="G9789" s="5">
        <f>'PG facts'!D52</f>
        <v>-3</v>
      </c>
      <c r="H9789" s="5">
        <f t="shared" si="304"/>
        <v>0.14730570986172864</v>
      </c>
      <c r="I9789" s="5">
        <f t="shared" si="305"/>
        <v>1.1514127794824747</v>
      </c>
    </row>
    <row r="9790" spans="1:9" ht="25" customHeight="1">
      <c r="A9790" s="1"/>
      <c r="B9790" s="1">
        <v>430</v>
      </c>
      <c r="C9790" s="13" t="s">
        <v>50</v>
      </c>
      <c r="D9790" s="4">
        <v>45291</v>
      </c>
      <c r="E9790" s="4">
        <v>45314</v>
      </c>
      <c r="F9790" s="5">
        <v>1.1893013232362026</v>
      </c>
      <c r="G9790" s="5">
        <f>'PG facts'!D59</f>
        <v>-2</v>
      </c>
      <c r="H9790" s="5">
        <f t="shared" si="304"/>
        <v>1.4144376374513825</v>
      </c>
      <c r="I9790" s="5">
        <f t="shared" si="305"/>
        <v>-2.3786026464724053</v>
      </c>
    </row>
    <row r="9791" spans="1:9" ht="25" customHeight="1">
      <c r="A9791" s="1"/>
      <c r="B9791" s="1">
        <v>430</v>
      </c>
      <c r="C9791" s="13" t="s">
        <v>50</v>
      </c>
      <c r="D9791" s="4">
        <v>45382</v>
      </c>
      <c r="E9791" s="4">
        <v>45401</v>
      </c>
      <c r="F9791" s="5">
        <v>2.2255192878338326</v>
      </c>
      <c r="G9791" s="5">
        <f>'PG facts'!D66</f>
        <v>-3</v>
      </c>
      <c r="H9791" s="5">
        <f t="shared" si="304"/>
        <v>4.9529361005204091</v>
      </c>
      <c r="I9791" s="5">
        <f t="shared" si="305"/>
        <v>-6.6765578635014977</v>
      </c>
    </row>
    <row r="9792" spans="1:9" ht="25" customHeight="1">
      <c r="A9792" s="1"/>
      <c r="B9792" s="1">
        <v>430</v>
      </c>
      <c r="C9792" s="13" t="s">
        <v>50</v>
      </c>
      <c r="D9792" s="4">
        <v>45473</v>
      </c>
      <c r="E9792" s="4">
        <v>45503</v>
      </c>
      <c r="F9792" s="5">
        <v>1.3726160091641626</v>
      </c>
      <c r="G9792" s="5">
        <f>'PG facts'!D73</f>
        <v>-1</v>
      </c>
      <c r="H9792" s="5">
        <f t="shared" si="304"/>
        <v>1.8840747086137526</v>
      </c>
      <c r="I9792" s="5">
        <f t="shared" si="305"/>
        <v>-1.3726160091641626</v>
      </c>
    </row>
    <row r="9793" spans="1:9" ht="25" customHeight="1">
      <c r="A9793" s="1"/>
      <c r="B9793" s="1">
        <v>430</v>
      </c>
      <c r="C9793" s="13" t="s">
        <v>50</v>
      </c>
      <c r="D9793" s="4">
        <v>45565</v>
      </c>
      <c r="E9793" s="4">
        <v>45583</v>
      </c>
      <c r="F9793" s="5">
        <v>2.2805943792830297</v>
      </c>
      <c r="G9793" s="5">
        <f>'PG facts'!D80</f>
        <v>-1</v>
      </c>
      <c r="H9793" s="5">
        <f t="shared" si="304"/>
        <v>5.2011107228173472</v>
      </c>
      <c r="I9793" s="5">
        <f t="shared" si="305"/>
        <v>-2.2805943792830297</v>
      </c>
    </row>
    <row r="9794" spans="1:9" ht="25" customHeight="1">
      <c r="A9794" s="1"/>
      <c r="B9794" s="1">
        <v>430</v>
      </c>
      <c r="C9794" s="13" t="s">
        <v>50</v>
      </c>
      <c r="D9794" s="4">
        <v>45657</v>
      </c>
      <c r="E9794" s="4">
        <v>45679</v>
      </c>
      <c r="F9794" s="5">
        <v>2.6501995362399722</v>
      </c>
      <c r="G9794" s="5">
        <f>'PG facts'!D87</f>
        <v>4</v>
      </c>
      <c r="H9794" s="5">
        <f t="shared" si="304"/>
        <v>7.0235575818865632</v>
      </c>
      <c r="I9794" s="5">
        <f t="shared" si="305"/>
        <v>10.600798144959889</v>
      </c>
    </row>
    <row r="9795" spans="1:9" ht="25" customHeight="1">
      <c r="A9795" s="1"/>
      <c r="B9795" s="1">
        <v>430</v>
      </c>
      <c r="C9795" s="13" t="s">
        <v>50</v>
      </c>
      <c r="D9795" s="4">
        <v>45747</v>
      </c>
      <c r="E9795" s="4">
        <v>45771</v>
      </c>
      <c r="F9795" s="5">
        <v>2.7872397144634409</v>
      </c>
      <c r="G9795" s="5">
        <f>'PG facts'!D94</f>
        <v>-2</v>
      </c>
      <c r="H9795" s="5">
        <f t="shared" si="304"/>
        <v>7.7687052258822433</v>
      </c>
      <c r="I9795" s="5">
        <f t="shared" si="305"/>
        <v>-5.5744794289268818</v>
      </c>
    </row>
    <row r="9796" spans="1:9" ht="25" customHeight="1">
      <c r="A9796" s="1"/>
      <c r="B9796" s="1">
        <v>430</v>
      </c>
      <c r="C9796" s="13" t="s">
        <v>50</v>
      </c>
      <c r="D9796" s="4">
        <v>45838</v>
      </c>
      <c r="E9796" s="4">
        <v>45867</v>
      </c>
      <c r="F9796" s="5">
        <v>3.7498513143808809</v>
      </c>
      <c r="G9796" s="5">
        <f>'PG facts'!D101</f>
        <v>0</v>
      </c>
      <c r="H9796" s="5">
        <f t="shared" si="304"/>
        <v>14.06138487996402</v>
      </c>
      <c r="I9796" s="5">
        <f t="shared" si="305"/>
        <v>0</v>
      </c>
    </row>
    <row r="9797" spans="1:9" ht="25" customHeight="1">
      <c r="A9797" s="1"/>
      <c r="B9797" s="1">
        <v>430</v>
      </c>
      <c r="C9797" s="13" t="s">
        <v>50</v>
      </c>
      <c r="D9797" s="4">
        <v>45930</v>
      </c>
      <c r="E9797" s="4">
        <v>45954</v>
      </c>
      <c r="F9797" s="5">
        <v>3.2332744751814912</v>
      </c>
      <c r="G9797" s="5">
        <f>'PG facts'!D108</f>
        <v>0</v>
      </c>
      <c r="H9797" s="5">
        <f t="shared" si="304"/>
        <v>10.454063831860148</v>
      </c>
      <c r="I9797" s="5">
        <f t="shared" si="305"/>
        <v>0</v>
      </c>
    </row>
    <row r="9798" spans="1:9" ht="25" customHeight="1">
      <c r="A9798" s="1"/>
      <c r="B9798" s="1">
        <v>430</v>
      </c>
      <c r="C9798" s="13" t="s">
        <v>50</v>
      </c>
      <c r="D9798" s="4">
        <v>46022</v>
      </c>
      <c r="E9798" s="4">
        <v>46045</v>
      </c>
      <c r="F9798" s="5">
        <v>2.9967230915401322</v>
      </c>
      <c r="G9798" s="5">
        <f>'PG facts'!D115</f>
        <v>-5</v>
      </c>
      <c r="H9798" s="5">
        <f t="shared" ref="H9798:H9861" si="306">F9798^2</f>
        <v>8.9803492873698474</v>
      </c>
      <c r="I9798" s="5">
        <f t="shared" ref="I9798:I9861" si="307">F9798*G9798</f>
        <v>-14.983615457700662</v>
      </c>
    </row>
    <row r="9799" spans="1:9" ht="25" customHeight="1">
      <c r="A9799" s="1"/>
      <c r="B9799" s="1">
        <v>431</v>
      </c>
      <c r="C9799" s="13" t="s">
        <v>47</v>
      </c>
      <c r="D9799" s="4">
        <v>44651</v>
      </c>
      <c r="E9799" s="4">
        <v>44671</v>
      </c>
      <c r="F9799" s="5">
        <v>3.5989104881054779</v>
      </c>
      <c r="G9799" s="5">
        <f>'PG facts'!D10</f>
        <v>2</v>
      </c>
      <c r="H9799" s="5">
        <f t="shared" si="306"/>
        <v>12.952156701395609</v>
      </c>
      <c r="I9799" s="5">
        <f t="shared" si="307"/>
        <v>7.1978209762109557</v>
      </c>
    </row>
    <row r="9800" spans="1:9" ht="25" customHeight="1">
      <c r="A9800" s="1"/>
      <c r="B9800" s="1">
        <v>431</v>
      </c>
      <c r="C9800" s="13" t="s">
        <v>47</v>
      </c>
      <c r="D9800" s="4">
        <v>44742</v>
      </c>
      <c r="E9800" s="4">
        <v>44771</v>
      </c>
      <c r="F9800" s="5">
        <v>-3.7966210073037132E-2</v>
      </c>
      <c r="G9800" s="5">
        <f>'PG facts'!D17</f>
        <v>0</v>
      </c>
      <c r="H9800" s="5">
        <f t="shared" si="306"/>
        <v>1.4414331073099862E-3</v>
      </c>
      <c r="I9800" s="5">
        <f t="shared" si="307"/>
        <v>0</v>
      </c>
    </row>
    <row r="9801" spans="1:9" ht="25" customHeight="1">
      <c r="A9801" s="1"/>
      <c r="B9801" s="1">
        <v>431</v>
      </c>
      <c r="C9801" s="13" t="s">
        <v>47</v>
      </c>
      <c r="D9801" s="4">
        <v>44834</v>
      </c>
      <c r="E9801" s="4">
        <v>44853</v>
      </c>
      <c r="F9801" s="5">
        <v>-0.97428175390660288</v>
      </c>
      <c r="G9801" s="5">
        <f>'PG facts'!D24</f>
        <v>-3</v>
      </c>
      <c r="H9801" s="5">
        <f t="shared" si="306"/>
        <v>0.94922493599532631</v>
      </c>
      <c r="I9801" s="5">
        <f t="shared" si="307"/>
        <v>2.9228452617198086</v>
      </c>
    </row>
    <row r="9802" spans="1:9" ht="25" customHeight="1">
      <c r="A9802" s="1"/>
      <c r="B9802" s="1">
        <v>431</v>
      </c>
      <c r="C9802" s="13" t="s">
        <v>47</v>
      </c>
      <c r="D9802" s="4">
        <v>44926</v>
      </c>
      <c r="E9802" s="4">
        <v>44945</v>
      </c>
      <c r="F9802" s="5">
        <v>-1.7083333333333339</v>
      </c>
      <c r="G9802" s="5">
        <f>'PG facts'!D31</f>
        <v>-6</v>
      </c>
      <c r="H9802" s="5">
        <f t="shared" si="306"/>
        <v>2.9184027777777799</v>
      </c>
      <c r="I9802" s="5">
        <f t="shared" si="307"/>
        <v>10.250000000000004</v>
      </c>
    </row>
    <row r="9803" spans="1:9" ht="25" customHeight="1">
      <c r="A9803" s="1"/>
      <c r="B9803" s="1">
        <v>431</v>
      </c>
      <c r="C9803" s="13" t="s">
        <v>47</v>
      </c>
      <c r="D9803" s="4">
        <v>45016</v>
      </c>
      <c r="E9803" s="4">
        <v>45037</v>
      </c>
      <c r="F9803" s="5">
        <v>-0.51383557261676094</v>
      </c>
      <c r="G9803" s="5">
        <f>'PG facts'!D38</f>
        <v>-4</v>
      </c>
      <c r="H9803" s="5">
        <f t="shared" si="306"/>
        <v>0.26402699568639459</v>
      </c>
      <c r="I9803" s="5">
        <f t="shared" si="307"/>
        <v>2.0553422904670438</v>
      </c>
    </row>
    <row r="9804" spans="1:9" ht="25" customHeight="1">
      <c r="A9804" s="1"/>
      <c r="B9804" s="1">
        <v>431</v>
      </c>
      <c r="C9804" s="13" t="s">
        <v>47</v>
      </c>
      <c r="D9804" s="4">
        <v>45107</v>
      </c>
      <c r="E9804" s="4">
        <v>45135</v>
      </c>
      <c r="F9804" s="5">
        <v>-0.38380425982749156</v>
      </c>
      <c r="G9804" s="5">
        <f>'PG facts'!D45</f>
        <v>0</v>
      </c>
      <c r="H9804" s="5">
        <f t="shared" si="306"/>
        <v>0.14730570986172864</v>
      </c>
      <c r="I9804" s="5">
        <f t="shared" si="307"/>
        <v>0</v>
      </c>
    </row>
    <row r="9805" spans="1:9" ht="25" customHeight="1">
      <c r="A9805" s="1"/>
      <c r="B9805" s="1">
        <v>431</v>
      </c>
      <c r="C9805" s="13" t="s">
        <v>47</v>
      </c>
      <c r="D9805" s="4">
        <v>45199</v>
      </c>
      <c r="E9805" s="4">
        <v>45217</v>
      </c>
      <c r="F9805" s="5">
        <v>1.1893013232362026</v>
      </c>
      <c r="G9805" s="5">
        <f>'PG facts'!D52</f>
        <v>-3</v>
      </c>
      <c r="H9805" s="5">
        <f t="shared" si="306"/>
        <v>1.4144376374513825</v>
      </c>
      <c r="I9805" s="5">
        <f t="shared" si="307"/>
        <v>-3.5679039697086079</v>
      </c>
    </row>
    <row r="9806" spans="1:9" ht="25" customHeight="1">
      <c r="A9806" s="1"/>
      <c r="B9806" s="1">
        <v>431</v>
      </c>
      <c r="C9806" s="13" t="s">
        <v>47</v>
      </c>
      <c r="D9806" s="4">
        <v>45291</v>
      </c>
      <c r="E9806" s="4">
        <v>45314</v>
      </c>
      <c r="F9806" s="5">
        <v>2.2255192878338326</v>
      </c>
      <c r="G9806" s="5">
        <f>'PG facts'!D59</f>
        <v>-2</v>
      </c>
      <c r="H9806" s="5">
        <f t="shared" si="306"/>
        <v>4.9529361005204091</v>
      </c>
      <c r="I9806" s="5">
        <f t="shared" si="307"/>
        <v>-4.4510385756676651</v>
      </c>
    </row>
    <row r="9807" spans="1:9" ht="25" customHeight="1">
      <c r="A9807" s="1"/>
      <c r="B9807" s="1">
        <v>431</v>
      </c>
      <c r="C9807" s="13" t="s">
        <v>47</v>
      </c>
      <c r="D9807" s="4">
        <v>45382</v>
      </c>
      <c r="E9807" s="4">
        <v>45401</v>
      </c>
      <c r="F9807" s="5">
        <v>1.3726160091641626</v>
      </c>
      <c r="G9807" s="5">
        <f>'PG facts'!D66</f>
        <v>-3</v>
      </c>
      <c r="H9807" s="5">
        <f t="shared" si="306"/>
        <v>1.8840747086137526</v>
      </c>
      <c r="I9807" s="5">
        <f t="shared" si="307"/>
        <v>-4.1178480274924878</v>
      </c>
    </row>
    <row r="9808" spans="1:9" ht="25" customHeight="1">
      <c r="A9808" s="1"/>
      <c r="B9808" s="1">
        <v>431</v>
      </c>
      <c r="C9808" s="13" t="s">
        <v>47</v>
      </c>
      <c r="D9808" s="4">
        <v>45473</v>
      </c>
      <c r="E9808" s="4">
        <v>45503</v>
      </c>
      <c r="F9808" s="5">
        <v>2.2805943792830297</v>
      </c>
      <c r="G9808" s="5">
        <f>'PG facts'!D73</f>
        <v>-1</v>
      </c>
      <c r="H9808" s="5">
        <f t="shared" si="306"/>
        <v>5.2011107228173472</v>
      </c>
      <c r="I9808" s="5">
        <f t="shared" si="307"/>
        <v>-2.2805943792830297</v>
      </c>
    </row>
    <row r="9809" spans="1:9" ht="25" customHeight="1">
      <c r="A9809" s="1"/>
      <c r="B9809" s="1">
        <v>431</v>
      </c>
      <c r="C9809" s="13" t="s">
        <v>47</v>
      </c>
      <c r="D9809" s="4">
        <v>45565</v>
      </c>
      <c r="E9809" s="4">
        <v>45583</v>
      </c>
      <c r="F9809" s="5">
        <v>2.6501995362399722</v>
      </c>
      <c r="G9809" s="5">
        <f>'PG facts'!D80</f>
        <v>-1</v>
      </c>
      <c r="H9809" s="5">
        <f t="shared" si="306"/>
        <v>7.0235575818865632</v>
      </c>
      <c r="I9809" s="5">
        <f t="shared" si="307"/>
        <v>-2.6501995362399722</v>
      </c>
    </row>
    <row r="9810" spans="1:9" ht="25" customHeight="1">
      <c r="A9810" s="1"/>
      <c r="B9810" s="1">
        <v>431</v>
      </c>
      <c r="C9810" s="13" t="s">
        <v>47</v>
      </c>
      <c r="D9810" s="4">
        <v>45657</v>
      </c>
      <c r="E9810" s="4">
        <v>45679</v>
      </c>
      <c r="F9810" s="5">
        <v>2.7872397144634409</v>
      </c>
      <c r="G9810" s="5">
        <f>'PG facts'!D87</f>
        <v>4</v>
      </c>
      <c r="H9810" s="5">
        <f t="shared" si="306"/>
        <v>7.7687052258822433</v>
      </c>
      <c r="I9810" s="5">
        <f t="shared" si="307"/>
        <v>11.148958857853764</v>
      </c>
    </row>
    <row r="9811" spans="1:9" ht="25" customHeight="1">
      <c r="A9811" s="1"/>
      <c r="B9811" s="1">
        <v>431</v>
      </c>
      <c r="C9811" s="13" t="s">
        <v>47</v>
      </c>
      <c r="D9811" s="4">
        <v>45747</v>
      </c>
      <c r="E9811" s="4">
        <v>45771</v>
      </c>
      <c r="F9811" s="5">
        <v>3.7498513143808809</v>
      </c>
      <c r="G9811" s="5">
        <f>'PG facts'!D94</f>
        <v>-2</v>
      </c>
      <c r="H9811" s="5">
        <f t="shared" si="306"/>
        <v>14.06138487996402</v>
      </c>
      <c r="I9811" s="5">
        <f t="shared" si="307"/>
        <v>-7.4997026287617619</v>
      </c>
    </row>
    <row r="9812" spans="1:9" ht="25" customHeight="1">
      <c r="A9812" s="1"/>
      <c r="B9812" s="1">
        <v>431</v>
      </c>
      <c r="C9812" s="13" t="s">
        <v>47</v>
      </c>
      <c r="D9812" s="4">
        <v>45838</v>
      </c>
      <c r="E9812" s="4">
        <v>45867</v>
      </c>
      <c r="F9812" s="5">
        <v>3.2332744751814912</v>
      </c>
      <c r="G9812" s="5">
        <f>'PG facts'!D101</f>
        <v>0</v>
      </c>
      <c r="H9812" s="5">
        <f t="shared" si="306"/>
        <v>10.454063831860148</v>
      </c>
      <c r="I9812" s="5">
        <f t="shared" si="307"/>
        <v>0</v>
      </c>
    </row>
    <row r="9813" spans="1:9" ht="25" customHeight="1">
      <c r="A9813" s="1"/>
      <c r="B9813" s="1">
        <v>431</v>
      </c>
      <c r="C9813" s="13" t="s">
        <v>47</v>
      </c>
      <c r="D9813" s="4">
        <v>45930</v>
      </c>
      <c r="E9813" s="4">
        <v>45954</v>
      </c>
      <c r="F9813" s="5">
        <v>2.9967230915401322</v>
      </c>
      <c r="G9813" s="5">
        <f>'PG facts'!D108</f>
        <v>0</v>
      </c>
      <c r="H9813" s="5">
        <f t="shared" si="306"/>
        <v>8.9803492873698474</v>
      </c>
      <c r="I9813" s="5">
        <f t="shared" si="307"/>
        <v>0</v>
      </c>
    </row>
    <row r="9814" spans="1:9" ht="25" customHeight="1">
      <c r="A9814" s="1"/>
      <c r="B9814" s="1">
        <v>431</v>
      </c>
      <c r="C9814" s="13" t="s">
        <v>47</v>
      </c>
      <c r="D9814" s="4">
        <v>46022</v>
      </c>
      <c r="E9814" s="4">
        <v>46045</v>
      </c>
      <c r="F9814" s="5">
        <v>2.1881543811115511</v>
      </c>
      <c r="G9814" s="5">
        <f>'PG facts'!D115</f>
        <v>-5</v>
      </c>
      <c r="H9814" s="5">
        <f t="shared" si="306"/>
        <v>4.7880195955776754</v>
      </c>
      <c r="I9814" s="5">
        <f t="shared" si="307"/>
        <v>-10.940771905557757</v>
      </c>
    </row>
    <row r="9815" spans="1:9" ht="25" customHeight="1">
      <c r="A9815" s="1"/>
      <c r="B9815" s="1">
        <v>431</v>
      </c>
      <c r="C9815" s="13" t="s">
        <v>50</v>
      </c>
      <c r="D9815" s="4">
        <v>44742</v>
      </c>
      <c r="E9815" s="4">
        <v>44771</v>
      </c>
      <c r="F9815" s="5">
        <v>3.5989104881054779</v>
      </c>
      <c r="G9815" s="5">
        <f>'PG facts'!D17</f>
        <v>0</v>
      </c>
      <c r="H9815" s="5">
        <f t="shared" si="306"/>
        <v>12.952156701395609</v>
      </c>
      <c r="I9815" s="5">
        <f t="shared" si="307"/>
        <v>0</v>
      </c>
    </row>
    <row r="9816" spans="1:9" ht="25" customHeight="1">
      <c r="A9816" s="1"/>
      <c r="B9816" s="1">
        <v>431</v>
      </c>
      <c r="C9816" s="13" t="s">
        <v>50</v>
      </c>
      <c r="D9816" s="4">
        <v>44834</v>
      </c>
      <c r="E9816" s="4">
        <v>44853</v>
      </c>
      <c r="F9816" s="5">
        <v>-3.7966210073037132E-2</v>
      </c>
      <c r="G9816" s="5">
        <f>'PG facts'!D24</f>
        <v>-3</v>
      </c>
      <c r="H9816" s="5">
        <f t="shared" si="306"/>
        <v>1.4414331073099862E-3</v>
      </c>
      <c r="I9816" s="5">
        <f t="shared" si="307"/>
        <v>0.1138986302191114</v>
      </c>
    </row>
    <row r="9817" spans="1:9" ht="25" customHeight="1">
      <c r="A9817" s="1"/>
      <c r="B9817" s="1">
        <v>431</v>
      </c>
      <c r="C9817" s="13" t="s">
        <v>50</v>
      </c>
      <c r="D9817" s="4">
        <v>44926</v>
      </c>
      <c r="E9817" s="4">
        <v>44945</v>
      </c>
      <c r="F9817" s="5">
        <v>-0.97428175390660288</v>
      </c>
      <c r="G9817" s="5">
        <f>'PG facts'!D31</f>
        <v>-6</v>
      </c>
      <c r="H9817" s="5">
        <f t="shared" si="306"/>
        <v>0.94922493599532631</v>
      </c>
      <c r="I9817" s="5">
        <f t="shared" si="307"/>
        <v>5.8456905234396173</v>
      </c>
    </row>
    <row r="9818" spans="1:9" ht="25" customHeight="1">
      <c r="A9818" s="1"/>
      <c r="B9818" s="1">
        <v>431</v>
      </c>
      <c r="C9818" s="13" t="s">
        <v>50</v>
      </c>
      <c r="D9818" s="4">
        <v>45016</v>
      </c>
      <c r="E9818" s="4">
        <v>45037</v>
      </c>
      <c r="F9818" s="5">
        <v>-1.7083333333333339</v>
      </c>
      <c r="G9818" s="5">
        <f>'PG facts'!D38</f>
        <v>-4</v>
      </c>
      <c r="H9818" s="5">
        <f t="shared" si="306"/>
        <v>2.9184027777777799</v>
      </c>
      <c r="I9818" s="5">
        <f t="shared" si="307"/>
        <v>6.8333333333333357</v>
      </c>
    </row>
    <row r="9819" spans="1:9" ht="25" customHeight="1">
      <c r="A9819" s="1"/>
      <c r="B9819" s="1">
        <v>431</v>
      </c>
      <c r="C9819" s="13" t="s">
        <v>50</v>
      </c>
      <c r="D9819" s="4">
        <v>45107</v>
      </c>
      <c r="E9819" s="4">
        <v>45135</v>
      </c>
      <c r="F9819" s="5">
        <v>-0.51383557261676094</v>
      </c>
      <c r="G9819" s="5">
        <f>'PG facts'!D45</f>
        <v>0</v>
      </c>
      <c r="H9819" s="5">
        <f t="shared" si="306"/>
        <v>0.26402699568639459</v>
      </c>
      <c r="I9819" s="5">
        <f t="shared" si="307"/>
        <v>0</v>
      </c>
    </row>
    <row r="9820" spans="1:9" ht="25" customHeight="1">
      <c r="A9820" s="1"/>
      <c r="B9820" s="1">
        <v>431</v>
      </c>
      <c r="C9820" s="13" t="s">
        <v>50</v>
      </c>
      <c r="D9820" s="4">
        <v>45199</v>
      </c>
      <c r="E9820" s="4">
        <v>45217</v>
      </c>
      <c r="F9820" s="5">
        <v>-0.38380425982749156</v>
      </c>
      <c r="G9820" s="5">
        <f>'PG facts'!D52</f>
        <v>-3</v>
      </c>
      <c r="H9820" s="5">
        <f t="shared" si="306"/>
        <v>0.14730570986172864</v>
      </c>
      <c r="I9820" s="5">
        <f t="shared" si="307"/>
        <v>1.1514127794824747</v>
      </c>
    </row>
    <row r="9821" spans="1:9" ht="25" customHeight="1">
      <c r="A9821" s="1"/>
      <c r="B9821" s="1">
        <v>431</v>
      </c>
      <c r="C9821" s="13" t="s">
        <v>50</v>
      </c>
      <c r="D9821" s="4">
        <v>45291</v>
      </c>
      <c r="E9821" s="4">
        <v>45314</v>
      </c>
      <c r="F9821" s="5">
        <v>1.1893013232362026</v>
      </c>
      <c r="G9821" s="5">
        <f>'PG facts'!D59</f>
        <v>-2</v>
      </c>
      <c r="H9821" s="5">
        <f t="shared" si="306"/>
        <v>1.4144376374513825</v>
      </c>
      <c r="I9821" s="5">
        <f t="shared" si="307"/>
        <v>-2.3786026464724053</v>
      </c>
    </row>
    <row r="9822" spans="1:9" ht="25" customHeight="1">
      <c r="A9822" s="1"/>
      <c r="B9822" s="1">
        <v>431</v>
      </c>
      <c r="C9822" s="13" t="s">
        <v>50</v>
      </c>
      <c r="D9822" s="4">
        <v>45382</v>
      </c>
      <c r="E9822" s="4">
        <v>45401</v>
      </c>
      <c r="F9822" s="5">
        <v>2.2255192878338326</v>
      </c>
      <c r="G9822" s="5">
        <f>'PG facts'!D66</f>
        <v>-3</v>
      </c>
      <c r="H9822" s="5">
        <f t="shared" si="306"/>
        <v>4.9529361005204091</v>
      </c>
      <c r="I9822" s="5">
        <f t="shared" si="307"/>
        <v>-6.6765578635014977</v>
      </c>
    </row>
    <row r="9823" spans="1:9" ht="25" customHeight="1">
      <c r="A9823" s="1"/>
      <c r="B9823" s="1">
        <v>431</v>
      </c>
      <c r="C9823" s="13" t="s">
        <v>50</v>
      </c>
      <c r="D9823" s="4">
        <v>45473</v>
      </c>
      <c r="E9823" s="4">
        <v>45503</v>
      </c>
      <c r="F9823" s="5">
        <v>1.3726160091641626</v>
      </c>
      <c r="G9823" s="5">
        <f>'PG facts'!D73</f>
        <v>-1</v>
      </c>
      <c r="H9823" s="5">
        <f t="shared" si="306"/>
        <v>1.8840747086137526</v>
      </c>
      <c r="I9823" s="5">
        <f t="shared" si="307"/>
        <v>-1.3726160091641626</v>
      </c>
    </row>
    <row r="9824" spans="1:9" ht="25" customHeight="1">
      <c r="A9824" s="1"/>
      <c r="B9824" s="1">
        <v>431</v>
      </c>
      <c r="C9824" s="13" t="s">
        <v>50</v>
      </c>
      <c r="D9824" s="4">
        <v>45565</v>
      </c>
      <c r="E9824" s="4">
        <v>45583</v>
      </c>
      <c r="F9824" s="5">
        <v>2.2805943792830297</v>
      </c>
      <c r="G9824" s="5">
        <f>'PG facts'!D80</f>
        <v>-1</v>
      </c>
      <c r="H9824" s="5">
        <f t="shared" si="306"/>
        <v>5.2011107228173472</v>
      </c>
      <c r="I9824" s="5">
        <f t="shared" si="307"/>
        <v>-2.2805943792830297</v>
      </c>
    </row>
    <row r="9825" spans="1:9" ht="25" customHeight="1">
      <c r="A9825" s="1"/>
      <c r="B9825" s="1">
        <v>431</v>
      </c>
      <c r="C9825" s="13" t="s">
        <v>50</v>
      </c>
      <c r="D9825" s="4">
        <v>45657</v>
      </c>
      <c r="E9825" s="4">
        <v>45679</v>
      </c>
      <c r="F9825" s="5">
        <v>2.6501995362399722</v>
      </c>
      <c r="G9825" s="5">
        <f>'PG facts'!D87</f>
        <v>4</v>
      </c>
      <c r="H9825" s="5">
        <f t="shared" si="306"/>
        <v>7.0235575818865632</v>
      </c>
      <c r="I9825" s="5">
        <f t="shared" si="307"/>
        <v>10.600798144959889</v>
      </c>
    </row>
    <row r="9826" spans="1:9" ht="25" customHeight="1">
      <c r="A9826" s="1"/>
      <c r="B9826" s="1">
        <v>431</v>
      </c>
      <c r="C9826" s="13" t="s">
        <v>50</v>
      </c>
      <c r="D9826" s="4">
        <v>45747</v>
      </c>
      <c r="E9826" s="4">
        <v>45771</v>
      </c>
      <c r="F9826" s="5">
        <v>2.7872397144634409</v>
      </c>
      <c r="G9826" s="5">
        <f>'PG facts'!D94</f>
        <v>-2</v>
      </c>
      <c r="H9826" s="5">
        <f t="shared" si="306"/>
        <v>7.7687052258822433</v>
      </c>
      <c r="I9826" s="5">
        <f t="shared" si="307"/>
        <v>-5.5744794289268818</v>
      </c>
    </row>
    <row r="9827" spans="1:9" ht="25" customHeight="1">
      <c r="A9827" s="1"/>
      <c r="B9827" s="1">
        <v>431</v>
      </c>
      <c r="C9827" s="13" t="s">
        <v>50</v>
      </c>
      <c r="D9827" s="4">
        <v>45838</v>
      </c>
      <c r="E9827" s="4">
        <v>45867</v>
      </c>
      <c r="F9827" s="5">
        <v>3.7498513143808809</v>
      </c>
      <c r="G9827" s="5">
        <f>'PG facts'!D101</f>
        <v>0</v>
      </c>
      <c r="H9827" s="5">
        <f t="shared" si="306"/>
        <v>14.06138487996402</v>
      </c>
      <c r="I9827" s="5">
        <f t="shared" si="307"/>
        <v>0</v>
      </c>
    </row>
    <row r="9828" spans="1:9" ht="25" customHeight="1">
      <c r="A9828" s="1"/>
      <c r="B9828" s="1">
        <v>431</v>
      </c>
      <c r="C9828" s="13" t="s">
        <v>50</v>
      </c>
      <c r="D9828" s="4">
        <v>45930</v>
      </c>
      <c r="E9828" s="4">
        <v>45954</v>
      </c>
      <c r="F9828" s="5">
        <v>3.2332744751814912</v>
      </c>
      <c r="G9828" s="5">
        <f>'PG facts'!D108</f>
        <v>0</v>
      </c>
      <c r="H9828" s="5">
        <f t="shared" si="306"/>
        <v>10.454063831860148</v>
      </c>
      <c r="I9828" s="5">
        <f t="shared" si="307"/>
        <v>0</v>
      </c>
    </row>
    <row r="9829" spans="1:9" ht="25" customHeight="1">
      <c r="A9829" s="1"/>
      <c r="B9829" s="1">
        <v>431</v>
      </c>
      <c r="C9829" s="13" t="s">
        <v>50</v>
      </c>
      <c r="D9829" s="4">
        <v>46022</v>
      </c>
      <c r="E9829" s="4">
        <v>46045</v>
      </c>
      <c r="F9829" s="5">
        <v>2.9967230915401322</v>
      </c>
      <c r="G9829" s="5">
        <f>'PG facts'!D115</f>
        <v>-5</v>
      </c>
      <c r="H9829" s="5">
        <f t="shared" si="306"/>
        <v>8.9803492873698474</v>
      </c>
      <c r="I9829" s="5">
        <f t="shared" si="307"/>
        <v>-14.983615457700662</v>
      </c>
    </row>
    <row r="9830" spans="1:9" ht="25" customHeight="1">
      <c r="A9830" s="1"/>
      <c r="B9830" s="1">
        <v>432</v>
      </c>
      <c r="C9830" s="13" t="s">
        <v>47</v>
      </c>
      <c r="D9830" s="4">
        <v>44651</v>
      </c>
      <c r="E9830" s="4">
        <v>44671</v>
      </c>
      <c r="F9830" s="5">
        <v>3.5989104881054779</v>
      </c>
      <c r="G9830" s="5">
        <f>'PG facts'!D10</f>
        <v>2</v>
      </c>
      <c r="H9830" s="5">
        <f t="shared" si="306"/>
        <v>12.952156701395609</v>
      </c>
      <c r="I9830" s="5">
        <f t="shared" si="307"/>
        <v>7.1978209762109557</v>
      </c>
    </row>
    <row r="9831" spans="1:9" ht="25" customHeight="1">
      <c r="A9831" s="1"/>
      <c r="B9831" s="1">
        <v>432</v>
      </c>
      <c r="C9831" s="13" t="s">
        <v>47</v>
      </c>
      <c r="D9831" s="4">
        <v>44742</v>
      </c>
      <c r="E9831" s="4">
        <v>44771</v>
      </c>
      <c r="F9831" s="5">
        <v>-3.7966210073037132E-2</v>
      </c>
      <c r="G9831" s="5">
        <f>'PG facts'!D17</f>
        <v>0</v>
      </c>
      <c r="H9831" s="5">
        <f t="shared" si="306"/>
        <v>1.4414331073099862E-3</v>
      </c>
      <c r="I9831" s="5">
        <f t="shared" si="307"/>
        <v>0</v>
      </c>
    </row>
    <row r="9832" spans="1:9" ht="25" customHeight="1">
      <c r="A9832" s="1"/>
      <c r="B9832" s="1">
        <v>432</v>
      </c>
      <c r="C9832" s="13" t="s">
        <v>47</v>
      </c>
      <c r="D9832" s="4">
        <v>44834</v>
      </c>
      <c r="E9832" s="4">
        <v>44853</v>
      </c>
      <c r="F9832" s="5">
        <v>-0.97428175390660288</v>
      </c>
      <c r="G9832" s="5">
        <f>'PG facts'!D24</f>
        <v>-3</v>
      </c>
      <c r="H9832" s="5">
        <f t="shared" si="306"/>
        <v>0.94922493599532631</v>
      </c>
      <c r="I9832" s="5">
        <f t="shared" si="307"/>
        <v>2.9228452617198086</v>
      </c>
    </row>
    <row r="9833" spans="1:9" ht="25" customHeight="1">
      <c r="A9833" s="1"/>
      <c r="B9833" s="1">
        <v>432</v>
      </c>
      <c r="C9833" s="13" t="s">
        <v>47</v>
      </c>
      <c r="D9833" s="4">
        <v>44926</v>
      </c>
      <c r="E9833" s="4">
        <v>44945</v>
      </c>
      <c r="F9833" s="5">
        <v>-1.7083333333333339</v>
      </c>
      <c r="G9833" s="5">
        <f>'PG facts'!D31</f>
        <v>-6</v>
      </c>
      <c r="H9833" s="5">
        <f t="shared" si="306"/>
        <v>2.9184027777777799</v>
      </c>
      <c r="I9833" s="5">
        <f t="shared" si="307"/>
        <v>10.250000000000004</v>
      </c>
    </row>
    <row r="9834" spans="1:9" ht="25" customHeight="1">
      <c r="A9834" s="1"/>
      <c r="B9834" s="1">
        <v>432</v>
      </c>
      <c r="C9834" s="13" t="s">
        <v>47</v>
      </c>
      <c r="D9834" s="4">
        <v>45016</v>
      </c>
      <c r="E9834" s="4">
        <v>45037</v>
      </c>
      <c r="F9834" s="5">
        <v>-0.51383557261676094</v>
      </c>
      <c r="G9834" s="5">
        <f>'PG facts'!D38</f>
        <v>-4</v>
      </c>
      <c r="H9834" s="5">
        <f t="shared" si="306"/>
        <v>0.26402699568639459</v>
      </c>
      <c r="I9834" s="5">
        <f t="shared" si="307"/>
        <v>2.0553422904670438</v>
      </c>
    </row>
    <row r="9835" spans="1:9" ht="25" customHeight="1">
      <c r="A9835" s="1"/>
      <c r="B9835" s="1">
        <v>432</v>
      </c>
      <c r="C9835" s="13" t="s">
        <v>47</v>
      </c>
      <c r="D9835" s="4">
        <v>45107</v>
      </c>
      <c r="E9835" s="4">
        <v>45135</v>
      </c>
      <c r="F9835" s="5">
        <v>-0.38380425982749156</v>
      </c>
      <c r="G9835" s="5">
        <f>'PG facts'!D45</f>
        <v>0</v>
      </c>
      <c r="H9835" s="5">
        <f t="shared" si="306"/>
        <v>0.14730570986172864</v>
      </c>
      <c r="I9835" s="5">
        <f t="shared" si="307"/>
        <v>0</v>
      </c>
    </row>
    <row r="9836" spans="1:9" ht="25" customHeight="1">
      <c r="A9836" s="1"/>
      <c r="B9836" s="1">
        <v>432</v>
      </c>
      <c r="C9836" s="13" t="s">
        <v>47</v>
      </c>
      <c r="D9836" s="4">
        <v>45199</v>
      </c>
      <c r="E9836" s="4">
        <v>45217</v>
      </c>
      <c r="F9836" s="5">
        <v>1.1893013232362026</v>
      </c>
      <c r="G9836" s="5">
        <f>'PG facts'!D52</f>
        <v>-3</v>
      </c>
      <c r="H9836" s="5">
        <f t="shared" si="306"/>
        <v>1.4144376374513825</v>
      </c>
      <c r="I9836" s="5">
        <f t="shared" si="307"/>
        <v>-3.5679039697086079</v>
      </c>
    </row>
    <row r="9837" spans="1:9" ht="25" customHeight="1">
      <c r="A9837" s="1"/>
      <c r="B9837" s="1">
        <v>432</v>
      </c>
      <c r="C9837" s="13" t="s">
        <v>47</v>
      </c>
      <c r="D9837" s="4">
        <v>45291</v>
      </c>
      <c r="E9837" s="4">
        <v>45314</v>
      </c>
      <c r="F9837" s="5">
        <v>2.2255192878338326</v>
      </c>
      <c r="G9837" s="5">
        <f>'PG facts'!D59</f>
        <v>-2</v>
      </c>
      <c r="H9837" s="5">
        <f t="shared" si="306"/>
        <v>4.9529361005204091</v>
      </c>
      <c r="I9837" s="5">
        <f t="shared" si="307"/>
        <v>-4.4510385756676651</v>
      </c>
    </row>
    <row r="9838" spans="1:9" ht="25" customHeight="1">
      <c r="A9838" s="1"/>
      <c r="B9838" s="1">
        <v>432</v>
      </c>
      <c r="C9838" s="13" t="s">
        <v>47</v>
      </c>
      <c r="D9838" s="4">
        <v>45382</v>
      </c>
      <c r="E9838" s="4">
        <v>45401</v>
      </c>
      <c r="F9838" s="5">
        <v>1.3726160091641626</v>
      </c>
      <c r="G9838" s="5">
        <f>'PG facts'!D66</f>
        <v>-3</v>
      </c>
      <c r="H9838" s="5">
        <f t="shared" si="306"/>
        <v>1.8840747086137526</v>
      </c>
      <c r="I9838" s="5">
        <f t="shared" si="307"/>
        <v>-4.1178480274924878</v>
      </c>
    </row>
    <row r="9839" spans="1:9" ht="25" customHeight="1">
      <c r="A9839" s="1"/>
      <c r="B9839" s="1">
        <v>432</v>
      </c>
      <c r="C9839" s="13" t="s">
        <v>47</v>
      </c>
      <c r="D9839" s="4">
        <v>45473</v>
      </c>
      <c r="E9839" s="4">
        <v>45503</v>
      </c>
      <c r="F9839" s="5">
        <v>2.2805943792830297</v>
      </c>
      <c r="G9839" s="5">
        <f>'PG facts'!D73</f>
        <v>-1</v>
      </c>
      <c r="H9839" s="5">
        <f t="shared" si="306"/>
        <v>5.2011107228173472</v>
      </c>
      <c r="I9839" s="5">
        <f t="shared" si="307"/>
        <v>-2.2805943792830297</v>
      </c>
    </row>
    <row r="9840" spans="1:9" ht="25" customHeight="1">
      <c r="A9840" s="1"/>
      <c r="B9840" s="1">
        <v>432</v>
      </c>
      <c r="C9840" s="13" t="s">
        <v>47</v>
      </c>
      <c r="D9840" s="4">
        <v>45565</v>
      </c>
      <c r="E9840" s="4">
        <v>45583</v>
      </c>
      <c r="F9840" s="5">
        <v>2.6501995362399722</v>
      </c>
      <c r="G9840" s="5">
        <f>'PG facts'!D80</f>
        <v>-1</v>
      </c>
      <c r="H9840" s="5">
        <f t="shared" si="306"/>
        <v>7.0235575818865632</v>
      </c>
      <c r="I9840" s="5">
        <f t="shared" si="307"/>
        <v>-2.6501995362399722</v>
      </c>
    </row>
    <row r="9841" spans="1:9" ht="25" customHeight="1">
      <c r="A9841" s="1"/>
      <c r="B9841" s="1">
        <v>432</v>
      </c>
      <c r="C9841" s="13" t="s">
        <v>47</v>
      </c>
      <c r="D9841" s="4">
        <v>45657</v>
      </c>
      <c r="E9841" s="4">
        <v>45679</v>
      </c>
      <c r="F9841" s="5">
        <v>2.7872397144634409</v>
      </c>
      <c r="G9841" s="5">
        <f>'PG facts'!D87</f>
        <v>4</v>
      </c>
      <c r="H9841" s="5">
        <f t="shared" si="306"/>
        <v>7.7687052258822433</v>
      </c>
      <c r="I9841" s="5">
        <f t="shared" si="307"/>
        <v>11.148958857853764</v>
      </c>
    </row>
    <row r="9842" spans="1:9" ht="25" customHeight="1">
      <c r="A9842" s="1"/>
      <c r="B9842" s="1">
        <v>432</v>
      </c>
      <c r="C9842" s="13" t="s">
        <v>47</v>
      </c>
      <c r="D9842" s="4">
        <v>45747</v>
      </c>
      <c r="E9842" s="4">
        <v>45771</v>
      </c>
      <c r="F9842" s="5">
        <v>3.7498513143808809</v>
      </c>
      <c r="G9842" s="5">
        <f>'PG facts'!D94</f>
        <v>-2</v>
      </c>
      <c r="H9842" s="5">
        <f t="shared" si="306"/>
        <v>14.06138487996402</v>
      </c>
      <c r="I9842" s="5">
        <f t="shared" si="307"/>
        <v>-7.4997026287617619</v>
      </c>
    </row>
    <row r="9843" spans="1:9" ht="25" customHeight="1">
      <c r="A9843" s="1"/>
      <c r="B9843" s="1">
        <v>432</v>
      </c>
      <c r="C9843" s="13" t="s">
        <v>47</v>
      </c>
      <c r="D9843" s="4">
        <v>45838</v>
      </c>
      <c r="E9843" s="4">
        <v>45867</v>
      </c>
      <c r="F9843" s="5">
        <v>3.2332744751814912</v>
      </c>
      <c r="G9843" s="5">
        <f>'PG facts'!D101</f>
        <v>0</v>
      </c>
      <c r="H9843" s="5">
        <f t="shared" si="306"/>
        <v>10.454063831860148</v>
      </c>
      <c r="I9843" s="5">
        <f t="shared" si="307"/>
        <v>0</v>
      </c>
    </row>
    <row r="9844" spans="1:9" ht="25" customHeight="1">
      <c r="A9844" s="1"/>
      <c r="B9844" s="1">
        <v>432</v>
      </c>
      <c r="C9844" s="13" t="s">
        <v>47</v>
      </c>
      <c r="D9844" s="4">
        <v>45930</v>
      </c>
      <c r="E9844" s="4">
        <v>45954</v>
      </c>
      <c r="F9844" s="5">
        <v>2.9967230915401322</v>
      </c>
      <c r="G9844" s="5">
        <f>'PG facts'!D108</f>
        <v>0</v>
      </c>
      <c r="H9844" s="5">
        <f t="shared" si="306"/>
        <v>8.9803492873698474</v>
      </c>
      <c r="I9844" s="5">
        <f t="shared" si="307"/>
        <v>0</v>
      </c>
    </row>
    <row r="9845" spans="1:9" ht="25" customHeight="1">
      <c r="A9845" s="1"/>
      <c r="B9845" s="1">
        <v>432</v>
      </c>
      <c r="C9845" s="13" t="s">
        <v>47</v>
      </c>
      <c r="D9845" s="4">
        <v>46022</v>
      </c>
      <c r="E9845" s="4">
        <v>46045</v>
      </c>
      <c r="F9845" s="5">
        <v>2.1478108850594646</v>
      </c>
      <c r="G9845" s="5">
        <f>'PG facts'!D115</f>
        <v>-5</v>
      </c>
      <c r="H9845" s="5">
        <f t="shared" si="306"/>
        <v>4.6130915979799205</v>
      </c>
      <c r="I9845" s="5">
        <f t="shared" si="307"/>
        <v>-10.739054425297322</v>
      </c>
    </row>
    <row r="9846" spans="1:9" ht="25" customHeight="1">
      <c r="A9846" s="1"/>
      <c r="B9846" s="1">
        <v>432</v>
      </c>
      <c r="C9846" s="13" t="s">
        <v>50</v>
      </c>
      <c r="D9846" s="4">
        <v>44742</v>
      </c>
      <c r="E9846" s="4">
        <v>44771</v>
      </c>
      <c r="F9846" s="5">
        <v>3.5989104881054779</v>
      </c>
      <c r="G9846" s="5">
        <f>'PG facts'!D17</f>
        <v>0</v>
      </c>
      <c r="H9846" s="5">
        <f t="shared" si="306"/>
        <v>12.952156701395609</v>
      </c>
      <c r="I9846" s="5">
        <f t="shared" si="307"/>
        <v>0</v>
      </c>
    </row>
    <row r="9847" spans="1:9" ht="25" customHeight="1">
      <c r="A9847" s="1"/>
      <c r="B9847" s="1">
        <v>432</v>
      </c>
      <c r="C9847" s="13" t="s">
        <v>50</v>
      </c>
      <c r="D9847" s="4">
        <v>44834</v>
      </c>
      <c r="E9847" s="4">
        <v>44853</v>
      </c>
      <c r="F9847" s="5">
        <v>-3.7966210073037132E-2</v>
      </c>
      <c r="G9847" s="5">
        <f>'PG facts'!D24</f>
        <v>-3</v>
      </c>
      <c r="H9847" s="5">
        <f t="shared" si="306"/>
        <v>1.4414331073099862E-3</v>
      </c>
      <c r="I9847" s="5">
        <f t="shared" si="307"/>
        <v>0.1138986302191114</v>
      </c>
    </row>
    <row r="9848" spans="1:9" ht="25" customHeight="1">
      <c r="A9848" s="1"/>
      <c r="B9848" s="1">
        <v>432</v>
      </c>
      <c r="C9848" s="13" t="s">
        <v>50</v>
      </c>
      <c r="D9848" s="4">
        <v>44926</v>
      </c>
      <c r="E9848" s="4">
        <v>44945</v>
      </c>
      <c r="F9848" s="5">
        <v>-0.97428175390660288</v>
      </c>
      <c r="G9848" s="5">
        <f>'PG facts'!D31</f>
        <v>-6</v>
      </c>
      <c r="H9848" s="5">
        <f t="shared" si="306"/>
        <v>0.94922493599532631</v>
      </c>
      <c r="I9848" s="5">
        <f t="shared" si="307"/>
        <v>5.8456905234396173</v>
      </c>
    </row>
    <row r="9849" spans="1:9" ht="25" customHeight="1">
      <c r="A9849" s="1"/>
      <c r="B9849" s="1">
        <v>432</v>
      </c>
      <c r="C9849" s="13" t="s">
        <v>50</v>
      </c>
      <c r="D9849" s="4">
        <v>45016</v>
      </c>
      <c r="E9849" s="4">
        <v>45037</v>
      </c>
      <c r="F9849" s="5">
        <v>-1.7083333333333339</v>
      </c>
      <c r="G9849" s="5">
        <f>'PG facts'!D38</f>
        <v>-4</v>
      </c>
      <c r="H9849" s="5">
        <f t="shared" si="306"/>
        <v>2.9184027777777799</v>
      </c>
      <c r="I9849" s="5">
        <f t="shared" si="307"/>
        <v>6.8333333333333357</v>
      </c>
    </row>
    <row r="9850" spans="1:9" ht="25" customHeight="1">
      <c r="A9850" s="1"/>
      <c r="B9850" s="1">
        <v>432</v>
      </c>
      <c r="C9850" s="13" t="s">
        <v>50</v>
      </c>
      <c r="D9850" s="4">
        <v>45107</v>
      </c>
      <c r="E9850" s="4">
        <v>45135</v>
      </c>
      <c r="F9850" s="5">
        <v>-0.51383557261676094</v>
      </c>
      <c r="G9850" s="5">
        <f>'PG facts'!D45</f>
        <v>0</v>
      </c>
      <c r="H9850" s="5">
        <f t="shared" si="306"/>
        <v>0.26402699568639459</v>
      </c>
      <c r="I9850" s="5">
        <f t="shared" si="307"/>
        <v>0</v>
      </c>
    </row>
    <row r="9851" spans="1:9" ht="25" customHeight="1">
      <c r="A9851" s="1"/>
      <c r="B9851" s="1">
        <v>432</v>
      </c>
      <c r="C9851" s="13" t="s">
        <v>50</v>
      </c>
      <c r="D9851" s="4">
        <v>45199</v>
      </c>
      <c r="E9851" s="4">
        <v>45217</v>
      </c>
      <c r="F9851" s="5">
        <v>-0.38380425982749156</v>
      </c>
      <c r="G9851" s="5">
        <f>'PG facts'!D52</f>
        <v>-3</v>
      </c>
      <c r="H9851" s="5">
        <f t="shared" si="306"/>
        <v>0.14730570986172864</v>
      </c>
      <c r="I9851" s="5">
        <f t="shared" si="307"/>
        <v>1.1514127794824747</v>
      </c>
    </row>
    <row r="9852" spans="1:9" ht="25" customHeight="1">
      <c r="A9852" s="1"/>
      <c r="B9852" s="1">
        <v>432</v>
      </c>
      <c r="C9852" s="13" t="s">
        <v>50</v>
      </c>
      <c r="D9852" s="4">
        <v>45291</v>
      </c>
      <c r="E9852" s="4">
        <v>45314</v>
      </c>
      <c r="F9852" s="5">
        <v>1.1893013232362026</v>
      </c>
      <c r="G9852" s="5">
        <f>'PG facts'!D59</f>
        <v>-2</v>
      </c>
      <c r="H9852" s="5">
        <f t="shared" si="306"/>
        <v>1.4144376374513825</v>
      </c>
      <c r="I9852" s="5">
        <f t="shared" si="307"/>
        <v>-2.3786026464724053</v>
      </c>
    </row>
    <row r="9853" spans="1:9" ht="25" customHeight="1">
      <c r="A9853" s="1"/>
      <c r="B9853" s="1">
        <v>432</v>
      </c>
      <c r="C9853" s="13" t="s">
        <v>50</v>
      </c>
      <c r="D9853" s="4">
        <v>45382</v>
      </c>
      <c r="E9853" s="4">
        <v>45401</v>
      </c>
      <c r="F9853" s="5">
        <v>2.2255192878338326</v>
      </c>
      <c r="G9853" s="5">
        <f>'PG facts'!D66</f>
        <v>-3</v>
      </c>
      <c r="H9853" s="5">
        <f t="shared" si="306"/>
        <v>4.9529361005204091</v>
      </c>
      <c r="I9853" s="5">
        <f t="shared" si="307"/>
        <v>-6.6765578635014977</v>
      </c>
    </row>
    <row r="9854" spans="1:9" ht="25" customHeight="1">
      <c r="A9854" s="1"/>
      <c r="B9854" s="1">
        <v>432</v>
      </c>
      <c r="C9854" s="13" t="s">
        <v>50</v>
      </c>
      <c r="D9854" s="4">
        <v>45473</v>
      </c>
      <c r="E9854" s="4">
        <v>45503</v>
      </c>
      <c r="F9854" s="5">
        <v>1.3726160091641626</v>
      </c>
      <c r="G9854" s="5">
        <f>'PG facts'!D73</f>
        <v>-1</v>
      </c>
      <c r="H9854" s="5">
        <f t="shared" si="306"/>
        <v>1.8840747086137526</v>
      </c>
      <c r="I9854" s="5">
        <f t="shared" si="307"/>
        <v>-1.3726160091641626</v>
      </c>
    </row>
    <row r="9855" spans="1:9" ht="25" customHeight="1">
      <c r="A9855" s="1"/>
      <c r="B9855" s="1">
        <v>432</v>
      </c>
      <c r="C9855" s="13" t="s">
        <v>50</v>
      </c>
      <c r="D9855" s="4">
        <v>45565</v>
      </c>
      <c r="E9855" s="4">
        <v>45583</v>
      </c>
      <c r="F9855" s="5">
        <v>2.2805943792830297</v>
      </c>
      <c r="G9855" s="5">
        <f>'PG facts'!D80</f>
        <v>-1</v>
      </c>
      <c r="H9855" s="5">
        <f t="shared" si="306"/>
        <v>5.2011107228173472</v>
      </c>
      <c r="I9855" s="5">
        <f t="shared" si="307"/>
        <v>-2.2805943792830297</v>
      </c>
    </row>
    <row r="9856" spans="1:9" ht="25" customHeight="1">
      <c r="A9856" s="1"/>
      <c r="B9856" s="1">
        <v>432</v>
      </c>
      <c r="C9856" s="13" t="s">
        <v>50</v>
      </c>
      <c r="D9856" s="4">
        <v>45657</v>
      </c>
      <c r="E9856" s="4">
        <v>45679</v>
      </c>
      <c r="F9856" s="5">
        <v>2.6501995362399722</v>
      </c>
      <c r="G9856" s="5">
        <f>'PG facts'!D87</f>
        <v>4</v>
      </c>
      <c r="H9856" s="5">
        <f t="shared" si="306"/>
        <v>7.0235575818865632</v>
      </c>
      <c r="I9856" s="5">
        <f t="shared" si="307"/>
        <v>10.600798144959889</v>
      </c>
    </row>
    <row r="9857" spans="1:9" ht="25" customHeight="1">
      <c r="A9857" s="1"/>
      <c r="B9857" s="1">
        <v>432</v>
      </c>
      <c r="C9857" s="13" t="s">
        <v>50</v>
      </c>
      <c r="D9857" s="4">
        <v>45747</v>
      </c>
      <c r="E9857" s="4">
        <v>45771</v>
      </c>
      <c r="F9857" s="5">
        <v>2.7872397144634409</v>
      </c>
      <c r="G9857" s="5">
        <f>'PG facts'!D94</f>
        <v>-2</v>
      </c>
      <c r="H9857" s="5">
        <f t="shared" si="306"/>
        <v>7.7687052258822433</v>
      </c>
      <c r="I9857" s="5">
        <f t="shared" si="307"/>
        <v>-5.5744794289268818</v>
      </c>
    </row>
    <row r="9858" spans="1:9" ht="25" customHeight="1">
      <c r="A9858" s="1"/>
      <c r="B9858" s="1">
        <v>432</v>
      </c>
      <c r="C9858" s="13" t="s">
        <v>50</v>
      </c>
      <c r="D9858" s="4">
        <v>45838</v>
      </c>
      <c r="E9858" s="4">
        <v>45867</v>
      </c>
      <c r="F9858" s="5">
        <v>3.7498513143808809</v>
      </c>
      <c r="G9858" s="5">
        <f>'PG facts'!D101</f>
        <v>0</v>
      </c>
      <c r="H9858" s="5">
        <f t="shared" si="306"/>
        <v>14.06138487996402</v>
      </c>
      <c r="I9858" s="5">
        <f t="shared" si="307"/>
        <v>0</v>
      </c>
    </row>
    <row r="9859" spans="1:9" ht="25" customHeight="1">
      <c r="A9859" s="1"/>
      <c r="B9859" s="1">
        <v>432</v>
      </c>
      <c r="C9859" s="13" t="s">
        <v>50</v>
      </c>
      <c r="D9859" s="4">
        <v>45930</v>
      </c>
      <c r="E9859" s="4">
        <v>45954</v>
      </c>
      <c r="F9859" s="5">
        <v>3.2332744751814912</v>
      </c>
      <c r="G9859" s="5">
        <f>'PG facts'!D108</f>
        <v>0</v>
      </c>
      <c r="H9859" s="5">
        <f t="shared" si="306"/>
        <v>10.454063831860148</v>
      </c>
      <c r="I9859" s="5">
        <f t="shared" si="307"/>
        <v>0</v>
      </c>
    </row>
    <row r="9860" spans="1:9" ht="25" customHeight="1">
      <c r="A9860" s="1"/>
      <c r="B9860" s="1">
        <v>432</v>
      </c>
      <c r="C9860" s="13" t="s">
        <v>50</v>
      </c>
      <c r="D9860" s="4">
        <v>46022</v>
      </c>
      <c r="E9860" s="4">
        <v>46045</v>
      </c>
      <c r="F9860" s="5">
        <v>2.9967230915401322</v>
      </c>
      <c r="G9860" s="5">
        <f>'PG facts'!D115</f>
        <v>-5</v>
      </c>
      <c r="H9860" s="5">
        <f t="shared" si="306"/>
        <v>8.9803492873698474</v>
      </c>
      <c r="I9860" s="5">
        <f t="shared" si="307"/>
        <v>-14.983615457700662</v>
      </c>
    </row>
    <row r="9861" spans="1:9" ht="25" customHeight="1">
      <c r="A9861" s="1"/>
      <c r="B9861" s="1">
        <v>433</v>
      </c>
      <c r="C9861" s="13" t="s">
        <v>47</v>
      </c>
      <c r="D9861" s="4">
        <v>44651</v>
      </c>
      <c r="E9861" s="4">
        <v>44671</v>
      </c>
      <c r="F9861" s="5">
        <v>3.5989104881054779</v>
      </c>
      <c r="G9861" s="5">
        <f>'PG facts'!D10</f>
        <v>2</v>
      </c>
      <c r="H9861" s="5">
        <f t="shared" si="306"/>
        <v>12.952156701395609</v>
      </c>
      <c r="I9861" s="5">
        <f t="shared" si="307"/>
        <v>7.1978209762109557</v>
      </c>
    </row>
    <row r="9862" spans="1:9" ht="25" customHeight="1">
      <c r="A9862" s="1"/>
      <c r="B9862" s="1">
        <v>433</v>
      </c>
      <c r="C9862" s="13" t="s">
        <v>47</v>
      </c>
      <c r="D9862" s="4">
        <v>44742</v>
      </c>
      <c r="E9862" s="4">
        <v>44771</v>
      </c>
      <c r="F9862" s="5">
        <v>-3.7966210073037132E-2</v>
      </c>
      <c r="G9862" s="5">
        <f>'PG facts'!D17</f>
        <v>0</v>
      </c>
      <c r="H9862" s="5">
        <f t="shared" ref="H9862:H9925" si="308">F9862^2</f>
        <v>1.4414331073099862E-3</v>
      </c>
      <c r="I9862" s="5">
        <f t="shared" ref="I9862:I9925" si="309">F9862*G9862</f>
        <v>0</v>
      </c>
    </row>
    <row r="9863" spans="1:9" ht="25" customHeight="1">
      <c r="A9863" s="1"/>
      <c r="B9863" s="1">
        <v>433</v>
      </c>
      <c r="C9863" s="13" t="s">
        <v>47</v>
      </c>
      <c r="D9863" s="4">
        <v>44834</v>
      </c>
      <c r="E9863" s="4">
        <v>44853</v>
      </c>
      <c r="F9863" s="5">
        <v>-0.97428175390660288</v>
      </c>
      <c r="G9863" s="5">
        <f>'PG facts'!D24</f>
        <v>-3</v>
      </c>
      <c r="H9863" s="5">
        <f t="shared" si="308"/>
        <v>0.94922493599532631</v>
      </c>
      <c r="I9863" s="5">
        <f t="shared" si="309"/>
        <v>2.9228452617198086</v>
      </c>
    </row>
    <row r="9864" spans="1:9" ht="25" customHeight="1">
      <c r="A9864" s="1"/>
      <c r="B9864" s="1">
        <v>433</v>
      </c>
      <c r="C9864" s="13" t="s">
        <v>47</v>
      </c>
      <c r="D9864" s="4">
        <v>44926</v>
      </c>
      <c r="E9864" s="4">
        <v>44945</v>
      </c>
      <c r="F9864" s="5">
        <v>-1.7083333333333339</v>
      </c>
      <c r="G9864" s="5">
        <f>'PG facts'!D31</f>
        <v>-6</v>
      </c>
      <c r="H9864" s="5">
        <f t="shared" si="308"/>
        <v>2.9184027777777799</v>
      </c>
      <c r="I9864" s="5">
        <f t="shared" si="309"/>
        <v>10.250000000000004</v>
      </c>
    </row>
    <row r="9865" spans="1:9" ht="25" customHeight="1">
      <c r="A9865" s="1"/>
      <c r="B9865" s="1">
        <v>433</v>
      </c>
      <c r="C9865" s="13" t="s">
        <v>47</v>
      </c>
      <c r="D9865" s="4">
        <v>45016</v>
      </c>
      <c r="E9865" s="4">
        <v>45037</v>
      </c>
      <c r="F9865" s="5">
        <v>-0.51383557261676094</v>
      </c>
      <c r="G9865" s="5">
        <f>'PG facts'!D38</f>
        <v>-4</v>
      </c>
      <c r="H9865" s="5">
        <f t="shared" si="308"/>
        <v>0.26402699568639459</v>
      </c>
      <c r="I9865" s="5">
        <f t="shared" si="309"/>
        <v>2.0553422904670438</v>
      </c>
    </row>
    <row r="9866" spans="1:9" ht="25" customHeight="1">
      <c r="A9866" s="1"/>
      <c r="B9866" s="1">
        <v>433</v>
      </c>
      <c r="C9866" s="13" t="s">
        <v>47</v>
      </c>
      <c r="D9866" s="4">
        <v>45107</v>
      </c>
      <c r="E9866" s="4">
        <v>45135</v>
      </c>
      <c r="F9866" s="5">
        <v>-0.38380425982749156</v>
      </c>
      <c r="G9866" s="5">
        <f>'PG facts'!D45</f>
        <v>0</v>
      </c>
      <c r="H9866" s="5">
        <f t="shared" si="308"/>
        <v>0.14730570986172864</v>
      </c>
      <c r="I9866" s="5">
        <f t="shared" si="309"/>
        <v>0</v>
      </c>
    </row>
    <row r="9867" spans="1:9" ht="25" customHeight="1">
      <c r="A9867" s="1"/>
      <c r="B9867" s="1">
        <v>433</v>
      </c>
      <c r="C9867" s="13" t="s">
        <v>47</v>
      </c>
      <c r="D9867" s="4">
        <v>45199</v>
      </c>
      <c r="E9867" s="4">
        <v>45217</v>
      </c>
      <c r="F9867" s="5">
        <v>1.1893013232362026</v>
      </c>
      <c r="G9867" s="5">
        <f>'PG facts'!D52</f>
        <v>-3</v>
      </c>
      <c r="H9867" s="5">
        <f t="shared" si="308"/>
        <v>1.4144376374513825</v>
      </c>
      <c r="I9867" s="5">
        <f t="shared" si="309"/>
        <v>-3.5679039697086079</v>
      </c>
    </row>
    <row r="9868" spans="1:9" ht="25" customHeight="1">
      <c r="A9868" s="1"/>
      <c r="B9868" s="1">
        <v>433</v>
      </c>
      <c r="C9868" s="13" t="s">
        <v>47</v>
      </c>
      <c r="D9868" s="4">
        <v>45291</v>
      </c>
      <c r="E9868" s="4">
        <v>45314</v>
      </c>
      <c r="F9868" s="5">
        <v>2.2255192878338326</v>
      </c>
      <c r="G9868" s="5">
        <f>'PG facts'!D59</f>
        <v>-2</v>
      </c>
      <c r="H9868" s="5">
        <f t="shared" si="308"/>
        <v>4.9529361005204091</v>
      </c>
      <c r="I9868" s="5">
        <f t="shared" si="309"/>
        <v>-4.4510385756676651</v>
      </c>
    </row>
    <row r="9869" spans="1:9" ht="25" customHeight="1">
      <c r="A9869" s="1"/>
      <c r="B9869" s="1">
        <v>433</v>
      </c>
      <c r="C9869" s="13" t="s">
        <v>47</v>
      </c>
      <c r="D9869" s="4">
        <v>45382</v>
      </c>
      <c r="E9869" s="4">
        <v>45401</v>
      </c>
      <c r="F9869" s="5">
        <v>1.3726160091641626</v>
      </c>
      <c r="G9869" s="5">
        <f>'PG facts'!D66</f>
        <v>-3</v>
      </c>
      <c r="H9869" s="5">
        <f t="shared" si="308"/>
        <v>1.8840747086137526</v>
      </c>
      <c r="I9869" s="5">
        <f t="shared" si="309"/>
        <v>-4.1178480274924878</v>
      </c>
    </row>
    <row r="9870" spans="1:9" ht="25" customHeight="1">
      <c r="A9870" s="1"/>
      <c r="B9870" s="1">
        <v>433</v>
      </c>
      <c r="C9870" s="13" t="s">
        <v>47</v>
      </c>
      <c r="D9870" s="4">
        <v>45473</v>
      </c>
      <c r="E9870" s="4">
        <v>45503</v>
      </c>
      <c r="F9870" s="5">
        <v>2.2805943792830297</v>
      </c>
      <c r="G9870" s="5">
        <f>'PG facts'!D73</f>
        <v>-1</v>
      </c>
      <c r="H9870" s="5">
        <f t="shared" si="308"/>
        <v>5.2011107228173472</v>
      </c>
      <c r="I9870" s="5">
        <f t="shared" si="309"/>
        <v>-2.2805943792830297</v>
      </c>
    </row>
    <row r="9871" spans="1:9" ht="25" customHeight="1">
      <c r="A9871" s="1"/>
      <c r="B9871" s="1">
        <v>433</v>
      </c>
      <c r="C9871" s="13" t="s">
        <v>47</v>
      </c>
      <c r="D9871" s="4">
        <v>45565</v>
      </c>
      <c r="E9871" s="4">
        <v>45583</v>
      </c>
      <c r="F9871" s="5">
        <v>2.6501995362399722</v>
      </c>
      <c r="G9871" s="5">
        <f>'PG facts'!D80</f>
        <v>-1</v>
      </c>
      <c r="H9871" s="5">
        <f t="shared" si="308"/>
        <v>7.0235575818865632</v>
      </c>
      <c r="I9871" s="5">
        <f t="shared" si="309"/>
        <v>-2.6501995362399722</v>
      </c>
    </row>
    <row r="9872" spans="1:9" ht="25" customHeight="1">
      <c r="A9872" s="1"/>
      <c r="B9872" s="1">
        <v>433</v>
      </c>
      <c r="C9872" s="13" t="s">
        <v>47</v>
      </c>
      <c r="D9872" s="4">
        <v>45657</v>
      </c>
      <c r="E9872" s="4">
        <v>45679</v>
      </c>
      <c r="F9872" s="5">
        <v>2.7872397144634409</v>
      </c>
      <c r="G9872" s="5">
        <f>'PG facts'!D87</f>
        <v>4</v>
      </c>
      <c r="H9872" s="5">
        <f t="shared" si="308"/>
        <v>7.7687052258822433</v>
      </c>
      <c r="I9872" s="5">
        <f t="shared" si="309"/>
        <v>11.148958857853764</v>
      </c>
    </row>
    <row r="9873" spans="1:9" ht="25" customHeight="1">
      <c r="A9873" s="1"/>
      <c r="B9873" s="1">
        <v>433</v>
      </c>
      <c r="C9873" s="13" t="s">
        <v>47</v>
      </c>
      <c r="D9873" s="4">
        <v>45747</v>
      </c>
      <c r="E9873" s="4">
        <v>45771</v>
      </c>
      <c r="F9873" s="5">
        <v>3.7498513143808809</v>
      </c>
      <c r="G9873" s="5">
        <f>'PG facts'!D94</f>
        <v>-2</v>
      </c>
      <c r="H9873" s="5">
        <f t="shared" si="308"/>
        <v>14.06138487996402</v>
      </c>
      <c r="I9873" s="5">
        <f t="shared" si="309"/>
        <v>-7.4997026287617619</v>
      </c>
    </row>
    <row r="9874" spans="1:9" ht="25" customHeight="1">
      <c r="A9874" s="1"/>
      <c r="B9874" s="1">
        <v>433</v>
      </c>
      <c r="C9874" s="13" t="s">
        <v>47</v>
      </c>
      <c r="D9874" s="4">
        <v>45838</v>
      </c>
      <c r="E9874" s="4">
        <v>45867</v>
      </c>
      <c r="F9874" s="5">
        <v>3.2332744751814912</v>
      </c>
      <c r="G9874" s="5">
        <f>'PG facts'!D101</f>
        <v>0</v>
      </c>
      <c r="H9874" s="5">
        <f t="shared" si="308"/>
        <v>10.454063831860148</v>
      </c>
      <c r="I9874" s="5">
        <f t="shared" si="309"/>
        <v>0</v>
      </c>
    </row>
    <row r="9875" spans="1:9" ht="25" customHeight="1">
      <c r="A9875" s="1"/>
      <c r="B9875" s="1">
        <v>433</v>
      </c>
      <c r="C9875" s="13" t="s">
        <v>47</v>
      </c>
      <c r="D9875" s="4">
        <v>45930</v>
      </c>
      <c r="E9875" s="4">
        <v>45954</v>
      </c>
      <c r="F9875" s="5">
        <v>2.9967230915401322</v>
      </c>
      <c r="G9875" s="5">
        <f>'PG facts'!D108</f>
        <v>0</v>
      </c>
      <c r="H9875" s="5">
        <f t="shared" si="308"/>
        <v>8.9803492873698474</v>
      </c>
      <c r="I9875" s="5">
        <f t="shared" si="309"/>
        <v>0</v>
      </c>
    </row>
    <row r="9876" spans="1:9" ht="25" customHeight="1">
      <c r="A9876" s="1"/>
      <c r="B9876" s="1">
        <v>433</v>
      </c>
      <c r="C9876" s="13" t="s">
        <v>47</v>
      </c>
      <c r="D9876" s="4">
        <v>46022</v>
      </c>
      <c r="E9876" s="4">
        <v>46045</v>
      </c>
      <c r="F9876" s="5">
        <v>2.1478108850594646</v>
      </c>
      <c r="G9876" s="5">
        <f>'PG facts'!D115</f>
        <v>-5</v>
      </c>
      <c r="H9876" s="5">
        <f t="shared" si="308"/>
        <v>4.6130915979799205</v>
      </c>
      <c r="I9876" s="5">
        <f t="shared" si="309"/>
        <v>-10.739054425297322</v>
      </c>
    </row>
    <row r="9877" spans="1:9" ht="25" customHeight="1">
      <c r="A9877" s="1"/>
      <c r="B9877" s="1">
        <v>433</v>
      </c>
      <c r="C9877" s="13" t="s">
        <v>50</v>
      </c>
      <c r="D9877" s="4">
        <v>44742</v>
      </c>
      <c r="E9877" s="4">
        <v>44771</v>
      </c>
      <c r="F9877" s="5">
        <v>3.5989104881054779</v>
      </c>
      <c r="G9877" s="5">
        <f>'PG facts'!D17</f>
        <v>0</v>
      </c>
      <c r="H9877" s="5">
        <f t="shared" si="308"/>
        <v>12.952156701395609</v>
      </c>
      <c r="I9877" s="5">
        <f t="shared" si="309"/>
        <v>0</v>
      </c>
    </row>
    <row r="9878" spans="1:9" ht="25" customHeight="1">
      <c r="A9878" s="1"/>
      <c r="B9878" s="1">
        <v>433</v>
      </c>
      <c r="C9878" s="13" t="s">
        <v>50</v>
      </c>
      <c r="D9878" s="4">
        <v>44834</v>
      </c>
      <c r="E9878" s="4">
        <v>44853</v>
      </c>
      <c r="F9878" s="5">
        <v>-3.7966210073037132E-2</v>
      </c>
      <c r="G9878" s="5">
        <f>'PG facts'!D24</f>
        <v>-3</v>
      </c>
      <c r="H9878" s="5">
        <f t="shared" si="308"/>
        <v>1.4414331073099862E-3</v>
      </c>
      <c r="I9878" s="5">
        <f t="shared" si="309"/>
        <v>0.1138986302191114</v>
      </c>
    </row>
    <row r="9879" spans="1:9" ht="25" customHeight="1">
      <c r="A9879" s="1"/>
      <c r="B9879" s="1">
        <v>433</v>
      </c>
      <c r="C9879" s="13" t="s">
        <v>50</v>
      </c>
      <c r="D9879" s="4">
        <v>44926</v>
      </c>
      <c r="E9879" s="4">
        <v>44945</v>
      </c>
      <c r="F9879" s="5">
        <v>-0.97428175390660288</v>
      </c>
      <c r="G9879" s="5">
        <f>'PG facts'!D31</f>
        <v>-6</v>
      </c>
      <c r="H9879" s="5">
        <f t="shared" si="308"/>
        <v>0.94922493599532631</v>
      </c>
      <c r="I9879" s="5">
        <f t="shared" si="309"/>
        <v>5.8456905234396173</v>
      </c>
    </row>
    <row r="9880" spans="1:9" ht="25" customHeight="1">
      <c r="A9880" s="1"/>
      <c r="B9880" s="1">
        <v>433</v>
      </c>
      <c r="C9880" s="13" t="s">
        <v>50</v>
      </c>
      <c r="D9880" s="4">
        <v>45016</v>
      </c>
      <c r="E9880" s="4">
        <v>45037</v>
      </c>
      <c r="F9880" s="5">
        <v>-1.7083333333333339</v>
      </c>
      <c r="G9880" s="5">
        <f>'PG facts'!D38</f>
        <v>-4</v>
      </c>
      <c r="H9880" s="5">
        <f t="shared" si="308"/>
        <v>2.9184027777777799</v>
      </c>
      <c r="I9880" s="5">
        <f t="shared" si="309"/>
        <v>6.8333333333333357</v>
      </c>
    </row>
    <row r="9881" spans="1:9" ht="25" customHeight="1">
      <c r="A9881" s="1"/>
      <c r="B9881" s="1">
        <v>433</v>
      </c>
      <c r="C9881" s="13" t="s">
        <v>50</v>
      </c>
      <c r="D9881" s="4">
        <v>45107</v>
      </c>
      <c r="E9881" s="4">
        <v>45135</v>
      </c>
      <c r="F9881" s="5">
        <v>-0.51383557261676094</v>
      </c>
      <c r="G9881" s="5">
        <f>'PG facts'!D45</f>
        <v>0</v>
      </c>
      <c r="H9881" s="5">
        <f t="shared" si="308"/>
        <v>0.26402699568639459</v>
      </c>
      <c r="I9881" s="5">
        <f t="shared" si="309"/>
        <v>0</v>
      </c>
    </row>
    <row r="9882" spans="1:9" ht="25" customHeight="1">
      <c r="A9882" s="1"/>
      <c r="B9882" s="1">
        <v>433</v>
      </c>
      <c r="C9882" s="13" t="s">
        <v>50</v>
      </c>
      <c r="D9882" s="4">
        <v>45199</v>
      </c>
      <c r="E9882" s="4">
        <v>45217</v>
      </c>
      <c r="F9882" s="5">
        <v>-0.38380425982749156</v>
      </c>
      <c r="G9882" s="5">
        <f>'PG facts'!D52</f>
        <v>-3</v>
      </c>
      <c r="H9882" s="5">
        <f t="shared" si="308"/>
        <v>0.14730570986172864</v>
      </c>
      <c r="I9882" s="5">
        <f t="shared" si="309"/>
        <v>1.1514127794824747</v>
      </c>
    </row>
    <row r="9883" spans="1:9" ht="25" customHeight="1">
      <c r="A9883" s="1"/>
      <c r="B9883" s="1">
        <v>433</v>
      </c>
      <c r="C9883" s="13" t="s">
        <v>50</v>
      </c>
      <c r="D9883" s="4">
        <v>45291</v>
      </c>
      <c r="E9883" s="4">
        <v>45314</v>
      </c>
      <c r="F9883" s="5">
        <v>1.1893013232362026</v>
      </c>
      <c r="G9883" s="5">
        <f>'PG facts'!D59</f>
        <v>-2</v>
      </c>
      <c r="H9883" s="5">
        <f t="shared" si="308"/>
        <v>1.4144376374513825</v>
      </c>
      <c r="I9883" s="5">
        <f t="shared" si="309"/>
        <v>-2.3786026464724053</v>
      </c>
    </row>
    <row r="9884" spans="1:9" ht="25" customHeight="1">
      <c r="A9884" s="1"/>
      <c r="B9884" s="1">
        <v>433</v>
      </c>
      <c r="C9884" s="13" t="s">
        <v>50</v>
      </c>
      <c r="D9884" s="4">
        <v>45382</v>
      </c>
      <c r="E9884" s="4">
        <v>45401</v>
      </c>
      <c r="F9884" s="5">
        <v>2.2255192878338326</v>
      </c>
      <c r="G9884" s="5">
        <f>'PG facts'!D66</f>
        <v>-3</v>
      </c>
      <c r="H9884" s="5">
        <f t="shared" si="308"/>
        <v>4.9529361005204091</v>
      </c>
      <c r="I9884" s="5">
        <f t="shared" si="309"/>
        <v>-6.6765578635014977</v>
      </c>
    </row>
    <row r="9885" spans="1:9" ht="25" customHeight="1">
      <c r="A9885" s="1"/>
      <c r="B9885" s="1">
        <v>433</v>
      </c>
      <c r="C9885" s="13" t="s">
        <v>50</v>
      </c>
      <c r="D9885" s="4">
        <v>45473</v>
      </c>
      <c r="E9885" s="4">
        <v>45503</v>
      </c>
      <c r="F9885" s="5">
        <v>1.3726160091641626</v>
      </c>
      <c r="G9885" s="5">
        <f>'PG facts'!D73</f>
        <v>-1</v>
      </c>
      <c r="H9885" s="5">
        <f t="shared" si="308"/>
        <v>1.8840747086137526</v>
      </c>
      <c r="I9885" s="5">
        <f t="shared" si="309"/>
        <v>-1.3726160091641626</v>
      </c>
    </row>
    <row r="9886" spans="1:9" ht="25" customHeight="1">
      <c r="A9886" s="1"/>
      <c r="B9886" s="1">
        <v>433</v>
      </c>
      <c r="C9886" s="13" t="s">
        <v>50</v>
      </c>
      <c r="D9886" s="4">
        <v>45565</v>
      </c>
      <c r="E9886" s="4">
        <v>45583</v>
      </c>
      <c r="F9886" s="5">
        <v>2.2805943792830297</v>
      </c>
      <c r="G9886" s="5">
        <f>'PG facts'!D80</f>
        <v>-1</v>
      </c>
      <c r="H9886" s="5">
        <f t="shared" si="308"/>
        <v>5.2011107228173472</v>
      </c>
      <c r="I9886" s="5">
        <f t="shared" si="309"/>
        <v>-2.2805943792830297</v>
      </c>
    </row>
    <row r="9887" spans="1:9" ht="25" customHeight="1">
      <c r="A9887" s="1"/>
      <c r="B9887" s="1">
        <v>433</v>
      </c>
      <c r="C9887" s="13" t="s">
        <v>50</v>
      </c>
      <c r="D9887" s="4">
        <v>45657</v>
      </c>
      <c r="E9887" s="4">
        <v>45679</v>
      </c>
      <c r="F9887" s="5">
        <v>2.6501995362399722</v>
      </c>
      <c r="G9887" s="5">
        <f>'PG facts'!D87</f>
        <v>4</v>
      </c>
      <c r="H9887" s="5">
        <f t="shared" si="308"/>
        <v>7.0235575818865632</v>
      </c>
      <c r="I9887" s="5">
        <f t="shared" si="309"/>
        <v>10.600798144959889</v>
      </c>
    </row>
    <row r="9888" spans="1:9" ht="25" customHeight="1">
      <c r="A9888" s="1"/>
      <c r="B9888" s="1">
        <v>433</v>
      </c>
      <c r="C9888" s="13" t="s">
        <v>50</v>
      </c>
      <c r="D9888" s="4">
        <v>45747</v>
      </c>
      <c r="E9888" s="4">
        <v>45771</v>
      </c>
      <c r="F9888" s="5">
        <v>2.7872397144634409</v>
      </c>
      <c r="G9888" s="5">
        <f>'PG facts'!D94</f>
        <v>-2</v>
      </c>
      <c r="H9888" s="5">
        <f t="shared" si="308"/>
        <v>7.7687052258822433</v>
      </c>
      <c r="I9888" s="5">
        <f t="shared" si="309"/>
        <v>-5.5744794289268818</v>
      </c>
    </row>
    <row r="9889" spans="1:9" ht="25" customHeight="1">
      <c r="A9889" s="1"/>
      <c r="B9889" s="1">
        <v>433</v>
      </c>
      <c r="C9889" s="13" t="s">
        <v>50</v>
      </c>
      <c r="D9889" s="4">
        <v>45838</v>
      </c>
      <c r="E9889" s="4">
        <v>45867</v>
      </c>
      <c r="F9889" s="5">
        <v>3.7498513143808809</v>
      </c>
      <c r="G9889" s="5">
        <f>'PG facts'!D101</f>
        <v>0</v>
      </c>
      <c r="H9889" s="5">
        <f t="shared" si="308"/>
        <v>14.06138487996402</v>
      </c>
      <c r="I9889" s="5">
        <f t="shared" si="309"/>
        <v>0</v>
      </c>
    </row>
    <row r="9890" spans="1:9" ht="25" customHeight="1">
      <c r="A9890" s="1"/>
      <c r="B9890" s="1">
        <v>433</v>
      </c>
      <c r="C9890" s="13" t="s">
        <v>50</v>
      </c>
      <c r="D9890" s="4">
        <v>45930</v>
      </c>
      <c r="E9890" s="4">
        <v>45954</v>
      </c>
      <c r="F9890" s="5">
        <v>3.2332744751814912</v>
      </c>
      <c r="G9890" s="5">
        <f>'PG facts'!D108</f>
        <v>0</v>
      </c>
      <c r="H9890" s="5">
        <f t="shared" si="308"/>
        <v>10.454063831860148</v>
      </c>
      <c r="I9890" s="5">
        <f t="shared" si="309"/>
        <v>0</v>
      </c>
    </row>
    <row r="9891" spans="1:9" ht="25" customHeight="1">
      <c r="A9891" s="1"/>
      <c r="B9891" s="1">
        <v>433</v>
      </c>
      <c r="C9891" s="13" t="s">
        <v>50</v>
      </c>
      <c r="D9891" s="4">
        <v>46022</v>
      </c>
      <c r="E9891" s="4">
        <v>46045</v>
      </c>
      <c r="F9891" s="5">
        <v>2.9967230915401322</v>
      </c>
      <c r="G9891" s="5">
        <f>'PG facts'!D115</f>
        <v>-5</v>
      </c>
      <c r="H9891" s="5">
        <f t="shared" si="308"/>
        <v>8.9803492873698474</v>
      </c>
      <c r="I9891" s="5">
        <f t="shared" si="309"/>
        <v>-14.983615457700662</v>
      </c>
    </row>
    <row r="9892" spans="1:9" ht="25" customHeight="1">
      <c r="A9892" s="1"/>
      <c r="B9892" s="1">
        <v>434</v>
      </c>
      <c r="C9892" s="13" t="s">
        <v>47</v>
      </c>
      <c r="D9892" s="4">
        <v>44651</v>
      </c>
      <c r="E9892" s="4">
        <v>44671</v>
      </c>
      <c r="F9892" s="5">
        <v>1.0280001916822323</v>
      </c>
      <c r="G9892" s="5">
        <f>'PG facts'!E6</f>
        <v>4</v>
      </c>
      <c r="H9892" s="5">
        <f t="shared" si="308"/>
        <v>1.0567843940987065</v>
      </c>
      <c r="I9892" s="5">
        <f t="shared" si="309"/>
        <v>4.1120007667289293</v>
      </c>
    </row>
    <row r="9893" spans="1:9" ht="25" customHeight="1">
      <c r="A9893" s="1"/>
      <c r="B9893" s="1">
        <v>434</v>
      </c>
      <c r="C9893" s="13" t="s">
        <v>47</v>
      </c>
      <c r="D9893" s="4">
        <v>44742</v>
      </c>
      <c r="E9893" s="4">
        <v>44771</v>
      </c>
      <c r="F9893" s="5">
        <v>2.9122729416084958</v>
      </c>
      <c r="G9893" s="5">
        <f>'PG facts'!E13</f>
        <v>6</v>
      </c>
      <c r="H9893" s="5">
        <f t="shared" si="308"/>
        <v>8.4813336864250015</v>
      </c>
      <c r="I9893" s="5">
        <f t="shared" si="309"/>
        <v>17.473637649650975</v>
      </c>
    </row>
    <row r="9894" spans="1:9" ht="25" customHeight="1">
      <c r="A9894" s="1"/>
      <c r="B9894" s="1">
        <v>434</v>
      </c>
      <c r="C9894" s="13" t="s">
        <v>47</v>
      </c>
      <c r="D9894" s="4">
        <v>44834</v>
      </c>
      <c r="E9894" s="4">
        <v>44853</v>
      </c>
      <c r="F9894" s="5">
        <v>5.8502773415310516</v>
      </c>
      <c r="G9894" s="5">
        <f>'PG facts'!E20</f>
        <v>7</v>
      </c>
      <c r="H9894" s="5">
        <f t="shared" si="308"/>
        <v>34.225744972831627</v>
      </c>
      <c r="I9894" s="5">
        <f t="shared" si="309"/>
        <v>40.951941390717359</v>
      </c>
    </row>
    <row r="9895" spans="1:9" ht="25" customHeight="1">
      <c r="A9895" s="1"/>
      <c r="B9895" s="1">
        <v>434</v>
      </c>
      <c r="C9895" s="13" t="s">
        <v>47</v>
      </c>
      <c r="D9895" s="4">
        <v>44926</v>
      </c>
      <c r="E9895" s="4">
        <v>44945</v>
      </c>
      <c r="F9895" s="5">
        <v>7.2560334575520802</v>
      </c>
      <c r="G9895" s="5">
        <f>'PG facts'!E27</f>
        <v>9</v>
      </c>
      <c r="H9895" s="5">
        <f t="shared" si="308"/>
        <v>52.650021537115194</v>
      </c>
      <c r="I9895" s="5">
        <f t="shared" si="309"/>
        <v>65.30430111796872</v>
      </c>
    </row>
    <row r="9896" spans="1:9" ht="25" customHeight="1">
      <c r="A9896" s="1"/>
      <c r="B9896" s="1">
        <v>434</v>
      </c>
      <c r="C9896" s="13" t="s">
        <v>47</v>
      </c>
      <c r="D9896" s="4">
        <v>45016</v>
      </c>
      <c r="E9896" s="4">
        <v>45037</v>
      </c>
      <c r="F9896" s="5">
        <v>6.7723940234483804</v>
      </c>
      <c r="G9896" s="5">
        <f>'PG facts'!E34</f>
        <v>8</v>
      </c>
      <c r="H9896" s="5">
        <f t="shared" si="308"/>
        <v>45.865320808839343</v>
      </c>
      <c r="I9896" s="5">
        <f t="shared" si="309"/>
        <v>54.179152187587043</v>
      </c>
    </row>
    <row r="9897" spans="1:9" ht="25" customHeight="1">
      <c r="A9897" s="1"/>
      <c r="B9897" s="1">
        <v>434</v>
      </c>
      <c r="C9897" s="13" t="s">
        <v>47</v>
      </c>
      <c r="D9897" s="4">
        <v>45107</v>
      </c>
      <c r="E9897" s="4">
        <v>45135</v>
      </c>
      <c r="F9897" s="5">
        <v>7.0582272321790596</v>
      </c>
      <c r="G9897" s="5">
        <f>'PG facts'!E41</f>
        <v>8</v>
      </c>
      <c r="H9897" s="5">
        <f t="shared" si="308"/>
        <v>49.818571661074067</v>
      </c>
      <c r="I9897" s="5">
        <f t="shared" si="309"/>
        <v>56.465817857432477</v>
      </c>
    </row>
    <row r="9898" spans="1:9" ht="25" customHeight="1">
      <c r="A9898" s="1"/>
      <c r="B9898" s="1">
        <v>434</v>
      </c>
      <c r="C9898" s="13" t="s">
        <v>47</v>
      </c>
      <c r="D9898" s="4">
        <v>45199</v>
      </c>
      <c r="E9898" s="4">
        <v>45217</v>
      </c>
      <c r="F9898" s="5">
        <v>5.4935927157217845</v>
      </c>
      <c r="G9898" s="5">
        <f>'PG facts'!E48</f>
        <v>7</v>
      </c>
      <c r="H9898" s="5">
        <f t="shared" si="308"/>
        <v>30.179560926231453</v>
      </c>
      <c r="I9898" s="5">
        <f t="shared" si="309"/>
        <v>38.455149010052494</v>
      </c>
    </row>
    <row r="9899" spans="1:9" ht="25" customHeight="1">
      <c r="A9899" s="1"/>
      <c r="B9899" s="1">
        <v>434</v>
      </c>
      <c r="C9899" s="13" t="s">
        <v>47</v>
      </c>
      <c r="D9899" s="4">
        <v>45291</v>
      </c>
      <c r="E9899" s="4">
        <v>45314</v>
      </c>
      <c r="F9899" s="5">
        <v>4.2122165191533556</v>
      </c>
      <c r="G9899" s="5">
        <f>'PG facts'!E55</f>
        <v>4</v>
      </c>
      <c r="H9899" s="5">
        <f t="shared" si="308"/>
        <v>17.742768004228413</v>
      </c>
      <c r="I9899" s="5">
        <f t="shared" si="309"/>
        <v>16.848866076613422</v>
      </c>
    </row>
    <row r="9900" spans="1:9" ht="25" customHeight="1">
      <c r="A9900" s="1"/>
      <c r="B9900" s="1">
        <v>434</v>
      </c>
      <c r="C9900" s="13" t="s">
        <v>47</v>
      </c>
      <c r="D9900" s="4">
        <v>45382</v>
      </c>
      <c r="E9900" s="4">
        <v>45401</v>
      </c>
      <c r="F9900" s="5">
        <v>3.636809635836169</v>
      </c>
      <c r="G9900" s="5">
        <f>'PG facts'!E62</f>
        <v>4</v>
      </c>
      <c r="H9900" s="5">
        <f t="shared" si="308"/>
        <v>13.226384327310809</v>
      </c>
      <c r="I9900" s="5">
        <f t="shared" si="309"/>
        <v>14.547238543344676</v>
      </c>
    </row>
    <row r="9901" spans="1:9" ht="25" customHeight="1">
      <c r="A9901" s="1"/>
      <c r="B9901" s="1">
        <v>434</v>
      </c>
      <c r="C9901" s="13" t="s">
        <v>47</v>
      </c>
      <c r="D9901" s="4">
        <v>45473</v>
      </c>
      <c r="E9901" s="4">
        <v>45503</v>
      </c>
      <c r="F9901" s="5">
        <v>1.6547550061168037</v>
      </c>
      <c r="G9901" s="5">
        <f>'PG facts'!E69</f>
        <v>3</v>
      </c>
      <c r="H9901" s="5">
        <f t="shared" si="308"/>
        <v>2.7382141302686231</v>
      </c>
      <c r="I9901" s="5">
        <f t="shared" si="309"/>
        <v>4.9642650183504111</v>
      </c>
    </row>
    <row r="9902" spans="1:9" ht="25" customHeight="1">
      <c r="A9902" s="1"/>
      <c r="B9902" s="1">
        <v>434</v>
      </c>
      <c r="C9902" s="13" t="s">
        <v>47</v>
      </c>
      <c r="D9902" s="4">
        <v>45565</v>
      </c>
      <c r="E9902" s="4">
        <v>45583</v>
      </c>
      <c r="F9902" s="5">
        <v>0.37330111522773102</v>
      </c>
      <c r="G9902" s="5">
        <f>'PG facts'!E76</f>
        <v>1</v>
      </c>
      <c r="H9902" s="5">
        <f t="shared" si="308"/>
        <v>0.13935372263026771</v>
      </c>
      <c r="I9902" s="5">
        <f t="shared" si="309"/>
        <v>0.37330111522773102</v>
      </c>
    </row>
    <row r="9903" spans="1:9" ht="25" customHeight="1">
      <c r="A9903" s="1"/>
      <c r="B9903" s="1">
        <v>434</v>
      </c>
      <c r="C9903" s="13" t="s">
        <v>47</v>
      </c>
      <c r="D9903" s="4">
        <v>45657</v>
      </c>
      <c r="E9903" s="4">
        <v>45679</v>
      </c>
      <c r="F9903" s="5">
        <v>0.34106845677743802</v>
      </c>
      <c r="G9903" s="5">
        <f>'PG facts'!E83</f>
        <v>2</v>
      </c>
      <c r="H9903" s="5">
        <f t="shared" si="308"/>
        <v>0.11632769220854311</v>
      </c>
      <c r="I9903" s="5">
        <f t="shared" si="309"/>
        <v>0.68213691355487605</v>
      </c>
    </row>
    <row r="9904" spans="1:9" ht="25" customHeight="1">
      <c r="A9904" s="1"/>
      <c r="B9904" s="1">
        <v>434</v>
      </c>
      <c r="C9904" s="13" t="s">
        <v>47</v>
      </c>
      <c r="D9904" s="4">
        <v>45747</v>
      </c>
      <c r="E9904" s="4">
        <v>45771</v>
      </c>
      <c r="F9904" s="5">
        <v>0.23594619830289432</v>
      </c>
      <c r="G9904" s="5">
        <f>'PG facts'!E90</f>
        <v>3</v>
      </c>
      <c r="H9904" s="5">
        <f t="shared" si="308"/>
        <v>5.5670608493588729E-2</v>
      </c>
      <c r="I9904" s="5">
        <f t="shared" si="309"/>
        <v>0.70783859490868295</v>
      </c>
    </row>
    <row r="9905" spans="1:9" ht="25" customHeight="1">
      <c r="A9905" s="1"/>
      <c r="B9905" s="1">
        <v>434</v>
      </c>
      <c r="C9905" s="13" t="s">
        <v>47</v>
      </c>
      <c r="D9905" s="4">
        <v>45838</v>
      </c>
      <c r="E9905" s="4">
        <v>45867</v>
      </c>
      <c r="F9905" s="5">
        <v>0.50578250048436413</v>
      </c>
      <c r="G9905" s="5">
        <f>'PG facts'!E97</f>
        <v>1</v>
      </c>
      <c r="H9905" s="5">
        <f t="shared" si="308"/>
        <v>0.25581593779621581</v>
      </c>
      <c r="I9905" s="5">
        <f t="shared" si="309"/>
        <v>0.50578250048436413</v>
      </c>
    </row>
    <row r="9906" spans="1:9" ht="25" customHeight="1">
      <c r="A9906" s="1"/>
      <c r="B9906" s="1">
        <v>434</v>
      </c>
      <c r="C9906" s="13" t="s">
        <v>47</v>
      </c>
      <c r="D9906" s="4">
        <v>45930</v>
      </c>
      <c r="E9906" s="4">
        <v>45954</v>
      </c>
      <c r="F9906" s="5">
        <v>1.0082264270475205</v>
      </c>
      <c r="G9906" s="5">
        <f>'PG facts'!E104</f>
        <v>2</v>
      </c>
      <c r="H9906" s="5">
        <f t="shared" si="308"/>
        <v>1.0165205281970093</v>
      </c>
      <c r="I9906" s="5">
        <f t="shared" si="309"/>
        <v>2.016452854095041</v>
      </c>
    </row>
    <row r="9907" spans="1:9" ht="25" customHeight="1">
      <c r="A9907" s="1"/>
      <c r="B9907" s="1">
        <v>434</v>
      </c>
      <c r="C9907" s="13" t="s">
        <v>50</v>
      </c>
      <c r="D9907" s="4">
        <v>44742</v>
      </c>
      <c r="E9907" s="4">
        <v>44771</v>
      </c>
      <c r="F9907" s="5">
        <v>1.0280001916822323</v>
      </c>
      <c r="G9907" s="5">
        <f>'PG facts'!E13</f>
        <v>6</v>
      </c>
      <c r="H9907" s="5">
        <f t="shared" si="308"/>
        <v>1.0567843940987065</v>
      </c>
      <c r="I9907" s="5">
        <f t="shared" si="309"/>
        <v>6.168001150093394</v>
      </c>
    </row>
    <row r="9908" spans="1:9" ht="25" customHeight="1">
      <c r="A9908" s="1"/>
      <c r="B9908" s="1">
        <v>434</v>
      </c>
      <c r="C9908" s="13" t="s">
        <v>50</v>
      </c>
      <c r="D9908" s="4">
        <v>44834</v>
      </c>
      <c r="E9908" s="4">
        <v>44853</v>
      </c>
      <c r="F9908" s="5">
        <v>2.9122729416084958</v>
      </c>
      <c r="G9908" s="5">
        <f>'PG facts'!E20</f>
        <v>7</v>
      </c>
      <c r="H9908" s="5">
        <f t="shared" si="308"/>
        <v>8.4813336864250015</v>
      </c>
      <c r="I9908" s="5">
        <f t="shared" si="309"/>
        <v>20.385910591259471</v>
      </c>
    </row>
    <row r="9909" spans="1:9" ht="25" customHeight="1">
      <c r="A9909" s="1"/>
      <c r="B9909" s="1">
        <v>434</v>
      </c>
      <c r="C9909" s="13" t="s">
        <v>50</v>
      </c>
      <c r="D9909" s="4">
        <v>44926</v>
      </c>
      <c r="E9909" s="4">
        <v>44945</v>
      </c>
      <c r="F9909" s="5">
        <v>5.8502773415310516</v>
      </c>
      <c r="G9909" s="5">
        <f>'PG facts'!E27</f>
        <v>9</v>
      </c>
      <c r="H9909" s="5">
        <f t="shared" si="308"/>
        <v>34.225744972831627</v>
      </c>
      <c r="I9909" s="5">
        <f t="shared" si="309"/>
        <v>52.652496073779467</v>
      </c>
    </row>
    <row r="9910" spans="1:9" ht="25" customHeight="1">
      <c r="A9910" s="1"/>
      <c r="B9910" s="1">
        <v>434</v>
      </c>
      <c r="C9910" s="13" t="s">
        <v>50</v>
      </c>
      <c r="D9910" s="4">
        <v>45016</v>
      </c>
      <c r="E9910" s="4">
        <v>45037</v>
      </c>
      <c r="F9910" s="5">
        <v>7.2560334575520802</v>
      </c>
      <c r="G9910" s="5">
        <f>'PG facts'!E34</f>
        <v>8</v>
      </c>
      <c r="H9910" s="5">
        <f t="shared" si="308"/>
        <v>52.650021537115194</v>
      </c>
      <c r="I9910" s="5">
        <f t="shared" si="309"/>
        <v>58.048267660416641</v>
      </c>
    </row>
    <row r="9911" spans="1:9" ht="25" customHeight="1">
      <c r="A9911" s="1"/>
      <c r="B9911" s="1">
        <v>434</v>
      </c>
      <c r="C9911" s="13" t="s">
        <v>50</v>
      </c>
      <c r="D9911" s="4">
        <v>45107</v>
      </c>
      <c r="E9911" s="4">
        <v>45135</v>
      </c>
      <c r="F9911" s="5">
        <v>6.7723940234483804</v>
      </c>
      <c r="G9911" s="5">
        <f>'PG facts'!E41</f>
        <v>8</v>
      </c>
      <c r="H9911" s="5">
        <f t="shared" si="308"/>
        <v>45.865320808839343</v>
      </c>
      <c r="I9911" s="5">
        <f t="shared" si="309"/>
        <v>54.179152187587043</v>
      </c>
    </row>
    <row r="9912" spans="1:9" ht="25" customHeight="1">
      <c r="A9912" s="1"/>
      <c r="B9912" s="1">
        <v>434</v>
      </c>
      <c r="C9912" s="13" t="s">
        <v>50</v>
      </c>
      <c r="D9912" s="4">
        <v>45199</v>
      </c>
      <c r="E9912" s="4">
        <v>45217</v>
      </c>
      <c r="F9912" s="5">
        <v>7.0582272321790596</v>
      </c>
      <c r="G9912" s="5">
        <f>'PG facts'!E48</f>
        <v>7</v>
      </c>
      <c r="H9912" s="5">
        <f t="shared" si="308"/>
        <v>49.818571661074067</v>
      </c>
      <c r="I9912" s="5">
        <f t="shared" si="309"/>
        <v>49.40759062525342</v>
      </c>
    </row>
    <row r="9913" spans="1:9" ht="25" customHeight="1">
      <c r="A9913" s="1"/>
      <c r="B9913" s="1">
        <v>434</v>
      </c>
      <c r="C9913" s="13" t="s">
        <v>50</v>
      </c>
      <c r="D9913" s="4">
        <v>45291</v>
      </c>
      <c r="E9913" s="4">
        <v>45314</v>
      </c>
      <c r="F9913" s="5">
        <v>5.4935927157217845</v>
      </c>
      <c r="G9913" s="5">
        <f>'PG facts'!E55</f>
        <v>4</v>
      </c>
      <c r="H9913" s="5">
        <f t="shared" si="308"/>
        <v>30.179560926231453</v>
      </c>
      <c r="I9913" s="5">
        <f t="shared" si="309"/>
        <v>21.974370862887138</v>
      </c>
    </row>
    <row r="9914" spans="1:9" ht="25" customHeight="1">
      <c r="A9914" s="1"/>
      <c r="B9914" s="1">
        <v>434</v>
      </c>
      <c r="C9914" s="13" t="s">
        <v>50</v>
      </c>
      <c r="D9914" s="4">
        <v>45382</v>
      </c>
      <c r="E9914" s="4">
        <v>45401</v>
      </c>
      <c r="F9914" s="5">
        <v>4.2122165191533556</v>
      </c>
      <c r="G9914" s="5">
        <f>'PG facts'!E62</f>
        <v>4</v>
      </c>
      <c r="H9914" s="5">
        <f t="shared" si="308"/>
        <v>17.742768004228413</v>
      </c>
      <c r="I9914" s="5">
        <f t="shared" si="309"/>
        <v>16.848866076613422</v>
      </c>
    </row>
    <row r="9915" spans="1:9" ht="25" customHeight="1">
      <c r="A9915" s="1"/>
      <c r="B9915" s="1">
        <v>434</v>
      </c>
      <c r="C9915" s="13" t="s">
        <v>50</v>
      </c>
      <c r="D9915" s="4">
        <v>45473</v>
      </c>
      <c r="E9915" s="4">
        <v>45503</v>
      </c>
      <c r="F9915" s="5">
        <v>3.636809635836169</v>
      </c>
      <c r="G9915" s="5">
        <f>'PG facts'!E69</f>
        <v>3</v>
      </c>
      <c r="H9915" s="5">
        <f t="shared" si="308"/>
        <v>13.226384327310809</v>
      </c>
      <c r="I9915" s="5">
        <f t="shared" si="309"/>
        <v>10.910428907508507</v>
      </c>
    </row>
    <row r="9916" spans="1:9" ht="25" customHeight="1">
      <c r="A9916" s="1"/>
      <c r="B9916" s="1">
        <v>434</v>
      </c>
      <c r="C9916" s="13" t="s">
        <v>50</v>
      </c>
      <c r="D9916" s="4">
        <v>45565</v>
      </c>
      <c r="E9916" s="4">
        <v>45583</v>
      </c>
      <c r="F9916" s="5">
        <v>1.6547550061168037</v>
      </c>
      <c r="G9916" s="5">
        <f>'PG facts'!E76</f>
        <v>1</v>
      </c>
      <c r="H9916" s="5">
        <f t="shared" si="308"/>
        <v>2.7382141302686231</v>
      </c>
      <c r="I9916" s="5">
        <f t="shared" si="309"/>
        <v>1.6547550061168037</v>
      </c>
    </row>
    <row r="9917" spans="1:9" ht="25" customHeight="1">
      <c r="A9917" s="1"/>
      <c r="B9917" s="1">
        <v>434</v>
      </c>
      <c r="C9917" s="13" t="s">
        <v>50</v>
      </c>
      <c r="D9917" s="4">
        <v>45657</v>
      </c>
      <c r="E9917" s="4">
        <v>45679</v>
      </c>
      <c r="F9917" s="5">
        <v>0.37330111522773102</v>
      </c>
      <c r="G9917" s="5">
        <f>'PG facts'!E83</f>
        <v>2</v>
      </c>
      <c r="H9917" s="5">
        <f t="shared" si="308"/>
        <v>0.13935372263026771</v>
      </c>
      <c r="I9917" s="5">
        <f t="shared" si="309"/>
        <v>0.74660223045546203</v>
      </c>
    </row>
    <row r="9918" spans="1:9" ht="25" customHeight="1">
      <c r="A9918" s="1"/>
      <c r="B9918" s="1">
        <v>434</v>
      </c>
      <c r="C9918" s="13" t="s">
        <v>50</v>
      </c>
      <c r="D9918" s="4">
        <v>45747</v>
      </c>
      <c r="E9918" s="4">
        <v>45771</v>
      </c>
      <c r="F9918" s="5">
        <v>0.34106845677743802</v>
      </c>
      <c r="G9918" s="5">
        <f>'PG facts'!E90</f>
        <v>3</v>
      </c>
      <c r="H9918" s="5">
        <f t="shared" si="308"/>
        <v>0.11632769220854311</v>
      </c>
      <c r="I9918" s="5">
        <f t="shared" si="309"/>
        <v>1.0232053703323141</v>
      </c>
    </row>
    <row r="9919" spans="1:9" ht="25" customHeight="1">
      <c r="A9919" s="1"/>
      <c r="B9919" s="1">
        <v>434</v>
      </c>
      <c r="C9919" s="13" t="s">
        <v>50</v>
      </c>
      <c r="D9919" s="4">
        <v>45838</v>
      </c>
      <c r="E9919" s="4">
        <v>45867</v>
      </c>
      <c r="F9919" s="5">
        <v>0.23594619830289432</v>
      </c>
      <c r="G9919" s="5">
        <f>'PG facts'!E97</f>
        <v>1</v>
      </c>
      <c r="H9919" s="5">
        <f t="shared" si="308"/>
        <v>5.5670608493588729E-2</v>
      </c>
      <c r="I9919" s="5">
        <f t="shared" si="309"/>
        <v>0.23594619830289432</v>
      </c>
    </row>
    <row r="9920" spans="1:9" ht="25" customHeight="1">
      <c r="A9920" s="1"/>
      <c r="B9920" s="1">
        <v>434</v>
      </c>
      <c r="C9920" s="13" t="s">
        <v>50</v>
      </c>
      <c r="D9920" s="4">
        <v>45930</v>
      </c>
      <c r="E9920" s="4">
        <v>45954</v>
      </c>
      <c r="F9920" s="5">
        <v>0.50578250048436413</v>
      </c>
      <c r="G9920" s="5">
        <f>'PG facts'!E104</f>
        <v>2</v>
      </c>
      <c r="H9920" s="5">
        <f t="shared" si="308"/>
        <v>0.25581593779621581</v>
      </c>
      <c r="I9920" s="5">
        <f t="shared" si="309"/>
        <v>1.0115650009687283</v>
      </c>
    </row>
    <row r="9921" spans="1:9" ht="25" customHeight="1">
      <c r="A9921" s="1"/>
      <c r="B9921" s="1">
        <v>435</v>
      </c>
      <c r="C9921" s="13" t="s">
        <v>47</v>
      </c>
      <c r="D9921" s="4">
        <v>44651</v>
      </c>
      <c r="E9921" s="4">
        <v>44671</v>
      </c>
      <c r="F9921" s="5">
        <v>1.0280001916822323</v>
      </c>
      <c r="G9921" s="5">
        <f>'PG facts'!E6</f>
        <v>4</v>
      </c>
      <c r="H9921" s="5">
        <f t="shared" si="308"/>
        <v>1.0567843940987065</v>
      </c>
      <c r="I9921" s="5">
        <f t="shared" si="309"/>
        <v>4.1120007667289293</v>
      </c>
    </row>
    <row r="9922" spans="1:9" ht="25" customHeight="1">
      <c r="A9922" s="1"/>
      <c r="B9922" s="1">
        <v>435</v>
      </c>
      <c r="C9922" s="13" t="s">
        <v>47</v>
      </c>
      <c r="D9922" s="4">
        <v>44742</v>
      </c>
      <c r="E9922" s="4">
        <v>44771</v>
      </c>
      <c r="F9922" s="5">
        <v>2.9122729416084958</v>
      </c>
      <c r="G9922" s="5">
        <f>'PG facts'!E13</f>
        <v>6</v>
      </c>
      <c r="H9922" s="5">
        <f t="shared" si="308"/>
        <v>8.4813336864250015</v>
      </c>
      <c r="I9922" s="5">
        <f t="shared" si="309"/>
        <v>17.473637649650975</v>
      </c>
    </row>
    <row r="9923" spans="1:9" ht="25" customHeight="1">
      <c r="A9923" s="1"/>
      <c r="B9923" s="1">
        <v>435</v>
      </c>
      <c r="C9923" s="13" t="s">
        <v>47</v>
      </c>
      <c r="D9923" s="4">
        <v>44834</v>
      </c>
      <c r="E9923" s="4">
        <v>44853</v>
      </c>
      <c r="F9923" s="5">
        <v>5.8502773415310516</v>
      </c>
      <c r="G9923" s="5">
        <f>'PG facts'!E20</f>
        <v>7</v>
      </c>
      <c r="H9923" s="5">
        <f t="shared" si="308"/>
        <v>34.225744972831627</v>
      </c>
      <c r="I9923" s="5">
        <f t="shared" si="309"/>
        <v>40.951941390717359</v>
      </c>
    </row>
    <row r="9924" spans="1:9" ht="25" customHeight="1">
      <c r="A9924" s="1"/>
      <c r="B9924" s="1">
        <v>435</v>
      </c>
      <c r="C9924" s="13" t="s">
        <v>47</v>
      </c>
      <c r="D9924" s="4">
        <v>44926</v>
      </c>
      <c r="E9924" s="4">
        <v>44945</v>
      </c>
      <c r="F9924" s="5">
        <v>7.2560334575520802</v>
      </c>
      <c r="G9924" s="5">
        <f>'PG facts'!E27</f>
        <v>9</v>
      </c>
      <c r="H9924" s="5">
        <f t="shared" si="308"/>
        <v>52.650021537115194</v>
      </c>
      <c r="I9924" s="5">
        <f t="shared" si="309"/>
        <v>65.30430111796872</v>
      </c>
    </row>
    <row r="9925" spans="1:9" ht="25" customHeight="1">
      <c r="A9925" s="1"/>
      <c r="B9925" s="1">
        <v>435</v>
      </c>
      <c r="C9925" s="13" t="s">
        <v>47</v>
      </c>
      <c r="D9925" s="4">
        <v>45016</v>
      </c>
      <c r="E9925" s="4">
        <v>45037</v>
      </c>
      <c r="F9925" s="5">
        <v>6.7723940234483804</v>
      </c>
      <c r="G9925" s="5">
        <f>'PG facts'!E34</f>
        <v>8</v>
      </c>
      <c r="H9925" s="5">
        <f t="shared" si="308"/>
        <v>45.865320808839343</v>
      </c>
      <c r="I9925" s="5">
        <f t="shared" si="309"/>
        <v>54.179152187587043</v>
      </c>
    </row>
    <row r="9926" spans="1:9" ht="25" customHeight="1">
      <c r="A9926" s="1"/>
      <c r="B9926" s="1">
        <v>435</v>
      </c>
      <c r="C9926" s="13" t="s">
        <v>47</v>
      </c>
      <c r="D9926" s="4">
        <v>45107</v>
      </c>
      <c r="E9926" s="4">
        <v>45135</v>
      </c>
      <c r="F9926" s="5">
        <v>7.0582272321790596</v>
      </c>
      <c r="G9926" s="5">
        <f>'PG facts'!E41</f>
        <v>8</v>
      </c>
      <c r="H9926" s="5">
        <f t="shared" ref="H9926:H9989" si="310">F9926^2</f>
        <v>49.818571661074067</v>
      </c>
      <c r="I9926" s="5">
        <f t="shared" ref="I9926:I9989" si="311">F9926*G9926</f>
        <v>56.465817857432477</v>
      </c>
    </row>
    <row r="9927" spans="1:9" ht="25" customHeight="1">
      <c r="A9927" s="1"/>
      <c r="B9927" s="1">
        <v>435</v>
      </c>
      <c r="C9927" s="13" t="s">
        <v>47</v>
      </c>
      <c r="D9927" s="4">
        <v>45199</v>
      </c>
      <c r="E9927" s="4">
        <v>45217</v>
      </c>
      <c r="F9927" s="5">
        <v>5.4935927157217845</v>
      </c>
      <c r="G9927" s="5">
        <f>'PG facts'!E48</f>
        <v>7</v>
      </c>
      <c r="H9927" s="5">
        <f t="shared" si="310"/>
        <v>30.179560926231453</v>
      </c>
      <c r="I9927" s="5">
        <f t="shared" si="311"/>
        <v>38.455149010052494</v>
      </c>
    </row>
    <row r="9928" spans="1:9" ht="25" customHeight="1">
      <c r="A9928" s="1"/>
      <c r="B9928" s="1">
        <v>435</v>
      </c>
      <c r="C9928" s="13" t="s">
        <v>47</v>
      </c>
      <c r="D9928" s="4">
        <v>45291</v>
      </c>
      <c r="E9928" s="4">
        <v>45314</v>
      </c>
      <c r="F9928" s="5">
        <v>4.2122165191533556</v>
      </c>
      <c r="G9928" s="5">
        <f>'PG facts'!E55</f>
        <v>4</v>
      </c>
      <c r="H9928" s="5">
        <f t="shared" si="310"/>
        <v>17.742768004228413</v>
      </c>
      <c r="I9928" s="5">
        <f t="shared" si="311"/>
        <v>16.848866076613422</v>
      </c>
    </row>
    <row r="9929" spans="1:9" ht="25" customHeight="1">
      <c r="A9929" s="1"/>
      <c r="B9929" s="1">
        <v>435</v>
      </c>
      <c r="C9929" s="13" t="s">
        <v>47</v>
      </c>
      <c r="D9929" s="4">
        <v>45382</v>
      </c>
      <c r="E9929" s="4">
        <v>45401</v>
      </c>
      <c r="F9929" s="5">
        <v>3.636809635836169</v>
      </c>
      <c r="G9929" s="5">
        <f>'PG facts'!E62</f>
        <v>4</v>
      </c>
      <c r="H9929" s="5">
        <f t="shared" si="310"/>
        <v>13.226384327310809</v>
      </c>
      <c r="I9929" s="5">
        <f t="shared" si="311"/>
        <v>14.547238543344676</v>
      </c>
    </row>
    <row r="9930" spans="1:9" ht="25" customHeight="1">
      <c r="A9930" s="1"/>
      <c r="B9930" s="1">
        <v>435</v>
      </c>
      <c r="C9930" s="13" t="s">
        <v>47</v>
      </c>
      <c r="D9930" s="4">
        <v>45473</v>
      </c>
      <c r="E9930" s="4">
        <v>45503</v>
      </c>
      <c r="F9930" s="5">
        <v>1.6547550061168037</v>
      </c>
      <c r="G9930" s="5">
        <f>'PG facts'!E69</f>
        <v>3</v>
      </c>
      <c r="H9930" s="5">
        <f t="shared" si="310"/>
        <v>2.7382141302686231</v>
      </c>
      <c r="I9930" s="5">
        <f t="shared" si="311"/>
        <v>4.9642650183504111</v>
      </c>
    </row>
    <row r="9931" spans="1:9" ht="25" customHeight="1">
      <c r="A9931" s="1"/>
      <c r="B9931" s="1">
        <v>435</v>
      </c>
      <c r="C9931" s="13" t="s">
        <v>47</v>
      </c>
      <c r="D9931" s="4">
        <v>45565</v>
      </c>
      <c r="E9931" s="4">
        <v>45583</v>
      </c>
      <c r="F9931" s="5">
        <v>0.37330111522773102</v>
      </c>
      <c r="G9931" s="5">
        <f>'PG facts'!E76</f>
        <v>1</v>
      </c>
      <c r="H9931" s="5">
        <f t="shared" si="310"/>
        <v>0.13935372263026771</v>
      </c>
      <c r="I9931" s="5">
        <f t="shared" si="311"/>
        <v>0.37330111522773102</v>
      </c>
    </row>
    <row r="9932" spans="1:9" ht="25" customHeight="1">
      <c r="A9932" s="1"/>
      <c r="B9932" s="1">
        <v>435</v>
      </c>
      <c r="C9932" s="13" t="s">
        <v>47</v>
      </c>
      <c r="D9932" s="4">
        <v>45657</v>
      </c>
      <c r="E9932" s="4">
        <v>45679</v>
      </c>
      <c r="F9932" s="5">
        <v>0.34106845677743802</v>
      </c>
      <c r="G9932" s="5">
        <f>'PG facts'!E83</f>
        <v>2</v>
      </c>
      <c r="H9932" s="5">
        <f t="shared" si="310"/>
        <v>0.11632769220854311</v>
      </c>
      <c r="I9932" s="5">
        <f t="shared" si="311"/>
        <v>0.68213691355487605</v>
      </c>
    </row>
    <row r="9933" spans="1:9" ht="25" customHeight="1">
      <c r="A9933" s="1"/>
      <c r="B9933" s="1">
        <v>435</v>
      </c>
      <c r="C9933" s="13" t="s">
        <v>47</v>
      </c>
      <c r="D9933" s="4">
        <v>45747</v>
      </c>
      <c r="E9933" s="4">
        <v>45771</v>
      </c>
      <c r="F9933" s="5">
        <v>0.23594619830289432</v>
      </c>
      <c r="G9933" s="5">
        <f>'PG facts'!E90</f>
        <v>3</v>
      </c>
      <c r="H9933" s="5">
        <f t="shared" si="310"/>
        <v>5.5670608493588729E-2</v>
      </c>
      <c r="I9933" s="5">
        <f t="shared" si="311"/>
        <v>0.70783859490868295</v>
      </c>
    </row>
    <row r="9934" spans="1:9" ht="25" customHeight="1">
      <c r="A9934" s="1"/>
      <c r="B9934" s="1">
        <v>435</v>
      </c>
      <c r="C9934" s="13" t="s">
        <v>47</v>
      </c>
      <c r="D9934" s="4">
        <v>45838</v>
      </c>
      <c r="E9934" s="4">
        <v>45867</v>
      </c>
      <c r="F9934" s="5">
        <v>0.50578250048436413</v>
      </c>
      <c r="G9934" s="5">
        <f>'PG facts'!E97</f>
        <v>1</v>
      </c>
      <c r="H9934" s="5">
        <f t="shared" si="310"/>
        <v>0.25581593779621581</v>
      </c>
      <c r="I9934" s="5">
        <f t="shared" si="311"/>
        <v>0.50578250048436413</v>
      </c>
    </row>
    <row r="9935" spans="1:9" ht="25" customHeight="1">
      <c r="A9935" s="1"/>
      <c r="B9935" s="1">
        <v>435</v>
      </c>
      <c r="C9935" s="13" t="s">
        <v>47</v>
      </c>
      <c r="D9935" s="4">
        <v>45930</v>
      </c>
      <c r="E9935" s="4">
        <v>45954</v>
      </c>
      <c r="F9935" s="5">
        <v>1.0082264270475205</v>
      </c>
      <c r="G9935" s="5">
        <f>'PG facts'!E104</f>
        <v>2</v>
      </c>
      <c r="H9935" s="5">
        <f t="shared" si="310"/>
        <v>1.0165205281970093</v>
      </c>
      <c r="I9935" s="5">
        <f t="shared" si="311"/>
        <v>2.016452854095041</v>
      </c>
    </row>
    <row r="9936" spans="1:9" ht="25" customHeight="1">
      <c r="A9936" s="1"/>
      <c r="B9936" s="1">
        <v>435</v>
      </c>
      <c r="C9936" s="13" t="s">
        <v>50</v>
      </c>
      <c r="D9936" s="4">
        <v>44742</v>
      </c>
      <c r="E9936" s="4">
        <v>44771</v>
      </c>
      <c r="F9936" s="5">
        <v>1.0280001916822323</v>
      </c>
      <c r="G9936" s="5">
        <f>'PG facts'!E13</f>
        <v>6</v>
      </c>
      <c r="H9936" s="5">
        <f t="shared" si="310"/>
        <v>1.0567843940987065</v>
      </c>
      <c r="I9936" s="5">
        <f t="shared" si="311"/>
        <v>6.168001150093394</v>
      </c>
    </row>
    <row r="9937" spans="1:9" ht="25" customHeight="1">
      <c r="A9937" s="1"/>
      <c r="B9937" s="1">
        <v>435</v>
      </c>
      <c r="C9937" s="13" t="s">
        <v>50</v>
      </c>
      <c r="D9937" s="4">
        <v>44834</v>
      </c>
      <c r="E9937" s="4">
        <v>44853</v>
      </c>
      <c r="F9937" s="5">
        <v>2.9122729416084958</v>
      </c>
      <c r="G9937" s="5">
        <f>'PG facts'!E20</f>
        <v>7</v>
      </c>
      <c r="H9937" s="5">
        <f t="shared" si="310"/>
        <v>8.4813336864250015</v>
      </c>
      <c r="I9937" s="5">
        <f t="shared" si="311"/>
        <v>20.385910591259471</v>
      </c>
    </row>
    <row r="9938" spans="1:9" ht="25" customHeight="1">
      <c r="A9938" s="1"/>
      <c r="B9938" s="1">
        <v>435</v>
      </c>
      <c r="C9938" s="13" t="s">
        <v>50</v>
      </c>
      <c r="D9938" s="4">
        <v>44926</v>
      </c>
      <c r="E9938" s="4">
        <v>44945</v>
      </c>
      <c r="F9938" s="5">
        <v>5.8502773415310516</v>
      </c>
      <c r="G9938" s="5">
        <f>'PG facts'!E27</f>
        <v>9</v>
      </c>
      <c r="H9938" s="5">
        <f t="shared" si="310"/>
        <v>34.225744972831627</v>
      </c>
      <c r="I9938" s="5">
        <f t="shared" si="311"/>
        <v>52.652496073779467</v>
      </c>
    </row>
    <row r="9939" spans="1:9" ht="25" customHeight="1">
      <c r="A9939" s="1"/>
      <c r="B9939" s="1">
        <v>435</v>
      </c>
      <c r="C9939" s="13" t="s">
        <v>50</v>
      </c>
      <c r="D9939" s="4">
        <v>45016</v>
      </c>
      <c r="E9939" s="4">
        <v>45037</v>
      </c>
      <c r="F9939" s="5">
        <v>7.2560334575520802</v>
      </c>
      <c r="G9939" s="5">
        <f>'PG facts'!E34</f>
        <v>8</v>
      </c>
      <c r="H9939" s="5">
        <f t="shared" si="310"/>
        <v>52.650021537115194</v>
      </c>
      <c r="I9939" s="5">
        <f t="shared" si="311"/>
        <v>58.048267660416641</v>
      </c>
    </row>
    <row r="9940" spans="1:9" ht="25" customHeight="1">
      <c r="A9940" s="1"/>
      <c r="B9940" s="1">
        <v>435</v>
      </c>
      <c r="C9940" s="13" t="s">
        <v>50</v>
      </c>
      <c r="D9940" s="4">
        <v>45107</v>
      </c>
      <c r="E9940" s="4">
        <v>45135</v>
      </c>
      <c r="F9940" s="5">
        <v>6.7723940234483804</v>
      </c>
      <c r="G9940" s="5">
        <f>'PG facts'!E41</f>
        <v>8</v>
      </c>
      <c r="H9940" s="5">
        <f t="shared" si="310"/>
        <v>45.865320808839343</v>
      </c>
      <c r="I9940" s="5">
        <f t="shared" si="311"/>
        <v>54.179152187587043</v>
      </c>
    </row>
    <row r="9941" spans="1:9" ht="25" customHeight="1">
      <c r="A9941" s="1"/>
      <c r="B9941" s="1">
        <v>435</v>
      </c>
      <c r="C9941" s="13" t="s">
        <v>50</v>
      </c>
      <c r="D9941" s="4">
        <v>45199</v>
      </c>
      <c r="E9941" s="4">
        <v>45217</v>
      </c>
      <c r="F9941" s="5">
        <v>7.0582272321790596</v>
      </c>
      <c r="G9941" s="5">
        <f>'PG facts'!E48</f>
        <v>7</v>
      </c>
      <c r="H9941" s="5">
        <f t="shared" si="310"/>
        <v>49.818571661074067</v>
      </c>
      <c r="I9941" s="5">
        <f t="shared" si="311"/>
        <v>49.40759062525342</v>
      </c>
    </row>
    <row r="9942" spans="1:9" ht="25" customHeight="1">
      <c r="A9942" s="1"/>
      <c r="B9942" s="1">
        <v>435</v>
      </c>
      <c r="C9942" s="13" t="s">
        <v>50</v>
      </c>
      <c r="D9942" s="4">
        <v>45291</v>
      </c>
      <c r="E9942" s="4">
        <v>45314</v>
      </c>
      <c r="F9942" s="5">
        <v>5.4935927157217845</v>
      </c>
      <c r="G9942" s="5">
        <f>'PG facts'!E55</f>
        <v>4</v>
      </c>
      <c r="H9942" s="5">
        <f t="shared" si="310"/>
        <v>30.179560926231453</v>
      </c>
      <c r="I9942" s="5">
        <f t="shared" si="311"/>
        <v>21.974370862887138</v>
      </c>
    </row>
    <row r="9943" spans="1:9" ht="25" customHeight="1">
      <c r="A9943" s="1"/>
      <c r="B9943" s="1">
        <v>435</v>
      </c>
      <c r="C9943" s="13" t="s">
        <v>50</v>
      </c>
      <c r="D9943" s="4">
        <v>45382</v>
      </c>
      <c r="E9943" s="4">
        <v>45401</v>
      </c>
      <c r="F9943" s="5">
        <v>4.2122165191533556</v>
      </c>
      <c r="G9943" s="5">
        <f>'PG facts'!E62</f>
        <v>4</v>
      </c>
      <c r="H9943" s="5">
        <f t="shared" si="310"/>
        <v>17.742768004228413</v>
      </c>
      <c r="I9943" s="5">
        <f t="shared" si="311"/>
        <v>16.848866076613422</v>
      </c>
    </row>
    <row r="9944" spans="1:9" ht="25" customHeight="1">
      <c r="A9944" s="1"/>
      <c r="B9944" s="1">
        <v>435</v>
      </c>
      <c r="C9944" s="13" t="s">
        <v>50</v>
      </c>
      <c r="D9944" s="4">
        <v>45473</v>
      </c>
      <c r="E9944" s="4">
        <v>45503</v>
      </c>
      <c r="F9944" s="5">
        <v>3.636809635836169</v>
      </c>
      <c r="G9944" s="5">
        <f>'PG facts'!E69</f>
        <v>3</v>
      </c>
      <c r="H9944" s="5">
        <f t="shared" si="310"/>
        <v>13.226384327310809</v>
      </c>
      <c r="I9944" s="5">
        <f t="shared" si="311"/>
        <v>10.910428907508507</v>
      </c>
    </row>
    <row r="9945" spans="1:9" ht="25" customHeight="1">
      <c r="A9945" s="1"/>
      <c r="B9945" s="1">
        <v>435</v>
      </c>
      <c r="C9945" s="13" t="s">
        <v>50</v>
      </c>
      <c r="D9945" s="4">
        <v>45565</v>
      </c>
      <c r="E9945" s="4">
        <v>45583</v>
      </c>
      <c r="F9945" s="5">
        <v>1.6547550061168037</v>
      </c>
      <c r="G9945" s="5">
        <f>'PG facts'!E76</f>
        <v>1</v>
      </c>
      <c r="H9945" s="5">
        <f t="shared" si="310"/>
        <v>2.7382141302686231</v>
      </c>
      <c r="I9945" s="5">
        <f t="shared" si="311"/>
        <v>1.6547550061168037</v>
      </c>
    </row>
    <row r="9946" spans="1:9" ht="25" customHeight="1">
      <c r="A9946" s="1"/>
      <c r="B9946" s="1">
        <v>435</v>
      </c>
      <c r="C9946" s="13" t="s">
        <v>50</v>
      </c>
      <c r="D9946" s="4">
        <v>45657</v>
      </c>
      <c r="E9946" s="4">
        <v>45679</v>
      </c>
      <c r="F9946" s="5">
        <v>0.37330111522773102</v>
      </c>
      <c r="G9946" s="5">
        <f>'PG facts'!E83</f>
        <v>2</v>
      </c>
      <c r="H9946" s="5">
        <f t="shared" si="310"/>
        <v>0.13935372263026771</v>
      </c>
      <c r="I9946" s="5">
        <f t="shared" si="311"/>
        <v>0.74660223045546203</v>
      </c>
    </row>
    <row r="9947" spans="1:9" ht="25" customHeight="1">
      <c r="A9947" s="1"/>
      <c r="B9947" s="1">
        <v>435</v>
      </c>
      <c r="C9947" s="13" t="s">
        <v>50</v>
      </c>
      <c r="D9947" s="4">
        <v>45747</v>
      </c>
      <c r="E9947" s="4">
        <v>45771</v>
      </c>
      <c r="F9947" s="5">
        <v>0.34106845677743802</v>
      </c>
      <c r="G9947" s="5">
        <f>'PG facts'!E90</f>
        <v>3</v>
      </c>
      <c r="H9947" s="5">
        <f t="shared" si="310"/>
        <v>0.11632769220854311</v>
      </c>
      <c r="I9947" s="5">
        <f t="shared" si="311"/>
        <v>1.0232053703323141</v>
      </c>
    </row>
    <row r="9948" spans="1:9" ht="25" customHeight="1">
      <c r="A9948" s="1"/>
      <c r="B9948" s="1">
        <v>435</v>
      </c>
      <c r="C9948" s="13" t="s">
        <v>50</v>
      </c>
      <c r="D9948" s="4">
        <v>45838</v>
      </c>
      <c r="E9948" s="4">
        <v>45867</v>
      </c>
      <c r="F9948" s="5">
        <v>0.23594619830289432</v>
      </c>
      <c r="G9948" s="5">
        <f>'PG facts'!E97</f>
        <v>1</v>
      </c>
      <c r="H9948" s="5">
        <f t="shared" si="310"/>
        <v>5.5670608493588729E-2</v>
      </c>
      <c r="I9948" s="5">
        <f t="shared" si="311"/>
        <v>0.23594619830289432</v>
      </c>
    </row>
    <row r="9949" spans="1:9" ht="25" customHeight="1">
      <c r="A9949" s="1"/>
      <c r="B9949" s="1">
        <v>435</v>
      </c>
      <c r="C9949" s="13" t="s">
        <v>50</v>
      </c>
      <c r="D9949" s="4">
        <v>45930</v>
      </c>
      <c r="E9949" s="4">
        <v>45954</v>
      </c>
      <c r="F9949" s="5">
        <v>0.50578250048436413</v>
      </c>
      <c r="G9949" s="5">
        <f>'PG facts'!E104</f>
        <v>2</v>
      </c>
      <c r="H9949" s="5">
        <f t="shared" si="310"/>
        <v>0.25581593779621581</v>
      </c>
      <c r="I9949" s="5">
        <f t="shared" si="311"/>
        <v>1.0115650009687283</v>
      </c>
    </row>
    <row r="9950" spans="1:9" ht="25" customHeight="1">
      <c r="A9950" s="1"/>
      <c r="B9950" s="1">
        <v>436</v>
      </c>
      <c r="C9950" s="13" t="s">
        <v>47</v>
      </c>
      <c r="D9950" s="4">
        <v>44651</v>
      </c>
      <c r="E9950" s="4">
        <v>44671</v>
      </c>
      <c r="F9950" s="5">
        <v>1.0280001916822323</v>
      </c>
      <c r="G9950" s="5">
        <f>'PG facts'!E6</f>
        <v>4</v>
      </c>
      <c r="H9950" s="5">
        <f t="shared" si="310"/>
        <v>1.0567843940987065</v>
      </c>
      <c r="I9950" s="5">
        <f t="shared" si="311"/>
        <v>4.1120007667289293</v>
      </c>
    </row>
    <row r="9951" spans="1:9" ht="25" customHeight="1">
      <c r="A9951" s="1"/>
      <c r="B9951" s="1">
        <v>436</v>
      </c>
      <c r="C9951" s="13" t="s">
        <v>47</v>
      </c>
      <c r="D9951" s="4">
        <v>44742</v>
      </c>
      <c r="E9951" s="4">
        <v>44771</v>
      </c>
      <c r="F9951" s="5">
        <v>2.9122729416084958</v>
      </c>
      <c r="G9951" s="5">
        <f>'PG facts'!E13</f>
        <v>6</v>
      </c>
      <c r="H9951" s="5">
        <f t="shared" si="310"/>
        <v>8.4813336864250015</v>
      </c>
      <c r="I9951" s="5">
        <f t="shared" si="311"/>
        <v>17.473637649650975</v>
      </c>
    </row>
    <row r="9952" spans="1:9" ht="25" customHeight="1">
      <c r="A9952" s="1"/>
      <c r="B9952" s="1">
        <v>436</v>
      </c>
      <c r="C9952" s="13" t="s">
        <v>47</v>
      </c>
      <c r="D9952" s="4">
        <v>44834</v>
      </c>
      <c r="E9952" s="4">
        <v>44853</v>
      </c>
      <c r="F9952" s="5">
        <v>5.8502773415310516</v>
      </c>
      <c r="G9952" s="5">
        <f>'PG facts'!E20</f>
        <v>7</v>
      </c>
      <c r="H9952" s="5">
        <f t="shared" si="310"/>
        <v>34.225744972831627</v>
      </c>
      <c r="I9952" s="5">
        <f t="shared" si="311"/>
        <v>40.951941390717359</v>
      </c>
    </row>
    <row r="9953" spans="1:9" ht="25" customHeight="1">
      <c r="A9953" s="1"/>
      <c r="B9953" s="1">
        <v>436</v>
      </c>
      <c r="C9953" s="13" t="s">
        <v>47</v>
      </c>
      <c r="D9953" s="4">
        <v>44926</v>
      </c>
      <c r="E9953" s="4">
        <v>44945</v>
      </c>
      <c r="F9953" s="5">
        <v>7.2560334575520802</v>
      </c>
      <c r="G9953" s="5">
        <f>'PG facts'!E27</f>
        <v>9</v>
      </c>
      <c r="H9953" s="5">
        <f t="shared" si="310"/>
        <v>52.650021537115194</v>
      </c>
      <c r="I9953" s="5">
        <f t="shared" si="311"/>
        <v>65.30430111796872</v>
      </c>
    </row>
    <row r="9954" spans="1:9" ht="25" customHeight="1">
      <c r="A9954" s="1"/>
      <c r="B9954" s="1">
        <v>436</v>
      </c>
      <c r="C9954" s="13" t="s">
        <v>47</v>
      </c>
      <c r="D9954" s="4">
        <v>45016</v>
      </c>
      <c r="E9954" s="4">
        <v>45037</v>
      </c>
      <c r="F9954" s="5">
        <v>6.7723940234483804</v>
      </c>
      <c r="G9954" s="5">
        <f>'PG facts'!E34</f>
        <v>8</v>
      </c>
      <c r="H9954" s="5">
        <f t="shared" si="310"/>
        <v>45.865320808839343</v>
      </c>
      <c r="I9954" s="5">
        <f t="shared" si="311"/>
        <v>54.179152187587043</v>
      </c>
    </row>
    <row r="9955" spans="1:9" ht="25" customHeight="1">
      <c r="A9955" s="1"/>
      <c r="B9955" s="1">
        <v>436</v>
      </c>
      <c r="C9955" s="13" t="s">
        <v>47</v>
      </c>
      <c r="D9955" s="4">
        <v>45107</v>
      </c>
      <c r="E9955" s="4">
        <v>45135</v>
      </c>
      <c r="F9955" s="5">
        <v>7.0582272321790596</v>
      </c>
      <c r="G9955" s="5">
        <f>'PG facts'!E41</f>
        <v>8</v>
      </c>
      <c r="H9955" s="5">
        <f t="shared" si="310"/>
        <v>49.818571661074067</v>
      </c>
      <c r="I9955" s="5">
        <f t="shared" si="311"/>
        <v>56.465817857432477</v>
      </c>
    </row>
    <row r="9956" spans="1:9" ht="25" customHeight="1">
      <c r="A9956" s="1"/>
      <c r="B9956" s="1">
        <v>436</v>
      </c>
      <c r="C9956" s="13" t="s">
        <v>47</v>
      </c>
      <c r="D9956" s="4">
        <v>45199</v>
      </c>
      <c r="E9956" s="4">
        <v>45217</v>
      </c>
      <c r="F9956" s="5">
        <v>5.4935927157217845</v>
      </c>
      <c r="G9956" s="5">
        <f>'PG facts'!E48</f>
        <v>7</v>
      </c>
      <c r="H9956" s="5">
        <f t="shared" si="310"/>
        <v>30.179560926231453</v>
      </c>
      <c r="I9956" s="5">
        <f t="shared" si="311"/>
        <v>38.455149010052494</v>
      </c>
    </row>
    <row r="9957" spans="1:9" ht="25" customHeight="1">
      <c r="A9957" s="1"/>
      <c r="B9957" s="1">
        <v>436</v>
      </c>
      <c r="C9957" s="13" t="s">
        <v>47</v>
      </c>
      <c r="D9957" s="4">
        <v>45291</v>
      </c>
      <c r="E9957" s="4">
        <v>45314</v>
      </c>
      <c r="F9957" s="5">
        <v>4.2122165191533556</v>
      </c>
      <c r="G9957" s="5">
        <f>'PG facts'!E55</f>
        <v>4</v>
      </c>
      <c r="H9957" s="5">
        <f t="shared" si="310"/>
        <v>17.742768004228413</v>
      </c>
      <c r="I9957" s="5">
        <f t="shared" si="311"/>
        <v>16.848866076613422</v>
      </c>
    </row>
    <row r="9958" spans="1:9" ht="25" customHeight="1">
      <c r="A9958" s="1"/>
      <c r="B9958" s="1">
        <v>436</v>
      </c>
      <c r="C9958" s="13" t="s">
        <v>47</v>
      </c>
      <c r="D9958" s="4">
        <v>45382</v>
      </c>
      <c r="E9958" s="4">
        <v>45401</v>
      </c>
      <c r="F9958" s="5">
        <v>3.636809635836169</v>
      </c>
      <c r="G9958" s="5">
        <f>'PG facts'!E62</f>
        <v>4</v>
      </c>
      <c r="H9958" s="5">
        <f t="shared" si="310"/>
        <v>13.226384327310809</v>
      </c>
      <c r="I9958" s="5">
        <f t="shared" si="311"/>
        <v>14.547238543344676</v>
      </c>
    </row>
    <row r="9959" spans="1:9" ht="25" customHeight="1">
      <c r="A9959" s="1"/>
      <c r="B9959" s="1">
        <v>436</v>
      </c>
      <c r="C9959" s="13" t="s">
        <v>47</v>
      </c>
      <c r="D9959" s="4">
        <v>45473</v>
      </c>
      <c r="E9959" s="4">
        <v>45503</v>
      </c>
      <c r="F9959" s="5">
        <v>1.6547550061168037</v>
      </c>
      <c r="G9959" s="5">
        <f>'PG facts'!E69</f>
        <v>3</v>
      </c>
      <c r="H9959" s="5">
        <f t="shared" si="310"/>
        <v>2.7382141302686231</v>
      </c>
      <c r="I9959" s="5">
        <f t="shared" si="311"/>
        <v>4.9642650183504111</v>
      </c>
    </row>
    <row r="9960" spans="1:9" ht="25" customHeight="1">
      <c r="A9960" s="1"/>
      <c r="B9960" s="1">
        <v>436</v>
      </c>
      <c r="C9960" s="13" t="s">
        <v>47</v>
      </c>
      <c r="D9960" s="4">
        <v>45565</v>
      </c>
      <c r="E9960" s="4">
        <v>45583</v>
      </c>
      <c r="F9960" s="5">
        <v>0.37330111522773102</v>
      </c>
      <c r="G9960" s="5">
        <f>'PG facts'!E76</f>
        <v>1</v>
      </c>
      <c r="H9960" s="5">
        <f t="shared" si="310"/>
        <v>0.13935372263026771</v>
      </c>
      <c r="I9960" s="5">
        <f t="shared" si="311"/>
        <v>0.37330111522773102</v>
      </c>
    </row>
    <row r="9961" spans="1:9" ht="25" customHeight="1">
      <c r="A9961" s="1"/>
      <c r="B9961" s="1">
        <v>436</v>
      </c>
      <c r="C9961" s="13" t="s">
        <v>47</v>
      </c>
      <c r="D9961" s="4">
        <v>45657</v>
      </c>
      <c r="E9961" s="4">
        <v>45679</v>
      </c>
      <c r="F9961" s="5">
        <v>0.34106845677743802</v>
      </c>
      <c r="G9961" s="5">
        <f>'PG facts'!E83</f>
        <v>2</v>
      </c>
      <c r="H9961" s="5">
        <f t="shared" si="310"/>
        <v>0.11632769220854311</v>
      </c>
      <c r="I9961" s="5">
        <f t="shared" si="311"/>
        <v>0.68213691355487605</v>
      </c>
    </row>
    <row r="9962" spans="1:9" ht="25" customHeight="1">
      <c r="A9962" s="1"/>
      <c r="B9962" s="1">
        <v>436</v>
      </c>
      <c r="C9962" s="13" t="s">
        <v>47</v>
      </c>
      <c r="D9962" s="4">
        <v>45747</v>
      </c>
      <c r="E9962" s="4">
        <v>45771</v>
      </c>
      <c r="F9962" s="5">
        <v>0.23594619830289432</v>
      </c>
      <c r="G9962" s="5">
        <f>'PG facts'!E90</f>
        <v>3</v>
      </c>
      <c r="H9962" s="5">
        <f t="shared" si="310"/>
        <v>5.5670608493588729E-2</v>
      </c>
      <c r="I9962" s="5">
        <f t="shared" si="311"/>
        <v>0.70783859490868295</v>
      </c>
    </row>
    <row r="9963" spans="1:9" ht="25" customHeight="1">
      <c r="A9963" s="1"/>
      <c r="B9963" s="1">
        <v>436</v>
      </c>
      <c r="C9963" s="13" t="s">
        <v>47</v>
      </c>
      <c r="D9963" s="4">
        <v>45838</v>
      </c>
      <c r="E9963" s="4">
        <v>45867</v>
      </c>
      <c r="F9963" s="5">
        <v>0.50578250048436413</v>
      </c>
      <c r="G9963" s="5">
        <f>'PG facts'!E97</f>
        <v>1</v>
      </c>
      <c r="H9963" s="5">
        <f t="shared" si="310"/>
        <v>0.25581593779621581</v>
      </c>
      <c r="I9963" s="5">
        <f t="shared" si="311"/>
        <v>0.50578250048436413</v>
      </c>
    </row>
    <row r="9964" spans="1:9" ht="25" customHeight="1">
      <c r="A9964" s="1"/>
      <c r="B9964" s="1">
        <v>436</v>
      </c>
      <c r="C9964" s="13" t="s">
        <v>47</v>
      </c>
      <c r="D9964" s="4">
        <v>45930</v>
      </c>
      <c r="E9964" s="4">
        <v>45954</v>
      </c>
      <c r="F9964" s="5">
        <v>1.0082264270475205</v>
      </c>
      <c r="G9964" s="5">
        <f>'PG facts'!E104</f>
        <v>2</v>
      </c>
      <c r="H9964" s="5">
        <f t="shared" si="310"/>
        <v>1.0165205281970093</v>
      </c>
      <c r="I9964" s="5">
        <f t="shared" si="311"/>
        <v>2.016452854095041</v>
      </c>
    </row>
    <row r="9965" spans="1:9" ht="25" customHeight="1">
      <c r="A9965" s="1"/>
      <c r="B9965" s="1">
        <v>436</v>
      </c>
      <c r="C9965" s="13" t="s">
        <v>50</v>
      </c>
      <c r="D9965" s="4">
        <v>44742</v>
      </c>
      <c r="E9965" s="4">
        <v>44771</v>
      </c>
      <c r="F9965" s="5">
        <v>1.0280001916822323</v>
      </c>
      <c r="G9965" s="5">
        <f>'PG facts'!E13</f>
        <v>6</v>
      </c>
      <c r="H9965" s="5">
        <f t="shared" si="310"/>
        <v>1.0567843940987065</v>
      </c>
      <c r="I9965" s="5">
        <f t="shared" si="311"/>
        <v>6.168001150093394</v>
      </c>
    </row>
    <row r="9966" spans="1:9" ht="25" customHeight="1">
      <c r="A9966" s="1"/>
      <c r="B9966" s="1">
        <v>436</v>
      </c>
      <c r="C9966" s="13" t="s">
        <v>50</v>
      </c>
      <c r="D9966" s="4">
        <v>44834</v>
      </c>
      <c r="E9966" s="4">
        <v>44853</v>
      </c>
      <c r="F9966" s="5">
        <v>2.9122729416084958</v>
      </c>
      <c r="G9966" s="5">
        <f>'PG facts'!E20</f>
        <v>7</v>
      </c>
      <c r="H9966" s="5">
        <f t="shared" si="310"/>
        <v>8.4813336864250015</v>
      </c>
      <c r="I9966" s="5">
        <f t="shared" si="311"/>
        <v>20.385910591259471</v>
      </c>
    </row>
    <row r="9967" spans="1:9" ht="25" customHeight="1">
      <c r="A9967" s="1"/>
      <c r="B9967" s="1">
        <v>436</v>
      </c>
      <c r="C9967" s="13" t="s">
        <v>50</v>
      </c>
      <c r="D9967" s="4">
        <v>44926</v>
      </c>
      <c r="E9967" s="4">
        <v>44945</v>
      </c>
      <c r="F9967" s="5">
        <v>5.8502773415310516</v>
      </c>
      <c r="G9967" s="5">
        <f>'PG facts'!E27</f>
        <v>9</v>
      </c>
      <c r="H9967" s="5">
        <f t="shared" si="310"/>
        <v>34.225744972831627</v>
      </c>
      <c r="I9967" s="5">
        <f t="shared" si="311"/>
        <v>52.652496073779467</v>
      </c>
    </row>
    <row r="9968" spans="1:9" ht="25" customHeight="1">
      <c r="A9968" s="1"/>
      <c r="B9968" s="1">
        <v>436</v>
      </c>
      <c r="C9968" s="13" t="s">
        <v>50</v>
      </c>
      <c r="D9968" s="4">
        <v>45016</v>
      </c>
      <c r="E9968" s="4">
        <v>45037</v>
      </c>
      <c r="F9968" s="5">
        <v>7.2560334575520802</v>
      </c>
      <c r="G9968" s="5">
        <f>'PG facts'!E34</f>
        <v>8</v>
      </c>
      <c r="H9968" s="5">
        <f t="shared" si="310"/>
        <v>52.650021537115194</v>
      </c>
      <c r="I9968" s="5">
        <f t="shared" si="311"/>
        <v>58.048267660416641</v>
      </c>
    </row>
    <row r="9969" spans="1:9" ht="25" customHeight="1">
      <c r="A9969" s="1"/>
      <c r="B9969" s="1">
        <v>436</v>
      </c>
      <c r="C9969" s="13" t="s">
        <v>50</v>
      </c>
      <c r="D9969" s="4">
        <v>45107</v>
      </c>
      <c r="E9969" s="4">
        <v>45135</v>
      </c>
      <c r="F9969" s="5">
        <v>6.7723940234483804</v>
      </c>
      <c r="G9969" s="5">
        <f>'PG facts'!E41</f>
        <v>8</v>
      </c>
      <c r="H9969" s="5">
        <f t="shared" si="310"/>
        <v>45.865320808839343</v>
      </c>
      <c r="I9969" s="5">
        <f t="shared" si="311"/>
        <v>54.179152187587043</v>
      </c>
    </row>
    <row r="9970" spans="1:9" ht="25" customHeight="1">
      <c r="A9970" s="1"/>
      <c r="B9970" s="1">
        <v>436</v>
      </c>
      <c r="C9970" s="13" t="s">
        <v>50</v>
      </c>
      <c r="D9970" s="4">
        <v>45199</v>
      </c>
      <c r="E9970" s="4">
        <v>45217</v>
      </c>
      <c r="F9970" s="5">
        <v>7.0582272321790596</v>
      </c>
      <c r="G9970" s="5">
        <f>'PG facts'!E48</f>
        <v>7</v>
      </c>
      <c r="H9970" s="5">
        <f t="shared" si="310"/>
        <v>49.818571661074067</v>
      </c>
      <c r="I9970" s="5">
        <f t="shared" si="311"/>
        <v>49.40759062525342</v>
      </c>
    </row>
    <row r="9971" spans="1:9" ht="25" customHeight="1">
      <c r="A9971" s="1"/>
      <c r="B9971" s="1">
        <v>436</v>
      </c>
      <c r="C9971" s="13" t="s">
        <v>50</v>
      </c>
      <c r="D9971" s="4">
        <v>45291</v>
      </c>
      <c r="E9971" s="4">
        <v>45314</v>
      </c>
      <c r="F9971" s="5">
        <v>5.4935927157217845</v>
      </c>
      <c r="G9971" s="5">
        <f>'PG facts'!E55</f>
        <v>4</v>
      </c>
      <c r="H9971" s="5">
        <f t="shared" si="310"/>
        <v>30.179560926231453</v>
      </c>
      <c r="I9971" s="5">
        <f t="shared" si="311"/>
        <v>21.974370862887138</v>
      </c>
    </row>
    <row r="9972" spans="1:9" ht="25" customHeight="1">
      <c r="A9972" s="1"/>
      <c r="B9972" s="1">
        <v>436</v>
      </c>
      <c r="C9972" s="13" t="s">
        <v>50</v>
      </c>
      <c r="D9972" s="4">
        <v>45382</v>
      </c>
      <c r="E9972" s="4">
        <v>45401</v>
      </c>
      <c r="F9972" s="5">
        <v>4.2122165191533556</v>
      </c>
      <c r="G9972" s="5">
        <f>'PG facts'!E62</f>
        <v>4</v>
      </c>
      <c r="H9972" s="5">
        <f t="shared" si="310"/>
        <v>17.742768004228413</v>
      </c>
      <c r="I9972" s="5">
        <f t="shared" si="311"/>
        <v>16.848866076613422</v>
      </c>
    </row>
    <row r="9973" spans="1:9" ht="25" customHeight="1">
      <c r="A9973" s="1"/>
      <c r="B9973" s="1">
        <v>436</v>
      </c>
      <c r="C9973" s="13" t="s">
        <v>50</v>
      </c>
      <c r="D9973" s="4">
        <v>45473</v>
      </c>
      <c r="E9973" s="4">
        <v>45503</v>
      </c>
      <c r="F9973" s="5">
        <v>3.636809635836169</v>
      </c>
      <c r="G9973" s="5">
        <f>'PG facts'!E69</f>
        <v>3</v>
      </c>
      <c r="H9973" s="5">
        <f t="shared" si="310"/>
        <v>13.226384327310809</v>
      </c>
      <c r="I9973" s="5">
        <f t="shared" si="311"/>
        <v>10.910428907508507</v>
      </c>
    </row>
    <row r="9974" spans="1:9" ht="25" customHeight="1">
      <c r="A9974" s="1"/>
      <c r="B9974" s="1">
        <v>436</v>
      </c>
      <c r="C9974" s="13" t="s">
        <v>50</v>
      </c>
      <c r="D9974" s="4">
        <v>45565</v>
      </c>
      <c r="E9974" s="4">
        <v>45583</v>
      </c>
      <c r="F9974" s="5">
        <v>1.6547550061168037</v>
      </c>
      <c r="G9974" s="5">
        <f>'PG facts'!E76</f>
        <v>1</v>
      </c>
      <c r="H9974" s="5">
        <f t="shared" si="310"/>
        <v>2.7382141302686231</v>
      </c>
      <c r="I9974" s="5">
        <f t="shared" si="311"/>
        <v>1.6547550061168037</v>
      </c>
    </row>
    <row r="9975" spans="1:9" ht="25" customHeight="1">
      <c r="A9975" s="1"/>
      <c r="B9975" s="1">
        <v>436</v>
      </c>
      <c r="C9975" s="13" t="s">
        <v>50</v>
      </c>
      <c r="D9975" s="4">
        <v>45657</v>
      </c>
      <c r="E9975" s="4">
        <v>45679</v>
      </c>
      <c r="F9975" s="5">
        <v>0.37330111522773102</v>
      </c>
      <c r="G9975" s="5">
        <f>'PG facts'!E83</f>
        <v>2</v>
      </c>
      <c r="H9975" s="5">
        <f t="shared" si="310"/>
        <v>0.13935372263026771</v>
      </c>
      <c r="I9975" s="5">
        <f t="shared" si="311"/>
        <v>0.74660223045546203</v>
      </c>
    </row>
    <row r="9976" spans="1:9" ht="25" customHeight="1">
      <c r="A9976" s="1"/>
      <c r="B9976" s="1">
        <v>436</v>
      </c>
      <c r="C9976" s="13" t="s">
        <v>50</v>
      </c>
      <c r="D9976" s="4">
        <v>45747</v>
      </c>
      <c r="E9976" s="4">
        <v>45771</v>
      </c>
      <c r="F9976" s="5">
        <v>0.34106845677743802</v>
      </c>
      <c r="G9976" s="5">
        <f>'PG facts'!E90</f>
        <v>3</v>
      </c>
      <c r="H9976" s="5">
        <f t="shared" si="310"/>
        <v>0.11632769220854311</v>
      </c>
      <c r="I9976" s="5">
        <f t="shared" si="311"/>
        <v>1.0232053703323141</v>
      </c>
    </row>
    <row r="9977" spans="1:9" ht="25" customHeight="1">
      <c r="A9977" s="1"/>
      <c r="B9977" s="1">
        <v>436</v>
      </c>
      <c r="C9977" s="13" t="s">
        <v>50</v>
      </c>
      <c r="D9977" s="4">
        <v>45838</v>
      </c>
      <c r="E9977" s="4">
        <v>45867</v>
      </c>
      <c r="F9977" s="5">
        <v>0.23594619830289432</v>
      </c>
      <c r="G9977" s="5">
        <f>'PG facts'!E97</f>
        <v>1</v>
      </c>
      <c r="H9977" s="5">
        <f t="shared" si="310"/>
        <v>5.5670608493588729E-2</v>
      </c>
      <c r="I9977" s="5">
        <f t="shared" si="311"/>
        <v>0.23594619830289432</v>
      </c>
    </row>
    <row r="9978" spans="1:9" ht="25" customHeight="1">
      <c r="A9978" s="1"/>
      <c r="B9978" s="1">
        <v>436</v>
      </c>
      <c r="C9978" s="13" t="s">
        <v>50</v>
      </c>
      <c r="D9978" s="4">
        <v>45930</v>
      </c>
      <c r="E9978" s="4">
        <v>45954</v>
      </c>
      <c r="F9978" s="5">
        <v>0.50578250048436413</v>
      </c>
      <c r="G9978" s="5">
        <f>'PG facts'!E104</f>
        <v>2</v>
      </c>
      <c r="H9978" s="5">
        <f t="shared" si="310"/>
        <v>0.25581593779621581</v>
      </c>
      <c r="I9978" s="5">
        <f t="shared" si="311"/>
        <v>1.0115650009687283</v>
      </c>
    </row>
    <row r="9979" spans="1:9" ht="25" customHeight="1">
      <c r="A9979" s="1"/>
      <c r="B9979" s="1">
        <v>436</v>
      </c>
      <c r="C9979" s="13" t="s">
        <v>50</v>
      </c>
      <c r="D9979" s="4">
        <v>46022</v>
      </c>
      <c r="E9979" s="4">
        <v>46045</v>
      </c>
      <c r="F9979" s="5">
        <v>1.0082264270475205</v>
      </c>
      <c r="G9979" s="5">
        <f>'PG facts'!E111</f>
        <v>2</v>
      </c>
      <c r="H9979" s="5">
        <f t="shared" si="310"/>
        <v>1.0165205281970093</v>
      </c>
      <c r="I9979" s="5">
        <f t="shared" si="311"/>
        <v>2.016452854095041</v>
      </c>
    </row>
    <row r="9980" spans="1:9" ht="25" customHeight="1">
      <c r="A9980" s="1"/>
      <c r="B9980" s="1">
        <v>437</v>
      </c>
      <c r="C9980" s="13" t="s">
        <v>47</v>
      </c>
      <c r="D9980" s="4">
        <v>44651</v>
      </c>
      <c r="E9980" s="4">
        <v>44671</v>
      </c>
      <c r="F9980" s="5">
        <v>1.0280001916822323</v>
      </c>
      <c r="G9980" s="5">
        <f>'PG facts'!E6</f>
        <v>4</v>
      </c>
      <c r="H9980" s="5">
        <f t="shared" si="310"/>
        <v>1.0567843940987065</v>
      </c>
      <c r="I9980" s="5">
        <f t="shared" si="311"/>
        <v>4.1120007667289293</v>
      </c>
    </row>
    <row r="9981" spans="1:9" ht="25" customHeight="1">
      <c r="A9981" s="1"/>
      <c r="B9981" s="1">
        <v>437</v>
      </c>
      <c r="C9981" s="13" t="s">
        <v>47</v>
      </c>
      <c r="D9981" s="4">
        <v>44742</v>
      </c>
      <c r="E9981" s="4">
        <v>44771</v>
      </c>
      <c r="F9981" s="5">
        <v>2.9122729416084958</v>
      </c>
      <c r="G9981" s="5">
        <f>'PG facts'!E13</f>
        <v>6</v>
      </c>
      <c r="H9981" s="5">
        <f t="shared" si="310"/>
        <v>8.4813336864250015</v>
      </c>
      <c r="I9981" s="5">
        <f t="shared" si="311"/>
        <v>17.473637649650975</v>
      </c>
    </row>
    <row r="9982" spans="1:9" ht="25" customHeight="1">
      <c r="A9982" s="1"/>
      <c r="B9982" s="1">
        <v>437</v>
      </c>
      <c r="C9982" s="13" t="s">
        <v>47</v>
      </c>
      <c r="D9982" s="4">
        <v>44834</v>
      </c>
      <c r="E9982" s="4">
        <v>44853</v>
      </c>
      <c r="F9982" s="5">
        <v>5.8502773415310516</v>
      </c>
      <c r="G9982" s="5">
        <f>'PG facts'!E20</f>
        <v>7</v>
      </c>
      <c r="H9982" s="5">
        <f t="shared" si="310"/>
        <v>34.225744972831627</v>
      </c>
      <c r="I9982" s="5">
        <f t="shared" si="311"/>
        <v>40.951941390717359</v>
      </c>
    </row>
    <row r="9983" spans="1:9" ht="25" customHeight="1">
      <c r="A9983" s="1"/>
      <c r="B9983" s="1">
        <v>437</v>
      </c>
      <c r="C9983" s="13" t="s">
        <v>47</v>
      </c>
      <c r="D9983" s="4">
        <v>44926</v>
      </c>
      <c r="E9983" s="4">
        <v>44945</v>
      </c>
      <c r="F9983" s="5">
        <v>7.2560334575520802</v>
      </c>
      <c r="G9983" s="5">
        <f>'PG facts'!E27</f>
        <v>9</v>
      </c>
      <c r="H9983" s="5">
        <f t="shared" si="310"/>
        <v>52.650021537115194</v>
      </c>
      <c r="I9983" s="5">
        <f t="shared" si="311"/>
        <v>65.30430111796872</v>
      </c>
    </row>
    <row r="9984" spans="1:9" ht="25" customHeight="1">
      <c r="A9984" s="1"/>
      <c r="B9984" s="1">
        <v>437</v>
      </c>
      <c r="C9984" s="13" t="s">
        <v>47</v>
      </c>
      <c r="D9984" s="4">
        <v>45016</v>
      </c>
      <c r="E9984" s="4">
        <v>45037</v>
      </c>
      <c r="F9984" s="5">
        <v>6.7723940234483804</v>
      </c>
      <c r="G9984" s="5">
        <f>'PG facts'!E34</f>
        <v>8</v>
      </c>
      <c r="H9984" s="5">
        <f t="shared" si="310"/>
        <v>45.865320808839343</v>
      </c>
      <c r="I9984" s="5">
        <f t="shared" si="311"/>
        <v>54.179152187587043</v>
      </c>
    </row>
    <row r="9985" spans="1:9" ht="25" customHeight="1">
      <c r="A9985" s="1"/>
      <c r="B9985" s="1">
        <v>437</v>
      </c>
      <c r="C9985" s="13" t="s">
        <v>47</v>
      </c>
      <c r="D9985" s="4">
        <v>45107</v>
      </c>
      <c r="E9985" s="4">
        <v>45135</v>
      </c>
      <c r="F9985" s="5">
        <v>7.0582272321790596</v>
      </c>
      <c r="G9985" s="5">
        <f>'PG facts'!E41</f>
        <v>8</v>
      </c>
      <c r="H9985" s="5">
        <f t="shared" si="310"/>
        <v>49.818571661074067</v>
      </c>
      <c r="I9985" s="5">
        <f t="shared" si="311"/>
        <v>56.465817857432477</v>
      </c>
    </row>
    <row r="9986" spans="1:9" ht="25" customHeight="1">
      <c r="A9986" s="1"/>
      <c r="B9986" s="1">
        <v>437</v>
      </c>
      <c r="C9986" s="13" t="s">
        <v>47</v>
      </c>
      <c r="D9986" s="4">
        <v>45199</v>
      </c>
      <c r="E9986" s="4">
        <v>45217</v>
      </c>
      <c r="F9986" s="5">
        <v>5.4935927157217845</v>
      </c>
      <c r="G9986" s="5">
        <f>'PG facts'!E48</f>
        <v>7</v>
      </c>
      <c r="H9986" s="5">
        <f t="shared" si="310"/>
        <v>30.179560926231453</v>
      </c>
      <c r="I9986" s="5">
        <f t="shared" si="311"/>
        <v>38.455149010052494</v>
      </c>
    </row>
    <row r="9987" spans="1:9" ht="25" customHeight="1">
      <c r="A9987" s="1"/>
      <c r="B9987" s="1">
        <v>437</v>
      </c>
      <c r="C9987" s="13" t="s">
        <v>47</v>
      </c>
      <c r="D9987" s="4">
        <v>45291</v>
      </c>
      <c r="E9987" s="4">
        <v>45314</v>
      </c>
      <c r="F9987" s="5">
        <v>4.2122165191533556</v>
      </c>
      <c r="G9987" s="5">
        <f>'PG facts'!E55</f>
        <v>4</v>
      </c>
      <c r="H9987" s="5">
        <f t="shared" si="310"/>
        <v>17.742768004228413</v>
      </c>
      <c r="I9987" s="5">
        <f t="shared" si="311"/>
        <v>16.848866076613422</v>
      </c>
    </row>
    <row r="9988" spans="1:9" ht="25" customHeight="1">
      <c r="A9988" s="1"/>
      <c r="B9988" s="1">
        <v>437</v>
      </c>
      <c r="C9988" s="13" t="s">
        <v>47</v>
      </c>
      <c r="D9988" s="4">
        <v>45382</v>
      </c>
      <c r="E9988" s="4">
        <v>45401</v>
      </c>
      <c r="F9988" s="5">
        <v>3.636809635836169</v>
      </c>
      <c r="G9988" s="5">
        <f>'PG facts'!E62</f>
        <v>4</v>
      </c>
      <c r="H9988" s="5">
        <f t="shared" si="310"/>
        <v>13.226384327310809</v>
      </c>
      <c r="I9988" s="5">
        <f t="shared" si="311"/>
        <v>14.547238543344676</v>
      </c>
    </row>
    <row r="9989" spans="1:9" ht="25" customHeight="1">
      <c r="A9989" s="1"/>
      <c r="B9989" s="1">
        <v>437</v>
      </c>
      <c r="C9989" s="13" t="s">
        <v>47</v>
      </c>
      <c r="D9989" s="4">
        <v>45473</v>
      </c>
      <c r="E9989" s="4">
        <v>45503</v>
      </c>
      <c r="F9989" s="5">
        <v>1.6547550061168037</v>
      </c>
      <c r="G9989" s="5">
        <f>'PG facts'!E69</f>
        <v>3</v>
      </c>
      <c r="H9989" s="5">
        <f t="shared" si="310"/>
        <v>2.7382141302686231</v>
      </c>
      <c r="I9989" s="5">
        <f t="shared" si="311"/>
        <v>4.9642650183504111</v>
      </c>
    </row>
    <row r="9990" spans="1:9" ht="25" customHeight="1">
      <c r="A9990" s="1"/>
      <c r="B9990" s="1">
        <v>437</v>
      </c>
      <c r="C9990" s="13" t="s">
        <v>47</v>
      </c>
      <c r="D9990" s="4">
        <v>45565</v>
      </c>
      <c r="E9990" s="4">
        <v>45583</v>
      </c>
      <c r="F9990" s="5">
        <v>0.37330111522773102</v>
      </c>
      <c r="G9990" s="5">
        <f>'PG facts'!E76</f>
        <v>1</v>
      </c>
      <c r="H9990" s="5">
        <f t="shared" ref="H9990:H10053" si="312">F9990^2</f>
        <v>0.13935372263026771</v>
      </c>
      <c r="I9990" s="5">
        <f t="shared" ref="I9990:I10053" si="313">F9990*G9990</f>
        <v>0.37330111522773102</v>
      </c>
    </row>
    <row r="9991" spans="1:9" ht="25" customHeight="1">
      <c r="A9991" s="1"/>
      <c r="B9991" s="1">
        <v>437</v>
      </c>
      <c r="C9991" s="13" t="s">
        <v>47</v>
      </c>
      <c r="D9991" s="4">
        <v>45657</v>
      </c>
      <c r="E9991" s="4">
        <v>45679</v>
      </c>
      <c r="F9991" s="5">
        <v>0.34106845677743802</v>
      </c>
      <c r="G9991" s="5">
        <f>'PG facts'!E83</f>
        <v>2</v>
      </c>
      <c r="H9991" s="5">
        <f t="shared" si="312"/>
        <v>0.11632769220854311</v>
      </c>
      <c r="I9991" s="5">
        <f t="shared" si="313"/>
        <v>0.68213691355487605</v>
      </c>
    </row>
    <row r="9992" spans="1:9" ht="25" customHeight="1">
      <c r="A9992" s="1"/>
      <c r="B9992" s="1">
        <v>437</v>
      </c>
      <c r="C9992" s="13" t="s">
        <v>47</v>
      </c>
      <c r="D9992" s="4">
        <v>45747</v>
      </c>
      <c r="E9992" s="4">
        <v>45771</v>
      </c>
      <c r="F9992" s="5">
        <v>0.23594619830289432</v>
      </c>
      <c r="G9992" s="5">
        <f>'PG facts'!E90</f>
        <v>3</v>
      </c>
      <c r="H9992" s="5">
        <f t="shared" si="312"/>
        <v>5.5670608493588729E-2</v>
      </c>
      <c r="I9992" s="5">
        <f t="shared" si="313"/>
        <v>0.70783859490868295</v>
      </c>
    </row>
    <row r="9993" spans="1:9" ht="25" customHeight="1">
      <c r="A9993" s="1"/>
      <c r="B9993" s="1">
        <v>437</v>
      </c>
      <c r="C9993" s="13" t="s">
        <v>47</v>
      </c>
      <c r="D9993" s="4">
        <v>45838</v>
      </c>
      <c r="E9993" s="4">
        <v>45867</v>
      </c>
      <c r="F9993" s="5">
        <v>0.50578250048436413</v>
      </c>
      <c r="G9993" s="5">
        <f>'PG facts'!E97</f>
        <v>1</v>
      </c>
      <c r="H9993" s="5">
        <f t="shared" si="312"/>
        <v>0.25581593779621581</v>
      </c>
      <c r="I9993" s="5">
        <f t="shared" si="313"/>
        <v>0.50578250048436413</v>
      </c>
    </row>
    <row r="9994" spans="1:9" ht="25" customHeight="1">
      <c r="A9994" s="1"/>
      <c r="B9994" s="1">
        <v>437</v>
      </c>
      <c r="C9994" s="13" t="s">
        <v>47</v>
      </c>
      <c r="D9994" s="4">
        <v>45930</v>
      </c>
      <c r="E9994" s="4">
        <v>45954</v>
      </c>
      <c r="F9994" s="5">
        <v>1.0082264270475205</v>
      </c>
      <c r="G9994" s="5">
        <f>'PG facts'!E104</f>
        <v>2</v>
      </c>
      <c r="H9994" s="5">
        <f t="shared" si="312"/>
        <v>1.0165205281970093</v>
      </c>
      <c r="I9994" s="5">
        <f t="shared" si="313"/>
        <v>2.016452854095041</v>
      </c>
    </row>
    <row r="9995" spans="1:9" ht="25" customHeight="1">
      <c r="A9995" s="1"/>
      <c r="B9995" s="1">
        <v>437</v>
      </c>
      <c r="C9995" s="13" t="s">
        <v>50</v>
      </c>
      <c r="D9995" s="4">
        <v>44742</v>
      </c>
      <c r="E9995" s="4">
        <v>44771</v>
      </c>
      <c r="F9995" s="5">
        <v>1.0280001916822323</v>
      </c>
      <c r="G9995" s="5">
        <f>'PG facts'!E13</f>
        <v>6</v>
      </c>
      <c r="H9995" s="5">
        <f t="shared" si="312"/>
        <v>1.0567843940987065</v>
      </c>
      <c r="I9995" s="5">
        <f t="shared" si="313"/>
        <v>6.168001150093394</v>
      </c>
    </row>
    <row r="9996" spans="1:9" ht="25" customHeight="1">
      <c r="A9996" s="1"/>
      <c r="B9996" s="1">
        <v>437</v>
      </c>
      <c r="C9996" s="13" t="s">
        <v>50</v>
      </c>
      <c r="D9996" s="4">
        <v>44834</v>
      </c>
      <c r="E9996" s="4">
        <v>44853</v>
      </c>
      <c r="F9996" s="5">
        <v>2.9122729416084958</v>
      </c>
      <c r="G9996" s="5">
        <f>'PG facts'!E20</f>
        <v>7</v>
      </c>
      <c r="H9996" s="5">
        <f t="shared" si="312"/>
        <v>8.4813336864250015</v>
      </c>
      <c r="I9996" s="5">
        <f t="shared" si="313"/>
        <v>20.385910591259471</v>
      </c>
    </row>
    <row r="9997" spans="1:9" ht="25" customHeight="1">
      <c r="A9997" s="1"/>
      <c r="B9997" s="1">
        <v>437</v>
      </c>
      <c r="C9997" s="13" t="s">
        <v>50</v>
      </c>
      <c r="D9997" s="4">
        <v>44926</v>
      </c>
      <c r="E9997" s="4">
        <v>44945</v>
      </c>
      <c r="F9997" s="5">
        <v>5.8502773415310516</v>
      </c>
      <c r="G9997" s="5">
        <f>'PG facts'!E27</f>
        <v>9</v>
      </c>
      <c r="H9997" s="5">
        <f t="shared" si="312"/>
        <v>34.225744972831627</v>
      </c>
      <c r="I9997" s="5">
        <f t="shared" si="313"/>
        <v>52.652496073779467</v>
      </c>
    </row>
    <row r="9998" spans="1:9" ht="25" customHeight="1">
      <c r="A9998" s="1"/>
      <c r="B9998" s="1">
        <v>437</v>
      </c>
      <c r="C9998" s="13" t="s">
        <v>50</v>
      </c>
      <c r="D9998" s="4">
        <v>45016</v>
      </c>
      <c r="E9998" s="4">
        <v>45037</v>
      </c>
      <c r="F9998" s="5">
        <v>7.2560334575520802</v>
      </c>
      <c r="G9998" s="5">
        <f>'PG facts'!E34</f>
        <v>8</v>
      </c>
      <c r="H9998" s="5">
        <f t="shared" si="312"/>
        <v>52.650021537115194</v>
      </c>
      <c r="I9998" s="5">
        <f t="shared" si="313"/>
        <v>58.048267660416641</v>
      </c>
    </row>
    <row r="9999" spans="1:9" ht="25" customHeight="1">
      <c r="A9999" s="1"/>
      <c r="B9999" s="1">
        <v>437</v>
      </c>
      <c r="C9999" s="13" t="s">
        <v>50</v>
      </c>
      <c r="D9999" s="4">
        <v>45107</v>
      </c>
      <c r="E9999" s="4">
        <v>45135</v>
      </c>
      <c r="F9999" s="5">
        <v>6.7723940234483804</v>
      </c>
      <c r="G9999" s="5">
        <f>'PG facts'!E41</f>
        <v>8</v>
      </c>
      <c r="H9999" s="5">
        <f t="shared" si="312"/>
        <v>45.865320808839343</v>
      </c>
      <c r="I9999" s="5">
        <f t="shared" si="313"/>
        <v>54.179152187587043</v>
      </c>
    </row>
    <row r="10000" spans="1:9" ht="25" customHeight="1">
      <c r="A10000" s="1"/>
      <c r="B10000" s="1">
        <v>437</v>
      </c>
      <c r="C10000" s="13" t="s">
        <v>50</v>
      </c>
      <c r="D10000" s="4">
        <v>45199</v>
      </c>
      <c r="E10000" s="4">
        <v>45217</v>
      </c>
      <c r="F10000" s="5">
        <v>7.0582272321790596</v>
      </c>
      <c r="G10000" s="5">
        <f>'PG facts'!E48</f>
        <v>7</v>
      </c>
      <c r="H10000" s="5">
        <f t="shared" si="312"/>
        <v>49.818571661074067</v>
      </c>
      <c r="I10000" s="5">
        <f t="shared" si="313"/>
        <v>49.40759062525342</v>
      </c>
    </row>
    <row r="10001" spans="1:9" ht="25" customHeight="1">
      <c r="A10001" s="1"/>
      <c r="B10001" s="1">
        <v>437</v>
      </c>
      <c r="C10001" s="13" t="s">
        <v>50</v>
      </c>
      <c r="D10001" s="4">
        <v>45291</v>
      </c>
      <c r="E10001" s="4">
        <v>45314</v>
      </c>
      <c r="F10001" s="5">
        <v>5.4935927157217845</v>
      </c>
      <c r="G10001" s="5">
        <f>'PG facts'!E55</f>
        <v>4</v>
      </c>
      <c r="H10001" s="5">
        <f t="shared" si="312"/>
        <v>30.179560926231453</v>
      </c>
      <c r="I10001" s="5">
        <f t="shared" si="313"/>
        <v>21.974370862887138</v>
      </c>
    </row>
    <row r="10002" spans="1:9" ht="25" customHeight="1">
      <c r="A10002" s="1"/>
      <c r="B10002" s="1">
        <v>437</v>
      </c>
      <c r="C10002" s="13" t="s">
        <v>50</v>
      </c>
      <c r="D10002" s="4">
        <v>45382</v>
      </c>
      <c r="E10002" s="4">
        <v>45401</v>
      </c>
      <c r="F10002" s="5">
        <v>4.2122165191533556</v>
      </c>
      <c r="G10002" s="5">
        <f>'PG facts'!E62</f>
        <v>4</v>
      </c>
      <c r="H10002" s="5">
        <f t="shared" si="312"/>
        <v>17.742768004228413</v>
      </c>
      <c r="I10002" s="5">
        <f t="shared" si="313"/>
        <v>16.848866076613422</v>
      </c>
    </row>
    <row r="10003" spans="1:9" ht="25" customHeight="1">
      <c r="A10003" s="1"/>
      <c r="B10003" s="1">
        <v>437</v>
      </c>
      <c r="C10003" s="13" t="s">
        <v>50</v>
      </c>
      <c r="D10003" s="4">
        <v>45473</v>
      </c>
      <c r="E10003" s="4">
        <v>45503</v>
      </c>
      <c r="F10003" s="5">
        <v>3.636809635836169</v>
      </c>
      <c r="G10003" s="5">
        <f>'PG facts'!E69</f>
        <v>3</v>
      </c>
      <c r="H10003" s="5">
        <f t="shared" si="312"/>
        <v>13.226384327310809</v>
      </c>
      <c r="I10003" s="5">
        <f t="shared" si="313"/>
        <v>10.910428907508507</v>
      </c>
    </row>
    <row r="10004" spans="1:9" ht="25" customHeight="1">
      <c r="A10004" s="1"/>
      <c r="B10004" s="1">
        <v>437</v>
      </c>
      <c r="C10004" s="13" t="s">
        <v>50</v>
      </c>
      <c r="D10004" s="4">
        <v>45565</v>
      </c>
      <c r="E10004" s="4">
        <v>45583</v>
      </c>
      <c r="F10004" s="5">
        <v>1.6547550061168037</v>
      </c>
      <c r="G10004" s="5">
        <f>'PG facts'!E76</f>
        <v>1</v>
      </c>
      <c r="H10004" s="5">
        <f t="shared" si="312"/>
        <v>2.7382141302686231</v>
      </c>
      <c r="I10004" s="5">
        <f t="shared" si="313"/>
        <v>1.6547550061168037</v>
      </c>
    </row>
    <row r="10005" spans="1:9" ht="25" customHeight="1">
      <c r="A10005" s="1"/>
      <c r="B10005" s="1">
        <v>437</v>
      </c>
      <c r="C10005" s="13" t="s">
        <v>50</v>
      </c>
      <c r="D10005" s="4">
        <v>45657</v>
      </c>
      <c r="E10005" s="4">
        <v>45679</v>
      </c>
      <c r="F10005" s="5">
        <v>0.37330111522773102</v>
      </c>
      <c r="G10005" s="5">
        <f>'PG facts'!E83</f>
        <v>2</v>
      </c>
      <c r="H10005" s="5">
        <f t="shared" si="312"/>
        <v>0.13935372263026771</v>
      </c>
      <c r="I10005" s="5">
        <f t="shared" si="313"/>
        <v>0.74660223045546203</v>
      </c>
    </row>
    <row r="10006" spans="1:9" ht="25" customHeight="1">
      <c r="A10006" s="1"/>
      <c r="B10006" s="1">
        <v>437</v>
      </c>
      <c r="C10006" s="13" t="s">
        <v>50</v>
      </c>
      <c r="D10006" s="4">
        <v>45747</v>
      </c>
      <c r="E10006" s="4">
        <v>45771</v>
      </c>
      <c r="F10006" s="5">
        <v>0.34106845677743802</v>
      </c>
      <c r="G10006" s="5">
        <f>'PG facts'!E90</f>
        <v>3</v>
      </c>
      <c r="H10006" s="5">
        <f t="shared" si="312"/>
        <v>0.11632769220854311</v>
      </c>
      <c r="I10006" s="5">
        <f t="shared" si="313"/>
        <v>1.0232053703323141</v>
      </c>
    </row>
    <row r="10007" spans="1:9" ht="25" customHeight="1">
      <c r="A10007" s="1"/>
      <c r="B10007" s="1">
        <v>437</v>
      </c>
      <c r="C10007" s="13" t="s">
        <v>50</v>
      </c>
      <c r="D10007" s="4">
        <v>45838</v>
      </c>
      <c r="E10007" s="4">
        <v>45867</v>
      </c>
      <c r="F10007" s="5">
        <v>0.23594619830289432</v>
      </c>
      <c r="G10007" s="5">
        <f>'PG facts'!E97</f>
        <v>1</v>
      </c>
      <c r="H10007" s="5">
        <f t="shared" si="312"/>
        <v>5.5670608493588729E-2</v>
      </c>
      <c r="I10007" s="5">
        <f t="shared" si="313"/>
        <v>0.23594619830289432</v>
      </c>
    </row>
    <row r="10008" spans="1:9" ht="25" customHeight="1">
      <c r="A10008" s="1"/>
      <c r="B10008" s="1">
        <v>437</v>
      </c>
      <c r="C10008" s="13" t="s">
        <v>50</v>
      </c>
      <c r="D10008" s="4">
        <v>45930</v>
      </c>
      <c r="E10008" s="4">
        <v>45954</v>
      </c>
      <c r="F10008" s="5">
        <v>0.50578250048436413</v>
      </c>
      <c r="G10008" s="5">
        <f>'PG facts'!E104</f>
        <v>2</v>
      </c>
      <c r="H10008" s="5">
        <f t="shared" si="312"/>
        <v>0.25581593779621581</v>
      </c>
      <c r="I10008" s="5">
        <f t="shared" si="313"/>
        <v>1.0115650009687283</v>
      </c>
    </row>
    <row r="10009" spans="1:9" ht="25" customHeight="1">
      <c r="A10009" s="1"/>
      <c r="B10009" s="1">
        <v>437</v>
      </c>
      <c r="C10009" s="13" t="s">
        <v>50</v>
      </c>
      <c r="D10009" s="4">
        <v>46022</v>
      </c>
      <c r="E10009" s="4">
        <v>46045</v>
      </c>
      <c r="F10009" s="5">
        <v>1.0082264270475205</v>
      </c>
      <c r="G10009" s="5">
        <f>'PG facts'!E111</f>
        <v>2</v>
      </c>
      <c r="H10009" s="5">
        <f t="shared" si="312"/>
        <v>1.0165205281970093</v>
      </c>
      <c r="I10009" s="5">
        <f t="shared" si="313"/>
        <v>2.016452854095041</v>
      </c>
    </row>
    <row r="10010" spans="1:9" ht="25" customHeight="1">
      <c r="A10010" s="1"/>
      <c r="B10010" s="1">
        <v>438</v>
      </c>
      <c r="C10010" s="13" t="s">
        <v>47</v>
      </c>
      <c r="D10010" s="4">
        <v>44651</v>
      </c>
      <c r="E10010" s="4">
        <v>44671</v>
      </c>
      <c r="F10010" s="5">
        <v>1.0280001916822323</v>
      </c>
      <c r="G10010" s="5">
        <f>'PG facts'!E6</f>
        <v>4</v>
      </c>
      <c r="H10010" s="5">
        <f t="shared" si="312"/>
        <v>1.0567843940987065</v>
      </c>
      <c r="I10010" s="5">
        <f t="shared" si="313"/>
        <v>4.1120007667289293</v>
      </c>
    </row>
    <row r="10011" spans="1:9" ht="25" customHeight="1">
      <c r="A10011" s="1"/>
      <c r="B10011" s="1">
        <v>438</v>
      </c>
      <c r="C10011" s="13" t="s">
        <v>47</v>
      </c>
      <c r="D10011" s="4">
        <v>44742</v>
      </c>
      <c r="E10011" s="4">
        <v>44771</v>
      </c>
      <c r="F10011" s="5">
        <v>2.9122729416084958</v>
      </c>
      <c r="G10011" s="5">
        <f>'PG facts'!E13</f>
        <v>6</v>
      </c>
      <c r="H10011" s="5">
        <f t="shared" si="312"/>
        <v>8.4813336864250015</v>
      </c>
      <c r="I10011" s="5">
        <f t="shared" si="313"/>
        <v>17.473637649650975</v>
      </c>
    </row>
    <row r="10012" spans="1:9" ht="25" customHeight="1">
      <c r="A10012" s="1"/>
      <c r="B10012" s="1">
        <v>438</v>
      </c>
      <c r="C10012" s="13" t="s">
        <v>47</v>
      </c>
      <c r="D10012" s="4">
        <v>44834</v>
      </c>
      <c r="E10012" s="4">
        <v>44853</v>
      </c>
      <c r="F10012" s="5">
        <v>5.8502773415310516</v>
      </c>
      <c r="G10012" s="5">
        <f>'PG facts'!E20</f>
        <v>7</v>
      </c>
      <c r="H10012" s="5">
        <f t="shared" si="312"/>
        <v>34.225744972831627</v>
      </c>
      <c r="I10012" s="5">
        <f t="shared" si="313"/>
        <v>40.951941390717359</v>
      </c>
    </row>
    <row r="10013" spans="1:9" ht="25" customHeight="1">
      <c r="A10013" s="1"/>
      <c r="B10013" s="1">
        <v>438</v>
      </c>
      <c r="C10013" s="13" t="s">
        <v>47</v>
      </c>
      <c r="D10013" s="4">
        <v>44926</v>
      </c>
      <c r="E10013" s="4">
        <v>44945</v>
      </c>
      <c r="F10013" s="5">
        <v>7.2560334575520802</v>
      </c>
      <c r="G10013" s="5">
        <f>'PG facts'!E27</f>
        <v>9</v>
      </c>
      <c r="H10013" s="5">
        <f t="shared" si="312"/>
        <v>52.650021537115194</v>
      </c>
      <c r="I10013" s="5">
        <f t="shared" si="313"/>
        <v>65.30430111796872</v>
      </c>
    </row>
    <row r="10014" spans="1:9" ht="25" customHeight="1">
      <c r="A10014" s="1"/>
      <c r="B10014" s="1">
        <v>438</v>
      </c>
      <c r="C10014" s="13" t="s">
        <v>47</v>
      </c>
      <c r="D10014" s="4">
        <v>45016</v>
      </c>
      <c r="E10014" s="4">
        <v>45037</v>
      </c>
      <c r="F10014" s="5">
        <v>6.7723940234483804</v>
      </c>
      <c r="G10014" s="5">
        <f>'PG facts'!E34</f>
        <v>8</v>
      </c>
      <c r="H10014" s="5">
        <f t="shared" si="312"/>
        <v>45.865320808839343</v>
      </c>
      <c r="I10014" s="5">
        <f t="shared" si="313"/>
        <v>54.179152187587043</v>
      </c>
    </row>
    <row r="10015" spans="1:9" ht="25" customHeight="1">
      <c r="A10015" s="1"/>
      <c r="B10015" s="1">
        <v>438</v>
      </c>
      <c r="C10015" s="13" t="s">
        <v>47</v>
      </c>
      <c r="D10015" s="4">
        <v>45107</v>
      </c>
      <c r="E10015" s="4">
        <v>45135</v>
      </c>
      <c r="F10015" s="5">
        <v>7.0582272321790596</v>
      </c>
      <c r="G10015" s="5">
        <f>'PG facts'!E41</f>
        <v>8</v>
      </c>
      <c r="H10015" s="5">
        <f t="shared" si="312"/>
        <v>49.818571661074067</v>
      </c>
      <c r="I10015" s="5">
        <f t="shared" si="313"/>
        <v>56.465817857432477</v>
      </c>
    </row>
    <row r="10016" spans="1:9" ht="25" customHeight="1">
      <c r="A10016" s="1"/>
      <c r="B10016" s="1">
        <v>438</v>
      </c>
      <c r="C10016" s="13" t="s">
        <v>47</v>
      </c>
      <c r="D10016" s="4">
        <v>45199</v>
      </c>
      <c r="E10016" s="4">
        <v>45217</v>
      </c>
      <c r="F10016" s="5">
        <v>5.4935927157217845</v>
      </c>
      <c r="G10016" s="5">
        <f>'PG facts'!E48</f>
        <v>7</v>
      </c>
      <c r="H10016" s="5">
        <f t="shared" si="312"/>
        <v>30.179560926231453</v>
      </c>
      <c r="I10016" s="5">
        <f t="shared" si="313"/>
        <v>38.455149010052494</v>
      </c>
    </row>
    <row r="10017" spans="1:9" ht="25" customHeight="1">
      <c r="A10017" s="1"/>
      <c r="B10017" s="1">
        <v>438</v>
      </c>
      <c r="C10017" s="13" t="s">
        <v>47</v>
      </c>
      <c r="D10017" s="4">
        <v>45291</v>
      </c>
      <c r="E10017" s="4">
        <v>45314</v>
      </c>
      <c r="F10017" s="5">
        <v>4.2122165191533556</v>
      </c>
      <c r="G10017" s="5">
        <f>'PG facts'!E55</f>
        <v>4</v>
      </c>
      <c r="H10017" s="5">
        <f t="shared" si="312"/>
        <v>17.742768004228413</v>
      </c>
      <c r="I10017" s="5">
        <f t="shared" si="313"/>
        <v>16.848866076613422</v>
      </c>
    </row>
    <row r="10018" spans="1:9" ht="25" customHeight="1">
      <c r="A10018" s="1"/>
      <c r="B10018" s="1">
        <v>438</v>
      </c>
      <c r="C10018" s="13" t="s">
        <v>47</v>
      </c>
      <c r="D10018" s="4">
        <v>45382</v>
      </c>
      <c r="E10018" s="4">
        <v>45401</v>
      </c>
      <c r="F10018" s="5">
        <v>3.636809635836169</v>
      </c>
      <c r="G10018" s="5">
        <f>'PG facts'!E62</f>
        <v>4</v>
      </c>
      <c r="H10018" s="5">
        <f t="shared" si="312"/>
        <v>13.226384327310809</v>
      </c>
      <c r="I10018" s="5">
        <f t="shared" si="313"/>
        <v>14.547238543344676</v>
      </c>
    </row>
    <row r="10019" spans="1:9" ht="25" customHeight="1">
      <c r="A10019" s="1"/>
      <c r="B10019" s="1">
        <v>438</v>
      </c>
      <c r="C10019" s="13" t="s">
        <v>47</v>
      </c>
      <c r="D10019" s="4">
        <v>45473</v>
      </c>
      <c r="E10019" s="4">
        <v>45503</v>
      </c>
      <c r="F10019" s="5">
        <v>1.6547550061168037</v>
      </c>
      <c r="G10019" s="5">
        <f>'PG facts'!E69</f>
        <v>3</v>
      </c>
      <c r="H10019" s="5">
        <f t="shared" si="312"/>
        <v>2.7382141302686231</v>
      </c>
      <c r="I10019" s="5">
        <f t="shared" si="313"/>
        <v>4.9642650183504111</v>
      </c>
    </row>
    <row r="10020" spans="1:9" ht="25" customHeight="1">
      <c r="A10020" s="1"/>
      <c r="B10020" s="1">
        <v>438</v>
      </c>
      <c r="C10020" s="13" t="s">
        <v>47</v>
      </c>
      <c r="D10020" s="4">
        <v>45565</v>
      </c>
      <c r="E10020" s="4">
        <v>45583</v>
      </c>
      <c r="F10020" s="5">
        <v>0.37330111522773102</v>
      </c>
      <c r="G10020" s="5">
        <f>'PG facts'!E76</f>
        <v>1</v>
      </c>
      <c r="H10020" s="5">
        <f t="shared" si="312"/>
        <v>0.13935372263026771</v>
      </c>
      <c r="I10020" s="5">
        <f t="shared" si="313"/>
        <v>0.37330111522773102</v>
      </c>
    </row>
    <row r="10021" spans="1:9" ht="25" customHeight="1">
      <c r="A10021" s="1"/>
      <c r="B10021" s="1">
        <v>438</v>
      </c>
      <c r="C10021" s="13" t="s">
        <v>47</v>
      </c>
      <c r="D10021" s="4">
        <v>45657</v>
      </c>
      <c r="E10021" s="4">
        <v>45679</v>
      </c>
      <c r="F10021" s="5">
        <v>0.34106845677743802</v>
      </c>
      <c r="G10021" s="5">
        <f>'PG facts'!E83</f>
        <v>2</v>
      </c>
      <c r="H10021" s="5">
        <f t="shared" si="312"/>
        <v>0.11632769220854311</v>
      </c>
      <c r="I10021" s="5">
        <f t="shared" si="313"/>
        <v>0.68213691355487605</v>
      </c>
    </row>
    <row r="10022" spans="1:9" ht="25" customHeight="1">
      <c r="A10022" s="1"/>
      <c r="B10022" s="1">
        <v>438</v>
      </c>
      <c r="C10022" s="13" t="s">
        <v>47</v>
      </c>
      <c r="D10022" s="4">
        <v>45747</v>
      </c>
      <c r="E10022" s="4">
        <v>45771</v>
      </c>
      <c r="F10022" s="5">
        <v>0.23594619830289432</v>
      </c>
      <c r="G10022" s="5">
        <f>'PG facts'!E90</f>
        <v>3</v>
      </c>
      <c r="H10022" s="5">
        <f t="shared" si="312"/>
        <v>5.5670608493588729E-2</v>
      </c>
      <c r="I10022" s="5">
        <f t="shared" si="313"/>
        <v>0.70783859490868295</v>
      </c>
    </row>
    <row r="10023" spans="1:9" ht="25" customHeight="1">
      <c r="A10023" s="1"/>
      <c r="B10023" s="1">
        <v>438</v>
      </c>
      <c r="C10023" s="13" t="s">
        <v>47</v>
      </c>
      <c r="D10023" s="4">
        <v>45838</v>
      </c>
      <c r="E10023" s="4">
        <v>45867</v>
      </c>
      <c r="F10023" s="5">
        <v>0.50578250048436413</v>
      </c>
      <c r="G10023" s="5">
        <f>'PG facts'!E97</f>
        <v>1</v>
      </c>
      <c r="H10023" s="5">
        <f t="shared" si="312"/>
        <v>0.25581593779621581</v>
      </c>
      <c r="I10023" s="5">
        <f t="shared" si="313"/>
        <v>0.50578250048436413</v>
      </c>
    </row>
    <row r="10024" spans="1:9" ht="25" customHeight="1">
      <c r="A10024" s="1"/>
      <c r="B10024" s="1">
        <v>438</v>
      </c>
      <c r="C10024" s="13" t="s">
        <v>47</v>
      </c>
      <c r="D10024" s="4">
        <v>45930</v>
      </c>
      <c r="E10024" s="4">
        <v>45954</v>
      </c>
      <c r="F10024" s="5">
        <v>1.0082264270475205</v>
      </c>
      <c r="G10024" s="5">
        <f>'PG facts'!E104</f>
        <v>2</v>
      </c>
      <c r="H10024" s="5">
        <f t="shared" si="312"/>
        <v>1.0165205281970093</v>
      </c>
      <c r="I10024" s="5">
        <f t="shared" si="313"/>
        <v>2.016452854095041</v>
      </c>
    </row>
    <row r="10025" spans="1:9" ht="25" customHeight="1">
      <c r="A10025" s="1"/>
      <c r="B10025" s="1">
        <v>438</v>
      </c>
      <c r="C10025" s="13" t="s">
        <v>50</v>
      </c>
      <c r="D10025" s="4">
        <v>44742</v>
      </c>
      <c r="E10025" s="4">
        <v>44771</v>
      </c>
      <c r="F10025" s="5">
        <v>1.0280001916822323</v>
      </c>
      <c r="G10025" s="5">
        <f>'PG facts'!E13</f>
        <v>6</v>
      </c>
      <c r="H10025" s="5">
        <f t="shared" si="312"/>
        <v>1.0567843940987065</v>
      </c>
      <c r="I10025" s="5">
        <f t="shared" si="313"/>
        <v>6.168001150093394</v>
      </c>
    </row>
    <row r="10026" spans="1:9" ht="25" customHeight="1">
      <c r="A10026" s="1"/>
      <c r="B10026" s="1">
        <v>438</v>
      </c>
      <c r="C10026" s="13" t="s">
        <v>50</v>
      </c>
      <c r="D10026" s="4">
        <v>44834</v>
      </c>
      <c r="E10026" s="4">
        <v>44853</v>
      </c>
      <c r="F10026" s="5">
        <v>2.9122729416084958</v>
      </c>
      <c r="G10026" s="5">
        <f>'PG facts'!E20</f>
        <v>7</v>
      </c>
      <c r="H10026" s="5">
        <f t="shared" si="312"/>
        <v>8.4813336864250015</v>
      </c>
      <c r="I10026" s="5">
        <f t="shared" si="313"/>
        <v>20.385910591259471</v>
      </c>
    </row>
    <row r="10027" spans="1:9" ht="25" customHeight="1">
      <c r="A10027" s="1"/>
      <c r="B10027" s="1">
        <v>438</v>
      </c>
      <c r="C10027" s="13" t="s">
        <v>50</v>
      </c>
      <c r="D10027" s="4">
        <v>44926</v>
      </c>
      <c r="E10027" s="4">
        <v>44945</v>
      </c>
      <c r="F10027" s="5">
        <v>5.8502773415310516</v>
      </c>
      <c r="G10027" s="5">
        <f>'PG facts'!E27</f>
        <v>9</v>
      </c>
      <c r="H10027" s="5">
        <f t="shared" si="312"/>
        <v>34.225744972831627</v>
      </c>
      <c r="I10027" s="5">
        <f t="shared" si="313"/>
        <v>52.652496073779467</v>
      </c>
    </row>
    <row r="10028" spans="1:9" ht="25" customHeight="1">
      <c r="A10028" s="1"/>
      <c r="B10028" s="1">
        <v>438</v>
      </c>
      <c r="C10028" s="13" t="s">
        <v>50</v>
      </c>
      <c r="D10028" s="4">
        <v>45016</v>
      </c>
      <c r="E10028" s="4">
        <v>45037</v>
      </c>
      <c r="F10028" s="5">
        <v>7.2560334575520802</v>
      </c>
      <c r="G10028" s="5">
        <f>'PG facts'!E34</f>
        <v>8</v>
      </c>
      <c r="H10028" s="5">
        <f t="shared" si="312"/>
        <v>52.650021537115194</v>
      </c>
      <c r="I10028" s="5">
        <f t="shared" si="313"/>
        <v>58.048267660416641</v>
      </c>
    </row>
    <row r="10029" spans="1:9" ht="25" customHeight="1">
      <c r="A10029" s="1"/>
      <c r="B10029" s="1">
        <v>438</v>
      </c>
      <c r="C10029" s="13" t="s">
        <v>50</v>
      </c>
      <c r="D10029" s="4">
        <v>45107</v>
      </c>
      <c r="E10029" s="4">
        <v>45135</v>
      </c>
      <c r="F10029" s="5">
        <v>6.7723940234483804</v>
      </c>
      <c r="G10029" s="5">
        <f>'PG facts'!E41</f>
        <v>8</v>
      </c>
      <c r="H10029" s="5">
        <f t="shared" si="312"/>
        <v>45.865320808839343</v>
      </c>
      <c r="I10029" s="5">
        <f t="shared" si="313"/>
        <v>54.179152187587043</v>
      </c>
    </row>
    <row r="10030" spans="1:9" ht="25" customHeight="1">
      <c r="A10030" s="1"/>
      <c r="B10030" s="1">
        <v>438</v>
      </c>
      <c r="C10030" s="13" t="s">
        <v>50</v>
      </c>
      <c r="D10030" s="4">
        <v>45199</v>
      </c>
      <c r="E10030" s="4">
        <v>45217</v>
      </c>
      <c r="F10030" s="5">
        <v>7.0582272321790596</v>
      </c>
      <c r="G10030" s="5">
        <f>'PG facts'!E48</f>
        <v>7</v>
      </c>
      <c r="H10030" s="5">
        <f t="shared" si="312"/>
        <v>49.818571661074067</v>
      </c>
      <c r="I10030" s="5">
        <f t="shared" si="313"/>
        <v>49.40759062525342</v>
      </c>
    </row>
    <row r="10031" spans="1:9" ht="25" customHeight="1">
      <c r="A10031" s="1"/>
      <c r="B10031" s="1">
        <v>438</v>
      </c>
      <c r="C10031" s="13" t="s">
        <v>50</v>
      </c>
      <c r="D10031" s="4">
        <v>45291</v>
      </c>
      <c r="E10031" s="4">
        <v>45314</v>
      </c>
      <c r="F10031" s="5">
        <v>5.4935927157217845</v>
      </c>
      <c r="G10031" s="5">
        <f>'PG facts'!E55</f>
        <v>4</v>
      </c>
      <c r="H10031" s="5">
        <f t="shared" si="312"/>
        <v>30.179560926231453</v>
      </c>
      <c r="I10031" s="5">
        <f t="shared" si="313"/>
        <v>21.974370862887138</v>
      </c>
    </row>
    <row r="10032" spans="1:9" ht="25" customHeight="1">
      <c r="A10032" s="1"/>
      <c r="B10032" s="1">
        <v>438</v>
      </c>
      <c r="C10032" s="13" t="s">
        <v>50</v>
      </c>
      <c r="D10032" s="4">
        <v>45382</v>
      </c>
      <c r="E10032" s="4">
        <v>45401</v>
      </c>
      <c r="F10032" s="5">
        <v>4.2122165191533556</v>
      </c>
      <c r="G10032" s="5">
        <f>'PG facts'!E62</f>
        <v>4</v>
      </c>
      <c r="H10032" s="5">
        <f t="shared" si="312"/>
        <v>17.742768004228413</v>
      </c>
      <c r="I10032" s="5">
        <f t="shared" si="313"/>
        <v>16.848866076613422</v>
      </c>
    </row>
    <row r="10033" spans="1:9" ht="25" customHeight="1">
      <c r="A10033" s="1"/>
      <c r="B10033" s="1">
        <v>438</v>
      </c>
      <c r="C10033" s="13" t="s">
        <v>50</v>
      </c>
      <c r="D10033" s="4">
        <v>45473</v>
      </c>
      <c r="E10033" s="4">
        <v>45503</v>
      </c>
      <c r="F10033" s="5">
        <v>3.636809635836169</v>
      </c>
      <c r="G10033" s="5">
        <f>'PG facts'!E69</f>
        <v>3</v>
      </c>
      <c r="H10033" s="5">
        <f t="shared" si="312"/>
        <v>13.226384327310809</v>
      </c>
      <c r="I10033" s="5">
        <f t="shared" si="313"/>
        <v>10.910428907508507</v>
      </c>
    </row>
    <row r="10034" spans="1:9" ht="25" customHeight="1">
      <c r="A10034" s="1"/>
      <c r="B10034" s="1">
        <v>438</v>
      </c>
      <c r="C10034" s="13" t="s">
        <v>50</v>
      </c>
      <c r="D10034" s="4">
        <v>45565</v>
      </c>
      <c r="E10034" s="4">
        <v>45583</v>
      </c>
      <c r="F10034" s="5">
        <v>1.6547550061168037</v>
      </c>
      <c r="G10034" s="5">
        <f>'PG facts'!E76</f>
        <v>1</v>
      </c>
      <c r="H10034" s="5">
        <f t="shared" si="312"/>
        <v>2.7382141302686231</v>
      </c>
      <c r="I10034" s="5">
        <f t="shared" si="313"/>
        <v>1.6547550061168037</v>
      </c>
    </row>
    <row r="10035" spans="1:9" ht="25" customHeight="1">
      <c r="A10035" s="1"/>
      <c r="B10035" s="1">
        <v>438</v>
      </c>
      <c r="C10035" s="13" t="s">
        <v>50</v>
      </c>
      <c r="D10035" s="4">
        <v>45657</v>
      </c>
      <c r="E10035" s="4">
        <v>45679</v>
      </c>
      <c r="F10035" s="5">
        <v>0.37330111522773102</v>
      </c>
      <c r="G10035" s="5">
        <f>'PG facts'!E83</f>
        <v>2</v>
      </c>
      <c r="H10035" s="5">
        <f t="shared" si="312"/>
        <v>0.13935372263026771</v>
      </c>
      <c r="I10035" s="5">
        <f t="shared" si="313"/>
        <v>0.74660223045546203</v>
      </c>
    </row>
    <row r="10036" spans="1:9" ht="25" customHeight="1">
      <c r="A10036" s="1"/>
      <c r="B10036" s="1">
        <v>438</v>
      </c>
      <c r="C10036" s="13" t="s">
        <v>50</v>
      </c>
      <c r="D10036" s="4">
        <v>45747</v>
      </c>
      <c r="E10036" s="4">
        <v>45771</v>
      </c>
      <c r="F10036" s="5">
        <v>0.34106845677743802</v>
      </c>
      <c r="G10036" s="5">
        <f>'PG facts'!E90</f>
        <v>3</v>
      </c>
      <c r="H10036" s="5">
        <f t="shared" si="312"/>
        <v>0.11632769220854311</v>
      </c>
      <c r="I10036" s="5">
        <f t="shared" si="313"/>
        <v>1.0232053703323141</v>
      </c>
    </row>
    <row r="10037" spans="1:9" ht="25" customHeight="1">
      <c r="A10037" s="1"/>
      <c r="B10037" s="1">
        <v>438</v>
      </c>
      <c r="C10037" s="13" t="s">
        <v>50</v>
      </c>
      <c r="D10037" s="4">
        <v>45838</v>
      </c>
      <c r="E10037" s="4">
        <v>45867</v>
      </c>
      <c r="F10037" s="5">
        <v>0.23594619830289432</v>
      </c>
      <c r="G10037" s="5">
        <f>'PG facts'!E97</f>
        <v>1</v>
      </c>
      <c r="H10037" s="5">
        <f t="shared" si="312"/>
        <v>5.5670608493588729E-2</v>
      </c>
      <c r="I10037" s="5">
        <f t="shared" si="313"/>
        <v>0.23594619830289432</v>
      </c>
    </row>
    <row r="10038" spans="1:9" ht="25" customHeight="1">
      <c r="A10038" s="1"/>
      <c r="B10038" s="1">
        <v>438</v>
      </c>
      <c r="C10038" s="13" t="s">
        <v>50</v>
      </c>
      <c r="D10038" s="4">
        <v>45930</v>
      </c>
      <c r="E10038" s="4">
        <v>45954</v>
      </c>
      <c r="F10038" s="5">
        <v>0.50578250048436413</v>
      </c>
      <c r="G10038" s="5">
        <f>'PG facts'!E104</f>
        <v>2</v>
      </c>
      <c r="H10038" s="5">
        <f t="shared" si="312"/>
        <v>0.25581593779621581</v>
      </c>
      <c r="I10038" s="5">
        <f t="shared" si="313"/>
        <v>1.0115650009687283</v>
      </c>
    </row>
    <row r="10039" spans="1:9" ht="25" customHeight="1">
      <c r="A10039" s="1"/>
      <c r="B10039" s="1">
        <v>438</v>
      </c>
      <c r="C10039" s="13" t="s">
        <v>50</v>
      </c>
      <c r="D10039" s="4">
        <v>46022</v>
      </c>
      <c r="E10039" s="4">
        <v>46045</v>
      </c>
      <c r="F10039" s="5">
        <v>1.0082264270475205</v>
      </c>
      <c r="G10039" s="5">
        <f>'PG facts'!E111</f>
        <v>2</v>
      </c>
      <c r="H10039" s="5">
        <f t="shared" si="312"/>
        <v>1.0165205281970093</v>
      </c>
      <c r="I10039" s="5">
        <f t="shared" si="313"/>
        <v>2.016452854095041</v>
      </c>
    </row>
    <row r="10040" spans="1:9" ht="25" customHeight="1">
      <c r="A10040" s="1"/>
      <c r="B10040" s="1">
        <v>439</v>
      </c>
      <c r="C10040" s="13" t="s">
        <v>47</v>
      </c>
      <c r="D10040" s="4">
        <v>44651</v>
      </c>
      <c r="E10040" s="4">
        <v>44671</v>
      </c>
      <c r="F10040" s="5">
        <v>1.0280001916822323</v>
      </c>
      <c r="G10040" s="5">
        <f>'PG facts'!E6</f>
        <v>4</v>
      </c>
      <c r="H10040" s="5">
        <f t="shared" si="312"/>
        <v>1.0567843940987065</v>
      </c>
      <c r="I10040" s="5">
        <f t="shared" si="313"/>
        <v>4.1120007667289293</v>
      </c>
    </row>
    <row r="10041" spans="1:9" ht="25" customHeight="1">
      <c r="A10041" s="1"/>
      <c r="B10041" s="1">
        <v>439</v>
      </c>
      <c r="C10041" s="13" t="s">
        <v>47</v>
      </c>
      <c r="D10041" s="4">
        <v>44742</v>
      </c>
      <c r="E10041" s="4">
        <v>44771</v>
      </c>
      <c r="F10041" s="5">
        <v>2.9122729416084958</v>
      </c>
      <c r="G10041" s="5">
        <f>'PG facts'!E13</f>
        <v>6</v>
      </c>
      <c r="H10041" s="5">
        <f t="shared" si="312"/>
        <v>8.4813336864250015</v>
      </c>
      <c r="I10041" s="5">
        <f t="shared" si="313"/>
        <v>17.473637649650975</v>
      </c>
    </row>
    <row r="10042" spans="1:9" ht="25" customHeight="1">
      <c r="A10042" s="1"/>
      <c r="B10042" s="1">
        <v>439</v>
      </c>
      <c r="C10042" s="13" t="s">
        <v>47</v>
      </c>
      <c r="D10042" s="4">
        <v>44834</v>
      </c>
      <c r="E10042" s="4">
        <v>44853</v>
      </c>
      <c r="F10042" s="5">
        <v>5.8502773415310516</v>
      </c>
      <c r="G10042" s="5">
        <f>'PG facts'!E20</f>
        <v>7</v>
      </c>
      <c r="H10042" s="5">
        <f t="shared" si="312"/>
        <v>34.225744972831627</v>
      </c>
      <c r="I10042" s="5">
        <f t="shared" si="313"/>
        <v>40.951941390717359</v>
      </c>
    </row>
    <row r="10043" spans="1:9" ht="25" customHeight="1">
      <c r="A10043" s="1"/>
      <c r="B10043" s="1">
        <v>439</v>
      </c>
      <c r="C10043" s="13" t="s">
        <v>47</v>
      </c>
      <c r="D10043" s="4">
        <v>44926</v>
      </c>
      <c r="E10043" s="4">
        <v>44945</v>
      </c>
      <c r="F10043" s="5">
        <v>7.2560334575520802</v>
      </c>
      <c r="G10043" s="5">
        <f>'PG facts'!E27</f>
        <v>9</v>
      </c>
      <c r="H10043" s="5">
        <f t="shared" si="312"/>
        <v>52.650021537115194</v>
      </c>
      <c r="I10043" s="5">
        <f t="shared" si="313"/>
        <v>65.30430111796872</v>
      </c>
    </row>
    <row r="10044" spans="1:9" ht="25" customHeight="1">
      <c r="A10044" s="1"/>
      <c r="B10044" s="1">
        <v>439</v>
      </c>
      <c r="C10044" s="13" t="s">
        <v>47</v>
      </c>
      <c r="D10044" s="4">
        <v>45016</v>
      </c>
      <c r="E10044" s="4">
        <v>45037</v>
      </c>
      <c r="F10044" s="5">
        <v>6.7723940234483804</v>
      </c>
      <c r="G10044" s="5">
        <f>'PG facts'!E34</f>
        <v>8</v>
      </c>
      <c r="H10044" s="5">
        <f t="shared" si="312"/>
        <v>45.865320808839343</v>
      </c>
      <c r="I10044" s="5">
        <f t="shared" si="313"/>
        <v>54.179152187587043</v>
      </c>
    </row>
    <row r="10045" spans="1:9" ht="25" customHeight="1">
      <c r="A10045" s="1"/>
      <c r="B10045" s="1">
        <v>439</v>
      </c>
      <c r="C10045" s="13" t="s">
        <v>47</v>
      </c>
      <c r="D10045" s="4">
        <v>45107</v>
      </c>
      <c r="E10045" s="4">
        <v>45135</v>
      </c>
      <c r="F10045" s="5">
        <v>7.0582272321790596</v>
      </c>
      <c r="G10045" s="5">
        <f>'PG facts'!E41</f>
        <v>8</v>
      </c>
      <c r="H10045" s="5">
        <f t="shared" si="312"/>
        <v>49.818571661074067</v>
      </c>
      <c r="I10045" s="5">
        <f t="shared" si="313"/>
        <v>56.465817857432477</v>
      </c>
    </row>
    <row r="10046" spans="1:9" ht="25" customHeight="1">
      <c r="A10046" s="1"/>
      <c r="B10046" s="1">
        <v>439</v>
      </c>
      <c r="C10046" s="13" t="s">
        <v>47</v>
      </c>
      <c r="D10046" s="4">
        <v>45199</v>
      </c>
      <c r="E10046" s="4">
        <v>45217</v>
      </c>
      <c r="F10046" s="5">
        <v>5.4935927157217845</v>
      </c>
      <c r="G10046" s="5">
        <f>'PG facts'!E48</f>
        <v>7</v>
      </c>
      <c r="H10046" s="5">
        <f t="shared" si="312"/>
        <v>30.179560926231453</v>
      </c>
      <c r="I10046" s="5">
        <f t="shared" si="313"/>
        <v>38.455149010052494</v>
      </c>
    </row>
    <row r="10047" spans="1:9" ht="25" customHeight="1">
      <c r="A10047" s="1"/>
      <c r="B10047" s="1">
        <v>439</v>
      </c>
      <c r="C10047" s="13" t="s">
        <v>47</v>
      </c>
      <c r="D10047" s="4">
        <v>45291</v>
      </c>
      <c r="E10047" s="4">
        <v>45314</v>
      </c>
      <c r="F10047" s="5">
        <v>4.2122165191533556</v>
      </c>
      <c r="G10047" s="5">
        <f>'PG facts'!E55</f>
        <v>4</v>
      </c>
      <c r="H10047" s="5">
        <f t="shared" si="312"/>
        <v>17.742768004228413</v>
      </c>
      <c r="I10047" s="5">
        <f t="shared" si="313"/>
        <v>16.848866076613422</v>
      </c>
    </row>
    <row r="10048" spans="1:9" ht="25" customHeight="1">
      <c r="A10048" s="1"/>
      <c r="B10048" s="1">
        <v>439</v>
      </c>
      <c r="C10048" s="13" t="s">
        <v>47</v>
      </c>
      <c r="D10048" s="4">
        <v>45382</v>
      </c>
      <c r="E10048" s="4">
        <v>45401</v>
      </c>
      <c r="F10048" s="5">
        <v>3.636809635836169</v>
      </c>
      <c r="G10048" s="5">
        <f>'PG facts'!E62</f>
        <v>4</v>
      </c>
      <c r="H10048" s="5">
        <f t="shared" si="312"/>
        <v>13.226384327310809</v>
      </c>
      <c r="I10048" s="5">
        <f t="shared" si="313"/>
        <v>14.547238543344676</v>
      </c>
    </row>
    <row r="10049" spans="1:9" ht="25" customHeight="1">
      <c r="A10049" s="1"/>
      <c r="B10049" s="1">
        <v>439</v>
      </c>
      <c r="C10049" s="13" t="s">
        <v>47</v>
      </c>
      <c r="D10049" s="4">
        <v>45473</v>
      </c>
      <c r="E10049" s="4">
        <v>45503</v>
      </c>
      <c r="F10049" s="5">
        <v>1.6547550061168037</v>
      </c>
      <c r="G10049" s="5">
        <f>'PG facts'!E69</f>
        <v>3</v>
      </c>
      <c r="H10049" s="5">
        <f t="shared" si="312"/>
        <v>2.7382141302686231</v>
      </c>
      <c r="I10049" s="5">
        <f t="shared" si="313"/>
        <v>4.9642650183504111</v>
      </c>
    </row>
    <row r="10050" spans="1:9" ht="25" customHeight="1">
      <c r="A10050" s="1"/>
      <c r="B10050" s="1">
        <v>439</v>
      </c>
      <c r="C10050" s="13" t="s">
        <v>47</v>
      </c>
      <c r="D10050" s="4">
        <v>45565</v>
      </c>
      <c r="E10050" s="4">
        <v>45583</v>
      </c>
      <c r="F10050" s="5">
        <v>0.37330111522773102</v>
      </c>
      <c r="G10050" s="5">
        <f>'PG facts'!E76</f>
        <v>1</v>
      </c>
      <c r="H10050" s="5">
        <f t="shared" si="312"/>
        <v>0.13935372263026771</v>
      </c>
      <c r="I10050" s="5">
        <f t="shared" si="313"/>
        <v>0.37330111522773102</v>
      </c>
    </row>
    <row r="10051" spans="1:9" ht="25" customHeight="1">
      <c r="A10051" s="1"/>
      <c r="B10051" s="1">
        <v>439</v>
      </c>
      <c r="C10051" s="13" t="s">
        <v>47</v>
      </c>
      <c r="D10051" s="4">
        <v>45657</v>
      </c>
      <c r="E10051" s="4">
        <v>45679</v>
      </c>
      <c r="F10051" s="5">
        <v>0.34106845677743802</v>
      </c>
      <c r="G10051" s="5">
        <f>'PG facts'!E83</f>
        <v>2</v>
      </c>
      <c r="H10051" s="5">
        <f t="shared" si="312"/>
        <v>0.11632769220854311</v>
      </c>
      <c r="I10051" s="5">
        <f t="shared" si="313"/>
        <v>0.68213691355487605</v>
      </c>
    </row>
    <row r="10052" spans="1:9" ht="25" customHeight="1">
      <c r="A10052" s="1"/>
      <c r="B10052" s="1">
        <v>439</v>
      </c>
      <c r="C10052" s="13" t="s">
        <v>47</v>
      </c>
      <c r="D10052" s="4">
        <v>45747</v>
      </c>
      <c r="E10052" s="4">
        <v>45771</v>
      </c>
      <c r="F10052" s="5">
        <v>0.23594619830289432</v>
      </c>
      <c r="G10052" s="5">
        <f>'PG facts'!E90</f>
        <v>3</v>
      </c>
      <c r="H10052" s="5">
        <f t="shared" si="312"/>
        <v>5.5670608493588729E-2</v>
      </c>
      <c r="I10052" s="5">
        <f t="shared" si="313"/>
        <v>0.70783859490868295</v>
      </c>
    </row>
    <row r="10053" spans="1:9" ht="25" customHeight="1">
      <c r="A10053" s="1"/>
      <c r="B10053" s="1">
        <v>439</v>
      </c>
      <c r="C10053" s="13" t="s">
        <v>47</v>
      </c>
      <c r="D10053" s="4">
        <v>45838</v>
      </c>
      <c r="E10053" s="4">
        <v>45867</v>
      </c>
      <c r="F10053" s="5">
        <v>0.50578250048436413</v>
      </c>
      <c r="G10053" s="5">
        <f>'PG facts'!E97</f>
        <v>1</v>
      </c>
      <c r="H10053" s="5">
        <f t="shared" si="312"/>
        <v>0.25581593779621581</v>
      </c>
      <c r="I10053" s="5">
        <f t="shared" si="313"/>
        <v>0.50578250048436413</v>
      </c>
    </row>
    <row r="10054" spans="1:9" ht="25" customHeight="1">
      <c r="A10054" s="1"/>
      <c r="B10054" s="1">
        <v>439</v>
      </c>
      <c r="C10054" s="13" t="s">
        <v>47</v>
      </c>
      <c r="D10054" s="4">
        <v>45930</v>
      </c>
      <c r="E10054" s="4">
        <v>45954</v>
      </c>
      <c r="F10054" s="5">
        <v>1.0082264270475205</v>
      </c>
      <c r="G10054" s="5">
        <f>'PG facts'!E104</f>
        <v>2</v>
      </c>
      <c r="H10054" s="5">
        <f t="shared" ref="H10054:H10117" si="314">F10054^2</f>
        <v>1.0165205281970093</v>
      </c>
      <c r="I10054" s="5">
        <f t="shared" ref="I10054:I10117" si="315">F10054*G10054</f>
        <v>2.016452854095041</v>
      </c>
    </row>
    <row r="10055" spans="1:9" ht="25" customHeight="1">
      <c r="A10055" s="1"/>
      <c r="B10055" s="1">
        <v>439</v>
      </c>
      <c r="C10055" s="13" t="s">
        <v>50</v>
      </c>
      <c r="D10055" s="4">
        <v>44742</v>
      </c>
      <c r="E10055" s="4">
        <v>44771</v>
      </c>
      <c r="F10055" s="5">
        <v>1.0280001916822323</v>
      </c>
      <c r="G10055" s="5">
        <f>'PG facts'!E13</f>
        <v>6</v>
      </c>
      <c r="H10055" s="5">
        <f t="shared" si="314"/>
        <v>1.0567843940987065</v>
      </c>
      <c r="I10055" s="5">
        <f t="shared" si="315"/>
        <v>6.168001150093394</v>
      </c>
    </row>
    <row r="10056" spans="1:9" ht="25" customHeight="1">
      <c r="A10056" s="1"/>
      <c r="B10056" s="1">
        <v>439</v>
      </c>
      <c r="C10056" s="13" t="s">
        <v>50</v>
      </c>
      <c r="D10056" s="4">
        <v>44834</v>
      </c>
      <c r="E10056" s="4">
        <v>44853</v>
      </c>
      <c r="F10056" s="5">
        <v>2.9122729416084958</v>
      </c>
      <c r="G10056" s="5">
        <f>'PG facts'!E20</f>
        <v>7</v>
      </c>
      <c r="H10056" s="5">
        <f t="shared" si="314"/>
        <v>8.4813336864250015</v>
      </c>
      <c r="I10056" s="5">
        <f t="shared" si="315"/>
        <v>20.385910591259471</v>
      </c>
    </row>
    <row r="10057" spans="1:9" ht="25" customHeight="1">
      <c r="A10057" s="1"/>
      <c r="B10057" s="1">
        <v>439</v>
      </c>
      <c r="C10057" s="13" t="s">
        <v>50</v>
      </c>
      <c r="D10057" s="4">
        <v>44926</v>
      </c>
      <c r="E10057" s="4">
        <v>44945</v>
      </c>
      <c r="F10057" s="5">
        <v>5.8502773415310516</v>
      </c>
      <c r="G10057" s="5">
        <f>'PG facts'!E27</f>
        <v>9</v>
      </c>
      <c r="H10057" s="5">
        <f t="shared" si="314"/>
        <v>34.225744972831627</v>
      </c>
      <c r="I10057" s="5">
        <f t="shared" si="315"/>
        <v>52.652496073779467</v>
      </c>
    </row>
    <row r="10058" spans="1:9" ht="25" customHeight="1">
      <c r="A10058" s="1"/>
      <c r="B10058" s="1">
        <v>439</v>
      </c>
      <c r="C10058" s="13" t="s">
        <v>50</v>
      </c>
      <c r="D10058" s="4">
        <v>45016</v>
      </c>
      <c r="E10058" s="4">
        <v>45037</v>
      </c>
      <c r="F10058" s="5">
        <v>7.2560334575520802</v>
      </c>
      <c r="G10058" s="5">
        <f>'PG facts'!E34</f>
        <v>8</v>
      </c>
      <c r="H10058" s="5">
        <f t="shared" si="314"/>
        <v>52.650021537115194</v>
      </c>
      <c r="I10058" s="5">
        <f t="shared" si="315"/>
        <v>58.048267660416641</v>
      </c>
    </row>
    <row r="10059" spans="1:9" ht="25" customHeight="1">
      <c r="A10059" s="1"/>
      <c r="B10059" s="1">
        <v>439</v>
      </c>
      <c r="C10059" s="13" t="s">
        <v>50</v>
      </c>
      <c r="D10059" s="4">
        <v>45107</v>
      </c>
      <c r="E10059" s="4">
        <v>45135</v>
      </c>
      <c r="F10059" s="5">
        <v>6.7723940234483804</v>
      </c>
      <c r="G10059" s="5">
        <f>'PG facts'!E41</f>
        <v>8</v>
      </c>
      <c r="H10059" s="5">
        <f t="shared" si="314"/>
        <v>45.865320808839343</v>
      </c>
      <c r="I10059" s="5">
        <f t="shared" si="315"/>
        <v>54.179152187587043</v>
      </c>
    </row>
    <row r="10060" spans="1:9" ht="25" customHeight="1">
      <c r="A10060" s="1"/>
      <c r="B10060" s="1">
        <v>439</v>
      </c>
      <c r="C10060" s="13" t="s">
        <v>50</v>
      </c>
      <c r="D10060" s="4">
        <v>45199</v>
      </c>
      <c r="E10060" s="4">
        <v>45217</v>
      </c>
      <c r="F10060" s="5">
        <v>7.0582272321790596</v>
      </c>
      <c r="G10060" s="5">
        <f>'PG facts'!E48</f>
        <v>7</v>
      </c>
      <c r="H10060" s="5">
        <f t="shared" si="314"/>
        <v>49.818571661074067</v>
      </c>
      <c r="I10060" s="5">
        <f t="shared" si="315"/>
        <v>49.40759062525342</v>
      </c>
    </row>
    <row r="10061" spans="1:9" ht="25" customHeight="1">
      <c r="A10061" s="1"/>
      <c r="B10061" s="1">
        <v>439</v>
      </c>
      <c r="C10061" s="13" t="s">
        <v>50</v>
      </c>
      <c r="D10061" s="4">
        <v>45291</v>
      </c>
      <c r="E10061" s="4">
        <v>45314</v>
      </c>
      <c r="F10061" s="5">
        <v>5.4935927157217845</v>
      </c>
      <c r="G10061" s="5">
        <f>'PG facts'!E55</f>
        <v>4</v>
      </c>
      <c r="H10061" s="5">
        <f t="shared" si="314"/>
        <v>30.179560926231453</v>
      </c>
      <c r="I10061" s="5">
        <f t="shared" si="315"/>
        <v>21.974370862887138</v>
      </c>
    </row>
    <row r="10062" spans="1:9" ht="25" customHeight="1">
      <c r="A10062" s="1"/>
      <c r="B10062" s="1">
        <v>439</v>
      </c>
      <c r="C10062" s="13" t="s">
        <v>50</v>
      </c>
      <c r="D10062" s="4">
        <v>45382</v>
      </c>
      <c r="E10062" s="4">
        <v>45401</v>
      </c>
      <c r="F10062" s="5">
        <v>4.2122165191533556</v>
      </c>
      <c r="G10062" s="5">
        <f>'PG facts'!E62</f>
        <v>4</v>
      </c>
      <c r="H10062" s="5">
        <f t="shared" si="314"/>
        <v>17.742768004228413</v>
      </c>
      <c r="I10062" s="5">
        <f t="shared" si="315"/>
        <v>16.848866076613422</v>
      </c>
    </row>
    <row r="10063" spans="1:9" ht="25" customHeight="1">
      <c r="A10063" s="1"/>
      <c r="B10063" s="1">
        <v>439</v>
      </c>
      <c r="C10063" s="13" t="s">
        <v>50</v>
      </c>
      <c r="D10063" s="4">
        <v>45473</v>
      </c>
      <c r="E10063" s="4">
        <v>45503</v>
      </c>
      <c r="F10063" s="5">
        <v>3.636809635836169</v>
      </c>
      <c r="G10063" s="5">
        <f>'PG facts'!E69</f>
        <v>3</v>
      </c>
      <c r="H10063" s="5">
        <f t="shared" si="314"/>
        <v>13.226384327310809</v>
      </c>
      <c r="I10063" s="5">
        <f t="shared" si="315"/>
        <v>10.910428907508507</v>
      </c>
    </row>
    <row r="10064" spans="1:9" ht="25" customHeight="1">
      <c r="A10064" s="1"/>
      <c r="B10064" s="1">
        <v>439</v>
      </c>
      <c r="C10064" s="13" t="s">
        <v>50</v>
      </c>
      <c r="D10064" s="4">
        <v>45565</v>
      </c>
      <c r="E10064" s="4">
        <v>45583</v>
      </c>
      <c r="F10064" s="5">
        <v>1.6547550061168037</v>
      </c>
      <c r="G10064" s="5">
        <f>'PG facts'!E76</f>
        <v>1</v>
      </c>
      <c r="H10064" s="5">
        <f t="shared" si="314"/>
        <v>2.7382141302686231</v>
      </c>
      <c r="I10064" s="5">
        <f t="shared" si="315"/>
        <v>1.6547550061168037</v>
      </c>
    </row>
    <row r="10065" spans="1:9" ht="25" customHeight="1">
      <c r="A10065" s="1"/>
      <c r="B10065" s="1">
        <v>439</v>
      </c>
      <c r="C10065" s="13" t="s">
        <v>50</v>
      </c>
      <c r="D10065" s="4">
        <v>45657</v>
      </c>
      <c r="E10065" s="4">
        <v>45679</v>
      </c>
      <c r="F10065" s="5">
        <v>0.37330111522773102</v>
      </c>
      <c r="G10065" s="5">
        <f>'PG facts'!E83</f>
        <v>2</v>
      </c>
      <c r="H10065" s="5">
        <f t="shared" si="314"/>
        <v>0.13935372263026771</v>
      </c>
      <c r="I10065" s="5">
        <f t="shared" si="315"/>
        <v>0.74660223045546203</v>
      </c>
    </row>
    <row r="10066" spans="1:9" ht="25" customHeight="1">
      <c r="A10066" s="1"/>
      <c r="B10066" s="1">
        <v>439</v>
      </c>
      <c r="C10066" s="13" t="s">
        <v>50</v>
      </c>
      <c r="D10066" s="4">
        <v>45747</v>
      </c>
      <c r="E10066" s="4">
        <v>45771</v>
      </c>
      <c r="F10066" s="5">
        <v>0.34106845677743802</v>
      </c>
      <c r="G10066" s="5">
        <f>'PG facts'!E90</f>
        <v>3</v>
      </c>
      <c r="H10066" s="5">
        <f t="shared" si="314"/>
        <v>0.11632769220854311</v>
      </c>
      <c r="I10066" s="5">
        <f t="shared" si="315"/>
        <v>1.0232053703323141</v>
      </c>
    </row>
    <row r="10067" spans="1:9" ht="25" customHeight="1">
      <c r="A10067" s="1"/>
      <c r="B10067" s="1">
        <v>439</v>
      </c>
      <c r="C10067" s="13" t="s">
        <v>50</v>
      </c>
      <c r="D10067" s="4">
        <v>45838</v>
      </c>
      <c r="E10067" s="4">
        <v>45867</v>
      </c>
      <c r="F10067" s="5">
        <v>0.23594619830289432</v>
      </c>
      <c r="G10067" s="5">
        <f>'PG facts'!E97</f>
        <v>1</v>
      </c>
      <c r="H10067" s="5">
        <f t="shared" si="314"/>
        <v>5.5670608493588729E-2</v>
      </c>
      <c r="I10067" s="5">
        <f t="shared" si="315"/>
        <v>0.23594619830289432</v>
      </c>
    </row>
    <row r="10068" spans="1:9" ht="25" customHeight="1">
      <c r="A10068" s="1"/>
      <c r="B10068" s="1">
        <v>439</v>
      </c>
      <c r="C10068" s="13" t="s">
        <v>50</v>
      </c>
      <c r="D10068" s="4">
        <v>45930</v>
      </c>
      <c r="E10068" s="4">
        <v>45954</v>
      </c>
      <c r="F10068" s="5">
        <v>0.50578250048436413</v>
      </c>
      <c r="G10068" s="5">
        <f>'PG facts'!E104</f>
        <v>2</v>
      </c>
      <c r="H10068" s="5">
        <f t="shared" si="314"/>
        <v>0.25581593779621581</v>
      </c>
      <c r="I10068" s="5">
        <f t="shared" si="315"/>
        <v>1.0115650009687283</v>
      </c>
    </row>
    <row r="10069" spans="1:9" ht="25" customHeight="1">
      <c r="A10069" s="1"/>
      <c r="B10069" s="1">
        <v>439</v>
      </c>
      <c r="C10069" s="13" t="s">
        <v>50</v>
      </c>
      <c r="D10069" s="4">
        <v>46022</v>
      </c>
      <c r="E10069" s="4">
        <v>46045</v>
      </c>
      <c r="F10069" s="5">
        <v>1.0082264270475205</v>
      </c>
      <c r="G10069" s="5">
        <f>'PG facts'!E111</f>
        <v>2</v>
      </c>
      <c r="H10069" s="5">
        <f t="shared" si="314"/>
        <v>1.0165205281970093</v>
      </c>
      <c r="I10069" s="5">
        <f t="shared" si="315"/>
        <v>2.016452854095041</v>
      </c>
    </row>
    <row r="10070" spans="1:9" ht="25" customHeight="1">
      <c r="A10070" s="1"/>
      <c r="B10070" s="1">
        <v>440</v>
      </c>
      <c r="C10070" s="13" t="s">
        <v>47</v>
      </c>
      <c r="D10070" s="4">
        <v>44651</v>
      </c>
      <c r="E10070" s="4">
        <v>44671</v>
      </c>
      <c r="F10070" s="5">
        <v>1.0280001916822323</v>
      </c>
      <c r="G10070" s="5">
        <f>'PG facts'!E6</f>
        <v>4</v>
      </c>
      <c r="H10070" s="5">
        <f t="shared" si="314"/>
        <v>1.0567843940987065</v>
      </c>
      <c r="I10070" s="5">
        <f t="shared" si="315"/>
        <v>4.1120007667289293</v>
      </c>
    </row>
    <row r="10071" spans="1:9" ht="25" customHeight="1">
      <c r="A10071" s="1"/>
      <c r="B10071" s="1">
        <v>440</v>
      </c>
      <c r="C10071" s="13" t="s">
        <v>47</v>
      </c>
      <c r="D10071" s="4">
        <v>44742</v>
      </c>
      <c r="E10071" s="4">
        <v>44771</v>
      </c>
      <c r="F10071" s="5">
        <v>2.9122729416084958</v>
      </c>
      <c r="G10071" s="5">
        <f>'PG facts'!E13</f>
        <v>6</v>
      </c>
      <c r="H10071" s="5">
        <f t="shared" si="314"/>
        <v>8.4813336864250015</v>
      </c>
      <c r="I10071" s="5">
        <f t="shared" si="315"/>
        <v>17.473637649650975</v>
      </c>
    </row>
    <row r="10072" spans="1:9" ht="25" customHeight="1">
      <c r="A10072" s="1"/>
      <c r="B10072" s="1">
        <v>440</v>
      </c>
      <c r="C10072" s="13" t="s">
        <v>47</v>
      </c>
      <c r="D10072" s="4">
        <v>44834</v>
      </c>
      <c r="E10072" s="4">
        <v>44853</v>
      </c>
      <c r="F10072" s="5">
        <v>5.8502773415310516</v>
      </c>
      <c r="G10072" s="5">
        <f>'PG facts'!E20</f>
        <v>7</v>
      </c>
      <c r="H10072" s="5">
        <f t="shared" si="314"/>
        <v>34.225744972831627</v>
      </c>
      <c r="I10072" s="5">
        <f t="shared" si="315"/>
        <v>40.951941390717359</v>
      </c>
    </row>
    <row r="10073" spans="1:9" ht="25" customHeight="1">
      <c r="A10073" s="1"/>
      <c r="B10073" s="1">
        <v>440</v>
      </c>
      <c r="C10073" s="13" t="s">
        <v>47</v>
      </c>
      <c r="D10073" s="4">
        <v>44926</v>
      </c>
      <c r="E10073" s="4">
        <v>44945</v>
      </c>
      <c r="F10073" s="5">
        <v>7.2560334575520802</v>
      </c>
      <c r="G10073" s="5">
        <f>'PG facts'!E27</f>
        <v>9</v>
      </c>
      <c r="H10073" s="5">
        <f t="shared" si="314"/>
        <v>52.650021537115194</v>
      </c>
      <c r="I10073" s="5">
        <f t="shared" si="315"/>
        <v>65.30430111796872</v>
      </c>
    </row>
    <row r="10074" spans="1:9" ht="25" customHeight="1">
      <c r="A10074" s="1"/>
      <c r="B10074" s="1">
        <v>440</v>
      </c>
      <c r="C10074" s="13" t="s">
        <v>47</v>
      </c>
      <c r="D10074" s="4">
        <v>45016</v>
      </c>
      <c r="E10074" s="4">
        <v>45037</v>
      </c>
      <c r="F10074" s="5">
        <v>6.7723940234483804</v>
      </c>
      <c r="G10074" s="5">
        <f>'PG facts'!E34</f>
        <v>8</v>
      </c>
      <c r="H10074" s="5">
        <f t="shared" si="314"/>
        <v>45.865320808839343</v>
      </c>
      <c r="I10074" s="5">
        <f t="shared" si="315"/>
        <v>54.179152187587043</v>
      </c>
    </row>
    <row r="10075" spans="1:9" ht="25" customHeight="1">
      <c r="A10075" s="1"/>
      <c r="B10075" s="1">
        <v>440</v>
      </c>
      <c r="C10075" s="13" t="s">
        <v>47</v>
      </c>
      <c r="D10075" s="4">
        <v>45107</v>
      </c>
      <c r="E10075" s="4">
        <v>45135</v>
      </c>
      <c r="F10075" s="5">
        <v>7.0582272321790596</v>
      </c>
      <c r="G10075" s="5">
        <f>'PG facts'!E41</f>
        <v>8</v>
      </c>
      <c r="H10075" s="5">
        <f t="shared" si="314"/>
        <v>49.818571661074067</v>
      </c>
      <c r="I10075" s="5">
        <f t="shared" si="315"/>
        <v>56.465817857432477</v>
      </c>
    </row>
    <row r="10076" spans="1:9" ht="25" customHeight="1">
      <c r="A10076" s="1"/>
      <c r="B10076" s="1">
        <v>440</v>
      </c>
      <c r="C10076" s="13" t="s">
        <v>47</v>
      </c>
      <c r="D10076" s="4">
        <v>45199</v>
      </c>
      <c r="E10076" s="4">
        <v>45217</v>
      </c>
      <c r="F10076" s="5">
        <v>5.4935927157217845</v>
      </c>
      <c r="G10076" s="5">
        <f>'PG facts'!E48</f>
        <v>7</v>
      </c>
      <c r="H10076" s="5">
        <f t="shared" si="314"/>
        <v>30.179560926231453</v>
      </c>
      <c r="I10076" s="5">
        <f t="shared" si="315"/>
        <v>38.455149010052494</v>
      </c>
    </row>
    <row r="10077" spans="1:9" ht="25" customHeight="1">
      <c r="A10077" s="1"/>
      <c r="B10077" s="1">
        <v>440</v>
      </c>
      <c r="C10077" s="13" t="s">
        <v>47</v>
      </c>
      <c r="D10077" s="4">
        <v>45291</v>
      </c>
      <c r="E10077" s="4">
        <v>45314</v>
      </c>
      <c r="F10077" s="5">
        <v>4.2122165191533556</v>
      </c>
      <c r="G10077" s="5">
        <f>'PG facts'!E55</f>
        <v>4</v>
      </c>
      <c r="H10077" s="5">
        <f t="shared" si="314"/>
        <v>17.742768004228413</v>
      </c>
      <c r="I10077" s="5">
        <f t="shared" si="315"/>
        <v>16.848866076613422</v>
      </c>
    </row>
    <row r="10078" spans="1:9" ht="25" customHeight="1">
      <c r="A10078" s="1"/>
      <c r="B10078" s="1">
        <v>440</v>
      </c>
      <c r="C10078" s="13" t="s">
        <v>47</v>
      </c>
      <c r="D10078" s="4">
        <v>45382</v>
      </c>
      <c r="E10078" s="4">
        <v>45401</v>
      </c>
      <c r="F10078" s="5">
        <v>3.636809635836169</v>
      </c>
      <c r="G10078" s="5">
        <f>'PG facts'!E62</f>
        <v>4</v>
      </c>
      <c r="H10078" s="5">
        <f t="shared" si="314"/>
        <v>13.226384327310809</v>
      </c>
      <c r="I10078" s="5">
        <f t="shared" si="315"/>
        <v>14.547238543344676</v>
      </c>
    </row>
    <row r="10079" spans="1:9" ht="25" customHeight="1">
      <c r="A10079" s="1"/>
      <c r="B10079" s="1">
        <v>440</v>
      </c>
      <c r="C10079" s="13" t="s">
        <v>47</v>
      </c>
      <c r="D10079" s="4">
        <v>45473</v>
      </c>
      <c r="E10079" s="4">
        <v>45503</v>
      </c>
      <c r="F10079" s="5">
        <v>1.6547550061168037</v>
      </c>
      <c r="G10079" s="5">
        <f>'PG facts'!E69</f>
        <v>3</v>
      </c>
      <c r="H10079" s="5">
        <f t="shared" si="314"/>
        <v>2.7382141302686231</v>
      </c>
      <c r="I10079" s="5">
        <f t="shared" si="315"/>
        <v>4.9642650183504111</v>
      </c>
    </row>
    <row r="10080" spans="1:9" ht="25" customHeight="1">
      <c r="A10080" s="1"/>
      <c r="B10080" s="1">
        <v>440</v>
      </c>
      <c r="C10080" s="13" t="s">
        <v>47</v>
      </c>
      <c r="D10080" s="4">
        <v>45565</v>
      </c>
      <c r="E10080" s="4">
        <v>45583</v>
      </c>
      <c r="F10080" s="5">
        <v>0.37330111522773102</v>
      </c>
      <c r="G10080" s="5">
        <f>'PG facts'!E76</f>
        <v>1</v>
      </c>
      <c r="H10080" s="5">
        <f t="shared" si="314"/>
        <v>0.13935372263026771</v>
      </c>
      <c r="I10080" s="5">
        <f t="shared" si="315"/>
        <v>0.37330111522773102</v>
      </c>
    </row>
    <row r="10081" spans="1:9" ht="25" customHeight="1">
      <c r="A10081" s="1"/>
      <c r="B10081" s="1">
        <v>440</v>
      </c>
      <c r="C10081" s="13" t="s">
        <v>47</v>
      </c>
      <c r="D10081" s="4">
        <v>45657</v>
      </c>
      <c r="E10081" s="4">
        <v>45679</v>
      </c>
      <c r="F10081" s="5">
        <v>0.34106845677743802</v>
      </c>
      <c r="G10081" s="5">
        <f>'PG facts'!E83</f>
        <v>2</v>
      </c>
      <c r="H10081" s="5">
        <f t="shared" si="314"/>
        <v>0.11632769220854311</v>
      </c>
      <c r="I10081" s="5">
        <f t="shared" si="315"/>
        <v>0.68213691355487605</v>
      </c>
    </row>
    <row r="10082" spans="1:9" ht="25" customHeight="1">
      <c r="A10082" s="1"/>
      <c r="B10082" s="1">
        <v>440</v>
      </c>
      <c r="C10082" s="13" t="s">
        <v>47</v>
      </c>
      <c r="D10082" s="4">
        <v>45747</v>
      </c>
      <c r="E10082" s="4">
        <v>45771</v>
      </c>
      <c r="F10082" s="5">
        <v>0.23594619830289432</v>
      </c>
      <c r="G10082" s="5">
        <f>'PG facts'!E90</f>
        <v>3</v>
      </c>
      <c r="H10082" s="5">
        <f t="shared" si="314"/>
        <v>5.5670608493588729E-2</v>
      </c>
      <c r="I10082" s="5">
        <f t="shared" si="315"/>
        <v>0.70783859490868295</v>
      </c>
    </row>
    <row r="10083" spans="1:9" ht="25" customHeight="1">
      <c r="A10083" s="1"/>
      <c r="B10083" s="1">
        <v>440</v>
      </c>
      <c r="C10083" s="13" t="s">
        <v>47</v>
      </c>
      <c r="D10083" s="4">
        <v>45838</v>
      </c>
      <c r="E10083" s="4">
        <v>45867</v>
      </c>
      <c r="F10083" s="5">
        <v>0.50578250048436413</v>
      </c>
      <c r="G10083" s="5">
        <f>'PG facts'!E97</f>
        <v>1</v>
      </c>
      <c r="H10083" s="5">
        <f t="shared" si="314"/>
        <v>0.25581593779621581</v>
      </c>
      <c r="I10083" s="5">
        <f t="shared" si="315"/>
        <v>0.50578250048436413</v>
      </c>
    </row>
    <row r="10084" spans="1:9" ht="25" customHeight="1">
      <c r="A10084" s="1"/>
      <c r="B10084" s="1">
        <v>440</v>
      </c>
      <c r="C10084" s="13" t="s">
        <v>47</v>
      </c>
      <c r="D10084" s="4">
        <v>45930</v>
      </c>
      <c r="E10084" s="4">
        <v>45954</v>
      </c>
      <c r="F10084" s="5">
        <v>1.0082264270475205</v>
      </c>
      <c r="G10084" s="5">
        <f>'PG facts'!E104</f>
        <v>2</v>
      </c>
      <c r="H10084" s="5">
        <f t="shared" si="314"/>
        <v>1.0165205281970093</v>
      </c>
      <c r="I10084" s="5">
        <f t="shared" si="315"/>
        <v>2.016452854095041</v>
      </c>
    </row>
    <row r="10085" spans="1:9" ht="25" customHeight="1">
      <c r="A10085" s="1"/>
      <c r="B10085" s="1">
        <v>440</v>
      </c>
      <c r="C10085" s="13" t="s">
        <v>50</v>
      </c>
      <c r="D10085" s="4">
        <v>44742</v>
      </c>
      <c r="E10085" s="4">
        <v>44771</v>
      </c>
      <c r="F10085" s="5">
        <v>1.0280001916822323</v>
      </c>
      <c r="G10085" s="5">
        <f>'PG facts'!E13</f>
        <v>6</v>
      </c>
      <c r="H10085" s="5">
        <f t="shared" si="314"/>
        <v>1.0567843940987065</v>
      </c>
      <c r="I10085" s="5">
        <f t="shared" si="315"/>
        <v>6.168001150093394</v>
      </c>
    </row>
    <row r="10086" spans="1:9" ht="25" customHeight="1">
      <c r="A10086" s="1"/>
      <c r="B10086" s="1">
        <v>440</v>
      </c>
      <c r="C10086" s="13" t="s">
        <v>50</v>
      </c>
      <c r="D10086" s="4">
        <v>44834</v>
      </c>
      <c r="E10086" s="4">
        <v>44853</v>
      </c>
      <c r="F10086" s="5">
        <v>2.9122729416084958</v>
      </c>
      <c r="G10086" s="5">
        <f>'PG facts'!E20</f>
        <v>7</v>
      </c>
      <c r="H10086" s="5">
        <f t="shared" si="314"/>
        <v>8.4813336864250015</v>
      </c>
      <c r="I10086" s="5">
        <f t="shared" si="315"/>
        <v>20.385910591259471</v>
      </c>
    </row>
    <row r="10087" spans="1:9" ht="25" customHeight="1">
      <c r="A10087" s="1"/>
      <c r="B10087" s="1">
        <v>440</v>
      </c>
      <c r="C10087" s="13" t="s">
        <v>50</v>
      </c>
      <c r="D10087" s="4">
        <v>44926</v>
      </c>
      <c r="E10087" s="4">
        <v>44945</v>
      </c>
      <c r="F10087" s="5">
        <v>5.8502773415310516</v>
      </c>
      <c r="G10087" s="5">
        <f>'PG facts'!E27</f>
        <v>9</v>
      </c>
      <c r="H10087" s="5">
        <f t="shared" si="314"/>
        <v>34.225744972831627</v>
      </c>
      <c r="I10087" s="5">
        <f t="shared" si="315"/>
        <v>52.652496073779467</v>
      </c>
    </row>
    <row r="10088" spans="1:9" ht="25" customHeight="1">
      <c r="A10088" s="1"/>
      <c r="B10088" s="1">
        <v>440</v>
      </c>
      <c r="C10088" s="13" t="s">
        <v>50</v>
      </c>
      <c r="D10088" s="4">
        <v>45016</v>
      </c>
      <c r="E10088" s="4">
        <v>45037</v>
      </c>
      <c r="F10088" s="5">
        <v>7.2560334575520802</v>
      </c>
      <c r="G10088" s="5">
        <f>'PG facts'!E34</f>
        <v>8</v>
      </c>
      <c r="H10088" s="5">
        <f t="shared" si="314"/>
        <v>52.650021537115194</v>
      </c>
      <c r="I10088" s="5">
        <f t="shared" si="315"/>
        <v>58.048267660416641</v>
      </c>
    </row>
    <row r="10089" spans="1:9" ht="25" customHeight="1">
      <c r="A10089" s="1"/>
      <c r="B10089" s="1">
        <v>440</v>
      </c>
      <c r="C10089" s="13" t="s">
        <v>50</v>
      </c>
      <c r="D10089" s="4">
        <v>45107</v>
      </c>
      <c r="E10089" s="4">
        <v>45135</v>
      </c>
      <c r="F10089" s="5">
        <v>6.7723940234483804</v>
      </c>
      <c r="G10089" s="5">
        <f>'PG facts'!E41</f>
        <v>8</v>
      </c>
      <c r="H10089" s="5">
        <f t="shared" si="314"/>
        <v>45.865320808839343</v>
      </c>
      <c r="I10089" s="5">
        <f t="shared" si="315"/>
        <v>54.179152187587043</v>
      </c>
    </row>
    <row r="10090" spans="1:9" ht="25" customHeight="1">
      <c r="A10090" s="1"/>
      <c r="B10090" s="1">
        <v>440</v>
      </c>
      <c r="C10090" s="13" t="s">
        <v>50</v>
      </c>
      <c r="D10090" s="4">
        <v>45199</v>
      </c>
      <c r="E10090" s="4">
        <v>45217</v>
      </c>
      <c r="F10090" s="5">
        <v>7.0582272321790596</v>
      </c>
      <c r="G10090" s="5">
        <f>'PG facts'!E48</f>
        <v>7</v>
      </c>
      <c r="H10090" s="5">
        <f t="shared" si="314"/>
        <v>49.818571661074067</v>
      </c>
      <c r="I10090" s="5">
        <f t="shared" si="315"/>
        <v>49.40759062525342</v>
      </c>
    </row>
    <row r="10091" spans="1:9" ht="25" customHeight="1">
      <c r="A10091" s="1"/>
      <c r="B10091" s="1">
        <v>440</v>
      </c>
      <c r="C10091" s="13" t="s">
        <v>50</v>
      </c>
      <c r="D10091" s="4">
        <v>45291</v>
      </c>
      <c r="E10091" s="4">
        <v>45314</v>
      </c>
      <c r="F10091" s="5">
        <v>5.4935927157217845</v>
      </c>
      <c r="G10091" s="5">
        <f>'PG facts'!E55</f>
        <v>4</v>
      </c>
      <c r="H10091" s="5">
        <f t="shared" si="314"/>
        <v>30.179560926231453</v>
      </c>
      <c r="I10091" s="5">
        <f t="shared" si="315"/>
        <v>21.974370862887138</v>
      </c>
    </row>
    <row r="10092" spans="1:9" ht="25" customHeight="1">
      <c r="A10092" s="1"/>
      <c r="B10092" s="1">
        <v>440</v>
      </c>
      <c r="C10092" s="13" t="s">
        <v>50</v>
      </c>
      <c r="D10092" s="4">
        <v>45382</v>
      </c>
      <c r="E10092" s="4">
        <v>45401</v>
      </c>
      <c r="F10092" s="5">
        <v>4.2122165191533556</v>
      </c>
      <c r="G10092" s="5">
        <f>'PG facts'!E62</f>
        <v>4</v>
      </c>
      <c r="H10092" s="5">
        <f t="shared" si="314"/>
        <v>17.742768004228413</v>
      </c>
      <c r="I10092" s="5">
        <f t="shared" si="315"/>
        <v>16.848866076613422</v>
      </c>
    </row>
    <row r="10093" spans="1:9" ht="25" customHeight="1">
      <c r="A10093" s="1"/>
      <c r="B10093" s="1">
        <v>440</v>
      </c>
      <c r="C10093" s="13" t="s">
        <v>50</v>
      </c>
      <c r="D10093" s="4">
        <v>45473</v>
      </c>
      <c r="E10093" s="4">
        <v>45503</v>
      </c>
      <c r="F10093" s="5">
        <v>3.636809635836169</v>
      </c>
      <c r="G10093" s="5">
        <f>'PG facts'!E69</f>
        <v>3</v>
      </c>
      <c r="H10093" s="5">
        <f t="shared" si="314"/>
        <v>13.226384327310809</v>
      </c>
      <c r="I10093" s="5">
        <f t="shared" si="315"/>
        <v>10.910428907508507</v>
      </c>
    </row>
    <row r="10094" spans="1:9" ht="25" customHeight="1">
      <c r="A10094" s="1"/>
      <c r="B10094" s="1">
        <v>440</v>
      </c>
      <c r="C10094" s="13" t="s">
        <v>50</v>
      </c>
      <c r="D10094" s="4">
        <v>45565</v>
      </c>
      <c r="E10094" s="4">
        <v>45583</v>
      </c>
      <c r="F10094" s="5">
        <v>1.6547550061168037</v>
      </c>
      <c r="G10094" s="5">
        <f>'PG facts'!E76</f>
        <v>1</v>
      </c>
      <c r="H10094" s="5">
        <f t="shared" si="314"/>
        <v>2.7382141302686231</v>
      </c>
      <c r="I10094" s="5">
        <f t="shared" si="315"/>
        <v>1.6547550061168037</v>
      </c>
    </row>
    <row r="10095" spans="1:9" ht="25" customHeight="1">
      <c r="A10095" s="1"/>
      <c r="B10095" s="1">
        <v>440</v>
      </c>
      <c r="C10095" s="13" t="s">
        <v>50</v>
      </c>
      <c r="D10095" s="4">
        <v>45657</v>
      </c>
      <c r="E10095" s="4">
        <v>45679</v>
      </c>
      <c r="F10095" s="5">
        <v>0.37330111522773102</v>
      </c>
      <c r="G10095" s="5">
        <f>'PG facts'!E83</f>
        <v>2</v>
      </c>
      <c r="H10095" s="5">
        <f t="shared" si="314"/>
        <v>0.13935372263026771</v>
      </c>
      <c r="I10095" s="5">
        <f t="shared" si="315"/>
        <v>0.74660223045546203</v>
      </c>
    </row>
    <row r="10096" spans="1:9" ht="25" customHeight="1">
      <c r="A10096" s="1"/>
      <c r="B10096" s="1">
        <v>440</v>
      </c>
      <c r="C10096" s="13" t="s">
        <v>50</v>
      </c>
      <c r="D10096" s="4">
        <v>45747</v>
      </c>
      <c r="E10096" s="4">
        <v>45771</v>
      </c>
      <c r="F10096" s="5">
        <v>0.34106845677743802</v>
      </c>
      <c r="G10096" s="5">
        <f>'PG facts'!E90</f>
        <v>3</v>
      </c>
      <c r="H10096" s="5">
        <f t="shared" si="314"/>
        <v>0.11632769220854311</v>
      </c>
      <c r="I10096" s="5">
        <f t="shared" si="315"/>
        <v>1.0232053703323141</v>
      </c>
    </row>
    <row r="10097" spans="1:9" ht="25" customHeight="1">
      <c r="A10097" s="1"/>
      <c r="B10097" s="1">
        <v>440</v>
      </c>
      <c r="C10097" s="13" t="s">
        <v>50</v>
      </c>
      <c r="D10097" s="4">
        <v>45838</v>
      </c>
      <c r="E10097" s="4">
        <v>45867</v>
      </c>
      <c r="F10097" s="5">
        <v>0.23594619830289432</v>
      </c>
      <c r="G10097" s="5">
        <f>'PG facts'!E97</f>
        <v>1</v>
      </c>
      <c r="H10097" s="5">
        <f t="shared" si="314"/>
        <v>5.5670608493588729E-2</v>
      </c>
      <c r="I10097" s="5">
        <f t="shared" si="315"/>
        <v>0.23594619830289432</v>
      </c>
    </row>
    <row r="10098" spans="1:9" ht="25" customHeight="1">
      <c r="A10098" s="1"/>
      <c r="B10098" s="1">
        <v>440</v>
      </c>
      <c r="C10098" s="13" t="s">
        <v>50</v>
      </c>
      <c r="D10098" s="4">
        <v>45930</v>
      </c>
      <c r="E10098" s="4">
        <v>45954</v>
      </c>
      <c r="F10098" s="5">
        <v>0.50578250048436413</v>
      </c>
      <c r="G10098" s="5">
        <f>'PG facts'!E104</f>
        <v>2</v>
      </c>
      <c r="H10098" s="5">
        <f t="shared" si="314"/>
        <v>0.25581593779621581</v>
      </c>
      <c r="I10098" s="5">
        <f t="shared" si="315"/>
        <v>1.0115650009687283</v>
      </c>
    </row>
    <row r="10099" spans="1:9" ht="25" customHeight="1">
      <c r="A10099" s="1"/>
      <c r="B10099" s="1">
        <v>440</v>
      </c>
      <c r="C10099" s="13" t="s">
        <v>50</v>
      </c>
      <c r="D10099" s="4">
        <v>46022</v>
      </c>
      <c r="E10099" s="4">
        <v>46045</v>
      </c>
      <c r="F10099" s="5">
        <v>1.0082264270475205</v>
      </c>
      <c r="G10099" s="5">
        <f>'PG facts'!E111</f>
        <v>2</v>
      </c>
      <c r="H10099" s="5">
        <f t="shared" si="314"/>
        <v>1.0165205281970093</v>
      </c>
      <c r="I10099" s="5">
        <f t="shared" si="315"/>
        <v>2.016452854095041</v>
      </c>
    </row>
    <row r="10100" spans="1:9" ht="25" customHeight="1">
      <c r="A10100" s="1"/>
      <c r="B10100" s="1">
        <v>441</v>
      </c>
      <c r="C10100" s="13" t="s">
        <v>47</v>
      </c>
      <c r="D10100" s="4">
        <v>44651</v>
      </c>
      <c r="E10100" s="4">
        <v>44671</v>
      </c>
      <c r="F10100" s="5">
        <v>1.0280001916822323</v>
      </c>
      <c r="G10100" s="5">
        <f>'PG facts'!E7</f>
        <v>6</v>
      </c>
      <c r="H10100" s="5">
        <f t="shared" si="314"/>
        <v>1.0567843940987065</v>
      </c>
      <c r="I10100" s="5">
        <f t="shared" si="315"/>
        <v>6.168001150093394</v>
      </c>
    </row>
    <row r="10101" spans="1:9" ht="25" customHeight="1">
      <c r="A10101" s="1"/>
      <c r="B10101" s="1">
        <v>441</v>
      </c>
      <c r="C10101" s="13" t="s">
        <v>47</v>
      </c>
      <c r="D10101" s="4">
        <v>44742</v>
      </c>
      <c r="E10101" s="4">
        <v>44771</v>
      </c>
      <c r="F10101" s="5">
        <v>2.9122729416084958</v>
      </c>
      <c r="G10101" s="5">
        <f>'PG facts'!E14</f>
        <v>6</v>
      </c>
      <c r="H10101" s="5">
        <f t="shared" si="314"/>
        <v>8.4813336864250015</v>
      </c>
      <c r="I10101" s="5">
        <f t="shared" si="315"/>
        <v>17.473637649650975</v>
      </c>
    </row>
    <row r="10102" spans="1:9" ht="25" customHeight="1">
      <c r="A10102" s="1"/>
      <c r="B10102" s="1">
        <v>441</v>
      </c>
      <c r="C10102" s="13" t="s">
        <v>47</v>
      </c>
      <c r="D10102" s="4">
        <v>44834</v>
      </c>
      <c r="E10102" s="4">
        <v>44853</v>
      </c>
      <c r="F10102" s="5">
        <v>5.8502773415310516</v>
      </c>
      <c r="G10102" s="5">
        <f>'PG facts'!E21</f>
        <v>8</v>
      </c>
      <c r="H10102" s="5">
        <f t="shared" si="314"/>
        <v>34.225744972831627</v>
      </c>
      <c r="I10102" s="5">
        <f t="shared" si="315"/>
        <v>46.802218732248413</v>
      </c>
    </row>
    <row r="10103" spans="1:9" ht="25" customHeight="1">
      <c r="A10103" s="1"/>
      <c r="B10103" s="1">
        <v>441</v>
      </c>
      <c r="C10103" s="13" t="s">
        <v>47</v>
      </c>
      <c r="D10103" s="4">
        <v>44926</v>
      </c>
      <c r="E10103" s="4">
        <v>44945</v>
      </c>
      <c r="F10103" s="5">
        <v>7.2560334575520802</v>
      </c>
      <c r="G10103" s="5">
        <f>'PG facts'!E28</f>
        <v>11</v>
      </c>
      <c r="H10103" s="5">
        <f t="shared" si="314"/>
        <v>52.650021537115194</v>
      </c>
      <c r="I10103" s="5">
        <f t="shared" si="315"/>
        <v>79.816368033072877</v>
      </c>
    </row>
    <row r="10104" spans="1:9" ht="25" customHeight="1">
      <c r="A10104" s="1"/>
      <c r="B10104" s="1">
        <v>441</v>
      </c>
      <c r="C10104" s="13" t="s">
        <v>47</v>
      </c>
      <c r="D10104" s="4">
        <v>45016</v>
      </c>
      <c r="E10104" s="4">
        <v>45037</v>
      </c>
      <c r="F10104" s="5">
        <v>6.7723940234483804</v>
      </c>
      <c r="G10104" s="5">
        <f>'PG facts'!E35</f>
        <v>10</v>
      </c>
      <c r="H10104" s="5">
        <f t="shared" si="314"/>
        <v>45.865320808839343</v>
      </c>
      <c r="I10104" s="5">
        <f t="shared" si="315"/>
        <v>67.723940234483806</v>
      </c>
    </row>
    <row r="10105" spans="1:9" ht="25" customHeight="1">
      <c r="A10105" s="1"/>
      <c r="B10105" s="1">
        <v>441</v>
      </c>
      <c r="C10105" s="13" t="s">
        <v>47</v>
      </c>
      <c r="D10105" s="4">
        <v>45107</v>
      </c>
      <c r="E10105" s="4">
        <v>45135</v>
      </c>
      <c r="F10105" s="5">
        <v>7.0582272321790596</v>
      </c>
      <c r="G10105" s="5">
        <f>'PG facts'!E42</f>
        <v>9</v>
      </c>
      <c r="H10105" s="5">
        <f t="shared" si="314"/>
        <v>49.818571661074067</v>
      </c>
      <c r="I10105" s="5">
        <f t="shared" si="315"/>
        <v>63.524045089611533</v>
      </c>
    </row>
    <row r="10106" spans="1:9" ht="25" customHeight="1">
      <c r="A10106" s="1"/>
      <c r="B10106" s="1">
        <v>441</v>
      </c>
      <c r="C10106" s="13" t="s">
        <v>47</v>
      </c>
      <c r="D10106" s="4">
        <v>45199</v>
      </c>
      <c r="E10106" s="4">
        <v>45217</v>
      </c>
      <c r="F10106" s="5">
        <v>5.4935927157217845</v>
      </c>
      <c r="G10106" s="5">
        <f>'PG facts'!E49</f>
        <v>9</v>
      </c>
      <c r="H10106" s="5">
        <f t="shared" si="314"/>
        <v>30.179560926231453</v>
      </c>
      <c r="I10106" s="5">
        <f t="shared" si="315"/>
        <v>49.442334441496058</v>
      </c>
    </row>
    <row r="10107" spans="1:9" ht="25" customHeight="1">
      <c r="A10107" s="1"/>
      <c r="B10107" s="1">
        <v>441</v>
      </c>
      <c r="C10107" s="13" t="s">
        <v>47</v>
      </c>
      <c r="D10107" s="4">
        <v>45291</v>
      </c>
      <c r="E10107" s="4">
        <v>45314</v>
      </c>
      <c r="F10107" s="5">
        <v>4.2122165191533556</v>
      </c>
      <c r="G10107" s="5">
        <f>'PG facts'!E56</f>
        <v>7</v>
      </c>
      <c r="H10107" s="5">
        <f t="shared" si="314"/>
        <v>17.742768004228413</v>
      </c>
      <c r="I10107" s="5">
        <f t="shared" si="315"/>
        <v>29.48551563407349</v>
      </c>
    </row>
    <row r="10108" spans="1:9" ht="25" customHeight="1">
      <c r="A10108" s="1"/>
      <c r="B10108" s="1">
        <v>441</v>
      </c>
      <c r="C10108" s="13" t="s">
        <v>47</v>
      </c>
      <c r="D10108" s="4">
        <v>45382</v>
      </c>
      <c r="E10108" s="4">
        <v>45401</v>
      </c>
      <c r="F10108" s="5">
        <v>3.636809635836169</v>
      </c>
      <c r="G10108" s="5">
        <f>'PG facts'!E63</f>
        <v>10</v>
      </c>
      <c r="H10108" s="5">
        <f t="shared" si="314"/>
        <v>13.226384327310809</v>
      </c>
      <c r="I10108" s="5">
        <f t="shared" si="315"/>
        <v>36.36809635836169</v>
      </c>
    </row>
    <row r="10109" spans="1:9" ht="25" customHeight="1">
      <c r="A10109" s="1"/>
      <c r="B10109" s="1">
        <v>441</v>
      </c>
      <c r="C10109" s="13" t="s">
        <v>47</v>
      </c>
      <c r="D10109" s="4">
        <v>45473</v>
      </c>
      <c r="E10109" s="4">
        <v>45503</v>
      </c>
      <c r="F10109" s="5">
        <v>1.6547550061168037</v>
      </c>
      <c r="G10109" s="5">
        <f>'PG facts'!E70</f>
        <v>5</v>
      </c>
      <c r="H10109" s="5">
        <f t="shared" si="314"/>
        <v>2.7382141302686231</v>
      </c>
      <c r="I10109" s="5">
        <f t="shared" si="315"/>
        <v>8.2737750305840194</v>
      </c>
    </row>
    <row r="10110" spans="1:9" ht="25" customHeight="1">
      <c r="A10110" s="1"/>
      <c r="B10110" s="1">
        <v>441</v>
      </c>
      <c r="C10110" s="13" t="s">
        <v>47</v>
      </c>
      <c r="D10110" s="4">
        <v>45565</v>
      </c>
      <c r="E10110" s="4">
        <v>45583</v>
      </c>
      <c r="F10110" s="5">
        <v>0.37330111522773102</v>
      </c>
      <c r="G10110" s="5">
        <f>'PG facts'!E77</f>
        <v>1</v>
      </c>
      <c r="H10110" s="5">
        <f t="shared" si="314"/>
        <v>0.13935372263026771</v>
      </c>
      <c r="I10110" s="5">
        <f t="shared" si="315"/>
        <v>0.37330111522773102</v>
      </c>
    </row>
    <row r="10111" spans="1:9" ht="25" customHeight="1">
      <c r="A10111" s="1"/>
      <c r="B10111" s="1">
        <v>441</v>
      </c>
      <c r="C10111" s="13" t="s">
        <v>47</v>
      </c>
      <c r="D10111" s="4">
        <v>45657</v>
      </c>
      <c r="E10111" s="4">
        <v>45679</v>
      </c>
      <c r="F10111" s="5">
        <v>0.34106845677743802</v>
      </c>
      <c r="G10111" s="5">
        <f>'PG facts'!E84</f>
        <v>1</v>
      </c>
      <c r="H10111" s="5">
        <f t="shared" si="314"/>
        <v>0.11632769220854311</v>
      </c>
      <c r="I10111" s="5">
        <f t="shared" si="315"/>
        <v>0.34106845677743802</v>
      </c>
    </row>
    <row r="10112" spans="1:9" ht="25" customHeight="1">
      <c r="A10112" s="1"/>
      <c r="B10112" s="1">
        <v>441</v>
      </c>
      <c r="C10112" s="13" t="s">
        <v>47</v>
      </c>
      <c r="D10112" s="4">
        <v>45747</v>
      </c>
      <c r="E10112" s="4">
        <v>45771</v>
      </c>
      <c r="F10112" s="5">
        <v>0.23594619830289432</v>
      </c>
      <c r="G10112" s="5">
        <f>'PG facts'!E91</f>
        <v>2</v>
      </c>
      <c r="H10112" s="5">
        <f t="shared" si="314"/>
        <v>5.5670608493588729E-2</v>
      </c>
      <c r="I10112" s="5">
        <f t="shared" si="315"/>
        <v>0.47189239660578863</v>
      </c>
    </row>
    <row r="10113" spans="1:9" ht="25" customHeight="1">
      <c r="A10113" s="1"/>
      <c r="B10113" s="1">
        <v>441</v>
      </c>
      <c r="C10113" s="13" t="s">
        <v>47</v>
      </c>
      <c r="D10113" s="4">
        <v>45838</v>
      </c>
      <c r="E10113" s="4">
        <v>45867</v>
      </c>
      <c r="F10113" s="5">
        <v>0.50578250048436413</v>
      </c>
      <c r="G10113" s="5">
        <f>'PG facts'!E98</f>
        <v>4</v>
      </c>
      <c r="H10113" s="5">
        <f t="shared" si="314"/>
        <v>0.25581593779621581</v>
      </c>
      <c r="I10113" s="5">
        <f t="shared" si="315"/>
        <v>2.0231300019374565</v>
      </c>
    </row>
    <row r="10114" spans="1:9" ht="25" customHeight="1">
      <c r="A10114" s="1"/>
      <c r="B10114" s="1">
        <v>441</v>
      </c>
      <c r="C10114" s="13" t="s">
        <v>47</v>
      </c>
      <c r="D10114" s="4">
        <v>45930</v>
      </c>
      <c r="E10114" s="4">
        <v>45954</v>
      </c>
      <c r="F10114" s="5">
        <v>1.0082264270475205</v>
      </c>
      <c r="G10114" s="5">
        <f>'PG facts'!E105</f>
        <v>4</v>
      </c>
      <c r="H10114" s="5">
        <f t="shared" si="314"/>
        <v>1.0165205281970093</v>
      </c>
      <c r="I10114" s="5">
        <f t="shared" si="315"/>
        <v>4.0329057081900821</v>
      </c>
    </row>
    <row r="10115" spans="1:9" ht="25" customHeight="1">
      <c r="A10115" s="1"/>
      <c r="B10115" s="1">
        <v>441</v>
      </c>
      <c r="C10115" s="13" t="s">
        <v>50</v>
      </c>
      <c r="D10115" s="4">
        <v>44742</v>
      </c>
      <c r="E10115" s="4">
        <v>44771</v>
      </c>
      <c r="F10115" s="5">
        <v>1.0280001916822323</v>
      </c>
      <c r="G10115" s="5">
        <f>'PG facts'!E14</f>
        <v>6</v>
      </c>
      <c r="H10115" s="5">
        <f t="shared" si="314"/>
        <v>1.0567843940987065</v>
      </c>
      <c r="I10115" s="5">
        <f t="shared" si="315"/>
        <v>6.168001150093394</v>
      </c>
    </row>
    <row r="10116" spans="1:9" ht="25" customHeight="1">
      <c r="A10116" s="1"/>
      <c r="B10116" s="1">
        <v>441</v>
      </c>
      <c r="C10116" s="13" t="s">
        <v>50</v>
      </c>
      <c r="D10116" s="4">
        <v>44834</v>
      </c>
      <c r="E10116" s="4">
        <v>44853</v>
      </c>
      <c r="F10116" s="5">
        <v>2.9122729416084958</v>
      </c>
      <c r="G10116" s="5">
        <f>'PG facts'!E21</f>
        <v>8</v>
      </c>
      <c r="H10116" s="5">
        <f t="shared" si="314"/>
        <v>8.4813336864250015</v>
      </c>
      <c r="I10116" s="5">
        <f t="shared" si="315"/>
        <v>23.298183532867967</v>
      </c>
    </row>
    <row r="10117" spans="1:9" ht="25" customHeight="1">
      <c r="A10117" s="1"/>
      <c r="B10117" s="1">
        <v>441</v>
      </c>
      <c r="C10117" s="13" t="s">
        <v>50</v>
      </c>
      <c r="D10117" s="4">
        <v>44926</v>
      </c>
      <c r="E10117" s="4">
        <v>44945</v>
      </c>
      <c r="F10117" s="5">
        <v>5.8502773415310516</v>
      </c>
      <c r="G10117" s="5">
        <f>'PG facts'!E28</f>
        <v>11</v>
      </c>
      <c r="H10117" s="5">
        <f t="shared" si="314"/>
        <v>34.225744972831627</v>
      </c>
      <c r="I10117" s="5">
        <f t="shared" si="315"/>
        <v>64.353050756841569</v>
      </c>
    </row>
    <row r="10118" spans="1:9" ht="25" customHeight="1">
      <c r="A10118" s="1"/>
      <c r="B10118" s="1">
        <v>441</v>
      </c>
      <c r="C10118" s="13" t="s">
        <v>50</v>
      </c>
      <c r="D10118" s="4">
        <v>45016</v>
      </c>
      <c r="E10118" s="4">
        <v>45037</v>
      </c>
      <c r="F10118" s="5">
        <v>7.2560334575520802</v>
      </c>
      <c r="G10118" s="5">
        <f>'PG facts'!E35</f>
        <v>10</v>
      </c>
      <c r="H10118" s="5">
        <f t="shared" ref="H10118:H10181" si="316">F10118^2</f>
        <v>52.650021537115194</v>
      </c>
      <c r="I10118" s="5">
        <f t="shared" ref="I10118:I10181" si="317">F10118*G10118</f>
        <v>72.560334575520798</v>
      </c>
    </row>
    <row r="10119" spans="1:9" ht="25" customHeight="1">
      <c r="A10119" s="1"/>
      <c r="B10119" s="1">
        <v>441</v>
      </c>
      <c r="C10119" s="13" t="s">
        <v>50</v>
      </c>
      <c r="D10119" s="4">
        <v>45107</v>
      </c>
      <c r="E10119" s="4">
        <v>45135</v>
      </c>
      <c r="F10119" s="5">
        <v>6.7723940234483804</v>
      </c>
      <c r="G10119" s="5">
        <f>'PG facts'!E42</f>
        <v>9</v>
      </c>
      <c r="H10119" s="5">
        <f t="shared" si="316"/>
        <v>45.865320808839343</v>
      </c>
      <c r="I10119" s="5">
        <f t="shared" si="317"/>
        <v>60.951546211035421</v>
      </c>
    </row>
    <row r="10120" spans="1:9" ht="25" customHeight="1">
      <c r="A10120" s="1"/>
      <c r="B10120" s="1">
        <v>441</v>
      </c>
      <c r="C10120" s="13" t="s">
        <v>50</v>
      </c>
      <c r="D10120" s="4">
        <v>45199</v>
      </c>
      <c r="E10120" s="4">
        <v>45217</v>
      </c>
      <c r="F10120" s="5">
        <v>7.0582272321790596</v>
      </c>
      <c r="G10120" s="5">
        <f>'PG facts'!E49</f>
        <v>9</v>
      </c>
      <c r="H10120" s="5">
        <f t="shared" si="316"/>
        <v>49.818571661074067</v>
      </c>
      <c r="I10120" s="5">
        <f t="shared" si="317"/>
        <v>63.524045089611533</v>
      </c>
    </row>
    <row r="10121" spans="1:9" ht="25" customHeight="1">
      <c r="A10121" s="1"/>
      <c r="B10121" s="1">
        <v>441</v>
      </c>
      <c r="C10121" s="13" t="s">
        <v>50</v>
      </c>
      <c r="D10121" s="4">
        <v>45291</v>
      </c>
      <c r="E10121" s="4">
        <v>45314</v>
      </c>
      <c r="F10121" s="5">
        <v>5.4935927157217845</v>
      </c>
      <c r="G10121" s="5">
        <f>'PG facts'!E56</f>
        <v>7</v>
      </c>
      <c r="H10121" s="5">
        <f t="shared" si="316"/>
        <v>30.179560926231453</v>
      </c>
      <c r="I10121" s="5">
        <f t="shared" si="317"/>
        <v>38.455149010052494</v>
      </c>
    </row>
    <row r="10122" spans="1:9" ht="25" customHeight="1">
      <c r="A10122" s="1"/>
      <c r="B10122" s="1">
        <v>441</v>
      </c>
      <c r="C10122" s="13" t="s">
        <v>50</v>
      </c>
      <c r="D10122" s="4">
        <v>45382</v>
      </c>
      <c r="E10122" s="4">
        <v>45401</v>
      </c>
      <c r="F10122" s="5">
        <v>4.2122165191533556</v>
      </c>
      <c r="G10122" s="5">
        <f>'PG facts'!E63</f>
        <v>10</v>
      </c>
      <c r="H10122" s="5">
        <f t="shared" si="316"/>
        <v>17.742768004228413</v>
      </c>
      <c r="I10122" s="5">
        <f t="shared" si="317"/>
        <v>42.122165191533554</v>
      </c>
    </row>
    <row r="10123" spans="1:9" ht="25" customHeight="1">
      <c r="A10123" s="1"/>
      <c r="B10123" s="1">
        <v>441</v>
      </c>
      <c r="C10123" s="13" t="s">
        <v>50</v>
      </c>
      <c r="D10123" s="4">
        <v>45473</v>
      </c>
      <c r="E10123" s="4">
        <v>45503</v>
      </c>
      <c r="F10123" s="5">
        <v>3.636809635836169</v>
      </c>
      <c r="G10123" s="5">
        <f>'PG facts'!E70</f>
        <v>5</v>
      </c>
      <c r="H10123" s="5">
        <f t="shared" si="316"/>
        <v>13.226384327310809</v>
      </c>
      <c r="I10123" s="5">
        <f t="shared" si="317"/>
        <v>18.184048179180845</v>
      </c>
    </row>
    <row r="10124" spans="1:9" ht="25" customHeight="1">
      <c r="A10124" s="1"/>
      <c r="B10124" s="1">
        <v>441</v>
      </c>
      <c r="C10124" s="13" t="s">
        <v>50</v>
      </c>
      <c r="D10124" s="4">
        <v>45565</v>
      </c>
      <c r="E10124" s="4">
        <v>45583</v>
      </c>
      <c r="F10124" s="5">
        <v>1.6547550061168037</v>
      </c>
      <c r="G10124" s="5">
        <f>'PG facts'!E77</f>
        <v>1</v>
      </c>
      <c r="H10124" s="5">
        <f t="shared" si="316"/>
        <v>2.7382141302686231</v>
      </c>
      <c r="I10124" s="5">
        <f t="shared" si="317"/>
        <v>1.6547550061168037</v>
      </c>
    </row>
    <row r="10125" spans="1:9" ht="25" customHeight="1">
      <c r="A10125" s="1"/>
      <c r="B10125" s="1">
        <v>441</v>
      </c>
      <c r="C10125" s="13" t="s">
        <v>50</v>
      </c>
      <c r="D10125" s="4">
        <v>45657</v>
      </c>
      <c r="E10125" s="4">
        <v>45679</v>
      </c>
      <c r="F10125" s="5">
        <v>0.37330111522773102</v>
      </c>
      <c r="G10125" s="5">
        <f>'PG facts'!E84</f>
        <v>1</v>
      </c>
      <c r="H10125" s="5">
        <f t="shared" si="316"/>
        <v>0.13935372263026771</v>
      </c>
      <c r="I10125" s="5">
        <f t="shared" si="317"/>
        <v>0.37330111522773102</v>
      </c>
    </row>
    <row r="10126" spans="1:9" ht="25" customHeight="1">
      <c r="A10126" s="1"/>
      <c r="B10126" s="1">
        <v>441</v>
      </c>
      <c r="C10126" s="13" t="s">
        <v>50</v>
      </c>
      <c r="D10126" s="4">
        <v>45747</v>
      </c>
      <c r="E10126" s="4">
        <v>45771</v>
      </c>
      <c r="F10126" s="5">
        <v>0.34106845677743802</v>
      </c>
      <c r="G10126" s="5">
        <f>'PG facts'!E91</f>
        <v>2</v>
      </c>
      <c r="H10126" s="5">
        <f t="shared" si="316"/>
        <v>0.11632769220854311</v>
      </c>
      <c r="I10126" s="5">
        <f t="shared" si="317"/>
        <v>0.68213691355487605</v>
      </c>
    </row>
    <row r="10127" spans="1:9" ht="25" customHeight="1">
      <c r="A10127" s="1"/>
      <c r="B10127" s="1">
        <v>441</v>
      </c>
      <c r="C10127" s="13" t="s">
        <v>50</v>
      </c>
      <c r="D10127" s="4">
        <v>45838</v>
      </c>
      <c r="E10127" s="4">
        <v>45867</v>
      </c>
      <c r="F10127" s="5">
        <v>0.23594619830289432</v>
      </c>
      <c r="G10127" s="5">
        <f>'PG facts'!E98</f>
        <v>4</v>
      </c>
      <c r="H10127" s="5">
        <f t="shared" si="316"/>
        <v>5.5670608493588729E-2</v>
      </c>
      <c r="I10127" s="5">
        <f t="shared" si="317"/>
        <v>0.94378479321157727</v>
      </c>
    </row>
    <row r="10128" spans="1:9" ht="25" customHeight="1">
      <c r="A10128" s="1"/>
      <c r="B10128" s="1">
        <v>441</v>
      </c>
      <c r="C10128" s="13" t="s">
        <v>50</v>
      </c>
      <c r="D10128" s="4">
        <v>45930</v>
      </c>
      <c r="E10128" s="4">
        <v>45954</v>
      </c>
      <c r="F10128" s="5">
        <v>0.50578250048436413</v>
      </c>
      <c r="G10128" s="5">
        <f>'PG facts'!E105</f>
        <v>4</v>
      </c>
      <c r="H10128" s="5">
        <f t="shared" si="316"/>
        <v>0.25581593779621581</v>
      </c>
      <c r="I10128" s="5">
        <f t="shared" si="317"/>
        <v>2.0231300019374565</v>
      </c>
    </row>
    <row r="10129" spans="1:9" ht="25" customHeight="1">
      <c r="A10129" s="1"/>
      <c r="B10129" s="1">
        <v>442</v>
      </c>
      <c r="C10129" s="13" t="s">
        <v>47</v>
      </c>
      <c r="D10129" s="4">
        <v>44651</v>
      </c>
      <c r="E10129" s="4">
        <v>44671</v>
      </c>
      <c r="F10129" s="5">
        <v>1.0280001916822323</v>
      </c>
      <c r="G10129" s="5">
        <f>'PG facts'!E7</f>
        <v>6</v>
      </c>
      <c r="H10129" s="5">
        <f t="shared" si="316"/>
        <v>1.0567843940987065</v>
      </c>
      <c r="I10129" s="5">
        <f t="shared" si="317"/>
        <v>6.168001150093394</v>
      </c>
    </row>
    <row r="10130" spans="1:9" ht="25" customHeight="1">
      <c r="A10130" s="1"/>
      <c r="B10130" s="1">
        <v>442</v>
      </c>
      <c r="C10130" s="13" t="s">
        <v>47</v>
      </c>
      <c r="D10130" s="4">
        <v>44742</v>
      </c>
      <c r="E10130" s="4">
        <v>44771</v>
      </c>
      <c r="F10130" s="5">
        <v>2.9122729416084958</v>
      </c>
      <c r="G10130" s="5">
        <f>'PG facts'!E14</f>
        <v>6</v>
      </c>
      <c r="H10130" s="5">
        <f t="shared" si="316"/>
        <v>8.4813336864250015</v>
      </c>
      <c r="I10130" s="5">
        <f t="shared" si="317"/>
        <v>17.473637649650975</v>
      </c>
    </row>
    <row r="10131" spans="1:9" ht="25" customHeight="1">
      <c r="A10131" s="1"/>
      <c r="B10131" s="1">
        <v>442</v>
      </c>
      <c r="C10131" s="13" t="s">
        <v>47</v>
      </c>
      <c r="D10131" s="4">
        <v>44834</v>
      </c>
      <c r="E10131" s="4">
        <v>44853</v>
      </c>
      <c r="F10131" s="5">
        <v>5.8502773415310516</v>
      </c>
      <c r="G10131" s="5">
        <f>'PG facts'!E21</f>
        <v>8</v>
      </c>
      <c r="H10131" s="5">
        <f t="shared" si="316"/>
        <v>34.225744972831627</v>
      </c>
      <c r="I10131" s="5">
        <f t="shared" si="317"/>
        <v>46.802218732248413</v>
      </c>
    </row>
    <row r="10132" spans="1:9" ht="25" customHeight="1">
      <c r="A10132" s="1"/>
      <c r="B10132" s="1">
        <v>442</v>
      </c>
      <c r="C10132" s="13" t="s">
        <v>47</v>
      </c>
      <c r="D10132" s="4">
        <v>44926</v>
      </c>
      <c r="E10132" s="4">
        <v>44945</v>
      </c>
      <c r="F10132" s="5">
        <v>7.2560334575520802</v>
      </c>
      <c r="G10132" s="5">
        <f>'PG facts'!E28</f>
        <v>11</v>
      </c>
      <c r="H10132" s="5">
        <f t="shared" si="316"/>
        <v>52.650021537115194</v>
      </c>
      <c r="I10132" s="5">
        <f t="shared" si="317"/>
        <v>79.816368033072877</v>
      </c>
    </row>
    <row r="10133" spans="1:9" ht="25" customHeight="1">
      <c r="A10133" s="1"/>
      <c r="B10133" s="1">
        <v>442</v>
      </c>
      <c r="C10133" s="13" t="s">
        <v>47</v>
      </c>
      <c r="D10133" s="4">
        <v>45016</v>
      </c>
      <c r="E10133" s="4">
        <v>45037</v>
      </c>
      <c r="F10133" s="5">
        <v>6.7723940234483804</v>
      </c>
      <c r="G10133" s="5">
        <f>'PG facts'!E35</f>
        <v>10</v>
      </c>
      <c r="H10133" s="5">
        <f t="shared" si="316"/>
        <v>45.865320808839343</v>
      </c>
      <c r="I10133" s="5">
        <f t="shared" si="317"/>
        <v>67.723940234483806</v>
      </c>
    </row>
    <row r="10134" spans="1:9" ht="25" customHeight="1">
      <c r="A10134" s="1"/>
      <c r="B10134" s="1">
        <v>442</v>
      </c>
      <c r="C10134" s="13" t="s">
        <v>47</v>
      </c>
      <c r="D10134" s="4">
        <v>45107</v>
      </c>
      <c r="E10134" s="4">
        <v>45135</v>
      </c>
      <c r="F10134" s="5">
        <v>7.0582272321790596</v>
      </c>
      <c r="G10134" s="5">
        <f>'PG facts'!E42</f>
        <v>9</v>
      </c>
      <c r="H10134" s="5">
        <f t="shared" si="316"/>
        <v>49.818571661074067</v>
      </c>
      <c r="I10134" s="5">
        <f t="shared" si="317"/>
        <v>63.524045089611533</v>
      </c>
    </row>
    <row r="10135" spans="1:9" ht="25" customHeight="1">
      <c r="A10135" s="1"/>
      <c r="B10135" s="1">
        <v>442</v>
      </c>
      <c r="C10135" s="13" t="s">
        <v>47</v>
      </c>
      <c r="D10135" s="4">
        <v>45199</v>
      </c>
      <c r="E10135" s="4">
        <v>45217</v>
      </c>
      <c r="F10135" s="5">
        <v>5.4935927157217845</v>
      </c>
      <c r="G10135" s="5">
        <f>'PG facts'!E49</f>
        <v>9</v>
      </c>
      <c r="H10135" s="5">
        <f t="shared" si="316"/>
        <v>30.179560926231453</v>
      </c>
      <c r="I10135" s="5">
        <f t="shared" si="317"/>
        <v>49.442334441496058</v>
      </c>
    </row>
    <row r="10136" spans="1:9" ht="25" customHeight="1">
      <c r="A10136" s="1"/>
      <c r="B10136" s="1">
        <v>442</v>
      </c>
      <c r="C10136" s="13" t="s">
        <v>47</v>
      </c>
      <c r="D10136" s="4">
        <v>45291</v>
      </c>
      <c r="E10136" s="4">
        <v>45314</v>
      </c>
      <c r="F10136" s="5">
        <v>4.2122165191533556</v>
      </c>
      <c r="G10136" s="5">
        <f>'PG facts'!E56</f>
        <v>7</v>
      </c>
      <c r="H10136" s="5">
        <f t="shared" si="316"/>
        <v>17.742768004228413</v>
      </c>
      <c r="I10136" s="5">
        <f t="shared" si="317"/>
        <v>29.48551563407349</v>
      </c>
    </row>
    <row r="10137" spans="1:9" ht="25" customHeight="1">
      <c r="A10137" s="1"/>
      <c r="B10137" s="1">
        <v>442</v>
      </c>
      <c r="C10137" s="13" t="s">
        <v>47</v>
      </c>
      <c r="D10137" s="4">
        <v>45382</v>
      </c>
      <c r="E10137" s="4">
        <v>45401</v>
      </c>
      <c r="F10137" s="5">
        <v>3.636809635836169</v>
      </c>
      <c r="G10137" s="5">
        <f>'PG facts'!E63</f>
        <v>10</v>
      </c>
      <c r="H10137" s="5">
        <f t="shared" si="316"/>
        <v>13.226384327310809</v>
      </c>
      <c r="I10137" s="5">
        <f t="shared" si="317"/>
        <v>36.36809635836169</v>
      </c>
    </row>
    <row r="10138" spans="1:9" ht="25" customHeight="1">
      <c r="A10138" s="1"/>
      <c r="B10138" s="1">
        <v>442</v>
      </c>
      <c r="C10138" s="13" t="s">
        <v>47</v>
      </c>
      <c r="D10138" s="4">
        <v>45473</v>
      </c>
      <c r="E10138" s="4">
        <v>45503</v>
      </c>
      <c r="F10138" s="5">
        <v>1.6547550061168037</v>
      </c>
      <c r="G10138" s="5">
        <f>'PG facts'!E70</f>
        <v>5</v>
      </c>
      <c r="H10138" s="5">
        <f t="shared" si="316"/>
        <v>2.7382141302686231</v>
      </c>
      <c r="I10138" s="5">
        <f t="shared" si="317"/>
        <v>8.2737750305840194</v>
      </c>
    </row>
    <row r="10139" spans="1:9" ht="25" customHeight="1">
      <c r="A10139" s="1"/>
      <c r="B10139" s="1">
        <v>442</v>
      </c>
      <c r="C10139" s="13" t="s">
        <v>47</v>
      </c>
      <c r="D10139" s="4">
        <v>45565</v>
      </c>
      <c r="E10139" s="4">
        <v>45583</v>
      </c>
      <c r="F10139" s="5">
        <v>0.37330111522773102</v>
      </c>
      <c r="G10139" s="5">
        <f>'PG facts'!E77</f>
        <v>1</v>
      </c>
      <c r="H10139" s="5">
        <f t="shared" si="316"/>
        <v>0.13935372263026771</v>
      </c>
      <c r="I10139" s="5">
        <f t="shared" si="317"/>
        <v>0.37330111522773102</v>
      </c>
    </row>
    <row r="10140" spans="1:9" ht="25" customHeight="1">
      <c r="A10140" s="1"/>
      <c r="B10140" s="1">
        <v>442</v>
      </c>
      <c r="C10140" s="13" t="s">
        <v>47</v>
      </c>
      <c r="D10140" s="4">
        <v>45657</v>
      </c>
      <c r="E10140" s="4">
        <v>45679</v>
      </c>
      <c r="F10140" s="5">
        <v>0.34106845677743802</v>
      </c>
      <c r="G10140" s="5">
        <f>'PG facts'!E84</f>
        <v>1</v>
      </c>
      <c r="H10140" s="5">
        <f t="shared" si="316"/>
        <v>0.11632769220854311</v>
      </c>
      <c r="I10140" s="5">
        <f t="shared" si="317"/>
        <v>0.34106845677743802</v>
      </c>
    </row>
    <row r="10141" spans="1:9" ht="25" customHeight="1">
      <c r="A10141" s="1"/>
      <c r="B10141" s="1">
        <v>442</v>
      </c>
      <c r="C10141" s="13" t="s">
        <v>47</v>
      </c>
      <c r="D10141" s="4">
        <v>45747</v>
      </c>
      <c r="E10141" s="4">
        <v>45771</v>
      </c>
      <c r="F10141" s="5">
        <v>0.23594619830289432</v>
      </c>
      <c r="G10141" s="5">
        <f>'PG facts'!E91</f>
        <v>2</v>
      </c>
      <c r="H10141" s="5">
        <f t="shared" si="316"/>
        <v>5.5670608493588729E-2</v>
      </c>
      <c r="I10141" s="5">
        <f t="shared" si="317"/>
        <v>0.47189239660578863</v>
      </c>
    </row>
    <row r="10142" spans="1:9" ht="25" customHeight="1">
      <c r="A10142" s="1"/>
      <c r="B10142" s="1">
        <v>442</v>
      </c>
      <c r="C10142" s="13" t="s">
        <v>47</v>
      </c>
      <c r="D10142" s="4">
        <v>45838</v>
      </c>
      <c r="E10142" s="4">
        <v>45867</v>
      </c>
      <c r="F10142" s="5">
        <v>0.50578250048436413</v>
      </c>
      <c r="G10142" s="5">
        <f>'PG facts'!E98</f>
        <v>4</v>
      </c>
      <c r="H10142" s="5">
        <f t="shared" si="316"/>
        <v>0.25581593779621581</v>
      </c>
      <c r="I10142" s="5">
        <f t="shared" si="317"/>
        <v>2.0231300019374565</v>
      </c>
    </row>
    <row r="10143" spans="1:9" ht="25" customHeight="1">
      <c r="A10143" s="1"/>
      <c r="B10143" s="1">
        <v>442</v>
      </c>
      <c r="C10143" s="13" t="s">
        <v>47</v>
      </c>
      <c r="D10143" s="4">
        <v>45930</v>
      </c>
      <c r="E10143" s="4">
        <v>45954</v>
      </c>
      <c r="F10143" s="5">
        <v>1.0082264270475205</v>
      </c>
      <c r="G10143" s="5">
        <f>'PG facts'!E105</f>
        <v>4</v>
      </c>
      <c r="H10143" s="5">
        <f t="shared" si="316"/>
        <v>1.0165205281970093</v>
      </c>
      <c r="I10143" s="5">
        <f t="shared" si="317"/>
        <v>4.0329057081900821</v>
      </c>
    </row>
    <row r="10144" spans="1:9" ht="25" customHeight="1">
      <c r="A10144" s="1"/>
      <c r="B10144" s="1">
        <v>442</v>
      </c>
      <c r="C10144" s="13" t="s">
        <v>50</v>
      </c>
      <c r="D10144" s="4">
        <v>44742</v>
      </c>
      <c r="E10144" s="4">
        <v>44771</v>
      </c>
      <c r="F10144" s="5">
        <v>1.0280001916822323</v>
      </c>
      <c r="G10144" s="5">
        <f>'PG facts'!E14</f>
        <v>6</v>
      </c>
      <c r="H10144" s="5">
        <f t="shared" si="316"/>
        <v>1.0567843940987065</v>
      </c>
      <c r="I10144" s="5">
        <f t="shared" si="317"/>
        <v>6.168001150093394</v>
      </c>
    </row>
    <row r="10145" spans="1:9" ht="25" customHeight="1">
      <c r="A10145" s="1"/>
      <c r="B10145" s="1">
        <v>442</v>
      </c>
      <c r="C10145" s="13" t="s">
        <v>50</v>
      </c>
      <c r="D10145" s="4">
        <v>44834</v>
      </c>
      <c r="E10145" s="4">
        <v>44853</v>
      </c>
      <c r="F10145" s="5">
        <v>2.9122729416084958</v>
      </c>
      <c r="G10145" s="5">
        <f>'PG facts'!E21</f>
        <v>8</v>
      </c>
      <c r="H10145" s="5">
        <f t="shared" si="316"/>
        <v>8.4813336864250015</v>
      </c>
      <c r="I10145" s="5">
        <f t="shared" si="317"/>
        <v>23.298183532867967</v>
      </c>
    </row>
    <row r="10146" spans="1:9" ht="25" customHeight="1">
      <c r="A10146" s="1"/>
      <c r="B10146" s="1">
        <v>442</v>
      </c>
      <c r="C10146" s="13" t="s">
        <v>50</v>
      </c>
      <c r="D10146" s="4">
        <v>44926</v>
      </c>
      <c r="E10146" s="4">
        <v>44945</v>
      </c>
      <c r="F10146" s="5">
        <v>5.8502773415310516</v>
      </c>
      <c r="G10146" s="5">
        <f>'PG facts'!E28</f>
        <v>11</v>
      </c>
      <c r="H10146" s="5">
        <f t="shared" si="316"/>
        <v>34.225744972831627</v>
      </c>
      <c r="I10146" s="5">
        <f t="shared" si="317"/>
        <v>64.353050756841569</v>
      </c>
    </row>
    <row r="10147" spans="1:9" ht="25" customHeight="1">
      <c r="A10147" s="1"/>
      <c r="B10147" s="1">
        <v>442</v>
      </c>
      <c r="C10147" s="13" t="s">
        <v>50</v>
      </c>
      <c r="D10147" s="4">
        <v>45016</v>
      </c>
      <c r="E10147" s="4">
        <v>45037</v>
      </c>
      <c r="F10147" s="5">
        <v>7.2560334575520802</v>
      </c>
      <c r="G10147" s="5">
        <f>'PG facts'!E35</f>
        <v>10</v>
      </c>
      <c r="H10147" s="5">
        <f t="shared" si="316"/>
        <v>52.650021537115194</v>
      </c>
      <c r="I10147" s="5">
        <f t="shared" si="317"/>
        <v>72.560334575520798</v>
      </c>
    </row>
    <row r="10148" spans="1:9" ht="25" customHeight="1">
      <c r="A10148" s="1"/>
      <c r="B10148" s="1">
        <v>442</v>
      </c>
      <c r="C10148" s="13" t="s">
        <v>50</v>
      </c>
      <c r="D10148" s="4">
        <v>45107</v>
      </c>
      <c r="E10148" s="4">
        <v>45135</v>
      </c>
      <c r="F10148" s="5">
        <v>6.7723940234483804</v>
      </c>
      <c r="G10148" s="5">
        <f>'PG facts'!E42</f>
        <v>9</v>
      </c>
      <c r="H10148" s="5">
        <f t="shared" si="316"/>
        <v>45.865320808839343</v>
      </c>
      <c r="I10148" s="5">
        <f t="shared" si="317"/>
        <v>60.951546211035421</v>
      </c>
    </row>
    <row r="10149" spans="1:9" ht="25" customHeight="1">
      <c r="A10149" s="1"/>
      <c r="B10149" s="1">
        <v>442</v>
      </c>
      <c r="C10149" s="13" t="s">
        <v>50</v>
      </c>
      <c r="D10149" s="4">
        <v>45199</v>
      </c>
      <c r="E10149" s="4">
        <v>45217</v>
      </c>
      <c r="F10149" s="5">
        <v>7.0582272321790596</v>
      </c>
      <c r="G10149" s="5">
        <f>'PG facts'!E49</f>
        <v>9</v>
      </c>
      <c r="H10149" s="5">
        <f t="shared" si="316"/>
        <v>49.818571661074067</v>
      </c>
      <c r="I10149" s="5">
        <f t="shared" si="317"/>
        <v>63.524045089611533</v>
      </c>
    </row>
    <row r="10150" spans="1:9" ht="25" customHeight="1">
      <c r="A10150" s="1"/>
      <c r="B10150" s="1">
        <v>442</v>
      </c>
      <c r="C10150" s="13" t="s">
        <v>50</v>
      </c>
      <c r="D10150" s="4">
        <v>45291</v>
      </c>
      <c r="E10150" s="4">
        <v>45314</v>
      </c>
      <c r="F10150" s="5">
        <v>5.4935927157217845</v>
      </c>
      <c r="G10150" s="5">
        <f>'PG facts'!E56</f>
        <v>7</v>
      </c>
      <c r="H10150" s="5">
        <f t="shared" si="316"/>
        <v>30.179560926231453</v>
      </c>
      <c r="I10150" s="5">
        <f t="shared" si="317"/>
        <v>38.455149010052494</v>
      </c>
    </row>
    <row r="10151" spans="1:9" ht="25" customHeight="1">
      <c r="A10151" s="1"/>
      <c r="B10151" s="1">
        <v>442</v>
      </c>
      <c r="C10151" s="13" t="s">
        <v>50</v>
      </c>
      <c r="D10151" s="4">
        <v>45382</v>
      </c>
      <c r="E10151" s="4">
        <v>45401</v>
      </c>
      <c r="F10151" s="5">
        <v>4.2122165191533556</v>
      </c>
      <c r="G10151" s="5">
        <f>'PG facts'!E63</f>
        <v>10</v>
      </c>
      <c r="H10151" s="5">
        <f t="shared" si="316"/>
        <v>17.742768004228413</v>
      </c>
      <c r="I10151" s="5">
        <f t="shared" si="317"/>
        <v>42.122165191533554</v>
      </c>
    </row>
    <row r="10152" spans="1:9" ht="25" customHeight="1">
      <c r="A10152" s="1"/>
      <c r="B10152" s="1">
        <v>442</v>
      </c>
      <c r="C10152" s="13" t="s">
        <v>50</v>
      </c>
      <c r="D10152" s="4">
        <v>45473</v>
      </c>
      <c r="E10152" s="4">
        <v>45503</v>
      </c>
      <c r="F10152" s="5">
        <v>3.636809635836169</v>
      </c>
      <c r="G10152" s="5">
        <f>'PG facts'!E70</f>
        <v>5</v>
      </c>
      <c r="H10152" s="5">
        <f t="shared" si="316"/>
        <v>13.226384327310809</v>
      </c>
      <c r="I10152" s="5">
        <f t="shared" si="317"/>
        <v>18.184048179180845</v>
      </c>
    </row>
    <row r="10153" spans="1:9" ht="25" customHeight="1">
      <c r="A10153" s="1"/>
      <c r="B10153" s="1">
        <v>442</v>
      </c>
      <c r="C10153" s="13" t="s">
        <v>50</v>
      </c>
      <c r="D10153" s="4">
        <v>45565</v>
      </c>
      <c r="E10153" s="4">
        <v>45583</v>
      </c>
      <c r="F10153" s="5">
        <v>1.6547550061168037</v>
      </c>
      <c r="G10153" s="5">
        <f>'PG facts'!E77</f>
        <v>1</v>
      </c>
      <c r="H10153" s="5">
        <f t="shared" si="316"/>
        <v>2.7382141302686231</v>
      </c>
      <c r="I10153" s="5">
        <f t="shared" si="317"/>
        <v>1.6547550061168037</v>
      </c>
    </row>
    <row r="10154" spans="1:9" ht="25" customHeight="1">
      <c r="A10154" s="1"/>
      <c r="B10154" s="1">
        <v>442</v>
      </c>
      <c r="C10154" s="13" t="s">
        <v>50</v>
      </c>
      <c r="D10154" s="4">
        <v>45657</v>
      </c>
      <c r="E10154" s="4">
        <v>45679</v>
      </c>
      <c r="F10154" s="5">
        <v>0.37330111522773102</v>
      </c>
      <c r="G10154" s="5">
        <f>'PG facts'!E84</f>
        <v>1</v>
      </c>
      <c r="H10154" s="5">
        <f t="shared" si="316"/>
        <v>0.13935372263026771</v>
      </c>
      <c r="I10154" s="5">
        <f t="shared" si="317"/>
        <v>0.37330111522773102</v>
      </c>
    </row>
    <row r="10155" spans="1:9" ht="25" customHeight="1">
      <c r="A10155" s="1"/>
      <c r="B10155" s="1">
        <v>442</v>
      </c>
      <c r="C10155" s="13" t="s">
        <v>50</v>
      </c>
      <c r="D10155" s="4">
        <v>45747</v>
      </c>
      <c r="E10155" s="4">
        <v>45771</v>
      </c>
      <c r="F10155" s="5">
        <v>0.34106845677743802</v>
      </c>
      <c r="G10155" s="5">
        <f>'PG facts'!E91</f>
        <v>2</v>
      </c>
      <c r="H10155" s="5">
        <f t="shared" si="316"/>
        <v>0.11632769220854311</v>
      </c>
      <c r="I10155" s="5">
        <f t="shared" si="317"/>
        <v>0.68213691355487605</v>
      </c>
    </row>
    <row r="10156" spans="1:9" ht="25" customHeight="1">
      <c r="A10156" s="1"/>
      <c r="B10156" s="1">
        <v>442</v>
      </c>
      <c r="C10156" s="13" t="s">
        <v>50</v>
      </c>
      <c r="D10156" s="4">
        <v>45838</v>
      </c>
      <c r="E10156" s="4">
        <v>45867</v>
      </c>
      <c r="F10156" s="5">
        <v>0.23594619830289432</v>
      </c>
      <c r="G10156" s="5">
        <f>'PG facts'!E98</f>
        <v>4</v>
      </c>
      <c r="H10156" s="5">
        <f t="shared" si="316"/>
        <v>5.5670608493588729E-2</v>
      </c>
      <c r="I10156" s="5">
        <f t="shared" si="317"/>
        <v>0.94378479321157727</v>
      </c>
    </row>
    <row r="10157" spans="1:9" ht="25" customHeight="1">
      <c r="A10157" s="1"/>
      <c r="B10157" s="1">
        <v>442</v>
      </c>
      <c r="C10157" s="13" t="s">
        <v>50</v>
      </c>
      <c r="D10157" s="4">
        <v>45930</v>
      </c>
      <c r="E10157" s="4">
        <v>45954</v>
      </c>
      <c r="F10157" s="5">
        <v>0.50578250048436413</v>
      </c>
      <c r="G10157" s="5">
        <f>'PG facts'!E105</f>
        <v>4</v>
      </c>
      <c r="H10157" s="5">
        <f t="shared" si="316"/>
        <v>0.25581593779621581</v>
      </c>
      <c r="I10157" s="5">
        <f t="shared" si="317"/>
        <v>2.0231300019374565</v>
      </c>
    </row>
    <row r="10158" spans="1:9" ht="25" customHeight="1">
      <c r="A10158" s="1"/>
      <c r="B10158" s="1">
        <v>443</v>
      </c>
      <c r="C10158" s="13" t="s">
        <v>47</v>
      </c>
      <c r="D10158" s="4">
        <v>44651</v>
      </c>
      <c r="E10158" s="4">
        <v>44671</v>
      </c>
      <c r="F10158" s="5">
        <v>1.0280001916822323</v>
      </c>
      <c r="G10158" s="5">
        <f>'PG facts'!E7</f>
        <v>6</v>
      </c>
      <c r="H10158" s="5">
        <f t="shared" si="316"/>
        <v>1.0567843940987065</v>
      </c>
      <c r="I10158" s="5">
        <f t="shared" si="317"/>
        <v>6.168001150093394</v>
      </c>
    </row>
    <row r="10159" spans="1:9" ht="25" customHeight="1">
      <c r="A10159" s="1"/>
      <c r="B10159" s="1">
        <v>443</v>
      </c>
      <c r="C10159" s="13" t="s">
        <v>47</v>
      </c>
      <c r="D10159" s="4">
        <v>44742</v>
      </c>
      <c r="E10159" s="4">
        <v>44771</v>
      </c>
      <c r="F10159" s="5">
        <v>2.9122729416084958</v>
      </c>
      <c r="G10159" s="5">
        <f>'PG facts'!E14</f>
        <v>6</v>
      </c>
      <c r="H10159" s="5">
        <f t="shared" si="316"/>
        <v>8.4813336864250015</v>
      </c>
      <c r="I10159" s="5">
        <f t="shared" si="317"/>
        <v>17.473637649650975</v>
      </c>
    </row>
    <row r="10160" spans="1:9" ht="25" customHeight="1">
      <c r="A10160" s="1"/>
      <c r="B10160" s="1">
        <v>443</v>
      </c>
      <c r="C10160" s="13" t="s">
        <v>47</v>
      </c>
      <c r="D10160" s="4">
        <v>44834</v>
      </c>
      <c r="E10160" s="4">
        <v>44853</v>
      </c>
      <c r="F10160" s="5">
        <v>5.8502773415310516</v>
      </c>
      <c r="G10160" s="5">
        <f>'PG facts'!E21</f>
        <v>8</v>
      </c>
      <c r="H10160" s="5">
        <f t="shared" si="316"/>
        <v>34.225744972831627</v>
      </c>
      <c r="I10160" s="5">
        <f t="shared" si="317"/>
        <v>46.802218732248413</v>
      </c>
    </row>
    <row r="10161" spans="1:9" ht="25" customHeight="1">
      <c r="A10161" s="1"/>
      <c r="B10161" s="1">
        <v>443</v>
      </c>
      <c r="C10161" s="13" t="s">
        <v>47</v>
      </c>
      <c r="D10161" s="4">
        <v>44926</v>
      </c>
      <c r="E10161" s="4">
        <v>44945</v>
      </c>
      <c r="F10161" s="5">
        <v>7.2560334575520802</v>
      </c>
      <c r="G10161" s="5">
        <f>'PG facts'!E28</f>
        <v>11</v>
      </c>
      <c r="H10161" s="5">
        <f t="shared" si="316"/>
        <v>52.650021537115194</v>
      </c>
      <c r="I10161" s="5">
        <f t="shared" si="317"/>
        <v>79.816368033072877</v>
      </c>
    </row>
    <row r="10162" spans="1:9" ht="25" customHeight="1">
      <c r="A10162" s="1"/>
      <c r="B10162" s="1">
        <v>443</v>
      </c>
      <c r="C10162" s="13" t="s">
        <v>47</v>
      </c>
      <c r="D10162" s="4">
        <v>45016</v>
      </c>
      <c r="E10162" s="4">
        <v>45037</v>
      </c>
      <c r="F10162" s="5">
        <v>6.7723940234483804</v>
      </c>
      <c r="G10162" s="5">
        <f>'PG facts'!E35</f>
        <v>10</v>
      </c>
      <c r="H10162" s="5">
        <f t="shared" si="316"/>
        <v>45.865320808839343</v>
      </c>
      <c r="I10162" s="5">
        <f t="shared" si="317"/>
        <v>67.723940234483806</v>
      </c>
    </row>
    <row r="10163" spans="1:9" ht="25" customHeight="1">
      <c r="A10163" s="1"/>
      <c r="B10163" s="1">
        <v>443</v>
      </c>
      <c r="C10163" s="13" t="s">
        <v>47</v>
      </c>
      <c r="D10163" s="4">
        <v>45107</v>
      </c>
      <c r="E10163" s="4">
        <v>45135</v>
      </c>
      <c r="F10163" s="5">
        <v>7.0582272321790596</v>
      </c>
      <c r="G10163" s="5">
        <f>'PG facts'!E42</f>
        <v>9</v>
      </c>
      <c r="H10163" s="5">
        <f t="shared" si="316"/>
        <v>49.818571661074067</v>
      </c>
      <c r="I10163" s="5">
        <f t="shared" si="317"/>
        <v>63.524045089611533</v>
      </c>
    </row>
    <row r="10164" spans="1:9" ht="25" customHeight="1">
      <c r="A10164" s="1"/>
      <c r="B10164" s="1">
        <v>443</v>
      </c>
      <c r="C10164" s="13" t="s">
        <v>47</v>
      </c>
      <c r="D10164" s="4">
        <v>45199</v>
      </c>
      <c r="E10164" s="4">
        <v>45217</v>
      </c>
      <c r="F10164" s="5">
        <v>5.4935927157217845</v>
      </c>
      <c r="G10164" s="5">
        <f>'PG facts'!E49</f>
        <v>9</v>
      </c>
      <c r="H10164" s="5">
        <f t="shared" si="316"/>
        <v>30.179560926231453</v>
      </c>
      <c r="I10164" s="5">
        <f t="shared" si="317"/>
        <v>49.442334441496058</v>
      </c>
    </row>
    <row r="10165" spans="1:9" ht="25" customHeight="1">
      <c r="A10165" s="1"/>
      <c r="B10165" s="1">
        <v>443</v>
      </c>
      <c r="C10165" s="13" t="s">
        <v>47</v>
      </c>
      <c r="D10165" s="4">
        <v>45291</v>
      </c>
      <c r="E10165" s="4">
        <v>45314</v>
      </c>
      <c r="F10165" s="5">
        <v>4.2122165191533556</v>
      </c>
      <c r="G10165" s="5">
        <f>'PG facts'!E56</f>
        <v>7</v>
      </c>
      <c r="H10165" s="5">
        <f t="shared" si="316"/>
        <v>17.742768004228413</v>
      </c>
      <c r="I10165" s="5">
        <f t="shared" si="317"/>
        <v>29.48551563407349</v>
      </c>
    </row>
    <row r="10166" spans="1:9" ht="25" customHeight="1">
      <c r="A10166" s="1"/>
      <c r="B10166" s="1">
        <v>443</v>
      </c>
      <c r="C10166" s="13" t="s">
        <v>47</v>
      </c>
      <c r="D10166" s="4">
        <v>45382</v>
      </c>
      <c r="E10166" s="4">
        <v>45401</v>
      </c>
      <c r="F10166" s="5">
        <v>3.636809635836169</v>
      </c>
      <c r="G10166" s="5">
        <f>'PG facts'!E63</f>
        <v>10</v>
      </c>
      <c r="H10166" s="5">
        <f t="shared" si="316"/>
        <v>13.226384327310809</v>
      </c>
      <c r="I10166" s="5">
        <f t="shared" si="317"/>
        <v>36.36809635836169</v>
      </c>
    </row>
    <row r="10167" spans="1:9" ht="25" customHeight="1">
      <c r="A10167" s="1"/>
      <c r="B10167" s="1">
        <v>443</v>
      </c>
      <c r="C10167" s="13" t="s">
        <v>47</v>
      </c>
      <c r="D10167" s="4">
        <v>45473</v>
      </c>
      <c r="E10167" s="4">
        <v>45503</v>
      </c>
      <c r="F10167" s="5">
        <v>1.6547550061168037</v>
      </c>
      <c r="G10167" s="5">
        <f>'PG facts'!E70</f>
        <v>5</v>
      </c>
      <c r="H10167" s="5">
        <f t="shared" si="316"/>
        <v>2.7382141302686231</v>
      </c>
      <c r="I10167" s="5">
        <f t="shared" si="317"/>
        <v>8.2737750305840194</v>
      </c>
    </row>
    <row r="10168" spans="1:9" ht="25" customHeight="1">
      <c r="A10168" s="1"/>
      <c r="B10168" s="1">
        <v>443</v>
      </c>
      <c r="C10168" s="13" t="s">
        <v>47</v>
      </c>
      <c r="D10168" s="4">
        <v>45565</v>
      </c>
      <c r="E10168" s="4">
        <v>45583</v>
      </c>
      <c r="F10168" s="5">
        <v>0.37330111522773102</v>
      </c>
      <c r="G10168" s="5">
        <f>'PG facts'!E77</f>
        <v>1</v>
      </c>
      <c r="H10168" s="5">
        <f t="shared" si="316"/>
        <v>0.13935372263026771</v>
      </c>
      <c r="I10168" s="5">
        <f t="shared" si="317"/>
        <v>0.37330111522773102</v>
      </c>
    </row>
    <row r="10169" spans="1:9" ht="25" customHeight="1">
      <c r="A10169" s="1"/>
      <c r="B10169" s="1">
        <v>443</v>
      </c>
      <c r="C10169" s="13" t="s">
        <v>47</v>
      </c>
      <c r="D10169" s="4">
        <v>45657</v>
      </c>
      <c r="E10169" s="4">
        <v>45679</v>
      </c>
      <c r="F10169" s="5">
        <v>0.34106845677743802</v>
      </c>
      <c r="G10169" s="5">
        <f>'PG facts'!E84</f>
        <v>1</v>
      </c>
      <c r="H10169" s="5">
        <f t="shared" si="316"/>
        <v>0.11632769220854311</v>
      </c>
      <c r="I10169" s="5">
        <f t="shared" si="317"/>
        <v>0.34106845677743802</v>
      </c>
    </row>
    <row r="10170" spans="1:9" ht="25" customHeight="1">
      <c r="A10170" s="1"/>
      <c r="B10170" s="1">
        <v>443</v>
      </c>
      <c r="C10170" s="13" t="s">
        <v>47</v>
      </c>
      <c r="D10170" s="4">
        <v>45747</v>
      </c>
      <c r="E10170" s="4">
        <v>45771</v>
      </c>
      <c r="F10170" s="5">
        <v>0.23594619830289432</v>
      </c>
      <c r="G10170" s="5">
        <f>'PG facts'!E91</f>
        <v>2</v>
      </c>
      <c r="H10170" s="5">
        <f t="shared" si="316"/>
        <v>5.5670608493588729E-2</v>
      </c>
      <c r="I10170" s="5">
        <f t="shared" si="317"/>
        <v>0.47189239660578863</v>
      </c>
    </row>
    <row r="10171" spans="1:9" ht="25" customHeight="1">
      <c r="A10171" s="1"/>
      <c r="B10171" s="1">
        <v>443</v>
      </c>
      <c r="C10171" s="13" t="s">
        <v>47</v>
      </c>
      <c r="D10171" s="4">
        <v>45838</v>
      </c>
      <c r="E10171" s="4">
        <v>45867</v>
      </c>
      <c r="F10171" s="5">
        <v>0.50578250048436413</v>
      </c>
      <c r="G10171" s="5">
        <f>'PG facts'!E98</f>
        <v>4</v>
      </c>
      <c r="H10171" s="5">
        <f t="shared" si="316"/>
        <v>0.25581593779621581</v>
      </c>
      <c r="I10171" s="5">
        <f t="shared" si="317"/>
        <v>2.0231300019374565</v>
      </c>
    </row>
    <row r="10172" spans="1:9" ht="25" customHeight="1">
      <c r="A10172" s="1"/>
      <c r="B10172" s="1">
        <v>443</v>
      </c>
      <c r="C10172" s="13" t="s">
        <v>47</v>
      </c>
      <c r="D10172" s="4">
        <v>45930</v>
      </c>
      <c r="E10172" s="4">
        <v>45954</v>
      </c>
      <c r="F10172" s="5">
        <v>1.0082264270475205</v>
      </c>
      <c r="G10172" s="5">
        <f>'PG facts'!E105</f>
        <v>4</v>
      </c>
      <c r="H10172" s="5">
        <f t="shared" si="316"/>
        <v>1.0165205281970093</v>
      </c>
      <c r="I10172" s="5">
        <f t="shared" si="317"/>
        <v>4.0329057081900821</v>
      </c>
    </row>
    <row r="10173" spans="1:9" ht="25" customHeight="1">
      <c r="A10173" s="1"/>
      <c r="B10173" s="1">
        <v>443</v>
      </c>
      <c r="C10173" s="13" t="s">
        <v>50</v>
      </c>
      <c r="D10173" s="4">
        <v>44742</v>
      </c>
      <c r="E10173" s="4">
        <v>44771</v>
      </c>
      <c r="F10173" s="5">
        <v>1.0280001916822323</v>
      </c>
      <c r="G10173" s="5">
        <f>'PG facts'!E14</f>
        <v>6</v>
      </c>
      <c r="H10173" s="5">
        <f t="shared" si="316"/>
        <v>1.0567843940987065</v>
      </c>
      <c r="I10173" s="5">
        <f t="shared" si="317"/>
        <v>6.168001150093394</v>
      </c>
    </row>
    <row r="10174" spans="1:9" ht="25" customHeight="1">
      <c r="A10174" s="1"/>
      <c r="B10174" s="1">
        <v>443</v>
      </c>
      <c r="C10174" s="13" t="s">
        <v>50</v>
      </c>
      <c r="D10174" s="4">
        <v>44834</v>
      </c>
      <c r="E10174" s="4">
        <v>44853</v>
      </c>
      <c r="F10174" s="5">
        <v>2.9122729416084958</v>
      </c>
      <c r="G10174" s="5">
        <f>'PG facts'!E21</f>
        <v>8</v>
      </c>
      <c r="H10174" s="5">
        <f t="shared" si="316"/>
        <v>8.4813336864250015</v>
      </c>
      <c r="I10174" s="5">
        <f t="shared" si="317"/>
        <v>23.298183532867967</v>
      </c>
    </row>
    <row r="10175" spans="1:9" ht="25" customHeight="1">
      <c r="A10175" s="1"/>
      <c r="B10175" s="1">
        <v>443</v>
      </c>
      <c r="C10175" s="13" t="s">
        <v>50</v>
      </c>
      <c r="D10175" s="4">
        <v>44926</v>
      </c>
      <c r="E10175" s="4">
        <v>44945</v>
      </c>
      <c r="F10175" s="5">
        <v>5.8502773415310516</v>
      </c>
      <c r="G10175" s="5">
        <f>'PG facts'!E28</f>
        <v>11</v>
      </c>
      <c r="H10175" s="5">
        <f t="shared" si="316"/>
        <v>34.225744972831627</v>
      </c>
      <c r="I10175" s="5">
        <f t="shared" si="317"/>
        <v>64.353050756841569</v>
      </c>
    </row>
    <row r="10176" spans="1:9" ht="25" customHeight="1">
      <c r="A10176" s="1"/>
      <c r="B10176" s="1">
        <v>443</v>
      </c>
      <c r="C10176" s="13" t="s">
        <v>50</v>
      </c>
      <c r="D10176" s="4">
        <v>45016</v>
      </c>
      <c r="E10176" s="4">
        <v>45037</v>
      </c>
      <c r="F10176" s="5">
        <v>7.2560334575520802</v>
      </c>
      <c r="G10176" s="5">
        <f>'PG facts'!E35</f>
        <v>10</v>
      </c>
      <c r="H10176" s="5">
        <f t="shared" si="316"/>
        <v>52.650021537115194</v>
      </c>
      <c r="I10176" s="5">
        <f t="shared" si="317"/>
        <v>72.560334575520798</v>
      </c>
    </row>
    <row r="10177" spans="1:9" ht="25" customHeight="1">
      <c r="A10177" s="1"/>
      <c r="B10177" s="1">
        <v>443</v>
      </c>
      <c r="C10177" s="13" t="s">
        <v>50</v>
      </c>
      <c r="D10177" s="4">
        <v>45107</v>
      </c>
      <c r="E10177" s="4">
        <v>45135</v>
      </c>
      <c r="F10177" s="5">
        <v>6.7723940234483804</v>
      </c>
      <c r="G10177" s="5">
        <f>'PG facts'!E42</f>
        <v>9</v>
      </c>
      <c r="H10177" s="5">
        <f t="shared" si="316"/>
        <v>45.865320808839343</v>
      </c>
      <c r="I10177" s="5">
        <f t="shared" si="317"/>
        <v>60.951546211035421</v>
      </c>
    </row>
    <row r="10178" spans="1:9" ht="25" customHeight="1">
      <c r="A10178" s="1"/>
      <c r="B10178" s="1">
        <v>443</v>
      </c>
      <c r="C10178" s="13" t="s">
        <v>50</v>
      </c>
      <c r="D10178" s="4">
        <v>45199</v>
      </c>
      <c r="E10178" s="4">
        <v>45217</v>
      </c>
      <c r="F10178" s="5">
        <v>7.0582272321790596</v>
      </c>
      <c r="G10178" s="5">
        <f>'PG facts'!E49</f>
        <v>9</v>
      </c>
      <c r="H10178" s="5">
        <f t="shared" si="316"/>
        <v>49.818571661074067</v>
      </c>
      <c r="I10178" s="5">
        <f t="shared" si="317"/>
        <v>63.524045089611533</v>
      </c>
    </row>
    <row r="10179" spans="1:9" ht="25" customHeight="1">
      <c r="A10179" s="1"/>
      <c r="B10179" s="1">
        <v>443</v>
      </c>
      <c r="C10179" s="13" t="s">
        <v>50</v>
      </c>
      <c r="D10179" s="4">
        <v>45291</v>
      </c>
      <c r="E10179" s="4">
        <v>45314</v>
      </c>
      <c r="F10179" s="5">
        <v>5.4935927157217845</v>
      </c>
      <c r="G10179" s="5">
        <f>'PG facts'!E56</f>
        <v>7</v>
      </c>
      <c r="H10179" s="5">
        <f t="shared" si="316"/>
        <v>30.179560926231453</v>
      </c>
      <c r="I10179" s="5">
        <f t="shared" si="317"/>
        <v>38.455149010052494</v>
      </c>
    </row>
    <row r="10180" spans="1:9" ht="25" customHeight="1">
      <c r="A10180" s="1"/>
      <c r="B10180" s="1">
        <v>443</v>
      </c>
      <c r="C10180" s="13" t="s">
        <v>50</v>
      </c>
      <c r="D10180" s="4">
        <v>45382</v>
      </c>
      <c r="E10180" s="4">
        <v>45401</v>
      </c>
      <c r="F10180" s="5">
        <v>4.2122165191533556</v>
      </c>
      <c r="G10180" s="5">
        <f>'PG facts'!E63</f>
        <v>10</v>
      </c>
      <c r="H10180" s="5">
        <f t="shared" si="316"/>
        <v>17.742768004228413</v>
      </c>
      <c r="I10180" s="5">
        <f t="shared" si="317"/>
        <v>42.122165191533554</v>
      </c>
    </row>
    <row r="10181" spans="1:9" ht="25" customHeight="1">
      <c r="A10181" s="1"/>
      <c r="B10181" s="1">
        <v>443</v>
      </c>
      <c r="C10181" s="13" t="s">
        <v>50</v>
      </c>
      <c r="D10181" s="4">
        <v>45473</v>
      </c>
      <c r="E10181" s="4">
        <v>45503</v>
      </c>
      <c r="F10181" s="5">
        <v>3.636809635836169</v>
      </c>
      <c r="G10181" s="5">
        <f>'PG facts'!E70</f>
        <v>5</v>
      </c>
      <c r="H10181" s="5">
        <f t="shared" si="316"/>
        <v>13.226384327310809</v>
      </c>
      <c r="I10181" s="5">
        <f t="shared" si="317"/>
        <v>18.184048179180845</v>
      </c>
    </row>
    <row r="10182" spans="1:9" ht="25" customHeight="1">
      <c r="A10182" s="1"/>
      <c r="B10182" s="1">
        <v>443</v>
      </c>
      <c r="C10182" s="13" t="s">
        <v>50</v>
      </c>
      <c r="D10182" s="4">
        <v>45565</v>
      </c>
      <c r="E10182" s="4">
        <v>45583</v>
      </c>
      <c r="F10182" s="5">
        <v>1.6547550061168037</v>
      </c>
      <c r="G10182" s="5">
        <f>'PG facts'!E77</f>
        <v>1</v>
      </c>
      <c r="H10182" s="5">
        <f t="shared" ref="H10182:H10245" si="318">F10182^2</f>
        <v>2.7382141302686231</v>
      </c>
      <c r="I10182" s="5">
        <f t="shared" ref="I10182:I10245" si="319">F10182*G10182</f>
        <v>1.6547550061168037</v>
      </c>
    </row>
    <row r="10183" spans="1:9" ht="25" customHeight="1">
      <c r="A10183" s="1"/>
      <c r="B10183" s="1">
        <v>443</v>
      </c>
      <c r="C10183" s="13" t="s">
        <v>50</v>
      </c>
      <c r="D10183" s="4">
        <v>45657</v>
      </c>
      <c r="E10183" s="4">
        <v>45679</v>
      </c>
      <c r="F10183" s="5">
        <v>0.37330111522773102</v>
      </c>
      <c r="G10183" s="5">
        <f>'PG facts'!E84</f>
        <v>1</v>
      </c>
      <c r="H10183" s="5">
        <f t="shared" si="318"/>
        <v>0.13935372263026771</v>
      </c>
      <c r="I10183" s="5">
        <f t="shared" si="319"/>
        <v>0.37330111522773102</v>
      </c>
    </row>
    <row r="10184" spans="1:9" ht="25" customHeight="1">
      <c r="A10184" s="1"/>
      <c r="B10184" s="1">
        <v>443</v>
      </c>
      <c r="C10184" s="13" t="s">
        <v>50</v>
      </c>
      <c r="D10184" s="4">
        <v>45747</v>
      </c>
      <c r="E10184" s="4">
        <v>45771</v>
      </c>
      <c r="F10184" s="5">
        <v>0.34106845677743802</v>
      </c>
      <c r="G10184" s="5">
        <f>'PG facts'!E91</f>
        <v>2</v>
      </c>
      <c r="H10184" s="5">
        <f t="shared" si="318"/>
        <v>0.11632769220854311</v>
      </c>
      <c r="I10184" s="5">
        <f t="shared" si="319"/>
        <v>0.68213691355487605</v>
      </c>
    </row>
    <row r="10185" spans="1:9" ht="25" customHeight="1">
      <c r="A10185" s="1"/>
      <c r="B10185" s="1">
        <v>443</v>
      </c>
      <c r="C10185" s="13" t="s">
        <v>50</v>
      </c>
      <c r="D10185" s="4">
        <v>45838</v>
      </c>
      <c r="E10185" s="4">
        <v>45867</v>
      </c>
      <c r="F10185" s="5">
        <v>0.23594619830289432</v>
      </c>
      <c r="G10185" s="5">
        <f>'PG facts'!E98</f>
        <v>4</v>
      </c>
      <c r="H10185" s="5">
        <f t="shared" si="318"/>
        <v>5.5670608493588729E-2</v>
      </c>
      <c r="I10185" s="5">
        <f t="shared" si="319"/>
        <v>0.94378479321157727</v>
      </c>
    </row>
    <row r="10186" spans="1:9" ht="25" customHeight="1">
      <c r="A10186" s="1"/>
      <c r="B10186" s="1">
        <v>443</v>
      </c>
      <c r="C10186" s="13" t="s">
        <v>50</v>
      </c>
      <c r="D10186" s="4">
        <v>45930</v>
      </c>
      <c r="E10186" s="4">
        <v>45954</v>
      </c>
      <c r="F10186" s="5">
        <v>0.50578250048436413</v>
      </c>
      <c r="G10186" s="5">
        <f>'PG facts'!E105</f>
        <v>4</v>
      </c>
      <c r="H10186" s="5">
        <f t="shared" si="318"/>
        <v>0.25581593779621581</v>
      </c>
      <c r="I10186" s="5">
        <f t="shared" si="319"/>
        <v>2.0231300019374565</v>
      </c>
    </row>
    <row r="10187" spans="1:9" ht="25" customHeight="1">
      <c r="A10187" s="1"/>
      <c r="B10187" s="1">
        <v>443</v>
      </c>
      <c r="C10187" s="13" t="s">
        <v>50</v>
      </c>
      <c r="D10187" s="4">
        <v>46022</v>
      </c>
      <c r="E10187" s="4">
        <v>46045</v>
      </c>
      <c r="F10187" s="5">
        <v>1.0082264270475205</v>
      </c>
      <c r="G10187" s="5">
        <f>'PG facts'!E112</f>
        <v>2</v>
      </c>
      <c r="H10187" s="5">
        <f t="shared" si="318"/>
        <v>1.0165205281970093</v>
      </c>
      <c r="I10187" s="5">
        <f t="shared" si="319"/>
        <v>2.016452854095041</v>
      </c>
    </row>
    <row r="10188" spans="1:9" ht="25" customHeight="1">
      <c r="A10188" s="1"/>
      <c r="B10188" s="1">
        <v>444</v>
      </c>
      <c r="C10188" s="13" t="s">
        <v>47</v>
      </c>
      <c r="D10188" s="4">
        <v>44651</v>
      </c>
      <c r="E10188" s="4">
        <v>44671</v>
      </c>
      <c r="F10188" s="5">
        <v>1.0280001916822323</v>
      </c>
      <c r="G10188" s="5">
        <f>'PG facts'!E7</f>
        <v>6</v>
      </c>
      <c r="H10188" s="5">
        <f t="shared" si="318"/>
        <v>1.0567843940987065</v>
      </c>
      <c r="I10188" s="5">
        <f t="shared" si="319"/>
        <v>6.168001150093394</v>
      </c>
    </row>
    <row r="10189" spans="1:9" ht="25" customHeight="1">
      <c r="A10189" s="1"/>
      <c r="B10189" s="1">
        <v>444</v>
      </c>
      <c r="C10189" s="13" t="s">
        <v>47</v>
      </c>
      <c r="D10189" s="4">
        <v>44742</v>
      </c>
      <c r="E10189" s="4">
        <v>44771</v>
      </c>
      <c r="F10189" s="5">
        <v>2.9122729416084958</v>
      </c>
      <c r="G10189" s="5">
        <f>'PG facts'!E14</f>
        <v>6</v>
      </c>
      <c r="H10189" s="5">
        <f t="shared" si="318"/>
        <v>8.4813336864250015</v>
      </c>
      <c r="I10189" s="5">
        <f t="shared" si="319"/>
        <v>17.473637649650975</v>
      </c>
    </row>
    <row r="10190" spans="1:9" ht="25" customHeight="1">
      <c r="A10190" s="1"/>
      <c r="B10190" s="1">
        <v>444</v>
      </c>
      <c r="C10190" s="13" t="s">
        <v>47</v>
      </c>
      <c r="D10190" s="4">
        <v>44834</v>
      </c>
      <c r="E10190" s="4">
        <v>44853</v>
      </c>
      <c r="F10190" s="5">
        <v>5.8502773415310516</v>
      </c>
      <c r="G10190" s="5">
        <f>'PG facts'!E21</f>
        <v>8</v>
      </c>
      <c r="H10190" s="5">
        <f t="shared" si="318"/>
        <v>34.225744972831627</v>
      </c>
      <c r="I10190" s="5">
        <f t="shared" si="319"/>
        <v>46.802218732248413</v>
      </c>
    </row>
    <row r="10191" spans="1:9" ht="25" customHeight="1">
      <c r="A10191" s="1"/>
      <c r="B10191" s="1">
        <v>444</v>
      </c>
      <c r="C10191" s="13" t="s">
        <v>47</v>
      </c>
      <c r="D10191" s="4">
        <v>44926</v>
      </c>
      <c r="E10191" s="4">
        <v>44945</v>
      </c>
      <c r="F10191" s="5">
        <v>7.2560334575520802</v>
      </c>
      <c r="G10191" s="5">
        <f>'PG facts'!E28</f>
        <v>11</v>
      </c>
      <c r="H10191" s="5">
        <f t="shared" si="318"/>
        <v>52.650021537115194</v>
      </c>
      <c r="I10191" s="5">
        <f t="shared" si="319"/>
        <v>79.816368033072877</v>
      </c>
    </row>
    <row r="10192" spans="1:9" ht="25" customHeight="1">
      <c r="A10192" s="1"/>
      <c r="B10192" s="1">
        <v>444</v>
      </c>
      <c r="C10192" s="13" t="s">
        <v>47</v>
      </c>
      <c r="D10192" s="4">
        <v>45016</v>
      </c>
      <c r="E10192" s="4">
        <v>45037</v>
      </c>
      <c r="F10192" s="5">
        <v>6.7723940234483804</v>
      </c>
      <c r="G10192" s="5">
        <f>'PG facts'!E35</f>
        <v>10</v>
      </c>
      <c r="H10192" s="5">
        <f t="shared" si="318"/>
        <v>45.865320808839343</v>
      </c>
      <c r="I10192" s="5">
        <f t="shared" si="319"/>
        <v>67.723940234483806</v>
      </c>
    </row>
    <row r="10193" spans="1:9" ht="25" customHeight="1">
      <c r="A10193" s="1"/>
      <c r="B10193" s="1">
        <v>444</v>
      </c>
      <c r="C10193" s="13" t="s">
        <v>47</v>
      </c>
      <c r="D10193" s="4">
        <v>45107</v>
      </c>
      <c r="E10193" s="4">
        <v>45135</v>
      </c>
      <c r="F10193" s="5">
        <v>7.0582272321790596</v>
      </c>
      <c r="G10193" s="5">
        <f>'PG facts'!E42</f>
        <v>9</v>
      </c>
      <c r="H10193" s="5">
        <f t="shared" si="318"/>
        <v>49.818571661074067</v>
      </c>
      <c r="I10193" s="5">
        <f t="shared" si="319"/>
        <v>63.524045089611533</v>
      </c>
    </row>
    <row r="10194" spans="1:9" ht="25" customHeight="1">
      <c r="A10194" s="1"/>
      <c r="B10194" s="1">
        <v>444</v>
      </c>
      <c r="C10194" s="13" t="s">
        <v>47</v>
      </c>
      <c r="D10194" s="4">
        <v>45199</v>
      </c>
      <c r="E10194" s="4">
        <v>45217</v>
      </c>
      <c r="F10194" s="5">
        <v>5.4935927157217845</v>
      </c>
      <c r="G10194" s="5">
        <f>'PG facts'!E49</f>
        <v>9</v>
      </c>
      <c r="H10194" s="5">
        <f t="shared" si="318"/>
        <v>30.179560926231453</v>
      </c>
      <c r="I10194" s="5">
        <f t="shared" si="319"/>
        <v>49.442334441496058</v>
      </c>
    </row>
    <row r="10195" spans="1:9" ht="25" customHeight="1">
      <c r="A10195" s="1"/>
      <c r="B10195" s="1">
        <v>444</v>
      </c>
      <c r="C10195" s="13" t="s">
        <v>47</v>
      </c>
      <c r="D10195" s="4">
        <v>45291</v>
      </c>
      <c r="E10195" s="4">
        <v>45314</v>
      </c>
      <c r="F10195" s="5">
        <v>4.2122165191533556</v>
      </c>
      <c r="G10195" s="5">
        <f>'PG facts'!E56</f>
        <v>7</v>
      </c>
      <c r="H10195" s="5">
        <f t="shared" si="318"/>
        <v>17.742768004228413</v>
      </c>
      <c r="I10195" s="5">
        <f t="shared" si="319"/>
        <v>29.48551563407349</v>
      </c>
    </row>
    <row r="10196" spans="1:9" ht="25" customHeight="1">
      <c r="A10196" s="1"/>
      <c r="B10196" s="1">
        <v>444</v>
      </c>
      <c r="C10196" s="13" t="s">
        <v>47</v>
      </c>
      <c r="D10196" s="4">
        <v>45382</v>
      </c>
      <c r="E10196" s="4">
        <v>45401</v>
      </c>
      <c r="F10196" s="5">
        <v>3.636809635836169</v>
      </c>
      <c r="G10196" s="5">
        <f>'PG facts'!E63</f>
        <v>10</v>
      </c>
      <c r="H10196" s="5">
        <f t="shared" si="318"/>
        <v>13.226384327310809</v>
      </c>
      <c r="I10196" s="5">
        <f t="shared" si="319"/>
        <v>36.36809635836169</v>
      </c>
    </row>
    <row r="10197" spans="1:9" ht="25" customHeight="1">
      <c r="A10197" s="1"/>
      <c r="B10197" s="1">
        <v>444</v>
      </c>
      <c r="C10197" s="13" t="s">
        <v>47</v>
      </c>
      <c r="D10197" s="4">
        <v>45473</v>
      </c>
      <c r="E10197" s="4">
        <v>45503</v>
      </c>
      <c r="F10197" s="5">
        <v>1.6547550061168037</v>
      </c>
      <c r="G10197" s="5">
        <f>'PG facts'!E70</f>
        <v>5</v>
      </c>
      <c r="H10197" s="5">
        <f t="shared" si="318"/>
        <v>2.7382141302686231</v>
      </c>
      <c r="I10197" s="5">
        <f t="shared" si="319"/>
        <v>8.2737750305840194</v>
      </c>
    </row>
    <row r="10198" spans="1:9" ht="25" customHeight="1">
      <c r="A10198" s="1"/>
      <c r="B10198" s="1">
        <v>444</v>
      </c>
      <c r="C10198" s="13" t="s">
        <v>47</v>
      </c>
      <c r="D10198" s="4">
        <v>45565</v>
      </c>
      <c r="E10198" s="4">
        <v>45583</v>
      </c>
      <c r="F10198" s="5">
        <v>0.37330111522773102</v>
      </c>
      <c r="G10198" s="5">
        <f>'PG facts'!E77</f>
        <v>1</v>
      </c>
      <c r="H10198" s="5">
        <f t="shared" si="318"/>
        <v>0.13935372263026771</v>
      </c>
      <c r="I10198" s="5">
        <f t="shared" si="319"/>
        <v>0.37330111522773102</v>
      </c>
    </row>
    <row r="10199" spans="1:9" ht="25" customHeight="1">
      <c r="A10199" s="1"/>
      <c r="B10199" s="1">
        <v>444</v>
      </c>
      <c r="C10199" s="13" t="s">
        <v>47</v>
      </c>
      <c r="D10199" s="4">
        <v>45657</v>
      </c>
      <c r="E10199" s="4">
        <v>45679</v>
      </c>
      <c r="F10199" s="5">
        <v>0.34106845677743802</v>
      </c>
      <c r="G10199" s="5">
        <f>'PG facts'!E84</f>
        <v>1</v>
      </c>
      <c r="H10199" s="5">
        <f t="shared" si="318"/>
        <v>0.11632769220854311</v>
      </c>
      <c r="I10199" s="5">
        <f t="shared" si="319"/>
        <v>0.34106845677743802</v>
      </c>
    </row>
    <row r="10200" spans="1:9" ht="25" customHeight="1">
      <c r="A10200" s="1"/>
      <c r="B10200" s="1">
        <v>444</v>
      </c>
      <c r="C10200" s="13" t="s">
        <v>47</v>
      </c>
      <c r="D10200" s="4">
        <v>45747</v>
      </c>
      <c r="E10200" s="4">
        <v>45771</v>
      </c>
      <c r="F10200" s="5">
        <v>0.23594619830289432</v>
      </c>
      <c r="G10200" s="5">
        <f>'PG facts'!E91</f>
        <v>2</v>
      </c>
      <c r="H10200" s="5">
        <f t="shared" si="318"/>
        <v>5.5670608493588729E-2</v>
      </c>
      <c r="I10200" s="5">
        <f t="shared" si="319"/>
        <v>0.47189239660578863</v>
      </c>
    </row>
    <row r="10201" spans="1:9" ht="25" customHeight="1">
      <c r="A10201" s="1"/>
      <c r="B10201" s="1">
        <v>444</v>
      </c>
      <c r="C10201" s="13" t="s">
        <v>47</v>
      </c>
      <c r="D10201" s="4">
        <v>45838</v>
      </c>
      <c r="E10201" s="4">
        <v>45867</v>
      </c>
      <c r="F10201" s="5">
        <v>0.50578250048436413</v>
      </c>
      <c r="G10201" s="5">
        <f>'PG facts'!E98</f>
        <v>4</v>
      </c>
      <c r="H10201" s="5">
        <f t="shared" si="318"/>
        <v>0.25581593779621581</v>
      </c>
      <c r="I10201" s="5">
        <f t="shared" si="319"/>
        <v>2.0231300019374565</v>
      </c>
    </row>
    <row r="10202" spans="1:9" ht="25" customHeight="1">
      <c r="A10202" s="1"/>
      <c r="B10202" s="1">
        <v>444</v>
      </c>
      <c r="C10202" s="13" t="s">
        <v>47</v>
      </c>
      <c r="D10202" s="4">
        <v>45930</v>
      </c>
      <c r="E10202" s="4">
        <v>45954</v>
      </c>
      <c r="F10202" s="5">
        <v>1.0082264270475205</v>
      </c>
      <c r="G10202" s="5">
        <f>'PG facts'!E105</f>
        <v>4</v>
      </c>
      <c r="H10202" s="5">
        <f t="shared" si="318"/>
        <v>1.0165205281970093</v>
      </c>
      <c r="I10202" s="5">
        <f t="shared" si="319"/>
        <v>4.0329057081900821</v>
      </c>
    </row>
    <row r="10203" spans="1:9" ht="25" customHeight="1">
      <c r="A10203" s="1"/>
      <c r="B10203" s="1">
        <v>444</v>
      </c>
      <c r="C10203" s="13" t="s">
        <v>50</v>
      </c>
      <c r="D10203" s="4">
        <v>44742</v>
      </c>
      <c r="E10203" s="4">
        <v>44771</v>
      </c>
      <c r="F10203" s="5">
        <v>1.0280001916822323</v>
      </c>
      <c r="G10203" s="5">
        <f>'PG facts'!E14</f>
        <v>6</v>
      </c>
      <c r="H10203" s="5">
        <f t="shared" si="318"/>
        <v>1.0567843940987065</v>
      </c>
      <c r="I10203" s="5">
        <f t="shared" si="319"/>
        <v>6.168001150093394</v>
      </c>
    </row>
    <row r="10204" spans="1:9" ht="25" customHeight="1">
      <c r="A10204" s="1"/>
      <c r="B10204" s="1">
        <v>444</v>
      </c>
      <c r="C10204" s="13" t="s">
        <v>50</v>
      </c>
      <c r="D10204" s="4">
        <v>44834</v>
      </c>
      <c r="E10204" s="4">
        <v>44853</v>
      </c>
      <c r="F10204" s="5">
        <v>2.9122729416084958</v>
      </c>
      <c r="G10204" s="5">
        <f>'PG facts'!E21</f>
        <v>8</v>
      </c>
      <c r="H10204" s="5">
        <f t="shared" si="318"/>
        <v>8.4813336864250015</v>
      </c>
      <c r="I10204" s="5">
        <f t="shared" si="319"/>
        <v>23.298183532867967</v>
      </c>
    </row>
    <row r="10205" spans="1:9" ht="25" customHeight="1">
      <c r="A10205" s="1"/>
      <c r="B10205" s="1">
        <v>444</v>
      </c>
      <c r="C10205" s="13" t="s">
        <v>50</v>
      </c>
      <c r="D10205" s="4">
        <v>44926</v>
      </c>
      <c r="E10205" s="4">
        <v>44945</v>
      </c>
      <c r="F10205" s="5">
        <v>5.8502773415310516</v>
      </c>
      <c r="G10205" s="5">
        <f>'PG facts'!E28</f>
        <v>11</v>
      </c>
      <c r="H10205" s="5">
        <f t="shared" si="318"/>
        <v>34.225744972831627</v>
      </c>
      <c r="I10205" s="5">
        <f t="shared" si="319"/>
        <v>64.353050756841569</v>
      </c>
    </row>
    <row r="10206" spans="1:9" ht="25" customHeight="1">
      <c r="A10206" s="1"/>
      <c r="B10206" s="1">
        <v>444</v>
      </c>
      <c r="C10206" s="13" t="s">
        <v>50</v>
      </c>
      <c r="D10206" s="4">
        <v>45016</v>
      </c>
      <c r="E10206" s="4">
        <v>45037</v>
      </c>
      <c r="F10206" s="5">
        <v>7.2560334575520802</v>
      </c>
      <c r="G10206" s="5">
        <f>'PG facts'!E35</f>
        <v>10</v>
      </c>
      <c r="H10206" s="5">
        <f t="shared" si="318"/>
        <v>52.650021537115194</v>
      </c>
      <c r="I10206" s="5">
        <f t="shared" si="319"/>
        <v>72.560334575520798</v>
      </c>
    </row>
    <row r="10207" spans="1:9" ht="25" customHeight="1">
      <c r="A10207" s="1"/>
      <c r="B10207" s="1">
        <v>444</v>
      </c>
      <c r="C10207" s="13" t="s">
        <v>50</v>
      </c>
      <c r="D10207" s="4">
        <v>45107</v>
      </c>
      <c r="E10207" s="4">
        <v>45135</v>
      </c>
      <c r="F10207" s="5">
        <v>6.7723940234483804</v>
      </c>
      <c r="G10207" s="5">
        <f>'PG facts'!E42</f>
        <v>9</v>
      </c>
      <c r="H10207" s="5">
        <f t="shared" si="318"/>
        <v>45.865320808839343</v>
      </c>
      <c r="I10207" s="5">
        <f t="shared" si="319"/>
        <v>60.951546211035421</v>
      </c>
    </row>
    <row r="10208" spans="1:9" ht="25" customHeight="1">
      <c r="A10208" s="1"/>
      <c r="B10208" s="1">
        <v>444</v>
      </c>
      <c r="C10208" s="13" t="s">
        <v>50</v>
      </c>
      <c r="D10208" s="4">
        <v>45199</v>
      </c>
      <c r="E10208" s="4">
        <v>45217</v>
      </c>
      <c r="F10208" s="5">
        <v>7.0582272321790596</v>
      </c>
      <c r="G10208" s="5">
        <f>'PG facts'!E49</f>
        <v>9</v>
      </c>
      <c r="H10208" s="5">
        <f t="shared" si="318"/>
        <v>49.818571661074067</v>
      </c>
      <c r="I10208" s="5">
        <f t="shared" si="319"/>
        <v>63.524045089611533</v>
      </c>
    </row>
    <row r="10209" spans="1:9" ht="25" customHeight="1">
      <c r="A10209" s="1"/>
      <c r="B10209" s="1">
        <v>444</v>
      </c>
      <c r="C10209" s="13" t="s">
        <v>50</v>
      </c>
      <c r="D10209" s="4">
        <v>45291</v>
      </c>
      <c r="E10209" s="4">
        <v>45314</v>
      </c>
      <c r="F10209" s="5">
        <v>5.4935927157217845</v>
      </c>
      <c r="G10209" s="5">
        <f>'PG facts'!E56</f>
        <v>7</v>
      </c>
      <c r="H10209" s="5">
        <f t="shared" si="318"/>
        <v>30.179560926231453</v>
      </c>
      <c r="I10209" s="5">
        <f t="shared" si="319"/>
        <v>38.455149010052494</v>
      </c>
    </row>
    <row r="10210" spans="1:9" ht="25" customHeight="1">
      <c r="A10210" s="1"/>
      <c r="B10210" s="1">
        <v>444</v>
      </c>
      <c r="C10210" s="13" t="s">
        <v>50</v>
      </c>
      <c r="D10210" s="4">
        <v>45382</v>
      </c>
      <c r="E10210" s="4">
        <v>45401</v>
      </c>
      <c r="F10210" s="5">
        <v>4.2122165191533556</v>
      </c>
      <c r="G10210" s="5">
        <f>'PG facts'!E63</f>
        <v>10</v>
      </c>
      <c r="H10210" s="5">
        <f t="shared" si="318"/>
        <v>17.742768004228413</v>
      </c>
      <c r="I10210" s="5">
        <f t="shared" si="319"/>
        <v>42.122165191533554</v>
      </c>
    </row>
    <row r="10211" spans="1:9" ht="25" customHeight="1">
      <c r="A10211" s="1"/>
      <c r="B10211" s="1">
        <v>444</v>
      </c>
      <c r="C10211" s="13" t="s">
        <v>50</v>
      </c>
      <c r="D10211" s="4">
        <v>45473</v>
      </c>
      <c r="E10211" s="4">
        <v>45503</v>
      </c>
      <c r="F10211" s="5">
        <v>3.636809635836169</v>
      </c>
      <c r="G10211" s="5">
        <f>'PG facts'!E70</f>
        <v>5</v>
      </c>
      <c r="H10211" s="5">
        <f t="shared" si="318"/>
        <v>13.226384327310809</v>
      </c>
      <c r="I10211" s="5">
        <f t="shared" si="319"/>
        <v>18.184048179180845</v>
      </c>
    </row>
    <row r="10212" spans="1:9" ht="25" customHeight="1">
      <c r="A10212" s="1"/>
      <c r="B10212" s="1">
        <v>444</v>
      </c>
      <c r="C10212" s="13" t="s">
        <v>50</v>
      </c>
      <c r="D10212" s="4">
        <v>45565</v>
      </c>
      <c r="E10212" s="4">
        <v>45583</v>
      </c>
      <c r="F10212" s="5">
        <v>1.6547550061168037</v>
      </c>
      <c r="G10212" s="5">
        <f>'PG facts'!E77</f>
        <v>1</v>
      </c>
      <c r="H10212" s="5">
        <f t="shared" si="318"/>
        <v>2.7382141302686231</v>
      </c>
      <c r="I10212" s="5">
        <f t="shared" si="319"/>
        <v>1.6547550061168037</v>
      </c>
    </row>
    <row r="10213" spans="1:9" ht="25" customHeight="1">
      <c r="A10213" s="1"/>
      <c r="B10213" s="1">
        <v>444</v>
      </c>
      <c r="C10213" s="13" t="s">
        <v>50</v>
      </c>
      <c r="D10213" s="4">
        <v>45657</v>
      </c>
      <c r="E10213" s="4">
        <v>45679</v>
      </c>
      <c r="F10213" s="5">
        <v>0.37330111522773102</v>
      </c>
      <c r="G10213" s="5">
        <f>'PG facts'!E84</f>
        <v>1</v>
      </c>
      <c r="H10213" s="5">
        <f t="shared" si="318"/>
        <v>0.13935372263026771</v>
      </c>
      <c r="I10213" s="5">
        <f t="shared" si="319"/>
        <v>0.37330111522773102</v>
      </c>
    </row>
    <row r="10214" spans="1:9" ht="25" customHeight="1">
      <c r="A10214" s="1"/>
      <c r="B10214" s="1">
        <v>444</v>
      </c>
      <c r="C10214" s="13" t="s">
        <v>50</v>
      </c>
      <c r="D10214" s="4">
        <v>45747</v>
      </c>
      <c r="E10214" s="4">
        <v>45771</v>
      </c>
      <c r="F10214" s="5">
        <v>0.34106845677743802</v>
      </c>
      <c r="G10214" s="5">
        <f>'PG facts'!E91</f>
        <v>2</v>
      </c>
      <c r="H10214" s="5">
        <f t="shared" si="318"/>
        <v>0.11632769220854311</v>
      </c>
      <c r="I10214" s="5">
        <f t="shared" si="319"/>
        <v>0.68213691355487605</v>
      </c>
    </row>
    <row r="10215" spans="1:9" ht="25" customHeight="1">
      <c r="A10215" s="1"/>
      <c r="B10215" s="1">
        <v>444</v>
      </c>
      <c r="C10215" s="13" t="s">
        <v>50</v>
      </c>
      <c r="D10215" s="4">
        <v>45838</v>
      </c>
      <c r="E10215" s="4">
        <v>45867</v>
      </c>
      <c r="F10215" s="5">
        <v>0.23594619830289432</v>
      </c>
      <c r="G10215" s="5">
        <f>'PG facts'!E98</f>
        <v>4</v>
      </c>
      <c r="H10215" s="5">
        <f t="shared" si="318"/>
        <v>5.5670608493588729E-2</v>
      </c>
      <c r="I10215" s="5">
        <f t="shared" si="319"/>
        <v>0.94378479321157727</v>
      </c>
    </row>
    <row r="10216" spans="1:9" ht="25" customHeight="1">
      <c r="A10216" s="1"/>
      <c r="B10216" s="1">
        <v>444</v>
      </c>
      <c r="C10216" s="13" t="s">
        <v>50</v>
      </c>
      <c r="D10216" s="4">
        <v>45930</v>
      </c>
      <c r="E10216" s="4">
        <v>45954</v>
      </c>
      <c r="F10216" s="5">
        <v>0.50578250048436413</v>
      </c>
      <c r="G10216" s="5">
        <f>'PG facts'!E105</f>
        <v>4</v>
      </c>
      <c r="H10216" s="5">
        <f t="shared" si="318"/>
        <v>0.25581593779621581</v>
      </c>
      <c r="I10216" s="5">
        <f t="shared" si="319"/>
        <v>2.0231300019374565</v>
      </c>
    </row>
    <row r="10217" spans="1:9" ht="25" customHeight="1">
      <c r="A10217" s="1"/>
      <c r="B10217" s="1">
        <v>444</v>
      </c>
      <c r="C10217" s="13" t="s">
        <v>50</v>
      </c>
      <c r="D10217" s="4">
        <v>46022</v>
      </c>
      <c r="E10217" s="4">
        <v>46045</v>
      </c>
      <c r="F10217" s="5">
        <v>1.0082264270475205</v>
      </c>
      <c r="G10217" s="5">
        <f>'PG facts'!E112</f>
        <v>2</v>
      </c>
      <c r="H10217" s="5">
        <f t="shared" si="318"/>
        <v>1.0165205281970093</v>
      </c>
      <c r="I10217" s="5">
        <f t="shared" si="319"/>
        <v>2.016452854095041</v>
      </c>
    </row>
    <row r="10218" spans="1:9" ht="25" customHeight="1">
      <c r="A10218" s="1"/>
      <c r="B10218" s="1">
        <v>445</v>
      </c>
      <c r="C10218" s="13" t="s">
        <v>47</v>
      </c>
      <c r="D10218" s="4">
        <v>44651</v>
      </c>
      <c r="E10218" s="4">
        <v>44671</v>
      </c>
      <c r="F10218" s="5">
        <v>1.0280001916822323</v>
      </c>
      <c r="G10218" s="5">
        <f>'PG facts'!E7</f>
        <v>6</v>
      </c>
      <c r="H10218" s="5">
        <f t="shared" si="318"/>
        <v>1.0567843940987065</v>
      </c>
      <c r="I10218" s="5">
        <f t="shared" si="319"/>
        <v>6.168001150093394</v>
      </c>
    </row>
    <row r="10219" spans="1:9" ht="25" customHeight="1">
      <c r="A10219" s="1"/>
      <c r="B10219" s="1">
        <v>445</v>
      </c>
      <c r="C10219" s="13" t="s">
        <v>47</v>
      </c>
      <c r="D10219" s="4">
        <v>44742</v>
      </c>
      <c r="E10219" s="4">
        <v>44771</v>
      </c>
      <c r="F10219" s="5">
        <v>2.9122729416084958</v>
      </c>
      <c r="G10219" s="5">
        <f>'PG facts'!E14</f>
        <v>6</v>
      </c>
      <c r="H10219" s="5">
        <f t="shared" si="318"/>
        <v>8.4813336864250015</v>
      </c>
      <c r="I10219" s="5">
        <f t="shared" si="319"/>
        <v>17.473637649650975</v>
      </c>
    </row>
    <row r="10220" spans="1:9" ht="25" customHeight="1">
      <c r="A10220" s="1"/>
      <c r="B10220" s="1">
        <v>445</v>
      </c>
      <c r="C10220" s="13" t="s">
        <v>47</v>
      </c>
      <c r="D10220" s="4">
        <v>44834</v>
      </c>
      <c r="E10220" s="4">
        <v>44853</v>
      </c>
      <c r="F10220" s="5">
        <v>5.8502773415310516</v>
      </c>
      <c r="G10220" s="5">
        <f>'PG facts'!E21</f>
        <v>8</v>
      </c>
      <c r="H10220" s="5">
        <f t="shared" si="318"/>
        <v>34.225744972831627</v>
      </c>
      <c r="I10220" s="5">
        <f t="shared" si="319"/>
        <v>46.802218732248413</v>
      </c>
    </row>
    <row r="10221" spans="1:9" ht="25" customHeight="1">
      <c r="A10221" s="1"/>
      <c r="B10221" s="1">
        <v>445</v>
      </c>
      <c r="C10221" s="13" t="s">
        <v>47</v>
      </c>
      <c r="D10221" s="4">
        <v>44926</v>
      </c>
      <c r="E10221" s="4">
        <v>44945</v>
      </c>
      <c r="F10221" s="5">
        <v>7.2560334575520802</v>
      </c>
      <c r="G10221" s="5">
        <f>'PG facts'!E28</f>
        <v>11</v>
      </c>
      <c r="H10221" s="5">
        <f t="shared" si="318"/>
        <v>52.650021537115194</v>
      </c>
      <c r="I10221" s="5">
        <f t="shared" si="319"/>
        <v>79.816368033072877</v>
      </c>
    </row>
    <row r="10222" spans="1:9" ht="25" customHeight="1">
      <c r="A10222" s="1"/>
      <c r="B10222" s="1">
        <v>445</v>
      </c>
      <c r="C10222" s="13" t="s">
        <v>47</v>
      </c>
      <c r="D10222" s="4">
        <v>45016</v>
      </c>
      <c r="E10222" s="4">
        <v>45037</v>
      </c>
      <c r="F10222" s="5">
        <v>6.7723940234483804</v>
      </c>
      <c r="G10222" s="5">
        <f>'PG facts'!E35</f>
        <v>10</v>
      </c>
      <c r="H10222" s="5">
        <f t="shared" si="318"/>
        <v>45.865320808839343</v>
      </c>
      <c r="I10222" s="5">
        <f t="shared" si="319"/>
        <v>67.723940234483806</v>
      </c>
    </row>
    <row r="10223" spans="1:9" ht="25" customHeight="1">
      <c r="A10223" s="1"/>
      <c r="B10223" s="1">
        <v>445</v>
      </c>
      <c r="C10223" s="13" t="s">
        <v>47</v>
      </c>
      <c r="D10223" s="4">
        <v>45107</v>
      </c>
      <c r="E10223" s="4">
        <v>45135</v>
      </c>
      <c r="F10223" s="5">
        <v>7.0582272321790596</v>
      </c>
      <c r="G10223" s="5">
        <f>'PG facts'!E42</f>
        <v>9</v>
      </c>
      <c r="H10223" s="5">
        <f t="shared" si="318"/>
        <v>49.818571661074067</v>
      </c>
      <c r="I10223" s="5">
        <f t="shared" si="319"/>
        <v>63.524045089611533</v>
      </c>
    </row>
    <row r="10224" spans="1:9" ht="25" customHeight="1">
      <c r="A10224" s="1"/>
      <c r="B10224" s="1">
        <v>445</v>
      </c>
      <c r="C10224" s="13" t="s">
        <v>47</v>
      </c>
      <c r="D10224" s="4">
        <v>45199</v>
      </c>
      <c r="E10224" s="4">
        <v>45217</v>
      </c>
      <c r="F10224" s="5">
        <v>5.4935927157217845</v>
      </c>
      <c r="G10224" s="5">
        <f>'PG facts'!E49</f>
        <v>9</v>
      </c>
      <c r="H10224" s="5">
        <f t="shared" si="318"/>
        <v>30.179560926231453</v>
      </c>
      <c r="I10224" s="5">
        <f t="shared" si="319"/>
        <v>49.442334441496058</v>
      </c>
    </row>
    <row r="10225" spans="1:9" ht="25" customHeight="1">
      <c r="A10225" s="1"/>
      <c r="B10225" s="1">
        <v>445</v>
      </c>
      <c r="C10225" s="13" t="s">
        <v>47</v>
      </c>
      <c r="D10225" s="4">
        <v>45291</v>
      </c>
      <c r="E10225" s="4">
        <v>45314</v>
      </c>
      <c r="F10225" s="5">
        <v>4.2122165191533556</v>
      </c>
      <c r="G10225" s="5">
        <f>'PG facts'!E56</f>
        <v>7</v>
      </c>
      <c r="H10225" s="5">
        <f t="shared" si="318"/>
        <v>17.742768004228413</v>
      </c>
      <c r="I10225" s="5">
        <f t="shared" si="319"/>
        <v>29.48551563407349</v>
      </c>
    </row>
    <row r="10226" spans="1:9" ht="25" customHeight="1">
      <c r="A10226" s="1"/>
      <c r="B10226" s="1">
        <v>445</v>
      </c>
      <c r="C10226" s="13" t="s">
        <v>47</v>
      </c>
      <c r="D10226" s="4">
        <v>45382</v>
      </c>
      <c r="E10226" s="4">
        <v>45401</v>
      </c>
      <c r="F10226" s="5">
        <v>3.636809635836169</v>
      </c>
      <c r="G10226" s="5">
        <f>'PG facts'!E63</f>
        <v>10</v>
      </c>
      <c r="H10226" s="5">
        <f t="shared" si="318"/>
        <v>13.226384327310809</v>
      </c>
      <c r="I10226" s="5">
        <f t="shared" si="319"/>
        <v>36.36809635836169</v>
      </c>
    </row>
    <row r="10227" spans="1:9" ht="25" customHeight="1">
      <c r="A10227" s="1"/>
      <c r="B10227" s="1">
        <v>445</v>
      </c>
      <c r="C10227" s="13" t="s">
        <v>47</v>
      </c>
      <c r="D10227" s="4">
        <v>45473</v>
      </c>
      <c r="E10227" s="4">
        <v>45503</v>
      </c>
      <c r="F10227" s="5">
        <v>1.6547550061168037</v>
      </c>
      <c r="G10227" s="5">
        <f>'PG facts'!E70</f>
        <v>5</v>
      </c>
      <c r="H10227" s="5">
        <f t="shared" si="318"/>
        <v>2.7382141302686231</v>
      </c>
      <c r="I10227" s="5">
        <f t="shared" si="319"/>
        <v>8.2737750305840194</v>
      </c>
    </row>
    <row r="10228" spans="1:9" ht="25" customHeight="1">
      <c r="A10228" s="1"/>
      <c r="B10228" s="1">
        <v>445</v>
      </c>
      <c r="C10228" s="13" t="s">
        <v>47</v>
      </c>
      <c r="D10228" s="4">
        <v>45565</v>
      </c>
      <c r="E10228" s="4">
        <v>45583</v>
      </c>
      <c r="F10228" s="5">
        <v>0.37330111522773102</v>
      </c>
      <c r="G10228" s="5">
        <f>'PG facts'!E77</f>
        <v>1</v>
      </c>
      <c r="H10228" s="5">
        <f t="shared" si="318"/>
        <v>0.13935372263026771</v>
      </c>
      <c r="I10228" s="5">
        <f t="shared" si="319"/>
        <v>0.37330111522773102</v>
      </c>
    </row>
    <row r="10229" spans="1:9" ht="25" customHeight="1">
      <c r="A10229" s="1"/>
      <c r="B10229" s="1">
        <v>445</v>
      </c>
      <c r="C10229" s="13" t="s">
        <v>47</v>
      </c>
      <c r="D10229" s="4">
        <v>45657</v>
      </c>
      <c r="E10229" s="4">
        <v>45679</v>
      </c>
      <c r="F10229" s="5">
        <v>0.34106845677743802</v>
      </c>
      <c r="G10229" s="5">
        <f>'PG facts'!E84</f>
        <v>1</v>
      </c>
      <c r="H10229" s="5">
        <f t="shared" si="318"/>
        <v>0.11632769220854311</v>
      </c>
      <c r="I10229" s="5">
        <f t="shared" si="319"/>
        <v>0.34106845677743802</v>
      </c>
    </row>
    <row r="10230" spans="1:9" ht="25" customHeight="1">
      <c r="A10230" s="1"/>
      <c r="B10230" s="1">
        <v>445</v>
      </c>
      <c r="C10230" s="13" t="s">
        <v>47</v>
      </c>
      <c r="D10230" s="4">
        <v>45747</v>
      </c>
      <c r="E10230" s="4">
        <v>45771</v>
      </c>
      <c r="F10230" s="5">
        <v>0.23594619830289432</v>
      </c>
      <c r="G10230" s="5">
        <f>'PG facts'!E91</f>
        <v>2</v>
      </c>
      <c r="H10230" s="5">
        <f t="shared" si="318"/>
        <v>5.5670608493588729E-2</v>
      </c>
      <c r="I10230" s="5">
        <f t="shared" si="319"/>
        <v>0.47189239660578863</v>
      </c>
    </row>
    <row r="10231" spans="1:9" ht="25" customHeight="1">
      <c r="A10231" s="1"/>
      <c r="B10231" s="1">
        <v>445</v>
      </c>
      <c r="C10231" s="13" t="s">
        <v>47</v>
      </c>
      <c r="D10231" s="4">
        <v>45838</v>
      </c>
      <c r="E10231" s="4">
        <v>45867</v>
      </c>
      <c r="F10231" s="5">
        <v>0.50578250048436413</v>
      </c>
      <c r="G10231" s="5">
        <f>'PG facts'!E98</f>
        <v>4</v>
      </c>
      <c r="H10231" s="5">
        <f t="shared" si="318"/>
        <v>0.25581593779621581</v>
      </c>
      <c r="I10231" s="5">
        <f t="shared" si="319"/>
        <v>2.0231300019374565</v>
      </c>
    </row>
    <row r="10232" spans="1:9" ht="25" customHeight="1">
      <c r="A10232" s="1"/>
      <c r="B10232" s="1">
        <v>445</v>
      </c>
      <c r="C10232" s="13" t="s">
        <v>47</v>
      </c>
      <c r="D10232" s="4">
        <v>45930</v>
      </c>
      <c r="E10232" s="4">
        <v>45954</v>
      </c>
      <c r="F10232" s="5">
        <v>1.0082264270475205</v>
      </c>
      <c r="G10232" s="5">
        <f>'PG facts'!E105</f>
        <v>4</v>
      </c>
      <c r="H10232" s="5">
        <f t="shared" si="318"/>
        <v>1.0165205281970093</v>
      </c>
      <c r="I10232" s="5">
        <f t="shared" si="319"/>
        <v>4.0329057081900821</v>
      </c>
    </row>
    <row r="10233" spans="1:9" ht="25" customHeight="1">
      <c r="A10233" s="1"/>
      <c r="B10233" s="1">
        <v>445</v>
      </c>
      <c r="C10233" s="13" t="s">
        <v>50</v>
      </c>
      <c r="D10233" s="4">
        <v>44742</v>
      </c>
      <c r="E10233" s="4">
        <v>44771</v>
      </c>
      <c r="F10233" s="5">
        <v>1.0280001916822323</v>
      </c>
      <c r="G10233" s="5">
        <f>'PG facts'!E14</f>
        <v>6</v>
      </c>
      <c r="H10233" s="5">
        <f t="shared" si="318"/>
        <v>1.0567843940987065</v>
      </c>
      <c r="I10233" s="5">
        <f t="shared" si="319"/>
        <v>6.168001150093394</v>
      </c>
    </row>
    <row r="10234" spans="1:9" ht="25" customHeight="1">
      <c r="A10234" s="1"/>
      <c r="B10234" s="1">
        <v>445</v>
      </c>
      <c r="C10234" s="13" t="s">
        <v>50</v>
      </c>
      <c r="D10234" s="4">
        <v>44834</v>
      </c>
      <c r="E10234" s="4">
        <v>44853</v>
      </c>
      <c r="F10234" s="5">
        <v>2.9122729416084958</v>
      </c>
      <c r="G10234" s="5">
        <f>'PG facts'!E21</f>
        <v>8</v>
      </c>
      <c r="H10234" s="5">
        <f t="shared" si="318"/>
        <v>8.4813336864250015</v>
      </c>
      <c r="I10234" s="5">
        <f t="shared" si="319"/>
        <v>23.298183532867967</v>
      </c>
    </row>
    <row r="10235" spans="1:9" ht="25" customHeight="1">
      <c r="A10235" s="1"/>
      <c r="B10235" s="1">
        <v>445</v>
      </c>
      <c r="C10235" s="13" t="s">
        <v>50</v>
      </c>
      <c r="D10235" s="4">
        <v>44926</v>
      </c>
      <c r="E10235" s="4">
        <v>44945</v>
      </c>
      <c r="F10235" s="5">
        <v>5.8502773415310516</v>
      </c>
      <c r="G10235" s="5">
        <f>'PG facts'!E28</f>
        <v>11</v>
      </c>
      <c r="H10235" s="5">
        <f t="shared" si="318"/>
        <v>34.225744972831627</v>
      </c>
      <c r="I10235" s="5">
        <f t="shared" si="319"/>
        <v>64.353050756841569</v>
      </c>
    </row>
    <row r="10236" spans="1:9" ht="25" customHeight="1">
      <c r="A10236" s="1"/>
      <c r="B10236" s="1">
        <v>445</v>
      </c>
      <c r="C10236" s="13" t="s">
        <v>50</v>
      </c>
      <c r="D10236" s="4">
        <v>45016</v>
      </c>
      <c r="E10236" s="4">
        <v>45037</v>
      </c>
      <c r="F10236" s="5">
        <v>7.2560334575520802</v>
      </c>
      <c r="G10236" s="5">
        <f>'PG facts'!E35</f>
        <v>10</v>
      </c>
      <c r="H10236" s="5">
        <f t="shared" si="318"/>
        <v>52.650021537115194</v>
      </c>
      <c r="I10236" s="5">
        <f t="shared" si="319"/>
        <v>72.560334575520798</v>
      </c>
    </row>
    <row r="10237" spans="1:9" ht="25" customHeight="1">
      <c r="A10237" s="1"/>
      <c r="B10237" s="1">
        <v>445</v>
      </c>
      <c r="C10237" s="13" t="s">
        <v>50</v>
      </c>
      <c r="D10237" s="4">
        <v>45107</v>
      </c>
      <c r="E10237" s="4">
        <v>45135</v>
      </c>
      <c r="F10237" s="5">
        <v>6.7723940234483804</v>
      </c>
      <c r="G10237" s="5">
        <f>'PG facts'!E42</f>
        <v>9</v>
      </c>
      <c r="H10237" s="5">
        <f t="shared" si="318"/>
        <v>45.865320808839343</v>
      </c>
      <c r="I10237" s="5">
        <f t="shared" si="319"/>
        <v>60.951546211035421</v>
      </c>
    </row>
    <row r="10238" spans="1:9" ht="25" customHeight="1">
      <c r="A10238" s="1"/>
      <c r="B10238" s="1">
        <v>445</v>
      </c>
      <c r="C10238" s="13" t="s">
        <v>50</v>
      </c>
      <c r="D10238" s="4">
        <v>45199</v>
      </c>
      <c r="E10238" s="4">
        <v>45217</v>
      </c>
      <c r="F10238" s="5">
        <v>7.0582272321790596</v>
      </c>
      <c r="G10238" s="5">
        <f>'PG facts'!E49</f>
        <v>9</v>
      </c>
      <c r="H10238" s="5">
        <f t="shared" si="318"/>
        <v>49.818571661074067</v>
      </c>
      <c r="I10238" s="5">
        <f t="shared" si="319"/>
        <v>63.524045089611533</v>
      </c>
    </row>
    <row r="10239" spans="1:9" ht="25" customHeight="1">
      <c r="A10239" s="1"/>
      <c r="B10239" s="1">
        <v>445</v>
      </c>
      <c r="C10239" s="13" t="s">
        <v>50</v>
      </c>
      <c r="D10239" s="4">
        <v>45291</v>
      </c>
      <c r="E10239" s="4">
        <v>45314</v>
      </c>
      <c r="F10239" s="5">
        <v>5.4935927157217845</v>
      </c>
      <c r="G10239" s="5">
        <f>'PG facts'!E56</f>
        <v>7</v>
      </c>
      <c r="H10239" s="5">
        <f t="shared" si="318"/>
        <v>30.179560926231453</v>
      </c>
      <c r="I10239" s="5">
        <f t="shared" si="319"/>
        <v>38.455149010052494</v>
      </c>
    </row>
    <row r="10240" spans="1:9" ht="25" customHeight="1">
      <c r="A10240" s="1"/>
      <c r="B10240" s="1">
        <v>445</v>
      </c>
      <c r="C10240" s="13" t="s">
        <v>50</v>
      </c>
      <c r="D10240" s="4">
        <v>45382</v>
      </c>
      <c r="E10240" s="4">
        <v>45401</v>
      </c>
      <c r="F10240" s="5">
        <v>4.2122165191533556</v>
      </c>
      <c r="G10240" s="5">
        <f>'PG facts'!E63</f>
        <v>10</v>
      </c>
      <c r="H10240" s="5">
        <f t="shared" si="318"/>
        <v>17.742768004228413</v>
      </c>
      <c r="I10240" s="5">
        <f t="shared" si="319"/>
        <v>42.122165191533554</v>
      </c>
    </row>
    <row r="10241" spans="1:9" ht="25" customHeight="1">
      <c r="A10241" s="1"/>
      <c r="B10241" s="1">
        <v>445</v>
      </c>
      <c r="C10241" s="13" t="s">
        <v>50</v>
      </c>
      <c r="D10241" s="4">
        <v>45473</v>
      </c>
      <c r="E10241" s="4">
        <v>45503</v>
      </c>
      <c r="F10241" s="5">
        <v>3.636809635836169</v>
      </c>
      <c r="G10241" s="5">
        <f>'PG facts'!E70</f>
        <v>5</v>
      </c>
      <c r="H10241" s="5">
        <f t="shared" si="318"/>
        <v>13.226384327310809</v>
      </c>
      <c r="I10241" s="5">
        <f t="shared" si="319"/>
        <v>18.184048179180845</v>
      </c>
    </row>
    <row r="10242" spans="1:9" ht="25" customHeight="1">
      <c r="A10242" s="1"/>
      <c r="B10242" s="1">
        <v>445</v>
      </c>
      <c r="C10242" s="13" t="s">
        <v>50</v>
      </c>
      <c r="D10242" s="4">
        <v>45565</v>
      </c>
      <c r="E10242" s="4">
        <v>45583</v>
      </c>
      <c r="F10242" s="5">
        <v>1.6547550061168037</v>
      </c>
      <c r="G10242" s="5">
        <f>'PG facts'!E77</f>
        <v>1</v>
      </c>
      <c r="H10242" s="5">
        <f t="shared" si="318"/>
        <v>2.7382141302686231</v>
      </c>
      <c r="I10242" s="5">
        <f t="shared" si="319"/>
        <v>1.6547550061168037</v>
      </c>
    </row>
    <row r="10243" spans="1:9" ht="25" customHeight="1">
      <c r="A10243" s="1"/>
      <c r="B10243" s="1">
        <v>445</v>
      </c>
      <c r="C10243" s="13" t="s">
        <v>50</v>
      </c>
      <c r="D10243" s="4">
        <v>45657</v>
      </c>
      <c r="E10243" s="4">
        <v>45679</v>
      </c>
      <c r="F10243" s="5">
        <v>0.37330111522773102</v>
      </c>
      <c r="G10243" s="5">
        <f>'PG facts'!E84</f>
        <v>1</v>
      </c>
      <c r="H10243" s="5">
        <f t="shared" si="318"/>
        <v>0.13935372263026771</v>
      </c>
      <c r="I10243" s="5">
        <f t="shared" si="319"/>
        <v>0.37330111522773102</v>
      </c>
    </row>
    <row r="10244" spans="1:9" ht="25" customHeight="1">
      <c r="A10244" s="1"/>
      <c r="B10244" s="1">
        <v>445</v>
      </c>
      <c r="C10244" s="13" t="s">
        <v>50</v>
      </c>
      <c r="D10244" s="4">
        <v>45747</v>
      </c>
      <c r="E10244" s="4">
        <v>45771</v>
      </c>
      <c r="F10244" s="5">
        <v>0.34106845677743802</v>
      </c>
      <c r="G10244" s="5">
        <f>'PG facts'!E91</f>
        <v>2</v>
      </c>
      <c r="H10244" s="5">
        <f t="shared" si="318"/>
        <v>0.11632769220854311</v>
      </c>
      <c r="I10244" s="5">
        <f t="shared" si="319"/>
        <v>0.68213691355487605</v>
      </c>
    </row>
    <row r="10245" spans="1:9" ht="25" customHeight="1">
      <c r="A10245" s="1"/>
      <c r="B10245" s="1">
        <v>445</v>
      </c>
      <c r="C10245" s="13" t="s">
        <v>50</v>
      </c>
      <c r="D10245" s="4">
        <v>45838</v>
      </c>
      <c r="E10245" s="4">
        <v>45867</v>
      </c>
      <c r="F10245" s="5">
        <v>0.23594619830289432</v>
      </c>
      <c r="G10245" s="5">
        <f>'PG facts'!E98</f>
        <v>4</v>
      </c>
      <c r="H10245" s="5">
        <f t="shared" si="318"/>
        <v>5.5670608493588729E-2</v>
      </c>
      <c r="I10245" s="5">
        <f t="shared" si="319"/>
        <v>0.94378479321157727</v>
      </c>
    </row>
    <row r="10246" spans="1:9" ht="25" customHeight="1">
      <c r="A10246" s="1"/>
      <c r="B10246" s="1">
        <v>445</v>
      </c>
      <c r="C10246" s="13" t="s">
        <v>50</v>
      </c>
      <c r="D10246" s="4">
        <v>45930</v>
      </c>
      <c r="E10246" s="4">
        <v>45954</v>
      </c>
      <c r="F10246" s="5">
        <v>0.50578250048436413</v>
      </c>
      <c r="G10246" s="5">
        <f>'PG facts'!E105</f>
        <v>4</v>
      </c>
      <c r="H10246" s="5">
        <f t="shared" ref="H10246:H10309" si="320">F10246^2</f>
        <v>0.25581593779621581</v>
      </c>
      <c r="I10246" s="5">
        <f t="shared" ref="I10246:I10309" si="321">F10246*G10246</f>
        <v>2.0231300019374565</v>
      </c>
    </row>
    <row r="10247" spans="1:9" ht="25" customHeight="1">
      <c r="A10247" s="1"/>
      <c r="B10247" s="1">
        <v>445</v>
      </c>
      <c r="C10247" s="13" t="s">
        <v>50</v>
      </c>
      <c r="D10247" s="4">
        <v>46022</v>
      </c>
      <c r="E10247" s="4">
        <v>46045</v>
      </c>
      <c r="F10247" s="5">
        <v>1.0082264270475205</v>
      </c>
      <c r="G10247" s="5">
        <f>'PG facts'!E112</f>
        <v>2</v>
      </c>
      <c r="H10247" s="5">
        <f t="shared" si="320"/>
        <v>1.0165205281970093</v>
      </c>
      <c r="I10247" s="5">
        <f t="shared" si="321"/>
        <v>2.016452854095041</v>
      </c>
    </row>
    <row r="10248" spans="1:9" ht="25" customHeight="1">
      <c r="A10248" s="1"/>
      <c r="B10248" s="1">
        <v>446</v>
      </c>
      <c r="C10248" s="13" t="s">
        <v>47</v>
      </c>
      <c r="D10248" s="4">
        <v>44651</v>
      </c>
      <c r="E10248" s="4">
        <v>44671</v>
      </c>
      <c r="F10248" s="5">
        <v>1.0280001916822323</v>
      </c>
      <c r="G10248" s="5">
        <f>'PG facts'!E7</f>
        <v>6</v>
      </c>
      <c r="H10248" s="5">
        <f t="shared" si="320"/>
        <v>1.0567843940987065</v>
      </c>
      <c r="I10248" s="5">
        <f t="shared" si="321"/>
        <v>6.168001150093394</v>
      </c>
    </row>
    <row r="10249" spans="1:9" ht="25" customHeight="1">
      <c r="A10249" s="1"/>
      <c r="B10249" s="1">
        <v>446</v>
      </c>
      <c r="C10249" s="13" t="s">
        <v>47</v>
      </c>
      <c r="D10249" s="4">
        <v>44742</v>
      </c>
      <c r="E10249" s="4">
        <v>44771</v>
      </c>
      <c r="F10249" s="5">
        <v>2.9122729416084958</v>
      </c>
      <c r="G10249" s="5">
        <f>'PG facts'!E14</f>
        <v>6</v>
      </c>
      <c r="H10249" s="5">
        <f t="shared" si="320"/>
        <v>8.4813336864250015</v>
      </c>
      <c r="I10249" s="5">
        <f t="shared" si="321"/>
        <v>17.473637649650975</v>
      </c>
    </row>
    <row r="10250" spans="1:9" ht="25" customHeight="1">
      <c r="A10250" s="1"/>
      <c r="B10250" s="1">
        <v>446</v>
      </c>
      <c r="C10250" s="13" t="s">
        <v>47</v>
      </c>
      <c r="D10250" s="4">
        <v>44834</v>
      </c>
      <c r="E10250" s="4">
        <v>44853</v>
      </c>
      <c r="F10250" s="5">
        <v>5.8502773415310516</v>
      </c>
      <c r="G10250" s="5">
        <f>'PG facts'!E21</f>
        <v>8</v>
      </c>
      <c r="H10250" s="5">
        <f t="shared" si="320"/>
        <v>34.225744972831627</v>
      </c>
      <c r="I10250" s="5">
        <f t="shared" si="321"/>
        <v>46.802218732248413</v>
      </c>
    </row>
    <row r="10251" spans="1:9" ht="25" customHeight="1">
      <c r="A10251" s="1"/>
      <c r="B10251" s="1">
        <v>446</v>
      </c>
      <c r="C10251" s="13" t="s">
        <v>47</v>
      </c>
      <c r="D10251" s="4">
        <v>44926</v>
      </c>
      <c r="E10251" s="4">
        <v>44945</v>
      </c>
      <c r="F10251" s="5">
        <v>7.2560334575520802</v>
      </c>
      <c r="G10251" s="5">
        <f>'PG facts'!E28</f>
        <v>11</v>
      </c>
      <c r="H10251" s="5">
        <f t="shared" si="320"/>
        <v>52.650021537115194</v>
      </c>
      <c r="I10251" s="5">
        <f t="shared" si="321"/>
        <v>79.816368033072877</v>
      </c>
    </row>
    <row r="10252" spans="1:9" ht="25" customHeight="1">
      <c r="A10252" s="1"/>
      <c r="B10252" s="1">
        <v>446</v>
      </c>
      <c r="C10252" s="13" t="s">
        <v>47</v>
      </c>
      <c r="D10252" s="4">
        <v>45016</v>
      </c>
      <c r="E10252" s="4">
        <v>45037</v>
      </c>
      <c r="F10252" s="5">
        <v>6.7723940234483804</v>
      </c>
      <c r="G10252" s="5">
        <f>'PG facts'!E35</f>
        <v>10</v>
      </c>
      <c r="H10252" s="5">
        <f t="shared" si="320"/>
        <v>45.865320808839343</v>
      </c>
      <c r="I10252" s="5">
        <f t="shared" si="321"/>
        <v>67.723940234483806</v>
      </c>
    </row>
    <row r="10253" spans="1:9" ht="25" customHeight="1">
      <c r="A10253" s="1"/>
      <c r="B10253" s="1">
        <v>446</v>
      </c>
      <c r="C10253" s="13" t="s">
        <v>47</v>
      </c>
      <c r="D10253" s="4">
        <v>45107</v>
      </c>
      <c r="E10253" s="4">
        <v>45135</v>
      </c>
      <c r="F10253" s="5">
        <v>7.0582272321790596</v>
      </c>
      <c r="G10253" s="5">
        <f>'PG facts'!E42</f>
        <v>9</v>
      </c>
      <c r="H10253" s="5">
        <f t="shared" si="320"/>
        <v>49.818571661074067</v>
      </c>
      <c r="I10253" s="5">
        <f t="shared" si="321"/>
        <v>63.524045089611533</v>
      </c>
    </row>
    <row r="10254" spans="1:9" ht="25" customHeight="1">
      <c r="A10254" s="1"/>
      <c r="B10254" s="1">
        <v>446</v>
      </c>
      <c r="C10254" s="13" t="s">
        <v>47</v>
      </c>
      <c r="D10254" s="4">
        <v>45199</v>
      </c>
      <c r="E10254" s="4">
        <v>45217</v>
      </c>
      <c r="F10254" s="5">
        <v>5.4935927157217845</v>
      </c>
      <c r="G10254" s="5">
        <f>'PG facts'!E49</f>
        <v>9</v>
      </c>
      <c r="H10254" s="5">
        <f t="shared" si="320"/>
        <v>30.179560926231453</v>
      </c>
      <c r="I10254" s="5">
        <f t="shared" si="321"/>
        <v>49.442334441496058</v>
      </c>
    </row>
    <row r="10255" spans="1:9" ht="25" customHeight="1">
      <c r="A10255" s="1"/>
      <c r="B10255" s="1">
        <v>446</v>
      </c>
      <c r="C10255" s="13" t="s">
        <v>47</v>
      </c>
      <c r="D10255" s="4">
        <v>45291</v>
      </c>
      <c r="E10255" s="4">
        <v>45314</v>
      </c>
      <c r="F10255" s="5">
        <v>4.2122165191533556</v>
      </c>
      <c r="G10255" s="5">
        <f>'PG facts'!E56</f>
        <v>7</v>
      </c>
      <c r="H10255" s="5">
        <f t="shared" si="320"/>
        <v>17.742768004228413</v>
      </c>
      <c r="I10255" s="5">
        <f t="shared" si="321"/>
        <v>29.48551563407349</v>
      </c>
    </row>
    <row r="10256" spans="1:9" ht="25" customHeight="1">
      <c r="A10256" s="1"/>
      <c r="B10256" s="1">
        <v>446</v>
      </c>
      <c r="C10256" s="13" t="s">
        <v>47</v>
      </c>
      <c r="D10256" s="4">
        <v>45382</v>
      </c>
      <c r="E10256" s="4">
        <v>45401</v>
      </c>
      <c r="F10256" s="5">
        <v>3.636809635836169</v>
      </c>
      <c r="G10256" s="5">
        <f>'PG facts'!E63</f>
        <v>10</v>
      </c>
      <c r="H10256" s="5">
        <f t="shared" si="320"/>
        <v>13.226384327310809</v>
      </c>
      <c r="I10256" s="5">
        <f t="shared" si="321"/>
        <v>36.36809635836169</v>
      </c>
    </row>
    <row r="10257" spans="1:9" ht="25" customHeight="1">
      <c r="A10257" s="1"/>
      <c r="B10257" s="1">
        <v>446</v>
      </c>
      <c r="C10257" s="13" t="s">
        <v>47</v>
      </c>
      <c r="D10257" s="4">
        <v>45473</v>
      </c>
      <c r="E10257" s="4">
        <v>45503</v>
      </c>
      <c r="F10257" s="5">
        <v>1.6547550061168037</v>
      </c>
      <c r="G10257" s="5">
        <f>'PG facts'!E70</f>
        <v>5</v>
      </c>
      <c r="H10257" s="5">
        <f t="shared" si="320"/>
        <v>2.7382141302686231</v>
      </c>
      <c r="I10257" s="5">
        <f t="shared" si="321"/>
        <v>8.2737750305840194</v>
      </c>
    </row>
    <row r="10258" spans="1:9" ht="25" customHeight="1">
      <c r="A10258" s="1"/>
      <c r="B10258" s="1">
        <v>446</v>
      </c>
      <c r="C10258" s="13" t="s">
        <v>47</v>
      </c>
      <c r="D10258" s="4">
        <v>45565</v>
      </c>
      <c r="E10258" s="4">
        <v>45583</v>
      </c>
      <c r="F10258" s="5">
        <v>0.37330111522773102</v>
      </c>
      <c r="G10258" s="5">
        <f>'PG facts'!E77</f>
        <v>1</v>
      </c>
      <c r="H10258" s="5">
        <f t="shared" si="320"/>
        <v>0.13935372263026771</v>
      </c>
      <c r="I10258" s="5">
        <f t="shared" si="321"/>
        <v>0.37330111522773102</v>
      </c>
    </row>
    <row r="10259" spans="1:9" ht="25" customHeight="1">
      <c r="A10259" s="1"/>
      <c r="B10259" s="1">
        <v>446</v>
      </c>
      <c r="C10259" s="13" t="s">
        <v>47</v>
      </c>
      <c r="D10259" s="4">
        <v>45657</v>
      </c>
      <c r="E10259" s="4">
        <v>45679</v>
      </c>
      <c r="F10259" s="5">
        <v>0.34106845677743802</v>
      </c>
      <c r="G10259" s="5">
        <f>'PG facts'!E84</f>
        <v>1</v>
      </c>
      <c r="H10259" s="5">
        <f t="shared" si="320"/>
        <v>0.11632769220854311</v>
      </c>
      <c r="I10259" s="5">
        <f t="shared" si="321"/>
        <v>0.34106845677743802</v>
      </c>
    </row>
    <row r="10260" spans="1:9" ht="25" customHeight="1">
      <c r="A10260" s="1"/>
      <c r="B10260" s="1">
        <v>446</v>
      </c>
      <c r="C10260" s="13" t="s">
        <v>47</v>
      </c>
      <c r="D10260" s="4">
        <v>45747</v>
      </c>
      <c r="E10260" s="4">
        <v>45771</v>
      </c>
      <c r="F10260" s="5">
        <v>0.23594619830289432</v>
      </c>
      <c r="G10260" s="5">
        <f>'PG facts'!E91</f>
        <v>2</v>
      </c>
      <c r="H10260" s="5">
        <f t="shared" si="320"/>
        <v>5.5670608493588729E-2</v>
      </c>
      <c r="I10260" s="5">
        <f t="shared" si="321"/>
        <v>0.47189239660578863</v>
      </c>
    </row>
    <row r="10261" spans="1:9" ht="25" customHeight="1">
      <c r="A10261" s="1"/>
      <c r="B10261" s="1">
        <v>446</v>
      </c>
      <c r="C10261" s="13" t="s">
        <v>47</v>
      </c>
      <c r="D10261" s="4">
        <v>45838</v>
      </c>
      <c r="E10261" s="4">
        <v>45867</v>
      </c>
      <c r="F10261" s="5">
        <v>0.50578250048436413</v>
      </c>
      <c r="G10261" s="5">
        <f>'PG facts'!E98</f>
        <v>4</v>
      </c>
      <c r="H10261" s="5">
        <f t="shared" si="320"/>
        <v>0.25581593779621581</v>
      </c>
      <c r="I10261" s="5">
        <f t="shared" si="321"/>
        <v>2.0231300019374565</v>
      </c>
    </row>
    <row r="10262" spans="1:9" ht="25" customHeight="1">
      <c r="A10262" s="1"/>
      <c r="B10262" s="1">
        <v>446</v>
      </c>
      <c r="C10262" s="13" t="s">
        <v>47</v>
      </c>
      <c r="D10262" s="4">
        <v>45930</v>
      </c>
      <c r="E10262" s="4">
        <v>45954</v>
      </c>
      <c r="F10262" s="5">
        <v>1.0082264270475205</v>
      </c>
      <c r="G10262" s="5">
        <f>'PG facts'!E105</f>
        <v>4</v>
      </c>
      <c r="H10262" s="5">
        <f t="shared" si="320"/>
        <v>1.0165205281970093</v>
      </c>
      <c r="I10262" s="5">
        <f t="shared" si="321"/>
        <v>4.0329057081900821</v>
      </c>
    </row>
    <row r="10263" spans="1:9" ht="25" customHeight="1">
      <c r="A10263" s="1"/>
      <c r="B10263" s="1">
        <v>446</v>
      </c>
      <c r="C10263" s="13" t="s">
        <v>50</v>
      </c>
      <c r="D10263" s="4">
        <v>44742</v>
      </c>
      <c r="E10263" s="4">
        <v>44771</v>
      </c>
      <c r="F10263" s="5">
        <v>1.0280001916822323</v>
      </c>
      <c r="G10263" s="5">
        <f>'PG facts'!E14</f>
        <v>6</v>
      </c>
      <c r="H10263" s="5">
        <f t="shared" si="320"/>
        <v>1.0567843940987065</v>
      </c>
      <c r="I10263" s="5">
        <f t="shared" si="321"/>
        <v>6.168001150093394</v>
      </c>
    </row>
    <row r="10264" spans="1:9" ht="25" customHeight="1">
      <c r="A10264" s="1"/>
      <c r="B10264" s="1">
        <v>446</v>
      </c>
      <c r="C10264" s="13" t="s">
        <v>50</v>
      </c>
      <c r="D10264" s="4">
        <v>44834</v>
      </c>
      <c r="E10264" s="4">
        <v>44853</v>
      </c>
      <c r="F10264" s="5">
        <v>2.9122729416084958</v>
      </c>
      <c r="G10264" s="5">
        <f>'PG facts'!E21</f>
        <v>8</v>
      </c>
      <c r="H10264" s="5">
        <f t="shared" si="320"/>
        <v>8.4813336864250015</v>
      </c>
      <c r="I10264" s="5">
        <f t="shared" si="321"/>
        <v>23.298183532867967</v>
      </c>
    </row>
    <row r="10265" spans="1:9" ht="25" customHeight="1">
      <c r="A10265" s="1"/>
      <c r="B10265" s="1">
        <v>446</v>
      </c>
      <c r="C10265" s="13" t="s">
        <v>50</v>
      </c>
      <c r="D10265" s="4">
        <v>44926</v>
      </c>
      <c r="E10265" s="4">
        <v>44945</v>
      </c>
      <c r="F10265" s="5">
        <v>5.8502773415310516</v>
      </c>
      <c r="G10265" s="5">
        <f>'PG facts'!E28</f>
        <v>11</v>
      </c>
      <c r="H10265" s="5">
        <f t="shared" si="320"/>
        <v>34.225744972831627</v>
      </c>
      <c r="I10265" s="5">
        <f t="shared" si="321"/>
        <v>64.353050756841569</v>
      </c>
    </row>
    <row r="10266" spans="1:9" ht="25" customHeight="1">
      <c r="A10266" s="1"/>
      <c r="B10266" s="1">
        <v>446</v>
      </c>
      <c r="C10266" s="13" t="s">
        <v>50</v>
      </c>
      <c r="D10266" s="4">
        <v>45016</v>
      </c>
      <c r="E10266" s="4">
        <v>45037</v>
      </c>
      <c r="F10266" s="5">
        <v>7.2560334575520802</v>
      </c>
      <c r="G10266" s="5">
        <f>'PG facts'!E35</f>
        <v>10</v>
      </c>
      <c r="H10266" s="5">
        <f t="shared" si="320"/>
        <v>52.650021537115194</v>
      </c>
      <c r="I10266" s="5">
        <f t="shared" si="321"/>
        <v>72.560334575520798</v>
      </c>
    </row>
    <row r="10267" spans="1:9" ht="25" customHeight="1">
      <c r="A10267" s="1"/>
      <c r="B10267" s="1">
        <v>446</v>
      </c>
      <c r="C10267" s="13" t="s">
        <v>50</v>
      </c>
      <c r="D10267" s="4">
        <v>45107</v>
      </c>
      <c r="E10267" s="4">
        <v>45135</v>
      </c>
      <c r="F10267" s="5">
        <v>6.7723940234483804</v>
      </c>
      <c r="G10267" s="5">
        <f>'PG facts'!E42</f>
        <v>9</v>
      </c>
      <c r="H10267" s="5">
        <f t="shared" si="320"/>
        <v>45.865320808839343</v>
      </c>
      <c r="I10267" s="5">
        <f t="shared" si="321"/>
        <v>60.951546211035421</v>
      </c>
    </row>
    <row r="10268" spans="1:9" ht="25" customHeight="1">
      <c r="A10268" s="1"/>
      <c r="B10268" s="1">
        <v>446</v>
      </c>
      <c r="C10268" s="13" t="s">
        <v>50</v>
      </c>
      <c r="D10268" s="4">
        <v>45199</v>
      </c>
      <c r="E10268" s="4">
        <v>45217</v>
      </c>
      <c r="F10268" s="5">
        <v>7.0582272321790596</v>
      </c>
      <c r="G10268" s="5">
        <f>'PG facts'!E49</f>
        <v>9</v>
      </c>
      <c r="H10268" s="5">
        <f t="shared" si="320"/>
        <v>49.818571661074067</v>
      </c>
      <c r="I10268" s="5">
        <f t="shared" si="321"/>
        <v>63.524045089611533</v>
      </c>
    </row>
    <row r="10269" spans="1:9" ht="25" customHeight="1">
      <c r="A10269" s="1"/>
      <c r="B10269" s="1">
        <v>446</v>
      </c>
      <c r="C10269" s="13" t="s">
        <v>50</v>
      </c>
      <c r="D10269" s="4">
        <v>45291</v>
      </c>
      <c r="E10269" s="4">
        <v>45314</v>
      </c>
      <c r="F10269" s="5">
        <v>5.4935927157217845</v>
      </c>
      <c r="G10269" s="5">
        <f>'PG facts'!E56</f>
        <v>7</v>
      </c>
      <c r="H10269" s="5">
        <f t="shared" si="320"/>
        <v>30.179560926231453</v>
      </c>
      <c r="I10269" s="5">
        <f t="shared" si="321"/>
        <v>38.455149010052494</v>
      </c>
    </row>
    <row r="10270" spans="1:9" ht="25" customHeight="1">
      <c r="A10270" s="1"/>
      <c r="B10270" s="1">
        <v>446</v>
      </c>
      <c r="C10270" s="13" t="s">
        <v>50</v>
      </c>
      <c r="D10270" s="4">
        <v>45382</v>
      </c>
      <c r="E10270" s="4">
        <v>45401</v>
      </c>
      <c r="F10270" s="5">
        <v>4.2122165191533556</v>
      </c>
      <c r="G10270" s="5">
        <f>'PG facts'!E63</f>
        <v>10</v>
      </c>
      <c r="H10270" s="5">
        <f t="shared" si="320"/>
        <v>17.742768004228413</v>
      </c>
      <c r="I10270" s="5">
        <f t="shared" si="321"/>
        <v>42.122165191533554</v>
      </c>
    </row>
    <row r="10271" spans="1:9" ht="25" customHeight="1">
      <c r="A10271" s="1"/>
      <c r="B10271" s="1">
        <v>446</v>
      </c>
      <c r="C10271" s="13" t="s">
        <v>50</v>
      </c>
      <c r="D10271" s="4">
        <v>45473</v>
      </c>
      <c r="E10271" s="4">
        <v>45503</v>
      </c>
      <c r="F10271" s="5">
        <v>3.636809635836169</v>
      </c>
      <c r="G10271" s="5">
        <f>'PG facts'!E70</f>
        <v>5</v>
      </c>
      <c r="H10271" s="5">
        <f t="shared" si="320"/>
        <v>13.226384327310809</v>
      </c>
      <c r="I10271" s="5">
        <f t="shared" si="321"/>
        <v>18.184048179180845</v>
      </c>
    </row>
    <row r="10272" spans="1:9" ht="25" customHeight="1">
      <c r="A10272" s="1"/>
      <c r="B10272" s="1">
        <v>446</v>
      </c>
      <c r="C10272" s="13" t="s">
        <v>50</v>
      </c>
      <c r="D10272" s="4">
        <v>45565</v>
      </c>
      <c r="E10272" s="4">
        <v>45583</v>
      </c>
      <c r="F10272" s="5">
        <v>1.6547550061168037</v>
      </c>
      <c r="G10272" s="5">
        <f>'PG facts'!E77</f>
        <v>1</v>
      </c>
      <c r="H10272" s="5">
        <f t="shared" si="320"/>
        <v>2.7382141302686231</v>
      </c>
      <c r="I10272" s="5">
        <f t="shared" si="321"/>
        <v>1.6547550061168037</v>
      </c>
    </row>
    <row r="10273" spans="1:9" ht="25" customHeight="1">
      <c r="A10273" s="1"/>
      <c r="B10273" s="1">
        <v>446</v>
      </c>
      <c r="C10273" s="13" t="s">
        <v>50</v>
      </c>
      <c r="D10273" s="4">
        <v>45657</v>
      </c>
      <c r="E10273" s="4">
        <v>45679</v>
      </c>
      <c r="F10273" s="5">
        <v>0.37330111522773102</v>
      </c>
      <c r="G10273" s="5">
        <f>'PG facts'!E84</f>
        <v>1</v>
      </c>
      <c r="H10273" s="5">
        <f t="shared" si="320"/>
        <v>0.13935372263026771</v>
      </c>
      <c r="I10273" s="5">
        <f t="shared" si="321"/>
        <v>0.37330111522773102</v>
      </c>
    </row>
    <row r="10274" spans="1:9" ht="25" customHeight="1">
      <c r="A10274" s="1"/>
      <c r="B10274" s="1">
        <v>446</v>
      </c>
      <c r="C10274" s="13" t="s">
        <v>50</v>
      </c>
      <c r="D10274" s="4">
        <v>45747</v>
      </c>
      <c r="E10274" s="4">
        <v>45771</v>
      </c>
      <c r="F10274" s="5">
        <v>0.34106845677743802</v>
      </c>
      <c r="G10274" s="5">
        <f>'PG facts'!E91</f>
        <v>2</v>
      </c>
      <c r="H10274" s="5">
        <f t="shared" si="320"/>
        <v>0.11632769220854311</v>
      </c>
      <c r="I10274" s="5">
        <f t="shared" si="321"/>
        <v>0.68213691355487605</v>
      </c>
    </row>
    <row r="10275" spans="1:9" ht="25" customHeight="1">
      <c r="A10275" s="1"/>
      <c r="B10275" s="1">
        <v>446</v>
      </c>
      <c r="C10275" s="13" t="s">
        <v>50</v>
      </c>
      <c r="D10275" s="4">
        <v>45838</v>
      </c>
      <c r="E10275" s="4">
        <v>45867</v>
      </c>
      <c r="F10275" s="5">
        <v>0.23594619830289432</v>
      </c>
      <c r="G10275" s="5">
        <f>'PG facts'!E98</f>
        <v>4</v>
      </c>
      <c r="H10275" s="5">
        <f t="shared" si="320"/>
        <v>5.5670608493588729E-2</v>
      </c>
      <c r="I10275" s="5">
        <f t="shared" si="321"/>
        <v>0.94378479321157727</v>
      </c>
    </row>
    <row r="10276" spans="1:9" ht="25" customHeight="1">
      <c r="A10276" s="1"/>
      <c r="B10276" s="1">
        <v>446</v>
      </c>
      <c r="C10276" s="13" t="s">
        <v>50</v>
      </c>
      <c r="D10276" s="4">
        <v>45930</v>
      </c>
      <c r="E10276" s="4">
        <v>45954</v>
      </c>
      <c r="F10276" s="5">
        <v>0.50578250048436413</v>
      </c>
      <c r="G10276" s="5">
        <f>'PG facts'!E105</f>
        <v>4</v>
      </c>
      <c r="H10276" s="5">
        <f t="shared" si="320"/>
        <v>0.25581593779621581</v>
      </c>
      <c r="I10276" s="5">
        <f t="shared" si="321"/>
        <v>2.0231300019374565</v>
      </c>
    </row>
    <row r="10277" spans="1:9" ht="25" customHeight="1">
      <c r="A10277" s="1"/>
      <c r="B10277" s="1">
        <v>446</v>
      </c>
      <c r="C10277" s="13" t="s">
        <v>50</v>
      </c>
      <c r="D10277" s="4">
        <v>46022</v>
      </c>
      <c r="E10277" s="4">
        <v>46045</v>
      </c>
      <c r="F10277" s="5">
        <v>1.0082264270475205</v>
      </c>
      <c r="G10277" s="5">
        <f>'PG facts'!E112</f>
        <v>2</v>
      </c>
      <c r="H10277" s="5">
        <f t="shared" si="320"/>
        <v>1.0165205281970093</v>
      </c>
      <c r="I10277" s="5">
        <f t="shared" si="321"/>
        <v>2.016452854095041</v>
      </c>
    </row>
    <row r="10278" spans="1:9" ht="25" customHeight="1">
      <c r="A10278" s="1"/>
      <c r="B10278" s="1">
        <v>447</v>
      </c>
      <c r="C10278" s="13" t="s">
        <v>47</v>
      </c>
      <c r="D10278" s="4">
        <v>44651</v>
      </c>
      <c r="E10278" s="4">
        <v>44671</v>
      </c>
      <c r="F10278" s="5">
        <v>1.0280001916822323</v>
      </c>
      <c r="G10278" s="5">
        <f>'PG facts'!E7</f>
        <v>6</v>
      </c>
      <c r="H10278" s="5">
        <f t="shared" si="320"/>
        <v>1.0567843940987065</v>
      </c>
      <c r="I10278" s="5">
        <f t="shared" si="321"/>
        <v>6.168001150093394</v>
      </c>
    </row>
    <row r="10279" spans="1:9" ht="25" customHeight="1">
      <c r="A10279" s="1"/>
      <c r="B10279" s="1">
        <v>447</v>
      </c>
      <c r="C10279" s="13" t="s">
        <v>47</v>
      </c>
      <c r="D10279" s="4">
        <v>44742</v>
      </c>
      <c r="E10279" s="4">
        <v>44771</v>
      </c>
      <c r="F10279" s="5">
        <v>2.9122729416084958</v>
      </c>
      <c r="G10279" s="5">
        <f>'PG facts'!E14</f>
        <v>6</v>
      </c>
      <c r="H10279" s="5">
        <f t="shared" si="320"/>
        <v>8.4813336864250015</v>
      </c>
      <c r="I10279" s="5">
        <f t="shared" si="321"/>
        <v>17.473637649650975</v>
      </c>
    </row>
    <row r="10280" spans="1:9" ht="25" customHeight="1">
      <c r="A10280" s="1"/>
      <c r="B10280" s="1">
        <v>447</v>
      </c>
      <c r="C10280" s="13" t="s">
        <v>47</v>
      </c>
      <c r="D10280" s="4">
        <v>44834</v>
      </c>
      <c r="E10280" s="4">
        <v>44853</v>
      </c>
      <c r="F10280" s="5">
        <v>5.8502773415310516</v>
      </c>
      <c r="G10280" s="5">
        <f>'PG facts'!E21</f>
        <v>8</v>
      </c>
      <c r="H10280" s="5">
        <f t="shared" si="320"/>
        <v>34.225744972831627</v>
      </c>
      <c r="I10280" s="5">
        <f t="shared" si="321"/>
        <v>46.802218732248413</v>
      </c>
    </row>
    <row r="10281" spans="1:9" ht="25" customHeight="1">
      <c r="A10281" s="1"/>
      <c r="B10281" s="1">
        <v>447</v>
      </c>
      <c r="C10281" s="13" t="s">
        <v>47</v>
      </c>
      <c r="D10281" s="4">
        <v>44926</v>
      </c>
      <c r="E10281" s="4">
        <v>44945</v>
      </c>
      <c r="F10281" s="5">
        <v>7.2560334575520802</v>
      </c>
      <c r="G10281" s="5">
        <f>'PG facts'!E28</f>
        <v>11</v>
      </c>
      <c r="H10281" s="5">
        <f t="shared" si="320"/>
        <v>52.650021537115194</v>
      </c>
      <c r="I10281" s="5">
        <f t="shared" si="321"/>
        <v>79.816368033072877</v>
      </c>
    </row>
    <row r="10282" spans="1:9" ht="25" customHeight="1">
      <c r="A10282" s="1"/>
      <c r="B10282" s="1">
        <v>447</v>
      </c>
      <c r="C10282" s="13" t="s">
        <v>47</v>
      </c>
      <c r="D10282" s="4">
        <v>45016</v>
      </c>
      <c r="E10282" s="4">
        <v>45037</v>
      </c>
      <c r="F10282" s="5">
        <v>6.7723940234483804</v>
      </c>
      <c r="G10282" s="5">
        <f>'PG facts'!E35</f>
        <v>10</v>
      </c>
      <c r="H10282" s="5">
        <f t="shared" si="320"/>
        <v>45.865320808839343</v>
      </c>
      <c r="I10282" s="5">
        <f t="shared" si="321"/>
        <v>67.723940234483806</v>
      </c>
    </row>
    <row r="10283" spans="1:9" ht="25" customHeight="1">
      <c r="A10283" s="1"/>
      <c r="B10283" s="1">
        <v>447</v>
      </c>
      <c r="C10283" s="13" t="s">
        <v>47</v>
      </c>
      <c r="D10283" s="4">
        <v>45107</v>
      </c>
      <c r="E10283" s="4">
        <v>45135</v>
      </c>
      <c r="F10283" s="5">
        <v>7.0582272321790596</v>
      </c>
      <c r="G10283" s="5">
        <f>'PG facts'!E42</f>
        <v>9</v>
      </c>
      <c r="H10283" s="5">
        <f t="shared" si="320"/>
        <v>49.818571661074067</v>
      </c>
      <c r="I10283" s="5">
        <f t="shared" si="321"/>
        <v>63.524045089611533</v>
      </c>
    </row>
    <row r="10284" spans="1:9" ht="25" customHeight="1">
      <c r="A10284" s="1"/>
      <c r="B10284" s="1">
        <v>447</v>
      </c>
      <c r="C10284" s="13" t="s">
        <v>47</v>
      </c>
      <c r="D10284" s="4">
        <v>45199</v>
      </c>
      <c r="E10284" s="4">
        <v>45217</v>
      </c>
      <c r="F10284" s="5">
        <v>5.4935927157217845</v>
      </c>
      <c r="G10284" s="5">
        <f>'PG facts'!E49</f>
        <v>9</v>
      </c>
      <c r="H10284" s="5">
        <f t="shared" si="320"/>
        <v>30.179560926231453</v>
      </c>
      <c r="I10284" s="5">
        <f t="shared" si="321"/>
        <v>49.442334441496058</v>
      </c>
    </row>
    <row r="10285" spans="1:9" ht="25" customHeight="1">
      <c r="A10285" s="1"/>
      <c r="B10285" s="1">
        <v>447</v>
      </c>
      <c r="C10285" s="13" t="s">
        <v>47</v>
      </c>
      <c r="D10285" s="4">
        <v>45291</v>
      </c>
      <c r="E10285" s="4">
        <v>45314</v>
      </c>
      <c r="F10285" s="5">
        <v>4.2122165191533556</v>
      </c>
      <c r="G10285" s="5">
        <f>'PG facts'!E56</f>
        <v>7</v>
      </c>
      <c r="H10285" s="5">
        <f t="shared" si="320"/>
        <v>17.742768004228413</v>
      </c>
      <c r="I10285" s="5">
        <f t="shared" si="321"/>
        <v>29.48551563407349</v>
      </c>
    </row>
    <row r="10286" spans="1:9" ht="25" customHeight="1">
      <c r="A10286" s="1"/>
      <c r="B10286" s="1">
        <v>447</v>
      </c>
      <c r="C10286" s="13" t="s">
        <v>47</v>
      </c>
      <c r="D10286" s="4">
        <v>45382</v>
      </c>
      <c r="E10286" s="4">
        <v>45401</v>
      </c>
      <c r="F10286" s="5">
        <v>3.636809635836169</v>
      </c>
      <c r="G10286" s="5">
        <f>'PG facts'!E63</f>
        <v>10</v>
      </c>
      <c r="H10286" s="5">
        <f t="shared" si="320"/>
        <v>13.226384327310809</v>
      </c>
      <c r="I10286" s="5">
        <f t="shared" si="321"/>
        <v>36.36809635836169</v>
      </c>
    </row>
    <row r="10287" spans="1:9" ht="25" customHeight="1">
      <c r="A10287" s="1"/>
      <c r="B10287" s="1">
        <v>447</v>
      </c>
      <c r="C10287" s="13" t="s">
        <v>47</v>
      </c>
      <c r="D10287" s="4">
        <v>45473</v>
      </c>
      <c r="E10287" s="4">
        <v>45503</v>
      </c>
      <c r="F10287" s="5">
        <v>1.6547550061168037</v>
      </c>
      <c r="G10287" s="5">
        <f>'PG facts'!E70</f>
        <v>5</v>
      </c>
      <c r="H10287" s="5">
        <f t="shared" si="320"/>
        <v>2.7382141302686231</v>
      </c>
      <c r="I10287" s="5">
        <f t="shared" si="321"/>
        <v>8.2737750305840194</v>
      </c>
    </row>
    <row r="10288" spans="1:9" ht="25" customHeight="1">
      <c r="A10288" s="1"/>
      <c r="B10288" s="1">
        <v>447</v>
      </c>
      <c r="C10288" s="13" t="s">
        <v>47</v>
      </c>
      <c r="D10288" s="4">
        <v>45565</v>
      </c>
      <c r="E10288" s="4">
        <v>45583</v>
      </c>
      <c r="F10288" s="5">
        <v>0.37330111522773102</v>
      </c>
      <c r="G10288" s="5">
        <f>'PG facts'!E77</f>
        <v>1</v>
      </c>
      <c r="H10288" s="5">
        <f t="shared" si="320"/>
        <v>0.13935372263026771</v>
      </c>
      <c r="I10288" s="5">
        <f t="shared" si="321"/>
        <v>0.37330111522773102</v>
      </c>
    </row>
    <row r="10289" spans="1:9" ht="25" customHeight="1">
      <c r="A10289" s="1"/>
      <c r="B10289" s="1">
        <v>447</v>
      </c>
      <c r="C10289" s="13" t="s">
        <v>47</v>
      </c>
      <c r="D10289" s="4">
        <v>45657</v>
      </c>
      <c r="E10289" s="4">
        <v>45679</v>
      </c>
      <c r="F10289" s="5">
        <v>0.34106845677743802</v>
      </c>
      <c r="G10289" s="5">
        <f>'PG facts'!E84</f>
        <v>1</v>
      </c>
      <c r="H10289" s="5">
        <f t="shared" si="320"/>
        <v>0.11632769220854311</v>
      </c>
      <c r="I10289" s="5">
        <f t="shared" si="321"/>
        <v>0.34106845677743802</v>
      </c>
    </row>
    <row r="10290" spans="1:9" ht="25" customHeight="1">
      <c r="A10290" s="1"/>
      <c r="B10290" s="1">
        <v>447</v>
      </c>
      <c r="C10290" s="13" t="s">
        <v>47</v>
      </c>
      <c r="D10290" s="4">
        <v>45747</v>
      </c>
      <c r="E10290" s="4">
        <v>45771</v>
      </c>
      <c r="F10290" s="5">
        <v>0.23594619830289432</v>
      </c>
      <c r="G10290" s="5">
        <f>'PG facts'!E91</f>
        <v>2</v>
      </c>
      <c r="H10290" s="5">
        <f t="shared" si="320"/>
        <v>5.5670608493588729E-2</v>
      </c>
      <c r="I10290" s="5">
        <f t="shared" si="321"/>
        <v>0.47189239660578863</v>
      </c>
    </row>
    <row r="10291" spans="1:9" ht="25" customHeight="1">
      <c r="A10291" s="1"/>
      <c r="B10291" s="1">
        <v>447</v>
      </c>
      <c r="C10291" s="13" t="s">
        <v>47</v>
      </c>
      <c r="D10291" s="4">
        <v>45838</v>
      </c>
      <c r="E10291" s="4">
        <v>45867</v>
      </c>
      <c r="F10291" s="5">
        <v>0.50578250048436413</v>
      </c>
      <c r="G10291" s="5">
        <f>'PG facts'!E98</f>
        <v>4</v>
      </c>
      <c r="H10291" s="5">
        <f t="shared" si="320"/>
        <v>0.25581593779621581</v>
      </c>
      <c r="I10291" s="5">
        <f t="shared" si="321"/>
        <v>2.0231300019374565</v>
      </c>
    </row>
    <row r="10292" spans="1:9" ht="25" customHeight="1">
      <c r="A10292" s="1"/>
      <c r="B10292" s="1">
        <v>447</v>
      </c>
      <c r="C10292" s="13" t="s">
        <v>47</v>
      </c>
      <c r="D10292" s="4">
        <v>45930</v>
      </c>
      <c r="E10292" s="4">
        <v>45954</v>
      </c>
      <c r="F10292" s="5">
        <v>1.0082264270475205</v>
      </c>
      <c r="G10292" s="5">
        <f>'PG facts'!E105</f>
        <v>4</v>
      </c>
      <c r="H10292" s="5">
        <f t="shared" si="320"/>
        <v>1.0165205281970093</v>
      </c>
      <c r="I10292" s="5">
        <f t="shared" si="321"/>
        <v>4.0329057081900821</v>
      </c>
    </row>
    <row r="10293" spans="1:9" ht="25" customHeight="1">
      <c r="A10293" s="1"/>
      <c r="B10293" s="1">
        <v>447</v>
      </c>
      <c r="C10293" s="13" t="s">
        <v>50</v>
      </c>
      <c r="D10293" s="4">
        <v>44742</v>
      </c>
      <c r="E10293" s="4">
        <v>44771</v>
      </c>
      <c r="F10293" s="5">
        <v>1.0280001916822323</v>
      </c>
      <c r="G10293" s="5">
        <f>'PG facts'!E14</f>
        <v>6</v>
      </c>
      <c r="H10293" s="5">
        <f t="shared" si="320"/>
        <v>1.0567843940987065</v>
      </c>
      <c r="I10293" s="5">
        <f t="shared" si="321"/>
        <v>6.168001150093394</v>
      </c>
    </row>
    <row r="10294" spans="1:9" ht="25" customHeight="1">
      <c r="A10294" s="1"/>
      <c r="B10294" s="1">
        <v>447</v>
      </c>
      <c r="C10294" s="13" t="s">
        <v>50</v>
      </c>
      <c r="D10294" s="4">
        <v>44834</v>
      </c>
      <c r="E10294" s="4">
        <v>44853</v>
      </c>
      <c r="F10294" s="5">
        <v>2.9122729416084958</v>
      </c>
      <c r="G10294" s="5">
        <f>'PG facts'!E21</f>
        <v>8</v>
      </c>
      <c r="H10294" s="5">
        <f t="shared" si="320"/>
        <v>8.4813336864250015</v>
      </c>
      <c r="I10294" s="5">
        <f t="shared" si="321"/>
        <v>23.298183532867967</v>
      </c>
    </row>
    <row r="10295" spans="1:9" ht="25" customHeight="1">
      <c r="A10295" s="1"/>
      <c r="B10295" s="1">
        <v>447</v>
      </c>
      <c r="C10295" s="13" t="s">
        <v>50</v>
      </c>
      <c r="D10295" s="4">
        <v>44926</v>
      </c>
      <c r="E10295" s="4">
        <v>44945</v>
      </c>
      <c r="F10295" s="5">
        <v>5.8502773415310516</v>
      </c>
      <c r="G10295" s="5">
        <f>'PG facts'!E28</f>
        <v>11</v>
      </c>
      <c r="H10295" s="5">
        <f t="shared" si="320"/>
        <v>34.225744972831627</v>
      </c>
      <c r="I10295" s="5">
        <f t="shared" si="321"/>
        <v>64.353050756841569</v>
      </c>
    </row>
    <row r="10296" spans="1:9" ht="25" customHeight="1">
      <c r="A10296" s="1"/>
      <c r="B10296" s="1">
        <v>447</v>
      </c>
      <c r="C10296" s="13" t="s">
        <v>50</v>
      </c>
      <c r="D10296" s="4">
        <v>45016</v>
      </c>
      <c r="E10296" s="4">
        <v>45037</v>
      </c>
      <c r="F10296" s="5">
        <v>7.2560334575520802</v>
      </c>
      <c r="G10296" s="5">
        <f>'PG facts'!E35</f>
        <v>10</v>
      </c>
      <c r="H10296" s="5">
        <f t="shared" si="320"/>
        <v>52.650021537115194</v>
      </c>
      <c r="I10296" s="5">
        <f t="shared" si="321"/>
        <v>72.560334575520798</v>
      </c>
    </row>
    <row r="10297" spans="1:9" ht="25" customHeight="1">
      <c r="A10297" s="1"/>
      <c r="B10297" s="1">
        <v>447</v>
      </c>
      <c r="C10297" s="13" t="s">
        <v>50</v>
      </c>
      <c r="D10297" s="4">
        <v>45107</v>
      </c>
      <c r="E10297" s="4">
        <v>45135</v>
      </c>
      <c r="F10297" s="5">
        <v>6.7723940234483804</v>
      </c>
      <c r="G10297" s="5">
        <f>'PG facts'!E42</f>
        <v>9</v>
      </c>
      <c r="H10297" s="5">
        <f t="shared" si="320"/>
        <v>45.865320808839343</v>
      </c>
      <c r="I10297" s="5">
        <f t="shared" si="321"/>
        <v>60.951546211035421</v>
      </c>
    </row>
    <row r="10298" spans="1:9" ht="25" customHeight="1">
      <c r="A10298" s="1"/>
      <c r="B10298" s="1">
        <v>447</v>
      </c>
      <c r="C10298" s="13" t="s">
        <v>50</v>
      </c>
      <c r="D10298" s="4">
        <v>45199</v>
      </c>
      <c r="E10298" s="4">
        <v>45217</v>
      </c>
      <c r="F10298" s="5">
        <v>7.0582272321790596</v>
      </c>
      <c r="G10298" s="5">
        <f>'PG facts'!E49</f>
        <v>9</v>
      </c>
      <c r="H10298" s="5">
        <f t="shared" si="320"/>
        <v>49.818571661074067</v>
      </c>
      <c r="I10298" s="5">
        <f t="shared" si="321"/>
        <v>63.524045089611533</v>
      </c>
    </row>
    <row r="10299" spans="1:9" ht="25" customHeight="1">
      <c r="A10299" s="1"/>
      <c r="B10299" s="1">
        <v>447</v>
      </c>
      <c r="C10299" s="13" t="s">
        <v>50</v>
      </c>
      <c r="D10299" s="4">
        <v>45291</v>
      </c>
      <c r="E10299" s="4">
        <v>45314</v>
      </c>
      <c r="F10299" s="5">
        <v>5.4935927157217845</v>
      </c>
      <c r="G10299" s="5">
        <f>'PG facts'!E56</f>
        <v>7</v>
      </c>
      <c r="H10299" s="5">
        <f t="shared" si="320"/>
        <v>30.179560926231453</v>
      </c>
      <c r="I10299" s="5">
        <f t="shared" si="321"/>
        <v>38.455149010052494</v>
      </c>
    </row>
    <row r="10300" spans="1:9" ht="25" customHeight="1">
      <c r="A10300" s="1"/>
      <c r="B10300" s="1">
        <v>447</v>
      </c>
      <c r="C10300" s="13" t="s">
        <v>50</v>
      </c>
      <c r="D10300" s="4">
        <v>45382</v>
      </c>
      <c r="E10300" s="4">
        <v>45401</v>
      </c>
      <c r="F10300" s="5">
        <v>4.2122165191533556</v>
      </c>
      <c r="G10300" s="5">
        <f>'PG facts'!E63</f>
        <v>10</v>
      </c>
      <c r="H10300" s="5">
        <f t="shared" si="320"/>
        <v>17.742768004228413</v>
      </c>
      <c r="I10300" s="5">
        <f t="shared" si="321"/>
        <v>42.122165191533554</v>
      </c>
    </row>
    <row r="10301" spans="1:9" ht="25" customHeight="1">
      <c r="A10301" s="1"/>
      <c r="B10301" s="1">
        <v>447</v>
      </c>
      <c r="C10301" s="13" t="s">
        <v>50</v>
      </c>
      <c r="D10301" s="4">
        <v>45473</v>
      </c>
      <c r="E10301" s="4">
        <v>45503</v>
      </c>
      <c r="F10301" s="5">
        <v>3.636809635836169</v>
      </c>
      <c r="G10301" s="5">
        <f>'PG facts'!E70</f>
        <v>5</v>
      </c>
      <c r="H10301" s="5">
        <f t="shared" si="320"/>
        <v>13.226384327310809</v>
      </c>
      <c r="I10301" s="5">
        <f t="shared" si="321"/>
        <v>18.184048179180845</v>
      </c>
    </row>
    <row r="10302" spans="1:9" ht="25" customHeight="1">
      <c r="A10302" s="1"/>
      <c r="B10302" s="1">
        <v>447</v>
      </c>
      <c r="C10302" s="13" t="s">
        <v>50</v>
      </c>
      <c r="D10302" s="4">
        <v>45565</v>
      </c>
      <c r="E10302" s="4">
        <v>45583</v>
      </c>
      <c r="F10302" s="5">
        <v>1.6547550061168037</v>
      </c>
      <c r="G10302" s="5">
        <f>'PG facts'!E77</f>
        <v>1</v>
      </c>
      <c r="H10302" s="5">
        <f t="shared" si="320"/>
        <v>2.7382141302686231</v>
      </c>
      <c r="I10302" s="5">
        <f t="shared" si="321"/>
        <v>1.6547550061168037</v>
      </c>
    </row>
    <row r="10303" spans="1:9" ht="25" customHeight="1">
      <c r="A10303" s="1"/>
      <c r="B10303" s="1">
        <v>447</v>
      </c>
      <c r="C10303" s="13" t="s">
        <v>50</v>
      </c>
      <c r="D10303" s="4">
        <v>45657</v>
      </c>
      <c r="E10303" s="4">
        <v>45679</v>
      </c>
      <c r="F10303" s="5">
        <v>0.37330111522773102</v>
      </c>
      <c r="G10303" s="5">
        <f>'PG facts'!E84</f>
        <v>1</v>
      </c>
      <c r="H10303" s="5">
        <f t="shared" si="320"/>
        <v>0.13935372263026771</v>
      </c>
      <c r="I10303" s="5">
        <f t="shared" si="321"/>
        <v>0.37330111522773102</v>
      </c>
    </row>
    <row r="10304" spans="1:9" ht="25" customHeight="1">
      <c r="A10304" s="1"/>
      <c r="B10304" s="1">
        <v>447</v>
      </c>
      <c r="C10304" s="13" t="s">
        <v>50</v>
      </c>
      <c r="D10304" s="4">
        <v>45747</v>
      </c>
      <c r="E10304" s="4">
        <v>45771</v>
      </c>
      <c r="F10304" s="5">
        <v>0.34106845677743802</v>
      </c>
      <c r="G10304" s="5">
        <f>'PG facts'!E91</f>
        <v>2</v>
      </c>
      <c r="H10304" s="5">
        <f t="shared" si="320"/>
        <v>0.11632769220854311</v>
      </c>
      <c r="I10304" s="5">
        <f t="shared" si="321"/>
        <v>0.68213691355487605</v>
      </c>
    </row>
    <row r="10305" spans="1:9" ht="25" customHeight="1">
      <c r="A10305" s="1"/>
      <c r="B10305" s="1">
        <v>447</v>
      </c>
      <c r="C10305" s="13" t="s">
        <v>50</v>
      </c>
      <c r="D10305" s="4">
        <v>45838</v>
      </c>
      <c r="E10305" s="4">
        <v>45867</v>
      </c>
      <c r="F10305" s="5">
        <v>0.23594619830289432</v>
      </c>
      <c r="G10305" s="5">
        <f>'PG facts'!E98</f>
        <v>4</v>
      </c>
      <c r="H10305" s="5">
        <f t="shared" si="320"/>
        <v>5.5670608493588729E-2</v>
      </c>
      <c r="I10305" s="5">
        <f t="shared" si="321"/>
        <v>0.94378479321157727</v>
      </c>
    </row>
    <row r="10306" spans="1:9" ht="25" customHeight="1">
      <c r="A10306" s="1"/>
      <c r="B10306" s="1">
        <v>447</v>
      </c>
      <c r="C10306" s="13" t="s">
        <v>50</v>
      </c>
      <c r="D10306" s="4">
        <v>45930</v>
      </c>
      <c r="E10306" s="4">
        <v>45954</v>
      </c>
      <c r="F10306" s="5">
        <v>0.50578250048436413</v>
      </c>
      <c r="G10306" s="5">
        <f>'PG facts'!E105</f>
        <v>4</v>
      </c>
      <c r="H10306" s="5">
        <f t="shared" si="320"/>
        <v>0.25581593779621581</v>
      </c>
      <c r="I10306" s="5">
        <f t="shared" si="321"/>
        <v>2.0231300019374565</v>
      </c>
    </row>
    <row r="10307" spans="1:9" ht="25" customHeight="1">
      <c r="A10307" s="1"/>
      <c r="B10307" s="1">
        <v>447</v>
      </c>
      <c r="C10307" s="13" t="s">
        <v>50</v>
      </c>
      <c r="D10307" s="4">
        <v>46022</v>
      </c>
      <c r="E10307" s="4">
        <v>46045</v>
      </c>
      <c r="F10307" s="5">
        <v>1.0082264270475205</v>
      </c>
      <c r="G10307" s="5">
        <f>'PG facts'!E112</f>
        <v>2</v>
      </c>
      <c r="H10307" s="5">
        <f t="shared" si="320"/>
        <v>1.0165205281970093</v>
      </c>
      <c r="I10307" s="5">
        <f t="shared" si="321"/>
        <v>2.016452854095041</v>
      </c>
    </row>
    <row r="10308" spans="1:9" ht="25" customHeight="1">
      <c r="A10308" s="1"/>
      <c r="B10308" s="1">
        <v>448</v>
      </c>
      <c r="C10308" s="13" t="s">
        <v>47</v>
      </c>
      <c r="D10308" s="4">
        <v>44651</v>
      </c>
      <c r="E10308" s="4">
        <v>44671</v>
      </c>
      <c r="F10308" s="5">
        <v>6.658436933295464</v>
      </c>
      <c r="G10308" s="5">
        <f>'PG facts'!F6</f>
        <v>3</v>
      </c>
      <c r="H10308" s="5">
        <f t="shared" si="320"/>
        <v>44.334782394673105</v>
      </c>
      <c r="I10308" s="5">
        <f t="shared" si="321"/>
        <v>19.975310799886394</v>
      </c>
    </row>
    <row r="10309" spans="1:9" ht="25" customHeight="1">
      <c r="A10309" s="1"/>
      <c r="B10309" s="1">
        <v>448</v>
      </c>
      <c r="C10309" s="13" t="s">
        <v>47</v>
      </c>
      <c r="D10309" s="4">
        <v>44742</v>
      </c>
      <c r="E10309" s="4">
        <v>44771</v>
      </c>
      <c r="F10309" s="5">
        <v>3.235995481738696</v>
      </c>
      <c r="G10309" s="5">
        <f>'PG facts'!F13</f>
        <v>0</v>
      </c>
      <c r="H10309" s="5">
        <f t="shared" si="320"/>
        <v>10.471666757833255</v>
      </c>
      <c r="I10309" s="5">
        <f t="shared" si="321"/>
        <v>0</v>
      </c>
    </row>
    <row r="10310" spans="1:9" ht="25" customHeight="1">
      <c r="A10310" s="1"/>
      <c r="B10310" s="1">
        <v>448</v>
      </c>
      <c r="C10310" s="13" t="s">
        <v>47</v>
      </c>
      <c r="D10310" s="4">
        <v>44834</v>
      </c>
      <c r="E10310" s="4">
        <v>44853</v>
      </c>
      <c r="F10310" s="5">
        <v>3.5533938473930382</v>
      </c>
      <c r="G10310" s="5">
        <f>'PG facts'!F20</f>
        <v>4</v>
      </c>
      <c r="H10310" s="5">
        <f t="shared" ref="H10310:H10373" si="322">F10310^2</f>
        <v>12.626607834690699</v>
      </c>
      <c r="I10310" s="5">
        <f t="shared" ref="I10310:I10373" si="323">F10310*G10310</f>
        <v>14.213575389572153</v>
      </c>
    </row>
    <row r="10311" spans="1:9" ht="25" customHeight="1">
      <c r="A10311" s="1"/>
      <c r="B10311" s="1">
        <v>448</v>
      </c>
      <c r="C10311" s="13" t="s">
        <v>47</v>
      </c>
      <c r="D10311" s="4">
        <v>44926</v>
      </c>
      <c r="E10311" s="4">
        <v>44945</v>
      </c>
      <c r="F10311" s="5">
        <v>3.8028851607049052</v>
      </c>
      <c r="G10311" s="5">
        <f>'PG facts'!F27</f>
        <v>3</v>
      </c>
      <c r="H10311" s="5">
        <f t="shared" si="322"/>
        <v>14.461935545509572</v>
      </c>
      <c r="I10311" s="5">
        <f t="shared" si="323"/>
        <v>11.408655482114716</v>
      </c>
    </row>
    <row r="10312" spans="1:9" ht="25" customHeight="1">
      <c r="A10312" s="1"/>
      <c r="B10312" s="1">
        <v>448</v>
      </c>
      <c r="C10312" s="13" t="s">
        <v>47</v>
      </c>
      <c r="D10312" s="4">
        <v>45016</v>
      </c>
      <c r="E10312" s="4">
        <v>45037</v>
      </c>
      <c r="F10312" s="5">
        <v>7.4226951952720999</v>
      </c>
      <c r="G10312" s="5">
        <f>'PG facts'!F34</f>
        <v>7</v>
      </c>
      <c r="H10312" s="5">
        <f t="shared" si="322"/>
        <v>55.09640396191552</v>
      </c>
      <c r="I10312" s="5">
        <f t="shared" si="323"/>
        <v>51.958866366904701</v>
      </c>
    </row>
    <row r="10313" spans="1:9" ht="25" customHeight="1">
      <c r="A10313" s="1"/>
      <c r="B10313" s="1">
        <v>448</v>
      </c>
      <c r="C10313" s="13" t="s">
        <v>47</v>
      </c>
      <c r="D10313" s="4">
        <v>45107</v>
      </c>
      <c r="E10313" s="4">
        <v>45135</v>
      </c>
      <c r="F10313" s="5">
        <v>8.3743642737017066</v>
      </c>
      <c r="G10313" s="5">
        <f>'PG facts'!F41</f>
        <v>11</v>
      </c>
      <c r="H10313" s="5">
        <f t="shared" si="322"/>
        <v>70.129976988651507</v>
      </c>
      <c r="I10313" s="5">
        <f t="shared" si="323"/>
        <v>92.11800701071877</v>
      </c>
    </row>
    <row r="10314" spans="1:9" ht="25" customHeight="1">
      <c r="A10314" s="1"/>
      <c r="B10314" s="1">
        <v>448</v>
      </c>
      <c r="C10314" s="13" t="s">
        <v>47</v>
      </c>
      <c r="D10314" s="4">
        <v>45199</v>
      </c>
      <c r="E10314" s="4">
        <v>45217</v>
      </c>
      <c r="F10314" s="5">
        <v>7.2648038453100305</v>
      </c>
      <c r="G10314" s="5">
        <f>'PG facts'!F48</f>
        <v>5</v>
      </c>
      <c r="H10314" s="5">
        <f t="shared" si="322"/>
        <v>52.777374910831405</v>
      </c>
      <c r="I10314" s="5">
        <f t="shared" si="323"/>
        <v>36.324019226550149</v>
      </c>
    </row>
    <row r="10315" spans="1:9" ht="25" customHeight="1">
      <c r="A10315" s="1"/>
      <c r="B10315" s="1">
        <v>448</v>
      </c>
      <c r="C10315" s="13" t="s">
        <v>47</v>
      </c>
      <c r="D10315" s="4">
        <v>45291</v>
      </c>
      <c r="E10315" s="4">
        <v>45314</v>
      </c>
      <c r="F10315" s="5">
        <v>9.9248015735047268</v>
      </c>
      <c r="G10315" s="5">
        <f>'PG facts'!F55</f>
        <v>1</v>
      </c>
      <c r="H10315" s="5">
        <f t="shared" si="322"/>
        <v>98.501686273441905</v>
      </c>
      <c r="I10315" s="5">
        <f t="shared" si="323"/>
        <v>9.9248015735047268</v>
      </c>
    </row>
    <row r="10316" spans="1:9" ht="25" customHeight="1">
      <c r="A10316" s="1"/>
      <c r="B10316" s="1">
        <v>448</v>
      </c>
      <c r="C10316" s="13" t="s">
        <v>47</v>
      </c>
      <c r="D10316" s="4">
        <v>45382</v>
      </c>
      <c r="E10316" s="4">
        <v>45401</v>
      </c>
      <c r="F10316" s="5">
        <v>2.2273073989321102</v>
      </c>
      <c r="G10316" s="5">
        <f>'PG facts'!F62</f>
        <v>3</v>
      </c>
      <c r="H10316" s="5">
        <f t="shared" si="322"/>
        <v>4.9608982493377223</v>
      </c>
      <c r="I10316" s="5">
        <f t="shared" si="323"/>
        <v>6.6819221967963305</v>
      </c>
    </row>
    <row r="10317" spans="1:9" ht="25" customHeight="1">
      <c r="A10317" s="1"/>
      <c r="B10317" s="1">
        <v>448</v>
      </c>
      <c r="C10317" s="13" t="s">
        <v>47</v>
      </c>
      <c r="D10317" s="4">
        <v>45473</v>
      </c>
      <c r="E10317" s="4">
        <v>45503</v>
      </c>
      <c r="F10317" s="5">
        <v>0.79927457652468892</v>
      </c>
      <c r="G10317" s="5">
        <f>'PG facts'!F69</f>
        <v>3</v>
      </c>
      <c r="H10317" s="5">
        <f t="shared" si="322"/>
        <v>0.63883984867872079</v>
      </c>
      <c r="I10317" s="5">
        <f t="shared" si="323"/>
        <v>2.3978237295740668</v>
      </c>
    </row>
    <row r="10318" spans="1:9" ht="25" customHeight="1">
      <c r="A10318" s="1"/>
      <c r="B10318" s="1">
        <v>448</v>
      </c>
      <c r="C10318" s="13" t="s">
        <v>47</v>
      </c>
      <c r="D10318" s="4">
        <v>45565</v>
      </c>
      <c r="E10318" s="4">
        <v>45583</v>
      </c>
      <c r="F10318" s="5">
        <v>5.5874231845522981</v>
      </c>
      <c r="G10318" s="5">
        <f>'PG facts'!F76</f>
        <v>-2</v>
      </c>
      <c r="H10318" s="5">
        <f t="shared" si="322"/>
        <v>31.219297843272546</v>
      </c>
      <c r="I10318" s="5">
        <f t="shared" si="323"/>
        <v>-11.174846369104596</v>
      </c>
    </row>
    <row r="10319" spans="1:9" ht="25" customHeight="1">
      <c r="A10319" s="1"/>
      <c r="B10319" s="1">
        <v>448</v>
      </c>
      <c r="C10319" s="13" t="s">
        <v>47</v>
      </c>
      <c r="D10319" s="4">
        <v>45657</v>
      </c>
      <c r="E10319" s="4">
        <v>45679</v>
      </c>
      <c r="F10319" s="5">
        <v>3.2153120425093551</v>
      </c>
      <c r="G10319" s="5">
        <f>'PG facts'!F83</f>
        <v>2</v>
      </c>
      <c r="H10319" s="5">
        <f t="shared" si="322"/>
        <v>10.338231530705681</v>
      </c>
      <c r="I10319" s="5">
        <f t="shared" si="323"/>
        <v>6.4306240850187102</v>
      </c>
    </row>
    <row r="10320" spans="1:9" ht="25" customHeight="1">
      <c r="A10320" s="1"/>
      <c r="B10320" s="1">
        <v>448</v>
      </c>
      <c r="C10320" s="13" t="s">
        <v>47</v>
      </c>
      <c r="D10320" s="4">
        <v>45747</v>
      </c>
      <c r="E10320" s="4">
        <v>45771</v>
      </c>
      <c r="F10320" s="5">
        <v>7.2806297567527212</v>
      </c>
      <c r="G10320" s="5">
        <f>'PG facts'!F90</f>
        <v>2</v>
      </c>
      <c r="H10320" s="5">
        <f t="shared" si="322"/>
        <v>53.007569654913191</v>
      </c>
      <c r="I10320" s="5">
        <f t="shared" si="323"/>
        <v>14.561259513505442</v>
      </c>
    </row>
    <row r="10321" spans="1:9" ht="25" customHeight="1">
      <c r="A10321" s="1"/>
      <c r="B10321" s="1">
        <v>448</v>
      </c>
      <c r="C10321" s="13" t="s">
        <v>47</v>
      </c>
      <c r="D10321" s="4">
        <v>45838</v>
      </c>
      <c r="E10321" s="4">
        <v>45867</v>
      </c>
      <c r="F10321" s="5">
        <v>8.972706279503285</v>
      </c>
      <c r="G10321" s="5">
        <f>'PG facts'!F97</f>
        <v>1</v>
      </c>
      <c r="H10321" s="5">
        <f t="shared" si="322"/>
        <v>80.509457978237677</v>
      </c>
      <c r="I10321" s="5">
        <f t="shared" si="323"/>
        <v>8.972706279503285</v>
      </c>
    </row>
    <row r="10322" spans="1:9" ht="25" customHeight="1">
      <c r="A10322" s="1"/>
      <c r="B10322" s="1">
        <v>448</v>
      </c>
      <c r="C10322" s="13" t="s">
        <v>47</v>
      </c>
      <c r="D10322" s="4">
        <v>45930</v>
      </c>
      <c r="E10322" s="4">
        <v>45954</v>
      </c>
      <c r="F10322" s="5">
        <v>6.4760110237468416</v>
      </c>
      <c r="G10322" s="5">
        <f>'PG facts'!F104</f>
        <v>6</v>
      </c>
      <c r="H10322" s="5">
        <f t="shared" si="322"/>
        <v>41.938718779690618</v>
      </c>
      <c r="I10322" s="5">
        <f t="shared" si="323"/>
        <v>38.856066142481048</v>
      </c>
    </row>
    <row r="10323" spans="1:9" ht="25" customHeight="1">
      <c r="A10323" s="1"/>
      <c r="B10323" s="1">
        <v>448</v>
      </c>
      <c r="C10323" s="13" t="s">
        <v>50</v>
      </c>
      <c r="D10323" s="4">
        <v>44742</v>
      </c>
      <c r="E10323" s="4">
        <v>44771</v>
      </c>
      <c r="F10323" s="5">
        <v>6.658436933295464</v>
      </c>
      <c r="G10323" s="5">
        <f>'PG facts'!F13</f>
        <v>0</v>
      </c>
      <c r="H10323" s="5">
        <f t="shared" si="322"/>
        <v>44.334782394673105</v>
      </c>
      <c r="I10323" s="5">
        <f t="shared" si="323"/>
        <v>0</v>
      </c>
    </row>
    <row r="10324" spans="1:9" ht="25" customHeight="1">
      <c r="A10324" s="1"/>
      <c r="B10324" s="1">
        <v>448</v>
      </c>
      <c r="C10324" s="13" t="s">
        <v>50</v>
      </c>
      <c r="D10324" s="4">
        <v>44834</v>
      </c>
      <c r="E10324" s="4">
        <v>44853</v>
      </c>
      <c r="F10324" s="5">
        <v>3.235995481738696</v>
      </c>
      <c r="G10324" s="5">
        <f>'PG facts'!F20</f>
        <v>4</v>
      </c>
      <c r="H10324" s="5">
        <f t="shared" si="322"/>
        <v>10.471666757833255</v>
      </c>
      <c r="I10324" s="5">
        <f t="shared" si="323"/>
        <v>12.943981926954784</v>
      </c>
    </row>
    <row r="10325" spans="1:9" ht="25" customHeight="1">
      <c r="A10325" s="1"/>
      <c r="B10325" s="1">
        <v>448</v>
      </c>
      <c r="C10325" s="13" t="s">
        <v>50</v>
      </c>
      <c r="D10325" s="4">
        <v>44926</v>
      </c>
      <c r="E10325" s="4">
        <v>44945</v>
      </c>
      <c r="F10325" s="5">
        <v>3.5533938473930382</v>
      </c>
      <c r="G10325" s="5">
        <f>'PG facts'!F27</f>
        <v>3</v>
      </c>
      <c r="H10325" s="5">
        <f t="shared" si="322"/>
        <v>12.626607834690699</v>
      </c>
      <c r="I10325" s="5">
        <f t="shared" si="323"/>
        <v>10.660181542179114</v>
      </c>
    </row>
    <row r="10326" spans="1:9" ht="25" customHeight="1">
      <c r="A10326" s="1"/>
      <c r="B10326" s="1">
        <v>448</v>
      </c>
      <c r="C10326" s="13" t="s">
        <v>50</v>
      </c>
      <c r="D10326" s="4">
        <v>45016</v>
      </c>
      <c r="E10326" s="4">
        <v>45037</v>
      </c>
      <c r="F10326" s="5">
        <v>3.8028851607049052</v>
      </c>
      <c r="G10326" s="5">
        <f>'PG facts'!F34</f>
        <v>7</v>
      </c>
      <c r="H10326" s="5">
        <f t="shared" si="322"/>
        <v>14.461935545509572</v>
      </c>
      <c r="I10326" s="5">
        <f t="shared" si="323"/>
        <v>26.620196124934338</v>
      </c>
    </row>
    <row r="10327" spans="1:9" ht="25" customHeight="1">
      <c r="A10327" s="1"/>
      <c r="B10327" s="1">
        <v>448</v>
      </c>
      <c r="C10327" s="13" t="s">
        <v>50</v>
      </c>
      <c r="D10327" s="4">
        <v>45107</v>
      </c>
      <c r="E10327" s="4">
        <v>45135</v>
      </c>
      <c r="F10327" s="5">
        <v>7.4226951952720999</v>
      </c>
      <c r="G10327" s="5">
        <f>'PG facts'!F41</f>
        <v>11</v>
      </c>
      <c r="H10327" s="5">
        <f t="shared" si="322"/>
        <v>55.09640396191552</v>
      </c>
      <c r="I10327" s="5">
        <f t="shared" si="323"/>
        <v>81.649647147993093</v>
      </c>
    </row>
    <row r="10328" spans="1:9" ht="25" customHeight="1">
      <c r="A10328" s="1"/>
      <c r="B10328" s="1">
        <v>448</v>
      </c>
      <c r="C10328" s="13" t="s">
        <v>50</v>
      </c>
      <c r="D10328" s="4">
        <v>45199</v>
      </c>
      <c r="E10328" s="4">
        <v>45217</v>
      </c>
      <c r="F10328" s="5">
        <v>8.3743642737017066</v>
      </c>
      <c r="G10328" s="5">
        <f>'PG facts'!F48</f>
        <v>5</v>
      </c>
      <c r="H10328" s="5">
        <f t="shared" si="322"/>
        <v>70.129976988651507</v>
      </c>
      <c r="I10328" s="5">
        <f t="shared" si="323"/>
        <v>41.871821368508535</v>
      </c>
    </row>
    <row r="10329" spans="1:9" ht="25" customHeight="1">
      <c r="A10329" s="1"/>
      <c r="B10329" s="1">
        <v>448</v>
      </c>
      <c r="C10329" s="13" t="s">
        <v>50</v>
      </c>
      <c r="D10329" s="4">
        <v>45291</v>
      </c>
      <c r="E10329" s="4">
        <v>45314</v>
      </c>
      <c r="F10329" s="5">
        <v>7.2648038453100305</v>
      </c>
      <c r="G10329" s="5">
        <f>'PG facts'!F55</f>
        <v>1</v>
      </c>
      <c r="H10329" s="5">
        <f t="shared" si="322"/>
        <v>52.777374910831405</v>
      </c>
      <c r="I10329" s="5">
        <f t="shared" si="323"/>
        <v>7.2648038453100305</v>
      </c>
    </row>
    <row r="10330" spans="1:9" ht="25" customHeight="1">
      <c r="A10330" s="1"/>
      <c r="B10330" s="1">
        <v>448</v>
      </c>
      <c r="C10330" s="13" t="s">
        <v>50</v>
      </c>
      <c r="D10330" s="4">
        <v>45382</v>
      </c>
      <c r="E10330" s="4">
        <v>45401</v>
      </c>
      <c r="F10330" s="5">
        <v>9.9248015735047268</v>
      </c>
      <c r="G10330" s="5">
        <f>'PG facts'!F62</f>
        <v>3</v>
      </c>
      <c r="H10330" s="5">
        <f t="shared" si="322"/>
        <v>98.501686273441905</v>
      </c>
      <c r="I10330" s="5">
        <f t="shared" si="323"/>
        <v>29.77440472051418</v>
      </c>
    </row>
    <row r="10331" spans="1:9" ht="25" customHeight="1">
      <c r="A10331" s="1"/>
      <c r="B10331" s="1">
        <v>448</v>
      </c>
      <c r="C10331" s="13" t="s">
        <v>50</v>
      </c>
      <c r="D10331" s="4">
        <v>45473</v>
      </c>
      <c r="E10331" s="4">
        <v>45503</v>
      </c>
      <c r="F10331" s="5">
        <v>2.2273073989321102</v>
      </c>
      <c r="G10331" s="5">
        <f>'PG facts'!F69</f>
        <v>3</v>
      </c>
      <c r="H10331" s="5">
        <f t="shared" si="322"/>
        <v>4.9608982493377223</v>
      </c>
      <c r="I10331" s="5">
        <f t="shared" si="323"/>
        <v>6.6819221967963305</v>
      </c>
    </row>
    <row r="10332" spans="1:9" ht="25" customHeight="1">
      <c r="A10332" s="1"/>
      <c r="B10332" s="1">
        <v>448</v>
      </c>
      <c r="C10332" s="13" t="s">
        <v>50</v>
      </c>
      <c r="D10332" s="4">
        <v>45565</v>
      </c>
      <c r="E10332" s="4">
        <v>45583</v>
      </c>
      <c r="F10332" s="5">
        <v>0.79927457652468892</v>
      </c>
      <c r="G10332" s="5">
        <f>'PG facts'!F76</f>
        <v>-2</v>
      </c>
      <c r="H10332" s="5">
        <f t="shared" si="322"/>
        <v>0.63883984867872079</v>
      </c>
      <c r="I10332" s="5">
        <f t="shared" si="323"/>
        <v>-1.5985491530493778</v>
      </c>
    </row>
    <row r="10333" spans="1:9" ht="25" customHeight="1">
      <c r="A10333" s="1"/>
      <c r="B10333" s="1">
        <v>448</v>
      </c>
      <c r="C10333" s="13" t="s">
        <v>50</v>
      </c>
      <c r="D10333" s="4">
        <v>45657</v>
      </c>
      <c r="E10333" s="4">
        <v>45679</v>
      </c>
      <c r="F10333" s="5">
        <v>5.5874231845522981</v>
      </c>
      <c r="G10333" s="5">
        <f>'PG facts'!F83</f>
        <v>2</v>
      </c>
      <c r="H10333" s="5">
        <f t="shared" si="322"/>
        <v>31.219297843272546</v>
      </c>
      <c r="I10333" s="5">
        <f t="shared" si="323"/>
        <v>11.174846369104596</v>
      </c>
    </row>
    <row r="10334" spans="1:9" ht="25" customHeight="1">
      <c r="A10334" s="1"/>
      <c r="B10334" s="1">
        <v>448</v>
      </c>
      <c r="C10334" s="13" t="s">
        <v>50</v>
      </c>
      <c r="D10334" s="4">
        <v>45747</v>
      </c>
      <c r="E10334" s="4">
        <v>45771</v>
      </c>
      <c r="F10334" s="5">
        <v>3.2153120425093551</v>
      </c>
      <c r="G10334" s="5">
        <f>'PG facts'!F90</f>
        <v>2</v>
      </c>
      <c r="H10334" s="5">
        <f t="shared" si="322"/>
        <v>10.338231530705681</v>
      </c>
      <c r="I10334" s="5">
        <f t="shared" si="323"/>
        <v>6.4306240850187102</v>
      </c>
    </row>
    <row r="10335" spans="1:9" ht="25" customHeight="1">
      <c r="A10335" s="1"/>
      <c r="B10335" s="1">
        <v>448</v>
      </c>
      <c r="C10335" s="13" t="s">
        <v>50</v>
      </c>
      <c r="D10335" s="4">
        <v>45838</v>
      </c>
      <c r="E10335" s="4">
        <v>45867</v>
      </c>
      <c r="F10335" s="5">
        <v>7.2806297567527212</v>
      </c>
      <c r="G10335" s="5">
        <f>'PG facts'!F97</f>
        <v>1</v>
      </c>
      <c r="H10335" s="5">
        <f t="shared" si="322"/>
        <v>53.007569654913191</v>
      </c>
      <c r="I10335" s="5">
        <f t="shared" si="323"/>
        <v>7.2806297567527212</v>
      </c>
    </row>
    <row r="10336" spans="1:9" ht="25" customHeight="1">
      <c r="A10336" s="1"/>
      <c r="B10336" s="1">
        <v>448</v>
      </c>
      <c r="C10336" s="13" t="s">
        <v>50</v>
      </c>
      <c r="D10336" s="4">
        <v>45930</v>
      </c>
      <c r="E10336" s="4">
        <v>45954</v>
      </c>
      <c r="F10336" s="5">
        <v>8.972706279503285</v>
      </c>
      <c r="G10336" s="5">
        <f>'PG facts'!F104</f>
        <v>6</v>
      </c>
      <c r="H10336" s="5">
        <f t="shared" si="322"/>
        <v>80.509457978237677</v>
      </c>
      <c r="I10336" s="5">
        <f t="shared" si="323"/>
        <v>53.83623767701971</v>
      </c>
    </row>
    <row r="10337" spans="1:9" ht="25" customHeight="1">
      <c r="A10337" s="1"/>
      <c r="B10337" s="1">
        <v>449</v>
      </c>
      <c r="C10337" s="13" t="s">
        <v>47</v>
      </c>
      <c r="D10337" s="4">
        <v>44651</v>
      </c>
      <c r="E10337" s="4">
        <v>44671</v>
      </c>
      <c r="F10337" s="5">
        <v>6.658436933295464</v>
      </c>
      <c r="G10337" s="5">
        <f>'PG facts'!F6</f>
        <v>3</v>
      </c>
      <c r="H10337" s="5">
        <f t="shared" si="322"/>
        <v>44.334782394673105</v>
      </c>
      <c r="I10337" s="5">
        <f t="shared" si="323"/>
        <v>19.975310799886394</v>
      </c>
    </row>
    <row r="10338" spans="1:9" ht="25" customHeight="1">
      <c r="A10338" s="1"/>
      <c r="B10338" s="1">
        <v>449</v>
      </c>
      <c r="C10338" s="13" t="s">
        <v>47</v>
      </c>
      <c r="D10338" s="4">
        <v>44742</v>
      </c>
      <c r="E10338" s="4">
        <v>44771</v>
      </c>
      <c r="F10338" s="5">
        <v>3.235995481738696</v>
      </c>
      <c r="G10338" s="5">
        <f>'PG facts'!F13</f>
        <v>0</v>
      </c>
      <c r="H10338" s="5">
        <f t="shared" si="322"/>
        <v>10.471666757833255</v>
      </c>
      <c r="I10338" s="5">
        <f t="shared" si="323"/>
        <v>0</v>
      </c>
    </row>
    <row r="10339" spans="1:9" ht="25" customHeight="1">
      <c r="A10339" s="1"/>
      <c r="B10339" s="1">
        <v>449</v>
      </c>
      <c r="C10339" s="13" t="s">
        <v>47</v>
      </c>
      <c r="D10339" s="4">
        <v>44834</v>
      </c>
      <c r="E10339" s="4">
        <v>44853</v>
      </c>
      <c r="F10339" s="5">
        <v>3.5533938473930382</v>
      </c>
      <c r="G10339" s="5">
        <f>'PG facts'!F20</f>
        <v>4</v>
      </c>
      <c r="H10339" s="5">
        <f t="shared" si="322"/>
        <v>12.626607834690699</v>
      </c>
      <c r="I10339" s="5">
        <f t="shared" si="323"/>
        <v>14.213575389572153</v>
      </c>
    </row>
    <row r="10340" spans="1:9" ht="25" customHeight="1">
      <c r="A10340" s="1"/>
      <c r="B10340" s="1">
        <v>449</v>
      </c>
      <c r="C10340" s="13" t="s">
        <v>47</v>
      </c>
      <c r="D10340" s="4">
        <v>44926</v>
      </c>
      <c r="E10340" s="4">
        <v>44945</v>
      </c>
      <c r="F10340" s="5">
        <v>3.8028851607049052</v>
      </c>
      <c r="G10340" s="5">
        <f>'PG facts'!F27</f>
        <v>3</v>
      </c>
      <c r="H10340" s="5">
        <f t="shared" si="322"/>
        <v>14.461935545509572</v>
      </c>
      <c r="I10340" s="5">
        <f t="shared" si="323"/>
        <v>11.408655482114716</v>
      </c>
    </row>
    <row r="10341" spans="1:9" ht="25" customHeight="1">
      <c r="A10341" s="1"/>
      <c r="B10341" s="1">
        <v>449</v>
      </c>
      <c r="C10341" s="13" t="s">
        <v>47</v>
      </c>
      <c r="D10341" s="4">
        <v>45016</v>
      </c>
      <c r="E10341" s="4">
        <v>45037</v>
      </c>
      <c r="F10341" s="5">
        <v>7.4226951952720999</v>
      </c>
      <c r="G10341" s="5">
        <f>'PG facts'!F34</f>
        <v>7</v>
      </c>
      <c r="H10341" s="5">
        <f t="shared" si="322"/>
        <v>55.09640396191552</v>
      </c>
      <c r="I10341" s="5">
        <f t="shared" si="323"/>
        <v>51.958866366904701</v>
      </c>
    </row>
    <row r="10342" spans="1:9" ht="25" customHeight="1">
      <c r="A10342" s="1"/>
      <c r="B10342" s="1">
        <v>449</v>
      </c>
      <c r="C10342" s="13" t="s">
        <v>47</v>
      </c>
      <c r="D10342" s="4">
        <v>45107</v>
      </c>
      <c r="E10342" s="4">
        <v>45135</v>
      </c>
      <c r="F10342" s="5">
        <v>8.3743642737017066</v>
      </c>
      <c r="G10342" s="5">
        <f>'PG facts'!F41</f>
        <v>11</v>
      </c>
      <c r="H10342" s="5">
        <f t="shared" si="322"/>
        <v>70.129976988651507</v>
      </c>
      <c r="I10342" s="5">
        <f t="shared" si="323"/>
        <v>92.11800701071877</v>
      </c>
    </row>
    <row r="10343" spans="1:9" ht="25" customHeight="1">
      <c r="A10343" s="1"/>
      <c r="B10343" s="1">
        <v>449</v>
      </c>
      <c r="C10343" s="13" t="s">
        <v>47</v>
      </c>
      <c r="D10343" s="4">
        <v>45199</v>
      </c>
      <c r="E10343" s="4">
        <v>45217</v>
      </c>
      <c r="F10343" s="5">
        <v>7.2648038453100305</v>
      </c>
      <c r="G10343" s="5">
        <f>'PG facts'!F48</f>
        <v>5</v>
      </c>
      <c r="H10343" s="5">
        <f t="shared" si="322"/>
        <v>52.777374910831405</v>
      </c>
      <c r="I10343" s="5">
        <f t="shared" si="323"/>
        <v>36.324019226550149</v>
      </c>
    </row>
    <row r="10344" spans="1:9" ht="25" customHeight="1">
      <c r="A10344" s="1"/>
      <c r="B10344" s="1">
        <v>449</v>
      </c>
      <c r="C10344" s="13" t="s">
        <v>47</v>
      </c>
      <c r="D10344" s="4">
        <v>45291</v>
      </c>
      <c r="E10344" s="4">
        <v>45314</v>
      </c>
      <c r="F10344" s="5">
        <v>9.9248015735047268</v>
      </c>
      <c r="G10344" s="5">
        <f>'PG facts'!F55</f>
        <v>1</v>
      </c>
      <c r="H10344" s="5">
        <f t="shared" si="322"/>
        <v>98.501686273441905</v>
      </c>
      <c r="I10344" s="5">
        <f t="shared" si="323"/>
        <v>9.9248015735047268</v>
      </c>
    </row>
    <row r="10345" spans="1:9" ht="25" customHeight="1">
      <c r="A10345" s="1"/>
      <c r="B10345" s="1">
        <v>449</v>
      </c>
      <c r="C10345" s="13" t="s">
        <v>47</v>
      </c>
      <c r="D10345" s="4">
        <v>45382</v>
      </c>
      <c r="E10345" s="4">
        <v>45401</v>
      </c>
      <c r="F10345" s="5">
        <v>2.2273073989321102</v>
      </c>
      <c r="G10345" s="5">
        <f>'PG facts'!F62</f>
        <v>3</v>
      </c>
      <c r="H10345" s="5">
        <f t="shared" si="322"/>
        <v>4.9608982493377223</v>
      </c>
      <c r="I10345" s="5">
        <f t="shared" si="323"/>
        <v>6.6819221967963305</v>
      </c>
    </row>
    <row r="10346" spans="1:9" ht="25" customHeight="1">
      <c r="A10346" s="1"/>
      <c r="B10346" s="1">
        <v>449</v>
      </c>
      <c r="C10346" s="13" t="s">
        <v>47</v>
      </c>
      <c r="D10346" s="4">
        <v>45473</v>
      </c>
      <c r="E10346" s="4">
        <v>45503</v>
      </c>
      <c r="F10346" s="5">
        <v>0.79927457652468892</v>
      </c>
      <c r="G10346" s="5">
        <f>'PG facts'!F69</f>
        <v>3</v>
      </c>
      <c r="H10346" s="5">
        <f t="shared" si="322"/>
        <v>0.63883984867872079</v>
      </c>
      <c r="I10346" s="5">
        <f t="shared" si="323"/>
        <v>2.3978237295740668</v>
      </c>
    </row>
    <row r="10347" spans="1:9" ht="25" customHeight="1">
      <c r="A10347" s="1"/>
      <c r="B10347" s="1">
        <v>449</v>
      </c>
      <c r="C10347" s="13" t="s">
        <v>47</v>
      </c>
      <c r="D10347" s="4">
        <v>45565</v>
      </c>
      <c r="E10347" s="4">
        <v>45583</v>
      </c>
      <c r="F10347" s="5">
        <v>5.5874231845522981</v>
      </c>
      <c r="G10347" s="5">
        <f>'PG facts'!F76</f>
        <v>-2</v>
      </c>
      <c r="H10347" s="5">
        <f t="shared" si="322"/>
        <v>31.219297843272546</v>
      </c>
      <c r="I10347" s="5">
        <f t="shared" si="323"/>
        <v>-11.174846369104596</v>
      </c>
    </row>
    <row r="10348" spans="1:9" ht="25" customHeight="1">
      <c r="A10348" s="1"/>
      <c r="B10348" s="1">
        <v>449</v>
      </c>
      <c r="C10348" s="13" t="s">
        <v>47</v>
      </c>
      <c r="D10348" s="4">
        <v>45657</v>
      </c>
      <c r="E10348" s="4">
        <v>45679</v>
      </c>
      <c r="F10348" s="5">
        <v>3.2180230981944336</v>
      </c>
      <c r="G10348" s="5">
        <f>'PG facts'!F83</f>
        <v>2</v>
      </c>
      <c r="H10348" s="5">
        <f t="shared" si="322"/>
        <v>10.355672660512901</v>
      </c>
      <c r="I10348" s="5">
        <f t="shared" si="323"/>
        <v>6.4360461963888671</v>
      </c>
    </row>
    <row r="10349" spans="1:9" ht="25" customHeight="1">
      <c r="A10349" s="1"/>
      <c r="B10349" s="1">
        <v>449</v>
      </c>
      <c r="C10349" s="13" t="s">
        <v>47</v>
      </c>
      <c r="D10349" s="4">
        <v>45747</v>
      </c>
      <c r="E10349" s="4">
        <v>45771</v>
      </c>
      <c r="F10349" s="5">
        <v>7.2806297567527212</v>
      </c>
      <c r="G10349" s="5">
        <f>'PG facts'!F90</f>
        <v>2</v>
      </c>
      <c r="H10349" s="5">
        <f t="shared" si="322"/>
        <v>53.007569654913191</v>
      </c>
      <c r="I10349" s="5">
        <f t="shared" si="323"/>
        <v>14.561259513505442</v>
      </c>
    </row>
    <row r="10350" spans="1:9" ht="25" customHeight="1">
      <c r="A10350" s="1"/>
      <c r="B10350" s="1">
        <v>449</v>
      </c>
      <c r="C10350" s="13" t="s">
        <v>47</v>
      </c>
      <c r="D10350" s="4">
        <v>45838</v>
      </c>
      <c r="E10350" s="4">
        <v>45867</v>
      </c>
      <c r="F10350" s="5">
        <v>8.972706279503285</v>
      </c>
      <c r="G10350" s="5">
        <f>'PG facts'!F97</f>
        <v>1</v>
      </c>
      <c r="H10350" s="5">
        <f t="shared" si="322"/>
        <v>80.509457978237677</v>
      </c>
      <c r="I10350" s="5">
        <f t="shared" si="323"/>
        <v>8.972706279503285</v>
      </c>
    </row>
    <row r="10351" spans="1:9" ht="25" customHeight="1">
      <c r="A10351" s="1"/>
      <c r="B10351" s="1">
        <v>449</v>
      </c>
      <c r="C10351" s="13" t="s">
        <v>47</v>
      </c>
      <c r="D10351" s="4">
        <v>45930</v>
      </c>
      <c r="E10351" s="4">
        <v>45954</v>
      </c>
      <c r="F10351" s="5">
        <v>6.4839354424026885</v>
      </c>
      <c r="G10351" s="5">
        <f>'PG facts'!F104</f>
        <v>6</v>
      </c>
      <c r="H10351" s="5">
        <f t="shared" si="322"/>
        <v>42.041418821245749</v>
      </c>
      <c r="I10351" s="5">
        <f t="shared" si="323"/>
        <v>38.903612654416129</v>
      </c>
    </row>
    <row r="10352" spans="1:9" ht="25" customHeight="1">
      <c r="A10352" s="1"/>
      <c r="B10352" s="1">
        <v>449</v>
      </c>
      <c r="C10352" s="13" t="s">
        <v>50</v>
      </c>
      <c r="D10352" s="4">
        <v>44742</v>
      </c>
      <c r="E10352" s="4">
        <v>44771</v>
      </c>
      <c r="F10352" s="5">
        <v>6.658436933295464</v>
      </c>
      <c r="G10352" s="5">
        <f>'PG facts'!F13</f>
        <v>0</v>
      </c>
      <c r="H10352" s="5">
        <f t="shared" si="322"/>
        <v>44.334782394673105</v>
      </c>
      <c r="I10352" s="5">
        <f t="shared" si="323"/>
        <v>0</v>
      </c>
    </row>
    <row r="10353" spans="1:9" ht="25" customHeight="1">
      <c r="A10353" s="1"/>
      <c r="B10353" s="1">
        <v>449</v>
      </c>
      <c r="C10353" s="13" t="s">
        <v>50</v>
      </c>
      <c r="D10353" s="4">
        <v>44834</v>
      </c>
      <c r="E10353" s="4">
        <v>44853</v>
      </c>
      <c r="F10353" s="5">
        <v>3.235995481738696</v>
      </c>
      <c r="G10353" s="5">
        <f>'PG facts'!F20</f>
        <v>4</v>
      </c>
      <c r="H10353" s="5">
        <f t="shared" si="322"/>
        <v>10.471666757833255</v>
      </c>
      <c r="I10353" s="5">
        <f t="shared" si="323"/>
        <v>12.943981926954784</v>
      </c>
    </row>
    <row r="10354" spans="1:9" ht="25" customHeight="1">
      <c r="A10354" s="1"/>
      <c r="B10354" s="1">
        <v>449</v>
      </c>
      <c r="C10354" s="13" t="s">
        <v>50</v>
      </c>
      <c r="D10354" s="4">
        <v>44926</v>
      </c>
      <c r="E10354" s="4">
        <v>44945</v>
      </c>
      <c r="F10354" s="5">
        <v>3.5533938473930382</v>
      </c>
      <c r="G10354" s="5">
        <f>'PG facts'!F27</f>
        <v>3</v>
      </c>
      <c r="H10354" s="5">
        <f t="shared" si="322"/>
        <v>12.626607834690699</v>
      </c>
      <c r="I10354" s="5">
        <f t="shared" si="323"/>
        <v>10.660181542179114</v>
      </c>
    </row>
    <row r="10355" spans="1:9" ht="25" customHeight="1">
      <c r="A10355" s="1"/>
      <c r="B10355" s="1">
        <v>449</v>
      </c>
      <c r="C10355" s="13" t="s">
        <v>50</v>
      </c>
      <c r="D10355" s="4">
        <v>45016</v>
      </c>
      <c r="E10355" s="4">
        <v>45037</v>
      </c>
      <c r="F10355" s="5">
        <v>3.8028851607049052</v>
      </c>
      <c r="G10355" s="5">
        <f>'PG facts'!F34</f>
        <v>7</v>
      </c>
      <c r="H10355" s="5">
        <f t="shared" si="322"/>
        <v>14.461935545509572</v>
      </c>
      <c r="I10355" s="5">
        <f t="shared" si="323"/>
        <v>26.620196124934338</v>
      </c>
    </row>
    <row r="10356" spans="1:9" ht="25" customHeight="1">
      <c r="A10356" s="1"/>
      <c r="B10356" s="1">
        <v>449</v>
      </c>
      <c r="C10356" s="13" t="s">
        <v>50</v>
      </c>
      <c r="D10356" s="4">
        <v>45107</v>
      </c>
      <c r="E10356" s="4">
        <v>45135</v>
      </c>
      <c r="F10356" s="5">
        <v>7.4226951952720999</v>
      </c>
      <c r="G10356" s="5">
        <f>'PG facts'!F41</f>
        <v>11</v>
      </c>
      <c r="H10356" s="5">
        <f t="shared" si="322"/>
        <v>55.09640396191552</v>
      </c>
      <c r="I10356" s="5">
        <f t="shared" si="323"/>
        <v>81.649647147993093</v>
      </c>
    </row>
    <row r="10357" spans="1:9" ht="25" customHeight="1">
      <c r="A10357" s="1"/>
      <c r="B10357" s="1">
        <v>449</v>
      </c>
      <c r="C10357" s="13" t="s">
        <v>50</v>
      </c>
      <c r="D10357" s="4">
        <v>45199</v>
      </c>
      <c r="E10357" s="4">
        <v>45217</v>
      </c>
      <c r="F10357" s="5">
        <v>8.3743642737017066</v>
      </c>
      <c r="G10357" s="5">
        <f>'PG facts'!F48</f>
        <v>5</v>
      </c>
      <c r="H10357" s="5">
        <f t="shared" si="322"/>
        <v>70.129976988651507</v>
      </c>
      <c r="I10357" s="5">
        <f t="shared" si="323"/>
        <v>41.871821368508535</v>
      </c>
    </row>
    <row r="10358" spans="1:9" ht="25" customHeight="1">
      <c r="A10358" s="1"/>
      <c r="B10358" s="1">
        <v>449</v>
      </c>
      <c r="C10358" s="13" t="s">
        <v>50</v>
      </c>
      <c r="D10358" s="4">
        <v>45291</v>
      </c>
      <c r="E10358" s="4">
        <v>45314</v>
      </c>
      <c r="F10358" s="5">
        <v>7.2648038453100305</v>
      </c>
      <c r="G10358" s="5">
        <f>'PG facts'!F55</f>
        <v>1</v>
      </c>
      <c r="H10358" s="5">
        <f t="shared" si="322"/>
        <v>52.777374910831405</v>
      </c>
      <c r="I10358" s="5">
        <f t="shared" si="323"/>
        <v>7.2648038453100305</v>
      </c>
    </row>
    <row r="10359" spans="1:9" ht="25" customHeight="1">
      <c r="A10359" s="1"/>
      <c r="B10359" s="1">
        <v>449</v>
      </c>
      <c r="C10359" s="13" t="s">
        <v>50</v>
      </c>
      <c r="D10359" s="4">
        <v>45382</v>
      </c>
      <c r="E10359" s="4">
        <v>45401</v>
      </c>
      <c r="F10359" s="5">
        <v>9.9248015735047268</v>
      </c>
      <c r="G10359" s="5">
        <f>'PG facts'!F62</f>
        <v>3</v>
      </c>
      <c r="H10359" s="5">
        <f t="shared" si="322"/>
        <v>98.501686273441905</v>
      </c>
      <c r="I10359" s="5">
        <f t="shared" si="323"/>
        <v>29.77440472051418</v>
      </c>
    </row>
    <row r="10360" spans="1:9" ht="25" customHeight="1">
      <c r="A10360" s="1"/>
      <c r="B10360" s="1">
        <v>449</v>
      </c>
      <c r="C10360" s="13" t="s">
        <v>50</v>
      </c>
      <c r="D10360" s="4">
        <v>45473</v>
      </c>
      <c r="E10360" s="4">
        <v>45503</v>
      </c>
      <c r="F10360" s="5">
        <v>2.2273073989321102</v>
      </c>
      <c r="G10360" s="5">
        <f>'PG facts'!F69</f>
        <v>3</v>
      </c>
      <c r="H10360" s="5">
        <f t="shared" si="322"/>
        <v>4.9608982493377223</v>
      </c>
      <c r="I10360" s="5">
        <f t="shared" si="323"/>
        <v>6.6819221967963305</v>
      </c>
    </row>
    <row r="10361" spans="1:9" ht="25" customHeight="1">
      <c r="A10361" s="1"/>
      <c r="B10361" s="1">
        <v>449</v>
      </c>
      <c r="C10361" s="13" t="s">
        <v>50</v>
      </c>
      <c r="D10361" s="4">
        <v>45565</v>
      </c>
      <c r="E10361" s="4">
        <v>45583</v>
      </c>
      <c r="F10361" s="5">
        <v>0.79927457652468892</v>
      </c>
      <c r="G10361" s="5">
        <f>'PG facts'!F76</f>
        <v>-2</v>
      </c>
      <c r="H10361" s="5">
        <f t="shared" si="322"/>
        <v>0.63883984867872079</v>
      </c>
      <c r="I10361" s="5">
        <f t="shared" si="323"/>
        <v>-1.5985491530493778</v>
      </c>
    </row>
    <row r="10362" spans="1:9" ht="25" customHeight="1">
      <c r="A10362" s="1"/>
      <c r="B10362" s="1">
        <v>449</v>
      </c>
      <c r="C10362" s="13" t="s">
        <v>50</v>
      </c>
      <c r="D10362" s="4">
        <v>45657</v>
      </c>
      <c r="E10362" s="4">
        <v>45679</v>
      </c>
      <c r="F10362" s="5">
        <v>5.5874231845522981</v>
      </c>
      <c r="G10362" s="5">
        <f>'PG facts'!F83</f>
        <v>2</v>
      </c>
      <c r="H10362" s="5">
        <f t="shared" si="322"/>
        <v>31.219297843272546</v>
      </c>
      <c r="I10362" s="5">
        <f t="shared" si="323"/>
        <v>11.174846369104596</v>
      </c>
    </row>
    <row r="10363" spans="1:9" ht="25" customHeight="1">
      <c r="A10363" s="1"/>
      <c r="B10363" s="1">
        <v>449</v>
      </c>
      <c r="C10363" s="13" t="s">
        <v>50</v>
      </c>
      <c r="D10363" s="4">
        <v>45747</v>
      </c>
      <c r="E10363" s="4">
        <v>45771</v>
      </c>
      <c r="F10363" s="5">
        <v>3.2180230981944336</v>
      </c>
      <c r="G10363" s="5">
        <f>'PG facts'!F90</f>
        <v>2</v>
      </c>
      <c r="H10363" s="5">
        <f t="shared" si="322"/>
        <v>10.355672660512901</v>
      </c>
      <c r="I10363" s="5">
        <f t="shared" si="323"/>
        <v>6.4360461963888671</v>
      </c>
    </row>
    <row r="10364" spans="1:9" ht="25" customHeight="1">
      <c r="A10364" s="1"/>
      <c r="B10364" s="1">
        <v>449</v>
      </c>
      <c r="C10364" s="13" t="s">
        <v>50</v>
      </c>
      <c r="D10364" s="4">
        <v>45838</v>
      </c>
      <c r="E10364" s="4">
        <v>45867</v>
      </c>
      <c r="F10364" s="5">
        <v>7.2806297567527212</v>
      </c>
      <c r="G10364" s="5">
        <f>'PG facts'!F97</f>
        <v>1</v>
      </c>
      <c r="H10364" s="5">
        <f t="shared" si="322"/>
        <v>53.007569654913191</v>
      </c>
      <c r="I10364" s="5">
        <f t="shared" si="323"/>
        <v>7.2806297567527212</v>
      </c>
    </row>
    <row r="10365" spans="1:9" ht="25" customHeight="1">
      <c r="A10365" s="1"/>
      <c r="B10365" s="1">
        <v>449</v>
      </c>
      <c r="C10365" s="13" t="s">
        <v>50</v>
      </c>
      <c r="D10365" s="4">
        <v>45930</v>
      </c>
      <c r="E10365" s="4">
        <v>45954</v>
      </c>
      <c r="F10365" s="5">
        <v>8.972706279503285</v>
      </c>
      <c r="G10365" s="5">
        <f>'PG facts'!F104</f>
        <v>6</v>
      </c>
      <c r="H10365" s="5">
        <f t="shared" si="322"/>
        <v>80.509457978237677</v>
      </c>
      <c r="I10365" s="5">
        <f t="shared" si="323"/>
        <v>53.83623767701971</v>
      </c>
    </row>
    <row r="10366" spans="1:9" ht="25" customHeight="1">
      <c r="A10366" s="1"/>
      <c r="B10366" s="1">
        <v>450</v>
      </c>
      <c r="C10366" s="13" t="s">
        <v>47</v>
      </c>
      <c r="D10366" s="4">
        <v>44651</v>
      </c>
      <c r="E10366" s="4">
        <v>44671</v>
      </c>
      <c r="F10366" s="5">
        <v>6.658436933295464</v>
      </c>
      <c r="G10366" s="5">
        <f>'PG facts'!F6</f>
        <v>3</v>
      </c>
      <c r="H10366" s="5">
        <f t="shared" si="322"/>
        <v>44.334782394673105</v>
      </c>
      <c r="I10366" s="5">
        <f t="shared" si="323"/>
        <v>19.975310799886394</v>
      </c>
    </row>
    <row r="10367" spans="1:9" ht="25" customHeight="1">
      <c r="A10367" s="1"/>
      <c r="B10367" s="1">
        <v>450</v>
      </c>
      <c r="C10367" s="13" t="s">
        <v>47</v>
      </c>
      <c r="D10367" s="4">
        <v>44742</v>
      </c>
      <c r="E10367" s="4">
        <v>44771</v>
      </c>
      <c r="F10367" s="5">
        <v>3.235995481738696</v>
      </c>
      <c r="G10367" s="5">
        <f>'PG facts'!F13</f>
        <v>0</v>
      </c>
      <c r="H10367" s="5">
        <f t="shared" si="322"/>
        <v>10.471666757833255</v>
      </c>
      <c r="I10367" s="5">
        <f t="shared" si="323"/>
        <v>0</v>
      </c>
    </row>
    <row r="10368" spans="1:9" ht="25" customHeight="1">
      <c r="A10368" s="1"/>
      <c r="B10368" s="1">
        <v>450</v>
      </c>
      <c r="C10368" s="13" t="s">
        <v>47</v>
      </c>
      <c r="D10368" s="4">
        <v>44834</v>
      </c>
      <c r="E10368" s="4">
        <v>44853</v>
      </c>
      <c r="F10368" s="5">
        <v>3.5533938473930382</v>
      </c>
      <c r="G10368" s="5">
        <f>'PG facts'!F20</f>
        <v>4</v>
      </c>
      <c r="H10368" s="5">
        <f t="shared" si="322"/>
        <v>12.626607834690699</v>
      </c>
      <c r="I10368" s="5">
        <f t="shared" si="323"/>
        <v>14.213575389572153</v>
      </c>
    </row>
    <row r="10369" spans="1:9" ht="25" customHeight="1">
      <c r="A10369" s="1"/>
      <c r="B10369" s="1">
        <v>450</v>
      </c>
      <c r="C10369" s="13" t="s">
        <v>47</v>
      </c>
      <c r="D10369" s="4">
        <v>44926</v>
      </c>
      <c r="E10369" s="4">
        <v>44945</v>
      </c>
      <c r="F10369" s="5">
        <v>3.8028851607049052</v>
      </c>
      <c r="G10369" s="5">
        <f>'PG facts'!F27</f>
        <v>3</v>
      </c>
      <c r="H10369" s="5">
        <f t="shared" si="322"/>
        <v>14.461935545509572</v>
      </c>
      <c r="I10369" s="5">
        <f t="shared" si="323"/>
        <v>11.408655482114716</v>
      </c>
    </row>
    <row r="10370" spans="1:9" ht="25" customHeight="1">
      <c r="A10370" s="1"/>
      <c r="B10370" s="1">
        <v>450</v>
      </c>
      <c r="C10370" s="13" t="s">
        <v>47</v>
      </c>
      <c r="D10370" s="4">
        <v>45016</v>
      </c>
      <c r="E10370" s="4">
        <v>45037</v>
      </c>
      <c r="F10370" s="5">
        <v>7.4226951952720999</v>
      </c>
      <c r="G10370" s="5">
        <f>'PG facts'!F34</f>
        <v>7</v>
      </c>
      <c r="H10370" s="5">
        <f t="shared" si="322"/>
        <v>55.09640396191552</v>
      </c>
      <c r="I10370" s="5">
        <f t="shared" si="323"/>
        <v>51.958866366904701</v>
      </c>
    </row>
    <row r="10371" spans="1:9" ht="25" customHeight="1">
      <c r="A10371" s="1"/>
      <c r="B10371" s="1">
        <v>450</v>
      </c>
      <c r="C10371" s="13" t="s">
        <v>47</v>
      </c>
      <c r="D10371" s="4">
        <v>45107</v>
      </c>
      <c r="E10371" s="4">
        <v>45135</v>
      </c>
      <c r="F10371" s="5">
        <v>8.3743642737017066</v>
      </c>
      <c r="G10371" s="5">
        <f>'PG facts'!F41</f>
        <v>11</v>
      </c>
      <c r="H10371" s="5">
        <f t="shared" si="322"/>
        <v>70.129976988651507</v>
      </c>
      <c r="I10371" s="5">
        <f t="shared" si="323"/>
        <v>92.11800701071877</v>
      </c>
    </row>
    <row r="10372" spans="1:9" ht="25" customHeight="1">
      <c r="A10372" s="1"/>
      <c r="B10372" s="1">
        <v>450</v>
      </c>
      <c r="C10372" s="13" t="s">
        <v>47</v>
      </c>
      <c r="D10372" s="4">
        <v>45199</v>
      </c>
      <c r="E10372" s="4">
        <v>45217</v>
      </c>
      <c r="F10372" s="5">
        <v>7.2648038453100305</v>
      </c>
      <c r="G10372" s="5">
        <f>'PG facts'!F48</f>
        <v>5</v>
      </c>
      <c r="H10372" s="5">
        <f t="shared" si="322"/>
        <v>52.777374910831405</v>
      </c>
      <c r="I10372" s="5">
        <f t="shared" si="323"/>
        <v>36.324019226550149</v>
      </c>
    </row>
    <row r="10373" spans="1:9" ht="25" customHeight="1">
      <c r="A10373" s="1"/>
      <c r="B10373" s="1">
        <v>450</v>
      </c>
      <c r="C10373" s="13" t="s">
        <v>47</v>
      </c>
      <c r="D10373" s="4">
        <v>45291</v>
      </c>
      <c r="E10373" s="4">
        <v>45314</v>
      </c>
      <c r="F10373" s="5">
        <v>9.9248015735047268</v>
      </c>
      <c r="G10373" s="5">
        <f>'PG facts'!F55</f>
        <v>1</v>
      </c>
      <c r="H10373" s="5">
        <f t="shared" si="322"/>
        <v>98.501686273441905</v>
      </c>
      <c r="I10373" s="5">
        <f t="shared" si="323"/>
        <v>9.9248015735047268</v>
      </c>
    </row>
    <row r="10374" spans="1:9" ht="25" customHeight="1">
      <c r="A10374" s="1"/>
      <c r="B10374" s="1">
        <v>450</v>
      </c>
      <c r="C10374" s="13" t="s">
        <v>47</v>
      </c>
      <c r="D10374" s="4">
        <v>45382</v>
      </c>
      <c r="E10374" s="4">
        <v>45401</v>
      </c>
      <c r="F10374" s="5">
        <v>2.2273073989321102</v>
      </c>
      <c r="G10374" s="5">
        <f>'PG facts'!F62</f>
        <v>3</v>
      </c>
      <c r="H10374" s="5">
        <f t="shared" ref="H10374:H10437" si="324">F10374^2</f>
        <v>4.9608982493377223</v>
      </c>
      <c r="I10374" s="5">
        <f t="shared" ref="I10374:I10437" si="325">F10374*G10374</f>
        <v>6.6819221967963305</v>
      </c>
    </row>
    <row r="10375" spans="1:9" ht="25" customHeight="1">
      <c r="A10375" s="1"/>
      <c r="B10375" s="1">
        <v>450</v>
      </c>
      <c r="C10375" s="13" t="s">
        <v>47</v>
      </c>
      <c r="D10375" s="4">
        <v>45473</v>
      </c>
      <c r="E10375" s="4">
        <v>45503</v>
      </c>
      <c r="F10375" s="5">
        <v>0.79927457652468892</v>
      </c>
      <c r="G10375" s="5">
        <f>'PG facts'!F69</f>
        <v>3</v>
      </c>
      <c r="H10375" s="5">
        <f t="shared" si="324"/>
        <v>0.63883984867872079</v>
      </c>
      <c r="I10375" s="5">
        <f t="shared" si="325"/>
        <v>2.3978237295740668</v>
      </c>
    </row>
    <row r="10376" spans="1:9" ht="25" customHeight="1">
      <c r="A10376" s="1"/>
      <c r="B10376" s="1">
        <v>450</v>
      </c>
      <c r="C10376" s="13" t="s">
        <v>47</v>
      </c>
      <c r="D10376" s="4">
        <v>45565</v>
      </c>
      <c r="E10376" s="4">
        <v>45583</v>
      </c>
      <c r="F10376" s="5">
        <v>5.5874231845522981</v>
      </c>
      <c r="G10376" s="5">
        <f>'PG facts'!F76</f>
        <v>-2</v>
      </c>
      <c r="H10376" s="5">
        <f t="shared" si="324"/>
        <v>31.219297843272546</v>
      </c>
      <c r="I10376" s="5">
        <f t="shared" si="325"/>
        <v>-11.174846369104596</v>
      </c>
    </row>
    <row r="10377" spans="1:9" ht="25" customHeight="1">
      <c r="A10377" s="1"/>
      <c r="B10377" s="1">
        <v>450</v>
      </c>
      <c r="C10377" s="13" t="s">
        <v>47</v>
      </c>
      <c r="D10377" s="4">
        <v>45657</v>
      </c>
      <c r="E10377" s="4">
        <v>45679</v>
      </c>
      <c r="F10377" s="5">
        <v>3.2180230981944336</v>
      </c>
      <c r="G10377" s="5">
        <f>'PG facts'!F83</f>
        <v>2</v>
      </c>
      <c r="H10377" s="5">
        <f t="shared" si="324"/>
        <v>10.355672660512901</v>
      </c>
      <c r="I10377" s="5">
        <f t="shared" si="325"/>
        <v>6.4360461963888671</v>
      </c>
    </row>
    <row r="10378" spans="1:9" ht="25" customHeight="1">
      <c r="A10378" s="1"/>
      <c r="B10378" s="1">
        <v>450</v>
      </c>
      <c r="C10378" s="13" t="s">
        <v>47</v>
      </c>
      <c r="D10378" s="4">
        <v>45747</v>
      </c>
      <c r="E10378" s="4">
        <v>45771</v>
      </c>
      <c r="F10378" s="5">
        <v>7.2806297567527212</v>
      </c>
      <c r="G10378" s="5">
        <f>'PG facts'!F90</f>
        <v>2</v>
      </c>
      <c r="H10378" s="5">
        <f t="shared" si="324"/>
        <v>53.007569654913191</v>
      </c>
      <c r="I10378" s="5">
        <f t="shared" si="325"/>
        <v>14.561259513505442</v>
      </c>
    </row>
    <row r="10379" spans="1:9" ht="25" customHeight="1">
      <c r="A10379" s="1"/>
      <c r="B10379" s="1">
        <v>450</v>
      </c>
      <c r="C10379" s="13" t="s">
        <v>47</v>
      </c>
      <c r="D10379" s="4">
        <v>45838</v>
      </c>
      <c r="E10379" s="4">
        <v>45867</v>
      </c>
      <c r="F10379" s="5">
        <v>8.972706279503285</v>
      </c>
      <c r="G10379" s="5">
        <f>'PG facts'!F97</f>
        <v>1</v>
      </c>
      <c r="H10379" s="5">
        <f t="shared" si="324"/>
        <v>80.509457978237677</v>
      </c>
      <c r="I10379" s="5">
        <f t="shared" si="325"/>
        <v>8.972706279503285</v>
      </c>
    </row>
    <row r="10380" spans="1:9" ht="25" customHeight="1">
      <c r="A10380" s="1"/>
      <c r="B10380" s="1">
        <v>450</v>
      </c>
      <c r="C10380" s="13" t="s">
        <v>47</v>
      </c>
      <c r="D10380" s="4">
        <v>45930</v>
      </c>
      <c r="E10380" s="4">
        <v>45954</v>
      </c>
      <c r="F10380" s="5">
        <v>6.4839354424026885</v>
      </c>
      <c r="G10380" s="5">
        <f>'PG facts'!F104</f>
        <v>6</v>
      </c>
      <c r="H10380" s="5">
        <f t="shared" si="324"/>
        <v>42.041418821245749</v>
      </c>
      <c r="I10380" s="5">
        <f t="shared" si="325"/>
        <v>38.903612654416129</v>
      </c>
    </row>
    <row r="10381" spans="1:9" ht="25" customHeight="1">
      <c r="A10381" s="1"/>
      <c r="B10381" s="1">
        <v>450</v>
      </c>
      <c r="C10381" s="13" t="s">
        <v>50</v>
      </c>
      <c r="D10381" s="4">
        <v>44742</v>
      </c>
      <c r="E10381" s="4">
        <v>44771</v>
      </c>
      <c r="F10381" s="5">
        <v>6.658436933295464</v>
      </c>
      <c r="G10381" s="5">
        <f>'PG facts'!F13</f>
        <v>0</v>
      </c>
      <c r="H10381" s="5">
        <f t="shared" si="324"/>
        <v>44.334782394673105</v>
      </c>
      <c r="I10381" s="5">
        <f t="shared" si="325"/>
        <v>0</v>
      </c>
    </row>
    <row r="10382" spans="1:9" ht="25" customHeight="1">
      <c r="A10382" s="1"/>
      <c r="B10382" s="1">
        <v>450</v>
      </c>
      <c r="C10382" s="13" t="s">
        <v>50</v>
      </c>
      <c r="D10382" s="4">
        <v>44834</v>
      </c>
      <c r="E10382" s="4">
        <v>44853</v>
      </c>
      <c r="F10382" s="5">
        <v>3.235995481738696</v>
      </c>
      <c r="G10382" s="5">
        <f>'PG facts'!F20</f>
        <v>4</v>
      </c>
      <c r="H10382" s="5">
        <f t="shared" si="324"/>
        <v>10.471666757833255</v>
      </c>
      <c r="I10382" s="5">
        <f t="shared" si="325"/>
        <v>12.943981926954784</v>
      </c>
    </row>
    <row r="10383" spans="1:9" ht="25" customHeight="1">
      <c r="A10383" s="1"/>
      <c r="B10383" s="1">
        <v>450</v>
      </c>
      <c r="C10383" s="13" t="s">
        <v>50</v>
      </c>
      <c r="D10383" s="4">
        <v>44926</v>
      </c>
      <c r="E10383" s="4">
        <v>44945</v>
      </c>
      <c r="F10383" s="5">
        <v>3.5533938473930382</v>
      </c>
      <c r="G10383" s="5">
        <f>'PG facts'!F27</f>
        <v>3</v>
      </c>
      <c r="H10383" s="5">
        <f t="shared" si="324"/>
        <v>12.626607834690699</v>
      </c>
      <c r="I10383" s="5">
        <f t="shared" si="325"/>
        <v>10.660181542179114</v>
      </c>
    </row>
    <row r="10384" spans="1:9" ht="25" customHeight="1">
      <c r="A10384" s="1"/>
      <c r="B10384" s="1">
        <v>450</v>
      </c>
      <c r="C10384" s="13" t="s">
        <v>50</v>
      </c>
      <c r="D10384" s="4">
        <v>45016</v>
      </c>
      <c r="E10384" s="4">
        <v>45037</v>
      </c>
      <c r="F10384" s="5">
        <v>3.8028851607049052</v>
      </c>
      <c r="G10384" s="5">
        <f>'PG facts'!F34</f>
        <v>7</v>
      </c>
      <c r="H10384" s="5">
        <f t="shared" si="324"/>
        <v>14.461935545509572</v>
      </c>
      <c r="I10384" s="5">
        <f t="shared" si="325"/>
        <v>26.620196124934338</v>
      </c>
    </row>
    <row r="10385" spans="1:9" ht="25" customHeight="1">
      <c r="A10385" s="1"/>
      <c r="B10385" s="1">
        <v>450</v>
      </c>
      <c r="C10385" s="13" t="s">
        <v>50</v>
      </c>
      <c r="D10385" s="4">
        <v>45107</v>
      </c>
      <c r="E10385" s="4">
        <v>45135</v>
      </c>
      <c r="F10385" s="5">
        <v>7.4226951952720999</v>
      </c>
      <c r="G10385" s="5">
        <f>'PG facts'!F41</f>
        <v>11</v>
      </c>
      <c r="H10385" s="5">
        <f t="shared" si="324"/>
        <v>55.09640396191552</v>
      </c>
      <c r="I10385" s="5">
        <f t="shared" si="325"/>
        <v>81.649647147993093</v>
      </c>
    </row>
    <row r="10386" spans="1:9" ht="25" customHeight="1">
      <c r="A10386" s="1"/>
      <c r="B10386" s="1">
        <v>450</v>
      </c>
      <c r="C10386" s="13" t="s">
        <v>50</v>
      </c>
      <c r="D10386" s="4">
        <v>45199</v>
      </c>
      <c r="E10386" s="4">
        <v>45217</v>
      </c>
      <c r="F10386" s="5">
        <v>8.3743642737017066</v>
      </c>
      <c r="G10386" s="5">
        <f>'PG facts'!F48</f>
        <v>5</v>
      </c>
      <c r="H10386" s="5">
        <f t="shared" si="324"/>
        <v>70.129976988651507</v>
      </c>
      <c r="I10386" s="5">
        <f t="shared" si="325"/>
        <v>41.871821368508535</v>
      </c>
    </row>
    <row r="10387" spans="1:9" ht="25" customHeight="1">
      <c r="A10387" s="1"/>
      <c r="B10387" s="1">
        <v>450</v>
      </c>
      <c r="C10387" s="13" t="s">
        <v>50</v>
      </c>
      <c r="D10387" s="4">
        <v>45291</v>
      </c>
      <c r="E10387" s="4">
        <v>45314</v>
      </c>
      <c r="F10387" s="5">
        <v>7.2648038453100305</v>
      </c>
      <c r="G10387" s="5">
        <f>'PG facts'!F55</f>
        <v>1</v>
      </c>
      <c r="H10387" s="5">
        <f t="shared" si="324"/>
        <v>52.777374910831405</v>
      </c>
      <c r="I10387" s="5">
        <f t="shared" si="325"/>
        <v>7.2648038453100305</v>
      </c>
    </row>
    <row r="10388" spans="1:9" ht="25" customHeight="1">
      <c r="A10388" s="1"/>
      <c r="B10388" s="1">
        <v>450</v>
      </c>
      <c r="C10388" s="13" t="s">
        <v>50</v>
      </c>
      <c r="D10388" s="4">
        <v>45382</v>
      </c>
      <c r="E10388" s="4">
        <v>45401</v>
      </c>
      <c r="F10388" s="5">
        <v>9.9248015735047268</v>
      </c>
      <c r="G10388" s="5">
        <f>'PG facts'!F62</f>
        <v>3</v>
      </c>
      <c r="H10388" s="5">
        <f t="shared" si="324"/>
        <v>98.501686273441905</v>
      </c>
      <c r="I10388" s="5">
        <f t="shared" si="325"/>
        <v>29.77440472051418</v>
      </c>
    </row>
    <row r="10389" spans="1:9" ht="25" customHeight="1">
      <c r="A10389" s="1"/>
      <c r="B10389" s="1">
        <v>450</v>
      </c>
      <c r="C10389" s="13" t="s">
        <v>50</v>
      </c>
      <c r="D10389" s="4">
        <v>45473</v>
      </c>
      <c r="E10389" s="4">
        <v>45503</v>
      </c>
      <c r="F10389" s="5">
        <v>2.2273073989321102</v>
      </c>
      <c r="G10389" s="5">
        <f>'PG facts'!F69</f>
        <v>3</v>
      </c>
      <c r="H10389" s="5">
        <f t="shared" si="324"/>
        <v>4.9608982493377223</v>
      </c>
      <c r="I10389" s="5">
        <f t="shared" si="325"/>
        <v>6.6819221967963305</v>
      </c>
    </row>
    <row r="10390" spans="1:9" ht="25" customHeight="1">
      <c r="A10390" s="1"/>
      <c r="B10390" s="1">
        <v>450</v>
      </c>
      <c r="C10390" s="13" t="s">
        <v>50</v>
      </c>
      <c r="D10390" s="4">
        <v>45565</v>
      </c>
      <c r="E10390" s="4">
        <v>45583</v>
      </c>
      <c r="F10390" s="5">
        <v>0.79927457652468892</v>
      </c>
      <c r="G10390" s="5">
        <f>'PG facts'!F76</f>
        <v>-2</v>
      </c>
      <c r="H10390" s="5">
        <f t="shared" si="324"/>
        <v>0.63883984867872079</v>
      </c>
      <c r="I10390" s="5">
        <f t="shared" si="325"/>
        <v>-1.5985491530493778</v>
      </c>
    </row>
    <row r="10391" spans="1:9" ht="25" customHeight="1">
      <c r="A10391" s="1"/>
      <c r="B10391" s="1">
        <v>450</v>
      </c>
      <c r="C10391" s="13" t="s">
        <v>50</v>
      </c>
      <c r="D10391" s="4">
        <v>45657</v>
      </c>
      <c r="E10391" s="4">
        <v>45679</v>
      </c>
      <c r="F10391" s="5">
        <v>5.5874231845522981</v>
      </c>
      <c r="G10391" s="5">
        <f>'PG facts'!F83</f>
        <v>2</v>
      </c>
      <c r="H10391" s="5">
        <f t="shared" si="324"/>
        <v>31.219297843272546</v>
      </c>
      <c r="I10391" s="5">
        <f t="shared" si="325"/>
        <v>11.174846369104596</v>
      </c>
    </row>
    <row r="10392" spans="1:9" ht="25" customHeight="1">
      <c r="A10392" s="1"/>
      <c r="B10392" s="1">
        <v>450</v>
      </c>
      <c r="C10392" s="13" t="s">
        <v>50</v>
      </c>
      <c r="D10392" s="4">
        <v>45747</v>
      </c>
      <c r="E10392" s="4">
        <v>45771</v>
      </c>
      <c r="F10392" s="5">
        <v>3.2180230981944336</v>
      </c>
      <c r="G10392" s="5">
        <f>'PG facts'!F90</f>
        <v>2</v>
      </c>
      <c r="H10392" s="5">
        <f t="shared" si="324"/>
        <v>10.355672660512901</v>
      </c>
      <c r="I10392" s="5">
        <f t="shared" si="325"/>
        <v>6.4360461963888671</v>
      </c>
    </row>
    <row r="10393" spans="1:9" ht="25" customHeight="1">
      <c r="A10393" s="1"/>
      <c r="B10393" s="1">
        <v>450</v>
      </c>
      <c r="C10393" s="13" t="s">
        <v>50</v>
      </c>
      <c r="D10393" s="4">
        <v>45838</v>
      </c>
      <c r="E10393" s="4">
        <v>45867</v>
      </c>
      <c r="F10393" s="5">
        <v>7.2806297567527212</v>
      </c>
      <c r="G10393" s="5">
        <f>'PG facts'!F97</f>
        <v>1</v>
      </c>
      <c r="H10393" s="5">
        <f t="shared" si="324"/>
        <v>53.007569654913191</v>
      </c>
      <c r="I10393" s="5">
        <f t="shared" si="325"/>
        <v>7.2806297567527212</v>
      </c>
    </row>
    <row r="10394" spans="1:9" ht="25" customHeight="1">
      <c r="A10394" s="1"/>
      <c r="B10394" s="1">
        <v>450</v>
      </c>
      <c r="C10394" s="13" t="s">
        <v>50</v>
      </c>
      <c r="D10394" s="4">
        <v>45930</v>
      </c>
      <c r="E10394" s="4">
        <v>45954</v>
      </c>
      <c r="F10394" s="5">
        <v>8.972706279503285</v>
      </c>
      <c r="G10394" s="5">
        <f>'PG facts'!F104</f>
        <v>6</v>
      </c>
      <c r="H10394" s="5">
        <f t="shared" si="324"/>
        <v>80.509457978237677</v>
      </c>
      <c r="I10394" s="5">
        <f t="shared" si="325"/>
        <v>53.83623767701971</v>
      </c>
    </row>
    <row r="10395" spans="1:9" ht="25" customHeight="1">
      <c r="A10395" s="1"/>
      <c r="B10395" s="1">
        <v>450</v>
      </c>
      <c r="C10395" s="13" t="s">
        <v>50</v>
      </c>
      <c r="D10395" s="4">
        <v>46022</v>
      </c>
      <c r="E10395" s="4">
        <v>46045</v>
      </c>
      <c r="F10395" s="5">
        <v>6.4839354424026885</v>
      </c>
      <c r="G10395" s="5">
        <f>'PG facts'!F111</f>
        <v>4</v>
      </c>
      <c r="H10395" s="5">
        <f t="shared" si="324"/>
        <v>42.041418821245749</v>
      </c>
      <c r="I10395" s="5">
        <f t="shared" si="325"/>
        <v>25.935741769610754</v>
      </c>
    </row>
    <row r="10396" spans="1:9" ht="25" customHeight="1">
      <c r="A10396" s="1"/>
      <c r="B10396" s="1">
        <v>451</v>
      </c>
      <c r="C10396" s="13" t="s">
        <v>47</v>
      </c>
      <c r="D10396" s="4">
        <v>44651</v>
      </c>
      <c r="E10396" s="4">
        <v>44671</v>
      </c>
      <c r="F10396" s="5">
        <v>6.658436933295464</v>
      </c>
      <c r="G10396" s="5">
        <f>'PG facts'!F6</f>
        <v>3</v>
      </c>
      <c r="H10396" s="5">
        <f t="shared" si="324"/>
        <v>44.334782394673105</v>
      </c>
      <c r="I10396" s="5">
        <f t="shared" si="325"/>
        <v>19.975310799886394</v>
      </c>
    </row>
    <row r="10397" spans="1:9" ht="25" customHeight="1">
      <c r="A10397" s="1"/>
      <c r="B10397" s="1">
        <v>451</v>
      </c>
      <c r="C10397" s="13" t="s">
        <v>47</v>
      </c>
      <c r="D10397" s="4">
        <v>44742</v>
      </c>
      <c r="E10397" s="4">
        <v>44771</v>
      </c>
      <c r="F10397" s="5">
        <v>3.235995481738696</v>
      </c>
      <c r="G10397" s="5">
        <f>'PG facts'!F13</f>
        <v>0</v>
      </c>
      <c r="H10397" s="5">
        <f t="shared" si="324"/>
        <v>10.471666757833255</v>
      </c>
      <c r="I10397" s="5">
        <f t="shared" si="325"/>
        <v>0</v>
      </c>
    </row>
    <row r="10398" spans="1:9" ht="25" customHeight="1">
      <c r="A10398" s="1"/>
      <c r="B10398" s="1">
        <v>451</v>
      </c>
      <c r="C10398" s="13" t="s">
        <v>47</v>
      </c>
      <c r="D10398" s="4">
        <v>44834</v>
      </c>
      <c r="E10398" s="4">
        <v>44853</v>
      </c>
      <c r="F10398" s="5">
        <v>3.5533938473930382</v>
      </c>
      <c r="G10398" s="5">
        <f>'PG facts'!F20</f>
        <v>4</v>
      </c>
      <c r="H10398" s="5">
        <f t="shared" si="324"/>
        <v>12.626607834690699</v>
      </c>
      <c r="I10398" s="5">
        <f t="shared" si="325"/>
        <v>14.213575389572153</v>
      </c>
    </row>
    <row r="10399" spans="1:9" ht="25" customHeight="1">
      <c r="A10399" s="1"/>
      <c r="B10399" s="1">
        <v>451</v>
      </c>
      <c r="C10399" s="13" t="s">
        <v>47</v>
      </c>
      <c r="D10399" s="4">
        <v>44926</v>
      </c>
      <c r="E10399" s="4">
        <v>44945</v>
      </c>
      <c r="F10399" s="5">
        <v>3.8028851607049052</v>
      </c>
      <c r="G10399" s="5">
        <f>'PG facts'!F27</f>
        <v>3</v>
      </c>
      <c r="H10399" s="5">
        <f t="shared" si="324"/>
        <v>14.461935545509572</v>
      </c>
      <c r="I10399" s="5">
        <f t="shared" si="325"/>
        <v>11.408655482114716</v>
      </c>
    </row>
    <row r="10400" spans="1:9" ht="25" customHeight="1">
      <c r="A10400" s="1"/>
      <c r="B10400" s="1">
        <v>451</v>
      </c>
      <c r="C10400" s="13" t="s">
        <v>47</v>
      </c>
      <c r="D10400" s="4">
        <v>45016</v>
      </c>
      <c r="E10400" s="4">
        <v>45037</v>
      </c>
      <c r="F10400" s="5">
        <v>7.4226951952720999</v>
      </c>
      <c r="G10400" s="5">
        <f>'PG facts'!F34</f>
        <v>7</v>
      </c>
      <c r="H10400" s="5">
        <f t="shared" si="324"/>
        <v>55.09640396191552</v>
      </c>
      <c r="I10400" s="5">
        <f t="shared" si="325"/>
        <v>51.958866366904701</v>
      </c>
    </row>
    <row r="10401" spans="1:9" ht="25" customHeight="1">
      <c r="A10401" s="1"/>
      <c r="B10401" s="1">
        <v>451</v>
      </c>
      <c r="C10401" s="13" t="s">
        <v>47</v>
      </c>
      <c r="D10401" s="4">
        <v>45107</v>
      </c>
      <c r="E10401" s="4">
        <v>45135</v>
      </c>
      <c r="F10401" s="5">
        <v>8.3743642737017066</v>
      </c>
      <c r="G10401" s="5">
        <f>'PG facts'!F41</f>
        <v>11</v>
      </c>
      <c r="H10401" s="5">
        <f t="shared" si="324"/>
        <v>70.129976988651507</v>
      </c>
      <c r="I10401" s="5">
        <f t="shared" si="325"/>
        <v>92.11800701071877</v>
      </c>
    </row>
    <row r="10402" spans="1:9" ht="25" customHeight="1">
      <c r="A10402" s="1"/>
      <c r="B10402" s="1">
        <v>451</v>
      </c>
      <c r="C10402" s="13" t="s">
        <v>47</v>
      </c>
      <c r="D10402" s="4">
        <v>45199</v>
      </c>
      <c r="E10402" s="4">
        <v>45217</v>
      </c>
      <c r="F10402" s="5">
        <v>7.2648038453100305</v>
      </c>
      <c r="G10402" s="5">
        <f>'PG facts'!F48</f>
        <v>5</v>
      </c>
      <c r="H10402" s="5">
        <f t="shared" si="324"/>
        <v>52.777374910831405</v>
      </c>
      <c r="I10402" s="5">
        <f t="shared" si="325"/>
        <v>36.324019226550149</v>
      </c>
    </row>
    <row r="10403" spans="1:9" ht="25" customHeight="1">
      <c r="A10403" s="1"/>
      <c r="B10403" s="1">
        <v>451</v>
      </c>
      <c r="C10403" s="13" t="s">
        <v>47</v>
      </c>
      <c r="D10403" s="4">
        <v>45291</v>
      </c>
      <c r="E10403" s="4">
        <v>45314</v>
      </c>
      <c r="F10403" s="5">
        <v>9.9248015735047268</v>
      </c>
      <c r="G10403" s="5">
        <f>'PG facts'!F55</f>
        <v>1</v>
      </c>
      <c r="H10403" s="5">
        <f t="shared" si="324"/>
        <v>98.501686273441905</v>
      </c>
      <c r="I10403" s="5">
        <f t="shared" si="325"/>
        <v>9.9248015735047268</v>
      </c>
    </row>
    <row r="10404" spans="1:9" ht="25" customHeight="1">
      <c r="A10404" s="1"/>
      <c r="B10404" s="1">
        <v>451</v>
      </c>
      <c r="C10404" s="13" t="s">
        <v>47</v>
      </c>
      <c r="D10404" s="4">
        <v>45382</v>
      </c>
      <c r="E10404" s="4">
        <v>45401</v>
      </c>
      <c r="F10404" s="5">
        <v>2.2273073989321102</v>
      </c>
      <c r="G10404" s="5">
        <f>'PG facts'!F62</f>
        <v>3</v>
      </c>
      <c r="H10404" s="5">
        <f t="shared" si="324"/>
        <v>4.9608982493377223</v>
      </c>
      <c r="I10404" s="5">
        <f t="shared" si="325"/>
        <v>6.6819221967963305</v>
      </c>
    </row>
    <row r="10405" spans="1:9" ht="25" customHeight="1">
      <c r="A10405" s="1"/>
      <c r="B10405" s="1">
        <v>451</v>
      </c>
      <c r="C10405" s="13" t="s">
        <v>47</v>
      </c>
      <c r="D10405" s="4">
        <v>45473</v>
      </c>
      <c r="E10405" s="4">
        <v>45503</v>
      </c>
      <c r="F10405" s="5">
        <v>0.79927457652468892</v>
      </c>
      <c r="G10405" s="5">
        <f>'PG facts'!F69</f>
        <v>3</v>
      </c>
      <c r="H10405" s="5">
        <f t="shared" si="324"/>
        <v>0.63883984867872079</v>
      </c>
      <c r="I10405" s="5">
        <f t="shared" si="325"/>
        <v>2.3978237295740668</v>
      </c>
    </row>
    <row r="10406" spans="1:9" ht="25" customHeight="1">
      <c r="A10406" s="1"/>
      <c r="B10406" s="1">
        <v>451</v>
      </c>
      <c r="C10406" s="13" t="s">
        <v>47</v>
      </c>
      <c r="D10406" s="4">
        <v>45565</v>
      </c>
      <c r="E10406" s="4">
        <v>45583</v>
      </c>
      <c r="F10406" s="5">
        <v>5.5874231845522981</v>
      </c>
      <c r="G10406" s="5">
        <f>'PG facts'!F76</f>
        <v>-2</v>
      </c>
      <c r="H10406" s="5">
        <f t="shared" si="324"/>
        <v>31.219297843272546</v>
      </c>
      <c r="I10406" s="5">
        <f t="shared" si="325"/>
        <v>-11.174846369104596</v>
      </c>
    </row>
    <row r="10407" spans="1:9" ht="25" customHeight="1">
      <c r="A10407" s="1"/>
      <c r="B10407" s="1">
        <v>451</v>
      </c>
      <c r="C10407" s="13" t="s">
        <v>47</v>
      </c>
      <c r="D10407" s="4">
        <v>45657</v>
      </c>
      <c r="E10407" s="4">
        <v>45679</v>
      </c>
      <c r="F10407" s="5">
        <v>3.3364058631097704</v>
      </c>
      <c r="G10407" s="5">
        <f>'PG facts'!F83</f>
        <v>2</v>
      </c>
      <c r="H10407" s="5">
        <f t="shared" si="324"/>
        <v>11.131604083393253</v>
      </c>
      <c r="I10407" s="5">
        <f t="shared" si="325"/>
        <v>6.6728117262195408</v>
      </c>
    </row>
    <row r="10408" spans="1:9" ht="25" customHeight="1">
      <c r="A10408" s="1"/>
      <c r="B10408" s="1">
        <v>451</v>
      </c>
      <c r="C10408" s="13" t="s">
        <v>47</v>
      </c>
      <c r="D10408" s="4">
        <v>45747</v>
      </c>
      <c r="E10408" s="4">
        <v>45771</v>
      </c>
      <c r="F10408" s="5">
        <v>7.2806297567527212</v>
      </c>
      <c r="G10408" s="5">
        <f>'PG facts'!F90</f>
        <v>2</v>
      </c>
      <c r="H10408" s="5">
        <f t="shared" si="324"/>
        <v>53.007569654913191</v>
      </c>
      <c r="I10408" s="5">
        <f t="shared" si="325"/>
        <v>14.561259513505442</v>
      </c>
    </row>
    <row r="10409" spans="1:9" ht="25" customHeight="1">
      <c r="A10409" s="1"/>
      <c r="B10409" s="1">
        <v>451</v>
      </c>
      <c r="C10409" s="13" t="s">
        <v>47</v>
      </c>
      <c r="D10409" s="4">
        <v>45838</v>
      </c>
      <c r="E10409" s="4">
        <v>45867</v>
      </c>
      <c r="F10409" s="5">
        <v>8.972706279503285</v>
      </c>
      <c r="G10409" s="5">
        <f>'PG facts'!F97</f>
        <v>1</v>
      </c>
      <c r="H10409" s="5">
        <f t="shared" si="324"/>
        <v>80.509457978237677</v>
      </c>
      <c r="I10409" s="5">
        <f t="shared" si="325"/>
        <v>8.972706279503285</v>
      </c>
    </row>
    <row r="10410" spans="1:9" ht="25" customHeight="1">
      <c r="A10410" s="1"/>
      <c r="B10410" s="1">
        <v>451</v>
      </c>
      <c r="C10410" s="13" t="s">
        <v>47</v>
      </c>
      <c r="D10410" s="4">
        <v>45930</v>
      </c>
      <c r="E10410" s="4">
        <v>45954</v>
      </c>
      <c r="F10410" s="5">
        <v>6.4839354424026885</v>
      </c>
      <c r="G10410" s="5">
        <f>'PG facts'!F104</f>
        <v>6</v>
      </c>
      <c r="H10410" s="5">
        <f t="shared" si="324"/>
        <v>42.041418821245749</v>
      </c>
      <c r="I10410" s="5">
        <f t="shared" si="325"/>
        <v>38.903612654416129</v>
      </c>
    </row>
    <row r="10411" spans="1:9" ht="25" customHeight="1">
      <c r="A10411" s="1"/>
      <c r="B10411" s="1">
        <v>451</v>
      </c>
      <c r="C10411" s="13" t="s">
        <v>47</v>
      </c>
      <c r="D10411" s="4">
        <v>46022</v>
      </c>
      <c r="E10411" s="4">
        <v>46045</v>
      </c>
      <c r="F10411" s="5">
        <v>6.2947092260603466</v>
      </c>
      <c r="G10411" s="5">
        <f>'PG facts'!F111</f>
        <v>4</v>
      </c>
      <c r="H10411" s="5">
        <f t="shared" si="324"/>
        <v>39.623364240649245</v>
      </c>
      <c r="I10411" s="5">
        <f t="shared" si="325"/>
        <v>25.178836904241386</v>
      </c>
    </row>
    <row r="10412" spans="1:9" ht="25" customHeight="1">
      <c r="A10412" s="1"/>
      <c r="B10412" s="1">
        <v>451</v>
      </c>
      <c r="C10412" s="13" t="s">
        <v>50</v>
      </c>
      <c r="D10412" s="4">
        <v>44742</v>
      </c>
      <c r="E10412" s="4">
        <v>44771</v>
      </c>
      <c r="F10412" s="5">
        <v>6.658436933295464</v>
      </c>
      <c r="G10412" s="5">
        <f>'PG facts'!F13</f>
        <v>0</v>
      </c>
      <c r="H10412" s="5">
        <f t="shared" si="324"/>
        <v>44.334782394673105</v>
      </c>
      <c r="I10412" s="5">
        <f t="shared" si="325"/>
        <v>0</v>
      </c>
    </row>
    <row r="10413" spans="1:9" ht="25" customHeight="1">
      <c r="A10413" s="1"/>
      <c r="B10413" s="1">
        <v>451</v>
      </c>
      <c r="C10413" s="13" t="s">
        <v>50</v>
      </c>
      <c r="D10413" s="4">
        <v>44834</v>
      </c>
      <c r="E10413" s="4">
        <v>44853</v>
      </c>
      <c r="F10413" s="5">
        <v>3.235995481738696</v>
      </c>
      <c r="G10413" s="5">
        <f>'PG facts'!F20</f>
        <v>4</v>
      </c>
      <c r="H10413" s="5">
        <f t="shared" si="324"/>
        <v>10.471666757833255</v>
      </c>
      <c r="I10413" s="5">
        <f t="shared" si="325"/>
        <v>12.943981926954784</v>
      </c>
    </row>
    <row r="10414" spans="1:9" ht="25" customHeight="1">
      <c r="A10414" s="1"/>
      <c r="B10414" s="1">
        <v>451</v>
      </c>
      <c r="C10414" s="13" t="s">
        <v>50</v>
      </c>
      <c r="D10414" s="4">
        <v>44926</v>
      </c>
      <c r="E10414" s="4">
        <v>44945</v>
      </c>
      <c r="F10414" s="5">
        <v>3.5533938473930382</v>
      </c>
      <c r="G10414" s="5">
        <f>'PG facts'!F27</f>
        <v>3</v>
      </c>
      <c r="H10414" s="5">
        <f t="shared" si="324"/>
        <v>12.626607834690699</v>
      </c>
      <c r="I10414" s="5">
        <f t="shared" si="325"/>
        <v>10.660181542179114</v>
      </c>
    </row>
    <row r="10415" spans="1:9" ht="25" customHeight="1">
      <c r="A10415" s="1"/>
      <c r="B10415" s="1">
        <v>451</v>
      </c>
      <c r="C10415" s="13" t="s">
        <v>50</v>
      </c>
      <c r="D10415" s="4">
        <v>45016</v>
      </c>
      <c r="E10415" s="4">
        <v>45037</v>
      </c>
      <c r="F10415" s="5">
        <v>3.8028851607049052</v>
      </c>
      <c r="G10415" s="5">
        <f>'PG facts'!F34</f>
        <v>7</v>
      </c>
      <c r="H10415" s="5">
        <f t="shared" si="324"/>
        <v>14.461935545509572</v>
      </c>
      <c r="I10415" s="5">
        <f t="shared" si="325"/>
        <v>26.620196124934338</v>
      </c>
    </row>
    <row r="10416" spans="1:9" ht="25" customHeight="1">
      <c r="A10416" s="1"/>
      <c r="B10416" s="1">
        <v>451</v>
      </c>
      <c r="C10416" s="13" t="s">
        <v>50</v>
      </c>
      <c r="D10416" s="4">
        <v>45107</v>
      </c>
      <c r="E10416" s="4">
        <v>45135</v>
      </c>
      <c r="F10416" s="5">
        <v>7.4226951952720999</v>
      </c>
      <c r="G10416" s="5">
        <f>'PG facts'!F41</f>
        <v>11</v>
      </c>
      <c r="H10416" s="5">
        <f t="shared" si="324"/>
        <v>55.09640396191552</v>
      </c>
      <c r="I10416" s="5">
        <f t="shared" si="325"/>
        <v>81.649647147993093</v>
      </c>
    </row>
    <row r="10417" spans="1:9" ht="25" customHeight="1">
      <c r="A10417" s="1"/>
      <c r="B10417" s="1">
        <v>451</v>
      </c>
      <c r="C10417" s="13" t="s">
        <v>50</v>
      </c>
      <c r="D10417" s="4">
        <v>45199</v>
      </c>
      <c r="E10417" s="4">
        <v>45217</v>
      </c>
      <c r="F10417" s="5">
        <v>8.3743642737017066</v>
      </c>
      <c r="G10417" s="5">
        <f>'PG facts'!F48</f>
        <v>5</v>
      </c>
      <c r="H10417" s="5">
        <f t="shared" si="324"/>
        <v>70.129976988651507</v>
      </c>
      <c r="I10417" s="5">
        <f t="shared" si="325"/>
        <v>41.871821368508535</v>
      </c>
    </row>
    <row r="10418" spans="1:9" ht="25" customHeight="1">
      <c r="A10418" s="1"/>
      <c r="B10418" s="1">
        <v>451</v>
      </c>
      <c r="C10418" s="13" t="s">
        <v>50</v>
      </c>
      <c r="D10418" s="4">
        <v>45291</v>
      </c>
      <c r="E10418" s="4">
        <v>45314</v>
      </c>
      <c r="F10418" s="5">
        <v>7.2648038453100305</v>
      </c>
      <c r="G10418" s="5">
        <f>'PG facts'!F55</f>
        <v>1</v>
      </c>
      <c r="H10418" s="5">
        <f t="shared" si="324"/>
        <v>52.777374910831405</v>
      </c>
      <c r="I10418" s="5">
        <f t="shared" si="325"/>
        <v>7.2648038453100305</v>
      </c>
    </row>
    <row r="10419" spans="1:9" ht="25" customHeight="1">
      <c r="A10419" s="1"/>
      <c r="B10419" s="1">
        <v>451</v>
      </c>
      <c r="C10419" s="13" t="s">
        <v>50</v>
      </c>
      <c r="D10419" s="4">
        <v>45382</v>
      </c>
      <c r="E10419" s="4">
        <v>45401</v>
      </c>
      <c r="F10419" s="5">
        <v>9.9248015735047268</v>
      </c>
      <c r="G10419" s="5">
        <f>'PG facts'!F62</f>
        <v>3</v>
      </c>
      <c r="H10419" s="5">
        <f t="shared" si="324"/>
        <v>98.501686273441905</v>
      </c>
      <c r="I10419" s="5">
        <f t="shared" si="325"/>
        <v>29.77440472051418</v>
      </c>
    </row>
    <row r="10420" spans="1:9" ht="25" customHeight="1">
      <c r="A10420" s="1"/>
      <c r="B10420" s="1">
        <v>451</v>
      </c>
      <c r="C10420" s="13" t="s">
        <v>50</v>
      </c>
      <c r="D10420" s="4">
        <v>45473</v>
      </c>
      <c r="E10420" s="4">
        <v>45503</v>
      </c>
      <c r="F10420" s="5">
        <v>2.2273073989321102</v>
      </c>
      <c r="G10420" s="5">
        <f>'PG facts'!F69</f>
        <v>3</v>
      </c>
      <c r="H10420" s="5">
        <f t="shared" si="324"/>
        <v>4.9608982493377223</v>
      </c>
      <c r="I10420" s="5">
        <f t="shared" si="325"/>
        <v>6.6819221967963305</v>
      </c>
    </row>
    <row r="10421" spans="1:9" ht="25" customHeight="1">
      <c r="A10421" s="1"/>
      <c r="B10421" s="1">
        <v>451</v>
      </c>
      <c r="C10421" s="13" t="s">
        <v>50</v>
      </c>
      <c r="D10421" s="4">
        <v>45565</v>
      </c>
      <c r="E10421" s="4">
        <v>45583</v>
      </c>
      <c r="F10421" s="5">
        <v>0.79927457652468892</v>
      </c>
      <c r="G10421" s="5">
        <f>'PG facts'!F76</f>
        <v>-2</v>
      </c>
      <c r="H10421" s="5">
        <f t="shared" si="324"/>
        <v>0.63883984867872079</v>
      </c>
      <c r="I10421" s="5">
        <f t="shared" si="325"/>
        <v>-1.5985491530493778</v>
      </c>
    </row>
    <row r="10422" spans="1:9" ht="25" customHeight="1">
      <c r="A10422" s="1"/>
      <c r="B10422" s="1">
        <v>451</v>
      </c>
      <c r="C10422" s="13" t="s">
        <v>50</v>
      </c>
      <c r="D10422" s="4">
        <v>45657</v>
      </c>
      <c r="E10422" s="4">
        <v>45679</v>
      </c>
      <c r="F10422" s="5">
        <v>5.5874231845522981</v>
      </c>
      <c r="G10422" s="5">
        <f>'PG facts'!F83</f>
        <v>2</v>
      </c>
      <c r="H10422" s="5">
        <f t="shared" si="324"/>
        <v>31.219297843272546</v>
      </c>
      <c r="I10422" s="5">
        <f t="shared" si="325"/>
        <v>11.174846369104596</v>
      </c>
    </row>
    <row r="10423" spans="1:9" ht="25" customHeight="1">
      <c r="A10423" s="1"/>
      <c r="B10423" s="1">
        <v>451</v>
      </c>
      <c r="C10423" s="13" t="s">
        <v>50</v>
      </c>
      <c r="D10423" s="4">
        <v>45747</v>
      </c>
      <c r="E10423" s="4">
        <v>45771</v>
      </c>
      <c r="F10423" s="5">
        <v>3.3364058631097704</v>
      </c>
      <c r="G10423" s="5">
        <f>'PG facts'!F90</f>
        <v>2</v>
      </c>
      <c r="H10423" s="5">
        <f t="shared" si="324"/>
        <v>11.131604083393253</v>
      </c>
      <c r="I10423" s="5">
        <f t="shared" si="325"/>
        <v>6.6728117262195408</v>
      </c>
    </row>
    <row r="10424" spans="1:9" ht="25" customHeight="1">
      <c r="A10424" s="1"/>
      <c r="B10424" s="1">
        <v>451</v>
      </c>
      <c r="C10424" s="13" t="s">
        <v>50</v>
      </c>
      <c r="D10424" s="4">
        <v>45838</v>
      </c>
      <c r="E10424" s="4">
        <v>45867</v>
      </c>
      <c r="F10424" s="5">
        <v>7.2806297567527212</v>
      </c>
      <c r="G10424" s="5">
        <f>'PG facts'!F97</f>
        <v>1</v>
      </c>
      <c r="H10424" s="5">
        <f t="shared" si="324"/>
        <v>53.007569654913191</v>
      </c>
      <c r="I10424" s="5">
        <f t="shared" si="325"/>
        <v>7.2806297567527212</v>
      </c>
    </row>
    <row r="10425" spans="1:9" ht="25" customHeight="1">
      <c r="A10425" s="1"/>
      <c r="B10425" s="1">
        <v>451</v>
      </c>
      <c r="C10425" s="13" t="s">
        <v>50</v>
      </c>
      <c r="D10425" s="4">
        <v>45930</v>
      </c>
      <c r="E10425" s="4">
        <v>45954</v>
      </c>
      <c r="F10425" s="5">
        <v>8.972706279503285</v>
      </c>
      <c r="G10425" s="5">
        <f>'PG facts'!F104</f>
        <v>6</v>
      </c>
      <c r="H10425" s="5">
        <f t="shared" si="324"/>
        <v>80.509457978237677</v>
      </c>
      <c r="I10425" s="5">
        <f t="shared" si="325"/>
        <v>53.83623767701971</v>
      </c>
    </row>
    <row r="10426" spans="1:9" ht="25" customHeight="1">
      <c r="A10426" s="1"/>
      <c r="B10426" s="1">
        <v>451</v>
      </c>
      <c r="C10426" s="13" t="s">
        <v>50</v>
      </c>
      <c r="D10426" s="4">
        <v>46022</v>
      </c>
      <c r="E10426" s="4">
        <v>46045</v>
      </c>
      <c r="F10426" s="5">
        <v>6.4839354424026885</v>
      </c>
      <c r="G10426" s="5">
        <f>'PG facts'!F111</f>
        <v>4</v>
      </c>
      <c r="H10426" s="5">
        <f t="shared" si="324"/>
        <v>42.041418821245749</v>
      </c>
      <c r="I10426" s="5">
        <f t="shared" si="325"/>
        <v>25.935741769610754</v>
      </c>
    </row>
    <row r="10427" spans="1:9" ht="25" customHeight="1">
      <c r="A10427" s="1"/>
      <c r="B10427" s="1">
        <v>452</v>
      </c>
      <c r="C10427" s="13" t="s">
        <v>47</v>
      </c>
      <c r="D10427" s="4">
        <v>44651</v>
      </c>
      <c r="E10427" s="4">
        <v>44671</v>
      </c>
      <c r="F10427" s="5">
        <v>6.658436933295464</v>
      </c>
      <c r="G10427" s="5">
        <f>'PG facts'!F6</f>
        <v>3</v>
      </c>
      <c r="H10427" s="5">
        <f t="shared" si="324"/>
        <v>44.334782394673105</v>
      </c>
      <c r="I10427" s="5">
        <f t="shared" si="325"/>
        <v>19.975310799886394</v>
      </c>
    </row>
    <row r="10428" spans="1:9" ht="25" customHeight="1">
      <c r="A10428" s="1"/>
      <c r="B10428" s="1">
        <v>452</v>
      </c>
      <c r="C10428" s="13" t="s">
        <v>47</v>
      </c>
      <c r="D10428" s="4">
        <v>44742</v>
      </c>
      <c r="E10428" s="4">
        <v>44771</v>
      </c>
      <c r="F10428" s="5">
        <v>3.235995481738696</v>
      </c>
      <c r="G10428" s="5">
        <f>'PG facts'!F13</f>
        <v>0</v>
      </c>
      <c r="H10428" s="5">
        <f t="shared" si="324"/>
        <v>10.471666757833255</v>
      </c>
      <c r="I10428" s="5">
        <f t="shared" si="325"/>
        <v>0</v>
      </c>
    </row>
    <row r="10429" spans="1:9" ht="25" customHeight="1">
      <c r="A10429" s="1"/>
      <c r="B10429" s="1">
        <v>452</v>
      </c>
      <c r="C10429" s="13" t="s">
        <v>47</v>
      </c>
      <c r="D10429" s="4">
        <v>44834</v>
      </c>
      <c r="E10429" s="4">
        <v>44853</v>
      </c>
      <c r="F10429" s="5">
        <v>3.5533938473930382</v>
      </c>
      <c r="G10429" s="5">
        <f>'PG facts'!F20</f>
        <v>4</v>
      </c>
      <c r="H10429" s="5">
        <f t="shared" si="324"/>
        <v>12.626607834690699</v>
      </c>
      <c r="I10429" s="5">
        <f t="shared" si="325"/>
        <v>14.213575389572153</v>
      </c>
    </row>
    <row r="10430" spans="1:9" ht="25" customHeight="1">
      <c r="A10430" s="1"/>
      <c r="B10430" s="1">
        <v>452</v>
      </c>
      <c r="C10430" s="13" t="s">
        <v>47</v>
      </c>
      <c r="D10430" s="4">
        <v>44926</v>
      </c>
      <c r="E10430" s="4">
        <v>44945</v>
      </c>
      <c r="F10430" s="5">
        <v>3.8028851607049052</v>
      </c>
      <c r="G10430" s="5">
        <f>'PG facts'!F27</f>
        <v>3</v>
      </c>
      <c r="H10430" s="5">
        <f t="shared" si="324"/>
        <v>14.461935545509572</v>
      </c>
      <c r="I10430" s="5">
        <f t="shared" si="325"/>
        <v>11.408655482114716</v>
      </c>
    </row>
    <row r="10431" spans="1:9" ht="25" customHeight="1">
      <c r="A10431" s="1"/>
      <c r="B10431" s="1">
        <v>452</v>
      </c>
      <c r="C10431" s="13" t="s">
        <v>47</v>
      </c>
      <c r="D10431" s="4">
        <v>45016</v>
      </c>
      <c r="E10431" s="4">
        <v>45037</v>
      </c>
      <c r="F10431" s="5">
        <v>7.4226951952720999</v>
      </c>
      <c r="G10431" s="5">
        <f>'PG facts'!F34</f>
        <v>7</v>
      </c>
      <c r="H10431" s="5">
        <f t="shared" si="324"/>
        <v>55.09640396191552</v>
      </c>
      <c r="I10431" s="5">
        <f t="shared" si="325"/>
        <v>51.958866366904701</v>
      </c>
    </row>
    <row r="10432" spans="1:9" ht="25" customHeight="1">
      <c r="A10432" s="1"/>
      <c r="B10432" s="1">
        <v>452</v>
      </c>
      <c r="C10432" s="13" t="s">
        <v>47</v>
      </c>
      <c r="D10432" s="4">
        <v>45107</v>
      </c>
      <c r="E10432" s="4">
        <v>45135</v>
      </c>
      <c r="F10432" s="5">
        <v>8.3743642737017066</v>
      </c>
      <c r="G10432" s="5">
        <f>'PG facts'!F41</f>
        <v>11</v>
      </c>
      <c r="H10432" s="5">
        <f t="shared" si="324"/>
        <v>70.129976988651507</v>
      </c>
      <c r="I10432" s="5">
        <f t="shared" si="325"/>
        <v>92.11800701071877</v>
      </c>
    </row>
    <row r="10433" spans="1:9" ht="25" customHeight="1">
      <c r="A10433" s="1"/>
      <c r="B10433" s="1">
        <v>452</v>
      </c>
      <c r="C10433" s="13" t="s">
        <v>47</v>
      </c>
      <c r="D10433" s="4">
        <v>45199</v>
      </c>
      <c r="E10433" s="4">
        <v>45217</v>
      </c>
      <c r="F10433" s="5">
        <v>7.2648038453100305</v>
      </c>
      <c r="G10433" s="5">
        <f>'PG facts'!F48</f>
        <v>5</v>
      </c>
      <c r="H10433" s="5">
        <f t="shared" si="324"/>
        <v>52.777374910831405</v>
      </c>
      <c r="I10433" s="5">
        <f t="shared" si="325"/>
        <v>36.324019226550149</v>
      </c>
    </row>
    <row r="10434" spans="1:9" ht="25" customHeight="1">
      <c r="A10434" s="1"/>
      <c r="B10434" s="1">
        <v>452</v>
      </c>
      <c r="C10434" s="13" t="s">
        <v>47</v>
      </c>
      <c r="D10434" s="4">
        <v>45291</v>
      </c>
      <c r="E10434" s="4">
        <v>45314</v>
      </c>
      <c r="F10434" s="5">
        <v>9.9248015735047268</v>
      </c>
      <c r="G10434" s="5">
        <f>'PG facts'!F55</f>
        <v>1</v>
      </c>
      <c r="H10434" s="5">
        <f t="shared" si="324"/>
        <v>98.501686273441905</v>
      </c>
      <c r="I10434" s="5">
        <f t="shared" si="325"/>
        <v>9.9248015735047268</v>
      </c>
    </row>
    <row r="10435" spans="1:9" ht="25" customHeight="1">
      <c r="A10435" s="1"/>
      <c r="B10435" s="1">
        <v>452</v>
      </c>
      <c r="C10435" s="13" t="s">
        <v>47</v>
      </c>
      <c r="D10435" s="4">
        <v>45382</v>
      </c>
      <c r="E10435" s="4">
        <v>45401</v>
      </c>
      <c r="F10435" s="5">
        <v>2.2273073989321102</v>
      </c>
      <c r="G10435" s="5">
        <f>'PG facts'!F62</f>
        <v>3</v>
      </c>
      <c r="H10435" s="5">
        <f t="shared" si="324"/>
        <v>4.9608982493377223</v>
      </c>
      <c r="I10435" s="5">
        <f t="shared" si="325"/>
        <v>6.6819221967963305</v>
      </c>
    </row>
    <row r="10436" spans="1:9" ht="25" customHeight="1">
      <c r="A10436" s="1"/>
      <c r="B10436" s="1">
        <v>452</v>
      </c>
      <c r="C10436" s="13" t="s">
        <v>47</v>
      </c>
      <c r="D10436" s="4">
        <v>45473</v>
      </c>
      <c r="E10436" s="4">
        <v>45503</v>
      </c>
      <c r="F10436" s="5">
        <v>0.79927457652468892</v>
      </c>
      <c r="G10436" s="5">
        <f>'PG facts'!F69</f>
        <v>3</v>
      </c>
      <c r="H10436" s="5">
        <f t="shared" si="324"/>
        <v>0.63883984867872079</v>
      </c>
      <c r="I10436" s="5">
        <f t="shared" si="325"/>
        <v>2.3978237295740668</v>
      </c>
    </row>
    <row r="10437" spans="1:9" ht="25" customHeight="1">
      <c r="A10437" s="1"/>
      <c r="B10437" s="1">
        <v>452</v>
      </c>
      <c r="C10437" s="13" t="s">
        <v>47</v>
      </c>
      <c r="D10437" s="4">
        <v>45565</v>
      </c>
      <c r="E10437" s="4">
        <v>45583</v>
      </c>
      <c r="F10437" s="5">
        <v>5.5874231845522981</v>
      </c>
      <c r="G10437" s="5">
        <f>'PG facts'!F76</f>
        <v>-2</v>
      </c>
      <c r="H10437" s="5">
        <f t="shared" si="324"/>
        <v>31.219297843272546</v>
      </c>
      <c r="I10437" s="5">
        <f t="shared" si="325"/>
        <v>-11.174846369104596</v>
      </c>
    </row>
    <row r="10438" spans="1:9" ht="25" customHeight="1">
      <c r="A10438" s="1"/>
      <c r="B10438" s="1">
        <v>452</v>
      </c>
      <c r="C10438" s="13" t="s">
        <v>47</v>
      </c>
      <c r="D10438" s="4">
        <v>45657</v>
      </c>
      <c r="E10438" s="4">
        <v>45679</v>
      </c>
      <c r="F10438" s="5">
        <v>3.121328778759791</v>
      </c>
      <c r="G10438" s="5">
        <f>'PG facts'!F83</f>
        <v>2</v>
      </c>
      <c r="H10438" s="5">
        <f t="shared" ref="H10438:H10501" si="326">F10438^2</f>
        <v>9.7426933451140876</v>
      </c>
      <c r="I10438" s="5">
        <f t="shared" ref="I10438:I10501" si="327">F10438*G10438</f>
        <v>6.242657557519582</v>
      </c>
    </row>
    <row r="10439" spans="1:9" ht="25" customHeight="1">
      <c r="A10439" s="1"/>
      <c r="B10439" s="1">
        <v>452</v>
      </c>
      <c r="C10439" s="13" t="s">
        <v>47</v>
      </c>
      <c r="D10439" s="4">
        <v>45747</v>
      </c>
      <c r="E10439" s="4">
        <v>45771</v>
      </c>
      <c r="F10439" s="5">
        <v>7.5996119982092214</v>
      </c>
      <c r="G10439" s="5">
        <f>'PG facts'!F90</f>
        <v>2</v>
      </c>
      <c r="H10439" s="5">
        <f t="shared" si="326"/>
        <v>57.754102523325557</v>
      </c>
      <c r="I10439" s="5">
        <f t="shared" si="327"/>
        <v>15.199223996418443</v>
      </c>
    </row>
    <row r="10440" spans="1:9" ht="25" customHeight="1">
      <c r="A10440" s="1"/>
      <c r="B10440" s="1">
        <v>452</v>
      </c>
      <c r="C10440" s="13" t="s">
        <v>47</v>
      </c>
      <c r="D10440" s="4">
        <v>45838</v>
      </c>
      <c r="E10440" s="4">
        <v>45867</v>
      </c>
      <c r="F10440" s="5">
        <v>8.972706279503285</v>
      </c>
      <c r="G10440" s="5">
        <f>'PG facts'!F97</f>
        <v>1</v>
      </c>
      <c r="H10440" s="5">
        <f t="shared" si="326"/>
        <v>80.509457978237677</v>
      </c>
      <c r="I10440" s="5">
        <f t="shared" si="327"/>
        <v>8.972706279503285</v>
      </c>
    </row>
    <row r="10441" spans="1:9" ht="25" customHeight="1">
      <c r="A10441" s="1"/>
      <c r="B10441" s="1">
        <v>452</v>
      </c>
      <c r="C10441" s="13" t="s">
        <v>47</v>
      </c>
      <c r="D10441" s="4">
        <v>45930</v>
      </c>
      <c r="E10441" s="4">
        <v>45954</v>
      </c>
      <c r="F10441" s="5">
        <v>6.4839354424026885</v>
      </c>
      <c r="G10441" s="5">
        <f>'PG facts'!F104</f>
        <v>6</v>
      </c>
      <c r="H10441" s="5">
        <f t="shared" si="326"/>
        <v>42.041418821245749</v>
      </c>
      <c r="I10441" s="5">
        <f t="shared" si="327"/>
        <v>38.903612654416129</v>
      </c>
    </row>
    <row r="10442" spans="1:9" ht="25" customHeight="1">
      <c r="A10442" s="1"/>
      <c r="B10442" s="1">
        <v>452</v>
      </c>
      <c r="C10442" s="13" t="s">
        <v>47</v>
      </c>
      <c r="D10442" s="4">
        <v>46022</v>
      </c>
      <c r="E10442" s="4">
        <v>46045</v>
      </c>
      <c r="F10442" s="5">
        <v>5.8451346045989894</v>
      </c>
      <c r="G10442" s="5">
        <f>'PG facts'!F111</f>
        <v>4</v>
      </c>
      <c r="H10442" s="5">
        <f t="shared" si="326"/>
        <v>34.165598545880584</v>
      </c>
      <c r="I10442" s="5">
        <f t="shared" si="327"/>
        <v>23.380538418395957</v>
      </c>
    </row>
    <row r="10443" spans="1:9" ht="25" customHeight="1">
      <c r="A10443" s="1"/>
      <c r="B10443" s="1">
        <v>452</v>
      </c>
      <c r="C10443" s="13" t="s">
        <v>50</v>
      </c>
      <c r="D10443" s="4">
        <v>44742</v>
      </c>
      <c r="E10443" s="4">
        <v>44771</v>
      </c>
      <c r="F10443" s="5">
        <v>6.658436933295464</v>
      </c>
      <c r="G10443" s="5">
        <f>'PG facts'!F13</f>
        <v>0</v>
      </c>
      <c r="H10443" s="5">
        <f t="shared" si="326"/>
        <v>44.334782394673105</v>
      </c>
      <c r="I10443" s="5">
        <f t="shared" si="327"/>
        <v>0</v>
      </c>
    </row>
    <row r="10444" spans="1:9" ht="25" customHeight="1">
      <c r="A10444" s="1"/>
      <c r="B10444" s="1">
        <v>452</v>
      </c>
      <c r="C10444" s="13" t="s">
        <v>50</v>
      </c>
      <c r="D10444" s="4">
        <v>44834</v>
      </c>
      <c r="E10444" s="4">
        <v>44853</v>
      </c>
      <c r="F10444" s="5">
        <v>3.235995481738696</v>
      </c>
      <c r="G10444" s="5">
        <f>'PG facts'!F20</f>
        <v>4</v>
      </c>
      <c r="H10444" s="5">
        <f t="shared" si="326"/>
        <v>10.471666757833255</v>
      </c>
      <c r="I10444" s="5">
        <f t="shared" si="327"/>
        <v>12.943981926954784</v>
      </c>
    </row>
    <row r="10445" spans="1:9" ht="25" customHeight="1">
      <c r="A10445" s="1"/>
      <c r="B10445" s="1">
        <v>452</v>
      </c>
      <c r="C10445" s="13" t="s">
        <v>50</v>
      </c>
      <c r="D10445" s="4">
        <v>44926</v>
      </c>
      <c r="E10445" s="4">
        <v>44945</v>
      </c>
      <c r="F10445" s="5">
        <v>3.5533938473930382</v>
      </c>
      <c r="G10445" s="5">
        <f>'PG facts'!F27</f>
        <v>3</v>
      </c>
      <c r="H10445" s="5">
        <f t="shared" si="326"/>
        <v>12.626607834690699</v>
      </c>
      <c r="I10445" s="5">
        <f t="shared" si="327"/>
        <v>10.660181542179114</v>
      </c>
    </row>
    <row r="10446" spans="1:9" ht="25" customHeight="1">
      <c r="A10446" s="1"/>
      <c r="B10446" s="1">
        <v>452</v>
      </c>
      <c r="C10446" s="13" t="s">
        <v>50</v>
      </c>
      <c r="D10446" s="4">
        <v>45016</v>
      </c>
      <c r="E10446" s="4">
        <v>45037</v>
      </c>
      <c r="F10446" s="5">
        <v>3.8028851607049052</v>
      </c>
      <c r="G10446" s="5">
        <f>'PG facts'!F34</f>
        <v>7</v>
      </c>
      <c r="H10446" s="5">
        <f t="shared" si="326"/>
        <v>14.461935545509572</v>
      </c>
      <c r="I10446" s="5">
        <f t="shared" si="327"/>
        <v>26.620196124934338</v>
      </c>
    </row>
    <row r="10447" spans="1:9" ht="25" customHeight="1">
      <c r="A10447" s="1"/>
      <c r="B10447" s="1">
        <v>452</v>
      </c>
      <c r="C10447" s="13" t="s">
        <v>50</v>
      </c>
      <c r="D10447" s="4">
        <v>45107</v>
      </c>
      <c r="E10447" s="4">
        <v>45135</v>
      </c>
      <c r="F10447" s="5">
        <v>7.4226951952720999</v>
      </c>
      <c r="G10447" s="5">
        <f>'PG facts'!F41</f>
        <v>11</v>
      </c>
      <c r="H10447" s="5">
        <f t="shared" si="326"/>
        <v>55.09640396191552</v>
      </c>
      <c r="I10447" s="5">
        <f t="shared" si="327"/>
        <v>81.649647147993093</v>
      </c>
    </row>
    <row r="10448" spans="1:9" ht="25" customHeight="1">
      <c r="A10448" s="1"/>
      <c r="B10448" s="1">
        <v>452</v>
      </c>
      <c r="C10448" s="13" t="s">
        <v>50</v>
      </c>
      <c r="D10448" s="4">
        <v>45199</v>
      </c>
      <c r="E10448" s="4">
        <v>45217</v>
      </c>
      <c r="F10448" s="5">
        <v>8.3743642737017066</v>
      </c>
      <c r="G10448" s="5">
        <f>'PG facts'!F48</f>
        <v>5</v>
      </c>
      <c r="H10448" s="5">
        <f t="shared" si="326"/>
        <v>70.129976988651507</v>
      </c>
      <c r="I10448" s="5">
        <f t="shared" si="327"/>
        <v>41.871821368508535</v>
      </c>
    </row>
    <row r="10449" spans="1:9" ht="25" customHeight="1">
      <c r="A10449" s="1"/>
      <c r="B10449" s="1">
        <v>452</v>
      </c>
      <c r="C10449" s="13" t="s">
        <v>50</v>
      </c>
      <c r="D10449" s="4">
        <v>45291</v>
      </c>
      <c r="E10449" s="4">
        <v>45314</v>
      </c>
      <c r="F10449" s="5">
        <v>7.2648038453100305</v>
      </c>
      <c r="G10449" s="5">
        <f>'PG facts'!F55</f>
        <v>1</v>
      </c>
      <c r="H10449" s="5">
        <f t="shared" si="326"/>
        <v>52.777374910831405</v>
      </c>
      <c r="I10449" s="5">
        <f t="shared" si="327"/>
        <v>7.2648038453100305</v>
      </c>
    </row>
    <row r="10450" spans="1:9" ht="25" customHeight="1">
      <c r="A10450" s="1"/>
      <c r="B10450" s="1">
        <v>452</v>
      </c>
      <c r="C10450" s="13" t="s">
        <v>50</v>
      </c>
      <c r="D10450" s="4">
        <v>45382</v>
      </c>
      <c r="E10450" s="4">
        <v>45401</v>
      </c>
      <c r="F10450" s="5">
        <v>9.9248015735047268</v>
      </c>
      <c r="G10450" s="5">
        <f>'PG facts'!F62</f>
        <v>3</v>
      </c>
      <c r="H10450" s="5">
        <f t="shared" si="326"/>
        <v>98.501686273441905</v>
      </c>
      <c r="I10450" s="5">
        <f t="shared" si="327"/>
        <v>29.77440472051418</v>
      </c>
    </row>
    <row r="10451" spans="1:9" ht="25" customHeight="1">
      <c r="A10451" s="1"/>
      <c r="B10451" s="1">
        <v>452</v>
      </c>
      <c r="C10451" s="13" t="s">
        <v>50</v>
      </c>
      <c r="D10451" s="4">
        <v>45473</v>
      </c>
      <c r="E10451" s="4">
        <v>45503</v>
      </c>
      <c r="F10451" s="5">
        <v>2.2273073989321102</v>
      </c>
      <c r="G10451" s="5">
        <f>'PG facts'!F69</f>
        <v>3</v>
      </c>
      <c r="H10451" s="5">
        <f t="shared" si="326"/>
        <v>4.9608982493377223</v>
      </c>
      <c r="I10451" s="5">
        <f t="shared" si="327"/>
        <v>6.6819221967963305</v>
      </c>
    </row>
    <row r="10452" spans="1:9" ht="25" customHeight="1">
      <c r="A10452" s="1"/>
      <c r="B10452" s="1">
        <v>452</v>
      </c>
      <c r="C10452" s="13" t="s">
        <v>50</v>
      </c>
      <c r="D10452" s="4">
        <v>45565</v>
      </c>
      <c r="E10452" s="4">
        <v>45583</v>
      </c>
      <c r="F10452" s="5">
        <v>0.79927457652468892</v>
      </c>
      <c r="G10452" s="5">
        <f>'PG facts'!F76</f>
        <v>-2</v>
      </c>
      <c r="H10452" s="5">
        <f t="shared" si="326"/>
        <v>0.63883984867872079</v>
      </c>
      <c r="I10452" s="5">
        <f t="shared" si="327"/>
        <v>-1.5985491530493778</v>
      </c>
    </row>
    <row r="10453" spans="1:9" ht="25" customHeight="1">
      <c r="A10453" s="1"/>
      <c r="B10453" s="1">
        <v>452</v>
      </c>
      <c r="C10453" s="13" t="s">
        <v>50</v>
      </c>
      <c r="D10453" s="4">
        <v>45657</v>
      </c>
      <c r="E10453" s="4">
        <v>45679</v>
      </c>
      <c r="F10453" s="5">
        <v>5.5874231845522981</v>
      </c>
      <c r="G10453" s="5">
        <f>'PG facts'!F83</f>
        <v>2</v>
      </c>
      <c r="H10453" s="5">
        <f t="shared" si="326"/>
        <v>31.219297843272546</v>
      </c>
      <c r="I10453" s="5">
        <f t="shared" si="327"/>
        <v>11.174846369104596</v>
      </c>
    </row>
    <row r="10454" spans="1:9" ht="25" customHeight="1">
      <c r="A10454" s="1"/>
      <c r="B10454" s="1">
        <v>452</v>
      </c>
      <c r="C10454" s="13" t="s">
        <v>50</v>
      </c>
      <c r="D10454" s="4">
        <v>45747</v>
      </c>
      <c r="E10454" s="4">
        <v>45771</v>
      </c>
      <c r="F10454" s="5">
        <v>3.121328778759791</v>
      </c>
      <c r="G10454" s="5">
        <f>'PG facts'!F90</f>
        <v>2</v>
      </c>
      <c r="H10454" s="5">
        <f t="shared" si="326"/>
        <v>9.7426933451140876</v>
      </c>
      <c r="I10454" s="5">
        <f t="shared" si="327"/>
        <v>6.242657557519582</v>
      </c>
    </row>
    <row r="10455" spans="1:9" ht="25" customHeight="1">
      <c r="A10455" s="1"/>
      <c r="B10455" s="1">
        <v>452</v>
      </c>
      <c r="C10455" s="13" t="s">
        <v>50</v>
      </c>
      <c r="D10455" s="4">
        <v>45838</v>
      </c>
      <c r="E10455" s="4">
        <v>45867</v>
      </c>
      <c r="F10455" s="5">
        <v>7.5996119982092214</v>
      </c>
      <c r="G10455" s="5">
        <f>'PG facts'!F97</f>
        <v>1</v>
      </c>
      <c r="H10455" s="5">
        <f t="shared" si="326"/>
        <v>57.754102523325557</v>
      </c>
      <c r="I10455" s="5">
        <f t="shared" si="327"/>
        <v>7.5996119982092214</v>
      </c>
    </row>
    <row r="10456" spans="1:9" ht="25" customHeight="1">
      <c r="A10456" s="1"/>
      <c r="B10456" s="1">
        <v>452</v>
      </c>
      <c r="C10456" s="13" t="s">
        <v>50</v>
      </c>
      <c r="D10456" s="4">
        <v>45930</v>
      </c>
      <c r="E10456" s="4">
        <v>45954</v>
      </c>
      <c r="F10456" s="5">
        <v>8.972706279503285</v>
      </c>
      <c r="G10456" s="5">
        <f>'PG facts'!F104</f>
        <v>6</v>
      </c>
      <c r="H10456" s="5">
        <f t="shared" si="326"/>
        <v>80.509457978237677</v>
      </c>
      <c r="I10456" s="5">
        <f t="shared" si="327"/>
        <v>53.83623767701971</v>
      </c>
    </row>
    <row r="10457" spans="1:9" ht="25" customHeight="1">
      <c r="A10457" s="1"/>
      <c r="B10457" s="1">
        <v>452</v>
      </c>
      <c r="C10457" s="13" t="s">
        <v>50</v>
      </c>
      <c r="D10457" s="4">
        <v>46022</v>
      </c>
      <c r="E10457" s="4">
        <v>46045</v>
      </c>
      <c r="F10457" s="5">
        <v>6.4839354424026885</v>
      </c>
      <c r="G10457" s="5">
        <f>'PG facts'!F111</f>
        <v>4</v>
      </c>
      <c r="H10457" s="5">
        <f t="shared" si="326"/>
        <v>42.041418821245749</v>
      </c>
      <c r="I10457" s="5">
        <f t="shared" si="327"/>
        <v>25.935741769610754</v>
      </c>
    </row>
    <row r="10458" spans="1:9" ht="25" customHeight="1">
      <c r="A10458" s="1"/>
      <c r="B10458" s="1">
        <v>453</v>
      </c>
      <c r="C10458" s="13" t="s">
        <v>47</v>
      </c>
      <c r="D10458" s="4">
        <v>44651</v>
      </c>
      <c r="E10458" s="4">
        <v>44671</v>
      </c>
      <c r="F10458" s="5">
        <v>6.658436933295464</v>
      </c>
      <c r="G10458" s="5">
        <f>'PG facts'!F6</f>
        <v>3</v>
      </c>
      <c r="H10458" s="5">
        <f t="shared" si="326"/>
        <v>44.334782394673105</v>
      </c>
      <c r="I10458" s="5">
        <f t="shared" si="327"/>
        <v>19.975310799886394</v>
      </c>
    </row>
    <row r="10459" spans="1:9" ht="25" customHeight="1">
      <c r="A10459" s="1"/>
      <c r="B10459" s="1">
        <v>453</v>
      </c>
      <c r="C10459" s="13" t="s">
        <v>47</v>
      </c>
      <c r="D10459" s="4">
        <v>44742</v>
      </c>
      <c r="E10459" s="4">
        <v>44771</v>
      </c>
      <c r="F10459" s="5">
        <v>3.235995481738696</v>
      </c>
      <c r="G10459" s="5">
        <f>'PG facts'!F13</f>
        <v>0</v>
      </c>
      <c r="H10459" s="5">
        <f t="shared" si="326"/>
        <v>10.471666757833255</v>
      </c>
      <c r="I10459" s="5">
        <f t="shared" si="327"/>
        <v>0</v>
      </c>
    </row>
    <row r="10460" spans="1:9" ht="25" customHeight="1">
      <c r="A10460" s="1"/>
      <c r="B10460" s="1">
        <v>453</v>
      </c>
      <c r="C10460" s="13" t="s">
        <v>47</v>
      </c>
      <c r="D10460" s="4">
        <v>44834</v>
      </c>
      <c r="E10460" s="4">
        <v>44853</v>
      </c>
      <c r="F10460" s="5">
        <v>3.5533938473930382</v>
      </c>
      <c r="G10460" s="5">
        <f>'PG facts'!F20</f>
        <v>4</v>
      </c>
      <c r="H10460" s="5">
        <f t="shared" si="326"/>
        <v>12.626607834690699</v>
      </c>
      <c r="I10460" s="5">
        <f t="shared" si="327"/>
        <v>14.213575389572153</v>
      </c>
    </row>
    <row r="10461" spans="1:9" ht="25" customHeight="1">
      <c r="A10461" s="1"/>
      <c r="B10461" s="1">
        <v>453</v>
      </c>
      <c r="C10461" s="13" t="s">
        <v>47</v>
      </c>
      <c r="D10461" s="4">
        <v>44926</v>
      </c>
      <c r="E10461" s="4">
        <v>44945</v>
      </c>
      <c r="F10461" s="5">
        <v>3.8028851607049052</v>
      </c>
      <c r="G10461" s="5">
        <f>'PG facts'!F27</f>
        <v>3</v>
      </c>
      <c r="H10461" s="5">
        <f t="shared" si="326"/>
        <v>14.461935545509572</v>
      </c>
      <c r="I10461" s="5">
        <f t="shared" si="327"/>
        <v>11.408655482114716</v>
      </c>
    </row>
    <row r="10462" spans="1:9" ht="25" customHeight="1">
      <c r="A10462" s="1"/>
      <c r="B10462" s="1">
        <v>453</v>
      </c>
      <c r="C10462" s="13" t="s">
        <v>47</v>
      </c>
      <c r="D10462" s="4">
        <v>45016</v>
      </c>
      <c r="E10462" s="4">
        <v>45037</v>
      </c>
      <c r="F10462" s="5">
        <v>7.4226951952720999</v>
      </c>
      <c r="G10462" s="5">
        <f>'PG facts'!F34</f>
        <v>7</v>
      </c>
      <c r="H10462" s="5">
        <f t="shared" si="326"/>
        <v>55.09640396191552</v>
      </c>
      <c r="I10462" s="5">
        <f t="shared" si="327"/>
        <v>51.958866366904701</v>
      </c>
    </row>
    <row r="10463" spans="1:9" ht="25" customHeight="1">
      <c r="A10463" s="1"/>
      <c r="B10463" s="1">
        <v>453</v>
      </c>
      <c r="C10463" s="13" t="s">
        <v>47</v>
      </c>
      <c r="D10463" s="4">
        <v>45107</v>
      </c>
      <c r="E10463" s="4">
        <v>45135</v>
      </c>
      <c r="F10463" s="5">
        <v>8.3743642737017066</v>
      </c>
      <c r="G10463" s="5">
        <f>'PG facts'!F41</f>
        <v>11</v>
      </c>
      <c r="H10463" s="5">
        <f t="shared" si="326"/>
        <v>70.129976988651507</v>
      </c>
      <c r="I10463" s="5">
        <f t="shared" si="327"/>
        <v>92.11800701071877</v>
      </c>
    </row>
    <row r="10464" spans="1:9" ht="25" customHeight="1">
      <c r="A10464" s="1"/>
      <c r="B10464" s="1">
        <v>453</v>
      </c>
      <c r="C10464" s="13" t="s">
        <v>47</v>
      </c>
      <c r="D10464" s="4">
        <v>45199</v>
      </c>
      <c r="E10464" s="4">
        <v>45217</v>
      </c>
      <c r="F10464" s="5">
        <v>7.2648038453100305</v>
      </c>
      <c r="G10464" s="5">
        <f>'PG facts'!F48</f>
        <v>5</v>
      </c>
      <c r="H10464" s="5">
        <f t="shared" si="326"/>
        <v>52.777374910831405</v>
      </c>
      <c r="I10464" s="5">
        <f t="shared" si="327"/>
        <v>36.324019226550149</v>
      </c>
    </row>
    <row r="10465" spans="1:9" ht="25" customHeight="1">
      <c r="A10465" s="1"/>
      <c r="B10465" s="1">
        <v>453</v>
      </c>
      <c r="C10465" s="13" t="s">
        <v>47</v>
      </c>
      <c r="D10465" s="4">
        <v>45291</v>
      </c>
      <c r="E10465" s="4">
        <v>45314</v>
      </c>
      <c r="F10465" s="5">
        <v>9.9248015735047268</v>
      </c>
      <c r="G10465" s="5">
        <f>'PG facts'!F55</f>
        <v>1</v>
      </c>
      <c r="H10465" s="5">
        <f t="shared" si="326"/>
        <v>98.501686273441905</v>
      </c>
      <c r="I10465" s="5">
        <f t="shared" si="327"/>
        <v>9.9248015735047268</v>
      </c>
    </row>
    <row r="10466" spans="1:9" ht="25" customHeight="1">
      <c r="A10466" s="1"/>
      <c r="B10466" s="1">
        <v>453</v>
      </c>
      <c r="C10466" s="13" t="s">
        <v>47</v>
      </c>
      <c r="D10466" s="4">
        <v>45382</v>
      </c>
      <c r="E10466" s="4">
        <v>45401</v>
      </c>
      <c r="F10466" s="5">
        <v>2.2273073989321102</v>
      </c>
      <c r="G10466" s="5">
        <f>'PG facts'!F62</f>
        <v>3</v>
      </c>
      <c r="H10466" s="5">
        <f t="shared" si="326"/>
        <v>4.9608982493377223</v>
      </c>
      <c r="I10466" s="5">
        <f t="shared" si="327"/>
        <v>6.6819221967963305</v>
      </c>
    </row>
    <row r="10467" spans="1:9" ht="25" customHeight="1">
      <c r="A10467" s="1"/>
      <c r="B10467" s="1">
        <v>453</v>
      </c>
      <c r="C10467" s="13" t="s">
        <v>47</v>
      </c>
      <c r="D10467" s="4">
        <v>45473</v>
      </c>
      <c r="E10467" s="4">
        <v>45503</v>
      </c>
      <c r="F10467" s="5">
        <v>0.79927457652468892</v>
      </c>
      <c r="G10467" s="5">
        <f>'PG facts'!F69</f>
        <v>3</v>
      </c>
      <c r="H10467" s="5">
        <f t="shared" si="326"/>
        <v>0.63883984867872079</v>
      </c>
      <c r="I10467" s="5">
        <f t="shared" si="327"/>
        <v>2.3978237295740668</v>
      </c>
    </row>
    <row r="10468" spans="1:9" ht="25" customHeight="1">
      <c r="A10468" s="1"/>
      <c r="B10468" s="1">
        <v>453</v>
      </c>
      <c r="C10468" s="13" t="s">
        <v>47</v>
      </c>
      <c r="D10468" s="4">
        <v>45565</v>
      </c>
      <c r="E10468" s="4">
        <v>45583</v>
      </c>
      <c r="F10468" s="5">
        <v>5.5874231845522981</v>
      </c>
      <c r="G10468" s="5">
        <f>'PG facts'!F76</f>
        <v>-2</v>
      </c>
      <c r="H10468" s="5">
        <f t="shared" si="326"/>
        <v>31.219297843272546</v>
      </c>
      <c r="I10468" s="5">
        <f t="shared" si="327"/>
        <v>-11.174846369104596</v>
      </c>
    </row>
    <row r="10469" spans="1:9" ht="25" customHeight="1">
      <c r="A10469" s="1"/>
      <c r="B10469" s="1">
        <v>453</v>
      </c>
      <c r="C10469" s="13" t="s">
        <v>47</v>
      </c>
      <c r="D10469" s="4">
        <v>45657</v>
      </c>
      <c r="E10469" s="4">
        <v>45679</v>
      </c>
      <c r="F10469" s="5">
        <v>3.121328778759791</v>
      </c>
      <c r="G10469" s="5">
        <f>'PG facts'!F83</f>
        <v>2</v>
      </c>
      <c r="H10469" s="5">
        <f t="shared" si="326"/>
        <v>9.7426933451140876</v>
      </c>
      <c r="I10469" s="5">
        <f t="shared" si="327"/>
        <v>6.242657557519582</v>
      </c>
    </row>
    <row r="10470" spans="1:9" ht="25" customHeight="1">
      <c r="A10470" s="1"/>
      <c r="B10470" s="1">
        <v>453</v>
      </c>
      <c r="C10470" s="13" t="s">
        <v>47</v>
      </c>
      <c r="D10470" s="4">
        <v>45747</v>
      </c>
      <c r="E10470" s="4">
        <v>45771</v>
      </c>
      <c r="F10470" s="5">
        <v>7.8355842411580445</v>
      </c>
      <c r="G10470" s="5">
        <f>'PG facts'!F90</f>
        <v>2</v>
      </c>
      <c r="H10470" s="5">
        <f t="shared" si="326"/>
        <v>61.396380400284286</v>
      </c>
      <c r="I10470" s="5">
        <f t="shared" si="327"/>
        <v>15.671168482316089</v>
      </c>
    </row>
    <row r="10471" spans="1:9" ht="25" customHeight="1">
      <c r="A10471" s="1"/>
      <c r="B10471" s="1">
        <v>453</v>
      </c>
      <c r="C10471" s="13" t="s">
        <v>47</v>
      </c>
      <c r="D10471" s="4">
        <v>45838</v>
      </c>
      <c r="E10471" s="4">
        <v>45867</v>
      </c>
      <c r="F10471" s="5">
        <v>8.972706279503285</v>
      </c>
      <c r="G10471" s="5">
        <f>'PG facts'!F97</f>
        <v>1</v>
      </c>
      <c r="H10471" s="5">
        <f t="shared" si="326"/>
        <v>80.509457978237677</v>
      </c>
      <c r="I10471" s="5">
        <f t="shared" si="327"/>
        <v>8.972706279503285</v>
      </c>
    </row>
    <row r="10472" spans="1:9" ht="25" customHeight="1">
      <c r="A10472" s="1"/>
      <c r="B10472" s="1">
        <v>453</v>
      </c>
      <c r="C10472" s="13" t="s">
        <v>47</v>
      </c>
      <c r="D10472" s="4">
        <v>45930</v>
      </c>
      <c r="E10472" s="4">
        <v>45954</v>
      </c>
      <c r="F10472" s="5">
        <v>6.4839354424026885</v>
      </c>
      <c r="G10472" s="5">
        <f>'PG facts'!F104</f>
        <v>6</v>
      </c>
      <c r="H10472" s="5">
        <f t="shared" si="326"/>
        <v>42.041418821245749</v>
      </c>
      <c r="I10472" s="5">
        <f t="shared" si="327"/>
        <v>38.903612654416129</v>
      </c>
    </row>
    <row r="10473" spans="1:9" ht="25" customHeight="1">
      <c r="A10473" s="1"/>
      <c r="B10473" s="1">
        <v>453</v>
      </c>
      <c r="C10473" s="13" t="s">
        <v>47</v>
      </c>
      <c r="D10473" s="4">
        <v>46022</v>
      </c>
      <c r="E10473" s="4">
        <v>46045</v>
      </c>
      <c r="F10473" s="5">
        <v>5.8582795849691616</v>
      </c>
      <c r="G10473" s="5">
        <f>'PG facts'!F111</f>
        <v>4</v>
      </c>
      <c r="H10473" s="5">
        <f t="shared" si="326"/>
        <v>34.319439695666453</v>
      </c>
      <c r="I10473" s="5">
        <f t="shared" si="327"/>
        <v>23.433118339876646</v>
      </c>
    </row>
    <row r="10474" spans="1:9" ht="25" customHeight="1">
      <c r="A10474" s="1"/>
      <c r="B10474" s="1">
        <v>453</v>
      </c>
      <c r="C10474" s="13" t="s">
        <v>50</v>
      </c>
      <c r="D10474" s="4">
        <v>44742</v>
      </c>
      <c r="E10474" s="4">
        <v>44771</v>
      </c>
      <c r="F10474" s="5">
        <v>6.658436933295464</v>
      </c>
      <c r="G10474" s="5">
        <f>'PG facts'!F13</f>
        <v>0</v>
      </c>
      <c r="H10474" s="5">
        <f t="shared" si="326"/>
        <v>44.334782394673105</v>
      </c>
      <c r="I10474" s="5">
        <f t="shared" si="327"/>
        <v>0</v>
      </c>
    </row>
    <row r="10475" spans="1:9" ht="25" customHeight="1">
      <c r="A10475" s="1"/>
      <c r="B10475" s="1">
        <v>453</v>
      </c>
      <c r="C10475" s="13" t="s">
        <v>50</v>
      </c>
      <c r="D10475" s="4">
        <v>44834</v>
      </c>
      <c r="E10475" s="4">
        <v>44853</v>
      </c>
      <c r="F10475" s="5">
        <v>3.235995481738696</v>
      </c>
      <c r="G10475" s="5">
        <f>'PG facts'!F20</f>
        <v>4</v>
      </c>
      <c r="H10475" s="5">
        <f t="shared" si="326"/>
        <v>10.471666757833255</v>
      </c>
      <c r="I10475" s="5">
        <f t="shared" si="327"/>
        <v>12.943981926954784</v>
      </c>
    </row>
    <row r="10476" spans="1:9" ht="25" customHeight="1">
      <c r="A10476" s="1"/>
      <c r="B10476" s="1">
        <v>453</v>
      </c>
      <c r="C10476" s="13" t="s">
        <v>50</v>
      </c>
      <c r="D10476" s="4">
        <v>44926</v>
      </c>
      <c r="E10476" s="4">
        <v>44945</v>
      </c>
      <c r="F10476" s="5">
        <v>3.5533938473930382</v>
      </c>
      <c r="G10476" s="5">
        <f>'PG facts'!F27</f>
        <v>3</v>
      </c>
      <c r="H10476" s="5">
        <f t="shared" si="326"/>
        <v>12.626607834690699</v>
      </c>
      <c r="I10476" s="5">
        <f t="shared" si="327"/>
        <v>10.660181542179114</v>
      </c>
    </row>
    <row r="10477" spans="1:9" ht="25" customHeight="1">
      <c r="A10477" s="1"/>
      <c r="B10477" s="1">
        <v>453</v>
      </c>
      <c r="C10477" s="13" t="s">
        <v>50</v>
      </c>
      <c r="D10477" s="4">
        <v>45016</v>
      </c>
      <c r="E10477" s="4">
        <v>45037</v>
      </c>
      <c r="F10477" s="5">
        <v>3.8028851607049052</v>
      </c>
      <c r="G10477" s="5">
        <f>'PG facts'!F34</f>
        <v>7</v>
      </c>
      <c r="H10477" s="5">
        <f t="shared" si="326"/>
        <v>14.461935545509572</v>
      </c>
      <c r="I10477" s="5">
        <f t="shared" si="327"/>
        <v>26.620196124934338</v>
      </c>
    </row>
    <row r="10478" spans="1:9" ht="25" customHeight="1">
      <c r="A10478" s="1"/>
      <c r="B10478" s="1">
        <v>453</v>
      </c>
      <c r="C10478" s="13" t="s">
        <v>50</v>
      </c>
      <c r="D10478" s="4">
        <v>45107</v>
      </c>
      <c r="E10478" s="4">
        <v>45135</v>
      </c>
      <c r="F10478" s="5">
        <v>7.4226951952720999</v>
      </c>
      <c r="G10478" s="5">
        <f>'PG facts'!F41</f>
        <v>11</v>
      </c>
      <c r="H10478" s="5">
        <f t="shared" si="326"/>
        <v>55.09640396191552</v>
      </c>
      <c r="I10478" s="5">
        <f t="shared" si="327"/>
        <v>81.649647147993093</v>
      </c>
    </row>
    <row r="10479" spans="1:9" ht="25" customHeight="1">
      <c r="A10479" s="1"/>
      <c r="B10479" s="1">
        <v>453</v>
      </c>
      <c r="C10479" s="13" t="s">
        <v>50</v>
      </c>
      <c r="D10479" s="4">
        <v>45199</v>
      </c>
      <c r="E10479" s="4">
        <v>45217</v>
      </c>
      <c r="F10479" s="5">
        <v>8.3743642737017066</v>
      </c>
      <c r="G10479" s="5">
        <f>'PG facts'!F48</f>
        <v>5</v>
      </c>
      <c r="H10479" s="5">
        <f t="shared" si="326"/>
        <v>70.129976988651507</v>
      </c>
      <c r="I10479" s="5">
        <f t="shared" si="327"/>
        <v>41.871821368508535</v>
      </c>
    </row>
    <row r="10480" spans="1:9" ht="25" customHeight="1">
      <c r="A10480" s="1"/>
      <c r="B10480" s="1">
        <v>453</v>
      </c>
      <c r="C10480" s="13" t="s">
        <v>50</v>
      </c>
      <c r="D10480" s="4">
        <v>45291</v>
      </c>
      <c r="E10480" s="4">
        <v>45314</v>
      </c>
      <c r="F10480" s="5">
        <v>7.2648038453100305</v>
      </c>
      <c r="G10480" s="5">
        <f>'PG facts'!F55</f>
        <v>1</v>
      </c>
      <c r="H10480" s="5">
        <f t="shared" si="326"/>
        <v>52.777374910831405</v>
      </c>
      <c r="I10480" s="5">
        <f t="shared" si="327"/>
        <v>7.2648038453100305</v>
      </c>
    </row>
    <row r="10481" spans="1:9" ht="25" customHeight="1">
      <c r="A10481" s="1"/>
      <c r="B10481" s="1">
        <v>453</v>
      </c>
      <c r="C10481" s="13" t="s">
        <v>50</v>
      </c>
      <c r="D10481" s="4">
        <v>45382</v>
      </c>
      <c r="E10481" s="4">
        <v>45401</v>
      </c>
      <c r="F10481" s="5">
        <v>9.9248015735047268</v>
      </c>
      <c r="G10481" s="5">
        <f>'PG facts'!F62</f>
        <v>3</v>
      </c>
      <c r="H10481" s="5">
        <f t="shared" si="326"/>
        <v>98.501686273441905</v>
      </c>
      <c r="I10481" s="5">
        <f t="shared" si="327"/>
        <v>29.77440472051418</v>
      </c>
    </row>
    <row r="10482" spans="1:9" ht="25" customHeight="1">
      <c r="A10482" s="1"/>
      <c r="B10482" s="1">
        <v>453</v>
      </c>
      <c r="C10482" s="13" t="s">
        <v>50</v>
      </c>
      <c r="D10482" s="4">
        <v>45473</v>
      </c>
      <c r="E10482" s="4">
        <v>45503</v>
      </c>
      <c r="F10482" s="5">
        <v>2.2273073989321102</v>
      </c>
      <c r="G10482" s="5">
        <f>'PG facts'!F69</f>
        <v>3</v>
      </c>
      <c r="H10482" s="5">
        <f t="shared" si="326"/>
        <v>4.9608982493377223</v>
      </c>
      <c r="I10482" s="5">
        <f t="shared" si="327"/>
        <v>6.6819221967963305</v>
      </c>
    </row>
    <row r="10483" spans="1:9" ht="25" customHeight="1">
      <c r="A10483" s="1"/>
      <c r="B10483" s="1">
        <v>453</v>
      </c>
      <c r="C10483" s="13" t="s">
        <v>50</v>
      </c>
      <c r="D10483" s="4">
        <v>45565</v>
      </c>
      <c r="E10483" s="4">
        <v>45583</v>
      </c>
      <c r="F10483" s="5">
        <v>0.79927457652468892</v>
      </c>
      <c r="G10483" s="5">
        <f>'PG facts'!F76</f>
        <v>-2</v>
      </c>
      <c r="H10483" s="5">
        <f t="shared" si="326"/>
        <v>0.63883984867872079</v>
      </c>
      <c r="I10483" s="5">
        <f t="shared" si="327"/>
        <v>-1.5985491530493778</v>
      </c>
    </row>
    <row r="10484" spans="1:9" ht="25" customHeight="1">
      <c r="A10484" s="1"/>
      <c r="B10484" s="1">
        <v>453</v>
      </c>
      <c r="C10484" s="13" t="s">
        <v>50</v>
      </c>
      <c r="D10484" s="4">
        <v>45657</v>
      </c>
      <c r="E10484" s="4">
        <v>45679</v>
      </c>
      <c r="F10484" s="5">
        <v>5.5874231845522981</v>
      </c>
      <c r="G10484" s="5">
        <f>'PG facts'!F83</f>
        <v>2</v>
      </c>
      <c r="H10484" s="5">
        <f t="shared" si="326"/>
        <v>31.219297843272546</v>
      </c>
      <c r="I10484" s="5">
        <f t="shared" si="327"/>
        <v>11.174846369104596</v>
      </c>
    </row>
    <row r="10485" spans="1:9" ht="25" customHeight="1">
      <c r="A10485" s="1"/>
      <c r="B10485" s="1">
        <v>453</v>
      </c>
      <c r="C10485" s="13" t="s">
        <v>50</v>
      </c>
      <c r="D10485" s="4">
        <v>45747</v>
      </c>
      <c r="E10485" s="4">
        <v>45771</v>
      </c>
      <c r="F10485" s="5">
        <v>3.121328778759791</v>
      </c>
      <c r="G10485" s="5">
        <f>'PG facts'!F90</f>
        <v>2</v>
      </c>
      <c r="H10485" s="5">
        <f t="shared" si="326"/>
        <v>9.7426933451140876</v>
      </c>
      <c r="I10485" s="5">
        <f t="shared" si="327"/>
        <v>6.242657557519582</v>
      </c>
    </row>
    <row r="10486" spans="1:9" ht="25" customHeight="1">
      <c r="A10486" s="1"/>
      <c r="B10486" s="1">
        <v>453</v>
      </c>
      <c r="C10486" s="13" t="s">
        <v>50</v>
      </c>
      <c r="D10486" s="4">
        <v>45838</v>
      </c>
      <c r="E10486" s="4">
        <v>45867</v>
      </c>
      <c r="F10486" s="5">
        <v>7.8355842411580445</v>
      </c>
      <c r="G10486" s="5">
        <f>'PG facts'!F97</f>
        <v>1</v>
      </c>
      <c r="H10486" s="5">
        <f t="shared" si="326"/>
        <v>61.396380400284286</v>
      </c>
      <c r="I10486" s="5">
        <f t="shared" si="327"/>
        <v>7.8355842411580445</v>
      </c>
    </row>
    <row r="10487" spans="1:9" ht="25" customHeight="1">
      <c r="A10487" s="1"/>
      <c r="B10487" s="1">
        <v>453</v>
      </c>
      <c r="C10487" s="13" t="s">
        <v>50</v>
      </c>
      <c r="D10487" s="4">
        <v>45930</v>
      </c>
      <c r="E10487" s="4">
        <v>45954</v>
      </c>
      <c r="F10487" s="5">
        <v>8.972706279503285</v>
      </c>
      <c r="G10487" s="5">
        <f>'PG facts'!F104</f>
        <v>6</v>
      </c>
      <c r="H10487" s="5">
        <f t="shared" si="326"/>
        <v>80.509457978237677</v>
      </c>
      <c r="I10487" s="5">
        <f t="shared" si="327"/>
        <v>53.83623767701971</v>
      </c>
    </row>
    <row r="10488" spans="1:9" ht="25" customHeight="1">
      <c r="A10488" s="1"/>
      <c r="B10488" s="1">
        <v>453</v>
      </c>
      <c r="C10488" s="13" t="s">
        <v>50</v>
      </c>
      <c r="D10488" s="4">
        <v>46022</v>
      </c>
      <c r="E10488" s="4">
        <v>46045</v>
      </c>
      <c r="F10488" s="5">
        <v>6.4839354424026885</v>
      </c>
      <c r="G10488" s="5">
        <f>'PG facts'!F111</f>
        <v>4</v>
      </c>
      <c r="H10488" s="5">
        <f t="shared" si="326"/>
        <v>42.041418821245749</v>
      </c>
      <c r="I10488" s="5">
        <f t="shared" si="327"/>
        <v>25.935741769610754</v>
      </c>
    </row>
    <row r="10489" spans="1:9" ht="25" customHeight="1">
      <c r="A10489" s="1"/>
      <c r="B10489" s="1">
        <v>454</v>
      </c>
      <c r="C10489" s="13" t="s">
        <v>47</v>
      </c>
      <c r="D10489" s="4">
        <v>44651</v>
      </c>
      <c r="E10489" s="4">
        <v>44671</v>
      </c>
      <c r="F10489" s="5">
        <v>6.658436933295464</v>
      </c>
      <c r="G10489" s="5">
        <f>'PG facts'!F6</f>
        <v>3</v>
      </c>
      <c r="H10489" s="5">
        <f t="shared" si="326"/>
        <v>44.334782394673105</v>
      </c>
      <c r="I10489" s="5">
        <f t="shared" si="327"/>
        <v>19.975310799886394</v>
      </c>
    </row>
    <row r="10490" spans="1:9" ht="25" customHeight="1">
      <c r="A10490" s="1"/>
      <c r="B10490" s="1">
        <v>454</v>
      </c>
      <c r="C10490" s="13" t="s">
        <v>47</v>
      </c>
      <c r="D10490" s="4">
        <v>44742</v>
      </c>
      <c r="E10490" s="4">
        <v>44771</v>
      </c>
      <c r="F10490" s="5">
        <v>3.235995481738696</v>
      </c>
      <c r="G10490" s="5">
        <f>'PG facts'!F13</f>
        <v>0</v>
      </c>
      <c r="H10490" s="5">
        <f t="shared" si="326"/>
        <v>10.471666757833255</v>
      </c>
      <c r="I10490" s="5">
        <f t="shared" si="327"/>
        <v>0</v>
      </c>
    </row>
    <row r="10491" spans="1:9" ht="25" customHeight="1">
      <c r="A10491" s="1"/>
      <c r="B10491" s="1">
        <v>454</v>
      </c>
      <c r="C10491" s="13" t="s">
        <v>47</v>
      </c>
      <c r="D10491" s="4">
        <v>44834</v>
      </c>
      <c r="E10491" s="4">
        <v>44853</v>
      </c>
      <c r="F10491" s="5">
        <v>3.5533938473930382</v>
      </c>
      <c r="G10491" s="5">
        <f>'PG facts'!F20</f>
        <v>4</v>
      </c>
      <c r="H10491" s="5">
        <f t="shared" si="326"/>
        <v>12.626607834690699</v>
      </c>
      <c r="I10491" s="5">
        <f t="shared" si="327"/>
        <v>14.213575389572153</v>
      </c>
    </row>
    <row r="10492" spans="1:9" ht="25" customHeight="1">
      <c r="A10492" s="1"/>
      <c r="B10492" s="1">
        <v>454</v>
      </c>
      <c r="C10492" s="13" t="s">
        <v>47</v>
      </c>
      <c r="D10492" s="4">
        <v>44926</v>
      </c>
      <c r="E10492" s="4">
        <v>44945</v>
      </c>
      <c r="F10492" s="5">
        <v>3.8028851607049052</v>
      </c>
      <c r="G10492" s="5">
        <f>'PG facts'!F27</f>
        <v>3</v>
      </c>
      <c r="H10492" s="5">
        <f t="shared" si="326"/>
        <v>14.461935545509572</v>
      </c>
      <c r="I10492" s="5">
        <f t="shared" si="327"/>
        <v>11.408655482114716</v>
      </c>
    </row>
    <row r="10493" spans="1:9" ht="25" customHeight="1">
      <c r="A10493" s="1"/>
      <c r="B10493" s="1">
        <v>454</v>
      </c>
      <c r="C10493" s="13" t="s">
        <v>47</v>
      </c>
      <c r="D10493" s="4">
        <v>45016</v>
      </c>
      <c r="E10493" s="4">
        <v>45037</v>
      </c>
      <c r="F10493" s="5">
        <v>7.4226951952720999</v>
      </c>
      <c r="G10493" s="5">
        <f>'PG facts'!F34</f>
        <v>7</v>
      </c>
      <c r="H10493" s="5">
        <f t="shared" si="326"/>
        <v>55.09640396191552</v>
      </c>
      <c r="I10493" s="5">
        <f t="shared" si="327"/>
        <v>51.958866366904701</v>
      </c>
    </row>
    <row r="10494" spans="1:9" ht="25" customHeight="1">
      <c r="A10494" s="1"/>
      <c r="B10494" s="1">
        <v>454</v>
      </c>
      <c r="C10494" s="13" t="s">
        <v>47</v>
      </c>
      <c r="D10494" s="4">
        <v>45107</v>
      </c>
      <c r="E10494" s="4">
        <v>45135</v>
      </c>
      <c r="F10494" s="5">
        <v>8.3743642737017066</v>
      </c>
      <c r="G10494" s="5">
        <f>'PG facts'!F41</f>
        <v>11</v>
      </c>
      <c r="H10494" s="5">
        <f t="shared" si="326"/>
        <v>70.129976988651507</v>
      </c>
      <c r="I10494" s="5">
        <f t="shared" si="327"/>
        <v>92.11800701071877</v>
      </c>
    </row>
    <row r="10495" spans="1:9" ht="25" customHeight="1">
      <c r="A10495" s="1"/>
      <c r="B10495" s="1">
        <v>454</v>
      </c>
      <c r="C10495" s="13" t="s">
        <v>47</v>
      </c>
      <c r="D10495" s="4">
        <v>45199</v>
      </c>
      <c r="E10495" s="4">
        <v>45217</v>
      </c>
      <c r="F10495" s="5">
        <v>7.2648038453100305</v>
      </c>
      <c r="G10495" s="5">
        <f>'PG facts'!F48</f>
        <v>5</v>
      </c>
      <c r="H10495" s="5">
        <f t="shared" si="326"/>
        <v>52.777374910831405</v>
      </c>
      <c r="I10495" s="5">
        <f t="shared" si="327"/>
        <v>36.324019226550149</v>
      </c>
    </row>
    <row r="10496" spans="1:9" ht="25" customHeight="1">
      <c r="A10496" s="1"/>
      <c r="B10496" s="1">
        <v>454</v>
      </c>
      <c r="C10496" s="13" t="s">
        <v>47</v>
      </c>
      <c r="D10496" s="4">
        <v>45291</v>
      </c>
      <c r="E10496" s="4">
        <v>45314</v>
      </c>
      <c r="F10496" s="5">
        <v>9.9248015735047268</v>
      </c>
      <c r="G10496" s="5">
        <f>'PG facts'!F55</f>
        <v>1</v>
      </c>
      <c r="H10496" s="5">
        <f t="shared" si="326"/>
        <v>98.501686273441905</v>
      </c>
      <c r="I10496" s="5">
        <f t="shared" si="327"/>
        <v>9.9248015735047268</v>
      </c>
    </row>
    <row r="10497" spans="1:9" ht="25" customHeight="1">
      <c r="A10497" s="1"/>
      <c r="B10497" s="1">
        <v>454</v>
      </c>
      <c r="C10497" s="13" t="s">
        <v>47</v>
      </c>
      <c r="D10497" s="4">
        <v>45382</v>
      </c>
      <c r="E10497" s="4">
        <v>45401</v>
      </c>
      <c r="F10497" s="5">
        <v>2.2273073989321102</v>
      </c>
      <c r="G10497" s="5">
        <f>'PG facts'!F62</f>
        <v>3</v>
      </c>
      <c r="H10497" s="5">
        <f t="shared" si="326"/>
        <v>4.9608982493377223</v>
      </c>
      <c r="I10497" s="5">
        <f t="shared" si="327"/>
        <v>6.6819221967963305</v>
      </c>
    </row>
    <row r="10498" spans="1:9" ht="25" customHeight="1">
      <c r="A10498" s="1"/>
      <c r="B10498" s="1">
        <v>454</v>
      </c>
      <c r="C10498" s="13" t="s">
        <v>47</v>
      </c>
      <c r="D10498" s="4">
        <v>45473</v>
      </c>
      <c r="E10498" s="4">
        <v>45503</v>
      </c>
      <c r="F10498" s="5">
        <v>0.79927457652468892</v>
      </c>
      <c r="G10498" s="5">
        <f>'PG facts'!F69</f>
        <v>3</v>
      </c>
      <c r="H10498" s="5">
        <f t="shared" si="326"/>
        <v>0.63883984867872079</v>
      </c>
      <c r="I10498" s="5">
        <f t="shared" si="327"/>
        <v>2.3978237295740668</v>
      </c>
    </row>
    <row r="10499" spans="1:9" ht="25" customHeight="1">
      <c r="A10499" s="1"/>
      <c r="B10499" s="1">
        <v>454</v>
      </c>
      <c r="C10499" s="13" t="s">
        <v>47</v>
      </c>
      <c r="D10499" s="4">
        <v>45565</v>
      </c>
      <c r="E10499" s="4">
        <v>45583</v>
      </c>
      <c r="F10499" s="5">
        <v>5.5874231845522981</v>
      </c>
      <c r="G10499" s="5">
        <f>'PG facts'!F76</f>
        <v>-2</v>
      </c>
      <c r="H10499" s="5">
        <f t="shared" si="326"/>
        <v>31.219297843272546</v>
      </c>
      <c r="I10499" s="5">
        <f t="shared" si="327"/>
        <v>-11.174846369104596</v>
      </c>
    </row>
    <row r="10500" spans="1:9" ht="25" customHeight="1">
      <c r="A10500" s="1"/>
      <c r="B10500" s="1">
        <v>454</v>
      </c>
      <c r="C10500" s="13" t="s">
        <v>47</v>
      </c>
      <c r="D10500" s="4">
        <v>45657</v>
      </c>
      <c r="E10500" s="4">
        <v>45679</v>
      </c>
      <c r="F10500" s="5">
        <v>3.121328778759791</v>
      </c>
      <c r="G10500" s="5">
        <f>'PG facts'!F83</f>
        <v>2</v>
      </c>
      <c r="H10500" s="5">
        <f t="shared" si="326"/>
        <v>9.7426933451140876</v>
      </c>
      <c r="I10500" s="5">
        <f t="shared" si="327"/>
        <v>6.242657557519582</v>
      </c>
    </row>
    <row r="10501" spans="1:9" ht="25" customHeight="1">
      <c r="A10501" s="1"/>
      <c r="B10501" s="1">
        <v>454</v>
      </c>
      <c r="C10501" s="13" t="s">
        <v>47</v>
      </c>
      <c r="D10501" s="4">
        <v>45747</v>
      </c>
      <c r="E10501" s="4">
        <v>45771</v>
      </c>
      <c r="F10501" s="5">
        <v>8.094873899417987</v>
      </c>
      <c r="G10501" s="5">
        <f>'PG facts'!F90</f>
        <v>2</v>
      </c>
      <c r="H10501" s="5">
        <f t="shared" si="326"/>
        <v>65.526983447478571</v>
      </c>
      <c r="I10501" s="5">
        <f t="shared" si="327"/>
        <v>16.189747798835974</v>
      </c>
    </row>
    <row r="10502" spans="1:9" ht="25" customHeight="1">
      <c r="A10502" s="1"/>
      <c r="B10502" s="1">
        <v>454</v>
      </c>
      <c r="C10502" s="13" t="s">
        <v>47</v>
      </c>
      <c r="D10502" s="4">
        <v>45838</v>
      </c>
      <c r="E10502" s="4">
        <v>45867</v>
      </c>
      <c r="F10502" s="5">
        <v>8.972706279503285</v>
      </c>
      <c r="G10502" s="5">
        <f>'PG facts'!F97</f>
        <v>1</v>
      </c>
      <c r="H10502" s="5">
        <f t="shared" ref="H10502:H10565" si="328">F10502^2</f>
        <v>80.509457978237677</v>
      </c>
      <c r="I10502" s="5">
        <f t="shared" ref="I10502:I10565" si="329">F10502*G10502</f>
        <v>8.972706279503285</v>
      </c>
    </row>
    <row r="10503" spans="1:9" ht="25" customHeight="1">
      <c r="A10503" s="1"/>
      <c r="B10503" s="1">
        <v>454</v>
      </c>
      <c r="C10503" s="13" t="s">
        <v>47</v>
      </c>
      <c r="D10503" s="4">
        <v>45930</v>
      </c>
      <c r="E10503" s="4">
        <v>45954</v>
      </c>
      <c r="F10503" s="5">
        <v>6.4839354424026885</v>
      </c>
      <c r="G10503" s="5">
        <f>'PG facts'!F104</f>
        <v>6</v>
      </c>
      <c r="H10503" s="5">
        <f t="shared" si="328"/>
        <v>42.041418821245749</v>
      </c>
      <c r="I10503" s="5">
        <f t="shared" si="329"/>
        <v>38.903612654416129</v>
      </c>
    </row>
    <row r="10504" spans="1:9" ht="25" customHeight="1">
      <c r="A10504" s="1"/>
      <c r="B10504" s="1">
        <v>454</v>
      </c>
      <c r="C10504" s="13" t="s">
        <v>47</v>
      </c>
      <c r="D10504" s="4">
        <v>46022</v>
      </c>
      <c r="E10504" s="4">
        <v>46045</v>
      </c>
      <c r="F10504" s="5">
        <v>5.8582795849691616</v>
      </c>
      <c r="G10504" s="5">
        <f>'PG facts'!F111</f>
        <v>4</v>
      </c>
      <c r="H10504" s="5">
        <f t="shared" si="328"/>
        <v>34.319439695666453</v>
      </c>
      <c r="I10504" s="5">
        <f t="shared" si="329"/>
        <v>23.433118339876646</v>
      </c>
    </row>
    <row r="10505" spans="1:9" ht="25" customHeight="1">
      <c r="A10505" s="1"/>
      <c r="B10505" s="1">
        <v>454</v>
      </c>
      <c r="C10505" s="13" t="s">
        <v>50</v>
      </c>
      <c r="D10505" s="4">
        <v>44742</v>
      </c>
      <c r="E10505" s="4">
        <v>44771</v>
      </c>
      <c r="F10505" s="5">
        <v>6.658436933295464</v>
      </c>
      <c r="G10505" s="5">
        <f>'PG facts'!F13</f>
        <v>0</v>
      </c>
      <c r="H10505" s="5">
        <f t="shared" si="328"/>
        <v>44.334782394673105</v>
      </c>
      <c r="I10505" s="5">
        <f t="shared" si="329"/>
        <v>0</v>
      </c>
    </row>
    <row r="10506" spans="1:9" ht="25" customHeight="1">
      <c r="A10506" s="1"/>
      <c r="B10506" s="1">
        <v>454</v>
      </c>
      <c r="C10506" s="13" t="s">
        <v>50</v>
      </c>
      <c r="D10506" s="4">
        <v>44834</v>
      </c>
      <c r="E10506" s="4">
        <v>44853</v>
      </c>
      <c r="F10506" s="5">
        <v>3.235995481738696</v>
      </c>
      <c r="G10506" s="5">
        <f>'PG facts'!F20</f>
        <v>4</v>
      </c>
      <c r="H10506" s="5">
        <f t="shared" si="328"/>
        <v>10.471666757833255</v>
      </c>
      <c r="I10506" s="5">
        <f t="shared" si="329"/>
        <v>12.943981926954784</v>
      </c>
    </row>
    <row r="10507" spans="1:9" ht="25" customHeight="1">
      <c r="A10507" s="1"/>
      <c r="B10507" s="1">
        <v>454</v>
      </c>
      <c r="C10507" s="13" t="s">
        <v>50</v>
      </c>
      <c r="D10507" s="4">
        <v>44926</v>
      </c>
      <c r="E10507" s="4">
        <v>44945</v>
      </c>
      <c r="F10507" s="5">
        <v>3.5533938473930382</v>
      </c>
      <c r="G10507" s="5">
        <f>'PG facts'!F27</f>
        <v>3</v>
      </c>
      <c r="H10507" s="5">
        <f t="shared" si="328"/>
        <v>12.626607834690699</v>
      </c>
      <c r="I10507" s="5">
        <f t="shared" si="329"/>
        <v>10.660181542179114</v>
      </c>
    </row>
    <row r="10508" spans="1:9" ht="25" customHeight="1">
      <c r="A10508" s="1"/>
      <c r="B10508" s="1">
        <v>454</v>
      </c>
      <c r="C10508" s="13" t="s">
        <v>50</v>
      </c>
      <c r="D10508" s="4">
        <v>45016</v>
      </c>
      <c r="E10508" s="4">
        <v>45037</v>
      </c>
      <c r="F10508" s="5">
        <v>3.8028851607049052</v>
      </c>
      <c r="G10508" s="5">
        <f>'PG facts'!F34</f>
        <v>7</v>
      </c>
      <c r="H10508" s="5">
        <f t="shared" si="328"/>
        <v>14.461935545509572</v>
      </c>
      <c r="I10508" s="5">
        <f t="shared" si="329"/>
        <v>26.620196124934338</v>
      </c>
    </row>
    <row r="10509" spans="1:9" ht="25" customHeight="1">
      <c r="A10509" s="1"/>
      <c r="B10509" s="1">
        <v>454</v>
      </c>
      <c r="C10509" s="13" t="s">
        <v>50</v>
      </c>
      <c r="D10509" s="4">
        <v>45107</v>
      </c>
      <c r="E10509" s="4">
        <v>45135</v>
      </c>
      <c r="F10509" s="5">
        <v>7.4226951952720999</v>
      </c>
      <c r="G10509" s="5">
        <f>'PG facts'!F41</f>
        <v>11</v>
      </c>
      <c r="H10509" s="5">
        <f t="shared" si="328"/>
        <v>55.09640396191552</v>
      </c>
      <c r="I10509" s="5">
        <f t="shared" si="329"/>
        <v>81.649647147993093</v>
      </c>
    </row>
    <row r="10510" spans="1:9" ht="25" customHeight="1">
      <c r="A10510" s="1"/>
      <c r="B10510" s="1">
        <v>454</v>
      </c>
      <c r="C10510" s="13" t="s">
        <v>50</v>
      </c>
      <c r="D10510" s="4">
        <v>45199</v>
      </c>
      <c r="E10510" s="4">
        <v>45217</v>
      </c>
      <c r="F10510" s="5">
        <v>8.3743642737017066</v>
      </c>
      <c r="G10510" s="5">
        <f>'PG facts'!F48</f>
        <v>5</v>
      </c>
      <c r="H10510" s="5">
        <f t="shared" si="328"/>
        <v>70.129976988651507</v>
      </c>
      <c r="I10510" s="5">
        <f t="shared" si="329"/>
        <v>41.871821368508535</v>
      </c>
    </row>
    <row r="10511" spans="1:9" ht="25" customHeight="1">
      <c r="A10511" s="1"/>
      <c r="B10511" s="1">
        <v>454</v>
      </c>
      <c r="C10511" s="13" t="s">
        <v>50</v>
      </c>
      <c r="D10511" s="4">
        <v>45291</v>
      </c>
      <c r="E10511" s="4">
        <v>45314</v>
      </c>
      <c r="F10511" s="5">
        <v>7.2648038453100305</v>
      </c>
      <c r="G10511" s="5">
        <f>'PG facts'!F55</f>
        <v>1</v>
      </c>
      <c r="H10511" s="5">
        <f t="shared" si="328"/>
        <v>52.777374910831405</v>
      </c>
      <c r="I10511" s="5">
        <f t="shared" si="329"/>
        <v>7.2648038453100305</v>
      </c>
    </row>
    <row r="10512" spans="1:9" ht="25" customHeight="1">
      <c r="A10512" s="1"/>
      <c r="B10512" s="1">
        <v>454</v>
      </c>
      <c r="C10512" s="13" t="s">
        <v>50</v>
      </c>
      <c r="D10512" s="4">
        <v>45382</v>
      </c>
      <c r="E10512" s="4">
        <v>45401</v>
      </c>
      <c r="F10512" s="5">
        <v>9.9248015735047268</v>
      </c>
      <c r="G10512" s="5">
        <f>'PG facts'!F62</f>
        <v>3</v>
      </c>
      <c r="H10512" s="5">
        <f t="shared" si="328"/>
        <v>98.501686273441905</v>
      </c>
      <c r="I10512" s="5">
        <f t="shared" si="329"/>
        <v>29.77440472051418</v>
      </c>
    </row>
    <row r="10513" spans="1:9" ht="25" customHeight="1">
      <c r="A10513" s="1"/>
      <c r="B10513" s="1">
        <v>454</v>
      </c>
      <c r="C10513" s="13" t="s">
        <v>50</v>
      </c>
      <c r="D10513" s="4">
        <v>45473</v>
      </c>
      <c r="E10513" s="4">
        <v>45503</v>
      </c>
      <c r="F10513" s="5">
        <v>2.2273073989321102</v>
      </c>
      <c r="G10513" s="5">
        <f>'PG facts'!F69</f>
        <v>3</v>
      </c>
      <c r="H10513" s="5">
        <f t="shared" si="328"/>
        <v>4.9608982493377223</v>
      </c>
      <c r="I10513" s="5">
        <f t="shared" si="329"/>
        <v>6.6819221967963305</v>
      </c>
    </row>
    <row r="10514" spans="1:9" ht="25" customHeight="1">
      <c r="A10514" s="1"/>
      <c r="B10514" s="1">
        <v>454</v>
      </c>
      <c r="C10514" s="13" t="s">
        <v>50</v>
      </c>
      <c r="D10514" s="4">
        <v>45565</v>
      </c>
      <c r="E10514" s="4">
        <v>45583</v>
      </c>
      <c r="F10514" s="5">
        <v>0.79927457652468892</v>
      </c>
      <c r="G10514" s="5">
        <f>'PG facts'!F76</f>
        <v>-2</v>
      </c>
      <c r="H10514" s="5">
        <f t="shared" si="328"/>
        <v>0.63883984867872079</v>
      </c>
      <c r="I10514" s="5">
        <f t="shared" si="329"/>
        <v>-1.5985491530493778</v>
      </c>
    </row>
    <row r="10515" spans="1:9" ht="25" customHeight="1">
      <c r="A10515" s="1"/>
      <c r="B10515" s="1">
        <v>454</v>
      </c>
      <c r="C10515" s="13" t="s">
        <v>50</v>
      </c>
      <c r="D10515" s="4">
        <v>45657</v>
      </c>
      <c r="E10515" s="4">
        <v>45679</v>
      </c>
      <c r="F10515" s="5">
        <v>5.5874231845522981</v>
      </c>
      <c r="G10515" s="5">
        <f>'PG facts'!F83</f>
        <v>2</v>
      </c>
      <c r="H10515" s="5">
        <f t="shared" si="328"/>
        <v>31.219297843272546</v>
      </c>
      <c r="I10515" s="5">
        <f t="shared" si="329"/>
        <v>11.174846369104596</v>
      </c>
    </row>
    <row r="10516" spans="1:9" ht="25" customHeight="1">
      <c r="A10516" s="1"/>
      <c r="B10516" s="1">
        <v>454</v>
      </c>
      <c r="C10516" s="13" t="s">
        <v>50</v>
      </c>
      <c r="D10516" s="4">
        <v>45747</v>
      </c>
      <c r="E10516" s="4">
        <v>45771</v>
      </c>
      <c r="F10516" s="5">
        <v>3.121328778759791</v>
      </c>
      <c r="G10516" s="5">
        <f>'PG facts'!F90</f>
        <v>2</v>
      </c>
      <c r="H10516" s="5">
        <f t="shared" si="328"/>
        <v>9.7426933451140876</v>
      </c>
      <c r="I10516" s="5">
        <f t="shared" si="329"/>
        <v>6.242657557519582</v>
      </c>
    </row>
    <row r="10517" spans="1:9" ht="25" customHeight="1">
      <c r="A10517" s="1"/>
      <c r="B10517" s="1">
        <v>454</v>
      </c>
      <c r="C10517" s="13" t="s">
        <v>50</v>
      </c>
      <c r="D10517" s="4">
        <v>45838</v>
      </c>
      <c r="E10517" s="4">
        <v>45867</v>
      </c>
      <c r="F10517" s="5">
        <v>8.094873899417987</v>
      </c>
      <c r="G10517" s="5">
        <f>'PG facts'!F97</f>
        <v>1</v>
      </c>
      <c r="H10517" s="5">
        <f t="shared" si="328"/>
        <v>65.526983447478571</v>
      </c>
      <c r="I10517" s="5">
        <f t="shared" si="329"/>
        <v>8.094873899417987</v>
      </c>
    </row>
    <row r="10518" spans="1:9" ht="25" customHeight="1">
      <c r="A10518" s="1"/>
      <c r="B10518" s="1">
        <v>454</v>
      </c>
      <c r="C10518" s="13" t="s">
        <v>50</v>
      </c>
      <c r="D10518" s="4">
        <v>45930</v>
      </c>
      <c r="E10518" s="4">
        <v>45954</v>
      </c>
      <c r="F10518" s="5">
        <v>8.972706279503285</v>
      </c>
      <c r="G10518" s="5">
        <f>'PG facts'!F104</f>
        <v>6</v>
      </c>
      <c r="H10518" s="5">
        <f t="shared" si="328"/>
        <v>80.509457978237677</v>
      </c>
      <c r="I10518" s="5">
        <f t="shared" si="329"/>
        <v>53.83623767701971</v>
      </c>
    </row>
    <row r="10519" spans="1:9" ht="25" customHeight="1">
      <c r="A10519" s="1"/>
      <c r="B10519" s="1">
        <v>454</v>
      </c>
      <c r="C10519" s="13" t="s">
        <v>50</v>
      </c>
      <c r="D10519" s="4">
        <v>46022</v>
      </c>
      <c r="E10519" s="4">
        <v>46045</v>
      </c>
      <c r="F10519" s="5">
        <v>6.4839354424026885</v>
      </c>
      <c r="G10519" s="5">
        <f>'PG facts'!F111</f>
        <v>4</v>
      </c>
      <c r="H10519" s="5">
        <f t="shared" si="328"/>
        <v>42.041418821245749</v>
      </c>
      <c r="I10519" s="5">
        <f t="shared" si="329"/>
        <v>25.935741769610754</v>
      </c>
    </row>
    <row r="10520" spans="1:9" ht="25" customHeight="1">
      <c r="A10520" s="1"/>
      <c r="B10520" s="1">
        <v>455</v>
      </c>
      <c r="C10520" s="13" t="s">
        <v>47</v>
      </c>
      <c r="D10520" s="4">
        <v>44651</v>
      </c>
      <c r="E10520" s="4">
        <v>44671</v>
      </c>
      <c r="F10520" s="5">
        <v>6.658436933295464</v>
      </c>
      <c r="G10520" s="5">
        <f>'PG facts'!F6</f>
        <v>3</v>
      </c>
      <c r="H10520" s="5">
        <f t="shared" si="328"/>
        <v>44.334782394673105</v>
      </c>
      <c r="I10520" s="5">
        <f t="shared" si="329"/>
        <v>19.975310799886394</v>
      </c>
    </row>
    <row r="10521" spans="1:9" ht="25" customHeight="1">
      <c r="A10521" s="1"/>
      <c r="B10521" s="1">
        <v>455</v>
      </c>
      <c r="C10521" s="13" t="s">
        <v>47</v>
      </c>
      <c r="D10521" s="4">
        <v>44742</v>
      </c>
      <c r="E10521" s="4">
        <v>44771</v>
      </c>
      <c r="F10521" s="5">
        <v>3.235995481738696</v>
      </c>
      <c r="G10521" s="5">
        <f>'PG facts'!F13</f>
        <v>0</v>
      </c>
      <c r="H10521" s="5">
        <f t="shared" si="328"/>
        <v>10.471666757833255</v>
      </c>
      <c r="I10521" s="5">
        <f t="shared" si="329"/>
        <v>0</v>
      </c>
    </row>
    <row r="10522" spans="1:9" ht="25" customHeight="1">
      <c r="A10522" s="1"/>
      <c r="B10522" s="1">
        <v>455</v>
      </c>
      <c r="C10522" s="13" t="s">
        <v>47</v>
      </c>
      <c r="D10522" s="4">
        <v>44834</v>
      </c>
      <c r="E10522" s="4">
        <v>44853</v>
      </c>
      <c r="F10522" s="5">
        <v>3.5533938473930382</v>
      </c>
      <c r="G10522" s="5">
        <f>'PG facts'!F20</f>
        <v>4</v>
      </c>
      <c r="H10522" s="5">
        <f t="shared" si="328"/>
        <v>12.626607834690699</v>
      </c>
      <c r="I10522" s="5">
        <f t="shared" si="329"/>
        <v>14.213575389572153</v>
      </c>
    </row>
    <row r="10523" spans="1:9" ht="25" customHeight="1">
      <c r="A10523" s="1"/>
      <c r="B10523" s="1">
        <v>455</v>
      </c>
      <c r="C10523" s="13" t="s">
        <v>47</v>
      </c>
      <c r="D10523" s="4">
        <v>44926</v>
      </c>
      <c r="E10523" s="4">
        <v>44945</v>
      </c>
      <c r="F10523" s="5">
        <v>3.8028851607049052</v>
      </c>
      <c r="G10523" s="5">
        <f>'PG facts'!F27</f>
        <v>3</v>
      </c>
      <c r="H10523" s="5">
        <f t="shared" si="328"/>
        <v>14.461935545509572</v>
      </c>
      <c r="I10523" s="5">
        <f t="shared" si="329"/>
        <v>11.408655482114716</v>
      </c>
    </row>
    <row r="10524" spans="1:9" ht="25" customHeight="1">
      <c r="A10524" s="1"/>
      <c r="B10524" s="1">
        <v>455</v>
      </c>
      <c r="C10524" s="13" t="s">
        <v>47</v>
      </c>
      <c r="D10524" s="4">
        <v>45016</v>
      </c>
      <c r="E10524" s="4">
        <v>45037</v>
      </c>
      <c r="F10524" s="5">
        <v>7.4226951952720999</v>
      </c>
      <c r="G10524" s="5">
        <f>'PG facts'!F34</f>
        <v>7</v>
      </c>
      <c r="H10524" s="5">
        <f t="shared" si="328"/>
        <v>55.09640396191552</v>
      </c>
      <c r="I10524" s="5">
        <f t="shared" si="329"/>
        <v>51.958866366904701</v>
      </c>
    </row>
    <row r="10525" spans="1:9" ht="25" customHeight="1">
      <c r="A10525" s="1"/>
      <c r="B10525" s="1">
        <v>455</v>
      </c>
      <c r="C10525" s="13" t="s">
        <v>47</v>
      </c>
      <c r="D10525" s="4">
        <v>45107</v>
      </c>
      <c r="E10525" s="4">
        <v>45135</v>
      </c>
      <c r="F10525" s="5">
        <v>8.3743642737017066</v>
      </c>
      <c r="G10525" s="5">
        <f>'PG facts'!F41</f>
        <v>11</v>
      </c>
      <c r="H10525" s="5">
        <f t="shared" si="328"/>
        <v>70.129976988651507</v>
      </c>
      <c r="I10525" s="5">
        <f t="shared" si="329"/>
        <v>92.11800701071877</v>
      </c>
    </row>
    <row r="10526" spans="1:9" ht="25" customHeight="1">
      <c r="A10526" s="1"/>
      <c r="B10526" s="1">
        <v>455</v>
      </c>
      <c r="C10526" s="13" t="s">
        <v>47</v>
      </c>
      <c r="D10526" s="4">
        <v>45199</v>
      </c>
      <c r="E10526" s="4">
        <v>45217</v>
      </c>
      <c r="F10526" s="5">
        <v>7.2648038453100305</v>
      </c>
      <c r="G10526" s="5">
        <f>'PG facts'!F48</f>
        <v>5</v>
      </c>
      <c r="H10526" s="5">
        <f t="shared" si="328"/>
        <v>52.777374910831405</v>
      </c>
      <c r="I10526" s="5">
        <f t="shared" si="329"/>
        <v>36.324019226550149</v>
      </c>
    </row>
    <row r="10527" spans="1:9" ht="25" customHeight="1">
      <c r="A10527" s="1"/>
      <c r="B10527" s="1">
        <v>455</v>
      </c>
      <c r="C10527" s="13" t="s">
        <v>47</v>
      </c>
      <c r="D10527" s="4">
        <v>45291</v>
      </c>
      <c r="E10527" s="4">
        <v>45314</v>
      </c>
      <c r="F10527" s="5">
        <v>9.9248015735047268</v>
      </c>
      <c r="G10527" s="5">
        <f>'PG facts'!F55</f>
        <v>1</v>
      </c>
      <c r="H10527" s="5">
        <f t="shared" si="328"/>
        <v>98.501686273441905</v>
      </c>
      <c r="I10527" s="5">
        <f t="shared" si="329"/>
        <v>9.9248015735047268</v>
      </c>
    </row>
    <row r="10528" spans="1:9" ht="25" customHeight="1">
      <c r="A10528" s="1"/>
      <c r="B10528" s="1">
        <v>455</v>
      </c>
      <c r="C10528" s="13" t="s">
        <v>47</v>
      </c>
      <c r="D10528" s="4">
        <v>45382</v>
      </c>
      <c r="E10528" s="4">
        <v>45401</v>
      </c>
      <c r="F10528" s="5">
        <v>2.2273073989321102</v>
      </c>
      <c r="G10528" s="5">
        <f>'PG facts'!F62</f>
        <v>3</v>
      </c>
      <c r="H10528" s="5">
        <f t="shared" si="328"/>
        <v>4.9608982493377223</v>
      </c>
      <c r="I10528" s="5">
        <f t="shared" si="329"/>
        <v>6.6819221967963305</v>
      </c>
    </row>
    <row r="10529" spans="1:9" ht="25" customHeight="1">
      <c r="A10529" s="1"/>
      <c r="B10529" s="1">
        <v>455</v>
      </c>
      <c r="C10529" s="13" t="s">
        <v>47</v>
      </c>
      <c r="D10529" s="4">
        <v>45473</v>
      </c>
      <c r="E10529" s="4">
        <v>45503</v>
      </c>
      <c r="F10529" s="5">
        <v>0.79927457652468892</v>
      </c>
      <c r="G10529" s="5">
        <f>'PG facts'!F69</f>
        <v>3</v>
      </c>
      <c r="H10529" s="5">
        <f t="shared" si="328"/>
        <v>0.63883984867872079</v>
      </c>
      <c r="I10529" s="5">
        <f t="shared" si="329"/>
        <v>2.3978237295740668</v>
      </c>
    </row>
    <row r="10530" spans="1:9" ht="25" customHeight="1">
      <c r="A10530" s="1"/>
      <c r="B10530" s="1">
        <v>455</v>
      </c>
      <c r="C10530" s="13" t="s">
        <v>47</v>
      </c>
      <c r="D10530" s="4">
        <v>45565</v>
      </c>
      <c r="E10530" s="4">
        <v>45583</v>
      </c>
      <c r="F10530" s="5">
        <v>5.5874231845522981</v>
      </c>
      <c r="G10530" s="5">
        <f>'PG facts'!F76</f>
        <v>-2</v>
      </c>
      <c r="H10530" s="5">
        <f t="shared" si="328"/>
        <v>31.219297843272546</v>
      </c>
      <c r="I10530" s="5">
        <f t="shared" si="329"/>
        <v>-11.174846369104596</v>
      </c>
    </row>
    <row r="10531" spans="1:9" ht="25" customHeight="1">
      <c r="A10531" s="1"/>
      <c r="B10531" s="1">
        <v>455</v>
      </c>
      <c r="C10531" s="13" t="s">
        <v>47</v>
      </c>
      <c r="D10531" s="4">
        <v>45657</v>
      </c>
      <c r="E10531" s="4">
        <v>45679</v>
      </c>
      <c r="F10531" s="5">
        <v>3.121328778759791</v>
      </c>
      <c r="G10531" s="5">
        <f>'PG facts'!F83</f>
        <v>2</v>
      </c>
      <c r="H10531" s="5">
        <f t="shared" si="328"/>
        <v>9.7426933451140876</v>
      </c>
      <c r="I10531" s="5">
        <f t="shared" si="329"/>
        <v>6.242657557519582</v>
      </c>
    </row>
    <row r="10532" spans="1:9" ht="25" customHeight="1">
      <c r="A10532" s="1"/>
      <c r="B10532" s="1">
        <v>455</v>
      </c>
      <c r="C10532" s="13" t="s">
        <v>47</v>
      </c>
      <c r="D10532" s="4">
        <v>45747</v>
      </c>
      <c r="E10532" s="4">
        <v>45771</v>
      </c>
      <c r="F10532" s="5">
        <v>8.094873899417987</v>
      </c>
      <c r="G10532" s="5">
        <f>'PG facts'!F90</f>
        <v>2</v>
      </c>
      <c r="H10532" s="5">
        <f t="shared" si="328"/>
        <v>65.526983447478571</v>
      </c>
      <c r="I10532" s="5">
        <f t="shared" si="329"/>
        <v>16.189747798835974</v>
      </c>
    </row>
    <row r="10533" spans="1:9" ht="25" customHeight="1">
      <c r="A10533" s="1"/>
      <c r="B10533" s="1">
        <v>455</v>
      </c>
      <c r="C10533" s="13" t="s">
        <v>47</v>
      </c>
      <c r="D10533" s="4">
        <v>45838</v>
      </c>
      <c r="E10533" s="4">
        <v>45867</v>
      </c>
      <c r="F10533" s="5">
        <v>8.972706279503285</v>
      </c>
      <c r="G10533" s="5">
        <f>'PG facts'!F97</f>
        <v>1</v>
      </c>
      <c r="H10533" s="5">
        <f t="shared" si="328"/>
        <v>80.509457978237677</v>
      </c>
      <c r="I10533" s="5">
        <f t="shared" si="329"/>
        <v>8.972706279503285</v>
      </c>
    </row>
    <row r="10534" spans="1:9" ht="25" customHeight="1">
      <c r="A10534" s="1"/>
      <c r="B10534" s="1">
        <v>455</v>
      </c>
      <c r="C10534" s="13" t="s">
        <v>47</v>
      </c>
      <c r="D10534" s="4">
        <v>45930</v>
      </c>
      <c r="E10534" s="4">
        <v>45954</v>
      </c>
      <c r="F10534" s="5">
        <v>6.4839354424026885</v>
      </c>
      <c r="G10534" s="5">
        <f>'PG facts'!F104</f>
        <v>6</v>
      </c>
      <c r="H10534" s="5">
        <f t="shared" si="328"/>
        <v>42.041418821245749</v>
      </c>
      <c r="I10534" s="5">
        <f t="shared" si="329"/>
        <v>38.903612654416129</v>
      </c>
    </row>
    <row r="10535" spans="1:9" ht="25" customHeight="1">
      <c r="A10535" s="1"/>
      <c r="B10535" s="1">
        <v>455</v>
      </c>
      <c r="C10535" s="13" t="s">
        <v>47</v>
      </c>
      <c r="D10535" s="4">
        <v>46022</v>
      </c>
      <c r="E10535" s="4">
        <v>46045</v>
      </c>
      <c r="F10535" s="5">
        <v>5.8582795849691616</v>
      </c>
      <c r="G10535" s="5">
        <f>'PG facts'!F111</f>
        <v>4</v>
      </c>
      <c r="H10535" s="5">
        <f t="shared" si="328"/>
        <v>34.319439695666453</v>
      </c>
      <c r="I10535" s="5">
        <f t="shared" si="329"/>
        <v>23.433118339876646</v>
      </c>
    </row>
    <row r="10536" spans="1:9" ht="25" customHeight="1">
      <c r="A10536" s="1"/>
      <c r="B10536" s="1">
        <v>455</v>
      </c>
      <c r="C10536" s="13" t="s">
        <v>50</v>
      </c>
      <c r="D10536" s="4">
        <v>44742</v>
      </c>
      <c r="E10536" s="4">
        <v>44771</v>
      </c>
      <c r="F10536" s="5">
        <v>6.658436933295464</v>
      </c>
      <c r="G10536" s="5">
        <f>'PG facts'!F13</f>
        <v>0</v>
      </c>
      <c r="H10536" s="5">
        <f t="shared" si="328"/>
        <v>44.334782394673105</v>
      </c>
      <c r="I10536" s="5">
        <f t="shared" si="329"/>
        <v>0</v>
      </c>
    </row>
    <row r="10537" spans="1:9" ht="25" customHeight="1">
      <c r="A10537" s="1"/>
      <c r="B10537" s="1">
        <v>455</v>
      </c>
      <c r="C10537" s="13" t="s">
        <v>50</v>
      </c>
      <c r="D10537" s="4">
        <v>44834</v>
      </c>
      <c r="E10537" s="4">
        <v>44853</v>
      </c>
      <c r="F10537" s="5">
        <v>3.235995481738696</v>
      </c>
      <c r="G10537" s="5">
        <f>'PG facts'!F20</f>
        <v>4</v>
      </c>
      <c r="H10537" s="5">
        <f t="shared" si="328"/>
        <v>10.471666757833255</v>
      </c>
      <c r="I10537" s="5">
        <f t="shared" si="329"/>
        <v>12.943981926954784</v>
      </c>
    </row>
    <row r="10538" spans="1:9" ht="25" customHeight="1">
      <c r="A10538" s="1"/>
      <c r="B10538" s="1">
        <v>455</v>
      </c>
      <c r="C10538" s="13" t="s">
        <v>50</v>
      </c>
      <c r="D10538" s="4">
        <v>44926</v>
      </c>
      <c r="E10538" s="4">
        <v>44945</v>
      </c>
      <c r="F10538" s="5">
        <v>3.5533938473930382</v>
      </c>
      <c r="G10538" s="5">
        <f>'PG facts'!F27</f>
        <v>3</v>
      </c>
      <c r="H10538" s="5">
        <f t="shared" si="328"/>
        <v>12.626607834690699</v>
      </c>
      <c r="I10538" s="5">
        <f t="shared" si="329"/>
        <v>10.660181542179114</v>
      </c>
    </row>
    <row r="10539" spans="1:9" ht="25" customHeight="1">
      <c r="A10539" s="1"/>
      <c r="B10539" s="1">
        <v>455</v>
      </c>
      <c r="C10539" s="13" t="s">
        <v>50</v>
      </c>
      <c r="D10539" s="4">
        <v>45016</v>
      </c>
      <c r="E10539" s="4">
        <v>45037</v>
      </c>
      <c r="F10539" s="5">
        <v>3.8028851607049052</v>
      </c>
      <c r="G10539" s="5">
        <f>'PG facts'!F34</f>
        <v>7</v>
      </c>
      <c r="H10539" s="5">
        <f t="shared" si="328"/>
        <v>14.461935545509572</v>
      </c>
      <c r="I10539" s="5">
        <f t="shared" si="329"/>
        <v>26.620196124934338</v>
      </c>
    </row>
    <row r="10540" spans="1:9" ht="25" customHeight="1">
      <c r="A10540" s="1"/>
      <c r="B10540" s="1">
        <v>455</v>
      </c>
      <c r="C10540" s="13" t="s">
        <v>50</v>
      </c>
      <c r="D10540" s="4">
        <v>45107</v>
      </c>
      <c r="E10540" s="4">
        <v>45135</v>
      </c>
      <c r="F10540" s="5">
        <v>7.4226951952720999</v>
      </c>
      <c r="G10540" s="5">
        <f>'PG facts'!F41</f>
        <v>11</v>
      </c>
      <c r="H10540" s="5">
        <f t="shared" si="328"/>
        <v>55.09640396191552</v>
      </c>
      <c r="I10540" s="5">
        <f t="shared" si="329"/>
        <v>81.649647147993093</v>
      </c>
    </row>
    <row r="10541" spans="1:9" ht="25" customHeight="1">
      <c r="A10541" s="1"/>
      <c r="B10541" s="1">
        <v>455</v>
      </c>
      <c r="C10541" s="13" t="s">
        <v>50</v>
      </c>
      <c r="D10541" s="4">
        <v>45199</v>
      </c>
      <c r="E10541" s="4">
        <v>45217</v>
      </c>
      <c r="F10541" s="5">
        <v>8.3743642737017066</v>
      </c>
      <c r="G10541" s="5">
        <f>'PG facts'!F48</f>
        <v>5</v>
      </c>
      <c r="H10541" s="5">
        <f t="shared" si="328"/>
        <v>70.129976988651507</v>
      </c>
      <c r="I10541" s="5">
        <f t="shared" si="329"/>
        <v>41.871821368508535</v>
      </c>
    </row>
    <row r="10542" spans="1:9" ht="25" customHeight="1">
      <c r="A10542" s="1"/>
      <c r="B10542" s="1">
        <v>455</v>
      </c>
      <c r="C10542" s="13" t="s">
        <v>50</v>
      </c>
      <c r="D10542" s="4">
        <v>45291</v>
      </c>
      <c r="E10542" s="4">
        <v>45314</v>
      </c>
      <c r="F10542" s="5">
        <v>7.2648038453100305</v>
      </c>
      <c r="G10542" s="5">
        <f>'PG facts'!F55</f>
        <v>1</v>
      </c>
      <c r="H10542" s="5">
        <f t="shared" si="328"/>
        <v>52.777374910831405</v>
      </c>
      <c r="I10542" s="5">
        <f t="shared" si="329"/>
        <v>7.2648038453100305</v>
      </c>
    </row>
    <row r="10543" spans="1:9" ht="25" customHeight="1">
      <c r="A10543" s="1"/>
      <c r="B10543" s="1">
        <v>455</v>
      </c>
      <c r="C10543" s="13" t="s">
        <v>50</v>
      </c>
      <c r="D10543" s="4">
        <v>45382</v>
      </c>
      <c r="E10543" s="4">
        <v>45401</v>
      </c>
      <c r="F10543" s="5">
        <v>9.9248015735047268</v>
      </c>
      <c r="G10543" s="5">
        <f>'PG facts'!F62</f>
        <v>3</v>
      </c>
      <c r="H10543" s="5">
        <f t="shared" si="328"/>
        <v>98.501686273441905</v>
      </c>
      <c r="I10543" s="5">
        <f t="shared" si="329"/>
        <v>29.77440472051418</v>
      </c>
    </row>
    <row r="10544" spans="1:9" ht="25" customHeight="1">
      <c r="A10544" s="1"/>
      <c r="B10544" s="1">
        <v>455</v>
      </c>
      <c r="C10544" s="13" t="s">
        <v>50</v>
      </c>
      <c r="D10544" s="4">
        <v>45473</v>
      </c>
      <c r="E10544" s="4">
        <v>45503</v>
      </c>
      <c r="F10544" s="5">
        <v>2.2273073989321102</v>
      </c>
      <c r="G10544" s="5">
        <f>'PG facts'!F69</f>
        <v>3</v>
      </c>
      <c r="H10544" s="5">
        <f t="shared" si="328"/>
        <v>4.9608982493377223</v>
      </c>
      <c r="I10544" s="5">
        <f t="shared" si="329"/>
        <v>6.6819221967963305</v>
      </c>
    </row>
    <row r="10545" spans="1:9" ht="25" customHeight="1">
      <c r="A10545" s="1"/>
      <c r="B10545" s="1">
        <v>455</v>
      </c>
      <c r="C10545" s="13" t="s">
        <v>50</v>
      </c>
      <c r="D10545" s="4">
        <v>45565</v>
      </c>
      <c r="E10545" s="4">
        <v>45583</v>
      </c>
      <c r="F10545" s="5">
        <v>0.79927457652468892</v>
      </c>
      <c r="G10545" s="5">
        <f>'PG facts'!F76</f>
        <v>-2</v>
      </c>
      <c r="H10545" s="5">
        <f t="shared" si="328"/>
        <v>0.63883984867872079</v>
      </c>
      <c r="I10545" s="5">
        <f t="shared" si="329"/>
        <v>-1.5985491530493778</v>
      </c>
    </row>
    <row r="10546" spans="1:9" ht="25" customHeight="1">
      <c r="A10546" s="1"/>
      <c r="B10546" s="1">
        <v>455</v>
      </c>
      <c r="C10546" s="13" t="s">
        <v>50</v>
      </c>
      <c r="D10546" s="4">
        <v>45657</v>
      </c>
      <c r="E10546" s="4">
        <v>45679</v>
      </c>
      <c r="F10546" s="5">
        <v>5.5874231845522981</v>
      </c>
      <c r="G10546" s="5">
        <f>'PG facts'!F83</f>
        <v>2</v>
      </c>
      <c r="H10546" s="5">
        <f t="shared" si="328"/>
        <v>31.219297843272546</v>
      </c>
      <c r="I10546" s="5">
        <f t="shared" si="329"/>
        <v>11.174846369104596</v>
      </c>
    </row>
    <row r="10547" spans="1:9" ht="25" customHeight="1">
      <c r="A10547" s="1"/>
      <c r="B10547" s="1">
        <v>455</v>
      </c>
      <c r="C10547" s="13" t="s">
        <v>50</v>
      </c>
      <c r="D10547" s="4">
        <v>45747</v>
      </c>
      <c r="E10547" s="4">
        <v>45771</v>
      </c>
      <c r="F10547" s="5">
        <v>3.121328778759791</v>
      </c>
      <c r="G10547" s="5">
        <f>'PG facts'!F90</f>
        <v>2</v>
      </c>
      <c r="H10547" s="5">
        <f t="shared" si="328"/>
        <v>9.7426933451140876</v>
      </c>
      <c r="I10547" s="5">
        <f t="shared" si="329"/>
        <v>6.242657557519582</v>
      </c>
    </row>
    <row r="10548" spans="1:9" ht="25" customHeight="1">
      <c r="A10548" s="1"/>
      <c r="B10548" s="1">
        <v>455</v>
      </c>
      <c r="C10548" s="13" t="s">
        <v>50</v>
      </c>
      <c r="D10548" s="4">
        <v>45838</v>
      </c>
      <c r="E10548" s="4">
        <v>45867</v>
      </c>
      <c r="F10548" s="5">
        <v>8.094873899417987</v>
      </c>
      <c r="G10548" s="5">
        <f>'PG facts'!F97</f>
        <v>1</v>
      </c>
      <c r="H10548" s="5">
        <f t="shared" si="328"/>
        <v>65.526983447478571</v>
      </c>
      <c r="I10548" s="5">
        <f t="shared" si="329"/>
        <v>8.094873899417987</v>
      </c>
    </row>
    <row r="10549" spans="1:9" ht="25" customHeight="1">
      <c r="A10549" s="1"/>
      <c r="B10549" s="1">
        <v>455</v>
      </c>
      <c r="C10549" s="13" t="s">
        <v>50</v>
      </c>
      <c r="D10549" s="4">
        <v>45930</v>
      </c>
      <c r="E10549" s="4">
        <v>45954</v>
      </c>
      <c r="F10549" s="5">
        <v>8.972706279503285</v>
      </c>
      <c r="G10549" s="5">
        <f>'PG facts'!F104</f>
        <v>6</v>
      </c>
      <c r="H10549" s="5">
        <f t="shared" si="328"/>
        <v>80.509457978237677</v>
      </c>
      <c r="I10549" s="5">
        <f t="shared" si="329"/>
        <v>53.83623767701971</v>
      </c>
    </row>
    <row r="10550" spans="1:9" ht="25" customHeight="1">
      <c r="A10550" s="1"/>
      <c r="B10550" s="1">
        <v>455</v>
      </c>
      <c r="C10550" s="13" t="s">
        <v>50</v>
      </c>
      <c r="D10550" s="4">
        <v>46022</v>
      </c>
      <c r="E10550" s="4">
        <v>46045</v>
      </c>
      <c r="F10550" s="5">
        <v>6.4839354424026885</v>
      </c>
      <c r="G10550" s="5">
        <f>'PG facts'!F111</f>
        <v>4</v>
      </c>
      <c r="H10550" s="5">
        <f t="shared" si="328"/>
        <v>42.041418821245749</v>
      </c>
      <c r="I10550" s="5">
        <f t="shared" si="329"/>
        <v>25.935741769610754</v>
      </c>
    </row>
    <row r="10551" spans="1:9" ht="25" customHeight="1">
      <c r="A10551" s="1"/>
      <c r="B10551" s="1">
        <v>456</v>
      </c>
      <c r="C10551" s="13" t="s">
        <v>47</v>
      </c>
      <c r="D10551" s="4">
        <v>44651</v>
      </c>
      <c r="E10551" s="4">
        <v>44671</v>
      </c>
      <c r="F10551" s="5">
        <v>6.658436933295464</v>
      </c>
      <c r="G10551" s="5">
        <f>'PG facts'!F8</f>
        <v>16</v>
      </c>
      <c r="H10551" s="5">
        <f t="shared" si="328"/>
        <v>44.334782394673105</v>
      </c>
      <c r="I10551" s="5">
        <f t="shared" si="329"/>
        <v>106.53499093272742</v>
      </c>
    </row>
    <row r="10552" spans="1:9" ht="25" customHeight="1">
      <c r="A10552" s="1"/>
      <c r="B10552" s="1">
        <v>456</v>
      </c>
      <c r="C10552" s="13" t="s">
        <v>47</v>
      </c>
      <c r="D10552" s="4">
        <v>44742</v>
      </c>
      <c r="E10552" s="4">
        <v>44771</v>
      </c>
      <c r="F10552" s="5">
        <v>3.235995481738696</v>
      </c>
      <c r="G10552" s="5">
        <f>'PG facts'!F15</f>
        <v>9</v>
      </c>
      <c r="H10552" s="5">
        <f t="shared" si="328"/>
        <v>10.471666757833255</v>
      </c>
      <c r="I10552" s="5">
        <f t="shared" si="329"/>
        <v>29.123959335648266</v>
      </c>
    </row>
    <row r="10553" spans="1:9" ht="25" customHeight="1">
      <c r="A10553" s="1"/>
      <c r="B10553" s="1">
        <v>456</v>
      </c>
      <c r="C10553" s="13" t="s">
        <v>47</v>
      </c>
      <c r="D10553" s="4">
        <v>44834</v>
      </c>
      <c r="E10553" s="4">
        <v>44853</v>
      </c>
      <c r="F10553" s="5">
        <v>3.5533938473930382</v>
      </c>
      <c r="G10553" s="5">
        <f>'PG facts'!F22</f>
        <v>8</v>
      </c>
      <c r="H10553" s="5">
        <f t="shared" si="328"/>
        <v>12.626607834690699</v>
      </c>
      <c r="I10553" s="5">
        <f t="shared" si="329"/>
        <v>28.427150779144306</v>
      </c>
    </row>
    <row r="10554" spans="1:9" ht="25" customHeight="1">
      <c r="A10554" s="1"/>
      <c r="B10554" s="1">
        <v>456</v>
      </c>
      <c r="C10554" s="13" t="s">
        <v>47</v>
      </c>
      <c r="D10554" s="4">
        <v>44926</v>
      </c>
      <c r="E10554" s="4">
        <v>44945</v>
      </c>
      <c r="F10554" s="5">
        <v>3.8028851607049052</v>
      </c>
      <c r="G10554" s="5">
        <f>'PG facts'!F29</f>
        <v>8</v>
      </c>
      <c r="H10554" s="5">
        <f t="shared" si="328"/>
        <v>14.461935545509572</v>
      </c>
      <c r="I10554" s="5">
        <f t="shared" si="329"/>
        <v>30.423081285639242</v>
      </c>
    </row>
    <row r="10555" spans="1:9" ht="25" customHeight="1">
      <c r="A10555" s="1"/>
      <c r="B10555" s="1">
        <v>456</v>
      </c>
      <c r="C10555" s="13" t="s">
        <v>47</v>
      </c>
      <c r="D10555" s="4">
        <v>45016</v>
      </c>
      <c r="E10555" s="4">
        <v>45037</v>
      </c>
      <c r="F10555" s="5">
        <v>7.4226951952720999</v>
      </c>
      <c r="G10555" s="5">
        <f>'PG facts'!F36</f>
        <v>9</v>
      </c>
      <c r="H10555" s="5">
        <f t="shared" si="328"/>
        <v>55.09640396191552</v>
      </c>
      <c r="I10555" s="5">
        <f t="shared" si="329"/>
        <v>66.804256757448897</v>
      </c>
    </row>
    <row r="10556" spans="1:9" ht="25" customHeight="1">
      <c r="A10556" s="1"/>
      <c r="B10556" s="1">
        <v>456</v>
      </c>
      <c r="C10556" s="13" t="s">
        <v>47</v>
      </c>
      <c r="D10556" s="4">
        <v>45107</v>
      </c>
      <c r="E10556" s="4">
        <v>45135</v>
      </c>
      <c r="F10556" s="5">
        <v>8.3743642737017066</v>
      </c>
      <c r="G10556" s="5">
        <f>'PG facts'!F43</f>
        <v>5</v>
      </c>
      <c r="H10556" s="5">
        <f t="shared" si="328"/>
        <v>70.129976988651507</v>
      </c>
      <c r="I10556" s="5">
        <f t="shared" si="329"/>
        <v>41.871821368508535</v>
      </c>
    </row>
    <row r="10557" spans="1:9" ht="25" customHeight="1">
      <c r="A10557" s="1"/>
      <c r="B10557" s="1">
        <v>456</v>
      </c>
      <c r="C10557" s="13" t="s">
        <v>47</v>
      </c>
      <c r="D10557" s="4">
        <v>45199</v>
      </c>
      <c r="E10557" s="4">
        <v>45217</v>
      </c>
      <c r="F10557" s="5">
        <v>7.2648038453100305</v>
      </c>
      <c r="G10557" s="5">
        <f>'PG facts'!F50</f>
        <v>10</v>
      </c>
      <c r="H10557" s="5">
        <f t="shared" si="328"/>
        <v>52.777374910831405</v>
      </c>
      <c r="I10557" s="5">
        <f t="shared" si="329"/>
        <v>72.648038453100298</v>
      </c>
    </row>
    <row r="10558" spans="1:9" ht="25" customHeight="1">
      <c r="A10558" s="1"/>
      <c r="B10558" s="1">
        <v>456</v>
      </c>
      <c r="C10558" s="13" t="s">
        <v>47</v>
      </c>
      <c r="D10558" s="4">
        <v>45291</v>
      </c>
      <c r="E10558" s="4">
        <v>45314</v>
      </c>
      <c r="F10558" s="5">
        <v>9.9248015735047268</v>
      </c>
      <c r="G10558" s="5">
        <f>'PG facts'!F57</f>
        <v>2</v>
      </c>
      <c r="H10558" s="5">
        <f t="shared" si="328"/>
        <v>98.501686273441905</v>
      </c>
      <c r="I10558" s="5">
        <f t="shared" si="329"/>
        <v>19.849603147009454</v>
      </c>
    </row>
    <row r="10559" spans="1:9" ht="25" customHeight="1">
      <c r="A10559" s="1"/>
      <c r="B10559" s="1">
        <v>456</v>
      </c>
      <c r="C10559" s="13" t="s">
        <v>47</v>
      </c>
      <c r="D10559" s="4">
        <v>45382</v>
      </c>
      <c r="E10559" s="4">
        <v>45401</v>
      </c>
      <c r="F10559" s="5">
        <v>2.2273073989321102</v>
      </c>
      <c r="G10559" s="5">
        <f>'PG facts'!F64</f>
        <v>2</v>
      </c>
      <c r="H10559" s="5">
        <f t="shared" si="328"/>
        <v>4.9608982493377223</v>
      </c>
      <c r="I10559" s="5">
        <f t="shared" si="329"/>
        <v>4.4546147978642203</v>
      </c>
    </row>
    <row r="10560" spans="1:9" ht="25" customHeight="1">
      <c r="A10560" s="1"/>
      <c r="B10560" s="1">
        <v>456</v>
      </c>
      <c r="C10560" s="13" t="s">
        <v>47</v>
      </c>
      <c r="D10560" s="4">
        <v>45473</v>
      </c>
      <c r="E10560" s="4">
        <v>45503</v>
      </c>
      <c r="F10560" s="5">
        <v>0.79927457652468892</v>
      </c>
      <c r="G10560" s="5">
        <f>'PG facts'!F71</f>
        <v>4</v>
      </c>
      <c r="H10560" s="5">
        <f t="shared" si="328"/>
        <v>0.63883984867872079</v>
      </c>
      <c r="I10560" s="5">
        <f t="shared" si="329"/>
        <v>3.1970983060987557</v>
      </c>
    </row>
    <row r="10561" spans="1:9" ht="25" customHeight="1">
      <c r="A10561" s="1"/>
      <c r="B10561" s="1">
        <v>456</v>
      </c>
      <c r="C10561" s="13" t="s">
        <v>47</v>
      </c>
      <c r="D10561" s="4">
        <v>45565</v>
      </c>
      <c r="E10561" s="4">
        <v>45583</v>
      </c>
      <c r="F10561" s="5">
        <v>5.5874231845522981</v>
      </c>
      <c r="G10561" s="5">
        <f>'PG facts'!F78</f>
        <v>4</v>
      </c>
      <c r="H10561" s="5">
        <f t="shared" si="328"/>
        <v>31.219297843272546</v>
      </c>
      <c r="I10561" s="5">
        <f t="shared" si="329"/>
        <v>22.349692738209193</v>
      </c>
    </row>
    <row r="10562" spans="1:9" ht="25" customHeight="1">
      <c r="A10562" s="1"/>
      <c r="B10562" s="1">
        <v>456</v>
      </c>
      <c r="C10562" s="13" t="s">
        <v>47</v>
      </c>
      <c r="D10562" s="4">
        <v>45657</v>
      </c>
      <c r="E10562" s="4">
        <v>45679</v>
      </c>
      <c r="F10562" s="5">
        <v>3.2153120425093551</v>
      </c>
      <c r="G10562" s="5">
        <f>'PG facts'!F85</f>
        <v>3</v>
      </c>
      <c r="H10562" s="5">
        <f t="shared" si="328"/>
        <v>10.338231530705681</v>
      </c>
      <c r="I10562" s="5">
        <f t="shared" si="329"/>
        <v>9.6459361275280653</v>
      </c>
    </row>
    <row r="10563" spans="1:9" ht="25" customHeight="1">
      <c r="A10563" s="1"/>
      <c r="B10563" s="1">
        <v>456</v>
      </c>
      <c r="C10563" s="13" t="s">
        <v>47</v>
      </c>
      <c r="D10563" s="4">
        <v>45747</v>
      </c>
      <c r="E10563" s="4">
        <v>45771</v>
      </c>
      <c r="F10563" s="5">
        <v>7.2806297567527212</v>
      </c>
      <c r="G10563" s="5">
        <f>'PG facts'!F92</f>
        <v>4</v>
      </c>
      <c r="H10563" s="5">
        <f t="shared" si="328"/>
        <v>53.007569654913191</v>
      </c>
      <c r="I10563" s="5">
        <f t="shared" si="329"/>
        <v>29.122519027010885</v>
      </c>
    </row>
    <row r="10564" spans="1:9" ht="25" customHeight="1">
      <c r="A10564" s="1"/>
      <c r="B10564" s="1">
        <v>456</v>
      </c>
      <c r="C10564" s="13" t="s">
        <v>47</v>
      </c>
      <c r="D10564" s="4">
        <v>45838</v>
      </c>
      <c r="E10564" s="4">
        <v>45867</v>
      </c>
      <c r="F10564" s="5">
        <v>8.972706279503285</v>
      </c>
      <c r="G10564" s="5">
        <f>'PG facts'!F99</f>
        <v>2</v>
      </c>
      <c r="H10564" s="5">
        <f t="shared" si="328"/>
        <v>80.509457978237677</v>
      </c>
      <c r="I10564" s="5">
        <f t="shared" si="329"/>
        <v>17.94541255900657</v>
      </c>
    </row>
    <row r="10565" spans="1:9" ht="25" customHeight="1">
      <c r="A10565" s="1"/>
      <c r="B10565" s="1">
        <v>456</v>
      </c>
      <c r="C10565" s="13" t="s">
        <v>47</v>
      </c>
      <c r="D10565" s="4">
        <v>45930</v>
      </c>
      <c r="E10565" s="4">
        <v>45954</v>
      </c>
      <c r="F10565" s="5">
        <v>6.4760110237468416</v>
      </c>
      <c r="G10565" s="5">
        <f>'PG facts'!F106</f>
        <v>1</v>
      </c>
      <c r="H10565" s="5">
        <f t="shared" si="328"/>
        <v>41.938718779690618</v>
      </c>
      <c r="I10565" s="5">
        <f t="shared" si="329"/>
        <v>6.4760110237468416</v>
      </c>
    </row>
    <row r="10566" spans="1:9" ht="25" customHeight="1">
      <c r="A10566" s="1"/>
      <c r="B10566" s="1">
        <v>456</v>
      </c>
      <c r="C10566" s="13" t="s">
        <v>50</v>
      </c>
      <c r="D10566" s="4">
        <v>44742</v>
      </c>
      <c r="E10566" s="4">
        <v>44771</v>
      </c>
      <c r="F10566" s="5">
        <v>6.658436933295464</v>
      </c>
      <c r="G10566" s="5">
        <f>'PG facts'!F15</f>
        <v>9</v>
      </c>
      <c r="H10566" s="5">
        <f t="shared" ref="H10566:H10629" si="330">F10566^2</f>
        <v>44.334782394673105</v>
      </c>
      <c r="I10566" s="5">
        <f t="shared" ref="I10566:I10629" si="331">F10566*G10566</f>
        <v>59.925932399659175</v>
      </c>
    </row>
    <row r="10567" spans="1:9" ht="25" customHeight="1">
      <c r="A10567" s="1"/>
      <c r="B10567" s="1">
        <v>456</v>
      </c>
      <c r="C10567" s="13" t="s">
        <v>50</v>
      </c>
      <c r="D10567" s="4">
        <v>44834</v>
      </c>
      <c r="E10567" s="4">
        <v>44853</v>
      </c>
      <c r="F10567" s="5">
        <v>3.235995481738696</v>
      </c>
      <c r="G10567" s="5">
        <f>'PG facts'!F22</f>
        <v>8</v>
      </c>
      <c r="H10567" s="5">
        <f t="shared" si="330"/>
        <v>10.471666757833255</v>
      </c>
      <c r="I10567" s="5">
        <f t="shared" si="331"/>
        <v>25.887963853909568</v>
      </c>
    </row>
    <row r="10568" spans="1:9" ht="25" customHeight="1">
      <c r="A10568" s="1"/>
      <c r="B10568" s="1">
        <v>456</v>
      </c>
      <c r="C10568" s="13" t="s">
        <v>50</v>
      </c>
      <c r="D10568" s="4">
        <v>44926</v>
      </c>
      <c r="E10568" s="4">
        <v>44945</v>
      </c>
      <c r="F10568" s="5">
        <v>3.5533938473930382</v>
      </c>
      <c r="G10568" s="5">
        <f>'PG facts'!F29</f>
        <v>8</v>
      </c>
      <c r="H10568" s="5">
        <f t="shared" si="330"/>
        <v>12.626607834690699</v>
      </c>
      <c r="I10568" s="5">
        <f t="shared" si="331"/>
        <v>28.427150779144306</v>
      </c>
    </row>
    <row r="10569" spans="1:9" ht="25" customHeight="1">
      <c r="A10569" s="1"/>
      <c r="B10569" s="1">
        <v>456</v>
      </c>
      <c r="C10569" s="13" t="s">
        <v>50</v>
      </c>
      <c r="D10569" s="4">
        <v>45016</v>
      </c>
      <c r="E10569" s="4">
        <v>45037</v>
      </c>
      <c r="F10569" s="5">
        <v>3.8028851607049052</v>
      </c>
      <c r="G10569" s="5">
        <f>'PG facts'!F36</f>
        <v>9</v>
      </c>
      <c r="H10569" s="5">
        <f t="shared" si="330"/>
        <v>14.461935545509572</v>
      </c>
      <c r="I10569" s="5">
        <f t="shared" si="331"/>
        <v>34.225966446344145</v>
      </c>
    </row>
    <row r="10570" spans="1:9" ht="25" customHeight="1">
      <c r="A10570" s="1"/>
      <c r="B10570" s="1">
        <v>456</v>
      </c>
      <c r="C10570" s="13" t="s">
        <v>50</v>
      </c>
      <c r="D10570" s="4">
        <v>45107</v>
      </c>
      <c r="E10570" s="4">
        <v>45135</v>
      </c>
      <c r="F10570" s="5">
        <v>7.4226951952720999</v>
      </c>
      <c r="G10570" s="5">
        <f>'PG facts'!F43</f>
        <v>5</v>
      </c>
      <c r="H10570" s="5">
        <f t="shared" si="330"/>
        <v>55.09640396191552</v>
      </c>
      <c r="I10570" s="5">
        <f t="shared" si="331"/>
        <v>37.113475976360498</v>
      </c>
    </row>
    <row r="10571" spans="1:9" ht="25" customHeight="1">
      <c r="A10571" s="1"/>
      <c r="B10571" s="1">
        <v>456</v>
      </c>
      <c r="C10571" s="13" t="s">
        <v>50</v>
      </c>
      <c r="D10571" s="4">
        <v>45199</v>
      </c>
      <c r="E10571" s="4">
        <v>45217</v>
      </c>
      <c r="F10571" s="5">
        <v>8.3743642737017066</v>
      </c>
      <c r="G10571" s="5">
        <f>'PG facts'!F50</f>
        <v>10</v>
      </c>
      <c r="H10571" s="5">
        <f t="shared" si="330"/>
        <v>70.129976988651507</v>
      </c>
      <c r="I10571" s="5">
        <f t="shared" si="331"/>
        <v>83.743642737017069</v>
      </c>
    </row>
    <row r="10572" spans="1:9" ht="25" customHeight="1">
      <c r="A10572" s="1"/>
      <c r="B10572" s="1">
        <v>456</v>
      </c>
      <c r="C10572" s="13" t="s">
        <v>50</v>
      </c>
      <c r="D10572" s="4">
        <v>45291</v>
      </c>
      <c r="E10572" s="4">
        <v>45314</v>
      </c>
      <c r="F10572" s="5">
        <v>7.2648038453100305</v>
      </c>
      <c r="G10572" s="5">
        <f>'PG facts'!F57</f>
        <v>2</v>
      </c>
      <c r="H10572" s="5">
        <f t="shared" si="330"/>
        <v>52.777374910831405</v>
      </c>
      <c r="I10572" s="5">
        <f t="shared" si="331"/>
        <v>14.529607690620061</v>
      </c>
    </row>
    <row r="10573" spans="1:9" ht="25" customHeight="1">
      <c r="A10573" s="1"/>
      <c r="B10573" s="1">
        <v>456</v>
      </c>
      <c r="C10573" s="13" t="s">
        <v>50</v>
      </c>
      <c r="D10573" s="4">
        <v>45382</v>
      </c>
      <c r="E10573" s="4">
        <v>45401</v>
      </c>
      <c r="F10573" s="5">
        <v>9.9248015735047268</v>
      </c>
      <c r="G10573" s="5">
        <f>'PG facts'!F64</f>
        <v>2</v>
      </c>
      <c r="H10573" s="5">
        <f t="shared" si="330"/>
        <v>98.501686273441905</v>
      </c>
      <c r="I10573" s="5">
        <f t="shared" si="331"/>
        <v>19.849603147009454</v>
      </c>
    </row>
    <row r="10574" spans="1:9" ht="25" customHeight="1">
      <c r="A10574" s="1"/>
      <c r="B10574" s="1">
        <v>456</v>
      </c>
      <c r="C10574" s="13" t="s">
        <v>50</v>
      </c>
      <c r="D10574" s="4">
        <v>45473</v>
      </c>
      <c r="E10574" s="4">
        <v>45503</v>
      </c>
      <c r="F10574" s="5">
        <v>2.2273073989321102</v>
      </c>
      <c r="G10574" s="5">
        <f>'PG facts'!F71</f>
        <v>4</v>
      </c>
      <c r="H10574" s="5">
        <f t="shared" si="330"/>
        <v>4.9608982493377223</v>
      </c>
      <c r="I10574" s="5">
        <f t="shared" si="331"/>
        <v>8.9092295957284406</v>
      </c>
    </row>
    <row r="10575" spans="1:9" ht="25" customHeight="1">
      <c r="A10575" s="1"/>
      <c r="B10575" s="1">
        <v>456</v>
      </c>
      <c r="C10575" s="13" t="s">
        <v>50</v>
      </c>
      <c r="D10575" s="4">
        <v>45565</v>
      </c>
      <c r="E10575" s="4">
        <v>45583</v>
      </c>
      <c r="F10575" s="5">
        <v>0.79927457652468892</v>
      </c>
      <c r="G10575" s="5">
        <f>'PG facts'!F78</f>
        <v>4</v>
      </c>
      <c r="H10575" s="5">
        <f t="shared" si="330"/>
        <v>0.63883984867872079</v>
      </c>
      <c r="I10575" s="5">
        <f t="shared" si="331"/>
        <v>3.1970983060987557</v>
      </c>
    </row>
    <row r="10576" spans="1:9" ht="25" customHeight="1">
      <c r="A10576" s="1"/>
      <c r="B10576" s="1">
        <v>456</v>
      </c>
      <c r="C10576" s="13" t="s">
        <v>50</v>
      </c>
      <c r="D10576" s="4">
        <v>45657</v>
      </c>
      <c r="E10576" s="4">
        <v>45679</v>
      </c>
      <c r="F10576" s="5">
        <v>5.5874231845522981</v>
      </c>
      <c r="G10576" s="5">
        <f>'PG facts'!F85</f>
        <v>3</v>
      </c>
      <c r="H10576" s="5">
        <f t="shared" si="330"/>
        <v>31.219297843272546</v>
      </c>
      <c r="I10576" s="5">
        <f t="shared" si="331"/>
        <v>16.762269553656893</v>
      </c>
    </row>
    <row r="10577" spans="1:9" ht="25" customHeight="1">
      <c r="A10577" s="1"/>
      <c r="B10577" s="1">
        <v>456</v>
      </c>
      <c r="C10577" s="13" t="s">
        <v>50</v>
      </c>
      <c r="D10577" s="4">
        <v>45747</v>
      </c>
      <c r="E10577" s="4">
        <v>45771</v>
      </c>
      <c r="F10577" s="5">
        <v>3.2153120425093551</v>
      </c>
      <c r="G10577" s="5">
        <f>'PG facts'!F92</f>
        <v>4</v>
      </c>
      <c r="H10577" s="5">
        <f t="shared" si="330"/>
        <v>10.338231530705681</v>
      </c>
      <c r="I10577" s="5">
        <f t="shared" si="331"/>
        <v>12.86124817003742</v>
      </c>
    </row>
    <row r="10578" spans="1:9" ht="25" customHeight="1">
      <c r="A10578" s="1"/>
      <c r="B10578" s="1">
        <v>456</v>
      </c>
      <c r="C10578" s="13" t="s">
        <v>50</v>
      </c>
      <c r="D10578" s="4">
        <v>45838</v>
      </c>
      <c r="E10578" s="4">
        <v>45867</v>
      </c>
      <c r="F10578" s="5">
        <v>7.2806297567527212</v>
      </c>
      <c r="G10578" s="5">
        <f>'PG facts'!F99</f>
        <v>2</v>
      </c>
      <c r="H10578" s="5">
        <f t="shared" si="330"/>
        <v>53.007569654913191</v>
      </c>
      <c r="I10578" s="5">
        <f t="shared" si="331"/>
        <v>14.561259513505442</v>
      </c>
    </row>
    <row r="10579" spans="1:9" ht="25" customHeight="1">
      <c r="A10579" s="1"/>
      <c r="B10579" s="1">
        <v>456</v>
      </c>
      <c r="C10579" s="13" t="s">
        <v>50</v>
      </c>
      <c r="D10579" s="4">
        <v>45930</v>
      </c>
      <c r="E10579" s="4">
        <v>45954</v>
      </c>
      <c r="F10579" s="5">
        <v>8.972706279503285</v>
      </c>
      <c r="G10579" s="5">
        <f>'PG facts'!F106</f>
        <v>1</v>
      </c>
      <c r="H10579" s="5">
        <f t="shared" si="330"/>
        <v>80.509457978237677</v>
      </c>
      <c r="I10579" s="5">
        <f t="shared" si="331"/>
        <v>8.972706279503285</v>
      </c>
    </row>
    <row r="10580" spans="1:9" ht="25" customHeight="1">
      <c r="A10580" s="1"/>
      <c r="B10580" s="1">
        <v>457</v>
      </c>
      <c r="C10580" s="13" t="s">
        <v>47</v>
      </c>
      <c r="D10580" s="4">
        <v>44651</v>
      </c>
      <c r="E10580" s="4">
        <v>44671</v>
      </c>
      <c r="F10580" s="5">
        <v>6.658436933295464</v>
      </c>
      <c r="G10580" s="5">
        <f>'PG facts'!F8</f>
        <v>16</v>
      </c>
      <c r="H10580" s="5">
        <f t="shared" si="330"/>
        <v>44.334782394673105</v>
      </c>
      <c r="I10580" s="5">
        <f t="shared" si="331"/>
        <v>106.53499093272742</v>
      </c>
    </row>
    <row r="10581" spans="1:9" ht="25" customHeight="1">
      <c r="A10581" s="1"/>
      <c r="B10581" s="1">
        <v>457</v>
      </c>
      <c r="C10581" s="13" t="s">
        <v>47</v>
      </c>
      <c r="D10581" s="4">
        <v>44742</v>
      </c>
      <c r="E10581" s="4">
        <v>44771</v>
      </c>
      <c r="F10581" s="5">
        <v>3.235995481738696</v>
      </c>
      <c r="G10581" s="5">
        <f>'PG facts'!F15</f>
        <v>9</v>
      </c>
      <c r="H10581" s="5">
        <f t="shared" si="330"/>
        <v>10.471666757833255</v>
      </c>
      <c r="I10581" s="5">
        <f t="shared" si="331"/>
        <v>29.123959335648266</v>
      </c>
    </row>
    <row r="10582" spans="1:9" ht="25" customHeight="1">
      <c r="A10582" s="1"/>
      <c r="B10582" s="1">
        <v>457</v>
      </c>
      <c r="C10582" s="13" t="s">
        <v>47</v>
      </c>
      <c r="D10582" s="4">
        <v>44834</v>
      </c>
      <c r="E10582" s="4">
        <v>44853</v>
      </c>
      <c r="F10582" s="5">
        <v>3.5533938473930382</v>
      </c>
      <c r="G10582" s="5">
        <f>'PG facts'!F22</f>
        <v>8</v>
      </c>
      <c r="H10582" s="5">
        <f t="shared" si="330"/>
        <v>12.626607834690699</v>
      </c>
      <c r="I10582" s="5">
        <f t="shared" si="331"/>
        <v>28.427150779144306</v>
      </c>
    </row>
    <row r="10583" spans="1:9" ht="25" customHeight="1">
      <c r="A10583" s="1"/>
      <c r="B10583" s="1">
        <v>457</v>
      </c>
      <c r="C10583" s="13" t="s">
        <v>47</v>
      </c>
      <c r="D10583" s="4">
        <v>44926</v>
      </c>
      <c r="E10583" s="4">
        <v>44945</v>
      </c>
      <c r="F10583" s="5">
        <v>3.8028851607049052</v>
      </c>
      <c r="G10583" s="5">
        <f>'PG facts'!F29</f>
        <v>8</v>
      </c>
      <c r="H10583" s="5">
        <f t="shared" si="330"/>
        <v>14.461935545509572</v>
      </c>
      <c r="I10583" s="5">
        <f t="shared" si="331"/>
        <v>30.423081285639242</v>
      </c>
    </row>
    <row r="10584" spans="1:9" ht="25" customHeight="1">
      <c r="A10584" s="1"/>
      <c r="B10584" s="1">
        <v>457</v>
      </c>
      <c r="C10584" s="13" t="s">
        <v>47</v>
      </c>
      <c r="D10584" s="4">
        <v>45016</v>
      </c>
      <c r="E10584" s="4">
        <v>45037</v>
      </c>
      <c r="F10584" s="5">
        <v>7.4226951952720999</v>
      </c>
      <c r="G10584" s="5">
        <f>'PG facts'!F36</f>
        <v>9</v>
      </c>
      <c r="H10584" s="5">
        <f t="shared" si="330"/>
        <v>55.09640396191552</v>
      </c>
      <c r="I10584" s="5">
        <f t="shared" si="331"/>
        <v>66.804256757448897</v>
      </c>
    </row>
    <row r="10585" spans="1:9" ht="25" customHeight="1">
      <c r="A10585" s="1"/>
      <c r="B10585" s="1">
        <v>457</v>
      </c>
      <c r="C10585" s="13" t="s">
        <v>47</v>
      </c>
      <c r="D10585" s="4">
        <v>45107</v>
      </c>
      <c r="E10585" s="4">
        <v>45135</v>
      </c>
      <c r="F10585" s="5">
        <v>8.3743642737017066</v>
      </c>
      <c r="G10585" s="5">
        <f>'PG facts'!F43</f>
        <v>5</v>
      </c>
      <c r="H10585" s="5">
        <f t="shared" si="330"/>
        <v>70.129976988651507</v>
      </c>
      <c r="I10585" s="5">
        <f t="shared" si="331"/>
        <v>41.871821368508535</v>
      </c>
    </row>
    <row r="10586" spans="1:9" ht="25" customHeight="1">
      <c r="A10586" s="1"/>
      <c r="B10586" s="1">
        <v>457</v>
      </c>
      <c r="C10586" s="13" t="s">
        <v>47</v>
      </c>
      <c r="D10586" s="4">
        <v>45199</v>
      </c>
      <c r="E10586" s="4">
        <v>45217</v>
      </c>
      <c r="F10586" s="5">
        <v>7.2648038453100305</v>
      </c>
      <c r="G10586" s="5">
        <f>'PG facts'!F50</f>
        <v>10</v>
      </c>
      <c r="H10586" s="5">
        <f t="shared" si="330"/>
        <v>52.777374910831405</v>
      </c>
      <c r="I10586" s="5">
        <f t="shared" si="331"/>
        <v>72.648038453100298</v>
      </c>
    </row>
    <row r="10587" spans="1:9" ht="25" customHeight="1">
      <c r="A10587" s="1"/>
      <c r="B10587" s="1">
        <v>457</v>
      </c>
      <c r="C10587" s="13" t="s">
        <v>47</v>
      </c>
      <c r="D10587" s="4">
        <v>45291</v>
      </c>
      <c r="E10587" s="4">
        <v>45314</v>
      </c>
      <c r="F10587" s="5">
        <v>9.9248015735047268</v>
      </c>
      <c r="G10587" s="5">
        <f>'PG facts'!F57</f>
        <v>2</v>
      </c>
      <c r="H10587" s="5">
        <f t="shared" si="330"/>
        <v>98.501686273441905</v>
      </c>
      <c r="I10587" s="5">
        <f t="shared" si="331"/>
        <v>19.849603147009454</v>
      </c>
    </row>
    <row r="10588" spans="1:9" ht="25" customHeight="1">
      <c r="A10588" s="1"/>
      <c r="B10588" s="1">
        <v>457</v>
      </c>
      <c r="C10588" s="13" t="s">
        <v>47</v>
      </c>
      <c r="D10588" s="4">
        <v>45382</v>
      </c>
      <c r="E10588" s="4">
        <v>45401</v>
      </c>
      <c r="F10588" s="5">
        <v>2.2273073989321102</v>
      </c>
      <c r="G10588" s="5">
        <f>'PG facts'!F64</f>
        <v>2</v>
      </c>
      <c r="H10588" s="5">
        <f t="shared" si="330"/>
        <v>4.9608982493377223</v>
      </c>
      <c r="I10588" s="5">
        <f t="shared" si="331"/>
        <v>4.4546147978642203</v>
      </c>
    </row>
    <row r="10589" spans="1:9" ht="25" customHeight="1">
      <c r="A10589" s="1"/>
      <c r="B10589" s="1">
        <v>457</v>
      </c>
      <c r="C10589" s="13" t="s">
        <v>47</v>
      </c>
      <c r="D10589" s="4">
        <v>45473</v>
      </c>
      <c r="E10589" s="4">
        <v>45503</v>
      </c>
      <c r="F10589" s="5">
        <v>0.79927457652468892</v>
      </c>
      <c r="G10589" s="5">
        <f>'PG facts'!F71</f>
        <v>4</v>
      </c>
      <c r="H10589" s="5">
        <f t="shared" si="330"/>
        <v>0.63883984867872079</v>
      </c>
      <c r="I10589" s="5">
        <f t="shared" si="331"/>
        <v>3.1970983060987557</v>
      </c>
    </row>
    <row r="10590" spans="1:9" ht="25" customHeight="1">
      <c r="A10590" s="1"/>
      <c r="B10590" s="1">
        <v>457</v>
      </c>
      <c r="C10590" s="13" t="s">
        <v>47</v>
      </c>
      <c r="D10590" s="4">
        <v>45565</v>
      </c>
      <c r="E10590" s="4">
        <v>45583</v>
      </c>
      <c r="F10590" s="5">
        <v>5.5874231845522981</v>
      </c>
      <c r="G10590" s="5">
        <f>'PG facts'!F78</f>
        <v>4</v>
      </c>
      <c r="H10590" s="5">
        <f t="shared" si="330"/>
        <v>31.219297843272546</v>
      </c>
      <c r="I10590" s="5">
        <f t="shared" si="331"/>
        <v>22.349692738209193</v>
      </c>
    </row>
    <row r="10591" spans="1:9" ht="25" customHeight="1">
      <c r="A10591" s="1"/>
      <c r="B10591" s="1">
        <v>457</v>
      </c>
      <c r="C10591" s="13" t="s">
        <v>47</v>
      </c>
      <c r="D10591" s="4">
        <v>45657</v>
      </c>
      <c r="E10591" s="4">
        <v>45679</v>
      </c>
      <c r="F10591" s="5">
        <v>3.2180230981944336</v>
      </c>
      <c r="G10591" s="5">
        <f>'PG facts'!F85</f>
        <v>3</v>
      </c>
      <c r="H10591" s="5">
        <f t="shared" si="330"/>
        <v>10.355672660512901</v>
      </c>
      <c r="I10591" s="5">
        <f t="shared" si="331"/>
        <v>9.6540692945833015</v>
      </c>
    </row>
    <row r="10592" spans="1:9" ht="25" customHeight="1">
      <c r="A10592" s="1"/>
      <c r="B10592" s="1">
        <v>457</v>
      </c>
      <c r="C10592" s="13" t="s">
        <v>47</v>
      </c>
      <c r="D10592" s="4">
        <v>45747</v>
      </c>
      <c r="E10592" s="4">
        <v>45771</v>
      </c>
      <c r="F10592" s="5">
        <v>7.2806297567527212</v>
      </c>
      <c r="G10592" s="5">
        <f>'PG facts'!F92</f>
        <v>4</v>
      </c>
      <c r="H10592" s="5">
        <f t="shared" si="330"/>
        <v>53.007569654913191</v>
      </c>
      <c r="I10592" s="5">
        <f t="shared" si="331"/>
        <v>29.122519027010885</v>
      </c>
    </row>
    <row r="10593" spans="1:9" ht="25" customHeight="1">
      <c r="A10593" s="1"/>
      <c r="B10593" s="1">
        <v>457</v>
      </c>
      <c r="C10593" s="13" t="s">
        <v>47</v>
      </c>
      <c r="D10593" s="4">
        <v>45838</v>
      </c>
      <c r="E10593" s="4">
        <v>45867</v>
      </c>
      <c r="F10593" s="5">
        <v>8.972706279503285</v>
      </c>
      <c r="G10593" s="5">
        <f>'PG facts'!F99</f>
        <v>2</v>
      </c>
      <c r="H10593" s="5">
        <f t="shared" si="330"/>
        <v>80.509457978237677</v>
      </c>
      <c r="I10593" s="5">
        <f t="shared" si="331"/>
        <v>17.94541255900657</v>
      </c>
    </row>
    <row r="10594" spans="1:9" ht="25" customHeight="1">
      <c r="A10594" s="1"/>
      <c r="B10594" s="1">
        <v>457</v>
      </c>
      <c r="C10594" s="13" t="s">
        <v>47</v>
      </c>
      <c r="D10594" s="4">
        <v>45930</v>
      </c>
      <c r="E10594" s="4">
        <v>45954</v>
      </c>
      <c r="F10594" s="5">
        <v>6.4839354424026885</v>
      </c>
      <c r="G10594" s="5">
        <f>'PG facts'!F106</f>
        <v>1</v>
      </c>
      <c r="H10594" s="5">
        <f t="shared" si="330"/>
        <v>42.041418821245749</v>
      </c>
      <c r="I10594" s="5">
        <f t="shared" si="331"/>
        <v>6.4839354424026885</v>
      </c>
    </row>
    <row r="10595" spans="1:9" ht="25" customHeight="1">
      <c r="A10595" s="1"/>
      <c r="B10595" s="1">
        <v>457</v>
      </c>
      <c r="C10595" s="13" t="s">
        <v>50</v>
      </c>
      <c r="D10595" s="4">
        <v>44742</v>
      </c>
      <c r="E10595" s="4">
        <v>44771</v>
      </c>
      <c r="F10595" s="5">
        <v>6.658436933295464</v>
      </c>
      <c r="G10595" s="5">
        <f>'PG facts'!F15</f>
        <v>9</v>
      </c>
      <c r="H10595" s="5">
        <f t="shared" si="330"/>
        <v>44.334782394673105</v>
      </c>
      <c r="I10595" s="5">
        <f t="shared" si="331"/>
        <v>59.925932399659175</v>
      </c>
    </row>
    <row r="10596" spans="1:9" ht="25" customHeight="1">
      <c r="A10596" s="1"/>
      <c r="B10596" s="1">
        <v>457</v>
      </c>
      <c r="C10596" s="13" t="s">
        <v>50</v>
      </c>
      <c r="D10596" s="4">
        <v>44834</v>
      </c>
      <c r="E10596" s="4">
        <v>44853</v>
      </c>
      <c r="F10596" s="5">
        <v>3.235995481738696</v>
      </c>
      <c r="G10596" s="5">
        <f>'PG facts'!F22</f>
        <v>8</v>
      </c>
      <c r="H10596" s="5">
        <f t="shared" si="330"/>
        <v>10.471666757833255</v>
      </c>
      <c r="I10596" s="5">
        <f t="shared" si="331"/>
        <v>25.887963853909568</v>
      </c>
    </row>
    <row r="10597" spans="1:9" ht="25" customHeight="1">
      <c r="A10597" s="1"/>
      <c r="B10597" s="1">
        <v>457</v>
      </c>
      <c r="C10597" s="13" t="s">
        <v>50</v>
      </c>
      <c r="D10597" s="4">
        <v>44926</v>
      </c>
      <c r="E10597" s="4">
        <v>44945</v>
      </c>
      <c r="F10597" s="5">
        <v>3.5533938473930382</v>
      </c>
      <c r="G10597" s="5">
        <f>'PG facts'!F29</f>
        <v>8</v>
      </c>
      <c r="H10597" s="5">
        <f t="shared" si="330"/>
        <v>12.626607834690699</v>
      </c>
      <c r="I10597" s="5">
        <f t="shared" si="331"/>
        <v>28.427150779144306</v>
      </c>
    </row>
    <row r="10598" spans="1:9" ht="25" customHeight="1">
      <c r="A10598" s="1"/>
      <c r="B10598" s="1">
        <v>457</v>
      </c>
      <c r="C10598" s="13" t="s">
        <v>50</v>
      </c>
      <c r="D10598" s="4">
        <v>45016</v>
      </c>
      <c r="E10598" s="4">
        <v>45037</v>
      </c>
      <c r="F10598" s="5">
        <v>3.8028851607049052</v>
      </c>
      <c r="G10598" s="5">
        <f>'PG facts'!F36</f>
        <v>9</v>
      </c>
      <c r="H10598" s="5">
        <f t="shared" si="330"/>
        <v>14.461935545509572</v>
      </c>
      <c r="I10598" s="5">
        <f t="shared" si="331"/>
        <v>34.225966446344145</v>
      </c>
    </row>
    <row r="10599" spans="1:9" ht="25" customHeight="1">
      <c r="A10599" s="1"/>
      <c r="B10599" s="1">
        <v>457</v>
      </c>
      <c r="C10599" s="13" t="s">
        <v>50</v>
      </c>
      <c r="D10599" s="4">
        <v>45107</v>
      </c>
      <c r="E10599" s="4">
        <v>45135</v>
      </c>
      <c r="F10599" s="5">
        <v>7.4226951952720999</v>
      </c>
      <c r="G10599" s="5">
        <f>'PG facts'!F43</f>
        <v>5</v>
      </c>
      <c r="H10599" s="5">
        <f t="shared" si="330"/>
        <v>55.09640396191552</v>
      </c>
      <c r="I10599" s="5">
        <f t="shared" si="331"/>
        <v>37.113475976360498</v>
      </c>
    </row>
    <row r="10600" spans="1:9" ht="25" customHeight="1">
      <c r="A10600" s="1"/>
      <c r="B10600" s="1">
        <v>457</v>
      </c>
      <c r="C10600" s="13" t="s">
        <v>50</v>
      </c>
      <c r="D10600" s="4">
        <v>45199</v>
      </c>
      <c r="E10600" s="4">
        <v>45217</v>
      </c>
      <c r="F10600" s="5">
        <v>8.3743642737017066</v>
      </c>
      <c r="G10600" s="5">
        <f>'PG facts'!F50</f>
        <v>10</v>
      </c>
      <c r="H10600" s="5">
        <f t="shared" si="330"/>
        <v>70.129976988651507</v>
      </c>
      <c r="I10600" s="5">
        <f t="shared" si="331"/>
        <v>83.743642737017069</v>
      </c>
    </row>
    <row r="10601" spans="1:9" ht="25" customHeight="1">
      <c r="A10601" s="1"/>
      <c r="B10601" s="1">
        <v>457</v>
      </c>
      <c r="C10601" s="13" t="s">
        <v>50</v>
      </c>
      <c r="D10601" s="4">
        <v>45291</v>
      </c>
      <c r="E10601" s="4">
        <v>45314</v>
      </c>
      <c r="F10601" s="5">
        <v>7.2648038453100305</v>
      </c>
      <c r="G10601" s="5">
        <f>'PG facts'!F57</f>
        <v>2</v>
      </c>
      <c r="H10601" s="5">
        <f t="shared" si="330"/>
        <v>52.777374910831405</v>
      </c>
      <c r="I10601" s="5">
        <f t="shared" si="331"/>
        <v>14.529607690620061</v>
      </c>
    </row>
    <row r="10602" spans="1:9" ht="25" customHeight="1">
      <c r="A10602" s="1"/>
      <c r="B10602" s="1">
        <v>457</v>
      </c>
      <c r="C10602" s="13" t="s">
        <v>50</v>
      </c>
      <c r="D10602" s="4">
        <v>45382</v>
      </c>
      <c r="E10602" s="4">
        <v>45401</v>
      </c>
      <c r="F10602" s="5">
        <v>9.9248015735047268</v>
      </c>
      <c r="G10602" s="5">
        <f>'PG facts'!F64</f>
        <v>2</v>
      </c>
      <c r="H10602" s="5">
        <f t="shared" si="330"/>
        <v>98.501686273441905</v>
      </c>
      <c r="I10602" s="5">
        <f t="shared" si="331"/>
        <v>19.849603147009454</v>
      </c>
    </row>
    <row r="10603" spans="1:9" ht="25" customHeight="1">
      <c r="A10603" s="1"/>
      <c r="B10603" s="1">
        <v>457</v>
      </c>
      <c r="C10603" s="13" t="s">
        <v>50</v>
      </c>
      <c r="D10603" s="4">
        <v>45473</v>
      </c>
      <c r="E10603" s="4">
        <v>45503</v>
      </c>
      <c r="F10603" s="5">
        <v>2.2273073989321102</v>
      </c>
      <c r="G10603" s="5">
        <f>'PG facts'!F71</f>
        <v>4</v>
      </c>
      <c r="H10603" s="5">
        <f t="shared" si="330"/>
        <v>4.9608982493377223</v>
      </c>
      <c r="I10603" s="5">
        <f t="shared" si="331"/>
        <v>8.9092295957284406</v>
      </c>
    </row>
    <row r="10604" spans="1:9" ht="25" customHeight="1">
      <c r="A10604" s="1"/>
      <c r="B10604" s="1">
        <v>457</v>
      </c>
      <c r="C10604" s="13" t="s">
        <v>50</v>
      </c>
      <c r="D10604" s="4">
        <v>45565</v>
      </c>
      <c r="E10604" s="4">
        <v>45583</v>
      </c>
      <c r="F10604" s="5">
        <v>0.79927457652468892</v>
      </c>
      <c r="G10604" s="5">
        <f>'PG facts'!F78</f>
        <v>4</v>
      </c>
      <c r="H10604" s="5">
        <f t="shared" si="330"/>
        <v>0.63883984867872079</v>
      </c>
      <c r="I10604" s="5">
        <f t="shared" si="331"/>
        <v>3.1970983060987557</v>
      </c>
    </row>
    <row r="10605" spans="1:9" ht="25" customHeight="1">
      <c r="A10605" s="1"/>
      <c r="B10605" s="1">
        <v>457</v>
      </c>
      <c r="C10605" s="13" t="s">
        <v>50</v>
      </c>
      <c r="D10605" s="4">
        <v>45657</v>
      </c>
      <c r="E10605" s="4">
        <v>45679</v>
      </c>
      <c r="F10605" s="5">
        <v>5.5874231845522981</v>
      </c>
      <c r="G10605" s="5">
        <f>'PG facts'!F85</f>
        <v>3</v>
      </c>
      <c r="H10605" s="5">
        <f t="shared" si="330"/>
        <v>31.219297843272546</v>
      </c>
      <c r="I10605" s="5">
        <f t="shared" si="331"/>
        <v>16.762269553656893</v>
      </c>
    </row>
    <row r="10606" spans="1:9" ht="25" customHeight="1">
      <c r="A10606" s="1"/>
      <c r="B10606" s="1">
        <v>457</v>
      </c>
      <c r="C10606" s="13" t="s">
        <v>50</v>
      </c>
      <c r="D10606" s="4">
        <v>45747</v>
      </c>
      <c r="E10606" s="4">
        <v>45771</v>
      </c>
      <c r="F10606" s="5">
        <v>3.2180230981944336</v>
      </c>
      <c r="G10606" s="5">
        <f>'PG facts'!F92</f>
        <v>4</v>
      </c>
      <c r="H10606" s="5">
        <f t="shared" si="330"/>
        <v>10.355672660512901</v>
      </c>
      <c r="I10606" s="5">
        <f t="shared" si="331"/>
        <v>12.872092392777734</v>
      </c>
    </row>
    <row r="10607" spans="1:9" ht="25" customHeight="1">
      <c r="A10607" s="1"/>
      <c r="B10607" s="1">
        <v>457</v>
      </c>
      <c r="C10607" s="13" t="s">
        <v>50</v>
      </c>
      <c r="D10607" s="4">
        <v>45838</v>
      </c>
      <c r="E10607" s="4">
        <v>45867</v>
      </c>
      <c r="F10607" s="5">
        <v>7.2806297567527212</v>
      </c>
      <c r="G10607" s="5">
        <f>'PG facts'!F99</f>
        <v>2</v>
      </c>
      <c r="H10607" s="5">
        <f t="shared" si="330"/>
        <v>53.007569654913191</v>
      </c>
      <c r="I10607" s="5">
        <f t="shared" si="331"/>
        <v>14.561259513505442</v>
      </c>
    </row>
    <row r="10608" spans="1:9" ht="25" customHeight="1">
      <c r="A10608" s="1"/>
      <c r="B10608" s="1">
        <v>457</v>
      </c>
      <c r="C10608" s="13" t="s">
        <v>50</v>
      </c>
      <c r="D10608" s="4">
        <v>45930</v>
      </c>
      <c r="E10608" s="4">
        <v>45954</v>
      </c>
      <c r="F10608" s="5">
        <v>8.972706279503285</v>
      </c>
      <c r="G10608" s="5">
        <f>'PG facts'!F106</f>
        <v>1</v>
      </c>
      <c r="H10608" s="5">
        <f t="shared" si="330"/>
        <v>80.509457978237677</v>
      </c>
      <c r="I10608" s="5">
        <f t="shared" si="331"/>
        <v>8.972706279503285</v>
      </c>
    </row>
    <row r="10609" spans="1:9" ht="25" customHeight="1">
      <c r="A10609" s="1"/>
      <c r="B10609" s="1">
        <v>458</v>
      </c>
      <c r="C10609" s="13" t="s">
        <v>47</v>
      </c>
      <c r="D10609" s="4">
        <v>44651</v>
      </c>
      <c r="E10609" s="4">
        <v>44671</v>
      </c>
      <c r="F10609" s="5">
        <v>6.658436933295464</v>
      </c>
      <c r="G10609" s="5">
        <f>'PG facts'!F8</f>
        <v>16</v>
      </c>
      <c r="H10609" s="5">
        <f t="shared" si="330"/>
        <v>44.334782394673105</v>
      </c>
      <c r="I10609" s="5">
        <f t="shared" si="331"/>
        <v>106.53499093272742</v>
      </c>
    </row>
    <row r="10610" spans="1:9" ht="25" customHeight="1">
      <c r="A10610" s="1"/>
      <c r="B10610" s="1">
        <v>458</v>
      </c>
      <c r="C10610" s="13" t="s">
        <v>47</v>
      </c>
      <c r="D10610" s="4">
        <v>44742</v>
      </c>
      <c r="E10610" s="4">
        <v>44771</v>
      </c>
      <c r="F10610" s="5">
        <v>3.235995481738696</v>
      </c>
      <c r="G10610" s="5">
        <f>'PG facts'!F15</f>
        <v>9</v>
      </c>
      <c r="H10610" s="5">
        <f t="shared" si="330"/>
        <v>10.471666757833255</v>
      </c>
      <c r="I10610" s="5">
        <f t="shared" si="331"/>
        <v>29.123959335648266</v>
      </c>
    </row>
    <row r="10611" spans="1:9" ht="25" customHeight="1">
      <c r="A10611" s="1"/>
      <c r="B10611" s="1">
        <v>458</v>
      </c>
      <c r="C10611" s="13" t="s">
        <v>47</v>
      </c>
      <c r="D10611" s="4">
        <v>44834</v>
      </c>
      <c r="E10611" s="4">
        <v>44853</v>
      </c>
      <c r="F10611" s="5">
        <v>3.5533938473930382</v>
      </c>
      <c r="G10611" s="5">
        <f>'PG facts'!F22</f>
        <v>8</v>
      </c>
      <c r="H10611" s="5">
        <f t="shared" si="330"/>
        <v>12.626607834690699</v>
      </c>
      <c r="I10611" s="5">
        <f t="shared" si="331"/>
        <v>28.427150779144306</v>
      </c>
    </row>
    <row r="10612" spans="1:9" ht="25" customHeight="1">
      <c r="A10612" s="1"/>
      <c r="B10612" s="1">
        <v>458</v>
      </c>
      <c r="C10612" s="13" t="s">
        <v>47</v>
      </c>
      <c r="D10612" s="4">
        <v>44926</v>
      </c>
      <c r="E10612" s="4">
        <v>44945</v>
      </c>
      <c r="F10612" s="5">
        <v>3.8028851607049052</v>
      </c>
      <c r="G10612" s="5">
        <f>'PG facts'!F29</f>
        <v>8</v>
      </c>
      <c r="H10612" s="5">
        <f t="shared" si="330"/>
        <v>14.461935545509572</v>
      </c>
      <c r="I10612" s="5">
        <f t="shared" si="331"/>
        <v>30.423081285639242</v>
      </c>
    </row>
    <row r="10613" spans="1:9" ht="25" customHeight="1">
      <c r="A10613" s="1"/>
      <c r="B10613" s="1">
        <v>458</v>
      </c>
      <c r="C10613" s="13" t="s">
        <v>47</v>
      </c>
      <c r="D10613" s="4">
        <v>45016</v>
      </c>
      <c r="E10613" s="4">
        <v>45037</v>
      </c>
      <c r="F10613" s="5">
        <v>7.4226951952720999</v>
      </c>
      <c r="G10613" s="5">
        <f>'PG facts'!F36</f>
        <v>9</v>
      </c>
      <c r="H10613" s="5">
        <f t="shared" si="330"/>
        <v>55.09640396191552</v>
      </c>
      <c r="I10613" s="5">
        <f t="shared" si="331"/>
        <v>66.804256757448897</v>
      </c>
    </row>
    <row r="10614" spans="1:9" ht="25" customHeight="1">
      <c r="A10614" s="1"/>
      <c r="B10614" s="1">
        <v>458</v>
      </c>
      <c r="C10614" s="13" t="s">
        <v>47</v>
      </c>
      <c r="D10614" s="4">
        <v>45107</v>
      </c>
      <c r="E10614" s="4">
        <v>45135</v>
      </c>
      <c r="F10614" s="5">
        <v>8.3743642737017066</v>
      </c>
      <c r="G10614" s="5">
        <f>'PG facts'!F43</f>
        <v>5</v>
      </c>
      <c r="H10614" s="5">
        <f t="shared" si="330"/>
        <v>70.129976988651507</v>
      </c>
      <c r="I10614" s="5">
        <f t="shared" si="331"/>
        <v>41.871821368508535</v>
      </c>
    </row>
    <row r="10615" spans="1:9" ht="25" customHeight="1">
      <c r="A10615" s="1"/>
      <c r="B10615" s="1">
        <v>458</v>
      </c>
      <c r="C10615" s="13" t="s">
        <v>47</v>
      </c>
      <c r="D10615" s="4">
        <v>45199</v>
      </c>
      <c r="E10615" s="4">
        <v>45217</v>
      </c>
      <c r="F10615" s="5">
        <v>7.2648038453100305</v>
      </c>
      <c r="G10615" s="5">
        <f>'PG facts'!F50</f>
        <v>10</v>
      </c>
      <c r="H10615" s="5">
        <f t="shared" si="330"/>
        <v>52.777374910831405</v>
      </c>
      <c r="I10615" s="5">
        <f t="shared" si="331"/>
        <v>72.648038453100298</v>
      </c>
    </row>
    <row r="10616" spans="1:9" ht="25" customHeight="1">
      <c r="A10616" s="1"/>
      <c r="B10616" s="1">
        <v>458</v>
      </c>
      <c r="C10616" s="13" t="s">
        <v>47</v>
      </c>
      <c r="D10616" s="4">
        <v>45291</v>
      </c>
      <c r="E10616" s="4">
        <v>45314</v>
      </c>
      <c r="F10616" s="5">
        <v>9.9248015735047268</v>
      </c>
      <c r="G10616" s="5">
        <f>'PG facts'!F57</f>
        <v>2</v>
      </c>
      <c r="H10616" s="5">
        <f t="shared" si="330"/>
        <v>98.501686273441905</v>
      </c>
      <c r="I10616" s="5">
        <f t="shared" si="331"/>
        <v>19.849603147009454</v>
      </c>
    </row>
    <row r="10617" spans="1:9" ht="25" customHeight="1">
      <c r="A10617" s="1"/>
      <c r="B10617" s="1">
        <v>458</v>
      </c>
      <c r="C10617" s="13" t="s">
        <v>47</v>
      </c>
      <c r="D10617" s="4">
        <v>45382</v>
      </c>
      <c r="E10617" s="4">
        <v>45401</v>
      </c>
      <c r="F10617" s="5">
        <v>2.2273073989321102</v>
      </c>
      <c r="G10617" s="5">
        <f>'PG facts'!F64</f>
        <v>2</v>
      </c>
      <c r="H10617" s="5">
        <f t="shared" si="330"/>
        <v>4.9608982493377223</v>
      </c>
      <c r="I10617" s="5">
        <f t="shared" si="331"/>
        <v>4.4546147978642203</v>
      </c>
    </row>
    <row r="10618" spans="1:9" ht="25" customHeight="1">
      <c r="A10618" s="1"/>
      <c r="B10618" s="1">
        <v>458</v>
      </c>
      <c r="C10618" s="13" t="s">
        <v>47</v>
      </c>
      <c r="D10618" s="4">
        <v>45473</v>
      </c>
      <c r="E10618" s="4">
        <v>45503</v>
      </c>
      <c r="F10618" s="5">
        <v>0.79927457652468892</v>
      </c>
      <c r="G10618" s="5">
        <f>'PG facts'!F71</f>
        <v>4</v>
      </c>
      <c r="H10618" s="5">
        <f t="shared" si="330"/>
        <v>0.63883984867872079</v>
      </c>
      <c r="I10618" s="5">
        <f t="shared" si="331"/>
        <v>3.1970983060987557</v>
      </c>
    </row>
    <row r="10619" spans="1:9" ht="25" customHeight="1">
      <c r="A10619" s="1"/>
      <c r="B10619" s="1">
        <v>458</v>
      </c>
      <c r="C10619" s="13" t="s">
        <v>47</v>
      </c>
      <c r="D10619" s="4">
        <v>45565</v>
      </c>
      <c r="E10619" s="4">
        <v>45583</v>
      </c>
      <c r="F10619" s="5">
        <v>5.5874231845522981</v>
      </c>
      <c r="G10619" s="5">
        <f>'PG facts'!F78</f>
        <v>4</v>
      </c>
      <c r="H10619" s="5">
        <f t="shared" si="330"/>
        <v>31.219297843272546</v>
      </c>
      <c r="I10619" s="5">
        <f t="shared" si="331"/>
        <v>22.349692738209193</v>
      </c>
    </row>
    <row r="10620" spans="1:9" ht="25" customHeight="1">
      <c r="A10620" s="1"/>
      <c r="B10620" s="1">
        <v>458</v>
      </c>
      <c r="C10620" s="13" t="s">
        <v>47</v>
      </c>
      <c r="D10620" s="4">
        <v>45657</v>
      </c>
      <c r="E10620" s="4">
        <v>45679</v>
      </c>
      <c r="F10620" s="5">
        <v>3.2180230981944336</v>
      </c>
      <c r="G10620" s="5">
        <f>'PG facts'!F85</f>
        <v>3</v>
      </c>
      <c r="H10620" s="5">
        <f t="shared" si="330"/>
        <v>10.355672660512901</v>
      </c>
      <c r="I10620" s="5">
        <f t="shared" si="331"/>
        <v>9.6540692945833015</v>
      </c>
    </row>
    <row r="10621" spans="1:9" ht="25" customHeight="1">
      <c r="A10621" s="1"/>
      <c r="B10621" s="1">
        <v>458</v>
      </c>
      <c r="C10621" s="13" t="s">
        <v>47</v>
      </c>
      <c r="D10621" s="4">
        <v>45747</v>
      </c>
      <c r="E10621" s="4">
        <v>45771</v>
      </c>
      <c r="F10621" s="5">
        <v>7.2806297567527212</v>
      </c>
      <c r="G10621" s="5">
        <f>'PG facts'!F92</f>
        <v>4</v>
      </c>
      <c r="H10621" s="5">
        <f t="shared" si="330"/>
        <v>53.007569654913191</v>
      </c>
      <c r="I10621" s="5">
        <f t="shared" si="331"/>
        <v>29.122519027010885</v>
      </c>
    </row>
    <row r="10622" spans="1:9" ht="25" customHeight="1">
      <c r="A10622" s="1"/>
      <c r="B10622" s="1">
        <v>458</v>
      </c>
      <c r="C10622" s="13" t="s">
        <v>47</v>
      </c>
      <c r="D10622" s="4">
        <v>45838</v>
      </c>
      <c r="E10622" s="4">
        <v>45867</v>
      </c>
      <c r="F10622" s="5">
        <v>8.972706279503285</v>
      </c>
      <c r="G10622" s="5">
        <f>'PG facts'!F99</f>
        <v>2</v>
      </c>
      <c r="H10622" s="5">
        <f t="shared" si="330"/>
        <v>80.509457978237677</v>
      </c>
      <c r="I10622" s="5">
        <f t="shared" si="331"/>
        <v>17.94541255900657</v>
      </c>
    </row>
    <row r="10623" spans="1:9" ht="25" customHeight="1">
      <c r="A10623" s="1"/>
      <c r="B10623" s="1">
        <v>458</v>
      </c>
      <c r="C10623" s="13" t="s">
        <v>47</v>
      </c>
      <c r="D10623" s="4">
        <v>45930</v>
      </c>
      <c r="E10623" s="4">
        <v>45954</v>
      </c>
      <c r="F10623" s="5">
        <v>6.4839354424026885</v>
      </c>
      <c r="G10623" s="5">
        <f>'PG facts'!F106</f>
        <v>1</v>
      </c>
      <c r="H10623" s="5">
        <f t="shared" si="330"/>
        <v>42.041418821245749</v>
      </c>
      <c r="I10623" s="5">
        <f t="shared" si="331"/>
        <v>6.4839354424026885</v>
      </c>
    </row>
    <row r="10624" spans="1:9" ht="25" customHeight="1">
      <c r="A10624" s="1"/>
      <c r="B10624" s="1">
        <v>458</v>
      </c>
      <c r="C10624" s="13" t="s">
        <v>50</v>
      </c>
      <c r="D10624" s="4">
        <v>44742</v>
      </c>
      <c r="E10624" s="4">
        <v>44771</v>
      </c>
      <c r="F10624" s="5">
        <v>6.658436933295464</v>
      </c>
      <c r="G10624" s="5">
        <f>'PG facts'!F15</f>
        <v>9</v>
      </c>
      <c r="H10624" s="5">
        <f t="shared" si="330"/>
        <v>44.334782394673105</v>
      </c>
      <c r="I10624" s="5">
        <f t="shared" si="331"/>
        <v>59.925932399659175</v>
      </c>
    </row>
    <row r="10625" spans="1:9" ht="25" customHeight="1">
      <c r="A10625" s="1"/>
      <c r="B10625" s="1">
        <v>458</v>
      </c>
      <c r="C10625" s="13" t="s">
        <v>50</v>
      </c>
      <c r="D10625" s="4">
        <v>44834</v>
      </c>
      <c r="E10625" s="4">
        <v>44853</v>
      </c>
      <c r="F10625" s="5">
        <v>3.235995481738696</v>
      </c>
      <c r="G10625" s="5">
        <f>'PG facts'!F22</f>
        <v>8</v>
      </c>
      <c r="H10625" s="5">
        <f t="shared" si="330"/>
        <v>10.471666757833255</v>
      </c>
      <c r="I10625" s="5">
        <f t="shared" si="331"/>
        <v>25.887963853909568</v>
      </c>
    </row>
    <row r="10626" spans="1:9" ht="25" customHeight="1">
      <c r="A10626" s="1"/>
      <c r="B10626" s="1">
        <v>458</v>
      </c>
      <c r="C10626" s="13" t="s">
        <v>50</v>
      </c>
      <c r="D10626" s="4">
        <v>44926</v>
      </c>
      <c r="E10626" s="4">
        <v>44945</v>
      </c>
      <c r="F10626" s="5">
        <v>3.5533938473930382</v>
      </c>
      <c r="G10626" s="5">
        <f>'PG facts'!F29</f>
        <v>8</v>
      </c>
      <c r="H10626" s="5">
        <f t="shared" si="330"/>
        <v>12.626607834690699</v>
      </c>
      <c r="I10626" s="5">
        <f t="shared" si="331"/>
        <v>28.427150779144306</v>
      </c>
    </row>
    <row r="10627" spans="1:9" ht="25" customHeight="1">
      <c r="A10627" s="1"/>
      <c r="B10627" s="1">
        <v>458</v>
      </c>
      <c r="C10627" s="13" t="s">
        <v>50</v>
      </c>
      <c r="D10627" s="4">
        <v>45016</v>
      </c>
      <c r="E10627" s="4">
        <v>45037</v>
      </c>
      <c r="F10627" s="5">
        <v>3.8028851607049052</v>
      </c>
      <c r="G10627" s="5">
        <f>'PG facts'!F36</f>
        <v>9</v>
      </c>
      <c r="H10627" s="5">
        <f t="shared" si="330"/>
        <v>14.461935545509572</v>
      </c>
      <c r="I10627" s="5">
        <f t="shared" si="331"/>
        <v>34.225966446344145</v>
      </c>
    </row>
    <row r="10628" spans="1:9" ht="25" customHeight="1">
      <c r="A10628" s="1"/>
      <c r="B10628" s="1">
        <v>458</v>
      </c>
      <c r="C10628" s="13" t="s">
        <v>50</v>
      </c>
      <c r="D10628" s="4">
        <v>45107</v>
      </c>
      <c r="E10628" s="4">
        <v>45135</v>
      </c>
      <c r="F10628" s="5">
        <v>7.4226951952720999</v>
      </c>
      <c r="G10628" s="5">
        <f>'PG facts'!F43</f>
        <v>5</v>
      </c>
      <c r="H10628" s="5">
        <f t="shared" si="330"/>
        <v>55.09640396191552</v>
      </c>
      <c r="I10628" s="5">
        <f t="shared" si="331"/>
        <v>37.113475976360498</v>
      </c>
    </row>
    <row r="10629" spans="1:9" ht="25" customHeight="1">
      <c r="A10629" s="1"/>
      <c r="B10629" s="1">
        <v>458</v>
      </c>
      <c r="C10629" s="13" t="s">
        <v>50</v>
      </c>
      <c r="D10629" s="4">
        <v>45199</v>
      </c>
      <c r="E10629" s="4">
        <v>45217</v>
      </c>
      <c r="F10629" s="5">
        <v>8.3743642737017066</v>
      </c>
      <c r="G10629" s="5">
        <f>'PG facts'!F50</f>
        <v>10</v>
      </c>
      <c r="H10629" s="5">
        <f t="shared" si="330"/>
        <v>70.129976988651507</v>
      </c>
      <c r="I10629" s="5">
        <f t="shared" si="331"/>
        <v>83.743642737017069</v>
      </c>
    </row>
    <row r="10630" spans="1:9" ht="25" customHeight="1">
      <c r="A10630" s="1"/>
      <c r="B10630" s="1">
        <v>458</v>
      </c>
      <c r="C10630" s="13" t="s">
        <v>50</v>
      </c>
      <c r="D10630" s="4">
        <v>45291</v>
      </c>
      <c r="E10630" s="4">
        <v>45314</v>
      </c>
      <c r="F10630" s="5">
        <v>7.2648038453100305</v>
      </c>
      <c r="G10630" s="5">
        <f>'PG facts'!F57</f>
        <v>2</v>
      </c>
      <c r="H10630" s="5">
        <f t="shared" ref="H10630:H10693" si="332">F10630^2</f>
        <v>52.777374910831405</v>
      </c>
      <c r="I10630" s="5">
        <f t="shared" ref="I10630:I10693" si="333">F10630*G10630</f>
        <v>14.529607690620061</v>
      </c>
    </row>
    <row r="10631" spans="1:9" ht="25" customHeight="1">
      <c r="A10631" s="1"/>
      <c r="B10631" s="1">
        <v>458</v>
      </c>
      <c r="C10631" s="13" t="s">
        <v>50</v>
      </c>
      <c r="D10631" s="4">
        <v>45382</v>
      </c>
      <c r="E10631" s="4">
        <v>45401</v>
      </c>
      <c r="F10631" s="5">
        <v>9.9248015735047268</v>
      </c>
      <c r="G10631" s="5">
        <f>'PG facts'!F64</f>
        <v>2</v>
      </c>
      <c r="H10631" s="5">
        <f t="shared" si="332"/>
        <v>98.501686273441905</v>
      </c>
      <c r="I10631" s="5">
        <f t="shared" si="333"/>
        <v>19.849603147009454</v>
      </c>
    </row>
    <row r="10632" spans="1:9" ht="25" customHeight="1">
      <c r="A10632" s="1"/>
      <c r="B10632" s="1">
        <v>458</v>
      </c>
      <c r="C10632" s="13" t="s">
        <v>50</v>
      </c>
      <c r="D10632" s="4">
        <v>45473</v>
      </c>
      <c r="E10632" s="4">
        <v>45503</v>
      </c>
      <c r="F10632" s="5">
        <v>2.2273073989321102</v>
      </c>
      <c r="G10632" s="5">
        <f>'PG facts'!F71</f>
        <v>4</v>
      </c>
      <c r="H10632" s="5">
        <f t="shared" si="332"/>
        <v>4.9608982493377223</v>
      </c>
      <c r="I10632" s="5">
        <f t="shared" si="333"/>
        <v>8.9092295957284406</v>
      </c>
    </row>
    <row r="10633" spans="1:9" ht="25" customHeight="1">
      <c r="A10633" s="1"/>
      <c r="B10633" s="1">
        <v>458</v>
      </c>
      <c r="C10633" s="13" t="s">
        <v>50</v>
      </c>
      <c r="D10633" s="4">
        <v>45565</v>
      </c>
      <c r="E10633" s="4">
        <v>45583</v>
      </c>
      <c r="F10633" s="5">
        <v>0.79927457652468892</v>
      </c>
      <c r="G10633" s="5">
        <f>'PG facts'!F78</f>
        <v>4</v>
      </c>
      <c r="H10633" s="5">
        <f t="shared" si="332"/>
        <v>0.63883984867872079</v>
      </c>
      <c r="I10633" s="5">
        <f t="shared" si="333"/>
        <v>3.1970983060987557</v>
      </c>
    </row>
    <row r="10634" spans="1:9" ht="25" customHeight="1">
      <c r="A10634" s="1"/>
      <c r="B10634" s="1">
        <v>458</v>
      </c>
      <c r="C10634" s="13" t="s">
        <v>50</v>
      </c>
      <c r="D10634" s="4">
        <v>45657</v>
      </c>
      <c r="E10634" s="4">
        <v>45679</v>
      </c>
      <c r="F10634" s="5">
        <v>5.5874231845522981</v>
      </c>
      <c r="G10634" s="5">
        <f>'PG facts'!F85</f>
        <v>3</v>
      </c>
      <c r="H10634" s="5">
        <f t="shared" si="332"/>
        <v>31.219297843272546</v>
      </c>
      <c r="I10634" s="5">
        <f t="shared" si="333"/>
        <v>16.762269553656893</v>
      </c>
    </row>
    <row r="10635" spans="1:9" ht="25" customHeight="1">
      <c r="A10635" s="1"/>
      <c r="B10635" s="1">
        <v>458</v>
      </c>
      <c r="C10635" s="13" t="s">
        <v>50</v>
      </c>
      <c r="D10635" s="4">
        <v>45747</v>
      </c>
      <c r="E10635" s="4">
        <v>45771</v>
      </c>
      <c r="F10635" s="5">
        <v>3.2180230981944336</v>
      </c>
      <c r="G10635" s="5">
        <f>'PG facts'!F92</f>
        <v>4</v>
      </c>
      <c r="H10635" s="5">
        <f t="shared" si="332"/>
        <v>10.355672660512901</v>
      </c>
      <c r="I10635" s="5">
        <f t="shared" si="333"/>
        <v>12.872092392777734</v>
      </c>
    </row>
    <row r="10636" spans="1:9" ht="25" customHeight="1">
      <c r="A10636" s="1"/>
      <c r="B10636" s="1">
        <v>458</v>
      </c>
      <c r="C10636" s="13" t="s">
        <v>50</v>
      </c>
      <c r="D10636" s="4">
        <v>45838</v>
      </c>
      <c r="E10636" s="4">
        <v>45867</v>
      </c>
      <c r="F10636" s="5">
        <v>7.2806297567527212</v>
      </c>
      <c r="G10636" s="5">
        <f>'PG facts'!F99</f>
        <v>2</v>
      </c>
      <c r="H10636" s="5">
        <f t="shared" si="332"/>
        <v>53.007569654913191</v>
      </c>
      <c r="I10636" s="5">
        <f t="shared" si="333"/>
        <v>14.561259513505442</v>
      </c>
    </row>
    <row r="10637" spans="1:9" ht="25" customHeight="1">
      <c r="A10637" s="1"/>
      <c r="B10637" s="1">
        <v>458</v>
      </c>
      <c r="C10637" s="13" t="s">
        <v>50</v>
      </c>
      <c r="D10637" s="4">
        <v>45930</v>
      </c>
      <c r="E10637" s="4">
        <v>45954</v>
      </c>
      <c r="F10637" s="5">
        <v>8.972706279503285</v>
      </c>
      <c r="G10637" s="5">
        <f>'PG facts'!F106</f>
        <v>1</v>
      </c>
      <c r="H10637" s="5">
        <f t="shared" si="332"/>
        <v>80.509457978237677</v>
      </c>
      <c r="I10637" s="5">
        <f t="shared" si="333"/>
        <v>8.972706279503285</v>
      </c>
    </row>
    <row r="10638" spans="1:9" ht="25" customHeight="1">
      <c r="A10638" s="1"/>
      <c r="B10638" s="1">
        <v>458</v>
      </c>
      <c r="C10638" s="13" t="s">
        <v>50</v>
      </c>
      <c r="D10638" s="4">
        <v>46022</v>
      </c>
      <c r="E10638" s="4">
        <v>46045</v>
      </c>
      <c r="F10638" s="5">
        <v>6.4839354424026885</v>
      </c>
      <c r="G10638" s="5">
        <f>'PG facts'!F113</f>
        <v>3</v>
      </c>
      <c r="H10638" s="5">
        <f t="shared" si="332"/>
        <v>42.041418821245749</v>
      </c>
      <c r="I10638" s="5">
        <f t="shared" si="333"/>
        <v>19.451806327208065</v>
      </c>
    </row>
    <row r="10639" spans="1:9" ht="25" customHeight="1">
      <c r="A10639" s="1"/>
      <c r="B10639" s="1">
        <v>459</v>
      </c>
      <c r="C10639" s="13" t="s">
        <v>47</v>
      </c>
      <c r="D10639" s="4">
        <v>44651</v>
      </c>
      <c r="E10639" s="4">
        <v>44671</v>
      </c>
      <c r="F10639" s="5">
        <v>6.658436933295464</v>
      </c>
      <c r="G10639" s="5">
        <f>'PG facts'!F8</f>
        <v>16</v>
      </c>
      <c r="H10639" s="5">
        <f t="shared" si="332"/>
        <v>44.334782394673105</v>
      </c>
      <c r="I10639" s="5">
        <f t="shared" si="333"/>
        <v>106.53499093272742</v>
      </c>
    </row>
    <row r="10640" spans="1:9" ht="25" customHeight="1">
      <c r="A10640" s="1"/>
      <c r="B10640" s="1">
        <v>459</v>
      </c>
      <c r="C10640" s="13" t="s">
        <v>47</v>
      </c>
      <c r="D10640" s="4">
        <v>44742</v>
      </c>
      <c r="E10640" s="4">
        <v>44771</v>
      </c>
      <c r="F10640" s="5">
        <v>3.235995481738696</v>
      </c>
      <c r="G10640" s="5">
        <f>'PG facts'!F15</f>
        <v>9</v>
      </c>
      <c r="H10640" s="5">
        <f t="shared" si="332"/>
        <v>10.471666757833255</v>
      </c>
      <c r="I10640" s="5">
        <f t="shared" si="333"/>
        <v>29.123959335648266</v>
      </c>
    </row>
    <row r="10641" spans="1:9" ht="25" customHeight="1">
      <c r="A10641" s="1"/>
      <c r="B10641" s="1">
        <v>459</v>
      </c>
      <c r="C10641" s="13" t="s">
        <v>47</v>
      </c>
      <c r="D10641" s="4">
        <v>44834</v>
      </c>
      <c r="E10641" s="4">
        <v>44853</v>
      </c>
      <c r="F10641" s="5">
        <v>3.5533938473930382</v>
      </c>
      <c r="G10641" s="5">
        <f>'PG facts'!F22</f>
        <v>8</v>
      </c>
      <c r="H10641" s="5">
        <f t="shared" si="332"/>
        <v>12.626607834690699</v>
      </c>
      <c r="I10641" s="5">
        <f t="shared" si="333"/>
        <v>28.427150779144306</v>
      </c>
    </row>
    <row r="10642" spans="1:9" ht="25" customHeight="1">
      <c r="A10642" s="1"/>
      <c r="B10642" s="1">
        <v>459</v>
      </c>
      <c r="C10642" s="13" t="s">
        <v>47</v>
      </c>
      <c r="D10642" s="4">
        <v>44926</v>
      </c>
      <c r="E10642" s="4">
        <v>44945</v>
      </c>
      <c r="F10642" s="5">
        <v>3.8028851607049052</v>
      </c>
      <c r="G10642" s="5">
        <f>'PG facts'!F29</f>
        <v>8</v>
      </c>
      <c r="H10642" s="5">
        <f t="shared" si="332"/>
        <v>14.461935545509572</v>
      </c>
      <c r="I10642" s="5">
        <f t="shared" si="333"/>
        <v>30.423081285639242</v>
      </c>
    </row>
    <row r="10643" spans="1:9" ht="25" customHeight="1">
      <c r="A10643" s="1"/>
      <c r="B10643" s="1">
        <v>459</v>
      </c>
      <c r="C10643" s="13" t="s">
        <v>47</v>
      </c>
      <c r="D10643" s="4">
        <v>45016</v>
      </c>
      <c r="E10643" s="4">
        <v>45037</v>
      </c>
      <c r="F10643" s="5">
        <v>7.4226951952720999</v>
      </c>
      <c r="G10643" s="5">
        <f>'PG facts'!F36</f>
        <v>9</v>
      </c>
      <c r="H10643" s="5">
        <f t="shared" si="332"/>
        <v>55.09640396191552</v>
      </c>
      <c r="I10643" s="5">
        <f t="shared" si="333"/>
        <v>66.804256757448897</v>
      </c>
    </row>
    <row r="10644" spans="1:9" ht="25" customHeight="1">
      <c r="A10644" s="1"/>
      <c r="B10644" s="1">
        <v>459</v>
      </c>
      <c r="C10644" s="13" t="s">
        <v>47</v>
      </c>
      <c r="D10644" s="4">
        <v>45107</v>
      </c>
      <c r="E10644" s="4">
        <v>45135</v>
      </c>
      <c r="F10644" s="5">
        <v>8.3743642737017066</v>
      </c>
      <c r="G10644" s="5">
        <f>'PG facts'!F43</f>
        <v>5</v>
      </c>
      <c r="H10644" s="5">
        <f t="shared" si="332"/>
        <v>70.129976988651507</v>
      </c>
      <c r="I10644" s="5">
        <f t="shared" si="333"/>
        <v>41.871821368508535</v>
      </c>
    </row>
    <row r="10645" spans="1:9" ht="25" customHeight="1">
      <c r="A10645" s="1"/>
      <c r="B10645" s="1">
        <v>459</v>
      </c>
      <c r="C10645" s="13" t="s">
        <v>47</v>
      </c>
      <c r="D10645" s="4">
        <v>45199</v>
      </c>
      <c r="E10645" s="4">
        <v>45217</v>
      </c>
      <c r="F10645" s="5">
        <v>7.2648038453100305</v>
      </c>
      <c r="G10645" s="5">
        <f>'PG facts'!F50</f>
        <v>10</v>
      </c>
      <c r="H10645" s="5">
        <f t="shared" si="332"/>
        <v>52.777374910831405</v>
      </c>
      <c r="I10645" s="5">
        <f t="shared" si="333"/>
        <v>72.648038453100298</v>
      </c>
    </row>
    <row r="10646" spans="1:9" ht="25" customHeight="1">
      <c r="A10646" s="1"/>
      <c r="B10646" s="1">
        <v>459</v>
      </c>
      <c r="C10646" s="13" t="s">
        <v>47</v>
      </c>
      <c r="D10646" s="4">
        <v>45291</v>
      </c>
      <c r="E10646" s="4">
        <v>45314</v>
      </c>
      <c r="F10646" s="5">
        <v>9.9248015735047268</v>
      </c>
      <c r="G10646" s="5">
        <f>'PG facts'!F57</f>
        <v>2</v>
      </c>
      <c r="H10646" s="5">
        <f t="shared" si="332"/>
        <v>98.501686273441905</v>
      </c>
      <c r="I10646" s="5">
        <f t="shared" si="333"/>
        <v>19.849603147009454</v>
      </c>
    </row>
    <row r="10647" spans="1:9" ht="25" customHeight="1">
      <c r="A10647" s="1"/>
      <c r="B10647" s="1">
        <v>459</v>
      </c>
      <c r="C10647" s="13" t="s">
        <v>47</v>
      </c>
      <c r="D10647" s="4">
        <v>45382</v>
      </c>
      <c r="E10647" s="4">
        <v>45401</v>
      </c>
      <c r="F10647" s="5">
        <v>2.2273073989321102</v>
      </c>
      <c r="G10647" s="5">
        <f>'PG facts'!F64</f>
        <v>2</v>
      </c>
      <c r="H10647" s="5">
        <f t="shared" si="332"/>
        <v>4.9608982493377223</v>
      </c>
      <c r="I10647" s="5">
        <f t="shared" si="333"/>
        <v>4.4546147978642203</v>
      </c>
    </row>
    <row r="10648" spans="1:9" ht="25" customHeight="1">
      <c r="A10648" s="1"/>
      <c r="B10648" s="1">
        <v>459</v>
      </c>
      <c r="C10648" s="13" t="s">
        <v>47</v>
      </c>
      <c r="D10648" s="4">
        <v>45473</v>
      </c>
      <c r="E10648" s="4">
        <v>45503</v>
      </c>
      <c r="F10648" s="5">
        <v>0.79927457652468892</v>
      </c>
      <c r="G10648" s="5">
        <f>'PG facts'!F71</f>
        <v>4</v>
      </c>
      <c r="H10648" s="5">
        <f t="shared" si="332"/>
        <v>0.63883984867872079</v>
      </c>
      <c r="I10648" s="5">
        <f t="shared" si="333"/>
        <v>3.1970983060987557</v>
      </c>
    </row>
    <row r="10649" spans="1:9" ht="25" customHeight="1">
      <c r="A10649" s="1"/>
      <c r="B10649" s="1">
        <v>459</v>
      </c>
      <c r="C10649" s="13" t="s">
        <v>47</v>
      </c>
      <c r="D10649" s="4">
        <v>45565</v>
      </c>
      <c r="E10649" s="4">
        <v>45583</v>
      </c>
      <c r="F10649" s="5">
        <v>5.5874231845522981</v>
      </c>
      <c r="G10649" s="5">
        <f>'PG facts'!F78</f>
        <v>4</v>
      </c>
      <c r="H10649" s="5">
        <f t="shared" si="332"/>
        <v>31.219297843272546</v>
      </c>
      <c r="I10649" s="5">
        <f t="shared" si="333"/>
        <v>22.349692738209193</v>
      </c>
    </row>
    <row r="10650" spans="1:9" ht="25" customHeight="1">
      <c r="A10650" s="1"/>
      <c r="B10650" s="1">
        <v>459</v>
      </c>
      <c r="C10650" s="13" t="s">
        <v>47</v>
      </c>
      <c r="D10650" s="4">
        <v>45657</v>
      </c>
      <c r="E10650" s="4">
        <v>45679</v>
      </c>
      <c r="F10650" s="5">
        <v>3.3364058631097704</v>
      </c>
      <c r="G10650" s="5">
        <f>'PG facts'!F85</f>
        <v>3</v>
      </c>
      <c r="H10650" s="5">
        <f t="shared" si="332"/>
        <v>11.131604083393253</v>
      </c>
      <c r="I10650" s="5">
        <f t="shared" si="333"/>
        <v>10.00921758932931</v>
      </c>
    </row>
    <row r="10651" spans="1:9" ht="25" customHeight="1">
      <c r="A10651" s="1"/>
      <c r="B10651" s="1">
        <v>459</v>
      </c>
      <c r="C10651" s="13" t="s">
        <v>47</v>
      </c>
      <c r="D10651" s="4">
        <v>45747</v>
      </c>
      <c r="E10651" s="4">
        <v>45771</v>
      </c>
      <c r="F10651" s="5">
        <v>7.2806297567527212</v>
      </c>
      <c r="G10651" s="5">
        <f>'PG facts'!F92</f>
        <v>4</v>
      </c>
      <c r="H10651" s="5">
        <f t="shared" si="332"/>
        <v>53.007569654913191</v>
      </c>
      <c r="I10651" s="5">
        <f t="shared" si="333"/>
        <v>29.122519027010885</v>
      </c>
    </row>
    <row r="10652" spans="1:9" ht="25" customHeight="1">
      <c r="A10652" s="1"/>
      <c r="B10652" s="1">
        <v>459</v>
      </c>
      <c r="C10652" s="13" t="s">
        <v>47</v>
      </c>
      <c r="D10652" s="4">
        <v>45838</v>
      </c>
      <c r="E10652" s="4">
        <v>45867</v>
      </c>
      <c r="F10652" s="5">
        <v>8.972706279503285</v>
      </c>
      <c r="G10652" s="5">
        <f>'PG facts'!F99</f>
        <v>2</v>
      </c>
      <c r="H10652" s="5">
        <f t="shared" si="332"/>
        <v>80.509457978237677</v>
      </c>
      <c r="I10652" s="5">
        <f t="shared" si="333"/>
        <v>17.94541255900657</v>
      </c>
    </row>
    <row r="10653" spans="1:9" ht="25" customHeight="1">
      <c r="A10653" s="1"/>
      <c r="B10653" s="1">
        <v>459</v>
      </c>
      <c r="C10653" s="13" t="s">
        <v>47</v>
      </c>
      <c r="D10653" s="4">
        <v>45930</v>
      </c>
      <c r="E10653" s="4">
        <v>45954</v>
      </c>
      <c r="F10653" s="5">
        <v>6.4839354424026885</v>
      </c>
      <c r="G10653" s="5">
        <f>'PG facts'!F106</f>
        <v>1</v>
      </c>
      <c r="H10653" s="5">
        <f t="shared" si="332"/>
        <v>42.041418821245749</v>
      </c>
      <c r="I10653" s="5">
        <f t="shared" si="333"/>
        <v>6.4839354424026885</v>
      </c>
    </row>
    <row r="10654" spans="1:9" ht="25" customHeight="1">
      <c r="A10654" s="1"/>
      <c r="B10654" s="1">
        <v>459</v>
      </c>
      <c r="C10654" s="13" t="s">
        <v>47</v>
      </c>
      <c r="D10654" s="4">
        <v>46022</v>
      </c>
      <c r="E10654" s="4">
        <v>46045</v>
      </c>
      <c r="F10654" s="5">
        <v>6.2947092260603466</v>
      </c>
      <c r="G10654" s="5">
        <f>'PG facts'!F113</f>
        <v>3</v>
      </c>
      <c r="H10654" s="5">
        <f t="shared" si="332"/>
        <v>39.623364240649245</v>
      </c>
      <c r="I10654" s="5">
        <f t="shared" si="333"/>
        <v>18.884127678181038</v>
      </c>
    </row>
    <row r="10655" spans="1:9" ht="25" customHeight="1">
      <c r="A10655" s="1"/>
      <c r="B10655" s="1">
        <v>459</v>
      </c>
      <c r="C10655" s="13" t="s">
        <v>50</v>
      </c>
      <c r="D10655" s="4">
        <v>44742</v>
      </c>
      <c r="E10655" s="4">
        <v>44771</v>
      </c>
      <c r="F10655" s="5">
        <v>6.658436933295464</v>
      </c>
      <c r="G10655" s="5">
        <f>'PG facts'!F15</f>
        <v>9</v>
      </c>
      <c r="H10655" s="5">
        <f t="shared" si="332"/>
        <v>44.334782394673105</v>
      </c>
      <c r="I10655" s="5">
        <f t="shared" si="333"/>
        <v>59.925932399659175</v>
      </c>
    </row>
    <row r="10656" spans="1:9" ht="25" customHeight="1">
      <c r="A10656" s="1"/>
      <c r="B10656" s="1">
        <v>459</v>
      </c>
      <c r="C10656" s="13" t="s">
        <v>50</v>
      </c>
      <c r="D10656" s="4">
        <v>44834</v>
      </c>
      <c r="E10656" s="4">
        <v>44853</v>
      </c>
      <c r="F10656" s="5">
        <v>3.235995481738696</v>
      </c>
      <c r="G10656" s="5">
        <f>'PG facts'!F22</f>
        <v>8</v>
      </c>
      <c r="H10656" s="5">
        <f t="shared" si="332"/>
        <v>10.471666757833255</v>
      </c>
      <c r="I10656" s="5">
        <f t="shared" si="333"/>
        <v>25.887963853909568</v>
      </c>
    </row>
    <row r="10657" spans="1:9" ht="25" customHeight="1">
      <c r="A10657" s="1"/>
      <c r="B10657" s="1">
        <v>459</v>
      </c>
      <c r="C10657" s="13" t="s">
        <v>50</v>
      </c>
      <c r="D10657" s="4">
        <v>44926</v>
      </c>
      <c r="E10657" s="4">
        <v>44945</v>
      </c>
      <c r="F10657" s="5">
        <v>3.5533938473930382</v>
      </c>
      <c r="G10657" s="5">
        <f>'PG facts'!F29</f>
        <v>8</v>
      </c>
      <c r="H10657" s="5">
        <f t="shared" si="332"/>
        <v>12.626607834690699</v>
      </c>
      <c r="I10657" s="5">
        <f t="shared" si="333"/>
        <v>28.427150779144306</v>
      </c>
    </row>
    <row r="10658" spans="1:9" ht="25" customHeight="1">
      <c r="A10658" s="1"/>
      <c r="B10658" s="1">
        <v>459</v>
      </c>
      <c r="C10658" s="13" t="s">
        <v>50</v>
      </c>
      <c r="D10658" s="4">
        <v>45016</v>
      </c>
      <c r="E10658" s="4">
        <v>45037</v>
      </c>
      <c r="F10658" s="5">
        <v>3.8028851607049052</v>
      </c>
      <c r="G10658" s="5">
        <f>'PG facts'!F36</f>
        <v>9</v>
      </c>
      <c r="H10658" s="5">
        <f t="shared" si="332"/>
        <v>14.461935545509572</v>
      </c>
      <c r="I10658" s="5">
        <f t="shared" si="333"/>
        <v>34.225966446344145</v>
      </c>
    </row>
    <row r="10659" spans="1:9" ht="25" customHeight="1">
      <c r="A10659" s="1"/>
      <c r="B10659" s="1">
        <v>459</v>
      </c>
      <c r="C10659" s="13" t="s">
        <v>50</v>
      </c>
      <c r="D10659" s="4">
        <v>45107</v>
      </c>
      <c r="E10659" s="4">
        <v>45135</v>
      </c>
      <c r="F10659" s="5">
        <v>7.4226951952720999</v>
      </c>
      <c r="G10659" s="5">
        <f>'PG facts'!F43</f>
        <v>5</v>
      </c>
      <c r="H10659" s="5">
        <f t="shared" si="332"/>
        <v>55.09640396191552</v>
      </c>
      <c r="I10659" s="5">
        <f t="shared" si="333"/>
        <v>37.113475976360498</v>
      </c>
    </row>
    <row r="10660" spans="1:9" ht="25" customHeight="1">
      <c r="A10660" s="1"/>
      <c r="B10660" s="1">
        <v>459</v>
      </c>
      <c r="C10660" s="13" t="s">
        <v>50</v>
      </c>
      <c r="D10660" s="4">
        <v>45199</v>
      </c>
      <c r="E10660" s="4">
        <v>45217</v>
      </c>
      <c r="F10660" s="5">
        <v>8.3743642737017066</v>
      </c>
      <c r="G10660" s="5">
        <f>'PG facts'!F50</f>
        <v>10</v>
      </c>
      <c r="H10660" s="5">
        <f t="shared" si="332"/>
        <v>70.129976988651507</v>
      </c>
      <c r="I10660" s="5">
        <f t="shared" si="333"/>
        <v>83.743642737017069</v>
      </c>
    </row>
    <row r="10661" spans="1:9" ht="25" customHeight="1">
      <c r="A10661" s="1"/>
      <c r="B10661" s="1">
        <v>459</v>
      </c>
      <c r="C10661" s="13" t="s">
        <v>50</v>
      </c>
      <c r="D10661" s="4">
        <v>45291</v>
      </c>
      <c r="E10661" s="4">
        <v>45314</v>
      </c>
      <c r="F10661" s="5">
        <v>7.2648038453100305</v>
      </c>
      <c r="G10661" s="5">
        <f>'PG facts'!F57</f>
        <v>2</v>
      </c>
      <c r="H10661" s="5">
        <f t="shared" si="332"/>
        <v>52.777374910831405</v>
      </c>
      <c r="I10661" s="5">
        <f t="shared" si="333"/>
        <v>14.529607690620061</v>
      </c>
    </row>
    <row r="10662" spans="1:9" ht="25" customHeight="1">
      <c r="A10662" s="1"/>
      <c r="B10662" s="1">
        <v>459</v>
      </c>
      <c r="C10662" s="13" t="s">
        <v>50</v>
      </c>
      <c r="D10662" s="4">
        <v>45382</v>
      </c>
      <c r="E10662" s="4">
        <v>45401</v>
      </c>
      <c r="F10662" s="5">
        <v>9.9248015735047268</v>
      </c>
      <c r="G10662" s="5">
        <f>'PG facts'!F64</f>
        <v>2</v>
      </c>
      <c r="H10662" s="5">
        <f t="shared" si="332"/>
        <v>98.501686273441905</v>
      </c>
      <c r="I10662" s="5">
        <f t="shared" si="333"/>
        <v>19.849603147009454</v>
      </c>
    </row>
    <row r="10663" spans="1:9" ht="25" customHeight="1">
      <c r="A10663" s="1"/>
      <c r="B10663" s="1">
        <v>459</v>
      </c>
      <c r="C10663" s="13" t="s">
        <v>50</v>
      </c>
      <c r="D10663" s="4">
        <v>45473</v>
      </c>
      <c r="E10663" s="4">
        <v>45503</v>
      </c>
      <c r="F10663" s="5">
        <v>2.2273073989321102</v>
      </c>
      <c r="G10663" s="5">
        <f>'PG facts'!F71</f>
        <v>4</v>
      </c>
      <c r="H10663" s="5">
        <f t="shared" si="332"/>
        <v>4.9608982493377223</v>
      </c>
      <c r="I10663" s="5">
        <f t="shared" si="333"/>
        <v>8.9092295957284406</v>
      </c>
    </row>
    <row r="10664" spans="1:9" ht="25" customHeight="1">
      <c r="A10664" s="1"/>
      <c r="B10664" s="1">
        <v>459</v>
      </c>
      <c r="C10664" s="13" t="s">
        <v>50</v>
      </c>
      <c r="D10664" s="4">
        <v>45565</v>
      </c>
      <c r="E10664" s="4">
        <v>45583</v>
      </c>
      <c r="F10664" s="5">
        <v>0.79927457652468892</v>
      </c>
      <c r="G10664" s="5">
        <f>'PG facts'!F78</f>
        <v>4</v>
      </c>
      <c r="H10664" s="5">
        <f t="shared" si="332"/>
        <v>0.63883984867872079</v>
      </c>
      <c r="I10664" s="5">
        <f t="shared" si="333"/>
        <v>3.1970983060987557</v>
      </c>
    </row>
    <row r="10665" spans="1:9" ht="25" customHeight="1">
      <c r="A10665" s="1"/>
      <c r="B10665" s="1">
        <v>459</v>
      </c>
      <c r="C10665" s="13" t="s">
        <v>50</v>
      </c>
      <c r="D10665" s="4">
        <v>45657</v>
      </c>
      <c r="E10665" s="4">
        <v>45679</v>
      </c>
      <c r="F10665" s="5">
        <v>5.5874231845522981</v>
      </c>
      <c r="G10665" s="5">
        <f>'PG facts'!F85</f>
        <v>3</v>
      </c>
      <c r="H10665" s="5">
        <f t="shared" si="332"/>
        <v>31.219297843272546</v>
      </c>
      <c r="I10665" s="5">
        <f t="shared" si="333"/>
        <v>16.762269553656893</v>
      </c>
    </row>
    <row r="10666" spans="1:9" ht="25" customHeight="1">
      <c r="A10666" s="1"/>
      <c r="B10666" s="1">
        <v>459</v>
      </c>
      <c r="C10666" s="13" t="s">
        <v>50</v>
      </c>
      <c r="D10666" s="4">
        <v>45747</v>
      </c>
      <c r="E10666" s="4">
        <v>45771</v>
      </c>
      <c r="F10666" s="5">
        <v>3.3364058631097704</v>
      </c>
      <c r="G10666" s="5">
        <f>'PG facts'!F92</f>
        <v>4</v>
      </c>
      <c r="H10666" s="5">
        <f t="shared" si="332"/>
        <v>11.131604083393253</v>
      </c>
      <c r="I10666" s="5">
        <f t="shared" si="333"/>
        <v>13.345623452439082</v>
      </c>
    </row>
    <row r="10667" spans="1:9" ht="25" customHeight="1">
      <c r="A10667" s="1"/>
      <c r="B10667" s="1">
        <v>459</v>
      </c>
      <c r="C10667" s="13" t="s">
        <v>50</v>
      </c>
      <c r="D10667" s="4">
        <v>45838</v>
      </c>
      <c r="E10667" s="4">
        <v>45867</v>
      </c>
      <c r="F10667" s="5">
        <v>7.2806297567527212</v>
      </c>
      <c r="G10667" s="5">
        <f>'PG facts'!F99</f>
        <v>2</v>
      </c>
      <c r="H10667" s="5">
        <f t="shared" si="332"/>
        <v>53.007569654913191</v>
      </c>
      <c r="I10667" s="5">
        <f t="shared" si="333"/>
        <v>14.561259513505442</v>
      </c>
    </row>
    <row r="10668" spans="1:9" ht="25" customHeight="1">
      <c r="A10668" s="1"/>
      <c r="B10668" s="1">
        <v>459</v>
      </c>
      <c r="C10668" s="13" t="s">
        <v>50</v>
      </c>
      <c r="D10668" s="4">
        <v>45930</v>
      </c>
      <c r="E10668" s="4">
        <v>45954</v>
      </c>
      <c r="F10668" s="5">
        <v>8.972706279503285</v>
      </c>
      <c r="G10668" s="5">
        <f>'PG facts'!F106</f>
        <v>1</v>
      </c>
      <c r="H10668" s="5">
        <f t="shared" si="332"/>
        <v>80.509457978237677</v>
      </c>
      <c r="I10668" s="5">
        <f t="shared" si="333"/>
        <v>8.972706279503285</v>
      </c>
    </row>
    <row r="10669" spans="1:9" ht="25" customHeight="1">
      <c r="A10669" s="1"/>
      <c r="B10669" s="1">
        <v>459</v>
      </c>
      <c r="C10669" s="13" t="s">
        <v>50</v>
      </c>
      <c r="D10669" s="4">
        <v>46022</v>
      </c>
      <c r="E10669" s="4">
        <v>46045</v>
      </c>
      <c r="F10669" s="5">
        <v>6.4839354424026885</v>
      </c>
      <c r="G10669" s="5">
        <f>'PG facts'!F113</f>
        <v>3</v>
      </c>
      <c r="H10669" s="5">
        <f t="shared" si="332"/>
        <v>42.041418821245749</v>
      </c>
      <c r="I10669" s="5">
        <f t="shared" si="333"/>
        <v>19.451806327208065</v>
      </c>
    </row>
    <row r="10670" spans="1:9" ht="25" customHeight="1">
      <c r="A10670" s="1"/>
      <c r="B10670" s="1">
        <v>460</v>
      </c>
      <c r="C10670" s="13" t="s">
        <v>47</v>
      </c>
      <c r="D10670" s="4">
        <v>44651</v>
      </c>
      <c r="E10670" s="4">
        <v>44671</v>
      </c>
      <c r="F10670" s="5">
        <v>6.658436933295464</v>
      </c>
      <c r="G10670" s="5">
        <f>'PG facts'!F8</f>
        <v>16</v>
      </c>
      <c r="H10670" s="5">
        <f t="shared" si="332"/>
        <v>44.334782394673105</v>
      </c>
      <c r="I10670" s="5">
        <f t="shared" si="333"/>
        <v>106.53499093272742</v>
      </c>
    </row>
    <row r="10671" spans="1:9" ht="25" customHeight="1">
      <c r="A10671" s="1"/>
      <c r="B10671" s="1">
        <v>460</v>
      </c>
      <c r="C10671" s="13" t="s">
        <v>47</v>
      </c>
      <c r="D10671" s="4">
        <v>44742</v>
      </c>
      <c r="E10671" s="4">
        <v>44771</v>
      </c>
      <c r="F10671" s="5">
        <v>3.235995481738696</v>
      </c>
      <c r="G10671" s="5">
        <f>'PG facts'!F15</f>
        <v>9</v>
      </c>
      <c r="H10671" s="5">
        <f t="shared" si="332"/>
        <v>10.471666757833255</v>
      </c>
      <c r="I10671" s="5">
        <f t="shared" si="333"/>
        <v>29.123959335648266</v>
      </c>
    </row>
    <row r="10672" spans="1:9" ht="25" customHeight="1">
      <c r="A10672" s="1"/>
      <c r="B10672" s="1">
        <v>460</v>
      </c>
      <c r="C10672" s="13" t="s">
        <v>47</v>
      </c>
      <c r="D10672" s="4">
        <v>44834</v>
      </c>
      <c r="E10672" s="4">
        <v>44853</v>
      </c>
      <c r="F10672" s="5">
        <v>3.5533938473930382</v>
      </c>
      <c r="G10672" s="5">
        <f>'PG facts'!F22</f>
        <v>8</v>
      </c>
      <c r="H10672" s="5">
        <f t="shared" si="332"/>
        <v>12.626607834690699</v>
      </c>
      <c r="I10672" s="5">
        <f t="shared" si="333"/>
        <v>28.427150779144306</v>
      </c>
    </row>
    <row r="10673" spans="1:9" ht="25" customHeight="1">
      <c r="A10673" s="1"/>
      <c r="B10673" s="1">
        <v>460</v>
      </c>
      <c r="C10673" s="13" t="s">
        <v>47</v>
      </c>
      <c r="D10673" s="4">
        <v>44926</v>
      </c>
      <c r="E10673" s="4">
        <v>44945</v>
      </c>
      <c r="F10673" s="5">
        <v>3.8028851607049052</v>
      </c>
      <c r="G10673" s="5">
        <f>'PG facts'!F29</f>
        <v>8</v>
      </c>
      <c r="H10673" s="5">
        <f t="shared" si="332"/>
        <v>14.461935545509572</v>
      </c>
      <c r="I10673" s="5">
        <f t="shared" si="333"/>
        <v>30.423081285639242</v>
      </c>
    </row>
    <row r="10674" spans="1:9" ht="25" customHeight="1">
      <c r="A10674" s="1"/>
      <c r="B10674" s="1">
        <v>460</v>
      </c>
      <c r="C10674" s="13" t="s">
        <v>47</v>
      </c>
      <c r="D10674" s="4">
        <v>45016</v>
      </c>
      <c r="E10674" s="4">
        <v>45037</v>
      </c>
      <c r="F10674" s="5">
        <v>7.4226951952720999</v>
      </c>
      <c r="G10674" s="5">
        <f>'PG facts'!F36</f>
        <v>9</v>
      </c>
      <c r="H10674" s="5">
        <f t="shared" si="332"/>
        <v>55.09640396191552</v>
      </c>
      <c r="I10674" s="5">
        <f t="shared" si="333"/>
        <v>66.804256757448897</v>
      </c>
    </row>
    <row r="10675" spans="1:9" ht="25" customHeight="1">
      <c r="A10675" s="1"/>
      <c r="B10675" s="1">
        <v>460</v>
      </c>
      <c r="C10675" s="13" t="s">
        <v>47</v>
      </c>
      <c r="D10675" s="4">
        <v>45107</v>
      </c>
      <c r="E10675" s="4">
        <v>45135</v>
      </c>
      <c r="F10675" s="5">
        <v>8.3743642737017066</v>
      </c>
      <c r="G10675" s="5">
        <f>'PG facts'!F43</f>
        <v>5</v>
      </c>
      <c r="H10675" s="5">
        <f t="shared" si="332"/>
        <v>70.129976988651507</v>
      </c>
      <c r="I10675" s="5">
        <f t="shared" si="333"/>
        <v>41.871821368508535</v>
      </c>
    </row>
    <row r="10676" spans="1:9" ht="25" customHeight="1">
      <c r="A10676" s="1"/>
      <c r="B10676" s="1">
        <v>460</v>
      </c>
      <c r="C10676" s="13" t="s">
        <v>47</v>
      </c>
      <c r="D10676" s="4">
        <v>45199</v>
      </c>
      <c r="E10676" s="4">
        <v>45217</v>
      </c>
      <c r="F10676" s="5">
        <v>7.2648038453100305</v>
      </c>
      <c r="G10676" s="5">
        <f>'PG facts'!F50</f>
        <v>10</v>
      </c>
      <c r="H10676" s="5">
        <f t="shared" si="332"/>
        <v>52.777374910831405</v>
      </c>
      <c r="I10676" s="5">
        <f t="shared" si="333"/>
        <v>72.648038453100298</v>
      </c>
    </row>
    <row r="10677" spans="1:9" ht="25" customHeight="1">
      <c r="A10677" s="1"/>
      <c r="B10677" s="1">
        <v>460</v>
      </c>
      <c r="C10677" s="13" t="s">
        <v>47</v>
      </c>
      <c r="D10677" s="4">
        <v>45291</v>
      </c>
      <c r="E10677" s="4">
        <v>45314</v>
      </c>
      <c r="F10677" s="5">
        <v>9.9248015735047268</v>
      </c>
      <c r="G10677" s="5">
        <f>'PG facts'!F57</f>
        <v>2</v>
      </c>
      <c r="H10677" s="5">
        <f t="shared" si="332"/>
        <v>98.501686273441905</v>
      </c>
      <c r="I10677" s="5">
        <f t="shared" si="333"/>
        <v>19.849603147009454</v>
      </c>
    </row>
    <row r="10678" spans="1:9" ht="25" customHeight="1">
      <c r="A10678" s="1"/>
      <c r="B10678" s="1">
        <v>460</v>
      </c>
      <c r="C10678" s="13" t="s">
        <v>47</v>
      </c>
      <c r="D10678" s="4">
        <v>45382</v>
      </c>
      <c r="E10678" s="4">
        <v>45401</v>
      </c>
      <c r="F10678" s="5">
        <v>2.2273073989321102</v>
      </c>
      <c r="G10678" s="5">
        <f>'PG facts'!F64</f>
        <v>2</v>
      </c>
      <c r="H10678" s="5">
        <f t="shared" si="332"/>
        <v>4.9608982493377223</v>
      </c>
      <c r="I10678" s="5">
        <f t="shared" si="333"/>
        <v>4.4546147978642203</v>
      </c>
    </row>
    <row r="10679" spans="1:9" ht="25" customHeight="1">
      <c r="A10679" s="1"/>
      <c r="B10679" s="1">
        <v>460</v>
      </c>
      <c r="C10679" s="13" t="s">
        <v>47</v>
      </c>
      <c r="D10679" s="4">
        <v>45473</v>
      </c>
      <c r="E10679" s="4">
        <v>45503</v>
      </c>
      <c r="F10679" s="5">
        <v>0.79927457652468892</v>
      </c>
      <c r="G10679" s="5">
        <f>'PG facts'!F71</f>
        <v>4</v>
      </c>
      <c r="H10679" s="5">
        <f t="shared" si="332"/>
        <v>0.63883984867872079</v>
      </c>
      <c r="I10679" s="5">
        <f t="shared" si="333"/>
        <v>3.1970983060987557</v>
      </c>
    </row>
    <row r="10680" spans="1:9" ht="25" customHeight="1">
      <c r="A10680" s="1"/>
      <c r="B10680" s="1">
        <v>460</v>
      </c>
      <c r="C10680" s="13" t="s">
        <v>47</v>
      </c>
      <c r="D10680" s="4">
        <v>45565</v>
      </c>
      <c r="E10680" s="4">
        <v>45583</v>
      </c>
      <c r="F10680" s="5">
        <v>5.5874231845522981</v>
      </c>
      <c r="G10680" s="5">
        <f>'PG facts'!F78</f>
        <v>4</v>
      </c>
      <c r="H10680" s="5">
        <f t="shared" si="332"/>
        <v>31.219297843272546</v>
      </c>
      <c r="I10680" s="5">
        <f t="shared" si="333"/>
        <v>22.349692738209193</v>
      </c>
    </row>
    <row r="10681" spans="1:9" ht="25" customHeight="1">
      <c r="A10681" s="1"/>
      <c r="B10681" s="1">
        <v>460</v>
      </c>
      <c r="C10681" s="13" t="s">
        <v>47</v>
      </c>
      <c r="D10681" s="4">
        <v>45657</v>
      </c>
      <c r="E10681" s="4">
        <v>45679</v>
      </c>
      <c r="F10681" s="5">
        <v>3.121328778759791</v>
      </c>
      <c r="G10681" s="5">
        <f>'PG facts'!F85</f>
        <v>3</v>
      </c>
      <c r="H10681" s="5">
        <f t="shared" si="332"/>
        <v>9.7426933451140876</v>
      </c>
      <c r="I10681" s="5">
        <f t="shared" si="333"/>
        <v>9.3639863362793729</v>
      </c>
    </row>
    <row r="10682" spans="1:9" ht="25" customHeight="1">
      <c r="A10682" s="1"/>
      <c r="B10682" s="1">
        <v>460</v>
      </c>
      <c r="C10682" s="13" t="s">
        <v>47</v>
      </c>
      <c r="D10682" s="4">
        <v>45747</v>
      </c>
      <c r="E10682" s="4">
        <v>45771</v>
      </c>
      <c r="F10682" s="5">
        <v>7.5996119982092214</v>
      </c>
      <c r="G10682" s="5">
        <f>'PG facts'!F92</f>
        <v>4</v>
      </c>
      <c r="H10682" s="5">
        <f t="shared" si="332"/>
        <v>57.754102523325557</v>
      </c>
      <c r="I10682" s="5">
        <f t="shared" si="333"/>
        <v>30.398447992836886</v>
      </c>
    </row>
    <row r="10683" spans="1:9" ht="25" customHeight="1">
      <c r="A10683" s="1"/>
      <c r="B10683" s="1">
        <v>460</v>
      </c>
      <c r="C10683" s="13" t="s">
        <v>47</v>
      </c>
      <c r="D10683" s="4">
        <v>45838</v>
      </c>
      <c r="E10683" s="4">
        <v>45867</v>
      </c>
      <c r="F10683" s="5">
        <v>8.972706279503285</v>
      </c>
      <c r="G10683" s="5">
        <f>'PG facts'!F99</f>
        <v>2</v>
      </c>
      <c r="H10683" s="5">
        <f t="shared" si="332"/>
        <v>80.509457978237677</v>
      </c>
      <c r="I10683" s="5">
        <f t="shared" si="333"/>
        <v>17.94541255900657</v>
      </c>
    </row>
    <row r="10684" spans="1:9" ht="25" customHeight="1">
      <c r="A10684" s="1"/>
      <c r="B10684" s="1">
        <v>460</v>
      </c>
      <c r="C10684" s="13" t="s">
        <v>47</v>
      </c>
      <c r="D10684" s="4">
        <v>45930</v>
      </c>
      <c r="E10684" s="4">
        <v>45954</v>
      </c>
      <c r="F10684" s="5">
        <v>6.4839354424026885</v>
      </c>
      <c r="G10684" s="5">
        <f>'PG facts'!F106</f>
        <v>1</v>
      </c>
      <c r="H10684" s="5">
        <f t="shared" si="332"/>
        <v>42.041418821245749</v>
      </c>
      <c r="I10684" s="5">
        <f t="shared" si="333"/>
        <v>6.4839354424026885</v>
      </c>
    </row>
    <row r="10685" spans="1:9" ht="25" customHeight="1">
      <c r="A10685" s="1"/>
      <c r="B10685" s="1">
        <v>460</v>
      </c>
      <c r="C10685" s="13" t="s">
        <v>47</v>
      </c>
      <c r="D10685" s="4">
        <v>46022</v>
      </c>
      <c r="E10685" s="4">
        <v>46045</v>
      </c>
      <c r="F10685" s="5">
        <v>5.8451346045989894</v>
      </c>
      <c r="G10685" s="5">
        <f>'PG facts'!F113</f>
        <v>3</v>
      </c>
      <c r="H10685" s="5">
        <f t="shared" si="332"/>
        <v>34.165598545880584</v>
      </c>
      <c r="I10685" s="5">
        <f t="shared" si="333"/>
        <v>17.535403813796968</v>
      </c>
    </row>
    <row r="10686" spans="1:9" ht="25" customHeight="1">
      <c r="A10686" s="1"/>
      <c r="B10686" s="1">
        <v>460</v>
      </c>
      <c r="C10686" s="13" t="s">
        <v>50</v>
      </c>
      <c r="D10686" s="4">
        <v>44742</v>
      </c>
      <c r="E10686" s="4">
        <v>44771</v>
      </c>
      <c r="F10686" s="5">
        <v>6.658436933295464</v>
      </c>
      <c r="G10686" s="5">
        <f>'PG facts'!F15</f>
        <v>9</v>
      </c>
      <c r="H10686" s="5">
        <f t="shared" si="332"/>
        <v>44.334782394673105</v>
      </c>
      <c r="I10686" s="5">
        <f t="shared" si="333"/>
        <v>59.925932399659175</v>
      </c>
    </row>
    <row r="10687" spans="1:9" ht="25" customHeight="1">
      <c r="A10687" s="1"/>
      <c r="B10687" s="1">
        <v>460</v>
      </c>
      <c r="C10687" s="13" t="s">
        <v>50</v>
      </c>
      <c r="D10687" s="4">
        <v>44834</v>
      </c>
      <c r="E10687" s="4">
        <v>44853</v>
      </c>
      <c r="F10687" s="5">
        <v>3.235995481738696</v>
      </c>
      <c r="G10687" s="5">
        <f>'PG facts'!F22</f>
        <v>8</v>
      </c>
      <c r="H10687" s="5">
        <f t="shared" si="332"/>
        <v>10.471666757833255</v>
      </c>
      <c r="I10687" s="5">
        <f t="shared" si="333"/>
        <v>25.887963853909568</v>
      </c>
    </row>
    <row r="10688" spans="1:9" ht="25" customHeight="1">
      <c r="A10688" s="1"/>
      <c r="B10688" s="1">
        <v>460</v>
      </c>
      <c r="C10688" s="13" t="s">
        <v>50</v>
      </c>
      <c r="D10688" s="4">
        <v>44926</v>
      </c>
      <c r="E10688" s="4">
        <v>44945</v>
      </c>
      <c r="F10688" s="5">
        <v>3.5533938473930382</v>
      </c>
      <c r="G10688" s="5">
        <f>'PG facts'!F29</f>
        <v>8</v>
      </c>
      <c r="H10688" s="5">
        <f t="shared" si="332"/>
        <v>12.626607834690699</v>
      </c>
      <c r="I10688" s="5">
        <f t="shared" si="333"/>
        <v>28.427150779144306</v>
      </c>
    </row>
    <row r="10689" spans="1:9" ht="25" customHeight="1">
      <c r="A10689" s="1"/>
      <c r="B10689" s="1">
        <v>460</v>
      </c>
      <c r="C10689" s="13" t="s">
        <v>50</v>
      </c>
      <c r="D10689" s="4">
        <v>45016</v>
      </c>
      <c r="E10689" s="4">
        <v>45037</v>
      </c>
      <c r="F10689" s="5">
        <v>3.8028851607049052</v>
      </c>
      <c r="G10689" s="5">
        <f>'PG facts'!F36</f>
        <v>9</v>
      </c>
      <c r="H10689" s="5">
        <f t="shared" si="332"/>
        <v>14.461935545509572</v>
      </c>
      <c r="I10689" s="5">
        <f t="shared" si="333"/>
        <v>34.225966446344145</v>
      </c>
    </row>
    <row r="10690" spans="1:9" ht="25" customHeight="1">
      <c r="A10690" s="1"/>
      <c r="B10690" s="1">
        <v>460</v>
      </c>
      <c r="C10690" s="13" t="s">
        <v>50</v>
      </c>
      <c r="D10690" s="4">
        <v>45107</v>
      </c>
      <c r="E10690" s="4">
        <v>45135</v>
      </c>
      <c r="F10690" s="5">
        <v>7.4226951952720999</v>
      </c>
      <c r="G10690" s="5">
        <f>'PG facts'!F43</f>
        <v>5</v>
      </c>
      <c r="H10690" s="5">
        <f t="shared" si="332"/>
        <v>55.09640396191552</v>
      </c>
      <c r="I10690" s="5">
        <f t="shared" si="333"/>
        <v>37.113475976360498</v>
      </c>
    </row>
    <row r="10691" spans="1:9" ht="25" customHeight="1">
      <c r="A10691" s="1"/>
      <c r="B10691" s="1">
        <v>460</v>
      </c>
      <c r="C10691" s="13" t="s">
        <v>50</v>
      </c>
      <c r="D10691" s="4">
        <v>45199</v>
      </c>
      <c r="E10691" s="4">
        <v>45217</v>
      </c>
      <c r="F10691" s="5">
        <v>8.3743642737017066</v>
      </c>
      <c r="G10691" s="5">
        <f>'PG facts'!F50</f>
        <v>10</v>
      </c>
      <c r="H10691" s="5">
        <f t="shared" si="332"/>
        <v>70.129976988651507</v>
      </c>
      <c r="I10691" s="5">
        <f t="shared" si="333"/>
        <v>83.743642737017069</v>
      </c>
    </row>
    <row r="10692" spans="1:9" ht="25" customHeight="1">
      <c r="A10692" s="1"/>
      <c r="B10692" s="1">
        <v>460</v>
      </c>
      <c r="C10692" s="13" t="s">
        <v>50</v>
      </c>
      <c r="D10692" s="4">
        <v>45291</v>
      </c>
      <c r="E10692" s="4">
        <v>45314</v>
      </c>
      <c r="F10692" s="5">
        <v>7.2648038453100305</v>
      </c>
      <c r="G10692" s="5">
        <f>'PG facts'!F57</f>
        <v>2</v>
      </c>
      <c r="H10692" s="5">
        <f t="shared" si="332"/>
        <v>52.777374910831405</v>
      </c>
      <c r="I10692" s="5">
        <f t="shared" si="333"/>
        <v>14.529607690620061</v>
      </c>
    </row>
    <row r="10693" spans="1:9" ht="25" customHeight="1">
      <c r="A10693" s="1"/>
      <c r="B10693" s="1">
        <v>460</v>
      </c>
      <c r="C10693" s="13" t="s">
        <v>50</v>
      </c>
      <c r="D10693" s="4">
        <v>45382</v>
      </c>
      <c r="E10693" s="4">
        <v>45401</v>
      </c>
      <c r="F10693" s="5">
        <v>9.9248015735047268</v>
      </c>
      <c r="G10693" s="5">
        <f>'PG facts'!F64</f>
        <v>2</v>
      </c>
      <c r="H10693" s="5">
        <f t="shared" si="332"/>
        <v>98.501686273441905</v>
      </c>
      <c r="I10693" s="5">
        <f t="shared" si="333"/>
        <v>19.849603147009454</v>
      </c>
    </row>
    <row r="10694" spans="1:9" ht="25" customHeight="1">
      <c r="A10694" s="1"/>
      <c r="B10694" s="1">
        <v>460</v>
      </c>
      <c r="C10694" s="13" t="s">
        <v>50</v>
      </c>
      <c r="D10694" s="4">
        <v>45473</v>
      </c>
      <c r="E10694" s="4">
        <v>45503</v>
      </c>
      <c r="F10694" s="5">
        <v>2.2273073989321102</v>
      </c>
      <c r="G10694" s="5">
        <f>'PG facts'!F71</f>
        <v>4</v>
      </c>
      <c r="H10694" s="5">
        <f t="shared" ref="H10694:H10757" si="334">F10694^2</f>
        <v>4.9608982493377223</v>
      </c>
      <c r="I10694" s="5">
        <f t="shared" ref="I10694:I10757" si="335">F10694*G10694</f>
        <v>8.9092295957284406</v>
      </c>
    </row>
    <row r="10695" spans="1:9" ht="25" customHeight="1">
      <c r="A10695" s="1"/>
      <c r="B10695" s="1">
        <v>460</v>
      </c>
      <c r="C10695" s="13" t="s">
        <v>50</v>
      </c>
      <c r="D10695" s="4">
        <v>45565</v>
      </c>
      <c r="E10695" s="4">
        <v>45583</v>
      </c>
      <c r="F10695" s="5">
        <v>0.79927457652468892</v>
      </c>
      <c r="G10695" s="5">
        <f>'PG facts'!F78</f>
        <v>4</v>
      </c>
      <c r="H10695" s="5">
        <f t="shared" si="334"/>
        <v>0.63883984867872079</v>
      </c>
      <c r="I10695" s="5">
        <f t="shared" si="335"/>
        <v>3.1970983060987557</v>
      </c>
    </row>
    <row r="10696" spans="1:9" ht="25" customHeight="1">
      <c r="A10696" s="1"/>
      <c r="B10696" s="1">
        <v>460</v>
      </c>
      <c r="C10696" s="13" t="s">
        <v>50</v>
      </c>
      <c r="D10696" s="4">
        <v>45657</v>
      </c>
      <c r="E10696" s="4">
        <v>45679</v>
      </c>
      <c r="F10696" s="5">
        <v>5.5874231845522981</v>
      </c>
      <c r="G10696" s="5">
        <f>'PG facts'!F85</f>
        <v>3</v>
      </c>
      <c r="H10696" s="5">
        <f t="shared" si="334"/>
        <v>31.219297843272546</v>
      </c>
      <c r="I10696" s="5">
        <f t="shared" si="335"/>
        <v>16.762269553656893</v>
      </c>
    </row>
    <row r="10697" spans="1:9" ht="25" customHeight="1">
      <c r="A10697" s="1"/>
      <c r="B10697" s="1">
        <v>460</v>
      </c>
      <c r="C10697" s="13" t="s">
        <v>50</v>
      </c>
      <c r="D10697" s="4">
        <v>45747</v>
      </c>
      <c r="E10697" s="4">
        <v>45771</v>
      </c>
      <c r="F10697" s="5">
        <v>3.121328778759791</v>
      </c>
      <c r="G10697" s="5">
        <f>'PG facts'!F92</f>
        <v>4</v>
      </c>
      <c r="H10697" s="5">
        <f t="shared" si="334"/>
        <v>9.7426933451140876</v>
      </c>
      <c r="I10697" s="5">
        <f t="shared" si="335"/>
        <v>12.485315115039164</v>
      </c>
    </row>
    <row r="10698" spans="1:9" ht="25" customHeight="1">
      <c r="A10698" s="1"/>
      <c r="B10698" s="1">
        <v>460</v>
      </c>
      <c r="C10698" s="13" t="s">
        <v>50</v>
      </c>
      <c r="D10698" s="4">
        <v>45838</v>
      </c>
      <c r="E10698" s="4">
        <v>45867</v>
      </c>
      <c r="F10698" s="5">
        <v>7.5996119982092214</v>
      </c>
      <c r="G10698" s="5">
        <f>'PG facts'!F99</f>
        <v>2</v>
      </c>
      <c r="H10698" s="5">
        <f t="shared" si="334"/>
        <v>57.754102523325557</v>
      </c>
      <c r="I10698" s="5">
        <f t="shared" si="335"/>
        <v>15.199223996418443</v>
      </c>
    </row>
    <row r="10699" spans="1:9" ht="25" customHeight="1">
      <c r="A10699" s="1"/>
      <c r="B10699" s="1">
        <v>460</v>
      </c>
      <c r="C10699" s="13" t="s">
        <v>50</v>
      </c>
      <c r="D10699" s="4">
        <v>45930</v>
      </c>
      <c r="E10699" s="4">
        <v>45954</v>
      </c>
      <c r="F10699" s="5">
        <v>8.972706279503285</v>
      </c>
      <c r="G10699" s="5">
        <f>'PG facts'!F106</f>
        <v>1</v>
      </c>
      <c r="H10699" s="5">
        <f t="shared" si="334"/>
        <v>80.509457978237677</v>
      </c>
      <c r="I10699" s="5">
        <f t="shared" si="335"/>
        <v>8.972706279503285</v>
      </c>
    </row>
    <row r="10700" spans="1:9" ht="25" customHeight="1">
      <c r="A10700" s="1"/>
      <c r="B10700" s="1">
        <v>460</v>
      </c>
      <c r="C10700" s="13" t="s">
        <v>50</v>
      </c>
      <c r="D10700" s="4">
        <v>46022</v>
      </c>
      <c r="E10700" s="4">
        <v>46045</v>
      </c>
      <c r="F10700" s="5">
        <v>6.4839354424026885</v>
      </c>
      <c r="G10700" s="5">
        <f>'PG facts'!F113</f>
        <v>3</v>
      </c>
      <c r="H10700" s="5">
        <f t="shared" si="334"/>
        <v>42.041418821245749</v>
      </c>
      <c r="I10700" s="5">
        <f t="shared" si="335"/>
        <v>19.451806327208065</v>
      </c>
    </row>
    <row r="10701" spans="1:9" ht="25" customHeight="1">
      <c r="A10701" s="1"/>
      <c r="B10701" s="1">
        <v>461</v>
      </c>
      <c r="C10701" s="13" t="s">
        <v>47</v>
      </c>
      <c r="D10701" s="4">
        <v>44651</v>
      </c>
      <c r="E10701" s="4">
        <v>44671</v>
      </c>
      <c r="F10701" s="5">
        <v>6.658436933295464</v>
      </c>
      <c r="G10701" s="5">
        <f>'PG facts'!F8</f>
        <v>16</v>
      </c>
      <c r="H10701" s="5">
        <f t="shared" si="334"/>
        <v>44.334782394673105</v>
      </c>
      <c r="I10701" s="5">
        <f t="shared" si="335"/>
        <v>106.53499093272742</v>
      </c>
    </row>
    <row r="10702" spans="1:9" ht="25" customHeight="1">
      <c r="A10702" s="1"/>
      <c r="B10702" s="1">
        <v>461</v>
      </c>
      <c r="C10702" s="13" t="s">
        <v>47</v>
      </c>
      <c r="D10702" s="4">
        <v>44742</v>
      </c>
      <c r="E10702" s="4">
        <v>44771</v>
      </c>
      <c r="F10702" s="5">
        <v>3.235995481738696</v>
      </c>
      <c r="G10702" s="5">
        <f>'PG facts'!F15</f>
        <v>9</v>
      </c>
      <c r="H10702" s="5">
        <f t="shared" si="334"/>
        <v>10.471666757833255</v>
      </c>
      <c r="I10702" s="5">
        <f t="shared" si="335"/>
        <v>29.123959335648266</v>
      </c>
    </row>
    <row r="10703" spans="1:9" ht="25" customHeight="1">
      <c r="A10703" s="1"/>
      <c r="B10703" s="1">
        <v>461</v>
      </c>
      <c r="C10703" s="13" t="s">
        <v>47</v>
      </c>
      <c r="D10703" s="4">
        <v>44834</v>
      </c>
      <c r="E10703" s="4">
        <v>44853</v>
      </c>
      <c r="F10703" s="5">
        <v>3.5533938473930382</v>
      </c>
      <c r="G10703" s="5">
        <f>'PG facts'!F22</f>
        <v>8</v>
      </c>
      <c r="H10703" s="5">
        <f t="shared" si="334"/>
        <v>12.626607834690699</v>
      </c>
      <c r="I10703" s="5">
        <f t="shared" si="335"/>
        <v>28.427150779144306</v>
      </c>
    </row>
    <row r="10704" spans="1:9" ht="25" customHeight="1">
      <c r="A10704" s="1"/>
      <c r="B10704" s="1">
        <v>461</v>
      </c>
      <c r="C10704" s="13" t="s">
        <v>47</v>
      </c>
      <c r="D10704" s="4">
        <v>44926</v>
      </c>
      <c r="E10704" s="4">
        <v>44945</v>
      </c>
      <c r="F10704" s="5">
        <v>3.8028851607049052</v>
      </c>
      <c r="G10704" s="5">
        <f>'PG facts'!F29</f>
        <v>8</v>
      </c>
      <c r="H10704" s="5">
        <f t="shared" si="334"/>
        <v>14.461935545509572</v>
      </c>
      <c r="I10704" s="5">
        <f t="shared" si="335"/>
        <v>30.423081285639242</v>
      </c>
    </row>
    <row r="10705" spans="1:9" ht="25" customHeight="1">
      <c r="A10705" s="1"/>
      <c r="B10705" s="1">
        <v>461</v>
      </c>
      <c r="C10705" s="13" t="s">
        <v>47</v>
      </c>
      <c r="D10705" s="4">
        <v>45016</v>
      </c>
      <c r="E10705" s="4">
        <v>45037</v>
      </c>
      <c r="F10705" s="5">
        <v>7.4226951952720999</v>
      </c>
      <c r="G10705" s="5">
        <f>'PG facts'!F36</f>
        <v>9</v>
      </c>
      <c r="H10705" s="5">
        <f t="shared" si="334"/>
        <v>55.09640396191552</v>
      </c>
      <c r="I10705" s="5">
        <f t="shared" si="335"/>
        <v>66.804256757448897</v>
      </c>
    </row>
    <row r="10706" spans="1:9" ht="25" customHeight="1">
      <c r="A10706" s="1"/>
      <c r="B10706" s="1">
        <v>461</v>
      </c>
      <c r="C10706" s="13" t="s">
        <v>47</v>
      </c>
      <c r="D10706" s="4">
        <v>45107</v>
      </c>
      <c r="E10706" s="4">
        <v>45135</v>
      </c>
      <c r="F10706" s="5">
        <v>8.3743642737017066</v>
      </c>
      <c r="G10706" s="5">
        <f>'PG facts'!F43</f>
        <v>5</v>
      </c>
      <c r="H10706" s="5">
        <f t="shared" si="334"/>
        <v>70.129976988651507</v>
      </c>
      <c r="I10706" s="5">
        <f t="shared" si="335"/>
        <v>41.871821368508535</v>
      </c>
    </row>
    <row r="10707" spans="1:9" ht="25" customHeight="1">
      <c r="A10707" s="1"/>
      <c r="B10707" s="1">
        <v>461</v>
      </c>
      <c r="C10707" s="13" t="s">
        <v>47</v>
      </c>
      <c r="D10707" s="4">
        <v>45199</v>
      </c>
      <c r="E10707" s="4">
        <v>45217</v>
      </c>
      <c r="F10707" s="5">
        <v>7.2648038453100305</v>
      </c>
      <c r="G10707" s="5">
        <f>'PG facts'!F50</f>
        <v>10</v>
      </c>
      <c r="H10707" s="5">
        <f t="shared" si="334"/>
        <v>52.777374910831405</v>
      </c>
      <c r="I10707" s="5">
        <f t="shared" si="335"/>
        <v>72.648038453100298</v>
      </c>
    </row>
    <row r="10708" spans="1:9" ht="25" customHeight="1">
      <c r="A10708" s="1"/>
      <c r="B10708" s="1">
        <v>461</v>
      </c>
      <c r="C10708" s="13" t="s">
        <v>47</v>
      </c>
      <c r="D10708" s="4">
        <v>45291</v>
      </c>
      <c r="E10708" s="4">
        <v>45314</v>
      </c>
      <c r="F10708" s="5">
        <v>9.9248015735047268</v>
      </c>
      <c r="G10708" s="5">
        <f>'PG facts'!F57</f>
        <v>2</v>
      </c>
      <c r="H10708" s="5">
        <f t="shared" si="334"/>
        <v>98.501686273441905</v>
      </c>
      <c r="I10708" s="5">
        <f t="shared" si="335"/>
        <v>19.849603147009454</v>
      </c>
    </row>
    <row r="10709" spans="1:9" ht="25" customHeight="1">
      <c r="A10709" s="1"/>
      <c r="B10709" s="1">
        <v>461</v>
      </c>
      <c r="C10709" s="13" t="s">
        <v>47</v>
      </c>
      <c r="D10709" s="4">
        <v>45382</v>
      </c>
      <c r="E10709" s="4">
        <v>45401</v>
      </c>
      <c r="F10709" s="5">
        <v>2.2273073989321102</v>
      </c>
      <c r="G10709" s="5">
        <f>'PG facts'!F64</f>
        <v>2</v>
      </c>
      <c r="H10709" s="5">
        <f t="shared" si="334"/>
        <v>4.9608982493377223</v>
      </c>
      <c r="I10709" s="5">
        <f t="shared" si="335"/>
        <v>4.4546147978642203</v>
      </c>
    </row>
    <row r="10710" spans="1:9" ht="25" customHeight="1">
      <c r="A10710" s="1"/>
      <c r="B10710" s="1">
        <v>461</v>
      </c>
      <c r="C10710" s="13" t="s">
        <v>47</v>
      </c>
      <c r="D10710" s="4">
        <v>45473</v>
      </c>
      <c r="E10710" s="4">
        <v>45503</v>
      </c>
      <c r="F10710" s="5">
        <v>0.79927457652468892</v>
      </c>
      <c r="G10710" s="5">
        <f>'PG facts'!F71</f>
        <v>4</v>
      </c>
      <c r="H10710" s="5">
        <f t="shared" si="334"/>
        <v>0.63883984867872079</v>
      </c>
      <c r="I10710" s="5">
        <f t="shared" si="335"/>
        <v>3.1970983060987557</v>
      </c>
    </row>
    <row r="10711" spans="1:9" ht="25" customHeight="1">
      <c r="A10711" s="1"/>
      <c r="B10711" s="1">
        <v>461</v>
      </c>
      <c r="C10711" s="13" t="s">
        <v>47</v>
      </c>
      <c r="D10711" s="4">
        <v>45565</v>
      </c>
      <c r="E10711" s="4">
        <v>45583</v>
      </c>
      <c r="F10711" s="5">
        <v>5.5874231845522981</v>
      </c>
      <c r="G10711" s="5">
        <f>'PG facts'!F78</f>
        <v>4</v>
      </c>
      <c r="H10711" s="5">
        <f t="shared" si="334"/>
        <v>31.219297843272546</v>
      </c>
      <c r="I10711" s="5">
        <f t="shared" si="335"/>
        <v>22.349692738209193</v>
      </c>
    </row>
    <row r="10712" spans="1:9" ht="25" customHeight="1">
      <c r="A10712" s="1"/>
      <c r="B10712" s="1">
        <v>461</v>
      </c>
      <c r="C10712" s="13" t="s">
        <v>47</v>
      </c>
      <c r="D10712" s="4">
        <v>45657</v>
      </c>
      <c r="E10712" s="4">
        <v>45679</v>
      </c>
      <c r="F10712" s="5">
        <v>3.121328778759791</v>
      </c>
      <c r="G10712" s="5">
        <f>'PG facts'!F85</f>
        <v>3</v>
      </c>
      <c r="H10712" s="5">
        <f t="shared" si="334"/>
        <v>9.7426933451140876</v>
      </c>
      <c r="I10712" s="5">
        <f t="shared" si="335"/>
        <v>9.3639863362793729</v>
      </c>
    </row>
    <row r="10713" spans="1:9" ht="25" customHeight="1">
      <c r="A10713" s="1"/>
      <c r="B10713" s="1">
        <v>461</v>
      </c>
      <c r="C10713" s="13" t="s">
        <v>47</v>
      </c>
      <c r="D10713" s="4">
        <v>45747</v>
      </c>
      <c r="E10713" s="4">
        <v>45771</v>
      </c>
      <c r="F10713" s="5">
        <v>7.8355842411580445</v>
      </c>
      <c r="G10713" s="5">
        <f>'PG facts'!F92</f>
        <v>4</v>
      </c>
      <c r="H10713" s="5">
        <f t="shared" si="334"/>
        <v>61.396380400284286</v>
      </c>
      <c r="I10713" s="5">
        <f t="shared" si="335"/>
        <v>31.342336964632178</v>
      </c>
    </row>
    <row r="10714" spans="1:9" ht="25" customHeight="1">
      <c r="A10714" s="1"/>
      <c r="B10714" s="1">
        <v>461</v>
      </c>
      <c r="C10714" s="13" t="s">
        <v>47</v>
      </c>
      <c r="D10714" s="4">
        <v>45838</v>
      </c>
      <c r="E10714" s="4">
        <v>45867</v>
      </c>
      <c r="F10714" s="5">
        <v>8.972706279503285</v>
      </c>
      <c r="G10714" s="5">
        <f>'PG facts'!F99</f>
        <v>2</v>
      </c>
      <c r="H10714" s="5">
        <f t="shared" si="334"/>
        <v>80.509457978237677</v>
      </c>
      <c r="I10714" s="5">
        <f t="shared" si="335"/>
        <v>17.94541255900657</v>
      </c>
    </row>
    <row r="10715" spans="1:9" ht="25" customHeight="1">
      <c r="A10715" s="1"/>
      <c r="B10715" s="1">
        <v>461</v>
      </c>
      <c r="C10715" s="13" t="s">
        <v>47</v>
      </c>
      <c r="D10715" s="4">
        <v>45930</v>
      </c>
      <c r="E10715" s="4">
        <v>45954</v>
      </c>
      <c r="F10715" s="5">
        <v>6.4839354424026885</v>
      </c>
      <c r="G10715" s="5">
        <f>'PG facts'!F106</f>
        <v>1</v>
      </c>
      <c r="H10715" s="5">
        <f t="shared" si="334"/>
        <v>42.041418821245749</v>
      </c>
      <c r="I10715" s="5">
        <f t="shared" si="335"/>
        <v>6.4839354424026885</v>
      </c>
    </row>
    <row r="10716" spans="1:9" ht="25" customHeight="1">
      <c r="A10716" s="1"/>
      <c r="B10716" s="1">
        <v>461</v>
      </c>
      <c r="C10716" s="13" t="s">
        <v>47</v>
      </c>
      <c r="D10716" s="4">
        <v>46022</v>
      </c>
      <c r="E10716" s="4">
        <v>46045</v>
      </c>
      <c r="F10716" s="5">
        <v>5.8582795849691616</v>
      </c>
      <c r="G10716" s="5">
        <f>'PG facts'!F113</f>
        <v>3</v>
      </c>
      <c r="H10716" s="5">
        <f t="shared" si="334"/>
        <v>34.319439695666453</v>
      </c>
      <c r="I10716" s="5">
        <f t="shared" si="335"/>
        <v>17.574838754907486</v>
      </c>
    </row>
    <row r="10717" spans="1:9" ht="25" customHeight="1">
      <c r="A10717" s="1"/>
      <c r="B10717" s="1">
        <v>461</v>
      </c>
      <c r="C10717" s="13" t="s">
        <v>50</v>
      </c>
      <c r="D10717" s="4">
        <v>44742</v>
      </c>
      <c r="E10717" s="4">
        <v>44771</v>
      </c>
      <c r="F10717" s="5">
        <v>6.658436933295464</v>
      </c>
      <c r="G10717" s="5">
        <f>'PG facts'!F15</f>
        <v>9</v>
      </c>
      <c r="H10717" s="5">
        <f t="shared" si="334"/>
        <v>44.334782394673105</v>
      </c>
      <c r="I10717" s="5">
        <f t="shared" si="335"/>
        <v>59.925932399659175</v>
      </c>
    </row>
    <row r="10718" spans="1:9" ht="25" customHeight="1">
      <c r="A10718" s="1"/>
      <c r="B10718" s="1">
        <v>461</v>
      </c>
      <c r="C10718" s="13" t="s">
        <v>50</v>
      </c>
      <c r="D10718" s="4">
        <v>44834</v>
      </c>
      <c r="E10718" s="4">
        <v>44853</v>
      </c>
      <c r="F10718" s="5">
        <v>3.235995481738696</v>
      </c>
      <c r="G10718" s="5">
        <f>'PG facts'!F22</f>
        <v>8</v>
      </c>
      <c r="H10718" s="5">
        <f t="shared" si="334"/>
        <v>10.471666757833255</v>
      </c>
      <c r="I10718" s="5">
        <f t="shared" si="335"/>
        <v>25.887963853909568</v>
      </c>
    </row>
    <row r="10719" spans="1:9" ht="25" customHeight="1">
      <c r="A10719" s="1"/>
      <c r="B10719" s="1">
        <v>461</v>
      </c>
      <c r="C10719" s="13" t="s">
        <v>50</v>
      </c>
      <c r="D10719" s="4">
        <v>44926</v>
      </c>
      <c r="E10719" s="4">
        <v>44945</v>
      </c>
      <c r="F10719" s="5">
        <v>3.5533938473930382</v>
      </c>
      <c r="G10719" s="5">
        <f>'PG facts'!F29</f>
        <v>8</v>
      </c>
      <c r="H10719" s="5">
        <f t="shared" si="334"/>
        <v>12.626607834690699</v>
      </c>
      <c r="I10719" s="5">
        <f t="shared" si="335"/>
        <v>28.427150779144306</v>
      </c>
    </row>
    <row r="10720" spans="1:9" ht="25" customHeight="1">
      <c r="A10720" s="1"/>
      <c r="B10720" s="1">
        <v>461</v>
      </c>
      <c r="C10720" s="13" t="s">
        <v>50</v>
      </c>
      <c r="D10720" s="4">
        <v>45016</v>
      </c>
      <c r="E10720" s="4">
        <v>45037</v>
      </c>
      <c r="F10720" s="5">
        <v>3.8028851607049052</v>
      </c>
      <c r="G10720" s="5">
        <f>'PG facts'!F36</f>
        <v>9</v>
      </c>
      <c r="H10720" s="5">
        <f t="shared" si="334"/>
        <v>14.461935545509572</v>
      </c>
      <c r="I10720" s="5">
        <f t="shared" si="335"/>
        <v>34.225966446344145</v>
      </c>
    </row>
    <row r="10721" spans="1:9" ht="25" customHeight="1">
      <c r="A10721" s="1"/>
      <c r="B10721" s="1">
        <v>461</v>
      </c>
      <c r="C10721" s="13" t="s">
        <v>50</v>
      </c>
      <c r="D10721" s="4">
        <v>45107</v>
      </c>
      <c r="E10721" s="4">
        <v>45135</v>
      </c>
      <c r="F10721" s="5">
        <v>7.4226951952720999</v>
      </c>
      <c r="G10721" s="5">
        <f>'PG facts'!F43</f>
        <v>5</v>
      </c>
      <c r="H10721" s="5">
        <f t="shared" si="334"/>
        <v>55.09640396191552</v>
      </c>
      <c r="I10721" s="5">
        <f t="shared" si="335"/>
        <v>37.113475976360498</v>
      </c>
    </row>
    <row r="10722" spans="1:9" ht="25" customHeight="1">
      <c r="A10722" s="1"/>
      <c r="B10722" s="1">
        <v>461</v>
      </c>
      <c r="C10722" s="13" t="s">
        <v>50</v>
      </c>
      <c r="D10722" s="4">
        <v>45199</v>
      </c>
      <c r="E10722" s="4">
        <v>45217</v>
      </c>
      <c r="F10722" s="5">
        <v>8.3743642737017066</v>
      </c>
      <c r="G10722" s="5">
        <f>'PG facts'!F50</f>
        <v>10</v>
      </c>
      <c r="H10722" s="5">
        <f t="shared" si="334"/>
        <v>70.129976988651507</v>
      </c>
      <c r="I10722" s="5">
        <f t="shared" si="335"/>
        <v>83.743642737017069</v>
      </c>
    </row>
    <row r="10723" spans="1:9" ht="25" customHeight="1">
      <c r="A10723" s="1"/>
      <c r="B10723" s="1">
        <v>461</v>
      </c>
      <c r="C10723" s="13" t="s">
        <v>50</v>
      </c>
      <c r="D10723" s="4">
        <v>45291</v>
      </c>
      <c r="E10723" s="4">
        <v>45314</v>
      </c>
      <c r="F10723" s="5">
        <v>7.2648038453100305</v>
      </c>
      <c r="G10723" s="5">
        <f>'PG facts'!F57</f>
        <v>2</v>
      </c>
      <c r="H10723" s="5">
        <f t="shared" si="334"/>
        <v>52.777374910831405</v>
      </c>
      <c r="I10723" s="5">
        <f t="shared" si="335"/>
        <v>14.529607690620061</v>
      </c>
    </row>
    <row r="10724" spans="1:9" ht="25" customHeight="1">
      <c r="A10724" s="1"/>
      <c r="B10724" s="1">
        <v>461</v>
      </c>
      <c r="C10724" s="13" t="s">
        <v>50</v>
      </c>
      <c r="D10724" s="4">
        <v>45382</v>
      </c>
      <c r="E10724" s="4">
        <v>45401</v>
      </c>
      <c r="F10724" s="5">
        <v>9.9248015735047268</v>
      </c>
      <c r="G10724" s="5">
        <f>'PG facts'!F64</f>
        <v>2</v>
      </c>
      <c r="H10724" s="5">
        <f t="shared" si="334"/>
        <v>98.501686273441905</v>
      </c>
      <c r="I10724" s="5">
        <f t="shared" si="335"/>
        <v>19.849603147009454</v>
      </c>
    </row>
    <row r="10725" spans="1:9" ht="25" customHeight="1">
      <c r="A10725" s="1"/>
      <c r="B10725" s="1">
        <v>461</v>
      </c>
      <c r="C10725" s="13" t="s">
        <v>50</v>
      </c>
      <c r="D10725" s="4">
        <v>45473</v>
      </c>
      <c r="E10725" s="4">
        <v>45503</v>
      </c>
      <c r="F10725" s="5">
        <v>2.2273073989321102</v>
      </c>
      <c r="G10725" s="5">
        <f>'PG facts'!F71</f>
        <v>4</v>
      </c>
      <c r="H10725" s="5">
        <f t="shared" si="334"/>
        <v>4.9608982493377223</v>
      </c>
      <c r="I10725" s="5">
        <f t="shared" si="335"/>
        <v>8.9092295957284406</v>
      </c>
    </row>
    <row r="10726" spans="1:9" ht="25" customHeight="1">
      <c r="A10726" s="1"/>
      <c r="B10726" s="1">
        <v>461</v>
      </c>
      <c r="C10726" s="13" t="s">
        <v>50</v>
      </c>
      <c r="D10726" s="4">
        <v>45565</v>
      </c>
      <c r="E10726" s="4">
        <v>45583</v>
      </c>
      <c r="F10726" s="5">
        <v>0.79927457652468892</v>
      </c>
      <c r="G10726" s="5">
        <f>'PG facts'!F78</f>
        <v>4</v>
      </c>
      <c r="H10726" s="5">
        <f t="shared" si="334"/>
        <v>0.63883984867872079</v>
      </c>
      <c r="I10726" s="5">
        <f t="shared" si="335"/>
        <v>3.1970983060987557</v>
      </c>
    </row>
    <row r="10727" spans="1:9" ht="25" customHeight="1">
      <c r="A10727" s="1"/>
      <c r="B10727" s="1">
        <v>461</v>
      </c>
      <c r="C10727" s="13" t="s">
        <v>50</v>
      </c>
      <c r="D10727" s="4">
        <v>45657</v>
      </c>
      <c r="E10727" s="4">
        <v>45679</v>
      </c>
      <c r="F10727" s="5">
        <v>5.5874231845522981</v>
      </c>
      <c r="G10727" s="5">
        <f>'PG facts'!F85</f>
        <v>3</v>
      </c>
      <c r="H10727" s="5">
        <f t="shared" si="334"/>
        <v>31.219297843272546</v>
      </c>
      <c r="I10727" s="5">
        <f t="shared" si="335"/>
        <v>16.762269553656893</v>
      </c>
    </row>
    <row r="10728" spans="1:9" ht="25" customHeight="1">
      <c r="A10728" s="1"/>
      <c r="B10728" s="1">
        <v>461</v>
      </c>
      <c r="C10728" s="13" t="s">
        <v>50</v>
      </c>
      <c r="D10728" s="4">
        <v>45747</v>
      </c>
      <c r="E10728" s="4">
        <v>45771</v>
      </c>
      <c r="F10728" s="5">
        <v>3.121328778759791</v>
      </c>
      <c r="G10728" s="5">
        <f>'PG facts'!F92</f>
        <v>4</v>
      </c>
      <c r="H10728" s="5">
        <f t="shared" si="334"/>
        <v>9.7426933451140876</v>
      </c>
      <c r="I10728" s="5">
        <f t="shared" si="335"/>
        <v>12.485315115039164</v>
      </c>
    </row>
    <row r="10729" spans="1:9" ht="25" customHeight="1">
      <c r="A10729" s="1"/>
      <c r="B10729" s="1">
        <v>461</v>
      </c>
      <c r="C10729" s="13" t="s">
        <v>50</v>
      </c>
      <c r="D10729" s="4">
        <v>45838</v>
      </c>
      <c r="E10729" s="4">
        <v>45867</v>
      </c>
      <c r="F10729" s="5">
        <v>7.8355842411580445</v>
      </c>
      <c r="G10729" s="5">
        <f>'PG facts'!F99</f>
        <v>2</v>
      </c>
      <c r="H10729" s="5">
        <f t="shared" si="334"/>
        <v>61.396380400284286</v>
      </c>
      <c r="I10729" s="5">
        <f t="shared" si="335"/>
        <v>15.671168482316089</v>
      </c>
    </row>
    <row r="10730" spans="1:9" ht="25" customHeight="1">
      <c r="A10730" s="1"/>
      <c r="B10730" s="1">
        <v>461</v>
      </c>
      <c r="C10730" s="13" t="s">
        <v>50</v>
      </c>
      <c r="D10730" s="4">
        <v>45930</v>
      </c>
      <c r="E10730" s="4">
        <v>45954</v>
      </c>
      <c r="F10730" s="5">
        <v>8.972706279503285</v>
      </c>
      <c r="G10730" s="5">
        <f>'PG facts'!F106</f>
        <v>1</v>
      </c>
      <c r="H10730" s="5">
        <f t="shared" si="334"/>
        <v>80.509457978237677</v>
      </c>
      <c r="I10730" s="5">
        <f t="shared" si="335"/>
        <v>8.972706279503285</v>
      </c>
    </row>
    <row r="10731" spans="1:9" ht="25" customHeight="1">
      <c r="A10731" s="1"/>
      <c r="B10731" s="1">
        <v>461</v>
      </c>
      <c r="C10731" s="13" t="s">
        <v>50</v>
      </c>
      <c r="D10731" s="4">
        <v>46022</v>
      </c>
      <c r="E10731" s="4">
        <v>46045</v>
      </c>
      <c r="F10731" s="5">
        <v>6.4839354424026885</v>
      </c>
      <c r="G10731" s="5">
        <f>'PG facts'!F113</f>
        <v>3</v>
      </c>
      <c r="H10731" s="5">
        <f t="shared" si="334"/>
        <v>42.041418821245749</v>
      </c>
      <c r="I10731" s="5">
        <f t="shared" si="335"/>
        <v>19.451806327208065</v>
      </c>
    </row>
    <row r="10732" spans="1:9" ht="25" customHeight="1">
      <c r="A10732" s="1"/>
      <c r="B10732" s="1">
        <v>462</v>
      </c>
      <c r="C10732" s="13" t="s">
        <v>47</v>
      </c>
      <c r="D10732" s="4">
        <v>44651</v>
      </c>
      <c r="E10732" s="4">
        <v>44671</v>
      </c>
      <c r="F10732" s="5">
        <v>6.658436933295464</v>
      </c>
      <c r="G10732" s="5">
        <f>'PG facts'!F8</f>
        <v>16</v>
      </c>
      <c r="H10732" s="5">
        <f t="shared" si="334"/>
        <v>44.334782394673105</v>
      </c>
      <c r="I10732" s="5">
        <f t="shared" si="335"/>
        <v>106.53499093272742</v>
      </c>
    </row>
    <row r="10733" spans="1:9" ht="25" customHeight="1">
      <c r="A10733" s="1"/>
      <c r="B10733" s="1">
        <v>462</v>
      </c>
      <c r="C10733" s="13" t="s">
        <v>47</v>
      </c>
      <c r="D10733" s="4">
        <v>44742</v>
      </c>
      <c r="E10733" s="4">
        <v>44771</v>
      </c>
      <c r="F10733" s="5">
        <v>3.235995481738696</v>
      </c>
      <c r="G10733" s="5">
        <f>'PG facts'!F15</f>
        <v>9</v>
      </c>
      <c r="H10733" s="5">
        <f t="shared" si="334"/>
        <v>10.471666757833255</v>
      </c>
      <c r="I10733" s="5">
        <f t="shared" si="335"/>
        <v>29.123959335648266</v>
      </c>
    </row>
    <row r="10734" spans="1:9" ht="25" customHeight="1">
      <c r="A10734" s="1"/>
      <c r="B10734" s="1">
        <v>462</v>
      </c>
      <c r="C10734" s="13" t="s">
        <v>47</v>
      </c>
      <c r="D10734" s="4">
        <v>44834</v>
      </c>
      <c r="E10734" s="4">
        <v>44853</v>
      </c>
      <c r="F10734" s="5">
        <v>3.5533938473930382</v>
      </c>
      <c r="G10734" s="5">
        <f>'PG facts'!F22</f>
        <v>8</v>
      </c>
      <c r="H10734" s="5">
        <f t="shared" si="334"/>
        <v>12.626607834690699</v>
      </c>
      <c r="I10734" s="5">
        <f t="shared" si="335"/>
        <v>28.427150779144306</v>
      </c>
    </row>
    <row r="10735" spans="1:9" ht="25" customHeight="1">
      <c r="A10735" s="1"/>
      <c r="B10735" s="1">
        <v>462</v>
      </c>
      <c r="C10735" s="13" t="s">
        <v>47</v>
      </c>
      <c r="D10735" s="4">
        <v>44926</v>
      </c>
      <c r="E10735" s="4">
        <v>44945</v>
      </c>
      <c r="F10735" s="5">
        <v>3.8028851607049052</v>
      </c>
      <c r="G10735" s="5">
        <f>'PG facts'!F29</f>
        <v>8</v>
      </c>
      <c r="H10735" s="5">
        <f t="shared" si="334"/>
        <v>14.461935545509572</v>
      </c>
      <c r="I10735" s="5">
        <f t="shared" si="335"/>
        <v>30.423081285639242</v>
      </c>
    </row>
    <row r="10736" spans="1:9" ht="25" customHeight="1">
      <c r="A10736" s="1"/>
      <c r="B10736" s="1">
        <v>462</v>
      </c>
      <c r="C10736" s="13" t="s">
        <v>47</v>
      </c>
      <c r="D10736" s="4">
        <v>45016</v>
      </c>
      <c r="E10736" s="4">
        <v>45037</v>
      </c>
      <c r="F10736" s="5">
        <v>7.4226951952720999</v>
      </c>
      <c r="G10736" s="5">
        <f>'PG facts'!F36</f>
        <v>9</v>
      </c>
      <c r="H10736" s="5">
        <f t="shared" si="334"/>
        <v>55.09640396191552</v>
      </c>
      <c r="I10736" s="5">
        <f t="shared" si="335"/>
        <v>66.804256757448897</v>
      </c>
    </row>
    <row r="10737" spans="1:9" ht="25" customHeight="1">
      <c r="A10737" s="1"/>
      <c r="B10737" s="1">
        <v>462</v>
      </c>
      <c r="C10737" s="13" t="s">
        <v>47</v>
      </c>
      <c r="D10737" s="4">
        <v>45107</v>
      </c>
      <c r="E10737" s="4">
        <v>45135</v>
      </c>
      <c r="F10737" s="5">
        <v>8.3743642737017066</v>
      </c>
      <c r="G10737" s="5">
        <f>'PG facts'!F43</f>
        <v>5</v>
      </c>
      <c r="H10737" s="5">
        <f t="shared" si="334"/>
        <v>70.129976988651507</v>
      </c>
      <c r="I10737" s="5">
        <f t="shared" si="335"/>
        <v>41.871821368508535</v>
      </c>
    </row>
    <row r="10738" spans="1:9" ht="25" customHeight="1">
      <c r="A10738" s="1"/>
      <c r="B10738" s="1">
        <v>462</v>
      </c>
      <c r="C10738" s="13" t="s">
        <v>47</v>
      </c>
      <c r="D10738" s="4">
        <v>45199</v>
      </c>
      <c r="E10738" s="4">
        <v>45217</v>
      </c>
      <c r="F10738" s="5">
        <v>7.2648038453100305</v>
      </c>
      <c r="G10738" s="5">
        <f>'PG facts'!F50</f>
        <v>10</v>
      </c>
      <c r="H10738" s="5">
        <f t="shared" si="334"/>
        <v>52.777374910831405</v>
      </c>
      <c r="I10738" s="5">
        <f t="shared" si="335"/>
        <v>72.648038453100298</v>
      </c>
    </row>
    <row r="10739" spans="1:9" ht="25" customHeight="1">
      <c r="A10739" s="1"/>
      <c r="B10739" s="1">
        <v>462</v>
      </c>
      <c r="C10739" s="13" t="s">
        <v>47</v>
      </c>
      <c r="D10739" s="4">
        <v>45291</v>
      </c>
      <c r="E10739" s="4">
        <v>45314</v>
      </c>
      <c r="F10739" s="5">
        <v>9.9248015735047268</v>
      </c>
      <c r="G10739" s="5">
        <f>'PG facts'!F57</f>
        <v>2</v>
      </c>
      <c r="H10739" s="5">
        <f t="shared" si="334"/>
        <v>98.501686273441905</v>
      </c>
      <c r="I10739" s="5">
        <f t="shared" si="335"/>
        <v>19.849603147009454</v>
      </c>
    </row>
    <row r="10740" spans="1:9" ht="25" customHeight="1">
      <c r="A10740" s="1"/>
      <c r="B10740" s="1">
        <v>462</v>
      </c>
      <c r="C10740" s="13" t="s">
        <v>47</v>
      </c>
      <c r="D10740" s="4">
        <v>45382</v>
      </c>
      <c r="E10740" s="4">
        <v>45401</v>
      </c>
      <c r="F10740" s="5">
        <v>2.2273073989321102</v>
      </c>
      <c r="G10740" s="5">
        <f>'PG facts'!F64</f>
        <v>2</v>
      </c>
      <c r="H10740" s="5">
        <f t="shared" si="334"/>
        <v>4.9608982493377223</v>
      </c>
      <c r="I10740" s="5">
        <f t="shared" si="335"/>
        <v>4.4546147978642203</v>
      </c>
    </row>
    <row r="10741" spans="1:9" ht="25" customHeight="1">
      <c r="A10741" s="1"/>
      <c r="B10741" s="1">
        <v>462</v>
      </c>
      <c r="C10741" s="13" t="s">
        <v>47</v>
      </c>
      <c r="D10741" s="4">
        <v>45473</v>
      </c>
      <c r="E10741" s="4">
        <v>45503</v>
      </c>
      <c r="F10741" s="5">
        <v>0.79927457652468892</v>
      </c>
      <c r="G10741" s="5">
        <f>'PG facts'!F71</f>
        <v>4</v>
      </c>
      <c r="H10741" s="5">
        <f t="shared" si="334"/>
        <v>0.63883984867872079</v>
      </c>
      <c r="I10741" s="5">
        <f t="shared" si="335"/>
        <v>3.1970983060987557</v>
      </c>
    </row>
    <row r="10742" spans="1:9" ht="25" customHeight="1">
      <c r="A10742" s="1"/>
      <c r="B10742" s="1">
        <v>462</v>
      </c>
      <c r="C10742" s="13" t="s">
        <v>47</v>
      </c>
      <c r="D10742" s="4">
        <v>45565</v>
      </c>
      <c r="E10742" s="4">
        <v>45583</v>
      </c>
      <c r="F10742" s="5">
        <v>5.5874231845522981</v>
      </c>
      <c r="G10742" s="5">
        <f>'PG facts'!F78</f>
        <v>4</v>
      </c>
      <c r="H10742" s="5">
        <f t="shared" si="334"/>
        <v>31.219297843272546</v>
      </c>
      <c r="I10742" s="5">
        <f t="shared" si="335"/>
        <v>22.349692738209193</v>
      </c>
    </row>
    <row r="10743" spans="1:9" ht="25" customHeight="1">
      <c r="A10743" s="1"/>
      <c r="B10743" s="1">
        <v>462</v>
      </c>
      <c r="C10743" s="13" t="s">
        <v>47</v>
      </c>
      <c r="D10743" s="4">
        <v>45657</v>
      </c>
      <c r="E10743" s="4">
        <v>45679</v>
      </c>
      <c r="F10743" s="5">
        <v>3.121328778759791</v>
      </c>
      <c r="G10743" s="5">
        <f>'PG facts'!F85</f>
        <v>3</v>
      </c>
      <c r="H10743" s="5">
        <f t="shared" si="334"/>
        <v>9.7426933451140876</v>
      </c>
      <c r="I10743" s="5">
        <f t="shared" si="335"/>
        <v>9.3639863362793729</v>
      </c>
    </row>
    <row r="10744" spans="1:9" ht="25" customHeight="1">
      <c r="A10744" s="1"/>
      <c r="B10744" s="1">
        <v>462</v>
      </c>
      <c r="C10744" s="13" t="s">
        <v>47</v>
      </c>
      <c r="D10744" s="4">
        <v>45747</v>
      </c>
      <c r="E10744" s="4">
        <v>45771</v>
      </c>
      <c r="F10744" s="5">
        <v>8.094873899417987</v>
      </c>
      <c r="G10744" s="5">
        <f>'PG facts'!F92</f>
        <v>4</v>
      </c>
      <c r="H10744" s="5">
        <f t="shared" si="334"/>
        <v>65.526983447478571</v>
      </c>
      <c r="I10744" s="5">
        <f t="shared" si="335"/>
        <v>32.379495597671948</v>
      </c>
    </row>
    <row r="10745" spans="1:9" ht="25" customHeight="1">
      <c r="A10745" s="1"/>
      <c r="B10745" s="1">
        <v>462</v>
      </c>
      <c r="C10745" s="13" t="s">
        <v>47</v>
      </c>
      <c r="D10745" s="4">
        <v>45838</v>
      </c>
      <c r="E10745" s="4">
        <v>45867</v>
      </c>
      <c r="F10745" s="5">
        <v>8.972706279503285</v>
      </c>
      <c r="G10745" s="5">
        <f>'PG facts'!F99</f>
        <v>2</v>
      </c>
      <c r="H10745" s="5">
        <f t="shared" si="334"/>
        <v>80.509457978237677</v>
      </c>
      <c r="I10745" s="5">
        <f t="shared" si="335"/>
        <v>17.94541255900657</v>
      </c>
    </row>
    <row r="10746" spans="1:9" ht="25" customHeight="1">
      <c r="A10746" s="1"/>
      <c r="B10746" s="1">
        <v>462</v>
      </c>
      <c r="C10746" s="13" t="s">
        <v>47</v>
      </c>
      <c r="D10746" s="4">
        <v>45930</v>
      </c>
      <c r="E10746" s="4">
        <v>45954</v>
      </c>
      <c r="F10746" s="5">
        <v>6.4839354424026885</v>
      </c>
      <c r="G10746" s="5">
        <f>'PG facts'!F106</f>
        <v>1</v>
      </c>
      <c r="H10746" s="5">
        <f t="shared" si="334"/>
        <v>42.041418821245749</v>
      </c>
      <c r="I10746" s="5">
        <f t="shared" si="335"/>
        <v>6.4839354424026885</v>
      </c>
    </row>
    <row r="10747" spans="1:9" ht="25" customHeight="1">
      <c r="A10747" s="1"/>
      <c r="B10747" s="1">
        <v>462</v>
      </c>
      <c r="C10747" s="13" t="s">
        <v>47</v>
      </c>
      <c r="D10747" s="4">
        <v>46022</v>
      </c>
      <c r="E10747" s="4">
        <v>46045</v>
      </c>
      <c r="F10747" s="5">
        <v>5.8582795849691616</v>
      </c>
      <c r="G10747" s="5">
        <f>'PG facts'!F113</f>
        <v>3</v>
      </c>
      <c r="H10747" s="5">
        <f t="shared" si="334"/>
        <v>34.319439695666453</v>
      </c>
      <c r="I10747" s="5">
        <f t="shared" si="335"/>
        <v>17.574838754907486</v>
      </c>
    </row>
    <row r="10748" spans="1:9" ht="25" customHeight="1">
      <c r="A10748" s="1"/>
      <c r="B10748" s="1">
        <v>462</v>
      </c>
      <c r="C10748" s="13" t="s">
        <v>50</v>
      </c>
      <c r="D10748" s="4">
        <v>44742</v>
      </c>
      <c r="E10748" s="4">
        <v>44771</v>
      </c>
      <c r="F10748" s="5">
        <v>6.658436933295464</v>
      </c>
      <c r="G10748" s="5">
        <f>'PG facts'!F15</f>
        <v>9</v>
      </c>
      <c r="H10748" s="5">
        <f t="shared" si="334"/>
        <v>44.334782394673105</v>
      </c>
      <c r="I10748" s="5">
        <f t="shared" si="335"/>
        <v>59.925932399659175</v>
      </c>
    </row>
    <row r="10749" spans="1:9" ht="25" customHeight="1">
      <c r="A10749" s="1"/>
      <c r="B10749" s="1">
        <v>462</v>
      </c>
      <c r="C10749" s="13" t="s">
        <v>50</v>
      </c>
      <c r="D10749" s="4">
        <v>44834</v>
      </c>
      <c r="E10749" s="4">
        <v>44853</v>
      </c>
      <c r="F10749" s="5">
        <v>3.235995481738696</v>
      </c>
      <c r="G10749" s="5">
        <f>'PG facts'!F22</f>
        <v>8</v>
      </c>
      <c r="H10749" s="5">
        <f t="shared" si="334"/>
        <v>10.471666757833255</v>
      </c>
      <c r="I10749" s="5">
        <f t="shared" si="335"/>
        <v>25.887963853909568</v>
      </c>
    </row>
    <row r="10750" spans="1:9" ht="25" customHeight="1">
      <c r="A10750" s="1"/>
      <c r="B10750" s="1">
        <v>462</v>
      </c>
      <c r="C10750" s="13" t="s">
        <v>50</v>
      </c>
      <c r="D10750" s="4">
        <v>44926</v>
      </c>
      <c r="E10750" s="4">
        <v>44945</v>
      </c>
      <c r="F10750" s="5">
        <v>3.5533938473930382</v>
      </c>
      <c r="G10750" s="5">
        <f>'PG facts'!F29</f>
        <v>8</v>
      </c>
      <c r="H10750" s="5">
        <f t="shared" si="334"/>
        <v>12.626607834690699</v>
      </c>
      <c r="I10750" s="5">
        <f t="shared" si="335"/>
        <v>28.427150779144306</v>
      </c>
    </row>
    <row r="10751" spans="1:9" ht="25" customHeight="1">
      <c r="A10751" s="1"/>
      <c r="B10751" s="1">
        <v>462</v>
      </c>
      <c r="C10751" s="13" t="s">
        <v>50</v>
      </c>
      <c r="D10751" s="4">
        <v>45016</v>
      </c>
      <c r="E10751" s="4">
        <v>45037</v>
      </c>
      <c r="F10751" s="5">
        <v>3.8028851607049052</v>
      </c>
      <c r="G10751" s="5">
        <f>'PG facts'!F36</f>
        <v>9</v>
      </c>
      <c r="H10751" s="5">
        <f t="shared" si="334"/>
        <v>14.461935545509572</v>
      </c>
      <c r="I10751" s="5">
        <f t="shared" si="335"/>
        <v>34.225966446344145</v>
      </c>
    </row>
    <row r="10752" spans="1:9" ht="25" customHeight="1">
      <c r="A10752" s="1"/>
      <c r="B10752" s="1">
        <v>462</v>
      </c>
      <c r="C10752" s="13" t="s">
        <v>50</v>
      </c>
      <c r="D10752" s="4">
        <v>45107</v>
      </c>
      <c r="E10752" s="4">
        <v>45135</v>
      </c>
      <c r="F10752" s="5">
        <v>7.4226951952720999</v>
      </c>
      <c r="G10752" s="5">
        <f>'PG facts'!F43</f>
        <v>5</v>
      </c>
      <c r="H10752" s="5">
        <f t="shared" si="334"/>
        <v>55.09640396191552</v>
      </c>
      <c r="I10752" s="5">
        <f t="shared" si="335"/>
        <v>37.113475976360498</v>
      </c>
    </row>
    <row r="10753" spans="1:9" ht="25" customHeight="1">
      <c r="A10753" s="1"/>
      <c r="B10753" s="1">
        <v>462</v>
      </c>
      <c r="C10753" s="13" t="s">
        <v>50</v>
      </c>
      <c r="D10753" s="4">
        <v>45199</v>
      </c>
      <c r="E10753" s="4">
        <v>45217</v>
      </c>
      <c r="F10753" s="5">
        <v>8.3743642737017066</v>
      </c>
      <c r="G10753" s="5">
        <f>'PG facts'!F50</f>
        <v>10</v>
      </c>
      <c r="H10753" s="5">
        <f t="shared" si="334"/>
        <v>70.129976988651507</v>
      </c>
      <c r="I10753" s="5">
        <f t="shared" si="335"/>
        <v>83.743642737017069</v>
      </c>
    </row>
    <row r="10754" spans="1:9" ht="25" customHeight="1">
      <c r="A10754" s="1"/>
      <c r="B10754" s="1">
        <v>462</v>
      </c>
      <c r="C10754" s="13" t="s">
        <v>50</v>
      </c>
      <c r="D10754" s="4">
        <v>45291</v>
      </c>
      <c r="E10754" s="4">
        <v>45314</v>
      </c>
      <c r="F10754" s="5">
        <v>7.2648038453100305</v>
      </c>
      <c r="G10754" s="5">
        <f>'PG facts'!F57</f>
        <v>2</v>
      </c>
      <c r="H10754" s="5">
        <f t="shared" si="334"/>
        <v>52.777374910831405</v>
      </c>
      <c r="I10754" s="5">
        <f t="shared" si="335"/>
        <v>14.529607690620061</v>
      </c>
    </row>
    <row r="10755" spans="1:9" ht="25" customHeight="1">
      <c r="A10755" s="1"/>
      <c r="B10755" s="1">
        <v>462</v>
      </c>
      <c r="C10755" s="13" t="s">
        <v>50</v>
      </c>
      <c r="D10755" s="4">
        <v>45382</v>
      </c>
      <c r="E10755" s="4">
        <v>45401</v>
      </c>
      <c r="F10755" s="5">
        <v>9.9248015735047268</v>
      </c>
      <c r="G10755" s="5">
        <f>'PG facts'!F64</f>
        <v>2</v>
      </c>
      <c r="H10755" s="5">
        <f t="shared" si="334"/>
        <v>98.501686273441905</v>
      </c>
      <c r="I10755" s="5">
        <f t="shared" si="335"/>
        <v>19.849603147009454</v>
      </c>
    </row>
    <row r="10756" spans="1:9" ht="25" customHeight="1">
      <c r="A10756" s="1"/>
      <c r="B10756" s="1">
        <v>462</v>
      </c>
      <c r="C10756" s="13" t="s">
        <v>50</v>
      </c>
      <c r="D10756" s="4">
        <v>45473</v>
      </c>
      <c r="E10756" s="4">
        <v>45503</v>
      </c>
      <c r="F10756" s="5">
        <v>2.2273073989321102</v>
      </c>
      <c r="G10756" s="5">
        <f>'PG facts'!F71</f>
        <v>4</v>
      </c>
      <c r="H10756" s="5">
        <f t="shared" si="334"/>
        <v>4.9608982493377223</v>
      </c>
      <c r="I10756" s="5">
        <f t="shared" si="335"/>
        <v>8.9092295957284406</v>
      </c>
    </row>
    <row r="10757" spans="1:9" ht="25" customHeight="1">
      <c r="A10757" s="1"/>
      <c r="B10757" s="1">
        <v>462</v>
      </c>
      <c r="C10757" s="13" t="s">
        <v>50</v>
      </c>
      <c r="D10757" s="4">
        <v>45565</v>
      </c>
      <c r="E10757" s="4">
        <v>45583</v>
      </c>
      <c r="F10757" s="5">
        <v>0.79927457652468892</v>
      </c>
      <c r="G10757" s="5">
        <f>'PG facts'!F78</f>
        <v>4</v>
      </c>
      <c r="H10757" s="5">
        <f t="shared" si="334"/>
        <v>0.63883984867872079</v>
      </c>
      <c r="I10757" s="5">
        <f t="shared" si="335"/>
        <v>3.1970983060987557</v>
      </c>
    </row>
    <row r="10758" spans="1:9" ht="25" customHeight="1">
      <c r="A10758" s="1"/>
      <c r="B10758" s="1">
        <v>462</v>
      </c>
      <c r="C10758" s="13" t="s">
        <v>50</v>
      </c>
      <c r="D10758" s="4">
        <v>45657</v>
      </c>
      <c r="E10758" s="4">
        <v>45679</v>
      </c>
      <c r="F10758" s="5">
        <v>5.5874231845522981</v>
      </c>
      <c r="G10758" s="5">
        <f>'PG facts'!F85</f>
        <v>3</v>
      </c>
      <c r="H10758" s="5">
        <f t="shared" ref="H10758:H10821" si="336">F10758^2</f>
        <v>31.219297843272546</v>
      </c>
      <c r="I10758" s="5">
        <f t="shared" ref="I10758:I10821" si="337">F10758*G10758</f>
        <v>16.762269553656893</v>
      </c>
    </row>
    <row r="10759" spans="1:9" ht="25" customHeight="1">
      <c r="A10759" s="1"/>
      <c r="B10759" s="1">
        <v>462</v>
      </c>
      <c r="C10759" s="13" t="s">
        <v>50</v>
      </c>
      <c r="D10759" s="4">
        <v>45747</v>
      </c>
      <c r="E10759" s="4">
        <v>45771</v>
      </c>
      <c r="F10759" s="5">
        <v>3.121328778759791</v>
      </c>
      <c r="G10759" s="5">
        <f>'PG facts'!F92</f>
        <v>4</v>
      </c>
      <c r="H10759" s="5">
        <f t="shared" si="336"/>
        <v>9.7426933451140876</v>
      </c>
      <c r="I10759" s="5">
        <f t="shared" si="337"/>
        <v>12.485315115039164</v>
      </c>
    </row>
    <row r="10760" spans="1:9" ht="25" customHeight="1">
      <c r="A10760" s="1"/>
      <c r="B10760" s="1">
        <v>462</v>
      </c>
      <c r="C10760" s="13" t="s">
        <v>50</v>
      </c>
      <c r="D10760" s="4">
        <v>45838</v>
      </c>
      <c r="E10760" s="4">
        <v>45867</v>
      </c>
      <c r="F10760" s="5">
        <v>8.094873899417987</v>
      </c>
      <c r="G10760" s="5">
        <f>'PG facts'!F99</f>
        <v>2</v>
      </c>
      <c r="H10760" s="5">
        <f t="shared" si="336"/>
        <v>65.526983447478571</v>
      </c>
      <c r="I10760" s="5">
        <f t="shared" si="337"/>
        <v>16.189747798835974</v>
      </c>
    </row>
    <row r="10761" spans="1:9" ht="25" customHeight="1">
      <c r="A10761" s="1"/>
      <c r="B10761" s="1">
        <v>462</v>
      </c>
      <c r="C10761" s="13" t="s">
        <v>50</v>
      </c>
      <c r="D10761" s="4">
        <v>45930</v>
      </c>
      <c r="E10761" s="4">
        <v>45954</v>
      </c>
      <c r="F10761" s="5">
        <v>8.972706279503285</v>
      </c>
      <c r="G10761" s="5">
        <f>'PG facts'!F106</f>
        <v>1</v>
      </c>
      <c r="H10761" s="5">
        <f t="shared" si="336"/>
        <v>80.509457978237677</v>
      </c>
      <c r="I10761" s="5">
        <f t="shared" si="337"/>
        <v>8.972706279503285</v>
      </c>
    </row>
    <row r="10762" spans="1:9" ht="25" customHeight="1">
      <c r="A10762" s="1"/>
      <c r="B10762" s="1">
        <v>462</v>
      </c>
      <c r="C10762" s="13" t="s">
        <v>50</v>
      </c>
      <c r="D10762" s="4">
        <v>46022</v>
      </c>
      <c r="E10762" s="4">
        <v>46045</v>
      </c>
      <c r="F10762" s="5">
        <v>6.4839354424026885</v>
      </c>
      <c r="G10762" s="5">
        <f>'PG facts'!F113</f>
        <v>3</v>
      </c>
      <c r="H10762" s="5">
        <f t="shared" si="336"/>
        <v>42.041418821245749</v>
      </c>
      <c r="I10762" s="5">
        <f t="shared" si="337"/>
        <v>19.451806327208065</v>
      </c>
    </row>
    <row r="10763" spans="1:9" ht="25" customHeight="1">
      <c r="A10763" s="1"/>
      <c r="B10763" s="1">
        <v>463</v>
      </c>
      <c r="C10763" s="13" t="s">
        <v>47</v>
      </c>
      <c r="D10763" s="4">
        <v>44651</v>
      </c>
      <c r="E10763" s="4">
        <v>44671</v>
      </c>
      <c r="F10763" s="5">
        <v>6.658436933295464</v>
      </c>
      <c r="G10763" s="5">
        <f>'PG facts'!F8</f>
        <v>16</v>
      </c>
      <c r="H10763" s="5">
        <f t="shared" si="336"/>
        <v>44.334782394673105</v>
      </c>
      <c r="I10763" s="5">
        <f t="shared" si="337"/>
        <v>106.53499093272742</v>
      </c>
    </row>
    <row r="10764" spans="1:9" ht="25" customHeight="1">
      <c r="A10764" s="1"/>
      <c r="B10764" s="1">
        <v>463</v>
      </c>
      <c r="C10764" s="13" t="s">
        <v>47</v>
      </c>
      <c r="D10764" s="4">
        <v>44742</v>
      </c>
      <c r="E10764" s="4">
        <v>44771</v>
      </c>
      <c r="F10764" s="5">
        <v>3.235995481738696</v>
      </c>
      <c r="G10764" s="5">
        <f>'PG facts'!F15</f>
        <v>9</v>
      </c>
      <c r="H10764" s="5">
        <f t="shared" si="336"/>
        <v>10.471666757833255</v>
      </c>
      <c r="I10764" s="5">
        <f t="shared" si="337"/>
        <v>29.123959335648266</v>
      </c>
    </row>
    <row r="10765" spans="1:9" ht="25" customHeight="1">
      <c r="A10765" s="1"/>
      <c r="B10765" s="1">
        <v>463</v>
      </c>
      <c r="C10765" s="13" t="s">
        <v>47</v>
      </c>
      <c r="D10765" s="4">
        <v>44834</v>
      </c>
      <c r="E10765" s="4">
        <v>44853</v>
      </c>
      <c r="F10765" s="5">
        <v>3.5533938473930382</v>
      </c>
      <c r="G10765" s="5">
        <f>'PG facts'!F22</f>
        <v>8</v>
      </c>
      <c r="H10765" s="5">
        <f t="shared" si="336"/>
        <v>12.626607834690699</v>
      </c>
      <c r="I10765" s="5">
        <f t="shared" si="337"/>
        <v>28.427150779144306</v>
      </c>
    </row>
    <row r="10766" spans="1:9" ht="25" customHeight="1">
      <c r="A10766" s="1"/>
      <c r="B10766" s="1">
        <v>463</v>
      </c>
      <c r="C10766" s="13" t="s">
        <v>47</v>
      </c>
      <c r="D10766" s="4">
        <v>44926</v>
      </c>
      <c r="E10766" s="4">
        <v>44945</v>
      </c>
      <c r="F10766" s="5">
        <v>3.8028851607049052</v>
      </c>
      <c r="G10766" s="5">
        <f>'PG facts'!F29</f>
        <v>8</v>
      </c>
      <c r="H10766" s="5">
        <f t="shared" si="336"/>
        <v>14.461935545509572</v>
      </c>
      <c r="I10766" s="5">
        <f t="shared" si="337"/>
        <v>30.423081285639242</v>
      </c>
    </row>
    <row r="10767" spans="1:9" ht="25" customHeight="1">
      <c r="A10767" s="1"/>
      <c r="B10767" s="1">
        <v>463</v>
      </c>
      <c r="C10767" s="13" t="s">
        <v>47</v>
      </c>
      <c r="D10767" s="4">
        <v>45016</v>
      </c>
      <c r="E10767" s="4">
        <v>45037</v>
      </c>
      <c r="F10767" s="5">
        <v>7.4226951952720999</v>
      </c>
      <c r="G10767" s="5">
        <f>'PG facts'!F36</f>
        <v>9</v>
      </c>
      <c r="H10767" s="5">
        <f t="shared" si="336"/>
        <v>55.09640396191552</v>
      </c>
      <c r="I10767" s="5">
        <f t="shared" si="337"/>
        <v>66.804256757448897</v>
      </c>
    </row>
    <row r="10768" spans="1:9" ht="25" customHeight="1">
      <c r="A10768" s="1"/>
      <c r="B10768" s="1">
        <v>463</v>
      </c>
      <c r="C10768" s="13" t="s">
        <v>47</v>
      </c>
      <c r="D10768" s="4">
        <v>45107</v>
      </c>
      <c r="E10768" s="4">
        <v>45135</v>
      </c>
      <c r="F10768" s="5">
        <v>8.3743642737017066</v>
      </c>
      <c r="G10768" s="5">
        <f>'PG facts'!F43</f>
        <v>5</v>
      </c>
      <c r="H10768" s="5">
        <f t="shared" si="336"/>
        <v>70.129976988651507</v>
      </c>
      <c r="I10768" s="5">
        <f t="shared" si="337"/>
        <v>41.871821368508535</v>
      </c>
    </row>
    <row r="10769" spans="1:9" ht="25" customHeight="1">
      <c r="A10769" s="1"/>
      <c r="B10769" s="1">
        <v>463</v>
      </c>
      <c r="C10769" s="13" t="s">
        <v>47</v>
      </c>
      <c r="D10769" s="4">
        <v>45199</v>
      </c>
      <c r="E10769" s="4">
        <v>45217</v>
      </c>
      <c r="F10769" s="5">
        <v>7.2648038453100305</v>
      </c>
      <c r="G10769" s="5">
        <f>'PG facts'!F50</f>
        <v>10</v>
      </c>
      <c r="H10769" s="5">
        <f t="shared" si="336"/>
        <v>52.777374910831405</v>
      </c>
      <c r="I10769" s="5">
        <f t="shared" si="337"/>
        <v>72.648038453100298</v>
      </c>
    </row>
    <row r="10770" spans="1:9" ht="25" customHeight="1">
      <c r="A10770" s="1"/>
      <c r="B10770" s="1">
        <v>463</v>
      </c>
      <c r="C10770" s="13" t="s">
        <v>47</v>
      </c>
      <c r="D10770" s="4">
        <v>45291</v>
      </c>
      <c r="E10770" s="4">
        <v>45314</v>
      </c>
      <c r="F10770" s="5">
        <v>9.9248015735047268</v>
      </c>
      <c r="G10770" s="5">
        <f>'PG facts'!F57</f>
        <v>2</v>
      </c>
      <c r="H10770" s="5">
        <f t="shared" si="336"/>
        <v>98.501686273441905</v>
      </c>
      <c r="I10770" s="5">
        <f t="shared" si="337"/>
        <v>19.849603147009454</v>
      </c>
    </row>
    <row r="10771" spans="1:9" ht="25" customHeight="1">
      <c r="A10771" s="1"/>
      <c r="B10771" s="1">
        <v>463</v>
      </c>
      <c r="C10771" s="13" t="s">
        <v>47</v>
      </c>
      <c r="D10771" s="4">
        <v>45382</v>
      </c>
      <c r="E10771" s="4">
        <v>45401</v>
      </c>
      <c r="F10771" s="5">
        <v>2.2273073989321102</v>
      </c>
      <c r="G10771" s="5">
        <f>'PG facts'!F64</f>
        <v>2</v>
      </c>
      <c r="H10771" s="5">
        <f t="shared" si="336"/>
        <v>4.9608982493377223</v>
      </c>
      <c r="I10771" s="5">
        <f t="shared" si="337"/>
        <v>4.4546147978642203</v>
      </c>
    </row>
    <row r="10772" spans="1:9" ht="25" customHeight="1">
      <c r="A10772" s="1"/>
      <c r="B10772" s="1">
        <v>463</v>
      </c>
      <c r="C10772" s="13" t="s">
        <v>47</v>
      </c>
      <c r="D10772" s="4">
        <v>45473</v>
      </c>
      <c r="E10772" s="4">
        <v>45503</v>
      </c>
      <c r="F10772" s="5">
        <v>0.79927457652468892</v>
      </c>
      <c r="G10772" s="5">
        <f>'PG facts'!F71</f>
        <v>4</v>
      </c>
      <c r="H10772" s="5">
        <f t="shared" si="336"/>
        <v>0.63883984867872079</v>
      </c>
      <c r="I10772" s="5">
        <f t="shared" si="337"/>
        <v>3.1970983060987557</v>
      </c>
    </row>
    <row r="10773" spans="1:9" ht="25" customHeight="1">
      <c r="A10773" s="1"/>
      <c r="B10773" s="1">
        <v>463</v>
      </c>
      <c r="C10773" s="13" t="s">
        <v>47</v>
      </c>
      <c r="D10773" s="4">
        <v>45565</v>
      </c>
      <c r="E10773" s="4">
        <v>45583</v>
      </c>
      <c r="F10773" s="5">
        <v>5.5874231845522981</v>
      </c>
      <c r="G10773" s="5">
        <f>'PG facts'!F78</f>
        <v>4</v>
      </c>
      <c r="H10773" s="5">
        <f t="shared" si="336"/>
        <v>31.219297843272546</v>
      </c>
      <c r="I10773" s="5">
        <f t="shared" si="337"/>
        <v>22.349692738209193</v>
      </c>
    </row>
    <row r="10774" spans="1:9" ht="25" customHeight="1">
      <c r="A10774" s="1"/>
      <c r="B10774" s="1">
        <v>463</v>
      </c>
      <c r="C10774" s="13" t="s">
        <v>47</v>
      </c>
      <c r="D10774" s="4">
        <v>45657</v>
      </c>
      <c r="E10774" s="4">
        <v>45679</v>
      </c>
      <c r="F10774" s="5">
        <v>3.121328778759791</v>
      </c>
      <c r="G10774" s="5">
        <f>'PG facts'!F85</f>
        <v>3</v>
      </c>
      <c r="H10774" s="5">
        <f t="shared" si="336"/>
        <v>9.7426933451140876</v>
      </c>
      <c r="I10774" s="5">
        <f t="shared" si="337"/>
        <v>9.3639863362793729</v>
      </c>
    </row>
    <row r="10775" spans="1:9" ht="25" customHeight="1">
      <c r="A10775" s="1"/>
      <c r="B10775" s="1">
        <v>463</v>
      </c>
      <c r="C10775" s="13" t="s">
        <v>47</v>
      </c>
      <c r="D10775" s="4">
        <v>45747</v>
      </c>
      <c r="E10775" s="4">
        <v>45771</v>
      </c>
      <c r="F10775" s="5">
        <v>8.094873899417987</v>
      </c>
      <c r="G10775" s="5">
        <f>'PG facts'!F92</f>
        <v>4</v>
      </c>
      <c r="H10775" s="5">
        <f t="shared" si="336"/>
        <v>65.526983447478571</v>
      </c>
      <c r="I10775" s="5">
        <f t="shared" si="337"/>
        <v>32.379495597671948</v>
      </c>
    </row>
    <row r="10776" spans="1:9" ht="25" customHeight="1">
      <c r="A10776" s="1"/>
      <c r="B10776" s="1">
        <v>463</v>
      </c>
      <c r="C10776" s="13" t="s">
        <v>47</v>
      </c>
      <c r="D10776" s="4">
        <v>45838</v>
      </c>
      <c r="E10776" s="4">
        <v>45867</v>
      </c>
      <c r="F10776" s="5">
        <v>8.972706279503285</v>
      </c>
      <c r="G10776" s="5">
        <f>'PG facts'!F99</f>
        <v>2</v>
      </c>
      <c r="H10776" s="5">
        <f t="shared" si="336"/>
        <v>80.509457978237677</v>
      </c>
      <c r="I10776" s="5">
        <f t="shared" si="337"/>
        <v>17.94541255900657</v>
      </c>
    </row>
    <row r="10777" spans="1:9" ht="25" customHeight="1">
      <c r="A10777" s="1"/>
      <c r="B10777" s="1">
        <v>463</v>
      </c>
      <c r="C10777" s="13" t="s">
        <v>47</v>
      </c>
      <c r="D10777" s="4">
        <v>45930</v>
      </c>
      <c r="E10777" s="4">
        <v>45954</v>
      </c>
      <c r="F10777" s="5">
        <v>6.4839354424026885</v>
      </c>
      <c r="G10777" s="5">
        <f>'PG facts'!F106</f>
        <v>1</v>
      </c>
      <c r="H10777" s="5">
        <f t="shared" si="336"/>
        <v>42.041418821245749</v>
      </c>
      <c r="I10777" s="5">
        <f t="shared" si="337"/>
        <v>6.4839354424026885</v>
      </c>
    </row>
    <row r="10778" spans="1:9" ht="25" customHeight="1">
      <c r="A10778" s="1"/>
      <c r="B10778" s="1">
        <v>463</v>
      </c>
      <c r="C10778" s="13" t="s">
        <v>47</v>
      </c>
      <c r="D10778" s="4">
        <v>46022</v>
      </c>
      <c r="E10778" s="4">
        <v>46045</v>
      </c>
      <c r="F10778" s="5">
        <v>5.8582795849691616</v>
      </c>
      <c r="G10778" s="5">
        <f>'PG facts'!F113</f>
        <v>3</v>
      </c>
      <c r="H10778" s="5">
        <f t="shared" si="336"/>
        <v>34.319439695666453</v>
      </c>
      <c r="I10778" s="5">
        <f t="shared" si="337"/>
        <v>17.574838754907486</v>
      </c>
    </row>
    <row r="10779" spans="1:9" ht="25" customHeight="1">
      <c r="A10779" s="1"/>
      <c r="B10779" s="1">
        <v>463</v>
      </c>
      <c r="C10779" s="13" t="s">
        <v>50</v>
      </c>
      <c r="D10779" s="4">
        <v>44742</v>
      </c>
      <c r="E10779" s="4">
        <v>44771</v>
      </c>
      <c r="F10779" s="5">
        <v>6.658436933295464</v>
      </c>
      <c r="G10779" s="5">
        <f>'PG facts'!F15</f>
        <v>9</v>
      </c>
      <c r="H10779" s="5">
        <f t="shared" si="336"/>
        <v>44.334782394673105</v>
      </c>
      <c r="I10779" s="5">
        <f t="shared" si="337"/>
        <v>59.925932399659175</v>
      </c>
    </row>
    <row r="10780" spans="1:9" ht="25" customHeight="1">
      <c r="A10780" s="1"/>
      <c r="B10780" s="1">
        <v>463</v>
      </c>
      <c r="C10780" s="13" t="s">
        <v>50</v>
      </c>
      <c r="D10780" s="4">
        <v>44834</v>
      </c>
      <c r="E10780" s="4">
        <v>44853</v>
      </c>
      <c r="F10780" s="5">
        <v>3.235995481738696</v>
      </c>
      <c r="G10780" s="5">
        <f>'PG facts'!F22</f>
        <v>8</v>
      </c>
      <c r="H10780" s="5">
        <f t="shared" si="336"/>
        <v>10.471666757833255</v>
      </c>
      <c r="I10780" s="5">
        <f t="shared" si="337"/>
        <v>25.887963853909568</v>
      </c>
    </row>
    <row r="10781" spans="1:9" ht="25" customHeight="1">
      <c r="A10781" s="1"/>
      <c r="B10781" s="1">
        <v>463</v>
      </c>
      <c r="C10781" s="13" t="s">
        <v>50</v>
      </c>
      <c r="D10781" s="4">
        <v>44926</v>
      </c>
      <c r="E10781" s="4">
        <v>44945</v>
      </c>
      <c r="F10781" s="5">
        <v>3.5533938473930382</v>
      </c>
      <c r="G10781" s="5">
        <f>'PG facts'!F29</f>
        <v>8</v>
      </c>
      <c r="H10781" s="5">
        <f t="shared" si="336"/>
        <v>12.626607834690699</v>
      </c>
      <c r="I10781" s="5">
        <f t="shared" si="337"/>
        <v>28.427150779144306</v>
      </c>
    </row>
    <row r="10782" spans="1:9" ht="25" customHeight="1">
      <c r="A10782" s="1"/>
      <c r="B10782" s="1">
        <v>463</v>
      </c>
      <c r="C10782" s="13" t="s">
        <v>50</v>
      </c>
      <c r="D10782" s="4">
        <v>45016</v>
      </c>
      <c r="E10782" s="4">
        <v>45037</v>
      </c>
      <c r="F10782" s="5">
        <v>3.8028851607049052</v>
      </c>
      <c r="G10782" s="5">
        <f>'PG facts'!F36</f>
        <v>9</v>
      </c>
      <c r="H10782" s="5">
        <f t="shared" si="336"/>
        <v>14.461935545509572</v>
      </c>
      <c r="I10782" s="5">
        <f t="shared" si="337"/>
        <v>34.225966446344145</v>
      </c>
    </row>
    <row r="10783" spans="1:9" ht="25" customHeight="1">
      <c r="A10783" s="1"/>
      <c r="B10783" s="1">
        <v>463</v>
      </c>
      <c r="C10783" s="13" t="s">
        <v>50</v>
      </c>
      <c r="D10783" s="4">
        <v>45107</v>
      </c>
      <c r="E10783" s="4">
        <v>45135</v>
      </c>
      <c r="F10783" s="5">
        <v>7.4226951952720999</v>
      </c>
      <c r="G10783" s="5">
        <f>'PG facts'!F43</f>
        <v>5</v>
      </c>
      <c r="H10783" s="5">
        <f t="shared" si="336"/>
        <v>55.09640396191552</v>
      </c>
      <c r="I10783" s="5">
        <f t="shared" si="337"/>
        <v>37.113475976360498</v>
      </c>
    </row>
    <row r="10784" spans="1:9" ht="25" customHeight="1">
      <c r="A10784" s="1"/>
      <c r="B10784" s="1">
        <v>463</v>
      </c>
      <c r="C10784" s="13" t="s">
        <v>50</v>
      </c>
      <c r="D10784" s="4">
        <v>45199</v>
      </c>
      <c r="E10784" s="4">
        <v>45217</v>
      </c>
      <c r="F10784" s="5">
        <v>8.3743642737017066</v>
      </c>
      <c r="G10784" s="5">
        <f>'PG facts'!F50</f>
        <v>10</v>
      </c>
      <c r="H10784" s="5">
        <f t="shared" si="336"/>
        <v>70.129976988651507</v>
      </c>
      <c r="I10784" s="5">
        <f t="shared" si="337"/>
        <v>83.743642737017069</v>
      </c>
    </row>
    <row r="10785" spans="1:9" ht="25" customHeight="1">
      <c r="A10785" s="1"/>
      <c r="B10785" s="1">
        <v>463</v>
      </c>
      <c r="C10785" s="13" t="s">
        <v>50</v>
      </c>
      <c r="D10785" s="4">
        <v>45291</v>
      </c>
      <c r="E10785" s="4">
        <v>45314</v>
      </c>
      <c r="F10785" s="5">
        <v>7.2648038453100305</v>
      </c>
      <c r="G10785" s="5">
        <f>'PG facts'!F57</f>
        <v>2</v>
      </c>
      <c r="H10785" s="5">
        <f t="shared" si="336"/>
        <v>52.777374910831405</v>
      </c>
      <c r="I10785" s="5">
        <f t="shared" si="337"/>
        <v>14.529607690620061</v>
      </c>
    </row>
    <row r="10786" spans="1:9" ht="25" customHeight="1">
      <c r="A10786" s="1"/>
      <c r="B10786" s="1">
        <v>463</v>
      </c>
      <c r="C10786" s="13" t="s">
        <v>50</v>
      </c>
      <c r="D10786" s="4">
        <v>45382</v>
      </c>
      <c r="E10786" s="4">
        <v>45401</v>
      </c>
      <c r="F10786" s="5">
        <v>9.9248015735047268</v>
      </c>
      <c r="G10786" s="5">
        <f>'PG facts'!F64</f>
        <v>2</v>
      </c>
      <c r="H10786" s="5">
        <f t="shared" si="336"/>
        <v>98.501686273441905</v>
      </c>
      <c r="I10786" s="5">
        <f t="shared" si="337"/>
        <v>19.849603147009454</v>
      </c>
    </row>
    <row r="10787" spans="1:9" ht="25" customHeight="1">
      <c r="A10787" s="1"/>
      <c r="B10787" s="1">
        <v>463</v>
      </c>
      <c r="C10787" s="13" t="s">
        <v>50</v>
      </c>
      <c r="D10787" s="4">
        <v>45473</v>
      </c>
      <c r="E10787" s="4">
        <v>45503</v>
      </c>
      <c r="F10787" s="5">
        <v>2.2273073989321102</v>
      </c>
      <c r="G10787" s="5">
        <f>'PG facts'!F71</f>
        <v>4</v>
      </c>
      <c r="H10787" s="5">
        <f t="shared" si="336"/>
        <v>4.9608982493377223</v>
      </c>
      <c r="I10787" s="5">
        <f t="shared" si="337"/>
        <v>8.9092295957284406</v>
      </c>
    </row>
    <row r="10788" spans="1:9" ht="25" customHeight="1">
      <c r="A10788" s="1"/>
      <c r="B10788" s="1">
        <v>463</v>
      </c>
      <c r="C10788" s="13" t="s">
        <v>50</v>
      </c>
      <c r="D10788" s="4">
        <v>45565</v>
      </c>
      <c r="E10788" s="4">
        <v>45583</v>
      </c>
      <c r="F10788" s="5">
        <v>0.79927457652468892</v>
      </c>
      <c r="G10788" s="5">
        <f>'PG facts'!F78</f>
        <v>4</v>
      </c>
      <c r="H10788" s="5">
        <f t="shared" si="336"/>
        <v>0.63883984867872079</v>
      </c>
      <c r="I10788" s="5">
        <f t="shared" si="337"/>
        <v>3.1970983060987557</v>
      </c>
    </row>
    <row r="10789" spans="1:9" ht="25" customHeight="1">
      <c r="A10789" s="1"/>
      <c r="B10789" s="1">
        <v>463</v>
      </c>
      <c r="C10789" s="13" t="s">
        <v>50</v>
      </c>
      <c r="D10789" s="4">
        <v>45657</v>
      </c>
      <c r="E10789" s="4">
        <v>45679</v>
      </c>
      <c r="F10789" s="5">
        <v>5.5874231845522981</v>
      </c>
      <c r="G10789" s="5">
        <f>'PG facts'!F85</f>
        <v>3</v>
      </c>
      <c r="H10789" s="5">
        <f t="shared" si="336"/>
        <v>31.219297843272546</v>
      </c>
      <c r="I10789" s="5">
        <f t="shared" si="337"/>
        <v>16.762269553656893</v>
      </c>
    </row>
    <row r="10790" spans="1:9" ht="25" customHeight="1">
      <c r="A10790" s="1"/>
      <c r="B10790" s="1">
        <v>463</v>
      </c>
      <c r="C10790" s="13" t="s">
        <v>50</v>
      </c>
      <c r="D10790" s="4">
        <v>45747</v>
      </c>
      <c r="E10790" s="4">
        <v>45771</v>
      </c>
      <c r="F10790" s="5">
        <v>3.121328778759791</v>
      </c>
      <c r="G10790" s="5">
        <f>'PG facts'!F92</f>
        <v>4</v>
      </c>
      <c r="H10790" s="5">
        <f t="shared" si="336"/>
        <v>9.7426933451140876</v>
      </c>
      <c r="I10790" s="5">
        <f t="shared" si="337"/>
        <v>12.485315115039164</v>
      </c>
    </row>
    <row r="10791" spans="1:9" ht="25" customHeight="1">
      <c r="A10791" s="1"/>
      <c r="B10791" s="1">
        <v>463</v>
      </c>
      <c r="C10791" s="13" t="s">
        <v>50</v>
      </c>
      <c r="D10791" s="4">
        <v>45838</v>
      </c>
      <c r="E10791" s="4">
        <v>45867</v>
      </c>
      <c r="F10791" s="5">
        <v>8.094873899417987</v>
      </c>
      <c r="G10791" s="5">
        <f>'PG facts'!F99</f>
        <v>2</v>
      </c>
      <c r="H10791" s="5">
        <f t="shared" si="336"/>
        <v>65.526983447478571</v>
      </c>
      <c r="I10791" s="5">
        <f t="shared" si="337"/>
        <v>16.189747798835974</v>
      </c>
    </row>
    <row r="10792" spans="1:9" ht="25" customHeight="1">
      <c r="A10792" s="1"/>
      <c r="B10792" s="1">
        <v>463</v>
      </c>
      <c r="C10792" s="13" t="s">
        <v>50</v>
      </c>
      <c r="D10792" s="4">
        <v>45930</v>
      </c>
      <c r="E10792" s="4">
        <v>45954</v>
      </c>
      <c r="F10792" s="5">
        <v>8.972706279503285</v>
      </c>
      <c r="G10792" s="5">
        <f>'PG facts'!F106</f>
        <v>1</v>
      </c>
      <c r="H10792" s="5">
        <f t="shared" si="336"/>
        <v>80.509457978237677</v>
      </c>
      <c r="I10792" s="5">
        <f t="shared" si="337"/>
        <v>8.972706279503285</v>
      </c>
    </row>
    <row r="10793" spans="1:9" ht="25" customHeight="1">
      <c r="A10793" s="1"/>
      <c r="B10793" s="1">
        <v>463</v>
      </c>
      <c r="C10793" s="13" t="s">
        <v>50</v>
      </c>
      <c r="D10793" s="4">
        <v>46022</v>
      </c>
      <c r="E10793" s="4">
        <v>46045</v>
      </c>
      <c r="F10793" s="5">
        <v>6.4839354424026885</v>
      </c>
      <c r="G10793" s="5">
        <f>'PG facts'!F113</f>
        <v>3</v>
      </c>
      <c r="H10793" s="5">
        <f t="shared" si="336"/>
        <v>42.041418821245749</v>
      </c>
      <c r="I10793" s="5">
        <f t="shared" si="337"/>
        <v>19.451806327208065</v>
      </c>
    </row>
    <row r="10794" spans="1:9" ht="25" customHeight="1">
      <c r="A10794" s="1"/>
      <c r="B10794" s="1">
        <v>464</v>
      </c>
      <c r="C10794" s="13" t="s">
        <v>47</v>
      </c>
      <c r="D10794" s="4">
        <v>44651</v>
      </c>
      <c r="E10794" s="4">
        <v>44671</v>
      </c>
      <c r="F10794" s="5">
        <v>3.5989104881054779</v>
      </c>
      <c r="G10794" s="5">
        <f>'PG facts'!D6</f>
        <v>-1</v>
      </c>
      <c r="H10794" s="5">
        <f t="shared" si="336"/>
        <v>12.952156701395609</v>
      </c>
      <c r="I10794" s="5">
        <f t="shared" si="337"/>
        <v>-3.5989104881054779</v>
      </c>
    </row>
    <row r="10795" spans="1:9" ht="25" customHeight="1">
      <c r="A10795" s="1"/>
      <c r="B10795" s="1">
        <v>464</v>
      </c>
      <c r="C10795" s="13" t="s">
        <v>47</v>
      </c>
      <c r="D10795" s="4">
        <v>44742</v>
      </c>
      <c r="E10795" s="4">
        <v>44771</v>
      </c>
      <c r="F10795" s="5">
        <v>-3.7966210073037132E-2</v>
      </c>
      <c r="G10795" s="5">
        <f>'PG facts'!D13</f>
        <v>-2</v>
      </c>
      <c r="H10795" s="5">
        <f t="shared" si="336"/>
        <v>1.4414331073099862E-3</v>
      </c>
      <c r="I10795" s="5">
        <f t="shared" si="337"/>
        <v>7.5932420146074264E-2</v>
      </c>
    </row>
    <row r="10796" spans="1:9" ht="25" customHeight="1">
      <c r="A10796" s="1"/>
      <c r="B10796" s="1">
        <v>464</v>
      </c>
      <c r="C10796" s="13" t="s">
        <v>47</v>
      </c>
      <c r="D10796" s="4">
        <v>44834</v>
      </c>
      <c r="E10796" s="4">
        <v>44853</v>
      </c>
      <c r="F10796" s="5">
        <v>-0.97428175390660288</v>
      </c>
      <c r="G10796" s="5">
        <f>'PG facts'!D20</f>
        <v>-1</v>
      </c>
      <c r="H10796" s="5">
        <f t="shared" si="336"/>
        <v>0.94922493599532631</v>
      </c>
      <c r="I10796" s="5">
        <f t="shared" si="337"/>
        <v>0.97428175390660288</v>
      </c>
    </row>
    <row r="10797" spans="1:9" ht="25" customHeight="1">
      <c r="A10797" s="1"/>
      <c r="B10797" s="1">
        <v>464</v>
      </c>
      <c r="C10797" s="13" t="s">
        <v>47</v>
      </c>
      <c r="D10797" s="4">
        <v>44926</v>
      </c>
      <c r="E10797" s="4">
        <v>44945</v>
      </c>
      <c r="F10797" s="5">
        <v>-1.7083333333333339</v>
      </c>
      <c r="G10797" s="5">
        <f>'PG facts'!D27</f>
        <v>-4</v>
      </c>
      <c r="H10797" s="5">
        <f t="shared" si="336"/>
        <v>2.9184027777777799</v>
      </c>
      <c r="I10797" s="5">
        <f t="shared" si="337"/>
        <v>6.8333333333333357</v>
      </c>
    </row>
    <row r="10798" spans="1:9" ht="25" customHeight="1">
      <c r="A10798" s="1"/>
      <c r="B10798" s="1">
        <v>464</v>
      </c>
      <c r="C10798" s="13" t="s">
        <v>47</v>
      </c>
      <c r="D10798" s="4">
        <v>45016</v>
      </c>
      <c r="E10798" s="4">
        <v>45037</v>
      </c>
      <c r="F10798" s="5">
        <v>-0.51383557261676094</v>
      </c>
      <c r="G10798" s="5">
        <f>'PG facts'!D34</f>
        <v>0</v>
      </c>
      <c r="H10798" s="5">
        <f t="shared" si="336"/>
        <v>0.26402699568639459</v>
      </c>
      <c r="I10798" s="5">
        <f t="shared" si="337"/>
        <v>0</v>
      </c>
    </row>
    <row r="10799" spans="1:9" ht="25" customHeight="1">
      <c r="A10799" s="1"/>
      <c r="B10799" s="1">
        <v>464</v>
      </c>
      <c r="C10799" s="13" t="s">
        <v>47</v>
      </c>
      <c r="D10799" s="4">
        <v>45107</v>
      </c>
      <c r="E10799" s="4">
        <v>45135</v>
      </c>
      <c r="F10799" s="5">
        <v>-0.38380425982749156</v>
      </c>
      <c r="G10799" s="5">
        <f>'PG facts'!D41</f>
        <v>-1</v>
      </c>
      <c r="H10799" s="5">
        <f t="shared" si="336"/>
        <v>0.14730570986172864</v>
      </c>
      <c r="I10799" s="5">
        <f t="shared" si="337"/>
        <v>0.38380425982749156</v>
      </c>
    </row>
    <row r="10800" spans="1:9" ht="25" customHeight="1">
      <c r="A10800" s="1"/>
      <c r="B10800" s="1">
        <v>464</v>
      </c>
      <c r="C10800" s="13" t="s">
        <v>47</v>
      </c>
      <c r="D10800" s="4">
        <v>45199</v>
      </c>
      <c r="E10800" s="4">
        <v>45217</v>
      </c>
      <c r="F10800" s="5">
        <v>1.1893013232362026</v>
      </c>
      <c r="G10800" s="5">
        <f>'PG facts'!D48</f>
        <v>0</v>
      </c>
      <c r="H10800" s="5">
        <f t="shared" si="336"/>
        <v>1.4144376374513825</v>
      </c>
      <c r="I10800" s="5">
        <f t="shared" si="337"/>
        <v>0</v>
      </c>
    </row>
    <row r="10801" spans="1:9" ht="25" customHeight="1">
      <c r="A10801" s="1"/>
      <c r="B10801" s="1">
        <v>464</v>
      </c>
      <c r="C10801" s="13" t="s">
        <v>47</v>
      </c>
      <c r="D10801" s="4">
        <v>45291</v>
      </c>
      <c r="E10801" s="4">
        <v>45314</v>
      </c>
      <c r="F10801" s="5">
        <v>2.2255192878338326</v>
      </c>
      <c r="G10801" s="5">
        <f>'PG facts'!D55</f>
        <v>-1</v>
      </c>
      <c r="H10801" s="5">
        <f t="shared" si="336"/>
        <v>4.9529361005204091</v>
      </c>
      <c r="I10801" s="5">
        <f t="shared" si="337"/>
        <v>-2.2255192878338326</v>
      </c>
    </row>
    <row r="10802" spans="1:9" ht="25" customHeight="1">
      <c r="A10802" s="1"/>
      <c r="B10802" s="1">
        <v>464</v>
      </c>
      <c r="C10802" s="13" t="s">
        <v>47</v>
      </c>
      <c r="D10802" s="4">
        <v>45382</v>
      </c>
      <c r="E10802" s="4">
        <v>45401</v>
      </c>
      <c r="F10802" s="5">
        <v>1.3726160091641626</v>
      </c>
      <c r="G10802" s="5">
        <f>'PG facts'!D62</f>
        <v>1</v>
      </c>
      <c r="H10802" s="5">
        <f t="shared" si="336"/>
        <v>1.8840747086137526</v>
      </c>
      <c r="I10802" s="5">
        <f t="shared" si="337"/>
        <v>1.3726160091641626</v>
      </c>
    </row>
    <row r="10803" spans="1:9" ht="25" customHeight="1">
      <c r="A10803" s="1"/>
      <c r="B10803" s="1">
        <v>464</v>
      </c>
      <c r="C10803" s="13" t="s">
        <v>47</v>
      </c>
      <c r="D10803" s="4">
        <v>45473</v>
      </c>
      <c r="E10803" s="4">
        <v>45503</v>
      </c>
      <c r="F10803" s="5">
        <v>2.2805943792830297</v>
      </c>
      <c r="G10803" s="5">
        <f>'PG facts'!D69</f>
        <v>1</v>
      </c>
      <c r="H10803" s="5">
        <f t="shared" si="336"/>
        <v>5.2011107228173472</v>
      </c>
      <c r="I10803" s="5">
        <f t="shared" si="337"/>
        <v>2.2805943792830297</v>
      </c>
    </row>
    <row r="10804" spans="1:9" ht="25" customHeight="1">
      <c r="A10804" s="1"/>
      <c r="B10804" s="1">
        <v>464</v>
      </c>
      <c r="C10804" s="13" t="s">
        <v>47</v>
      </c>
      <c r="D10804" s="4">
        <v>45565</v>
      </c>
      <c r="E10804" s="4">
        <v>45583</v>
      </c>
      <c r="F10804" s="5">
        <v>2.6501995362399722</v>
      </c>
      <c r="G10804" s="5">
        <f>'PG facts'!D76</f>
        <v>0</v>
      </c>
      <c r="H10804" s="5">
        <f t="shared" si="336"/>
        <v>7.0235575818865632</v>
      </c>
      <c r="I10804" s="5">
        <f t="shared" si="337"/>
        <v>0</v>
      </c>
    </row>
    <row r="10805" spans="1:9" ht="25" customHeight="1">
      <c r="A10805" s="1"/>
      <c r="B10805" s="1">
        <v>464</v>
      </c>
      <c r="C10805" s="13" t="s">
        <v>47</v>
      </c>
      <c r="D10805" s="4">
        <v>45657</v>
      </c>
      <c r="E10805" s="4">
        <v>45679</v>
      </c>
      <c r="F10805" s="5">
        <v>2.7872397144634409</v>
      </c>
      <c r="G10805" s="5">
        <f>'PG facts'!D83</f>
        <v>0</v>
      </c>
      <c r="H10805" s="5">
        <f t="shared" si="336"/>
        <v>7.7687052258822433</v>
      </c>
      <c r="I10805" s="5">
        <f t="shared" si="337"/>
        <v>0</v>
      </c>
    </row>
    <row r="10806" spans="1:9" ht="25" customHeight="1">
      <c r="A10806" s="1"/>
      <c r="B10806" s="1">
        <v>464</v>
      </c>
      <c r="C10806" s="13" t="s">
        <v>47</v>
      </c>
      <c r="D10806" s="4">
        <v>45747</v>
      </c>
      <c r="E10806" s="4">
        <v>45771</v>
      </c>
      <c r="F10806" s="5">
        <v>3.7498513143808809</v>
      </c>
      <c r="G10806" s="5">
        <f>'PG facts'!D90</f>
        <v>1</v>
      </c>
      <c r="H10806" s="5">
        <f t="shared" si="336"/>
        <v>14.06138487996402</v>
      </c>
      <c r="I10806" s="5">
        <f t="shared" si="337"/>
        <v>3.7498513143808809</v>
      </c>
    </row>
    <row r="10807" spans="1:9" ht="25" customHeight="1">
      <c r="A10807" s="1"/>
      <c r="B10807" s="1">
        <v>464</v>
      </c>
      <c r="C10807" s="13" t="s">
        <v>47</v>
      </c>
      <c r="D10807" s="4">
        <v>45838</v>
      </c>
      <c r="E10807" s="4">
        <v>45867</v>
      </c>
      <c r="F10807" s="5">
        <v>3.2332744751814912</v>
      </c>
      <c r="G10807" s="5">
        <f>'PG facts'!D97</f>
        <v>1</v>
      </c>
      <c r="H10807" s="5">
        <f t="shared" si="336"/>
        <v>10.454063831860148</v>
      </c>
      <c r="I10807" s="5">
        <f t="shared" si="337"/>
        <v>3.2332744751814912</v>
      </c>
    </row>
    <row r="10808" spans="1:9" ht="25" customHeight="1">
      <c r="A10808" s="1"/>
      <c r="B10808" s="1">
        <v>464</v>
      </c>
      <c r="C10808" s="13" t="s">
        <v>47</v>
      </c>
      <c r="D10808" s="4">
        <v>45930</v>
      </c>
      <c r="E10808" s="4">
        <v>45954</v>
      </c>
      <c r="F10808" s="5">
        <v>2.9967230915401322</v>
      </c>
      <c r="G10808" s="5">
        <f>'PG facts'!D104</f>
        <v>4</v>
      </c>
      <c r="H10808" s="5">
        <f t="shared" si="336"/>
        <v>8.9803492873698474</v>
      </c>
      <c r="I10808" s="5">
        <f t="shared" si="337"/>
        <v>11.986892366160529</v>
      </c>
    </row>
    <row r="10809" spans="1:9" ht="25" customHeight="1">
      <c r="A10809" s="1"/>
      <c r="B10809" s="1">
        <v>464</v>
      </c>
      <c r="C10809" s="13" t="s">
        <v>47</v>
      </c>
      <c r="D10809" s="4">
        <v>46022</v>
      </c>
      <c r="E10809" s="4">
        <v>46045</v>
      </c>
      <c r="F10809" s="5">
        <v>2.1881543811115511</v>
      </c>
      <c r="G10809" s="5">
        <f>'PG facts'!D111</f>
        <v>3</v>
      </c>
      <c r="H10809" s="5">
        <f t="shared" si="336"/>
        <v>4.7880195955776754</v>
      </c>
      <c r="I10809" s="5">
        <f t="shared" si="337"/>
        <v>6.5644631433346534</v>
      </c>
    </row>
    <row r="10810" spans="1:9" ht="25" customHeight="1">
      <c r="A10810" s="1"/>
      <c r="B10810" s="1">
        <v>464</v>
      </c>
      <c r="C10810" s="13" t="s">
        <v>50</v>
      </c>
      <c r="D10810" s="4">
        <v>44742</v>
      </c>
      <c r="E10810" s="4">
        <v>44771</v>
      </c>
      <c r="F10810" s="5">
        <v>3.5989104881054779</v>
      </c>
      <c r="G10810" s="5">
        <f>'PG facts'!D13</f>
        <v>-2</v>
      </c>
      <c r="H10810" s="5">
        <f t="shared" si="336"/>
        <v>12.952156701395609</v>
      </c>
      <c r="I10810" s="5">
        <f t="shared" si="337"/>
        <v>-7.1978209762109557</v>
      </c>
    </row>
    <row r="10811" spans="1:9" ht="25" customHeight="1">
      <c r="A10811" s="1"/>
      <c r="B10811" s="1">
        <v>464</v>
      </c>
      <c r="C10811" s="13" t="s">
        <v>50</v>
      </c>
      <c r="D10811" s="4">
        <v>44834</v>
      </c>
      <c r="E10811" s="4">
        <v>44853</v>
      </c>
      <c r="F10811" s="5">
        <v>-3.7966210073037132E-2</v>
      </c>
      <c r="G10811" s="5">
        <f>'PG facts'!D20</f>
        <v>-1</v>
      </c>
      <c r="H10811" s="5">
        <f t="shared" si="336"/>
        <v>1.4414331073099862E-3</v>
      </c>
      <c r="I10811" s="5">
        <f t="shared" si="337"/>
        <v>3.7966210073037132E-2</v>
      </c>
    </row>
    <row r="10812" spans="1:9" ht="25" customHeight="1">
      <c r="A10812" s="1"/>
      <c r="B10812" s="1">
        <v>464</v>
      </c>
      <c r="C10812" s="13" t="s">
        <v>50</v>
      </c>
      <c r="D10812" s="4">
        <v>44926</v>
      </c>
      <c r="E10812" s="4">
        <v>44945</v>
      </c>
      <c r="F10812" s="5">
        <v>-0.97428175390660288</v>
      </c>
      <c r="G10812" s="5">
        <f>'PG facts'!D27</f>
        <v>-4</v>
      </c>
      <c r="H10812" s="5">
        <f t="shared" si="336"/>
        <v>0.94922493599532631</v>
      </c>
      <c r="I10812" s="5">
        <f t="shared" si="337"/>
        <v>3.8971270156264115</v>
      </c>
    </row>
    <row r="10813" spans="1:9" ht="25" customHeight="1">
      <c r="A10813" s="1"/>
      <c r="B10813" s="1">
        <v>464</v>
      </c>
      <c r="C10813" s="13" t="s">
        <v>50</v>
      </c>
      <c r="D10813" s="4">
        <v>45016</v>
      </c>
      <c r="E10813" s="4">
        <v>45037</v>
      </c>
      <c r="F10813" s="5">
        <v>-1.7083333333333339</v>
      </c>
      <c r="G10813" s="5">
        <f>'PG facts'!D34</f>
        <v>0</v>
      </c>
      <c r="H10813" s="5">
        <f t="shared" si="336"/>
        <v>2.9184027777777799</v>
      </c>
      <c r="I10813" s="5">
        <f t="shared" si="337"/>
        <v>0</v>
      </c>
    </row>
    <row r="10814" spans="1:9" ht="25" customHeight="1">
      <c r="A10814" s="1"/>
      <c r="B10814" s="1">
        <v>464</v>
      </c>
      <c r="C10814" s="13" t="s">
        <v>50</v>
      </c>
      <c r="D10814" s="4">
        <v>45107</v>
      </c>
      <c r="E10814" s="4">
        <v>45135</v>
      </c>
      <c r="F10814" s="5">
        <v>-0.51383557261676094</v>
      </c>
      <c r="G10814" s="5">
        <f>'PG facts'!D41</f>
        <v>-1</v>
      </c>
      <c r="H10814" s="5">
        <f t="shared" si="336"/>
        <v>0.26402699568639459</v>
      </c>
      <c r="I10814" s="5">
        <f t="shared" si="337"/>
        <v>0.51383557261676094</v>
      </c>
    </row>
    <row r="10815" spans="1:9" ht="25" customHeight="1">
      <c r="A10815" s="1"/>
      <c r="B10815" s="1">
        <v>464</v>
      </c>
      <c r="C10815" s="13" t="s">
        <v>50</v>
      </c>
      <c r="D10815" s="4">
        <v>45199</v>
      </c>
      <c r="E10815" s="4">
        <v>45217</v>
      </c>
      <c r="F10815" s="5">
        <v>-0.38380425982749156</v>
      </c>
      <c r="G10815" s="5">
        <f>'PG facts'!D48</f>
        <v>0</v>
      </c>
      <c r="H10815" s="5">
        <f t="shared" si="336"/>
        <v>0.14730570986172864</v>
      </c>
      <c r="I10815" s="5">
        <f t="shared" si="337"/>
        <v>0</v>
      </c>
    </row>
    <row r="10816" spans="1:9" ht="25" customHeight="1">
      <c r="A10816" s="1"/>
      <c r="B10816" s="1">
        <v>464</v>
      </c>
      <c r="C10816" s="13" t="s">
        <v>50</v>
      </c>
      <c r="D10816" s="4">
        <v>45291</v>
      </c>
      <c r="E10816" s="4">
        <v>45314</v>
      </c>
      <c r="F10816" s="5">
        <v>1.1893013232362026</v>
      </c>
      <c r="G10816" s="5">
        <f>'PG facts'!D55</f>
        <v>-1</v>
      </c>
      <c r="H10816" s="5">
        <f t="shared" si="336"/>
        <v>1.4144376374513825</v>
      </c>
      <c r="I10816" s="5">
        <f t="shared" si="337"/>
        <v>-1.1893013232362026</v>
      </c>
    </row>
    <row r="10817" spans="1:9" ht="25" customHeight="1">
      <c r="A10817" s="1"/>
      <c r="B10817" s="1">
        <v>464</v>
      </c>
      <c r="C10817" s="13" t="s">
        <v>50</v>
      </c>
      <c r="D10817" s="4">
        <v>45382</v>
      </c>
      <c r="E10817" s="4">
        <v>45401</v>
      </c>
      <c r="F10817" s="5">
        <v>2.2255192878338326</v>
      </c>
      <c r="G10817" s="5">
        <f>'PG facts'!D62</f>
        <v>1</v>
      </c>
      <c r="H10817" s="5">
        <f t="shared" si="336"/>
        <v>4.9529361005204091</v>
      </c>
      <c r="I10817" s="5">
        <f t="shared" si="337"/>
        <v>2.2255192878338326</v>
      </c>
    </row>
    <row r="10818" spans="1:9" ht="25" customHeight="1">
      <c r="A10818" s="1"/>
      <c r="B10818" s="1">
        <v>464</v>
      </c>
      <c r="C10818" s="13" t="s">
        <v>50</v>
      </c>
      <c r="D10818" s="4">
        <v>45473</v>
      </c>
      <c r="E10818" s="4">
        <v>45503</v>
      </c>
      <c r="F10818" s="5">
        <v>1.3726160091641626</v>
      </c>
      <c r="G10818" s="5">
        <f>'PG facts'!D69</f>
        <v>1</v>
      </c>
      <c r="H10818" s="5">
        <f t="shared" si="336"/>
        <v>1.8840747086137526</v>
      </c>
      <c r="I10818" s="5">
        <f t="shared" si="337"/>
        <v>1.3726160091641626</v>
      </c>
    </row>
    <row r="10819" spans="1:9" ht="25" customHeight="1">
      <c r="A10819" s="1"/>
      <c r="B10819" s="1">
        <v>464</v>
      </c>
      <c r="C10819" s="13" t="s">
        <v>50</v>
      </c>
      <c r="D10819" s="4">
        <v>45565</v>
      </c>
      <c r="E10819" s="4">
        <v>45583</v>
      </c>
      <c r="F10819" s="5">
        <v>2.2805943792830297</v>
      </c>
      <c r="G10819" s="5">
        <f>'PG facts'!D76</f>
        <v>0</v>
      </c>
      <c r="H10819" s="5">
        <f t="shared" si="336"/>
        <v>5.2011107228173472</v>
      </c>
      <c r="I10819" s="5">
        <f t="shared" si="337"/>
        <v>0</v>
      </c>
    </row>
    <row r="10820" spans="1:9" ht="25" customHeight="1">
      <c r="A10820" s="1"/>
      <c r="B10820" s="1">
        <v>464</v>
      </c>
      <c r="C10820" s="13" t="s">
        <v>50</v>
      </c>
      <c r="D10820" s="4">
        <v>45657</v>
      </c>
      <c r="E10820" s="4">
        <v>45679</v>
      </c>
      <c r="F10820" s="5">
        <v>2.6501995362399722</v>
      </c>
      <c r="G10820" s="5">
        <f>'PG facts'!D83</f>
        <v>0</v>
      </c>
      <c r="H10820" s="5">
        <f t="shared" si="336"/>
        <v>7.0235575818865632</v>
      </c>
      <c r="I10820" s="5">
        <f t="shared" si="337"/>
        <v>0</v>
      </c>
    </row>
    <row r="10821" spans="1:9" ht="25" customHeight="1">
      <c r="A10821" s="1"/>
      <c r="B10821" s="1">
        <v>464</v>
      </c>
      <c r="C10821" s="13" t="s">
        <v>50</v>
      </c>
      <c r="D10821" s="4">
        <v>45747</v>
      </c>
      <c r="E10821" s="4">
        <v>45771</v>
      </c>
      <c r="F10821" s="5">
        <v>2.7872397144634409</v>
      </c>
      <c r="G10821" s="5">
        <f>'PG facts'!D90</f>
        <v>1</v>
      </c>
      <c r="H10821" s="5">
        <f t="shared" si="336"/>
        <v>7.7687052258822433</v>
      </c>
      <c r="I10821" s="5">
        <f t="shared" si="337"/>
        <v>2.7872397144634409</v>
      </c>
    </row>
    <row r="10822" spans="1:9" ht="25" customHeight="1">
      <c r="A10822" s="1"/>
      <c r="B10822" s="1">
        <v>464</v>
      </c>
      <c r="C10822" s="13" t="s">
        <v>50</v>
      </c>
      <c r="D10822" s="4">
        <v>45838</v>
      </c>
      <c r="E10822" s="4">
        <v>45867</v>
      </c>
      <c r="F10822" s="5">
        <v>3.7498513143808809</v>
      </c>
      <c r="G10822" s="5">
        <f>'PG facts'!D97</f>
        <v>1</v>
      </c>
      <c r="H10822" s="5">
        <f t="shared" ref="H10822:H10885" si="338">F10822^2</f>
        <v>14.06138487996402</v>
      </c>
      <c r="I10822" s="5">
        <f t="shared" ref="I10822:I10885" si="339">F10822*G10822</f>
        <v>3.7498513143808809</v>
      </c>
    </row>
    <row r="10823" spans="1:9" ht="25" customHeight="1">
      <c r="A10823" s="1"/>
      <c r="B10823" s="1">
        <v>464</v>
      </c>
      <c r="C10823" s="13" t="s">
        <v>50</v>
      </c>
      <c r="D10823" s="4">
        <v>45930</v>
      </c>
      <c r="E10823" s="4">
        <v>45954</v>
      </c>
      <c r="F10823" s="5">
        <v>3.2332744751814912</v>
      </c>
      <c r="G10823" s="5">
        <f>'PG facts'!D104</f>
        <v>4</v>
      </c>
      <c r="H10823" s="5">
        <f t="shared" si="338"/>
        <v>10.454063831860148</v>
      </c>
      <c r="I10823" s="5">
        <f t="shared" si="339"/>
        <v>12.933097900725965</v>
      </c>
    </row>
    <row r="10824" spans="1:9" ht="25" customHeight="1">
      <c r="A10824" s="1"/>
      <c r="B10824" s="1">
        <v>464</v>
      </c>
      <c r="C10824" s="13" t="s">
        <v>50</v>
      </c>
      <c r="D10824" s="4">
        <v>46022</v>
      </c>
      <c r="E10824" s="4">
        <v>46045</v>
      </c>
      <c r="F10824" s="5">
        <v>2.9967230915401322</v>
      </c>
      <c r="G10824" s="5">
        <f>'PG facts'!D111</f>
        <v>3</v>
      </c>
      <c r="H10824" s="5">
        <f t="shared" si="338"/>
        <v>8.9803492873698474</v>
      </c>
      <c r="I10824" s="5">
        <f t="shared" si="339"/>
        <v>8.9901692746203956</v>
      </c>
    </row>
    <row r="10825" spans="1:9" ht="25" customHeight="1">
      <c r="A10825" s="1"/>
      <c r="B10825" s="1">
        <v>465</v>
      </c>
      <c r="C10825" s="13" t="s">
        <v>47</v>
      </c>
      <c r="D10825" s="4">
        <v>44651</v>
      </c>
      <c r="E10825" s="4">
        <v>44671</v>
      </c>
      <c r="F10825" s="5">
        <v>3.5989104881054779</v>
      </c>
      <c r="G10825" s="5">
        <f>'PG facts'!D6</f>
        <v>-1</v>
      </c>
      <c r="H10825" s="5">
        <f t="shared" si="338"/>
        <v>12.952156701395609</v>
      </c>
      <c r="I10825" s="5">
        <f t="shared" si="339"/>
        <v>-3.5989104881054779</v>
      </c>
    </row>
    <row r="10826" spans="1:9" ht="25" customHeight="1">
      <c r="A10826" s="1"/>
      <c r="B10826" s="1">
        <v>465</v>
      </c>
      <c r="C10826" s="13" t="s">
        <v>47</v>
      </c>
      <c r="D10826" s="4">
        <v>44742</v>
      </c>
      <c r="E10826" s="4">
        <v>44771</v>
      </c>
      <c r="F10826" s="5">
        <v>-3.7966210073037132E-2</v>
      </c>
      <c r="G10826" s="5">
        <f>'PG facts'!D13</f>
        <v>-2</v>
      </c>
      <c r="H10826" s="5">
        <f t="shared" si="338"/>
        <v>1.4414331073099862E-3</v>
      </c>
      <c r="I10826" s="5">
        <f t="shared" si="339"/>
        <v>7.5932420146074264E-2</v>
      </c>
    </row>
    <row r="10827" spans="1:9" ht="25" customHeight="1">
      <c r="A10827" s="1"/>
      <c r="B10827" s="1">
        <v>465</v>
      </c>
      <c r="C10827" s="13" t="s">
        <v>47</v>
      </c>
      <c r="D10827" s="4">
        <v>44834</v>
      </c>
      <c r="E10827" s="4">
        <v>44853</v>
      </c>
      <c r="F10827" s="5">
        <v>-0.97428175390660288</v>
      </c>
      <c r="G10827" s="5">
        <f>'PG facts'!D20</f>
        <v>-1</v>
      </c>
      <c r="H10827" s="5">
        <f t="shared" si="338"/>
        <v>0.94922493599532631</v>
      </c>
      <c r="I10827" s="5">
        <f t="shared" si="339"/>
        <v>0.97428175390660288</v>
      </c>
    </row>
    <row r="10828" spans="1:9" ht="25" customHeight="1">
      <c r="A10828" s="1"/>
      <c r="B10828" s="1">
        <v>465</v>
      </c>
      <c r="C10828" s="13" t="s">
        <v>47</v>
      </c>
      <c r="D10828" s="4">
        <v>44926</v>
      </c>
      <c r="E10828" s="4">
        <v>44945</v>
      </c>
      <c r="F10828" s="5">
        <v>-1.7083333333333339</v>
      </c>
      <c r="G10828" s="5">
        <f>'PG facts'!D27</f>
        <v>-4</v>
      </c>
      <c r="H10828" s="5">
        <f t="shared" si="338"/>
        <v>2.9184027777777799</v>
      </c>
      <c r="I10828" s="5">
        <f t="shared" si="339"/>
        <v>6.8333333333333357</v>
      </c>
    </row>
    <row r="10829" spans="1:9" ht="25" customHeight="1">
      <c r="A10829" s="1"/>
      <c r="B10829" s="1">
        <v>465</v>
      </c>
      <c r="C10829" s="13" t="s">
        <v>47</v>
      </c>
      <c r="D10829" s="4">
        <v>45016</v>
      </c>
      <c r="E10829" s="4">
        <v>45037</v>
      </c>
      <c r="F10829" s="5">
        <v>-0.51383557261676094</v>
      </c>
      <c r="G10829" s="5">
        <f>'PG facts'!D34</f>
        <v>0</v>
      </c>
      <c r="H10829" s="5">
        <f t="shared" si="338"/>
        <v>0.26402699568639459</v>
      </c>
      <c r="I10829" s="5">
        <f t="shared" si="339"/>
        <v>0</v>
      </c>
    </row>
    <row r="10830" spans="1:9" ht="25" customHeight="1">
      <c r="A10830" s="1"/>
      <c r="B10830" s="1">
        <v>465</v>
      </c>
      <c r="C10830" s="13" t="s">
        <v>47</v>
      </c>
      <c r="D10830" s="4">
        <v>45107</v>
      </c>
      <c r="E10830" s="4">
        <v>45135</v>
      </c>
      <c r="F10830" s="5">
        <v>-0.38380425982749156</v>
      </c>
      <c r="G10830" s="5">
        <f>'PG facts'!D41</f>
        <v>-1</v>
      </c>
      <c r="H10830" s="5">
        <f t="shared" si="338"/>
        <v>0.14730570986172864</v>
      </c>
      <c r="I10830" s="5">
        <f t="shared" si="339"/>
        <v>0.38380425982749156</v>
      </c>
    </row>
    <row r="10831" spans="1:9" ht="25" customHeight="1">
      <c r="A10831" s="1"/>
      <c r="B10831" s="1">
        <v>465</v>
      </c>
      <c r="C10831" s="13" t="s">
        <v>47</v>
      </c>
      <c r="D10831" s="4">
        <v>45199</v>
      </c>
      <c r="E10831" s="4">
        <v>45217</v>
      </c>
      <c r="F10831" s="5">
        <v>1.1893013232362026</v>
      </c>
      <c r="G10831" s="5">
        <f>'PG facts'!D48</f>
        <v>0</v>
      </c>
      <c r="H10831" s="5">
        <f t="shared" si="338"/>
        <v>1.4144376374513825</v>
      </c>
      <c r="I10831" s="5">
        <f t="shared" si="339"/>
        <v>0</v>
      </c>
    </row>
    <row r="10832" spans="1:9" ht="25" customHeight="1">
      <c r="A10832" s="1"/>
      <c r="B10832" s="1">
        <v>465</v>
      </c>
      <c r="C10832" s="13" t="s">
        <v>47</v>
      </c>
      <c r="D10832" s="4">
        <v>45291</v>
      </c>
      <c r="E10832" s="4">
        <v>45314</v>
      </c>
      <c r="F10832" s="5">
        <v>2.2255192878338326</v>
      </c>
      <c r="G10832" s="5">
        <f>'PG facts'!D55</f>
        <v>-1</v>
      </c>
      <c r="H10832" s="5">
        <f t="shared" si="338"/>
        <v>4.9529361005204091</v>
      </c>
      <c r="I10832" s="5">
        <f t="shared" si="339"/>
        <v>-2.2255192878338326</v>
      </c>
    </row>
    <row r="10833" spans="1:9" ht="25" customHeight="1">
      <c r="A10833" s="1"/>
      <c r="B10833" s="1">
        <v>465</v>
      </c>
      <c r="C10833" s="13" t="s">
        <v>47</v>
      </c>
      <c r="D10833" s="4">
        <v>45382</v>
      </c>
      <c r="E10833" s="4">
        <v>45401</v>
      </c>
      <c r="F10833" s="5">
        <v>1.3726160091641626</v>
      </c>
      <c r="G10833" s="5">
        <f>'PG facts'!D62</f>
        <v>1</v>
      </c>
      <c r="H10833" s="5">
        <f t="shared" si="338"/>
        <v>1.8840747086137526</v>
      </c>
      <c r="I10833" s="5">
        <f t="shared" si="339"/>
        <v>1.3726160091641626</v>
      </c>
    </row>
    <row r="10834" spans="1:9" ht="25" customHeight="1">
      <c r="A10834" s="1"/>
      <c r="B10834" s="1">
        <v>465</v>
      </c>
      <c r="C10834" s="13" t="s">
        <v>47</v>
      </c>
      <c r="D10834" s="4">
        <v>45473</v>
      </c>
      <c r="E10834" s="4">
        <v>45503</v>
      </c>
      <c r="F10834" s="5">
        <v>2.2805943792830297</v>
      </c>
      <c r="G10834" s="5">
        <f>'PG facts'!D69</f>
        <v>1</v>
      </c>
      <c r="H10834" s="5">
        <f t="shared" si="338"/>
        <v>5.2011107228173472</v>
      </c>
      <c r="I10834" s="5">
        <f t="shared" si="339"/>
        <v>2.2805943792830297</v>
      </c>
    </row>
    <row r="10835" spans="1:9" ht="25" customHeight="1">
      <c r="A10835" s="1"/>
      <c r="B10835" s="1">
        <v>465</v>
      </c>
      <c r="C10835" s="13" t="s">
        <v>47</v>
      </c>
      <c r="D10835" s="4">
        <v>45565</v>
      </c>
      <c r="E10835" s="4">
        <v>45583</v>
      </c>
      <c r="F10835" s="5">
        <v>2.6501995362399722</v>
      </c>
      <c r="G10835" s="5">
        <f>'PG facts'!D76</f>
        <v>0</v>
      </c>
      <c r="H10835" s="5">
        <f t="shared" si="338"/>
        <v>7.0235575818865632</v>
      </c>
      <c r="I10835" s="5">
        <f t="shared" si="339"/>
        <v>0</v>
      </c>
    </row>
    <row r="10836" spans="1:9" ht="25" customHeight="1">
      <c r="A10836" s="1"/>
      <c r="B10836" s="1">
        <v>465</v>
      </c>
      <c r="C10836" s="13" t="s">
        <v>47</v>
      </c>
      <c r="D10836" s="4">
        <v>45657</v>
      </c>
      <c r="E10836" s="4">
        <v>45679</v>
      </c>
      <c r="F10836" s="5">
        <v>2.7872397144634409</v>
      </c>
      <c r="G10836" s="5">
        <f>'PG facts'!D83</f>
        <v>0</v>
      </c>
      <c r="H10836" s="5">
        <f t="shared" si="338"/>
        <v>7.7687052258822433</v>
      </c>
      <c r="I10836" s="5">
        <f t="shared" si="339"/>
        <v>0</v>
      </c>
    </row>
    <row r="10837" spans="1:9" ht="25" customHeight="1">
      <c r="A10837" s="1"/>
      <c r="B10837" s="1">
        <v>465</v>
      </c>
      <c r="C10837" s="13" t="s">
        <v>47</v>
      </c>
      <c r="D10837" s="4">
        <v>45747</v>
      </c>
      <c r="E10837" s="4">
        <v>45771</v>
      </c>
      <c r="F10837" s="5">
        <v>3.7498513143808809</v>
      </c>
      <c r="G10837" s="5">
        <f>'PG facts'!D90</f>
        <v>1</v>
      </c>
      <c r="H10837" s="5">
        <f t="shared" si="338"/>
        <v>14.06138487996402</v>
      </c>
      <c r="I10837" s="5">
        <f t="shared" si="339"/>
        <v>3.7498513143808809</v>
      </c>
    </row>
    <row r="10838" spans="1:9" ht="25" customHeight="1">
      <c r="A10838" s="1"/>
      <c r="B10838" s="1">
        <v>465</v>
      </c>
      <c r="C10838" s="13" t="s">
        <v>47</v>
      </c>
      <c r="D10838" s="4">
        <v>45838</v>
      </c>
      <c r="E10838" s="4">
        <v>45867</v>
      </c>
      <c r="F10838" s="5">
        <v>3.2332744751814912</v>
      </c>
      <c r="G10838" s="5">
        <f>'PG facts'!D97</f>
        <v>1</v>
      </c>
      <c r="H10838" s="5">
        <f t="shared" si="338"/>
        <v>10.454063831860148</v>
      </c>
      <c r="I10838" s="5">
        <f t="shared" si="339"/>
        <v>3.2332744751814912</v>
      </c>
    </row>
    <row r="10839" spans="1:9" ht="25" customHeight="1">
      <c r="A10839" s="1"/>
      <c r="B10839" s="1">
        <v>465</v>
      </c>
      <c r="C10839" s="13" t="s">
        <v>47</v>
      </c>
      <c r="D10839" s="4">
        <v>45930</v>
      </c>
      <c r="E10839" s="4">
        <v>45954</v>
      </c>
      <c r="F10839" s="5">
        <v>2.9967230915401322</v>
      </c>
      <c r="G10839" s="5">
        <f>'PG facts'!D104</f>
        <v>4</v>
      </c>
      <c r="H10839" s="5">
        <f t="shared" si="338"/>
        <v>8.9803492873698474</v>
      </c>
      <c r="I10839" s="5">
        <f t="shared" si="339"/>
        <v>11.986892366160529</v>
      </c>
    </row>
    <row r="10840" spans="1:9" ht="25" customHeight="1">
      <c r="A10840" s="1"/>
      <c r="B10840" s="1">
        <v>465</v>
      </c>
      <c r="C10840" s="13" t="s">
        <v>47</v>
      </c>
      <c r="D10840" s="4">
        <v>46022</v>
      </c>
      <c r="E10840" s="4">
        <v>46045</v>
      </c>
      <c r="F10840" s="5">
        <v>2.1478108850594646</v>
      </c>
      <c r="G10840" s="5">
        <f>'PG facts'!D111</f>
        <v>3</v>
      </c>
      <c r="H10840" s="5">
        <f t="shared" si="338"/>
        <v>4.6130915979799205</v>
      </c>
      <c r="I10840" s="5">
        <f t="shared" si="339"/>
        <v>6.4434326551783938</v>
      </c>
    </row>
    <row r="10841" spans="1:9" ht="25" customHeight="1">
      <c r="A10841" s="1"/>
      <c r="B10841" s="1">
        <v>465</v>
      </c>
      <c r="C10841" s="13" t="s">
        <v>50</v>
      </c>
      <c r="D10841" s="4">
        <v>44742</v>
      </c>
      <c r="E10841" s="4">
        <v>44771</v>
      </c>
      <c r="F10841" s="5">
        <v>3.5989104881054779</v>
      </c>
      <c r="G10841" s="5">
        <f>'PG facts'!D13</f>
        <v>-2</v>
      </c>
      <c r="H10841" s="5">
        <f t="shared" si="338"/>
        <v>12.952156701395609</v>
      </c>
      <c r="I10841" s="5">
        <f t="shared" si="339"/>
        <v>-7.1978209762109557</v>
      </c>
    </row>
    <row r="10842" spans="1:9" ht="25" customHeight="1">
      <c r="A10842" s="1"/>
      <c r="B10842" s="1">
        <v>465</v>
      </c>
      <c r="C10842" s="13" t="s">
        <v>50</v>
      </c>
      <c r="D10842" s="4">
        <v>44834</v>
      </c>
      <c r="E10842" s="4">
        <v>44853</v>
      </c>
      <c r="F10842" s="5">
        <v>-3.7966210073037132E-2</v>
      </c>
      <c r="G10842" s="5">
        <f>'PG facts'!D20</f>
        <v>-1</v>
      </c>
      <c r="H10842" s="5">
        <f t="shared" si="338"/>
        <v>1.4414331073099862E-3</v>
      </c>
      <c r="I10842" s="5">
        <f t="shared" si="339"/>
        <v>3.7966210073037132E-2</v>
      </c>
    </row>
    <row r="10843" spans="1:9" ht="25" customHeight="1">
      <c r="A10843" s="1"/>
      <c r="B10843" s="1">
        <v>465</v>
      </c>
      <c r="C10843" s="13" t="s">
        <v>50</v>
      </c>
      <c r="D10843" s="4">
        <v>44926</v>
      </c>
      <c r="E10843" s="4">
        <v>44945</v>
      </c>
      <c r="F10843" s="5">
        <v>-0.97428175390660288</v>
      </c>
      <c r="G10843" s="5">
        <f>'PG facts'!D27</f>
        <v>-4</v>
      </c>
      <c r="H10843" s="5">
        <f t="shared" si="338"/>
        <v>0.94922493599532631</v>
      </c>
      <c r="I10843" s="5">
        <f t="shared" si="339"/>
        <v>3.8971270156264115</v>
      </c>
    </row>
    <row r="10844" spans="1:9" ht="25" customHeight="1">
      <c r="A10844" s="1"/>
      <c r="B10844" s="1">
        <v>465</v>
      </c>
      <c r="C10844" s="13" t="s">
        <v>50</v>
      </c>
      <c r="D10844" s="4">
        <v>45016</v>
      </c>
      <c r="E10844" s="4">
        <v>45037</v>
      </c>
      <c r="F10844" s="5">
        <v>-1.7083333333333339</v>
      </c>
      <c r="G10844" s="5">
        <f>'PG facts'!D34</f>
        <v>0</v>
      </c>
      <c r="H10844" s="5">
        <f t="shared" si="338"/>
        <v>2.9184027777777799</v>
      </c>
      <c r="I10844" s="5">
        <f t="shared" si="339"/>
        <v>0</v>
      </c>
    </row>
    <row r="10845" spans="1:9" ht="25" customHeight="1">
      <c r="A10845" s="1"/>
      <c r="B10845" s="1">
        <v>465</v>
      </c>
      <c r="C10845" s="13" t="s">
        <v>50</v>
      </c>
      <c r="D10845" s="4">
        <v>45107</v>
      </c>
      <c r="E10845" s="4">
        <v>45135</v>
      </c>
      <c r="F10845" s="5">
        <v>-0.51383557261676094</v>
      </c>
      <c r="G10845" s="5">
        <f>'PG facts'!D41</f>
        <v>-1</v>
      </c>
      <c r="H10845" s="5">
        <f t="shared" si="338"/>
        <v>0.26402699568639459</v>
      </c>
      <c r="I10845" s="5">
        <f t="shared" si="339"/>
        <v>0.51383557261676094</v>
      </c>
    </row>
    <row r="10846" spans="1:9" ht="25" customHeight="1">
      <c r="A10846" s="1"/>
      <c r="B10846" s="1">
        <v>465</v>
      </c>
      <c r="C10846" s="13" t="s">
        <v>50</v>
      </c>
      <c r="D10846" s="4">
        <v>45199</v>
      </c>
      <c r="E10846" s="4">
        <v>45217</v>
      </c>
      <c r="F10846" s="5">
        <v>-0.38380425982749156</v>
      </c>
      <c r="G10846" s="5">
        <f>'PG facts'!D48</f>
        <v>0</v>
      </c>
      <c r="H10846" s="5">
        <f t="shared" si="338"/>
        <v>0.14730570986172864</v>
      </c>
      <c r="I10846" s="5">
        <f t="shared" si="339"/>
        <v>0</v>
      </c>
    </row>
    <row r="10847" spans="1:9" ht="25" customHeight="1">
      <c r="A10847" s="1"/>
      <c r="B10847" s="1">
        <v>465</v>
      </c>
      <c r="C10847" s="13" t="s">
        <v>50</v>
      </c>
      <c r="D10847" s="4">
        <v>45291</v>
      </c>
      <c r="E10847" s="4">
        <v>45314</v>
      </c>
      <c r="F10847" s="5">
        <v>1.1893013232362026</v>
      </c>
      <c r="G10847" s="5">
        <f>'PG facts'!D55</f>
        <v>-1</v>
      </c>
      <c r="H10847" s="5">
        <f t="shared" si="338"/>
        <v>1.4144376374513825</v>
      </c>
      <c r="I10847" s="5">
        <f t="shared" si="339"/>
        <v>-1.1893013232362026</v>
      </c>
    </row>
    <row r="10848" spans="1:9" ht="25" customHeight="1">
      <c r="A10848" s="1"/>
      <c r="B10848" s="1">
        <v>465</v>
      </c>
      <c r="C10848" s="13" t="s">
        <v>50</v>
      </c>
      <c r="D10848" s="4">
        <v>45382</v>
      </c>
      <c r="E10848" s="4">
        <v>45401</v>
      </c>
      <c r="F10848" s="5">
        <v>2.2255192878338326</v>
      </c>
      <c r="G10848" s="5">
        <f>'PG facts'!D62</f>
        <v>1</v>
      </c>
      <c r="H10848" s="5">
        <f t="shared" si="338"/>
        <v>4.9529361005204091</v>
      </c>
      <c r="I10848" s="5">
        <f t="shared" si="339"/>
        <v>2.2255192878338326</v>
      </c>
    </row>
    <row r="10849" spans="1:9" ht="25" customHeight="1">
      <c r="A10849" s="1"/>
      <c r="B10849" s="1">
        <v>465</v>
      </c>
      <c r="C10849" s="13" t="s">
        <v>50</v>
      </c>
      <c r="D10849" s="4">
        <v>45473</v>
      </c>
      <c r="E10849" s="4">
        <v>45503</v>
      </c>
      <c r="F10849" s="5">
        <v>1.3726160091641626</v>
      </c>
      <c r="G10849" s="5">
        <f>'PG facts'!D69</f>
        <v>1</v>
      </c>
      <c r="H10849" s="5">
        <f t="shared" si="338"/>
        <v>1.8840747086137526</v>
      </c>
      <c r="I10849" s="5">
        <f t="shared" si="339"/>
        <v>1.3726160091641626</v>
      </c>
    </row>
    <row r="10850" spans="1:9" ht="25" customHeight="1">
      <c r="A10850" s="1"/>
      <c r="B10850" s="1">
        <v>465</v>
      </c>
      <c r="C10850" s="13" t="s">
        <v>50</v>
      </c>
      <c r="D10850" s="4">
        <v>45565</v>
      </c>
      <c r="E10850" s="4">
        <v>45583</v>
      </c>
      <c r="F10850" s="5">
        <v>2.2805943792830297</v>
      </c>
      <c r="G10850" s="5">
        <f>'PG facts'!D76</f>
        <v>0</v>
      </c>
      <c r="H10850" s="5">
        <f t="shared" si="338"/>
        <v>5.2011107228173472</v>
      </c>
      <c r="I10850" s="5">
        <f t="shared" si="339"/>
        <v>0</v>
      </c>
    </row>
    <row r="10851" spans="1:9" ht="25" customHeight="1">
      <c r="A10851" s="1"/>
      <c r="B10851" s="1">
        <v>465</v>
      </c>
      <c r="C10851" s="13" t="s">
        <v>50</v>
      </c>
      <c r="D10851" s="4">
        <v>45657</v>
      </c>
      <c r="E10851" s="4">
        <v>45679</v>
      </c>
      <c r="F10851" s="5">
        <v>2.6501995362399722</v>
      </c>
      <c r="G10851" s="5">
        <f>'PG facts'!D83</f>
        <v>0</v>
      </c>
      <c r="H10851" s="5">
        <f t="shared" si="338"/>
        <v>7.0235575818865632</v>
      </c>
      <c r="I10851" s="5">
        <f t="shared" si="339"/>
        <v>0</v>
      </c>
    </row>
    <row r="10852" spans="1:9" ht="25" customHeight="1">
      <c r="A10852" s="1"/>
      <c r="B10852" s="1">
        <v>465</v>
      </c>
      <c r="C10852" s="13" t="s">
        <v>50</v>
      </c>
      <c r="D10852" s="4">
        <v>45747</v>
      </c>
      <c r="E10852" s="4">
        <v>45771</v>
      </c>
      <c r="F10852" s="5">
        <v>2.7872397144634409</v>
      </c>
      <c r="G10852" s="5">
        <f>'PG facts'!D90</f>
        <v>1</v>
      </c>
      <c r="H10852" s="5">
        <f t="shared" si="338"/>
        <v>7.7687052258822433</v>
      </c>
      <c r="I10852" s="5">
        <f t="shared" si="339"/>
        <v>2.7872397144634409</v>
      </c>
    </row>
    <row r="10853" spans="1:9" ht="25" customHeight="1">
      <c r="A10853" s="1"/>
      <c r="B10853" s="1">
        <v>465</v>
      </c>
      <c r="C10853" s="13" t="s">
        <v>50</v>
      </c>
      <c r="D10853" s="4">
        <v>45838</v>
      </c>
      <c r="E10853" s="4">
        <v>45867</v>
      </c>
      <c r="F10853" s="5">
        <v>3.7498513143808809</v>
      </c>
      <c r="G10853" s="5">
        <f>'PG facts'!D97</f>
        <v>1</v>
      </c>
      <c r="H10853" s="5">
        <f t="shared" si="338"/>
        <v>14.06138487996402</v>
      </c>
      <c r="I10853" s="5">
        <f t="shared" si="339"/>
        <v>3.7498513143808809</v>
      </c>
    </row>
    <row r="10854" spans="1:9" ht="25" customHeight="1">
      <c r="A10854" s="1"/>
      <c r="B10854" s="1">
        <v>465</v>
      </c>
      <c r="C10854" s="13" t="s">
        <v>50</v>
      </c>
      <c r="D10854" s="4">
        <v>45930</v>
      </c>
      <c r="E10854" s="4">
        <v>45954</v>
      </c>
      <c r="F10854" s="5">
        <v>3.2332744751814912</v>
      </c>
      <c r="G10854" s="5">
        <f>'PG facts'!D104</f>
        <v>4</v>
      </c>
      <c r="H10854" s="5">
        <f t="shared" si="338"/>
        <v>10.454063831860148</v>
      </c>
      <c r="I10854" s="5">
        <f t="shared" si="339"/>
        <v>12.933097900725965</v>
      </c>
    </row>
    <row r="10855" spans="1:9" ht="25" customHeight="1">
      <c r="A10855" s="1"/>
      <c r="B10855" s="1">
        <v>465</v>
      </c>
      <c r="C10855" s="13" t="s">
        <v>50</v>
      </c>
      <c r="D10855" s="4">
        <v>46022</v>
      </c>
      <c r="E10855" s="4">
        <v>46045</v>
      </c>
      <c r="F10855" s="5">
        <v>2.9967230915401322</v>
      </c>
      <c r="G10855" s="5">
        <f>'PG facts'!D111</f>
        <v>3</v>
      </c>
      <c r="H10855" s="5">
        <f t="shared" si="338"/>
        <v>8.9803492873698474</v>
      </c>
      <c r="I10855" s="5">
        <f t="shared" si="339"/>
        <v>8.9901692746203956</v>
      </c>
    </row>
    <row r="10856" spans="1:9" ht="25" customHeight="1">
      <c r="A10856" s="1"/>
      <c r="B10856" s="1">
        <v>466</v>
      </c>
      <c r="C10856" s="13" t="s">
        <v>47</v>
      </c>
      <c r="D10856" s="4">
        <v>44651</v>
      </c>
      <c r="E10856" s="4">
        <v>44671</v>
      </c>
      <c r="F10856" s="5">
        <v>3.5989104881054779</v>
      </c>
      <c r="G10856" s="5">
        <f>'PG facts'!D6</f>
        <v>-1</v>
      </c>
      <c r="H10856" s="5">
        <f t="shared" si="338"/>
        <v>12.952156701395609</v>
      </c>
      <c r="I10856" s="5">
        <f t="shared" si="339"/>
        <v>-3.5989104881054779</v>
      </c>
    </row>
    <row r="10857" spans="1:9" ht="25" customHeight="1">
      <c r="A10857" s="1"/>
      <c r="B10857" s="1">
        <v>466</v>
      </c>
      <c r="C10857" s="13" t="s">
        <v>47</v>
      </c>
      <c r="D10857" s="4">
        <v>44742</v>
      </c>
      <c r="E10857" s="4">
        <v>44771</v>
      </c>
      <c r="F10857" s="5">
        <v>-3.7966210073037132E-2</v>
      </c>
      <c r="G10857" s="5">
        <f>'PG facts'!D13</f>
        <v>-2</v>
      </c>
      <c r="H10857" s="5">
        <f t="shared" si="338"/>
        <v>1.4414331073099862E-3</v>
      </c>
      <c r="I10857" s="5">
        <f t="shared" si="339"/>
        <v>7.5932420146074264E-2</v>
      </c>
    </row>
    <row r="10858" spans="1:9" ht="25" customHeight="1">
      <c r="A10858" s="1"/>
      <c r="B10858" s="1">
        <v>466</v>
      </c>
      <c r="C10858" s="13" t="s">
        <v>47</v>
      </c>
      <c r="D10858" s="4">
        <v>44834</v>
      </c>
      <c r="E10858" s="4">
        <v>44853</v>
      </c>
      <c r="F10858" s="5">
        <v>-0.97428175390660288</v>
      </c>
      <c r="G10858" s="5">
        <f>'PG facts'!D20</f>
        <v>-1</v>
      </c>
      <c r="H10858" s="5">
        <f t="shared" si="338"/>
        <v>0.94922493599532631</v>
      </c>
      <c r="I10858" s="5">
        <f t="shared" si="339"/>
        <v>0.97428175390660288</v>
      </c>
    </row>
    <row r="10859" spans="1:9" ht="25" customHeight="1">
      <c r="A10859" s="1"/>
      <c r="B10859" s="1">
        <v>466</v>
      </c>
      <c r="C10859" s="13" t="s">
        <v>47</v>
      </c>
      <c r="D10859" s="4">
        <v>44926</v>
      </c>
      <c r="E10859" s="4">
        <v>44945</v>
      </c>
      <c r="F10859" s="5">
        <v>-1.7083333333333339</v>
      </c>
      <c r="G10859" s="5">
        <f>'PG facts'!D27</f>
        <v>-4</v>
      </c>
      <c r="H10859" s="5">
        <f t="shared" si="338"/>
        <v>2.9184027777777799</v>
      </c>
      <c r="I10859" s="5">
        <f t="shared" si="339"/>
        <v>6.8333333333333357</v>
      </c>
    </row>
    <row r="10860" spans="1:9" ht="25" customHeight="1">
      <c r="A10860" s="1"/>
      <c r="B10860" s="1">
        <v>466</v>
      </c>
      <c r="C10860" s="13" t="s">
        <v>47</v>
      </c>
      <c r="D10860" s="4">
        <v>45016</v>
      </c>
      <c r="E10860" s="4">
        <v>45037</v>
      </c>
      <c r="F10860" s="5">
        <v>-0.51383557261676094</v>
      </c>
      <c r="G10860" s="5">
        <f>'PG facts'!D34</f>
        <v>0</v>
      </c>
      <c r="H10860" s="5">
        <f t="shared" si="338"/>
        <v>0.26402699568639459</v>
      </c>
      <c r="I10860" s="5">
        <f t="shared" si="339"/>
        <v>0</v>
      </c>
    </row>
    <row r="10861" spans="1:9" ht="25" customHeight="1">
      <c r="A10861" s="1"/>
      <c r="B10861" s="1">
        <v>466</v>
      </c>
      <c r="C10861" s="13" t="s">
        <v>47</v>
      </c>
      <c r="D10861" s="4">
        <v>45107</v>
      </c>
      <c r="E10861" s="4">
        <v>45135</v>
      </c>
      <c r="F10861" s="5">
        <v>-0.38380425982749156</v>
      </c>
      <c r="G10861" s="5">
        <f>'PG facts'!D41</f>
        <v>-1</v>
      </c>
      <c r="H10861" s="5">
        <f t="shared" si="338"/>
        <v>0.14730570986172864</v>
      </c>
      <c r="I10861" s="5">
        <f t="shared" si="339"/>
        <v>0.38380425982749156</v>
      </c>
    </row>
    <row r="10862" spans="1:9" ht="25" customHeight="1">
      <c r="A10862" s="1"/>
      <c r="B10862" s="1">
        <v>466</v>
      </c>
      <c r="C10862" s="13" t="s">
        <v>47</v>
      </c>
      <c r="D10862" s="4">
        <v>45199</v>
      </c>
      <c r="E10862" s="4">
        <v>45217</v>
      </c>
      <c r="F10862" s="5">
        <v>1.1893013232362026</v>
      </c>
      <c r="G10862" s="5">
        <f>'PG facts'!D48</f>
        <v>0</v>
      </c>
      <c r="H10862" s="5">
        <f t="shared" si="338"/>
        <v>1.4144376374513825</v>
      </c>
      <c r="I10862" s="5">
        <f t="shared" si="339"/>
        <v>0</v>
      </c>
    </row>
    <row r="10863" spans="1:9" ht="25" customHeight="1">
      <c r="A10863" s="1"/>
      <c r="B10863" s="1">
        <v>466</v>
      </c>
      <c r="C10863" s="13" t="s">
        <v>47</v>
      </c>
      <c r="D10863" s="4">
        <v>45291</v>
      </c>
      <c r="E10863" s="4">
        <v>45314</v>
      </c>
      <c r="F10863" s="5">
        <v>2.2255192878338326</v>
      </c>
      <c r="G10863" s="5">
        <f>'PG facts'!D55</f>
        <v>-1</v>
      </c>
      <c r="H10863" s="5">
        <f t="shared" si="338"/>
        <v>4.9529361005204091</v>
      </c>
      <c r="I10863" s="5">
        <f t="shared" si="339"/>
        <v>-2.2255192878338326</v>
      </c>
    </row>
    <row r="10864" spans="1:9" ht="25" customHeight="1">
      <c r="A10864" s="1"/>
      <c r="B10864" s="1">
        <v>466</v>
      </c>
      <c r="C10864" s="13" t="s">
        <v>47</v>
      </c>
      <c r="D10864" s="4">
        <v>45382</v>
      </c>
      <c r="E10864" s="4">
        <v>45401</v>
      </c>
      <c r="F10864" s="5">
        <v>1.3726160091641626</v>
      </c>
      <c r="G10864" s="5">
        <f>'PG facts'!D62</f>
        <v>1</v>
      </c>
      <c r="H10864" s="5">
        <f t="shared" si="338"/>
        <v>1.8840747086137526</v>
      </c>
      <c r="I10864" s="5">
        <f t="shared" si="339"/>
        <v>1.3726160091641626</v>
      </c>
    </row>
    <row r="10865" spans="1:9" ht="25" customHeight="1">
      <c r="A10865" s="1"/>
      <c r="B10865" s="1">
        <v>466</v>
      </c>
      <c r="C10865" s="13" t="s">
        <v>47</v>
      </c>
      <c r="D10865" s="4">
        <v>45473</v>
      </c>
      <c r="E10865" s="4">
        <v>45503</v>
      </c>
      <c r="F10865" s="5">
        <v>2.2805943792830297</v>
      </c>
      <c r="G10865" s="5">
        <f>'PG facts'!D69</f>
        <v>1</v>
      </c>
      <c r="H10865" s="5">
        <f t="shared" si="338"/>
        <v>5.2011107228173472</v>
      </c>
      <c r="I10865" s="5">
        <f t="shared" si="339"/>
        <v>2.2805943792830297</v>
      </c>
    </row>
    <row r="10866" spans="1:9" ht="25" customHeight="1">
      <c r="A10866" s="1"/>
      <c r="B10866" s="1">
        <v>466</v>
      </c>
      <c r="C10866" s="13" t="s">
        <v>47</v>
      </c>
      <c r="D10866" s="4">
        <v>45565</v>
      </c>
      <c r="E10866" s="4">
        <v>45583</v>
      </c>
      <c r="F10866" s="5">
        <v>2.6501995362399722</v>
      </c>
      <c r="G10866" s="5">
        <f>'PG facts'!D76</f>
        <v>0</v>
      </c>
      <c r="H10866" s="5">
        <f t="shared" si="338"/>
        <v>7.0235575818865632</v>
      </c>
      <c r="I10866" s="5">
        <f t="shared" si="339"/>
        <v>0</v>
      </c>
    </row>
    <row r="10867" spans="1:9" ht="25" customHeight="1">
      <c r="A10867" s="1"/>
      <c r="B10867" s="1">
        <v>466</v>
      </c>
      <c r="C10867" s="13" t="s">
        <v>47</v>
      </c>
      <c r="D10867" s="4">
        <v>45657</v>
      </c>
      <c r="E10867" s="4">
        <v>45679</v>
      </c>
      <c r="F10867" s="5">
        <v>2.7872397144634409</v>
      </c>
      <c r="G10867" s="5">
        <f>'PG facts'!D83</f>
        <v>0</v>
      </c>
      <c r="H10867" s="5">
        <f t="shared" si="338"/>
        <v>7.7687052258822433</v>
      </c>
      <c r="I10867" s="5">
        <f t="shared" si="339"/>
        <v>0</v>
      </c>
    </row>
    <row r="10868" spans="1:9" ht="25" customHeight="1">
      <c r="A10868" s="1"/>
      <c r="B10868" s="1">
        <v>466</v>
      </c>
      <c r="C10868" s="13" t="s">
        <v>47</v>
      </c>
      <c r="D10868" s="4">
        <v>45747</v>
      </c>
      <c r="E10868" s="4">
        <v>45771</v>
      </c>
      <c r="F10868" s="5">
        <v>3.7498513143808809</v>
      </c>
      <c r="G10868" s="5">
        <f>'PG facts'!D90</f>
        <v>1</v>
      </c>
      <c r="H10868" s="5">
        <f t="shared" si="338"/>
        <v>14.06138487996402</v>
      </c>
      <c r="I10868" s="5">
        <f t="shared" si="339"/>
        <v>3.7498513143808809</v>
      </c>
    </row>
    <row r="10869" spans="1:9" ht="25" customHeight="1">
      <c r="A10869" s="1"/>
      <c r="B10869" s="1">
        <v>466</v>
      </c>
      <c r="C10869" s="13" t="s">
        <v>47</v>
      </c>
      <c r="D10869" s="4">
        <v>45838</v>
      </c>
      <c r="E10869" s="4">
        <v>45867</v>
      </c>
      <c r="F10869" s="5">
        <v>3.2332744751814912</v>
      </c>
      <c r="G10869" s="5">
        <f>'PG facts'!D97</f>
        <v>1</v>
      </c>
      <c r="H10869" s="5">
        <f t="shared" si="338"/>
        <v>10.454063831860148</v>
      </c>
      <c r="I10869" s="5">
        <f t="shared" si="339"/>
        <v>3.2332744751814912</v>
      </c>
    </row>
    <row r="10870" spans="1:9" ht="25" customHeight="1">
      <c r="A10870" s="1"/>
      <c r="B10870" s="1">
        <v>466</v>
      </c>
      <c r="C10870" s="13" t="s">
        <v>47</v>
      </c>
      <c r="D10870" s="4">
        <v>45930</v>
      </c>
      <c r="E10870" s="4">
        <v>45954</v>
      </c>
      <c r="F10870" s="5">
        <v>2.9967230915401322</v>
      </c>
      <c r="G10870" s="5">
        <f>'PG facts'!D104</f>
        <v>4</v>
      </c>
      <c r="H10870" s="5">
        <f t="shared" si="338"/>
        <v>8.9803492873698474</v>
      </c>
      <c r="I10870" s="5">
        <f t="shared" si="339"/>
        <v>11.986892366160529</v>
      </c>
    </row>
    <row r="10871" spans="1:9" ht="25" customHeight="1">
      <c r="A10871" s="1"/>
      <c r="B10871" s="1">
        <v>466</v>
      </c>
      <c r="C10871" s="13" t="s">
        <v>47</v>
      </c>
      <c r="D10871" s="4">
        <v>46022</v>
      </c>
      <c r="E10871" s="4">
        <v>46045</v>
      </c>
      <c r="F10871" s="5">
        <v>2.1478108850594646</v>
      </c>
      <c r="G10871" s="5">
        <f>'PG facts'!D111</f>
        <v>3</v>
      </c>
      <c r="H10871" s="5">
        <f t="shared" si="338"/>
        <v>4.6130915979799205</v>
      </c>
      <c r="I10871" s="5">
        <f t="shared" si="339"/>
        <v>6.4434326551783938</v>
      </c>
    </row>
    <row r="10872" spans="1:9" ht="25" customHeight="1">
      <c r="A10872" s="1"/>
      <c r="B10872" s="1">
        <v>466</v>
      </c>
      <c r="C10872" s="13" t="s">
        <v>50</v>
      </c>
      <c r="D10872" s="4">
        <v>44742</v>
      </c>
      <c r="E10872" s="4">
        <v>44771</v>
      </c>
      <c r="F10872" s="5">
        <v>3.5989104881054779</v>
      </c>
      <c r="G10872" s="5">
        <f>'PG facts'!D13</f>
        <v>-2</v>
      </c>
      <c r="H10872" s="5">
        <f t="shared" si="338"/>
        <v>12.952156701395609</v>
      </c>
      <c r="I10872" s="5">
        <f t="shared" si="339"/>
        <v>-7.1978209762109557</v>
      </c>
    </row>
    <row r="10873" spans="1:9" ht="25" customHeight="1">
      <c r="A10873" s="1"/>
      <c r="B10873" s="1">
        <v>466</v>
      </c>
      <c r="C10873" s="13" t="s">
        <v>50</v>
      </c>
      <c r="D10873" s="4">
        <v>44834</v>
      </c>
      <c r="E10873" s="4">
        <v>44853</v>
      </c>
      <c r="F10873" s="5">
        <v>-3.7966210073037132E-2</v>
      </c>
      <c r="G10873" s="5">
        <f>'PG facts'!D20</f>
        <v>-1</v>
      </c>
      <c r="H10873" s="5">
        <f t="shared" si="338"/>
        <v>1.4414331073099862E-3</v>
      </c>
      <c r="I10873" s="5">
        <f t="shared" si="339"/>
        <v>3.7966210073037132E-2</v>
      </c>
    </row>
    <row r="10874" spans="1:9" ht="25" customHeight="1">
      <c r="A10874" s="1"/>
      <c r="B10874" s="1">
        <v>466</v>
      </c>
      <c r="C10874" s="13" t="s">
        <v>50</v>
      </c>
      <c r="D10874" s="4">
        <v>44926</v>
      </c>
      <c r="E10874" s="4">
        <v>44945</v>
      </c>
      <c r="F10874" s="5">
        <v>-0.97428175390660288</v>
      </c>
      <c r="G10874" s="5">
        <f>'PG facts'!D27</f>
        <v>-4</v>
      </c>
      <c r="H10874" s="5">
        <f t="shared" si="338"/>
        <v>0.94922493599532631</v>
      </c>
      <c r="I10874" s="5">
        <f t="shared" si="339"/>
        <v>3.8971270156264115</v>
      </c>
    </row>
    <row r="10875" spans="1:9" ht="25" customHeight="1">
      <c r="A10875" s="1"/>
      <c r="B10875" s="1">
        <v>466</v>
      </c>
      <c r="C10875" s="13" t="s">
        <v>50</v>
      </c>
      <c r="D10875" s="4">
        <v>45016</v>
      </c>
      <c r="E10875" s="4">
        <v>45037</v>
      </c>
      <c r="F10875" s="5">
        <v>-1.7083333333333339</v>
      </c>
      <c r="G10875" s="5">
        <f>'PG facts'!D34</f>
        <v>0</v>
      </c>
      <c r="H10875" s="5">
        <f t="shared" si="338"/>
        <v>2.9184027777777799</v>
      </c>
      <c r="I10875" s="5">
        <f t="shared" si="339"/>
        <v>0</v>
      </c>
    </row>
    <row r="10876" spans="1:9" ht="25" customHeight="1">
      <c r="A10876" s="1"/>
      <c r="B10876" s="1">
        <v>466</v>
      </c>
      <c r="C10876" s="13" t="s">
        <v>50</v>
      </c>
      <c r="D10876" s="4">
        <v>45107</v>
      </c>
      <c r="E10876" s="4">
        <v>45135</v>
      </c>
      <c r="F10876" s="5">
        <v>-0.51383557261676094</v>
      </c>
      <c r="G10876" s="5">
        <f>'PG facts'!D41</f>
        <v>-1</v>
      </c>
      <c r="H10876" s="5">
        <f t="shared" si="338"/>
        <v>0.26402699568639459</v>
      </c>
      <c r="I10876" s="5">
        <f t="shared" si="339"/>
        <v>0.51383557261676094</v>
      </c>
    </row>
    <row r="10877" spans="1:9" ht="25" customHeight="1">
      <c r="A10877" s="1"/>
      <c r="B10877" s="1">
        <v>466</v>
      </c>
      <c r="C10877" s="13" t="s">
        <v>50</v>
      </c>
      <c r="D10877" s="4">
        <v>45199</v>
      </c>
      <c r="E10877" s="4">
        <v>45217</v>
      </c>
      <c r="F10877" s="5">
        <v>-0.38380425982749156</v>
      </c>
      <c r="G10877" s="5">
        <f>'PG facts'!D48</f>
        <v>0</v>
      </c>
      <c r="H10877" s="5">
        <f t="shared" si="338"/>
        <v>0.14730570986172864</v>
      </c>
      <c r="I10877" s="5">
        <f t="shared" si="339"/>
        <v>0</v>
      </c>
    </row>
    <row r="10878" spans="1:9" ht="25" customHeight="1">
      <c r="A10878" s="1"/>
      <c r="B10878" s="1">
        <v>466</v>
      </c>
      <c r="C10878" s="13" t="s">
        <v>50</v>
      </c>
      <c r="D10878" s="4">
        <v>45291</v>
      </c>
      <c r="E10878" s="4">
        <v>45314</v>
      </c>
      <c r="F10878" s="5">
        <v>1.1893013232362026</v>
      </c>
      <c r="G10878" s="5">
        <f>'PG facts'!D55</f>
        <v>-1</v>
      </c>
      <c r="H10878" s="5">
        <f t="shared" si="338"/>
        <v>1.4144376374513825</v>
      </c>
      <c r="I10878" s="5">
        <f t="shared" si="339"/>
        <v>-1.1893013232362026</v>
      </c>
    </row>
    <row r="10879" spans="1:9" ht="25" customHeight="1">
      <c r="A10879" s="1"/>
      <c r="B10879" s="1">
        <v>466</v>
      </c>
      <c r="C10879" s="13" t="s">
        <v>50</v>
      </c>
      <c r="D10879" s="4">
        <v>45382</v>
      </c>
      <c r="E10879" s="4">
        <v>45401</v>
      </c>
      <c r="F10879" s="5">
        <v>2.2255192878338326</v>
      </c>
      <c r="G10879" s="5">
        <f>'PG facts'!D62</f>
        <v>1</v>
      </c>
      <c r="H10879" s="5">
        <f t="shared" si="338"/>
        <v>4.9529361005204091</v>
      </c>
      <c r="I10879" s="5">
        <f t="shared" si="339"/>
        <v>2.2255192878338326</v>
      </c>
    </row>
    <row r="10880" spans="1:9" ht="25" customHeight="1">
      <c r="A10880" s="1"/>
      <c r="B10880" s="1">
        <v>466</v>
      </c>
      <c r="C10880" s="13" t="s">
        <v>50</v>
      </c>
      <c r="D10880" s="4">
        <v>45473</v>
      </c>
      <c r="E10880" s="4">
        <v>45503</v>
      </c>
      <c r="F10880" s="5">
        <v>1.3726160091641626</v>
      </c>
      <c r="G10880" s="5">
        <f>'PG facts'!D69</f>
        <v>1</v>
      </c>
      <c r="H10880" s="5">
        <f t="shared" si="338"/>
        <v>1.8840747086137526</v>
      </c>
      <c r="I10880" s="5">
        <f t="shared" si="339"/>
        <v>1.3726160091641626</v>
      </c>
    </row>
    <row r="10881" spans="1:9" ht="25" customHeight="1">
      <c r="A10881" s="1"/>
      <c r="B10881" s="1">
        <v>466</v>
      </c>
      <c r="C10881" s="13" t="s">
        <v>50</v>
      </c>
      <c r="D10881" s="4">
        <v>45565</v>
      </c>
      <c r="E10881" s="4">
        <v>45583</v>
      </c>
      <c r="F10881" s="5">
        <v>2.2805943792830297</v>
      </c>
      <c r="G10881" s="5">
        <f>'PG facts'!D76</f>
        <v>0</v>
      </c>
      <c r="H10881" s="5">
        <f t="shared" si="338"/>
        <v>5.2011107228173472</v>
      </c>
      <c r="I10881" s="5">
        <f t="shared" si="339"/>
        <v>0</v>
      </c>
    </row>
    <row r="10882" spans="1:9" ht="25" customHeight="1">
      <c r="A10882" s="1"/>
      <c r="B10882" s="1">
        <v>466</v>
      </c>
      <c r="C10882" s="13" t="s">
        <v>50</v>
      </c>
      <c r="D10882" s="4">
        <v>45657</v>
      </c>
      <c r="E10882" s="4">
        <v>45679</v>
      </c>
      <c r="F10882" s="5">
        <v>2.6501995362399722</v>
      </c>
      <c r="G10882" s="5">
        <f>'PG facts'!D83</f>
        <v>0</v>
      </c>
      <c r="H10882" s="5">
        <f t="shared" si="338"/>
        <v>7.0235575818865632</v>
      </c>
      <c r="I10882" s="5">
        <f t="shared" si="339"/>
        <v>0</v>
      </c>
    </row>
    <row r="10883" spans="1:9" ht="25" customHeight="1">
      <c r="A10883" s="1"/>
      <c r="B10883" s="1">
        <v>466</v>
      </c>
      <c r="C10883" s="13" t="s">
        <v>50</v>
      </c>
      <c r="D10883" s="4">
        <v>45747</v>
      </c>
      <c r="E10883" s="4">
        <v>45771</v>
      </c>
      <c r="F10883" s="5">
        <v>2.7872397144634409</v>
      </c>
      <c r="G10883" s="5">
        <f>'PG facts'!D90</f>
        <v>1</v>
      </c>
      <c r="H10883" s="5">
        <f t="shared" si="338"/>
        <v>7.7687052258822433</v>
      </c>
      <c r="I10883" s="5">
        <f t="shared" si="339"/>
        <v>2.7872397144634409</v>
      </c>
    </row>
    <row r="10884" spans="1:9" ht="25" customHeight="1">
      <c r="A10884" s="1"/>
      <c r="B10884" s="1">
        <v>466</v>
      </c>
      <c r="C10884" s="13" t="s">
        <v>50</v>
      </c>
      <c r="D10884" s="4">
        <v>45838</v>
      </c>
      <c r="E10884" s="4">
        <v>45867</v>
      </c>
      <c r="F10884" s="5">
        <v>3.7498513143808809</v>
      </c>
      <c r="G10884" s="5">
        <f>'PG facts'!D97</f>
        <v>1</v>
      </c>
      <c r="H10884" s="5">
        <f t="shared" si="338"/>
        <v>14.06138487996402</v>
      </c>
      <c r="I10884" s="5">
        <f t="shared" si="339"/>
        <v>3.7498513143808809</v>
      </c>
    </row>
    <row r="10885" spans="1:9" ht="25" customHeight="1">
      <c r="A10885" s="1"/>
      <c r="B10885" s="1">
        <v>466</v>
      </c>
      <c r="C10885" s="13" t="s">
        <v>50</v>
      </c>
      <c r="D10885" s="4">
        <v>45930</v>
      </c>
      <c r="E10885" s="4">
        <v>45954</v>
      </c>
      <c r="F10885" s="5">
        <v>3.2332744751814912</v>
      </c>
      <c r="G10885" s="5">
        <f>'PG facts'!D104</f>
        <v>4</v>
      </c>
      <c r="H10885" s="5">
        <f t="shared" si="338"/>
        <v>10.454063831860148</v>
      </c>
      <c r="I10885" s="5">
        <f t="shared" si="339"/>
        <v>12.933097900725965</v>
      </c>
    </row>
    <row r="10886" spans="1:9" ht="25" customHeight="1">
      <c r="A10886" s="1"/>
      <c r="B10886" s="1">
        <v>466</v>
      </c>
      <c r="C10886" s="13" t="s">
        <v>50</v>
      </c>
      <c r="D10886" s="4">
        <v>46022</v>
      </c>
      <c r="E10886" s="4">
        <v>46045</v>
      </c>
      <c r="F10886" s="5">
        <v>2.9967230915401322</v>
      </c>
      <c r="G10886" s="5">
        <f>'PG facts'!D111</f>
        <v>3</v>
      </c>
      <c r="H10886" s="5">
        <f t="shared" ref="H10886:H10949" si="340">F10886^2</f>
        <v>8.9803492873698474</v>
      </c>
      <c r="I10886" s="5">
        <f t="shared" ref="I10886:I10949" si="341">F10886*G10886</f>
        <v>8.9901692746203956</v>
      </c>
    </row>
    <row r="10887" spans="1:9" ht="25" customHeight="1">
      <c r="A10887" s="1"/>
      <c r="B10887" s="1">
        <v>466</v>
      </c>
      <c r="C10887" s="13" t="s">
        <v>50</v>
      </c>
      <c r="D10887" s="4">
        <v>46112</v>
      </c>
      <c r="E10887" s="4">
        <v>46136</v>
      </c>
      <c r="F10887" s="5">
        <v>2.1478108850594646</v>
      </c>
      <c r="G10887" s="5">
        <f>'PG facts'!D118</f>
        <v>5</v>
      </c>
      <c r="H10887" s="5">
        <f t="shared" si="340"/>
        <v>4.6130915979799205</v>
      </c>
      <c r="I10887" s="5">
        <f t="shared" si="341"/>
        <v>10.739054425297322</v>
      </c>
    </row>
    <row r="10888" spans="1:9" ht="25" customHeight="1">
      <c r="A10888" s="1"/>
      <c r="B10888" s="1">
        <v>467</v>
      </c>
      <c r="C10888" s="13" t="s">
        <v>47</v>
      </c>
      <c r="D10888" s="4">
        <v>44651</v>
      </c>
      <c r="E10888" s="4">
        <v>44671</v>
      </c>
      <c r="F10888" s="5">
        <v>3.5989104881054779</v>
      </c>
      <c r="G10888" s="5">
        <f>'PG facts'!D6</f>
        <v>-1</v>
      </c>
      <c r="H10888" s="5">
        <f t="shared" si="340"/>
        <v>12.952156701395609</v>
      </c>
      <c r="I10888" s="5">
        <f t="shared" si="341"/>
        <v>-3.5989104881054779</v>
      </c>
    </row>
    <row r="10889" spans="1:9" ht="25" customHeight="1">
      <c r="A10889" s="1"/>
      <c r="B10889" s="1">
        <v>467</v>
      </c>
      <c r="C10889" s="13" t="s">
        <v>47</v>
      </c>
      <c r="D10889" s="4">
        <v>44742</v>
      </c>
      <c r="E10889" s="4">
        <v>44771</v>
      </c>
      <c r="F10889" s="5">
        <v>-3.7966210073037132E-2</v>
      </c>
      <c r="G10889" s="5">
        <f>'PG facts'!D13</f>
        <v>-2</v>
      </c>
      <c r="H10889" s="5">
        <f t="shared" si="340"/>
        <v>1.4414331073099862E-3</v>
      </c>
      <c r="I10889" s="5">
        <f t="shared" si="341"/>
        <v>7.5932420146074264E-2</v>
      </c>
    </row>
    <row r="10890" spans="1:9" ht="25" customHeight="1">
      <c r="A10890" s="1"/>
      <c r="B10890" s="1">
        <v>467</v>
      </c>
      <c r="C10890" s="13" t="s">
        <v>47</v>
      </c>
      <c r="D10890" s="4">
        <v>44834</v>
      </c>
      <c r="E10890" s="4">
        <v>44853</v>
      </c>
      <c r="F10890" s="5">
        <v>-0.97428175390660288</v>
      </c>
      <c r="G10890" s="5">
        <f>'PG facts'!D20</f>
        <v>-1</v>
      </c>
      <c r="H10890" s="5">
        <f t="shared" si="340"/>
        <v>0.94922493599532631</v>
      </c>
      <c r="I10890" s="5">
        <f t="shared" si="341"/>
        <v>0.97428175390660288</v>
      </c>
    </row>
    <row r="10891" spans="1:9" ht="25" customHeight="1">
      <c r="A10891" s="1"/>
      <c r="B10891" s="1">
        <v>467</v>
      </c>
      <c r="C10891" s="13" t="s">
        <v>47</v>
      </c>
      <c r="D10891" s="4">
        <v>44926</v>
      </c>
      <c r="E10891" s="4">
        <v>44945</v>
      </c>
      <c r="F10891" s="5">
        <v>-1.7083333333333339</v>
      </c>
      <c r="G10891" s="5">
        <f>'PG facts'!D27</f>
        <v>-4</v>
      </c>
      <c r="H10891" s="5">
        <f t="shared" si="340"/>
        <v>2.9184027777777799</v>
      </c>
      <c r="I10891" s="5">
        <f t="shared" si="341"/>
        <v>6.8333333333333357</v>
      </c>
    </row>
    <row r="10892" spans="1:9" ht="25" customHeight="1">
      <c r="A10892" s="1"/>
      <c r="B10892" s="1">
        <v>467</v>
      </c>
      <c r="C10892" s="13" t="s">
        <v>47</v>
      </c>
      <c r="D10892" s="4">
        <v>45016</v>
      </c>
      <c r="E10892" s="4">
        <v>45037</v>
      </c>
      <c r="F10892" s="5">
        <v>-0.51383557261676094</v>
      </c>
      <c r="G10892" s="5">
        <f>'PG facts'!D34</f>
        <v>0</v>
      </c>
      <c r="H10892" s="5">
        <f t="shared" si="340"/>
        <v>0.26402699568639459</v>
      </c>
      <c r="I10892" s="5">
        <f t="shared" si="341"/>
        <v>0</v>
      </c>
    </row>
    <row r="10893" spans="1:9" ht="25" customHeight="1">
      <c r="A10893" s="1"/>
      <c r="B10893" s="1">
        <v>467</v>
      </c>
      <c r="C10893" s="13" t="s">
        <v>47</v>
      </c>
      <c r="D10893" s="4">
        <v>45107</v>
      </c>
      <c r="E10893" s="4">
        <v>45135</v>
      </c>
      <c r="F10893" s="5">
        <v>-0.38380425982749156</v>
      </c>
      <c r="G10893" s="5">
        <f>'PG facts'!D41</f>
        <v>-1</v>
      </c>
      <c r="H10893" s="5">
        <f t="shared" si="340"/>
        <v>0.14730570986172864</v>
      </c>
      <c r="I10893" s="5">
        <f t="shared" si="341"/>
        <v>0.38380425982749156</v>
      </c>
    </row>
    <row r="10894" spans="1:9" ht="25" customHeight="1">
      <c r="A10894" s="1"/>
      <c r="B10894" s="1">
        <v>467</v>
      </c>
      <c r="C10894" s="13" t="s">
        <v>47</v>
      </c>
      <c r="D10894" s="4">
        <v>45199</v>
      </c>
      <c r="E10894" s="4">
        <v>45217</v>
      </c>
      <c r="F10894" s="5">
        <v>1.1893013232362026</v>
      </c>
      <c r="G10894" s="5">
        <f>'PG facts'!D48</f>
        <v>0</v>
      </c>
      <c r="H10894" s="5">
        <f t="shared" si="340"/>
        <v>1.4144376374513825</v>
      </c>
      <c r="I10894" s="5">
        <f t="shared" si="341"/>
        <v>0</v>
      </c>
    </row>
    <row r="10895" spans="1:9" ht="25" customHeight="1">
      <c r="A10895" s="1"/>
      <c r="B10895" s="1">
        <v>467</v>
      </c>
      <c r="C10895" s="13" t="s">
        <v>47</v>
      </c>
      <c r="D10895" s="4">
        <v>45291</v>
      </c>
      <c r="E10895" s="4">
        <v>45314</v>
      </c>
      <c r="F10895" s="5">
        <v>2.2255192878338326</v>
      </c>
      <c r="G10895" s="5">
        <f>'PG facts'!D55</f>
        <v>-1</v>
      </c>
      <c r="H10895" s="5">
        <f t="shared" si="340"/>
        <v>4.9529361005204091</v>
      </c>
      <c r="I10895" s="5">
        <f t="shared" si="341"/>
        <v>-2.2255192878338326</v>
      </c>
    </row>
    <row r="10896" spans="1:9" ht="25" customHeight="1">
      <c r="A10896" s="1"/>
      <c r="B10896" s="1">
        <v>467</v>
      </c>
      <c r="C10896" s="13" t="s">
        <v>47</v>
      </c>
      <c r="D10896" s="4">
        <v>45382</v>
      </c>
      <c r="E10896" s="4">
        <v>45401</v>
      </c>
      <c r="F10896" s="5">
        <v>1.3726160091641626</v>
      </c>
      <c r="G10896" s="5">
        <f>'PG facts'!D62</f>
        <v>1</v>
      </c>
      <c r="H10896" s="5">
        <f t="shared" si="340"/>
        <v>1.8840747086137526</v>
      </c>
      <c r="I10896" s="5">
        <f t="shared" si="341"/>
        <v>1.3726160091641626</v>
      </c>
    </row>
    <row r="10897" spans="1:9" ht="25" customHeight="1">
      <c r="A10897" s="1"/>
      <c r="B10897" s="1">
        <v>467</v>
      </c>
      <c r="C10897" s="13" t="s">
        <v>47</v>
      </c>
      <c r="D10897" s="4">
        <v>45473</v>
      </c>
      <c r="E10897" s="4">
        <v>45503</v>
      </c>
      <c r="F10897" s="5">
        <v>2.2805943792830297</v>
      </c>
      <c r="G10897" s="5">
        <f>'PG facts'!D69</f>
        <v>1</v>
      </c>
      <c r="H10897" s="5">
        <f t="shared" si="340"/>
        <v>5.2011107228173472</v>
      </c>
      <c r="I10897" s="5">
        <f t="shared" si="341"/>
        <v>2.2805943792830297</v>
      </c>
    </row>
    <row r="10898" spans="1:9" ht="25" customHeight="1">
      <c r="A10898" s="1"/>
      <c r="B10898" s="1">
        <v>467</v>
      </c>
      <c r="C10898" s="13" t="s">
        <v>47</v>
      </c>
      <c r="D10898" s="4">
        <v>45565</v>
      </c>
      <c r="E10898" s="4">
        <v>45583</v>
      </c>
      <c r="F10898" s="5">
        <v>2.6501995362399722</v>
      </c>
      <c r="G10898" s="5">
        <f>'PG facts'!D76</f>
        <v>0</v>
      </c>
      <c r="H10898" s="5">
        <f t="shared" si="340"/>
        <v>7.0235575818865632</v>
      </c>
      <c r="I10898" s="5">
        <f t="shared" si="341"/>
        <v>0</v>
      </c>
    </row>
    <row r="10899" spans="1:9" ht="25" customHeight="1">
      <c r="A10899" s="1"/>
      <c r="B10899" s="1">
        <v>467</v>
      </c>
      <c r="C10899" s="13" t="s">
        <v>47</v>
      </c>
      <c r="D10899" s="4">
        <v>45657</v>
      </c>
      <c r="E10899" s="4">
        <v>45679</v>
      </c>
      <c r="F10899" s="5">
        <v>2.7872397144634409</v>
      </c>
      <c r="G10899" s="5">
        <f>'PG facts'!D83</f>
        <v>0</v>
      </c>
      <c r="H10899" s="5">
        <f t="shared" si="340"/>
        <v>7.7687052258822433</v>
      </c>
      <c r="I10899" s="5">
        <f t="shared" si="341"/>
        <v>0</v>
      </c>
    </row>
    <row r="10900" spans="1:9" ht="25" customHeight="1">
      <c r="A10900" s="1"/>
      <c r="B10900" s="1">
        <v>467</v>
      </c>
      <c r="C10900" s="13" t="s">
        <v>47</v>
      </c>
      <c r="D10900" s="4">
        <v>45747</v>
      </c>
      <c r="E10900" s="4">
        <v>45771</v>
      </c>
      <c r="F10900" s="5">
        <v>3.7498513143808809</v>
      </c>
      <c r="G10900" s="5">
        <f>'PG facts'!D90</f>
        <v>1</v>
      </c>
      <c r="H10900" s="5">
        <f t="shared" si="340"/>
        <v>14.06138487996402</v>
      </c>
      <c r="I10900" s="5">
        <f t="shared" si="341"/>
        <v>3.7498513143808809</v>
      </c>
    </row>
    <row r="10901" spans="1:9" ht="25" customHeight="1">
      <c r="A10901" s="1"/>
      <c r="B10901" s="1">
        <v>467</v>
      </c>
      <c r="C10901" s="13" t="s">
        <v>47</v>
      </c>
      <c r="D10901" s="4">
        <v>45838</v>
      </c>
      <c r="E10901" s="4">
        <v>45867</v>
      </c>
      <c r="F10901" s="5">
        <v>3.2332744751814912</v>
      </c>
      <c r="G10901" s="5">
        <f>'PG facts'!D97</f>
        <v>1</v>
      </c>
      <c r="H10901" s="5">
        <f t="shared" si="340"/>
        <v>10.454063831860148</v>
      </c>
      <c r="I10901" s="5">
        <f t="shared" si="341"/>
        <v>3.2332744751814912</v>
      </c>
    </row>
    <row r="10902" spans="1:9" ht="25" customHeight="1">
      <c r="A10902" s="1"/>
      <c r="B10902" s="1">
        <v>467</v>
      </c>
      <c r="C10902" s="13" t="s">
        <v>47</v>
      </c>
      <c r="D10902" s="4">
        <v>45930</v>
      </c>
      <c r="E10902" s="4">
        <v>45954</v>
      </c>
      <c r="F10902" s="5">
        <v>2.9967230915401322</v>
      </c>
      <c r="G10902" s="5">
        <f>'PG facts'!D104</f>
        <v>4</v>
      </c>
      <c r="H10902" s="5">
        <f t="shared" si="340"/>
        <v>8.9803492873698474</v>
      </c>
      <c r="I10902" s="5">
        <f t="shared" si="341"/>
        <v>11.986892366160529</v>
      </c>
    </row>
    <row r="10903" spans="1:9" ht="25" customHeight="1">
      <c r="A10903" s="1"/>
      <c r="B10903" s="1">
        <v>467</v>
      </c>
      <c r="C10903" s="13" t="s">
        <v>47</v>
      </c>
      <c r="D10903" s="4">
        <v>46022</v>
      </c>
      <c r="E10903" s="4">
        <v>46045</v>
      </c>
      <c r="F10903" s="5">
        <v>2.1478108850594646</v>
      </c>
      <c r="G10903" s="5">
        <f>'PG facts'!D111</f>
        <v>3</v>
      </c>
      <c r="H10903" s="5">
        <f t="shared" si="340"/>
        <v>4.6130915979799205</v>
      </c>
      <c r="I10903" s="5">
        <f t="shared" si="341"/>
        <v>6.4434326551783938</v>
      </c>
    </row>
    <row r="10904" spans="1:9" ht="25" customHeight="1">
      <c r="A10904" s="1"/>
      <c r="B10904" s="1">
        <v>467</v>
      </c>
      <c r="C10904" s="13" t="s">
        <v>47</v>
      </c>
      <c r="D10904" s="4">
        <v>46112</v>
      </c>
      <c r="E10904" s="4">
        <v>46136</v>
      </c>
      <c r="F10904" s="5">
        <v>1.5477657714465964</v>
      </c>
      <c r="G10904" s="5">
        <f>'PG facts'!D118</f>
        <v>5</v>
      </c>
      <c r="H10904" s="5">
        <f t="shared" si="340"/>
        <v>2.395578883261678</v>
      </c>
      <c r="I10904" s="5">
        <f t="shared" si="341"/>
        <v>7.7388288572329822</v>
      </c>
    </row>
    <row r="10905" spans="1:9" ht="25" customHeight="1">
      <c r="A10905" s="1"/>
      <c r="B10905" s="1">
        <v>467</v>
      </c>
      <c r="C10905" s="13" t="s">
        <v>50</v>
      </c>
      <c r="D10905" s="4">
        <v>44742</v>
      </c>
      <c r="E10905" s="4">
        <v>44771</v>
      </c>
      <c r="F10905" s="5">
        <v>3.5989104881054779</v>
      </c>
      <c r="G10905" s="5">
        <f>'PG facts'!D13</f>
        <v>-2</v>
      </c>
      <c r="H10905" s="5">
        <f t="shared" si="340"/>
        <v>12.952156701395609</v>
      </c>
      <c r="I10905" s="5">
        <f t="shared" si="341"/>
        <v>-7.1978209762109557</v>
      </c>
    </row>
    <row r="10906" spans="1:9" ht="25" customHeight="1">
      <c r="A10906" s="1"/>
      <c r="B10906" s="1">
        <v>467</v>
      </c>
      <c r="C10906" s="13" t="s">
        <v>50</v>
      </c>
      <c r="D10906" s="4">
        <v>44834</v>
      </c>
      <c r="E10906" s="4">
        <v>44853</v>
      </c>
      <c r="F10906" s="5">
        <v>-3.7966210073037132E-2</v>
      </c>
      <c r="G10906" s="5">
        <f>'PG facts'!D20</f>
        <v>-1</v>
      </c>
      <c r="H10906" s="5">
        <f t="shared" si="340"/>
        <v>1.4414331073099862E-3</v>
      </c>
      <c r="I10906" s="5">
        <f t="shared" si="341"/>
        <v>3.7966210073037132E-2</v>
      </c>
    </row>
    <row r="10907" spans="1:9" ht="25" customHeight="1">
      <c r="A10907" s="1"/>
      <c r="B10907" s="1">
        <v>467</v>
      </c>
      <c r="C10907" s="13" t="s">
        <v>50</v>
      </c>
      <c r="D10907" s="4">
        <v>44926</v>
      </c>
      <c r="E10907" s="4">
        <v>44945</v>
      </c>
      <c r="F10907" s="5">
        <v>-0.97428175390660288</v>
      </c>
      <c r="G10907" s="5">
        <f>'PG facts'!D27</f>
        <v>-4</v>
      </c>
      <c r="H10907" s="5">
        <f t="shared" si="340"/>
        <v>0.94922493599532631</v>
      </c>
      <c r="I10907" s="5">
        <f t="shared" si="341"/>
        <v>3.8971270156264115</v>
      </c>
    </row>
    <row r="10908" spans="1:9" ht="25" customHeight="1">
      <c r="A10908" s="1"/>
      <c r="B10908" s="1">
        <v>467</v>
      </c>
      <c r="C10908" s="13" t="s">
        <v>50</v>
      </c>
      <c r="D10908" s="4">
        <v>45016</v>
      </c>
      <c r="E10908" s="4">
        <v>45037</v>
      </c>
      <c r="F10908" s="5">
        <v>-1.7083333333333339</v>
      </c>
      <c r="G10908" s="5">
        <f>'PG facts'!D34</f>
        <v>0</v>
      </c>
      <c r="H10908" s="5">
        <f t="shared" si="340"/>
        <v>2.9184027777777799</v>
      </c>
      <c r="I10908" s="5">
        <f t="shared" si="341"/>
        <v>0</v>
      </c>
    </row>
    <row r="10909" spans="1:9" ht="25" customHeight="1">
      <c r="A10909" s="1"/>
      <c r="B10909" s="1">
        <v>467</v>
      </c>
      <c r="C10909" s="13" t="s">
        <v>50</v>
      </c>
      <c r="D10909" s="4">
        <v>45107</v>
      </c>
      <c r="E10909" s="4">
        <v>45135</v>
      </c>
      <c r="F10909" s="5">
        <v>-0.51383557261676094</v>
      </c>
      <c r="G10909" s="5">
        <f>'PG facts'!D41</f>
        <v>-1</v>
      </c>
      <c r="H10909" s="5">
        <f t="shared" si="340"/>
        <v>0.26402699568639459</v>
      </c>
      <c r="I10909" s="5">
        <f t="shared" si="341"/>
        <v>0.51383557261676094</v>
      </c>
    </row>
    <row r="10910" spans="1:9" ht="25" customHeight="1">
      <c r="A10910" s="1"/>
      <c r="B10910" s="1">
        <v>467</v>
      </c>
      <c r="C10910" s="13" t="s">
        <v>50</v>
      </c>
      <c r="D10910" s="4">
        <v>45199</v>
      </c>
      <c r="E10910" s="4">
        <v>45217</v>
      </c>
      <c r="F10910" s="5">
        <v>-0.38380425982749156</v>
      </c>
      <c r="G10910" s="5">
        <f>'PG facts'!D48</f>
        <v>0</v>
      </c>
      <c r="H10910" s="5">
        <f t="shared" si="340"/>
        <v>0.14730570986172864</v>
      </c>
      <c r="I10910" s="5">
        <f t="shared" si="341"/>
        <v>0</v>
      </c>
    </row>
    <row r="10911" spans="1:9" ht="25" customHeight="1">
      <c r="A10911" s="1"/>
      <c r="B10911" s="1">
        <v>467</v>
      </c>
      <c r="C10911" s="13" t="s">
        <v>50</v>
      </c>
      <c r="D10911" s="4">
        <v>45291</v>
      </c>
      <c r="E10911" s="4">
        <v>45314</v>
      </c>
      <c r="F10911" s="5">
        <v>1.1893013232362026</v>
      </c>
      <c r="G10911" s="5">
        <f>'PG facts'!D55</f>
        <v>-1</v>
      </c>
      <c r="H10911" s="5">
        <f t="shared" si="340"/>
        <v>1.4144376374513825</v>
      </c>
      <c r="I10911" s="5">
        <f t="shared" si="341"/>
        <v>-1.1893013232362026</v>
      </c>
    </row>
    <row r="10912" spans="1:9" ht="25" customHeight="1">
      <c r="A10912" s="1"/>
      <c r="B10912" s="1">
        <v>467</v>
      </c>
      <c r="C10912" s="13" t="s">
        <v>50</v>
      </c>
      <c r="D10912" s="4">
        <v>45382</v>
      </c>
      <c r="E10912" s="4">
        <v>45401</v>
      </c>
      <c r="F10912" s="5">
        <v>2.2255192878338326</v>
      </c>
      <c r="G10912" s="5">
        <f>'PG facts'!D62</f>
        <v>1</v>
      </c>
      <c r="H10912" s="5">
        <f t="shared" si="340"/>
        <v>4.9529361005204091</v>
      </c>
      <c r="I10912" s="5">
        <f t="shared" si="341"/>
        <v>2.2255192878338326</v>
      </c>
    </row>
    <row r="10913" spans="1:9" ht="25" customHeight="1">
      <c r="A10913" s="1"/>
      <c r="B10913" s="1">
        <v>467</v>
      </c>
      <c r="C10913" s="13" t="s">
        <v>50</v>
      </c>
      <c r="D10913" s="4">
        <v>45473</v>
      </c>
      <c r="E10913" s="4">
        <v>45503</v>
      </c>
      <c r="F10913" s="5">
        <v>1.3726160091641626</v>
      </c>
      <c r="G10913" s="5">
        <f>'PG facts'!D69</f>
        <v>1</v>
      </c>
      <c r="H10913" s="5">
        <f t="shared" si="340"/>
        <v>1.8840747086137526</v>
      </c>
      <c r="I10913" s="5">
        <f t="shared" si="341"/>
        <v>1.3726160091641626</v>
      </c>
    </row>
    <row r="10914" spans="1:9" ht="25" customHeight="1">
      <c r="A10914" s="1"/>
      <c r="B10914" s="1">
        <v>467</v>
      </c>
      <c r="C10914" s="13" t="s">
        <v>50</v>
      </c>
      <c r="D10914" s="4">
        <v>45565</v>
      </c>
      <c r="E10914" s="4">
        <v>45583</v>
      </c>
      <c r="F10914" s="5">
        <v>2.2805943792830297</v>
      </c>
      <c r="G10914" s="5">
        <f>'PG facts'!D76</f>
        <v>0</v>
      </c>
      <c r="H10914" s="5">
        <f t="shared" si="340"/>
        <v>5.2011107228173472</v>
      </c>
      <c r="I10914" s="5">
        <f t="shared" si="341"/>
        <v>0</v>
      </c>
    </row>
    <row r="10915" spans="1:9" ht="25" customHeight="1">
      <c r="A10915" s="1"/>
      <c r="B10915" s="1">
        <v>467</v>
      </c>
      <c r="C10915" s="13" t="s">
        <v>50</v>
      </c>
      <c r="D10915" s="4">
        <v>45657</v>
      </c>
      <c r="E10915" s="4">
        <v>45679</v>
      </c>
      <c r="F10915" s="5">
        <v>2.6501995362399722</v>
      </c>
      <c r="G10915" s="5">
        <f>'PG facts'!D83</f>
        <v>0</v>
      </c>
      <c r="H10915" s="5">
        <f t="shared" si="340"/>
        <v>7.0235575818865632</v>
      </c>
      <c r="I10915" s="5">
        <f t="shared" si="341"/>
        <v>0</v>
      </c>
    </row>
    <row r="10916" spans="1:9" ht="25" customHeight="1">
      <c r="A10916" s="1"/>
      <c r="B10916" s="1">
        <v>467</v>
      </c>
      <c r="C10916" s="13" t="s">
        <v>50</v>
      </c>
      <c r="D10916" s="4">
        <v>45747</v>
      </c>
      <c r="E10916" s="4">
        <v>45771</v>
      </c>
      <c r="F10916" s="5">
        <v>2.7872397144634409</v>
      </c>
      <c r="G10916" s="5">
        <f>'PG facts'!D90</f>
        <v>1</v>
      </c>
      <c r="H10916" s="5">
        <f t="shared" si="340"/>
        <v>7.7687052258822433</v>
      </c>
      <c r="I10916" s="5">
        <f t="shared" si="341"/>
        <v>2.7872397144634409</v>
      </c>
    </row>
    <row r="10917" spans="1:9" ht="25" customHeight="1">
      <c r="A10917" s="1"/>
      <c r="B10917" s="1">
        <v>467</v>
      </c>
      <c r="C10917" s="13" t="s">
        <v>50</v>
      </c>
      <c r="D10917" s="4">
        <v>45838</v>
      </c>
      <c r="E10917" s="4">
        <v>45867</v>
      </c>
      <c r="F10917" s="5">
        <v>3.7498513143808809</v>
      </c>
      <c r="G10917" s="5">
        <f>'PG facts'!D97</f>
        <v>1</v>
      </c>
      <c r="H10917" s="5">
        <f t="shared" si="340"/>
        <v>14.06138487996402</v>
      </c>
      <c r="I10917" s="5">
        <f t="shared" si="341"/>
        <v>3.7498513143808809</v>
      </c>
    </row>
    <row r="10918" spans="1:9" ht="25" customHeight="1">
      <c r="A10918" s="1"/>
      <c r="B10918" s="1">
        <v>467</v>
      </c>
      <c r="C10918" s="13" t="s">
        <v>50</v>
      </c>
      <c r="D10918" s="4">
        <v>45930</v>
      </c>
      <c r="E10918" s="4">
        <v>45954</v>
      </c>
      <c r="F10918" s="5">
        <v>3.2332744751814912</v>
      </c>
      <c r="G10918" s="5">
        <f>'PG facts'!D104</f>
        <v>4</v>
      </c>
      <c r="H10918" s="5">
        <f t="shared" si="340"/>
        <v>10.454063831860148</v>
      </c>
      <c r="I10918" s="5">
        <f t="shared" si="341"/>
        <v>12.933097900725965</v>
      </c>
    </row>
    <row r="10919" spans="1:9" ht="25" customHeight="1">
      <c r="A10919" s="1"/>
      <c r="B10919" s="1">
        <v>467</v>
      </c>
      <c r="C10919" s="13" t="s">
        <v>50</v>
      </c>
      <c r="D10919" s="4">
        <v>46022</v>
      </c>
      <c r="E10919" s="4">
        <v>46045</v>
      </c>
      <c r="F10919" s="5">
        <v>2.9967230915401322</v>
      </c>
      <c r="G10919" s="5">
        <f>'PG facts'!D111</f>
        <v>3</v>
      </c>
      <c r="H10919" s="5">
        <f t="shared" si="340"/>
        <v>8.9803492873698474</v>
      </c>
      <c r="I10919" s="5">
        <f t="shared" si="341"/>
        <v>8.9901692746203956</v>
      </c>
    </row>
    <row r="10920" spans="1:9" ht="25" customHeight="1">
      <c r="A10920" s="1"/>
      <c r="B10920" s="1">
        <v>467</v>
      </c>
      <c r="C10920" s="13" t="s">
        <v>50</v>
      </c>
      <c r="D10920" s="4">
        <v>46112</v>
      </c>
      <c r="E10920" s="4">
        <v>46136</v>
      </c>
      <c r="F10920" s="5">
        <v>2.1478108850594646</v>
      </c>
      <c r="G10920" s="5">
        <f>'PG facts'!D118</f>
        <v>5</v>
      </c>
      <c r="H10920" s="5">
        <f t="shared" si="340"/>
        <v>4.6130915979799205</v>
      </c>
      <c r="I10920" s="5">
        <f t="shared" si="341"/>
        <v>10.739054425297322</v>
      </c>
    </row>
    <row r="10921" spans="1:9" ht="25" customHeight="1">
      <c r="A10921" s="1"/>
      <c r="B10921" s="1">
        <v>468</v>
      </c>
      <c r="C10921" s="13" t="s">
        <v>47</v>
      </c>
      <c r="D10921" s="4">
        <v>44651</v>
      </c>
      <c r="E10921" s="4">
        <v>44671</v>
      </c>
      <c r="F10921" s="5">
        <v>3.5989104881054779</v>
      </c>
      <c r="G10921" s="5">
        <f>'PG facts'!D6</f>
        <v>-1</v>
      </c>
      <c r="H10921" s="5">
        <f t="shared" si="340"/>
        <v>12.952156701395609</v>
      </c>
      <c r="I10921" s="5">
        <f t="shared" si="341"/>
        <v>-3.5989104881054779</v>
      </c>
    </row>
    <row r="10922" spans="1:9" ht="25" customHeight="1">
      <c r="A10922" s="1"/>
      <c r="B10922" s="1">
        <v>468</v>
      </c>
      <c r="C10922" s="13" t="s">
        <v>47</v>
      </c>
      <c r="D10922" s="4">
        <v>44742</v>
      </c>
      <c r="E10922" s="4">
        <v>44771</v>
      </c>
      <c r="F10922" s="5">
        <v>-3.7966210073037132E-2</v>
      </c>
      <c r="G10922" s="5">
        <f>'PG facts'!D13</f>
        <v>-2</v>
      </c>
      <c r="H10922" s="5">
        <f t="shared" si="340"/>
        <v>1.4414331073099862E-3</v>
      </c>
      <c r="I10922" s="5">
        <f t="shared" si="341"/>
        <v>7.5932420146074264E-2</v>
      </c>
    </row>
    <row r="10923" spans="1:9" ht="25" customHeight="1">
      <c r="A10923" s="1"/>
      <c r="B10923" s="1">
        <v>468</v>
      </c>
      <c r="C10923" s="13" t="s">
        <v>47</v>
      </c>
      <c r="D10923" s="4">
        <v>44834</v>
      </c>
      <c r="E10923" s="4">
        <v>44853</v>
      </c>
      <c r="F10923" s="5">
        <v>-0.97428175390660288</v>
      </c>
      <c r="G10923" s="5">
        <f>'PG facts'!D20</f>
        <v>-1</v>
      </c>
      <c r="H10923" s="5">
        <f t="shared" si="340"/>
        <v>0.94922493599532631</v>
      </c>
      <c r="I10923" s="5">
        <f t="shared" si="341"/>
        <v>0.97428175390660288</v>
      </c>
    </row>
    <row r="10924" spans="1:9" ht="25" customHeight="1">
      <c r="A10924" s="1"/>
      <c r="B10924" s="1">
        <v>468</v>
      </c>
      <c r="C10924" s="13" t="s">
        <v>47</v>
      </c>
      <c r="D10924" s="4">
        <v>44926</v>
      </c>
      <c r="E10924" s="4">
        <v>44945</v>
      </c>
      <c r="F10924" s="5">
        <v>-1.7083333333333339</v>
      </c>
      <c r="G10924" s="5">
        <f>'PG facts'!D27</f>
        <v>-4</v>
      </c>
      <c r="H10924" s="5">
        <f t="shared" si="340"/>
        <v>2.9184027777777799</v>
      </c>
      <c r="I10924" s="5">
        <f t="shared" si="341"/>
        <v>6.8333333333333357</v>
      </c>
    </row>
    <row r="10925" spans="1:9" ht="25" customHeight="1">
      <c r="A10925" s="1"/>
      <c r="B10925" s="1">
        <v>468</v>
      </c>
      <c r="C10925" s="13" t="s">
        <v>47</v>
      </c>
      <c r="D10925" s="4">
        <v>45016</v>
      </c>
      <c r="E10925" s="4">
        <v>45037</v>
      </c>
      <c r="F10925" s="5">
        <v>-0.51383557261676094</v>
      </c>
      <c r="G10925" s="5">
        <f>'PG facts'!D34</f>
        <v>0</v>
      </c>
      <c r="H10925" s="5">
        <f t="shared" si="340"/>
        <v>0.26402699568639459</v>
      </c>
      <c r="I10925" s="5">
        <f t="shared" si="341"/>
        <v>0</v>
      </c>
    </row>
    <row r="10926" spans="1:9" ht="25" customHeight="1">
      <c r="A10926" s="1"/>
      <c r="B10926" s="1">
        <v>468</v>
      </c>
      <c r="C10926" s="13" t="s">
        <v>47</v>
      </c>
      <c r="D10926" s="4">
        <v>45107</v>
      </c>
      <c r="E10926" s="4">
        <v>45135</v>
      </c>
      <c r="F10926" s="5">
        <v>-0.38380425982749156</v>
      </c>
      <c r="G10926" s="5">
        <f>'PG facts'!D41</f>
        <v>-1</v>
      </c>
      <c r="H10926" s="5">
        <f t="shared" si="340"/>
        <v>0.14730570986172864</v>
      </c>
      <c r="I10926" s="5">
        <f t="shared" si="341"/>
        <v>0.38380425982749156</v>
      </c>
    </row>
    <row r="10927" spans="1:9" ht="25" customHeight="1">
      <c r="A10927" s="1"/>
      <c r="B10927" s="1">
        <v>468</v>
      </c>
      <c r="C10927" s="13" t="s">
        <v>47</v>
      </c>
      <c r="D10927" s="4">
        <v>45199</v>
      </c>
      <c r="E10927" s="4">
        <v>45217</v>
      </c>
      <c r="F10927" s="5">
        <v>1.1893013232362026</v>
      </c>
      <c r="G10927" s="5">
        <f>'PG facts'!D48</f>
        <v>0</v>
      </c>
      <c r="H10927" s="5">
        <f t="shared" si="340"/>
        <v>1.4144376374513825</v>
      </c>
      <c r="I10927" s="5">
        <f t="shared" si="341"/>
        <v>0</v>
      </c>
    </row>
    <row r="10928" spans="1:9" ht="25" customHeight="1">
      <c r="A10928" s="1"/>
      <c r="B10928" s="1">
        <v>468</v>
      </c>
      <c r="C10928" s="13" t="s">
        <v>47</v>
      </c>
      <c r="D10928" s="4">
        <v>45291</v>
      </c>
      <c r="E10928" s="4">
        <v>45314</v>
      </c>
      <c r="F10928" s="5">
        <v>2.2255192878338326</v>
      </c>
      <c r="G10928" s="5">
        <f>'PG facts'!D55</f>
        <v>-1</v>
      </c>
      <c r="H10928" s="5">
        <f t="shared" si="340"/>
        <v>4.9529361005204091</v>
      </c>
      <c r="I10928" s="5">
        <f t="shared" si="341"/>
        <v>-2.2255192878338326</v>
      </c>
    </row>
    <row r="10929" spans="1:9" ht="25" customHeight="1">
      <c r="A10929" s="1"/>
      <c r="B10929" s="1">
        <v>468</v>
      </c>
      <c r="C10929" s="13" t="s">
        <v>47</v>
      </c>
      <c r="D10929" s="4">
        <v>45382</v>
      </c>
      <c r="E10929" s="4">
        <v>45401</v>
      </c>
      <c r="F10929" s="5">
        <v>1.3726160091641626</v>
      </c>
      <c r="G10929" s="5">
        <f>'PG facts'!D62</f>
        <v>1</v>
      </c>
      <c r="H10929" s="5">
        <f t="shared" si="340"/>
        <v>1.8840747086137526</v>
      </c>
      <c r="I10929" s="5">
        <f t="shared" si="341"/>
        <v>1.3726160091641626</v>
      </c>
    </row>
    <row r="10930" spans="1:9" ht="25" customHeight="1">
      <c r="A10930" s="1"/>
      <c r="B10930" s="1">
        <v>468</v>
      </c>
      <c r="C10930" s="13" t="s">
        <v>47</v>
      </c>
      <c r="D10930" s="4">
        <v>45473</v>
      </c>
      <c r="E10930" s="4">
        <v>45503</v>
      </c>
      <c r="F10930" s="5">
        <v>2.2805943792830297</v>
      </c>
      <c r="G10930" s="5">
        <f>'PG facts'!D69</f>
        <v>1</v>
      </c>
      <c r="H10930" s="5">
        <f t="shared" si="340"/>
        <v>5.2011107228173472</v>
      </c>
      <c r="I10930" s="5">
        <f t="shared" si="341"/>
        <v>2.2805943792830297</v>
      </c>
    </row>
    <row r="10931" spans="1:9" ht="25" customHeight="1">
      <c r="A10931" s="1"/>
      <c r="B10931" s="1">
        <v>468</v>
      </c>
      <c r="C10931" s="13" t="s">
        <v>47</v>
      </c>
      <c r="D10931" s="4">
        <v>45565</v>
      </c>
      <c r="E10931" s="4">
        <v>45583</v>
      </c>
      <c r="F10931" s="5">
        <v>2.6501995362399722</v>
      </c>
      <c r="G10931" s="5">
        <f>'PG facts'!D76</f>
        <v>0</v>
      </c>
      <c r="H10931" s="5">
        <f t="shared" si="340"/>
        <v>7.0235575818865632</v>
      </c>
      <c r="I10931" s="5">
        <f t="shared" si="341"/>
        <v>0</v>
      </c>
    </row>
    <row r="10932" spans="1:9" ht="25" customHeight="1">
      <c r="A10932" s="1"/>
      <c r="B10932" s="1">
        <v>468</v>
      </c>
      <c r="C10932" s="13" t="s">
        <v>47</v>
      </c>
      <c r="D10932" s="4">
        <v>45657</v>
      </c>
      <c r="E10932" s="4">
        <v>45679</v>
      </c>
      <c r="F10932" s="5">
        <v>2.7872397144634409</v>
      </c>
      <c r="G10932" s="5">
        <f>'PG facts'!D83</f>
        <v>0</v>
      </c>
      <c r="H10932" s="5">
        <f t="shared" si="340"/>
        <v>7.7687052258822433</v>
      </c>
      <c r="I10932" s="5">
        <f t="shared" si="341"/>
        <v>0</v>
      </c>
    </row>
    <row r="10933" spans="1:9" ht="25" customHeight="1">
      <c r="A10933" s="1"/>
      <c r="B10933" s="1">
        <v>468</v>
      </c>
      <c r="C10933" s="13" t="s">
        <v>47</v>
      </c>
      <c r="D10933" s="4">
        <v>45747</v>
      </c>
      <c r="E10933" s="4">
        <v>45771</v>
      </c>
      <c r="F10933" s="5">
        <v>3.7498513143808809</v>
      </c>
      <c r="G10933" s="5">
        <f>'PG facts'!D90</f>
        <v>1</v>
      </c>
      <c r="H10933" s="5">
        <f t="shared" si="340"/>
        <v>14.06138487996402</v>
      </c>
      <c r="I10933" s="5">
        <f t="shared" si="341"/>
        <v>3.7498513143808809</v>
      </c>
    </row>
    <row r="10934" spans="1:9" ht="25" customHeight="1">
      <c r="A10934" s="1"/>
      <c r="B10934" s="1">
        <v>468</v>
      </c>
      <c r="C10934" s="13" t="s">
        <v>47</v>
      </c>
      <c r="D10934" s="4">
        <v>45838</v>
      </c>
      <c r="E10934" s="4">
        <v>45867</v>
      </c>
      <c r="F10934" s="5">
        <v>3.2332744751814912</v>
      </c>
      <c r="G10934" s="5">
        <f>'PG facts'!D97</f>
        <v>1</v>
      </c>
      <c r="H10934" s="5">
        <f t="shared" si="340"/>
        <v>10.454063831860148</v>
      </c>
      <c r="I10934" s="5">
        <f t="shared" si="341"/>
        <v>3.2332744751814912</v>
      </c>
    </row>
    <row r="10935" spans="1:9" ht="25" customHeight="1">
      <c r="A10935" s="1"/>
      <c r="B10935" s="1">
        <v>468</v>
      </c>
      <c r="C10935" s="13" t="s">
        <v>47</v>
      </c>
      <c r="D10935" s="4">
        <v>45930</v>
      </c>
      <c r="E10935" s="4">
        <v>45954</v>
      </c>
      <c r="F10935" s="5">
        <v>2.9967230915401322</v>
      </c>
      <c r="G10935" s="5">
        <f>'PG facts'!D104</f>
        <v>4</v>
      </c>
      <c r="H10935" s="5">
        <f t="shared" si="340"/>
        <v>8.9803492873698474</v>
      </c>
      <c r="I10935" s="5">
        <f t="shared" si="341"/>
        <v>11.986892366160529</v>
      </c>
    </row>
    <row r="10936" spans="1:9" ht="25" customHeight="1">
      <c r="A10936" s="1"/>
      <c r="B10936" s="1">
        <v>468</v>
      </c>
      <c r="C10936" s="13" t="s">
        <v>47</v>
      </c>
      <c r="D10936" s="4">
        <v>46022</v>
      </c>
      <c r="E10936" s="4">
        <v>46045</v>
      </c>
      <c r="F10936" s="5">
        <v>2.1478108850594646</v>
      </c>
      <c r="G10936" s="5">
        <f>'PG facts'!D111</f>
        <v>3</v>
      </c>
      <c r="H10936" s="5">
        <f t="shared" si="340"/>
        <v>4.6130915979799205</v>
      </c>
      <c r="I10936" s="5">
        <f t="shared" si="341"/>
        <v>6.4434326551783938</v>
      </c>
    </row>
    <row r="10937" spans="1:9" ht="25" customHeight="1">
      <c r="A10937" s="1"/>
      <c r="B10937" s="1">
        <v>468</v>
      </c>
      <c r="C10937" s="13" t="s">
        <v>47</v>
      </c>
      <c r="D10937" s="4">
        <v>46112</v>
      </c>
      <c r="E10937" s="4">
        <v>46136</v>
      </c>
      <c r="F10937" s="5">
        <v>1.5477657714465964</v>
      </c>
      <c r="G10937" s="5">
        <f>'PG facts'!D118</f>
        <v>5</v>
      </c>
      <c r="H10937" s="5">
        <f t="shared" si="340"/>
        <v>2.395578883261678</v>
      </c>
      <c r="I10937" s="5">
        <f t="shared" si="341"/>
        <v>7.7388288572329822</v>
      </c>
    </row>
    <row r="10938" spans="1:9" ht="25" customHeight="1">
      <c r="A10938" s="1"/>
      <c r="B10938" s="1">
        <v>468</v>
      </c>
      <c r="C10938" s="13" t="s">
        <v>50</v>
      </c>
      <c r="D10938" s="4">
        <v>44742</v>
      </c>
      <c r="E10938" s="4">
        <v>44771</v>
      </c>
      <c r="F10938" s="5">
        <v>3.5989104881054779</v>
      </c>
      <c r="G10938" s="5">
        <f>'PG facts'!D13</f>
        <v>-2</v>
      </c>
      <c r="H10938" s="5">
        <f t="shared" si="340"/>
        <v>12.952156701395609</v>
      </c>
      <c r="I10938" s="5">
        <f t="shared" si="341"/>
        <v>-7.1978209762109557</v>
      </c>
    </row>
    <row r="10939" spans="1:9" ht="25" customHeight="1">
      <c r="A10939" s="1"/>
      <c r="B10939" s="1">
        <v>468</v>
      </c>
      <c r="C10939" s="13" t="s">
        <v>50</v>
      </c>
      <c r="D10939" s="4">
        <v>44834</v>
      </c>
      <c r="E10939" s="4">
        <v>44853</v>
      </c>
      <c r="F10939" s="5">
        <v>-3.7966210073037132E-2</v>
      </c>
      <c r="G10939" s="5">
        <f>'PG facts'!D20</f>
        <v>-1</v>
      </c>
      <c r="H10939" s="5">
        <f t="shared" si="340"/>
        <v>1.4414331073099862E-3</v>
      </c>
      <c r="I10939" s="5">
        <f t="shared" si="341"/>
        <v>3.7966210073037132E-2</v>
      </c>
    </row>
    <row r="10940" spans="1:9" ht="25" customHeight="1">
      <c r="A10940" s="1"/>
      <c r="B10940" s="1">
        <v>468</v>
      </c>
      <c r="C10940" s="13" t="s">
        <v>50</v>
      </c>
      <c r="D10940" s="4">
        <v>44926</v>
      </c>
      <c r="E10940" s="4">
        <v>44945</v>
      </c>
      <c r="F10940" s="5">
        <v>-0.97428175390660288</v>
      </c>
      <c r="G10940" s="5">
        <f>'PG facts'!D27</f>
        <v>-4</v>
      </c>
      <c r="H10940" s="5">
        <f t="shared" si="340"/>
        <v>0.94922493599532631</v>
      </c>
      <c r="I10940" s="5">
        <f t="shared" si="341"/>
        <v>3.8971270156264115</v>
      </c>
    </row>
    <row r="10941" spans="1:9" ht="25" customHeight="1">
      <c r="A10941" s="1"/>
      <c r="B10941" s="1">
        <v>468</v>
      </c>
      <c r="C10941" s="13" t="s">
        <v>50</v>
      </c>
      <c r="D10941" s="4">
        <v>45016</v>
      </c>
      <c r="E10941" s="4">
        <v>45037</v>
      </c>
      <c r="F10941" s="5">
        <v>-1.7083333333333339</v>
      </c>
      <c r="G10941" s="5">
        <f>'PG facts'!D34</f>
        <v>0</v>
      </c>
      <c r="H10941" s="5">
        <f t="shared" si="340"/>
        <v>2.9184027777777799</v>
      </c>
      <c r="I10941" s="5">
        <f t="shared" si="341"/>
        <v>0</v>
      </c>
    </row>
    <row r="10942" spans="1:9" ht="25" customHeight="1">
      <c r="A10942" s="1"/>
      <c r="B10942" s="1">
        <v>468</v>
      </c>
      <c r="C10942" s="13" t="s">
        <v>50</v>
      </c>
      <c r="D10942" s="4">
        <v>45107</v>
      </c>
      <c r="E10942" s="4">
        <v>45135</v>
      </c>
      <c r="F10942" s="5">
        <v>-0.51383557261676094</v>
      </c>
      <c r="G10942" s="5">
        <f>'PG facts'!D41</f>
        <v>-1</v>
      </c>
      <c r="H10942" s="5">
        <f t="shared" si="340"/>
        <v>0.26402699568639459</v>
      </c>
      <c r="I10942" s="5">
        <f t="shared" si="341"/>
        <v>0.51383557261676094</v>
      </c>
    </row>
    <row r="10943" spans="1:9" ht="25" customHeight="1">
      <c r="A10943" s="1"/>
      <c r="B10943" s="1">
        <v>468</v>
      </c>
      <c r="C10943" s="13" t="s">
        <v>50</v>
      </c>
      <c r="D10943" s="4">
        <v>45199</v>
      </c>
      <c r="E10943" s="4">
        <v>45217</v>
      </c>
      <c r="F10943" s="5">
        <v>-0.38380425982749156</v>
      </c>
      <c r="G10943" s="5">
        <f>'PG facts'!D48</f>
        <v>0</v>
      </c>
      <c r="H10943" s="5">
        <f t="shared" si="340"/>
        <v>0.14730570986172864</v>
      </c>
      <c r="I10943" s="5">
        <f t="shared" si="341"/>
        <v>0</v>
      </c>
    </row>
    <row r="10944" spans="1:9" ht="25" customHeight="1">
      <c r="A10944" s="1"/>
      <c r="B10944" s="1">
        <v>468</v>
      </c>
      <c r="C10944" s="13" t="s">
        <v>50</v>
      </c>
      <c r="D10944" s="4">
        <v>45291</v>
      </c>
      <c r="E10944" s="4">
        <v>45314</v>
      </c>
      <c r="F10944" s="5">
        <v>1.1893013232362026</v>
      </c>
      <c r="G10944" s="5">
        <f>'PG facts'!D55</f>
        <v>-1</v>
      </c>
      <c r="H10944" s="5">
        <f t="shared" si="340"/>
        <v>1.4144376374513825</v>
      </c>
      <c r="I10944" s="5">
        <f t="shared" si="341"/>
        <v>-1.1893013232362026</v>
      </c>
    </row>
    <row r="10945" spans="1:9" ht="25" customHeight="1">
      <c r="A10945" s="1"/>
      <c r="B10945" s="1">
        <v>468</v>
      </c>
      <c r="C10945" s="13" t="s">
        <v>50</v>
      </c>
      <c r="D10945" s="4">
        <v>45382</v>
      </c>
      <c r="E10945" s="4">
        <v>45401</v>
      </c>
      <c r="F10945" s="5">
        <v>2.2255192878338326</v>
      </c>
      <c r="G10945" s="5">
        <f>'PG facts'!D62</f>
        <v>1</v>
      </c>
      <c r="H10945" s="5">
        <f t="shared" si="340"/>
        <v>4.9529361005204091</v>
      </c>
      <c r="I10945" s="5">
        <f t="shared" si="341"/>
        <v>2.2255192878338326</v>
      </c>
    </row>
    <row r="10946" spans="1:9" ht="25" customHeight="1">
      <c r="A10946" s="1"/>
      <c r="B10946" s="1">
        <v>468</v>
      </c>
      <c r="C10946" s="13" t="s">
        <v>50</v>
      </c>
      <c r="D10946" s="4">
        <v>45473</v>
      </c>
      <c r="E10946" s="4">
        <v>45503</v>
      </c>
      <c r="F10946" s="5">
        <v>1.3726160091641626</v>
      </c>
      <c r="G10946" s="5">
        <f>'PG facts'!D69</f>
        <v>1</v>
      </c>
      <c r="H10946" s="5">
        <f t="shared" si="340"/>
        <v>1.8840747086137526</v>
      </c>
      <c r="I10946" s="5">
        <f t="shared" si="341"/>
        <v>1.3726160091641626</v>
      </c>
    </row>
    <row r="10947" spans="1:9" ht="25" customHeight="1">
      <c r="A10947" s="1"/>
      <c r="B10947" s="1">
        <v>468</v>
      </c>
      <c r="C10947" s="13" t="s">
        <v>50</v>
      </c>
      <c r="D10947" s="4">
        <v>45565</v>
      </c>
      <c r="E10947" s="4">
        <v>45583</v>
      </c>
      <c r="F10947" s="5">
        <v>2.2805943792830297</v>
      </c>
      <c r="G10947" s="5">
        <f>'PG facts'!D76</f>
        <v>0</v>
      </c>
      <c r="H10947" s="5">
        <f t="shared" si="340"/>
        <v>5.2011107228173472</v>
      </c>
      <c r="I10947" s="5">
        <f t="shared" si="341"/>
        <v>0</v>
      </c>
    </row>
    <row r="10948" spans="1:9" ht="25" customHeight="1">
      <c r="A10948" s="1"/>
      <c r="B10948" s="1">
        <v>468</v>
      </c>
      <c r="C10948" s="13" t="s">
        <v>50</v>
      </c>
      <c r="D10948" s="4">
        <v>45657</v>
      </c>
      <c r="E10948" s="4">
        <v>45679</v>
      </c>
      <c r="F10948" s="5">
        <v>2.6501995362399722</v>
      </c>
      <c r="G10948" s="5">
        <f>'PG facts'!D83</f>
        <v>0</v>
      </c>
      <c r="H10948" s="5">
        <f t="shared" si="340"/>
        <v>7.0235575818865632</v>
      </c>
      <c r="I10948" s="5">
        <f t="shared" si="341"/>
        <v>0</v>
      </c>
    </row>
    <row r="10949" spans="1:9" ht="25" customHeight="1">
      <c r="A10949" s="1"/>
      <c r="B10949" s="1">
        <v>468</v>
      </c>
      <c r="C10949" s="13" t="s">
        <v>50</v>
      </c>
      <c r="D10949" s="4">
        <v>45747</v>
      </c>
      <c r="E10949" s="4">
        <v>45771</v>
      </c>
      <c r="F10949" s="5">
        <v>2.7872397144634409</v>
      </c>
      <c r="G10949" s="5">
        <f>'PG facts'!D90</f>
        <v>1</v>
      </c>
      <c r="H10949" s="5">
        <f t="shared" si="340"/>
        <v>7.7687052258822433</v>
      </c>
      <c r="I10949" s="5">
        <f t="shared" si="341"/>
        <v>2.7872397144634409</v>
      </c>
    </row>
    <row r="10950" spans="1:9" ht="25" customHeight="1">
      <c r="A10950" s="1"/>
      <c r="B10950" s="1">
        <v>468</v>
      </c>
      <c r="C10950" s="13" t="s">
        <v>50</v>
      </c>
      <c r="D10950" s="4">
        <v>45838</v>
      </c>
      <c r="E10950" s="4">
        <v>45867</v>
      </c>
      <c r="F10950" s="5">
        <v>3.7498513143808809</v>
      </c>
      <c r="G10950" s="5">
        <f>'PG facts'!D97</f>
        <v>1</v>
      </c>
      <c r="H10950" s="5">
        <f t="shared" ref="H10950:H11013" si="342">F10950^2</f>
        <v>14.06138487996402</v>
      </c>
      <c r="I10950" s="5">
        <f t="shared" ref="I10950:I11013" si="343">F10950*G10950</f>
        <v>3.7498513143808809</v>
      </c>
    </row>
    <row r="10951" spans="1:9" ht="25" customHeight="1">
      <c r="A10951" s="1"/>
      <c r="B10951" s="1">
        <v>468</v>
      </c>
      <c r="C10951" s="13" t="s">
        <v>50</v>
      </c>
      <c r="D10951" s="4">
        <v>45930</v>
      </c>
      <c r="E10951" s="4">
        <v>45954</v>
      </c>
      <c r="F10951" s="5">
        <v>3.2332744751814912</v>
      </c>
      <c r="G10951" s="5">
        <f>'PG facts'!D104</f>
        <v>4</v>
      </c>
      <c r="H10951" s="5">
        <f t="shared" si="342"/>
        <v>10.454063831860148</v>
      </c>
      <c r="I10951" s="5">
        <f t="shared" si="343"/>
        <v>12.933097900725965</v>
      </c>
    </row>
    <row r="10952" spans="1:9" ht="25" customHeight="1">
      <c r="A10952" s="1"/>
      <c r="B10952" s="1">
        <v>468</v>
      </c>
      <c r="C10952" s="13" t="s">
        <v>50</v>
      </c>
      <c r="D10952" s="4">
        <v>46022</v>
      </c>
      <c r="E10952" s="4">
        <v>46045</v>
      </c>
      <c r="F10952" s="5">
        <v>2.9967230915401322</v>
      </c>
      <c r="G10952" s="5">
        <f>'PG facts'!D111</f>
        <v>3</v>
      </c>
      <c r="H10952" s="5">
        <f t="shared" si="342"/>
        <v>8.9803492873698474</v>
      </c>
      <c r="I10952" s="5">
        <f t="shared" si="343"/>
        <v>8.9901692746203956</v>
      </c>
    </row>
    <row r="10953" spans="1:9" ht="25" customHeight="1">
      <c r="A10953" s="1"/>
      <c r="B10953" s="1">
        <v>468</v>
      </c>
      <c r="C10953" s="13" t="s">
        <v>50</v>
      </c>
      <c r="D10953" s="4">
        <v>46112</v>
      </c>
      <c r="E10953" s="4">
        <v>46136</v>
      </c>
      <c r="F10953" s="5">
        <v>2.1478108850594646</v>
      </c>
      <c r="G10953" s="5">
        <f>'PG facts'!D118</f>
        <v>5</v>
      </c>
      <c r="H10953" s="5">
        <f t="shared" si="342"/>
        <v>4.6130915979799205</v>
      </c>
      <c r="I10953" s="5">
        <f t="shared" si="343"/>
        <v>10.739054425297322</v>
      </c>
    </row>
    <row r="10954" spans="1:9" ht="25" customHeight="1">
      <c r="A10954" s="1"/>
      <c r="B10954" s="1">
        <v>469</v>
      </c>
      <c r="C10954" s="13" t="s">
        <v>47</v>
      </c>
      <c r="D10954" s="4">
        <v>44651</v>
      </c>
      <c r="E10954" s="4">
        <v>44671</v>
      </c>
      <c r="F10954" s="5">
        <v>3.5989104881054779</v>
      </c>
      <c r="G10954" s="5">
        <f>'PG facts'!D7</f>
        <v>1</v>
      </c>
      <c r="H10954" s="5">
        <f t="shared" si="342"/>
        <v>12.952156701395609</v>
      </c>
      <c r="I10954" s="5">
        <f t="shared" si="343"/>
        <v>3.5989104881054779</v>
      </c>
    </row>
    <row r="10955" spans="1:9" ht="25" customHeight="1">
      <c r="A10955" s="1"/>
      <c r="B10955" s="1">
        <v>469</v>
      </c>
      <c r="C10955" s="13" t="s">
        <v>47</v>
      </c>
      <c r="D10955" s="4">
        <v>44742</v>
      </c>
      <c r="E10955" s="4">
        <v>44771</v>
      </c>
      <c r="F10955" s="5">
        <v>-3.7966210073037132E-2</v>
      </c>
      <c r="G10955" s="5">
        <f>'PG facts'!D14</f>
        <v>-2</v>
      </c>
      <c r="H10955" s="5">
        <f t="shared" si="342"/>
        <v>1.4414331073099862E-3</v>
      </c>
      <c r="I10955" s="5">
        <f t="shared" si="343"/>
        <v>7.5932420146074264E-2</v>
      </c>
    </row>
    <row r="10956" spans="1:9" ht="25" customHeight="1">
      <c r="A10956" s="1"/>
      <c r="B10956" s="1">
        <v>469</v>
      </c>
      <c r="C10956" s="13" t="s">
        <v>47</v>
      </c>
      <c r="D10956" s="4">
        <v>44834</v>
      </c>
      <c r="E10956" s="4">
        <v>44853</v>
      </c>
      <c r="F10956" s="5">
        <v>-0.97428175390660288</v>
      </c>
      <c r="G10956" s="5">
        <f>'PG facts'!D21</f>
        <v>1</v>
      </c>
      <c r="H10956" s="5">
        <f t="shared" si="342"/>
        <v>0.94922493599532631</v>
      </c>
      <c r="I10956" s="5">
        <f t="shared" si="343"/>
        <v>-0.97428175390660288</v>
      </c>
    </row>
    <row r="10957" spans="1:9" ht="25" customHeight="1">
      <c r="A10957" s="1"/>
      <c r="B10957" s="1">
        <v>469</v>
      </c>
      <c r="C10957" s="13" t="s">
        <v>47</v>
      </c>
      <c r="D10957" s="4">
        <v>44926</v>
      </c>
      <c r="E10957" s="4">
        <v>44945</v>
      </c>
      <c r="F10957" s="5">
        <v>-1.7083333333333339</v>
      </c>
      <c r="G10957" s="5">
        <f>'PG facts'!D28</f>
        <v>-8</v>
      </c>
      <c r="H10957" s="5">
        <f t="shared" si="342"/>
        <v>2.9184027777777799</v>
      </c>
      <c r="I10957" s="5">
        <f t="shared" si="343"/>
        <v>13.666666666666671</v>
      </c>
    </row>
    <row r="10958" spans="1:9" ht="25" customHeight="1">
      <c r="A10958" s="1"/>
      <c r="B10958" s="1">
        <v>469</v>
      </c>
      <c r="C10958" s="13" t="s">
        <v>47</v>
      </c>
      <c r="D10958" s="4">
        <v>45016</v>
      </c>
      <c r="E10958" s="4">
        <v>45037</v>
      </c>
      <c r="F10958" s="5">
        <v>-0.51383557261676094</v>
      </c>
      <c r="G10958" s="5">
        <f>'PG facts'!D35</f>
        <v>-1</v>
      </c>
      <c r="H10958" s="5">
        <f t="shared" si="342"/>
        <v>0.26402699568639459</v>
      </c>
      <c r="I10958" s="5">
        <f t="shared" si="343"/>
        <v>0.51383557261676094</v>
      </c>
    </row>
    <row r="10959" spans="1:9" ht="25" customHeight="1">
      <c r="A10959" s="1"/>
      <c r="B10959" s="1">
        <v>469</v>
      </c>
      <c r="C10959" s="13" t="s">
        <v>47</v>
      </c>
      <c r="D10959" s="4">
        <v>45107</v>
      </c>
      <c r="E10959" s="4">
        <v>45135</v>
      </c>
      <c r="F10959" s="5">
        <v>-0.38380425982749156</v>
      </c>
      <c r="G10959" s="5">
        <f>'PG facts'!D42</f>
        <v>-1</v>
      </c>
      <c r="H10959" s="5">
        <f t="shared" si="342"/>
        <v>0.14730570986172864</v>
      </c>
      <c r="I10959" s="5">
        <f t="shared" si="343"/>
        <v>0.38380425982749156</v>
      </c>
    </row>
    <row r="10960" spans="1:9" ht="25" customHeight="1">
      <c r="A10960" s="1"/>
      <c r="B10960" s="1">
        <v>469</v>
      </c>
      <c r="C10960" s="13" t="s">
        <v>47</v>
      </c>
      <c r="D10960" s="4">
        <v>45199</v>
      </c>
      <c r="E10960" s="4">
        <v>45217</v>
      </c>
      <c r="F10960" s="5">
        <v>1.1893013232362026</v>
      </c>
      <c r="G10960" s="5">
        <f>'PG facts'!D49</f>
        <v>-2</v>
      </c>
      <c r="H10960" s="5">
        <f t="shared" si="342"/>
        <v>1.4144376374513825</v>
      </c>
      <c r="I10960" s="5">
        <f t="shared" si="343"/>
        <v>-2.3786026464724053</v>
      </c>
    </row>
    <row r="10961" spans="1:9" ht="25" customHeight="1">
      <c r="A10961" s="1"/>
      <c r="B10961" s="1">
        <v>469</v>
      </c>
      <c r="C10961" s="13" t="s">
        <v>47</v>
      </c>
      <c r="D10961" s="4">
        <v>45291</v>
      </c>
      <c r="E10961" s="4">
        <v>45314</v>
      </c>
      <c r="F10961" s="5">
        <v>2.2255192878338326</v>
      </c>
      <c r="G10961" s="5">
        <f>'PG facts'!D56</f>
        <v>1</v>
      </c>
      <c r="H10961" s="5">
        <f t="shared" si="342"/>
        <v>4.9529361005204091</v>
      </c>
      <c r="I10961" s="5">
        <f t="shared" si="343"/>
        <v>2.2255192878338326</v>
      </c>
    </row>
    <row r="10962" spans="1:9" ht="25" customHeight="1">
      <c r="A10962" s="1"/>
      <c r="B10962" s="1">
        <v>469</v>
      </c>
      <c r="C10962" s="13" t="s">
        <v>47</v>
      </c>
      <c r="D10962" s="4">
        <v>45382</v>
      </c>
      <c r="E10962" s="4">
        <v>45401</v>
      </c>
      <c r="F10962" s="5">
        <v>1.3726160091641626</v>
      </c>
      <c r="G10962" s="5">
        <f>'PG facts'!D63</f>
        <v>2</v>
      </c>
      <c r="H10962" s="5">
        <f t="shared" si="342"/>
        <v>1.8840747086137526</v>
      </c>
      <c r="I10962" s="5">
        <f t="shared" si="343"/>
        <v>2.7452320183283252</v>
      </c>
    </row>
    <row r="10963" spans="1:9" ht="25" customHeight="1">
      <c r="A10963" s="1"/>
      <c r="B10963" s="1">
        <v>469</v>
      </c>
      <c r="C10963" s="13" t="s">
        <v>47</v>
      </c>
      <c r="D10963" s="4">
        <v>45473</v>
      </c>
      <c r="E10963" s="4">
        <v>45503</v>
      </c>
      <c r="F10963" s="5">
        <v>2.2805943792830297</v>
      </c>
      <c r="G10963" s="5">
        <f>'PG facts'!D70</f>
        <v>2</v>
      </c>
      <c r="H10963" s="5">
        <f t="shared" si="342"/>
        <v>5.2011107228173472</v>
      </c>
      <c r="I10963" s="5">
        <f t="shared" si="343"/>
        <v>4.5611887585660593</v>
      </c>
    </row>
    <row r="10964" spans="1:9" ht="25" customHeight="1">
      <c r="A10964" s="1"/>
      <c r="B10964" s="1">
        <v>469</v>
      </c>
      <c r="C10964" s="13" t="s">
        <v>47</v>
      </c>
      <c r="D10964" s="4">
        <v>45565</v>
      </c>
      <c r="E10964" s="4">
        <v>45583</v>
      </c>
      <c r="F10964" s="5">
        <v>2.6501995362399722</v>
      </c>
      <c r="G10964" s="5">
        <f>'PG facts'!D77</f>
        <v>5</v>
      </c>
      <c r="H10964" s="5">
        <f t="shared" si="342"/>
        <v>7.0235575818865632</v>
      </c>
      <c r="I10964" s="5">
        <f t="shared" si="343"/>
        <v>13.250997681199861</v>
      </c>
    </row>
    <row r="10965" spans="1:9" ht="25" customHeight="1">
      <c r="A10965" s="1"/>
      <c r="B10965" s="1">
        <v>469</v>
      </c>
      <c r="C10965" s="13" t="s">
        <v>47</v>
      </c>
      <c r="D10965" s="4">
        <v>45657</v>
      </c>
      <c r="E10965" s="4">
        <v>45679</v>
      </c>
      <c r="F10965" s="5">
        <v>2.7872397144634409</v>
      </c>
      <c r="G10965" s="5">
        <f>'PG facts'!D84</f>
        <v>2</v>
      </c>
      <c r="H10965" s="5">
        <f t="shared" si="342"/>
        <v>7.7687052258822433</v>
      </c>
      <c r="I10965" s="5">
        <f t="shared" si="343"/>
        <v>5.5744794289268818</v>
      </c>
    </row>
    <row r="10966" spans="1:9" ht="25" customHeight="1">
      <c r="A10966" s="1"/>
      <c r="B10966" s="1">
        <v>469</v>
      </c>
      <c r="C10966" s="13" t="s">
        <v>47</v>
      </c>
      <c r="D10966" s="4">
        <v>45747</v>
      </c>
      <c r="E10966" s="4">
        <v>45771</v>
      </c>
      <c r="F10966" s="5">
        <v>3.7498513143808809</v>
      </c>
      <c r="G10966" s="5">
        <f>'PG facts'!D91</f>
        <v>1</v>
      </c>
      <c r="H10966" s="5">
        <f t="shared" si="342"/>
        <v>14.06138487996402</v>
      </c>
      <c r="I10966" s="5">
        <f t="shared" si="343"/>
        <v>3.7498513143808809</v>
      </c>
    </row>
    <row r="10967" spans="1:9" ht="25" customHeight="1">
      <c r="A10967" s="1"/>
      <c r="B10967" s="1">
        <v>469</v>
      </c>
      <c r="C10967" s="13" t="s">
        <v>47</v>
      </c>
      <c r="D10967" s="4">
        <v>45838</v>
      </c>
      <c r="E10967" s="4">
        <v>45867</v>
      </c>
      <c r="F10967" s="5">
        <v>3.2332744751814912</v>
      </c>
      <c r="G10967" s="5">
        <f>'PG facts'!D98</f>
        <v>-1</v>
      </c>
      <c r="H10967" s="5">
        <f t="shared" si="342"/>
        <v>10.454063831860148</v>
      </c>
      <c r="I10967" s="5">
        <f t="shared" si="343"/>
        <v>-3.2332744751814912</v>
      </c>
    </row>
    <row r="10968" spans="1:9" ht="25" customHeight="1">
      <c r="A10968" s="1"/>
      <c r="B10968" s="1">
        <v>469</v>
      </c>
      <c r="C10968" s="13" t="s">
        <v>47</v>
      </c>
      <c r="D10968" s="4">
        <v>45930</v>
      </c>
      <c r="E10968" s="4">
        <v>45954</v>
      </c>
      <c r="F10968" s="5">
        <v>2.9967230915401322</v>
      </c>
      <c r="G10968" s="5">
        <f>'PG facts'!D105</f>
        <v>1</v>
      </c>
      <c r="H10968" s="5">
        <f t="shared" si="342"/>
        <v>8.9803492873698474</v>
      </c>
      <c r="I10968" s="5">
        <f t="shared" si="343"/>
        <v>2.9967230915401322</v>
      </c>
    </row>
    <row r="10969" spans="1:9" ht="25" customHeight="1">
      <c r="A10969" s="1"/>
      <c r="B10969" s="1">
        <v>469</v>
      </c>
      <c r="C10969" s="13" t="s">
        <v>47</v>
      </c>
      <c r="D10969" s="4">
        <v>46022</v>
      </c>
      <c r="E10969" s="4">
        <v>46045</v>
      </c>
      <c r="F10969" s="5">
        <v>2.1881543811115511</v>
      </c>
      <c r="G10969" s="5">
        <f>'PG facts'!D112</f>
        <v>-2</v>
      </c>
      <c r="H10969" s="5">
        <f t="shared" si="342"/>
        <v>4.7880195955776754</v>
      </c>
      <c r="I10969" s="5">
        <f t="shared" si="343"/>
        <v>-4.3763087622231023</v>
      </c>
    </row>
    <row r="10970" spans="1:9" ht="25" customHeight="1">
      <c r="A10970" s="1"/>
      <c r="B10970" s="1">
        <v>469</v>
      </c>
      <c r="C10970" s="13" t="s">
        <v>50</v>
      </c>
      <c r="D10970" s="4">
        <v>44742</v>
      </c>
      <c r="E10970" s="4">
        <v>44771</v>
      </c>
      <c r="F10970" s="5">
        <v>3.5989104881054779</v>
      </c>
      <c r="G10970" s="5">
        <f>'PG facts'!D14</f>
        <v>-2</v>
      </c>
      <c r="H10970" s="5">
        <f t="shared" si="342"/>
        <v>12.952156701395609</v>
      </c>
      <c r="I10970" s="5">
        <f t="shared" si="343"/>
        <v>-7.1978209762109557</v>
      </c>
    </row>
    <row r="10971" spans="1:9" ht="25" customHeight="1">
      <c r="A10971" s="1"/>
      <c r="B10971" s="1">
        <v>469</v>
      </c>
      <c r="C10971" s="13" t="s">
        <v>50</v>
      </c>
      <c r="D10971" s="4">
        <v>44834</v>
      </c>
      <c r="E10971" s="4">
        <v>44853</v>
      </c>
      <c r="F10971" s="5">
        <v>-3.7966210073037132E-2</v>
      </c>
      <c r="G10971" s="5">
        <f>'PG facts'!D21</f>
        <v>1</v>
      </c>
      <c r="H10971" s="5">
        <f t="shared" si="342"/>
        <v>1.4414331073099862E-3</v>
      </c>
      <c r="I10971" s="5">
        <f t="shared" si="343"/>
        <v>-3.7966210073037132E-2</v>
      </c>
    </row>
    <row r="10972" spans="1:9" ht="25" customHeight="1">
      <c r="A10972" s="1"/>
      <c r="B10972" s="1">
        <v>469</v>
      </c>
      <c r="C10972" s="13" t="s">
        <v>50</v>
      </c>
      <c r="D10972" s="4">
        <v>44926</v>
      </c>
      <c r="E10972" s="4">
        <v>44945</v>
      </c>
      <c r="F10972" s="5">
        <v>-0.97428175390660288</v>
      </c>
      <c r="G10972" s="5">
        <f>'PG facts'!D28</f>
        <v>-8</v>
      </c>
      <c r="H10972" s="5">
        <f t="shared" si="342"/>
        <v>0.94922493599532631</v>
      </c>
      <c r="I10972" s="5">
        <f t="shared" si="343"/>
        <v>7.794254031252823</v>
      </c>
    </row>
    <row r="10973" spans="1:9" ht="25" customHeight="1">
      <c r="A10973" s="1"/>
      <c r="B10973" s="1">
        <v>469</v>
      </c>
      <c r="C10973" s="13" t="s">
        <v>50</v>
      </c>
      <c r="D10973" s="4">
        <v>45016</v>
      </c>
      <c r="E10973" s="4">
        <v>45037</v>
      </c>
      <c r="F10973" s="5">
        <v>-1.7083333333333339</v>
      </c>
      <c r="G10973" s="5">
        <f>'PG facts'!D35</f>
        <v>-1</v>
      </c>
      <c r="H10973" s="5">
        <f t="shared" si="342"/>
        <v>2.9184027777777799</v>
      </c>
      <c r="I10973" s="5">
        <f t="shared" si="343"/>
        <v>1.7083333333333339</v>
      </c>
    </row>
    <row r="10974" spans="1:9" ht="25" customHeight="1">
      <c r="A10974" s="1"/>
      <c r="B10974" s="1">
        <v>469</v>
      </c>
      <c r="C10974" s="13" t="s">
        <v>50</v>
      </c>
      <c r="D10974" s="4">
        <v>45107</v>
      </c>
      <c r="E10974" s="4">
        <v>45135</v>
      </c>
      <c r="F10974" s="5">
        <v>-0.51383557261676094</v>
      </c>
      <c r="G10974" s="5">
        <f>'PG facts'!D42</f>
        <v>-1</v>
      </c>
      <c r="H10974" s="5">
        <f t="shared" si="342"/>
        <v>0.26402699568639459</v>
      </c>
      <c r="I10974" s="5">
        <f t="shared" si="343"/>
        <v>0.51383557261676094</v>
      </c>
    </row>
    <row r="10975" spans="1:9" ht="25" customHeight="1">
      <c r="A10975" s="1"/>
      <c r="B10975" s="1">
        <v>469</v>
      </c>
      <c r="C10975" s="13" t="s">
        <v>50</v>
      </c>
      <c r="D10975" s="4">
        <v>45199</v>
      </c>
      <c r="E10975" s="4">
        <v>45217</v>
      </c>
      <c r="F10975" s="5">
        <v>-0.38380425982749156</v>
      </c>
      <c r="G10975" s="5">
        <f>'PG facts'!D49</f>
        <v>-2</v>
      </c>
      <c r="H10975" s="5">
        <f t="shared" si="342"/>
        <v>0.14730570986172864</v>
      </c>
      <c r="I10975" s="5">
        <f t="shared" si="343"/>
        <v>0.76760851965498311</v>
      </c>
    </row>
    <row r="10976" spans="1:9" ht="25" customHeight="1">
      <c r="A10976" s="1"/>
      <c r="B10976" s="1">
        <v>469</v>
      </c>
      <c r="C10976" s="13" t="s">
        <v>50</v>
      </c>
      <c r="D10976" s="4">
        <v>45291</v>
      </c>
      <c r="E10976" s="4">
        <v>45314</v>
      </c>
      <c r="F10976" s="5">
        <v>1.1893013232362026</v>
      </c>
      <c r="G10976" s="5">
        <f>'PG facts'!D56</f>
        <v>1</v>
      </c>
      <c r="H10976" s="5">
        <f t="shared" si="342"/>
        <v>1.4144376374513825</v>
      </c>
      <c r="I10976" s="5">
        <f t="shared" si="343"/>
        <v>1.1893013232362026</v>
      </c>
    </row>
    <row r="10977" spans="1:9" ht="25" customHeight="1">
      <c r="A10977" s="1"/>
      <c r="B10977" s="1">
        <v>469</v>
      </c>
      <c r="C10977" s="13" t="s">
        <v>50</v>
      </c>
      <c r="D10977" s="4">
        <v>45382</v>
      </c>
      <c r="E10977" s="4">
        <v>45401</v>
      </c>
      <c r="F10977" s="5">
        <v>2.2255192878338326</v>
      </c>
      <c r="G10977" s="5">
        <f>'PG facts'!D63</f>
        <v>2</v>
      </c>
      <c r="H10977" s="5">
        <f t="shared" si="342"/>
        <v>4.9529361005204091</v>
      </c>
      <c r="I10977" s="5">
        <f t="shared" si="343"/>
        <v>4.4510385756676651</v>
      </c>
    </row>
    <row r="10978" spans="1:9" ht="25" customHeight="1">
      <c r="A10978" s="1"/>
      <c r="B10978" s="1">
        <v>469</v>
      </c>
      <c r="C10978" s="13" t="s">
        <v>50</v>
      </c>
      <c r="D10978" s="4">
        <v>45473</v>
      </c>
      <c r="E10978" s="4">
        <v>45503</v>
      </c>
      <c r="F10978" s="5">
        <v>1.3726160091641626</v>
      </c>
      <c r="G10978" s="5">
        <f>'PG facts'!D70</f>
        <v>2</v>
      </c>
      <c r="H10978" s="5">
        <f t="shared" si="342"/>
        <v>1.8840747086137526</v>
      </c>
      <c r="I10978" s="5">
        <f t="shared" si="343"/>
        <v>2.7452320183283252</v>
      </c>
    </row>
    <row r="10979" spans="1:9" ht="25" customHeight="1">
      <c r="A10979" s="1"/>
      <c r="B10979" s="1">
        <v>469</v>
      </c>
      <c r="C10979" s="13" t="s">
        <v>50</v>
      </c>
      <c r="D10979" s="4">
        <v>45565</v>
      </c>
      <c r="E10979" s="4">
        <v>45583</v>
      </c>
      <c r="F10979" s="5">
        <v>2.2805943792830297</v>
      </c>
      <c r="G10979" s="5">
        <f>'PG facts'!D77</f>
        <v>5</v>
      </c>
      <c r="H10979" s="5">
        <f t="shared" si="342"/>
        <v>5.2011107228173472</v>
      </c>
      <c r="I10979" s="5">
        <f t="shared" si="343"/>
        <v>11.402971896415149</v>
      </c>
    </row>
    <row r="10980" spans="1:9" ht="25" customHeight="1">
      <c r="A10980" s="1"/>
      <c r="B10980" s="1">
        <v>469</v>
      </c>
      <c r="C10980" s="13" t="s">
        <v>50</v>
      </c>
      <c r="D10980" s="4">
        <v>45657</v>
      </c>
      <c r="E10980" s="4">
        <v>45679</v>
      </c>
      <c r="F10980" s="5">
        <v>2.6501995362399722</v>
      </c>
      <c r="G10980" s="5">
        <f>'PG facts'!D84</f>
        <v>2</v>
      </c>
      <c r="H10980" s="5">
        <f t="shared" si="342"/>
        <v>7.0235575818865632</v>
      </c>
      <c r="I10980" s="5">
        <f t="shared" si="343"/>
        <v>5.3003990724799444</v>
      </c>
    </row>
    <row r="10981" spans="1:9" ht="25" customHeight="1">
      <c r="A10981" s="1"/>
      <c r="B10981" s="1">
        <v>469</v>
      </c>
      <c r="C10981" s="13" t="s">
        <v>50</v>
      </c>
      <c r="D10981" s="4">
        <v>45747</v>
      </c>
      <c r="E10981" s="4">
        <v>45771</v>
      </c>
      <c r="F10981" s="5">
        <v>2.7872397144634409</v>
      </c>
      <c r="G10981" s="5">
        <f>'PG facts'!D91</f>
        <v>1</v>
      </c>
      <c r="H10981" s="5">
        <f t="shared" si="342"/>
        <v>7.7687052258822433</v>
      </c>
      <c r="I10981" s="5">
        <f t="shared" si="343"/>
        <v>2.7872397144634409</v>
      </c>
    </row>
    <row r="10982" spans="1:9" ht="25" customHeight="1">
      <c r="A10982" s="1"/>
      <c r="B10982" s="1">
        <v>469</v>
      </c>
      <c r="C10982" s="13" t="s">
        <v>50</v>
      </c>
      <c r="D10982" s="4">
        <v>45838</v>
      </c>
      <c r="E10982" s="4">
        <v>45867</v>
      </c>
      <c r="F10982" s="5">
        <v>3.7498513143808809</v>
      </c>
      <c r="G10982" s="5">
        <f>'PG facts'!D98</f>
        <v>-1</v>
      </c>
      <c r="H10982" s="5">
        <f t="shared" si="342"/>
        <v>14.06138487996402</v>
      </c>
      <c r="I10982" s="5">
        <f t="shared" si="343"/>
        <v>-3.7498513143808809</v>
      </c>
    </row>
    <row r="10983" spans="1:9" ht="25" customHeight="1">
      <c r="A10983" s="1"/>
      <c r="B10983" s="1">
        <v>469</v>
      </c>
      <c r="C10983" s="13" t="s">
        <v>50</v>
      </c>
      <c r="D10983" s="4">
        <v>45930</v>
      </c>
      <c r="E10983" s="4">
        <v>45954</v>
      </c>
      <c r="F10983" s="5">
        <v>3.2332744751814912</v>
      </c>
      <c r="G10983" s="5">
        <f>'PG facts'!D105</f>
        <v>1</v>
      </c>
      <c r="H10983" s="5">
        <f t="shared" si="342"/>
        <v>10.454063831860148</v>
      </c>
      <c r="I10983" s="5">
        <f t="shared" si="343"/>
        <v>3.2332744751814912</v>
      </c>
    </row>
    <row r="10984" spans="1:9" ht="25" customHeight="1">
      <c r="A10984" s="1"/>
      <c r="B10984" s="1">
        <v>469</v>
      </c>
      <c r="C10984" s="13" t="s">
        <v>50</v>
      </c>
      <c r="D10984" s="4">
        <v>46022</v>
      </c>
      <c r="E10984" s="4">
        <v>46045</v>
      </c>
      <c r="F10984" s="5">
        <v>2.9967230915401322</v>
      </c>
      <c r="G10984" s="5">
        <f>'PG facts'!D112</f>
        <v>-2</v>
      </c>
      <c r="H10984" s="5">
        <f t="shared" si="342"/>
        <v>8.9803492873698474</v>
      </c>
      <c r="I10984" s="5">
        <f t="shared" si="343"/>
        <v>-5.9934461830802643</v>
      </c>
    </row>
    <row r="10985" spans="1:9" ht="25" customHeight="1">
      <c r="A10985" s="1"/>
      <c r="B10985" s="1">
        <v>470</v>
      </c>
      <c r="C10985" s="13" t="s">
        <v>47</v>
      </c>
      <c r="D10985" s="4">
        <v>44651</v>
      </c>
      <c r="E10985" s="4">
        <v>44671</v>
      </c>
      <c r="F10985" s="5">
        <v>3.5989104881054779</v>
      </c>
      <c r="G10985" s="5">
        <f>'PG facts'!D7</f>
        <v>1</v>
      </c>
      <c r="H10985" s="5">
        <f t="shared" si="342"/>
        <v>12.952156701395609</v>
      </c>
      <c r="I10985" s="5">
        <f t="shared" si="343"/>
        <v>3.5989104881054779</v>
      </c>
    </row>
    <row r="10986" spans="1:9" ht="25" customHeight="1">
      <c r="A10986" s="1"/>
      <c r="B10986" s="1">
        <v>470</v>
      </c>
      <c r="C10986" s="13" t="s">
        <v>47</v>
      </c>
      <c r="D10986" s="4">
        <v>44742</v>
      </c>
      <c r="E10986" s="4">
        <v>44771</v>
      </c>
      <c r="F10986" s="5">
        <v>-3.7966210073037132E-2</v>
      </c>
      <c r="G10986" s="5">
        <f>'PG facts'!D14</f>
        <v>-2</v>
      </c>
      <c r="H10986" s="5">
        <f t="shared" si="342"/>
        <v>1.4414331073099862E-3</v>
      </c>
      <c r="I10986" s="5">
        <f t="shared" si="343"/>
        <v>7.5932420146074264E-2</v>
      </c>
    </row>
    <row r="10987" spans="1:9" ht="25" customHeight="1">
      <c r="A10987" s="1"/>
      <c r="B10987" s="1">
        <v>470</v>
      </c>
      <c r="C10987" s="13" t="s">
        <v>47</v>
      </c>
      <c r="D10987" s="4">
        <v>44834</v>
      </c>
      <c r="E10987" s="4">
        <v>44853</v>
      </c>
      <c r="F10987" s="5">
        <v>-0.97428175390660288</v>
      </c>
      <c r="G10987" s="5">
        <f>'PG facts'!D21</f>
        <v>1</v>
      </c>
      <c r="H10987" s="5">
        <f t="shared" si="342"/>
        <v>0.94922493599532631</v>
      </c>
      <c r="I10987" s="5">
        <f t="shared" si="343"/>
        <v>-0.97428175390660288</v>
      </c>
    </row>
    <row r="10988" spans="1:9" ht="25" customHeight="1">
      <c r="A10988" s="1"/>
      <c r="B10988" s="1">
        <v>470</v>
      </c>
      <c r="C10988" s="13" t="s">
        <v>47</v>
      </c>
      <c r="D10988" s="4">
        <v>44926</v>
      </c>
      <c r="E10988" s="4">
        <v>44945</v>
      </c>
      <c r="F10988" s="5">
        <v>-1.7083333333333339</v>
      </c>
      <c r="G10988" s="5">
        <f>'PG facts'!D28</f>
        <v>-8</v>
      </c>
      <c r="H10988" s="5">
        <f t="shared" si="342"/>
        <v>2.9184027777777799</v>
      </c>
      <c r="I10988" s="5">
        <f t="shared" si="343"/>
        <v>13.666666666666671</v>
      </c>
    </row>
    <row r="10989" spans="1:9" ht="25" customHeight="1">
      <c r="A10989" s="1"/>
      <c r="B10989" s="1">
        <v>470</v>
      </c>
      <c r="C10989" s="13" t="s">
        <v>47</v>
      </c>
      <c r="D10989" s="4">
        <v>45016</v>
      </c>
      <c r="E10989" s="4">
        <v>45037</v>
      </c>
      <c r="F10989" s="5">
        <v>-0.51383557261676094</v>
      </c>
      <c r="G10989" s="5">
        <f>'PG facts'!D35</f>
        <v>-1</v>
      </c>
      <c r="H10989" s="5">
        <f t="shared" si="342"/>
        <v>0.26402699568639459</v>
      </c>
      <c r="I10989" s="5">
        <f t="shared" si="343"/>
        <v>0.51383557261676094</v>
      </c>
    </row>
    <row r="10990" spans="1:9" ht="25" customHeight="1">
      <c r="A10990" s="1"/>
      <c r="B10990" s="1">
        <v>470</v>
      </c>
      <c r="C10990" s="13" t="s">
        <v>47</v>
      </c>
      <c r="D10990" s="4">
        <v>45107</v>
      </c>
      <c r="E10990" s="4">
        <v>45135</v>
      </c>
      <c r="F10990" s="5">
        <v>-0.38380425982749156</v>
      </c>
      <c r="G10990" s="5">
        <f>'PG facts'!D42</f>
        <v>-1</v>
      </c>
      <c r="H10990" s="5">
        <f t="shared" si="342"/>
        <v>0.14730570986172864</v>
      </c>
      <c r="I10990" s="5">
        <f t="shared" si="343"/>
        <v>0.38380425982749156</v>
      </c>
    </row>
    <row r="10991" spans="1:9" ht="25" customHeight="1">
      <c r="A10991" s="1"/>
      <c r="B10991" s="1">
        <v>470</v>
      </c>
      <c r="C10991" s="13" t="s">
        <v>47</v>
      </c>
      <c r="D10991" s="4">
        <v>45199</v>
      </c>
      <c r="E10991" s="4">
        <v>45217</v>
      </c>
      <c r="F10991" s="5">
        <v>1.1893013232362026</v>
      </c>
      <c r="G10991" s="5">
        <f>'PG facts'!D49</f>
        <v>-2</v>
      </c>
      <c r="H10991" s="5">
        <f t="shared" si="342"/>
        <v>1.4144376374513825</v>
      </c>
      <c r="I10991" s="5">
        <f t="shared" si="343"/>
        <v>-2.3786026464724053</v>
      </c>
    </row>
    <row r="10992" spans="1:9" ht="25" customHeight="1">
      <c r="A10992" s="1"/>
      <c r="B10992" s="1">
        <v>470</v>
      </c>
      <c r="C10992" s="13" t="s">
        <v>47</v>
      </c>
      <c r="D10992" s="4">
        <v>45291</v>
      </c>
      <c r="E10992" s="4">
        <v>45314</v>
      </c>
      <c r="F10992" s="5">
        <v>2.2255192878338326</v>
      </c>
      <c r="G10992" s="5">
        <f>'PG facts'!D56</f>
        <v>1</v>
      </c>
      <c r="H10992" s="5">
        <f t="shared" si="342"/>
        <v>4.9529361005204091</v>
      </c>
      <c r="I10992" s="5">
        <f t="shared" si="343"/>
        <v>2.2255192878338326</v>
      </c>
    </row>
    <row r="10993" spans="1:9" ht="25" customHeight="1">
      <c r="A10993" s="1"/>
      <c r="B10993" s="1">
        <v>470</v>
      </c>
      <c r="C10993" s="13" t="s">
        <v>47</v>
      </c>
      <c r="D10993" s="4">
        <v>45382</v>
      </c>
      <c r="E10993" s="4">
        <v>45401</v>
      </c>
      <c r="F10993" s="5">
        <v>1.3726160091641626</v>
      </c>
      <c r="G10993" s="5">
        <f>'PG facts'!D63</f>
        <v>2</v>
      </c>
      <c r="H10993" s="5">
        <f t="shared" si="342"/>
        <v>1.8840747086137526</v>
      </c>
      <c r="I10993" s="5">
        <f t="shared" si="343"/>
        <v>2.7452320183283252</v>
      </c>
    </row>
    <row r="10994" spans="1:9" ht="25" customHeight="1">
      <c r="A10994" s="1"/>
      <c r="B10994" s="1">
        <v>470</v>
      </c>
      <c r="C10994" s="13" t="s">
        <v>47</v>
      </c>
      <c r="D10994" s="4">
        <v>45473</v>
      </c>
      <c r="E10994" s="4">
        <v>45503</v>
      </c>
      <c r="F10994" s="5">
        <v>2.2805943792830297</v>
      </c>
      <c r="G10994" s="5">
        <f>'PG facts'!D70</f>
        <v>2</v>
      </c>
      <c r="H10994" s="5">
        <f t="shared" si="342"/>
        <v>5.2011107228173472</v>
      </c>
      <c r="I10994" s="5">
        <f t="shared" si="343"/>
        <v>4.5611887585660593</v>
      </c>
    </row>
    <row r="10995" spans="1:9" ht="25" customHeight="1">
      <c r="A10995" s="1"/>
      <c r="B10995" s="1">
        <v>470</v>
      </c>
      <c r="C10995" s="13" t="s">
        <v>47</v>
      </c>
      <c r="D10995" s="4">
        <v>45565</v>
      </c>
      <c r="E10995" s="4">
        <v>45583</v>
      </c>
      <c r="F10995" s="5">
        <v>2.6501995362399722</v>
      </c>
      <c r="G10995" s="5">
        <f>'PG facts'!D77</f>
        <v>5</v>
      </c>
      <c r="H10995" s="5">
        <f t="shared" si="342"/>
        <v>7.0235575818865632</v>
      </c>
      <c r="I10995" s="5">
        <f t="shared" si="343"/>
        <v>13.250997681199861</v>
      </c>
    </row>
    <row r="10996" spans="1:9" ht="25" customHeight="1">
      <c r="A10996" s="1"/>
      <c r="B10996" s="1">
        <v>470</v>
      </c>
      <c r="C10996" s="13" t="s">
        <v>47</v>
      </c>
      <c r="D10996" s="4">
        <v>45657</v>
      </c>
      <c r="E10996" s="4">
        <v>45679</v>
      </c>
      <c r="F10996" s="5">
        <v>2.7872397144634409</v>
      </c>
      <c r="G10996" s="5">
        <f>'PG facts'!D84</f>
        <v>2</v>
      </c>
      <c r="H10996" s="5">
        <f t="shared" si="342"/>
        <v>7.7687052258822433</v>
      </c>
      <c r="I10996" s="5">
        <f t="shared" si="343"/>
        <v>5.5744794289268818</v>
      </c>
    </row>
    <row r="10997" spans="1:9" ht="25" customHeight="1">
      <c r="A10997" s="1"/>
      <c r="B10997" s="1">
        <v>470</v>
      </c>
      <c r="C10997" s="13" t="s">
        <v>47</v>
      </c>
      <c r="D10997" s="4">
        <v>45747</v>
      </c>
      <c r="E10997" s="4">
        <v>45771</v>
      </c>
      <c r="F10997" s="5">
        <v>3.7498513143808809</v>
      </c>
      <c r="G10997" s="5">
        <f>'PG facts'!D91</f>
        <v>1</v>
      </c>
      <c r="H10997" s="5">
        <f t="shared" si="342"/>
        <v>14.06138487996402</v>
      </c>
      <c r="I10997" s="5">
        <f t="shared" si="343"/>
        <v>3.7498513143808809</v>
      </c>
    </row>
    <row r="10998" spans="1:9" ht="25" customHeight="1">
      <c r="A10998" s="1"/>
      <c r="B10998" s="1">
        <v>470</v>
      </c>
      <c r="C10998" s="13" t="s">
        <v>47</v>
      </c>
      <c r="D10998" s="4">
        <v>45838</v>
      </c>
      <c r="E10998" s="4">
        <v>45867</v>
      </c>
      <c r="F10998" s="5">
        <v>3.2332744751814912</v>
      </c>
      <c r="G10998" s="5">
        <f>'PG facts'!D98</f>
        <v>-1</v>
      </c>
      <c r="H10998" s="5">
        <f t="shared" si="342"/>
        <v>10.454063831860148</v>
      </c>
      <c r="I10998" s="5">
        <f t="shared" si="343"/>
        <v>-3.2332744751814912</v>
      </c>
    </row>
    <row r="10999" spans="1:9" ht="25" customHeight="1">
      <c r="A10999" s="1"/>
      <c r="B10999" s="1">
        <v>470</v>
      </c>
      <c r="C10999" s="13" t="s">
        <v>47</v>
      </c>
      <c r="D10999" s="4">
        <v>45930</v>
      </c>
      <c r="E10999" s="4">
        <v>45954</v>
      </c>
      <c r="F10999" s="5">
        <v>2.9967230915401322</v>
      </c>
      <c r="G10999" s="5">
        <f>'PG facts'!D105</f>
        <v>1</v>
      </c>
      <c r="H10999" s="5">
        <f t="shared" si="342"/>
        <v>8.9803492873698474</v>
      </c>
      <c r="I10999" s="5">
        <f t="shared" si="343"/>
        <v>2.9967230915401322</v>
      </c>
    </row>
    <row r="11000" spans="1:9" ht="25" customHeight="1">
      <c r="A11000" s="1"/>
      <c r="B11000" s="1">
        <v>470</v>
      </c>
      <c r="C11000" s="13" t="s">
        <v>47</v>
      </c>
      <c r="D11000" s="4">
        <v>46022</v>
      </c>
      <c r="E11000" s="4">
        <v>46045</v>
      </c>
      <c r="F11000" s="5">
        <v>2.1478108850594646</v>
      </c>
      <c r="G11000" s="5">
        <f>'PG facts'!D112</f>
        <v>-2</v>
      </c>
      <c r="H11000" s="5">
        <f t="shared" si="342"/>
        <v>4.6130915979799205</v>
      </c>
      <c r="I11000" s="5">
        <f t="shared" si="343"/>
        <v>-4.2956217701189292</v>
      </c>
    </row>
    <row r="11001" spans="1:9" ht="25" customHeight="1">
      <c r="A11001" s="1"/>
      <c r="B11001" s="1">
        <v>470</v>
      </c>
      <c r="C11001" s="13" t="s">
        <v>50</v>
      </c>
      <c r="D11001" s="4">
        <v>44742</v>
      </c>
      <c r="E11001" s="4">
        <v>44771</v>
      </c>
      <c r="F11001" s="5">
        <v>3.5989104881054779</v>
      </c>
      <c r="G11001" s="5">
        <f>'PG facts'!D14</f>
        <v>-2</v>
      </c>
      <c r="H11001" s="5">
        <f t="shared" si="342"/>
        <v>12.952156701395609</v>
      </c>
      <c r="I11001" s="5">
        <f t="shared" si="343"/>
        <v>-7.1978209762109557</v>
      </c>
    </row>
    <row r="11002" spans="1:9" ht="25" customHeight="1">
      <c r="A11002" s="1"/>
      <c r="B11002" s="1">
        <v>470</v>
      </c>
      <c r="C11002" s="13" t="s">
        <v>50</v>
      </c>
      <c r="D11002" s="4">
        <v>44834</v>
      </c>
      <c r="E11002" s="4">
        <v>44853</v>
      </c>
      <c r="F11002" s="5">
        <v>-3.7966210073037132E-2</v>
      </c>
      <c r="G11002" s="5">
        <f>'PG facts'!D21</f>
        <v>1</v>
      </c>
      <c r="H11002" s="5">
        <f t="shared" si="342"/>
        <v>1.4414331073099862E-3</v>
      </c>
      <c r="I11002" s="5">
        <f t="shared" si="343"/>
        <v>-3.7966210073037132E-2</v>
      </c>
    </row>
    <row r="11003" spans="1:9" ht="25" customHeight="1">
      <c r="A11003" s="1"/>
      <c r="B11003" s="1">
        <v>470</v>
      </c>
      <c r="C11003" s="13" t="s">
        <v>50</v>
      </c>
      <c r="D11003" s="4">
        <v>44926</v>
      </c>
      <c r="E11003" s="4">
        <v>44945</v>
      </c>
      <c r="F11003" s="5">
        <v>-0.97428175390660288</v>
      </c>
      <c r="G11003" s="5">
        <f>'PG facts'!D28</f>
        <v>-8</v>
      </c>
      <c r="H11003" s="5">
        <f t="shared" si="342"/>
        <v>0.94922493599532631</v>
      </c>
      <c r="I11003" s="5">
        <f t="shared" si="343"/>
        <v>7.794254031252823</v>
      </c>
    </row>
    <row r="11004" spans="1:9" ht="25" customHeight="1">
      <c r="A11004" s="1"/>
      <c r="B11004" s="1">
        <v>470</v>
      </c>
      <c r="C11004" s="13" t="s">
        <v>50</v>
      </c>
      <c r="D11004" s="4">
        <v>45016</v>
      </c>
      <c r="E11004" s="4">
        <v>45037</v>
      </c>
      <c r="F11004" s="5">
        <v>-1.7083333333333339</v>
      </c>
      <c r="G11004" s="5">
        <f>'PG facts'!D35</f>
        <v>-1</v>
      </c>
      <c r="H11004" s="5">
        <f t="shared" si="342"/>
        <v>2.9184027777777799</v>
      </c>
      <c r="I11004" s="5">
        <f t="shared" si="343"/>
        <v>1.7083333333333339</v>
      </c>
    </row>
    <row r="11005" spans="1:9" ht="25" customHeight="1">
      <c r="A11005" s="1"/>
      <c r="B11005" s="1">
        <v>470</v>
      </c>
      <c r="C11005" s="13" t="s">
        <v>50</v>
      </c>
      <c r="D11005" s="4">
        <v>45107</v>
      </c>
      <c r="E11005" s="4">
        <v>45135</v>
      </c>
      <c r="F11005" s="5">
        <v>-0.51383557261676094</v>
      </c>
      <c r="G11005" s="5">
        <f>'PG facts'!D42</f>
        <v>-1</v>
      </c>
      <c r="H11005" s="5">
        <f t="shared" si="342"/>
        <v>0.26402699568639459</v>
      </c>
      <c r="I11005" s="5">
        <f t="shared" si="343"/>
        <v>0.51383557261676094</v>
      </c>
    </row>
    <row r="11006" spans="1:9" ht="25" customHeight="1">
      <c r="A11006" s="1"/>
      <c r="B11006" s="1">
        <v>470</v>
      </c>
      <c r="C11006" s="13" t="s">
        <v>50</v>
      </c>
      <c r="D11006" s="4">
        <v>45199</v>
      </c>
      <c r="E11006" s="4">
        <v>45217</v>
      </c>
      <c r="F11006" s="5">
        <v>-0.38380425982749156</v>
      </c>
      <c r="G11006" s="5">
        <f>'PG facts'!D49</f>
        <v>-2</v>
      </c>
      <c r="H11006" s="5">
        <f t="shared" si="342"/>
        <v>0.14730570986172864</v>
      </c>
      <c r="I11006" s="5">
        <f t="shared" si="343"/>
        <v>0.76760851965498311</v>
      </c>
    </row>
    <row r="11007" spans="1:9" ht="25" customHeight="1">
      <c r="A11007" s="1"/>
      <c r="B11007" s="1">
        <v>470</v>
      </c>
      <c r="C11007" s="13" t="s">
        <v>50</v>
      </c>
      <c r="D11007" s="4">
        <v>45291</v>
      </c>
      <c r="E11007" s="4">
        <v>45314</v>
      </c>
      <c r="F11007" s="5">
        <v>1.1893013232362026</v>
      </c>
      <c r="G11007" s="5">
        <f>'PG facts'!D56</f>
        <v>1</v>
      </c>
      <c r="H11007" s="5">
        <f t="shared" si="342"/>
        <v>1.4144376374513825</v>
      </c>
      <c r="I11007" s="5">
        <f t="shared" si="343"/>
        <v>1.1893013232362026</v>
      </c>
    </row>
    <row r="11008" spans="1:9" ht="25" customHeight="1">
      <c r="A11008" s="1"/>
      <c r="B11008" s="1">
        <v>470</v>
      </c>
      <c r="C11008" s="13" t="s">
        <v>50</v>
      </c>
      <c r="D11008" s="4">
        <v>45382</v>
      </c>
      <c r="E11008" s="4">
        <v>45401</v>
      </c>
      <c r="F11008" s="5">
        <v>2.2255192878338326</v>
      </c>
      <c r="G11008" s="5">
        <f>'PG facts'!D63</f>
        <v>2</v>
      </c>
      <c r="H11008" s="5">
        <f t="shared" si="342"/>
        <v>4.9529361005204091</v>
      </c>
      <c r="I11008" s="5">
        <f t="shared" si="343"/>
        <v>4.4510385756676651</v>
      </c>
    </row>
    <row r="11009" spans="1:9" ht="25" customHeight="1">
      <c r="A11009" s="1"/>
      <c r="B11009" s="1">
        <v>470</v>
      </c>
      <c r="C11009" s="13" t="s">
        <v>50</v>
      </c>
      <c r="D11009" s="4">
        <v>45473</v>
      </c>
      <c r="E11009" s="4">
        <v>45503</v>
      </c>
      <c r="F11009" s="5">
        <v>1.3726160091641626</v>
      </c>
      <c r="G11009" s="5">
        <f>'PG facts'!D70</f>
        <v>2</v>
      </c>
      <c r="H11009" s="5">
        <f t="shared" si="342"/>
        <v>1.8840747086137526</v>
      </c>
      <c r="I11009" s="5">
        <f t="shared" si="343"/>
        <v>2.7452320183283252</v>
      </c>
    </row>
    <row r="11010" spans="1:9" ht="25" customHeight="1">
      <c r="A11010" s="1"/>
      <c r="B11010" s="1">
        <v>470</v>
      </c>
      <c r="C11010" s="13" t="s">
        <v>50</v>
      </c>
      <c r="D11010" s="4">
        <v>45565</v>
      </c>
      <c r="E11010" s="4">
        <v>45583</v>
      </c>
      <c r="F11010" s="5">
        <v>2.2805943792830297</v>
      </c>
      <c r="G11010" s="5">
        <f>'PG facts'!D77</f>
        <v>5</v>
      </c>
      <c r="H11010" s="5">
        <f t="shared" si="342"/>
        <v>5.2011107228173472</v>
      </c>
      <c r="I11010" s="5">
        <f t="shared" si="343"/>
        <v>11.402971896415149</v>
      </c>
    </row>
    <row r="11011" spans="1:9" ht="25" customHeight="1">
      <c r="A11011" s="1"/>
      <c r="B11011" s="1">
        <v>470</v>
      </c>
      <c r="C11011" s="13" t="s">
        <v>50</v>
      </c>
      <c r="D11011" s="4">
        <v>45657</v>
      </c>
      <c r="E11011" s="4">
        <v>45679</v>
      </c>
      <c r="F11011" s="5">
        <v>2.6501995362399722</v>
      </c>
      <c r="G11011" s="5">
        <f>'PG facts'!D84</f>
        <v>2</v>
      </c>
      <c r="H11011" s="5">
        <f t="shared" si="342"/>
        <v>7.0235575818865632</v>
      </c>
      <c r="I11011" s="5">
        <f t="shared" si="343"/>
        <v>5.3003990724799444</v>
      </c>
    </row>
    <row r="11012" spans="1:9" ht="25" customHeight="1">
      <c r="A11012" s="1"/>
      <c r="B11012" s="1">
        <v>470</v>
      </c>
      <c r="C11012" s="13" t="s">
        <v>50</v>
      </c>
      <c r="D11012" s="4">
        <v>45747</v>
      </c>
      <c r="E11012" s="4">
        <v>45771</v>
      </c>
      <c r="F11012" s="5">
        <v>2.7872397144634409</v>
      </c>
      <c r="G11012" s="5">
        <f>'PG facts'!D91</f>
        <v>1</v>
      </c>
      <c r="H11012" s="5">
        <f t="shared" si="342"/>
        <v>7.7687052258822433</v>
      </c>
      <c r="I11012" s="5">
        <f t="shared" si="343"/>
        <v>2.7872397144634409</v>
      </c>
    </row>
    <row r="11013" spans="1:9" ht="25" customHeight="1">
      <c r="A11013" s="1"/>
      <c r="B11013" s="1">
        <v>470</v>
      </c>
      <c r="C11013" s="13" t="s">
        <v>50</v>
      </c>
      <c r="D11013" s="4">
        <v>45838</v>
      </c>
      <c r="E11013" s="4">
        <v>45867</v>
      </c>
      <c r="F11013" s="5">
        <v>3.7498513143808809</v>
      </c>
      <c r="G11013" s="5">
        <f>'PG facts'!D98</f>
        <v>-1</v>
      </c>
      <c r="H11013" s="5">
        <f t="shared" si="342"/>
        <v>14.06138487996402</v>
      </c>
      <c r="I11013" s="5">
        <f t="shared" si="343"/>
        <v>-3.7498513143808809</v>
      </c>
    </row>
    <row r="11014" spans="1:9" ht="25" customHeight="1">
      <c r="A11014" s="1"/>
      <c r="B11014" s="1">
        <v>470</v>
      </c>
      <c r="C11014" s="13" t="s">
        <v>50</v>
      </c>
      <c r="D11014" s="4">
        <v>45930</v>
      </c>
      <c r="E11014" s="4">
        <v>45954</v>
      </c>
      <c r="F11014" s="5">
        <v>3.2332744751814912</v>
      </c>
      <c r="G11014" s="5">
        <f>'PG facts'!D105</f>
        <v>1</v>
      </c>
      <c r="H11014" s="5">
        <f t="shared" ref="H11014:H11077" si="344">F11014^2</f>
        <v>10.454063831860148</v>
      </c>
      <c r="I11014" s="5">
        <f t="shared" ref="I11014:I11077" si="345">F11014*G11014</f>
        <v>3.2332744751814912</v>
      </c>
    </row>
    <row r="11015" spans="1:9" ht="25" customHeight="1">
      <c r="A11015" s="1"/>
      <c r="B11015" s="1">
        <v>470</v>
      </c>
      <c r="C11015" s="13" t="s">
        <v>50</v>
      </c>
      <c r="D11015" s="4">
        <v>46022</v>
      </c>
      <c r="E11015" s="4">
        <v>46045</v>
      </c>
      <c r="F11015" s="5">
        <v>2.9967230915401322</v>
      </c>
      <c r="G11015" s="5">
        <f>'PG facts'!D112</f>
        <v>-2</v>
      </c>
      <c r="H11015" s="5">
        <f t="shared" si="344"/>
        <v>8.9803492873698474</v>
      </c>
      <c r="I11015" s="5">
        <f t="shared" si="345"/>
        <v>-5.9934461830802643</v>
      </c>
    </row>
    <row r="11016" spans="1:9" ht="25" customHeight="1">
      <c r="A11016" s="1"/>
      <c r="B11016" s="1">
        <v>471</v>
      </c>
      <c r="C11016" s="13" t="s">
        <v>47</v>
      </c>
      <c r="D11016" s="4">
        <v>44651</v>
      </c>
      <c r="E11016" s="4">
        <v>44671</v>
      </c>
      <c r="F11016" s="5">
        <v>3.5989104881054779</v>
      </c>
      <c r="G11016" s="5">
        <f>'PG facts'!D7</f>
        <v>1</v>
      </c>
      <c r="H11016" s="5">
        <f t="shared" si="344"/>
        <v>12.952156701395609</v>
      </c>
      <c r="I11016" s="5">
        <f t="shared" si="345"/>
        <v>3.5989104881054779</v>
      </c>
    </row>
    <row r="11017" spans="1:9" ht="25" customHeight="1">
      <c r="A11017" s="1"/>
      <c r="B11017" s="1">
        <v>471</v>
      </c>
      <c r="C11017" s="13" t="s">
        <v>47</v>
      </c>
      <c r="D11017" s="4">
        <v>44742</v>
      </c>
      <c r="E11017" s="4">
        <v>44771</v>
      </c>
      <c r="F11017" s="5">
        <v>-3.7966210073037132E-2</v>
      </c>
      <c r="G11017" s="5">
        <f>'PG facts'!D14</f>
        <v>-2</v>
      </c>
      <c r="H11017" s="5">
        <f t="shared" si="344"/>
        <v>1.4414331073099862E-3</v>
      </c>
      <c r="I11017" s="5">
        <f t="shared" si="345"/>
        <v>7.5932420146074264E-2</v>
      </c>
    </row>
    <row r="11018" spans="1:9" ht="25" customHeight="1">
      <c r="A11018" s="1"/>
      <c r="B11018" s="1">
        <v>471</v>
      </c>
      <c r="C11018" s="13" t="s">
        <v>47</v>
      </c>
      <c r="D11018" s="4">
        <v>44834</v>
      </c>
      <c r="E11018" s="4">
        <v>44853</v>
      </c>
      <c r="F11018" s="5">
        <v>-0.97428175390660288</v>
      </c>
      <c r="G11018" s="5">
        <f>'PG facts'!D21</f>
        <v>1</v>
      </c>
      <c r="H11018" s="5">
        <f t="shared" si="344"/>
        <v>0.94922493599532631</v>
      </c>
      <c r="I11018" s="5">
        <f t="shared" si="345"/>
        <v>-0.97428175390660288</v>
      </c>
    </row>
    <row r="11019" spans="1:9" ht="25" customHeight="1">
      <c r="A11019" s="1"/>
      <c r="B11019" s="1">
        <v>471</v>
      </c>
      <c r="C11019" s="13" t="s">
        <v>47</v>
      </c>
      <c r="D11019" s="4">
        <v>44926</v>
      </c>
      <c r="E11019" s="4">
        <v>44945</v>
      </c>
      <c r="F11019" s="5">
        <v>-1.7083333333333339</v>
      </c>
      <c r="G11019" s="5">
        <f>'PG facts'!D28</f>
        <v>-8</v>
      </c>
      <c r="H11019" s="5">
        <f t="shared" si="344"/>
        <v>2.9184027777777799</v>
      </c>
      <c r="I11019" s="5">
        <f t="shared" si="345"/>
        <v>13.666666666666671</v>
      </c>
    </row>
    <row r="11020" spans="1:9" ht="25" customHeight="1">
      <c r="A11020" s="1"/>
      <c r="B11020" s="1">
        <v>471</v>
      </c>
      <c r="C11020" s="13" t="s">
        <v>47</v>
      </c>
      <c r="D11020" s="4">
        <v>45016</v>
      </c>
      <c r="E11020" s="4">
        <v>45037</v>
      </c>
      <c r="F11020" s="5">
        <v>-0.51383557261676094</v>
      </c>
      <c r="G11020" s="5">
        <f>'PG facts'!D35</f>
        <v>-1</v>
      </c>
      <c r="H11020" s="5">
        <f t="shared" si="344"/>
        <v>0.26402699568639459</v>
      </c>
      <c r="I11020" s="5">
        <f t="shared" si="345"/>
        <v>0.51383557261676094</v>
      </c>
    </row>
    <row r="11021" spans="1:9" ht="25" customHeight="1">
      <c r="A11021" s="1"/>
      <c r="B11021" s="1">
        <v>471</v>
      </c>
      <c r="C11021" s="13" t="s">
        <v>47</v>
      </c>
      <c r="D11021" s="4">
        <v>45107</v>
      </c>
      <c r="E11021" s="4">
        <v>45135</v>
      </c>
      <c r="F11021" s="5">
        <v>-0.38380425982749156</v>
      </c>
      <c r="G11021" s="5">
        <f>'PG facts'!D42</f>
        <v>-1</v>
      </c>
      <c r="H11021" s="5">
        <f t="shared" si="344"/>
        <v>0.14730570986172864</v>
      </c>
      <c r="I11021" s="5">
        <f t="shared" si="345"/>
        <v>0.38380425982749156</v>
      </c>
    </row>
    <row r="11022" spans="1:9" ht="25" customHeight="1">
      <c r="A11022" s="1"/>
      <c r="B11022" s="1">
        <v>471</v>
      </c>
      <c r="C11022" s="13" t="s">
        <v>47</v>
      </c>
      <c r="D11022" s="4">
        <v>45199</v>
      </c>
      <c r="E11022" s="4">
        <v>45217</v>
      </c>
      <c r="F11022" s="5">
        <v>1.1893013232362026</v>
      </c>
      <c r="G11022" s="5">
        <f>'PG facts'!D49</f>
        <v>-2</v>
      </c>
      <c r="H11022" s="5">
        <f t="shared" si="344"/>
        <v>1.4144376374513825</v>
      </c>
      <c r="I11022" s="5">
        <f t="shared" si="345"/>
        <v>-2.3786026464724053</v>
      </c>
    </row>
    <row r="11023" spans="1:9" ht="25" customHeight="1">
      <c r="A11023" s="1"/>
      <c r="B11023" s="1">
        <v>471</v>
      </c>
      <c r="C11023" s="13" t="s">
        <v>47</v>
      </c>
      <c r="D11023" s="4">
        <v>45291</v>
      </c>
      <c r="E11023" s="4">
        <v>45314</v>
      </c>
      <c r="F11023" s="5">
        <v>2.2255192878338326</v>
      </c>
      <c r="G11023" s="5">
        <f>'PG facts'!D56</f>
        <v>1</v>
      </c>
      <c r="H11023" s="5">
        <f t="shared" si="344"/>
        <v>4.9529361005204091</v>
      </c>
      <c r="I11023" s="5">
        <f t="shared" si="345"/>
        <v>2.2255192878338326</v>
      </c>
    </row>
    <row r="11024" spans="1:9" ht="25" customHeight="1">
      <c r="A11024" s="1"/>
      <c r="B11024" s="1">
        <v>471</v>
      </c>
      <c r="C11024" s="13" t="s">
        <v>47</v>
      </c>
      <c r="D11024" s="4">
        <v>45382</v>
      </c>
      <c r="E11024" s="4">
        <v>45401</v>
      </c>
      <c r="F11024" s="5">
        <v>1.3726160091641626</v>
      </c>
      <c r="G11024" s="5">
        <f>'PG facts'!D63</f>
        <v>2</v>
      </c>
      <c r="H11024" s="5">
        <f t="shared" si="344"/>
        <v>1.8840747086137526</v>
      </c>
      <c r="I11024" s="5">
        <f t="shared" si="345"/>
        <v>2.7452320183283252</v>
      </c>
    </row>
    <row r="11025" spans="1:9" ht="25" customHeight="1">
      <c r="A11025" s="1"/>
      <c r="B11025" s="1">
        <v>471</v>
      </c>
      <c r="C11025" s="13" t="s">
        <v>47</v>
      </c>
      <c r="D11025" s="4">
        <v>45473</v>
      </c>
      <c r="E11025" s="4">
        <v>45503</v>
      </c>
      <c r="F11025" s="5">
        <v>2.2805943792830297</v>
      </c>
      <c r="G11025" s="5">
        <f>'PG facts'!D70</f>
        <v>2</v>
      </c>
      <c r="H11025" s="5">
        <f t="shared" si="344"/>
        <v>5.2011107228173472</v>
      </c>
      <c r="I11025" s="5">
        <f t="shared" si="345"/>
        <v>4.5611887585660593</v>
      </c>
    </row>
    <row r="11026" spans="1:9" ht="25" customHeight="1">
      <c r="A11026" s="1"/>
      <c r="B11026" s="1">
        <v>471</v>
      </c>
      <c r="C11026" s="13" t="s">
        <v>47</v>
      </c>
      <c r="D11026" s="4">
        <v>45565</v>
      </c>
      <c r="E11026" s="4">
        <v>45583</v>
      </c>
      <c r="F11026" s="5">
        <v>2.6501995362399722</v>
      </c>
      <c r="G11026" s="5">
        <f>'PG facts'!D77</f>
        <v>5</v>
      </c>
      <c r="H11026" s="5">
        <f t="shared" si="344"/>
        <v>7.0235575818865632</v>
      </c>
      <c r="I11026" s="5">
        <f t="shared" si="345"/>
        <v>13.250997681199861</v>
      </c>
    </row>
    <row r="11027" spans="1:9" ht="25" customHeight="1">
      <c r="A11027" s="1"/>
      <c r="B11027" s="1">
        <v>471</v>
      </c>
      <c r="C11027" s="13" t="s">
        <v>47</v>
      </c>
      <c r="D11027" s="4">
        <v>45657</v>
      </c>
      <c r="E11027" s="4">
        <v>45679</v>
      </c>
      <c r="F11027" s="5">
        <v>2.7872397144634409</v>
      </c>
      <c r="G11027" s="5">
        <f>'PG facts'!D84</f>
        <v>2</v>
      </c>
      <c r="H11027" s="5">
        <f t="shared" si="344"/>
        <v>7.7687052258822433</v>
      </c>
      <c r="I11027" s="5">
        <f t="shared" si="345"/>
        <v>5.5744794289268818</v>
      </c>
    </row>
    <row r="11028" spans="1:9" ht="25" customHeight="1">
      <c r="A11028" s="1"/>
      <c r="B11028" s="1">
        <v>471</v>
      </c>
      <c r="C11028" s="13" t="s">
        <v>47</v>
      </c>
      <c r="D11028" s="4">
        <v>45747</v>
      </c>
      <c r="E11028" s="4">
        <v>45771</v>
      </c>
      <c r="F11028" s="5">
        <v>3.7498513143808809</v>
      </c>
      <c r="G11028" s="5">
        <f>'PG facts'!D91</f>
        <v>1</v>
      </c>
      <c r="H11028" s="5">
        <f t="shared" si="344"/>
        <v>14.06138487996402</v>
      </c>
      <c r="I11028" s="5">
        <f t="shared" si="345"/>
        <v>3.7498513143808809</v>
      </c>
    </row>
    <row r="11029" spans="1:9" ht="25" customHeight="1">
      <c r="A11029" s="1"/>
      <c r="B11029" s="1">
        <v>471</v>
      </c>
      <c r="C11029" s="13" t="s">
        <v>47</v>
      </c>
      <c r="D11029" s="4">
        <v>45838</v>
      </c>
      <c r="E11029" s="4">
        <v>45867</v>
      </c>
      <c r="F11029" s="5">
        <v>3.2332744751814912</v>
      </c>
      <c r="G11029" s="5">
        <f>'PG facts'!D98</f>
        <v>-1</v>
      </c>
      <c r="H11029" s="5">
        <f t="shared" si="344"/>
        <v>10.454063831860148</v>
      </c>
      <c r="I11029" s="5">
        <f t="shared" si="345"/>
        <v>-3.2332744751814912</v>
      </c>
    </row>
    <row r="11030" spans="1:9" ht="25" customHeight="1">
      <c r="A11030" s="1"/>
      <c r="B11030" s="1">
        <v>471</v>
      </c>
      <c r="C11030" s="13" t="s">
        <v>47</v>
      </c>
      <c r="D11030" s="4">
        <v>45930</v>
      </c>
      <c r="E11030" s="4">
        <v>45954</v>
      </c>
      <c r="F11030" s="5">
        <v>2.9967230915401322</v>
      </c>
      <c r="G11030" s="5">
        <f>'PG facts'!D105</f>
        <v>1</v>
      </c>
      <c r="H11030" s="5">
        <f t="shared" si="344"/>
        <v>8.9803492873698474</v>
      </c>
      <c r="I11030" s="5">
        <f t="shared" si="345"/>
        <v>2.9967230915401322</v>
      </c>
    </row>
    <row r="11031" spans="1:9" ht="25" customHeight="1">
      <c r="A11031" s="1"/>
      <c r="B11031" s="1">
        <v>471</v>
      </c>
      <c r="C11031" s="13" t="s">
        <v>47</v>
      </c>
      <c r="D11031" s="4">
        <v>46022</v>
      </c>
      <c r="E11031" s="4">
        <v>46045</v>
      </c>
      <c r="F11031" s="5">
        <v>2.1478108850594646</v>
      </c>
      <c r="G11031" s="5">
        <f>'PG facts'!D112</f>
        <v>-2</v>
      </c>
      <c r="H11031" s="5">
        <f t="shared" si="344"/>
        <v>4.6130915979799205</v>
      </c>
      <c r="I11031" s="5">
        <f t="shared" si="345"/>
        <v>-4.2956217701189292</v>
      </c>
    </row>
    <row r="11032" spans="1:9" ht="25" customHeight="1">
      <c r="A11032" s="1"/>
      <c r="B11032" s="1">
        <v>471</v>
      </c>
      <c r="C11032" s="13" t="s">
        <v>50</v>
      </c>
      <c r="D11032" s="4">
        <v>44742</v>
      </c>
      <c r="E11032" s="4">
        <v>44771</v>
      </c>
      <c r="F11032" s="5">
        <v>3.5989104881054779</v>
      </c>
      <c r="G11032" s="5">
        <f>'PG facts'!D14</f>
        <v>-2</v>
      </c>
      <c r="H11032" s="5">
        <f t="shared" si="344"/>
        <v>12.952156701395609</v>
      </c>
      <c r="I11032" s="5">
        <f t="shared" si="345"/>
        <v>-7.1978209762109557</v>
      </c>
    </row>
    <row r="11033" spans="1:9" ht="25" customHeight="1">
      <c r="A11033" s="1"/>
      <c r="B11033" s="1">
        <v>471</v>
      </c>
      <c r="C11033" s="13" t="s">
        <v>50</v>
      </c>
      <c r="D11033" s="4">
        <v>44834</v>
      </c>
      <c r="E11033" s="4">
        <v>44853</v>
      </c>
      <c r="F11033" s="5">
        <v>-3.7966210073037132E-2</v>
      </c>
      <c r="G11033" s="5">
        <f>'PG facts'!D21</f>
        <v>1</v>
      </c>
      <c r="H11033" s="5">
        <f t="shared" si="344"/>
        <v>1.4414331073099862E-3</v>
      </c>
      <c r="I11033" s="5">
        <f t="shared" si="345"/>
        <v>-3.7966210073037132E-2</v>
      </c>
    </row>
    <row r="11034" spans="1:9" ht="25" customHeight="1">
      <c r="A11034" s="1"/>
      <c r="B11034" s="1">
        <v>471</v>
      </c>
      <c r="C11034" s="13" t="s">
        <v>50</v>
      </c>
      <c r="D11034" s="4">
        <v>44926</v>
      </c>
      <c r="E11034" s="4">
        <v>44945</v>
      </c>
      <c r="F11034" s="5">
        <v>-0.97428175390660288</v>
      </c>
      <c r="G11034" s="5">
        <f>'PG facts'!D28</f>
        <v>-8</v>
      </c>
      <c r="H11034" s="5">
        <f t="shared" si="344"/>
        <v>0.94922493599532631</v>
      </c>
      <c r="I11034" s="5">
        <f t="shared" si="345"/>
        <v>7.794254031252823</v>
      </c>
    </row>
    <row r="11035" spans="1:9" ht="25" customHeight="1">
      <c r="A11035" s="1"/>
      <c r="B11035" s="1">
        <v>471</v>
      </c>
      <c r="C11035" s="13" t="s">
        <v>50</v>
      </c>
      <c r="D11035" s="4">
        <v>45016</v>
      </c>
      <c r="E11035" s="4">
        <v>45037</v>
      </c>
      <c r="F11035" s="5">
        <v>-1.7083333333333339</v>
      </c>
      <c r="G11035" s="5">
        <f>'PG facts'!D35</f>
        <v>-1</v>
      </c>
      <c r="H11035" s="5">
        <f t="shared" si="344"/>
        <v>2.9184027777777799</v>
      </c>
      <c r="I11035" s="5">
        <f t="shared" si="345"/>
        <v>1.7083333333333339</v>
      </c>
    </row>
    <row r="11036" spans="1:9" ht="25" customHeight="1">
      <c r="A11036" s="1"/>
      <c r="B11036" s="1">
        <v>471</v>
      </c>
      <c r="C11036" s="13" t="s">
        <v>50</v>
      </c>
      <c r="D11036" s="4">
        <v>45107</v>
      </c>
      <c r="E11036" s="4">
        <v>45135</v>
      </c>
      <c r="F11036" s="5">
        <v>-0.51383557261676094</v>
      </c>
      <c r="G11036" s="5">
        <f>'PG facts'!D42</f>
        <v>-1</v>
      </c>
      <c r="H11036" s="5">
        <f t="shared" si="344"/>
        <v>0.26402699568639459</v>
      </c>
      <c r="I11036" s="5">
        <f t="shared" si="345"/>
        <v>0.51383557261676094</v>
      </c>
    </row>
    <row r="11037" spans="1:9" ht="25" customHeight="1">
      <c r="A11037" s="1"/>
      <c r="B11037" s="1">
        <v>471</v>
      </c>
      <c r="C11037" s="13" t="s">
        <v>50</v>
      </c>
      <c r="D11037" s="4">
        <v>45199</v>
      </c>
      <c r="E11037" s="4">
        <v>45217</v>
      </c>
      <c r="F11037" s="5">
        <v>-0.38380425982749156</v>
      </c>
      <c r="G11037" s="5">
        <f>'PG facts'!D49</f>
        <v>-2</v>
      </c>
      <c r="H11037" s="5">
        <f t="shared" si="344"/>
        <v>0.14730570986172864</v>
      </c>
      <c r="I11037" s="5">
        <f t="shared" si="345"/>
        <v>0.76760851965498311</v>
      </c>
    </row>
    <row r="11038" spans="1:9" ht="25" customHeight="1">
      <c r="A11038" s="1"/>
      <c r="B11038" s="1">
        <v>471</v>
      </c>
      <c r="C11038" s="13" t="s">
        <v>50</v>
      </c>
      <c r="D11038" s="4">
        <v>45291</v>
      </c>
      <c r="E11038" s="4">
        <v>45314</v>
      </c>
      <c r="F11038" s="5">
        <v>1.1893013232362026</v>
      </c>
      <c r="G11038" s="5">
        <f>'PG facts'!D56</f>
        <v>1</v>
      </c>
      <c r="H11038" s="5">
        <f t="shared" si="344"/>
        <v>1.4144376374513825</v>
      </c>
      <c r="I11038" s="5">
        <f t="shared" si="345"/>
        <v>1.1893013232362026</v>
      </c>
    </row>
    <row r="11039" spans="1:9" ht="25" customHeight="1">
      <c r="A11039" s="1"/>
      <c r="B11039" s="1">
        <v>471</v>
      </c>
      <c r="C11039" s="13" t="s">
        <v>50</v>
      </c>
      <c r="D11039" s="4">
        <v>45382</v>
      </c>
      <c r="E11039" s="4">
        <v>45401</v>
      </c>
      <c r="F11039" s="5">
        <v>2.2255192878338326</v>
      </c>
      <c r="G11039" s="5">
        <f>'PG facts'!D63</f>
        <v>2</v>
      </c>
      <c r="H11039" s="5">
        <f t="shared" si="344"/>
        <v>4.9529361005204091</v>
      </c>
      <c r="I11039" s="5">
        <f t="shared" si="345"/>
        <v>4.4510385756676651</v>
      </c>
    </row>
    <row r="11040" spans="1:9" ht="25" customHeight="1">
      <c r="A11040" s="1"/>
      <c r="B11040" s="1">
        <v>471</v>
      </c>
      <c r="C11040" s="13" t="s">
        <v>50</v>
      </c>
      <c r="D11040" s="4">
        <v>45473</v>
      </c>
      <c r="E11040" s="4">
        <v>45503</v>
      </c>
      <c r="F11040" s="5">
        <v>1.3726160091641626</v>
      </c>
      <c r="G11040" s="5">
        <f>'PG facts'!D70</f>
        <v>2</v>
      </c>
      <c r="H11040" s="5">
        <f t="shared" si="344"/>
        <v>1.8840747086137526</v>
      </c>
      <c r="I11040" s="5">
        <f t="shared" si="345"/>
        <v>2.7452320183283252</v>
      </c>
    </row>
    <row r="11041" spans="1:9" ht="25" customHeight="1">
      <c r="A11041" s="1"/>
      <c r="B11041" s="1">
        <v>471</v>
      </c>
      <c r="C11041" s="13" t="s">
        <v>50</v>
      </c>
      <c r="D11041" s="4">
        <v>45565</v>
      </c>
      <c r="E11041" s="4">
        <v>45583</v>
      </c>
      <c r="F11041" s="5">
        <v>2.2805943792830297</v>
      </c>
      <c r="G11041" s="5">
        <f>'PG facts'!D77</f>
        <v>5</v>
      </c>
      <c r="H11041" s="5">
        <f t="shared" si="344"/>
        <v>5.2011107228173472</v>
      </c>
      <c r="I11041" s="5">
        <f t="shared" si="345"/>
        <v>11.402971896415149</v>
      </c>
    </row>
    <row r="11042" spans="1:9" ht="25" customHeight="1">
      <c r="A11042" s="1"/>
      <c r="B11042" s="1">
        <v>471</v>
      </c>
      <c r="C11042" s="13" t="s">
        <v>50</v>
      </c>
      <c r="D11042" s="4">
        <v>45657</v>
      </c>
      <c r="E11042" s="4">
        <v>45679</v>
      </c>
      <c r="F11042" s="5">
        <v>2.6501995362399722</v>
      </c>
      <c r="G11042" s="5">
        <f>'PG facts'!D84</f>
        <v>2</v>
      </c>
      <c r="H11042" s="5">
        <f t="shared" si="344"/>
        <v>7.0235575818865632</v>
      </c>
      <c r="I11042" s="5">
        <f t="shared" si="345"/>
        <v>5.3003990724799444</v>
      </c>
    </row>
    <row r="11043" spans="1:9" ht="25" customHeight="1">
      <c r="A11043" s="1"/>
      <c r="B11043" s="1">
        <v>471</v>
      </c>
      <c r="C11043" s="13" t="s">
        <v>50</v>
      </c>
      <c r="D11043" s="4">
        <v>45747</v>
      </c>
      <c r="E11043" s="4">
        <v>45771</v>
      </c>
      <c r="F11043" s="5">
        <v>2.7872397144634409</v>
      </c>
      <c r="G11043" s="5">
        <f>'PG facts'!D91</f>
        <v>1</v>
      </c>
      <c r="H11043" s="5">
        <f t="shared" si="344"/>
        <v>7.7687052258822433</v>
      </c>
      <c r="I11043" s="5">
        <f t="shared" si="345"/>
        <v>2.7872397144634409</v>
      </c>
    </row>
    <row r="11044" spans="1:9" ht="25" customHeight="1">
      <c r="A11044" s="1"/>
      <c r="B11044" s="1">
        <v>471</v>
      </c>
      <c r="C11044" s="13" t="s">
        <v>50</v>
      </c>
      <c r="D11044" s="4">
        <v>45838</v>
      </c>
      <c r="E11044" s="4">
        <v>45867</v>
      </c>
      <c r="F11044" s="5">
        <v>3.7498513143808809</v>
      </c>
      <c r="G11044" s="5">
        <f>'PG facts'!D98</f>
        <v>-1</v>
      </c>
      <c r="H11044" s="5">
        <f t="shared" si="344"/>
        <v>14.06138487996402</v>
      </c>
      <c r="I11044" s="5">
        <f t="shared" si="345"/>
        <v>-3.7498513143808809</v>
      </c>
    </row>
    <row r="11045" spans="1:9" ht="25" customHeight="1">
      <c r="A11045" s="1"/>
      <c r="B11045" s="1">
        <v>471</v>
      </c>
      <c r="C11045" s="13" t="s">
        <v>50</v>
      </c>
      <c r="D11045" s="4">
        <v>45930</v>
      </c>
      <c r="E11045" s="4">
        <v>45954</v>
      </c>
      <c r="F11045" s="5">
        <v>3.2332744751814912</v>
      </c>
      <c r="G11045" s="5">
        <f>'PG facts'!D105</f>
        <v>1</v>
      </c>
      <c r="H11045" s="5">
        <f t="shared" si="344"/>
        <v>10.454063831860148</v>
      </c>
      <c r="I11045" s="5">
        <f t="shared" si="345"/>
        <v>3.2332744751814912</v>
      </c>
    </row>
    <row r="11046" spans="1:9" ht="25" customHeight="1">
      <c r="A11046" s="1"/>
      <c r="B11046" s="1">
        <v>471</v>
      </c>
      <c r="C11046" s="13" t="s">
        <v>50</v>
      </c>
      <c r="D11046" s="4">
        <v>46022</v>
      </c>
      <c r="E11046" s="4">
        <v>46045</v>
      </c>
      <c r="F11046" s="5">
        <v>2.9967230915401322</v>
      </c>
      <c r="G11046" s="5">
        <f>'PG facts'!D112</f>
        <v>-2</v>
      </c>
      <c r="H11046" s="5">
        <f t="shared" si="344"/>
        <v>8.9803492873698474</v>
      </c>
      <c r="I11046" s="5">
        <f t="shared" si="345"/>
        <v>-5.9934461830802643</v>
      </c>
    </row>
    <row r="11047" spans="1:9" ht="25" customHeight="1">
      <c r="A11047" s="1"/>
      <c r="B11047" s="1">
        <v>471</v>
      </c>
      <c r="C11047" s="13" t="s">
        <v>50</v>
      </c>
      <c r="D11047" s="4">
        <v>46112</v>
      </c>
      <c r="E11047" s="4">
        <v>46136</v>
      </c>
      <c r="F11047" s="5">
        <v>2.1478108850594646</v>
      </c>
      <c r="G11047" s="5">
        <f>'PG facts'!D119</f>
        <v>-2</v>
      </c>
      <c r="H11047" s="5">
        <f t="shared" si="344"/>
        <v>4.6130915979799205</v>
      </c>
      <c r="I11047" s="5">
        <f t="shared" si="345"/>
        <v>-4.2956217701189292</v>
      </c>
    </row>
    <row r="11048" spans="1:9" ht="25" customHeight="1">
      <c r="A11048" s="1"/>
      <c r="B11048" s="1">
        <v>472</v>
      </c>
      <c r="C11048" s="13" t="s">
        <v>47</v>
      </c>
      <c r="D11048" s="4">
        <v>44651</v>
      </c>
      <c r="E11048" s="4">
        <v>44671</v>
      </c>
      <c r="F11048" s="5">
        <v>3.5989104881054779</v>
      </c>
      <c r="G11048" s="5">
        <f>'PG facts'!D7</f>
        <v>1</v>
      </c>
      <c r="H11048" s="5">
        <f t="shared" si="344"/>
        <v>12.952156701395609</v>
      </c>
      <c r="I11048" s="5">
        <f t="shared" si="345"/>
        <v>3.5989104881054779</v>
      </c>
    </row>
    <row r="11049" spans="1:9" ht="25" customHeight="1">
      <c r="A11049" s="1"/>
      <c r="B11049" s="1">
        <v>472</v>
      </c>
      <c r="C11049" s="13" t="s">
        <v>47</v>
      </c>
      <c r="D11049" s="4">
        <v>44742</v>
      </c>
      <c r="E11049" s="4">
        <v>44771</v>
      </c>
      <c r="F11049" s="5">
        <v>-3.7966210073037132E-2</v>
      </c>
      <c r="G11049" s="5">
        <f>'PG facts'!D14</f>
        <v>-2</v>
      </c>
      <c r="H11049" s="5">
        <f t="shared" si="344"/>
        <v>1.4414331073099862E-3</v>
      </c>
      <c r="I11049" s="5">
        <f t="shared" si="345"/>
        <v>7.5932420146074264E-2</v>
      </c>
    </row>
    <row r="11050" spans="1:9" ht="25" customHeight="1">
      <c r="A11050" s="1"/>
      <c r="B11050" s="1">
        <v>472</v>
      </c>
      <c r="C11050" s="13" t="s">
        <v>47</v>
      </c>
      <c r="D11050" s="4">
        <v>44834</v>
      </c>
      <c r="E11050" s="4">
        <v>44853</v>
      </c>
      <c r="F11050" s="5">
        <v>-0.97428175390660288</v>
      </c>
      <c r="G11050" s="5">
        <f>'PG facts'!D21</f>
        <v>1</v>
      </c>
      <c r="H11050" s="5">
        <f t="shared" si="344"/>
        <v>0.94922493599532631</v>
      </c>
      <c r="I11050" s="5">
        <f t="shared" si="345"/>
        <v>-0.97428175390660288</v>
      </c>
    </row>
    <row r="11051" spans="1:9" ht="25" customHeight="1">
      <c r="A11051" s="1"/>
      <c r="B11051" s="1">
        <v>472</v>
      </c>
      <c r="C11051" s="13" t="s">
        <v>47</v>
      </c>
      <c r="D11051" s="4">
        <v>44926</v>
      </c>
      <c r="E11051" s="4">
        <v>44945</v>
      </c>
      <c r="F11051" s="5">
        <v>-1.7083333333333339</v>
      </c>
      <c r="G11051" s="5">
        <f>'PG facts'!D28</f>
        <v>-8</v>
      </c>
      <c r="H11051" s="5">
        <f t="shared" si="344"/>
        <v>2.9184027777777799</v>
      </c>
      <c r="I11051" s="5">
        <f t="shared" si="345"/>
        <v>13.666666666666671</v>
      </c>
    </row>
    <row r="11052" spans="1:9" ht="25" customHeight="1">
      <c r="A11052" s="1"/>
      <c r="B11052" s="1">
        <v>472</v>
      </c>
      <c r="C11052" s="13" t="s">
        <v>47</v>
      </c>
      <c r="D11052" s="4">
        <v>45016</v>
      </c>
      <c r="E11052" s="4">
        <v>45037</v>
      </c>
      <c r="F11052" s="5">
        <v>-0.51383557261676094</v>
      </c>
      <c r="G11052" s="5">
        <f>'PG facts'!D35</f>
        <v>-1</v>
      </c>
      <c r="H11052" s="5">
        <f t="shared" si="344"/>
        <v>0.26402699568639459</v>
      </c>
      <c r="I11052" s="5">
        <f t="shared" si="345"/>
        <v>0.51383557261676094</v>
      </c>
    </row>
    <row r="11053" spans="1:9" ht="25" customHeight="1">
      <c r="A11053" s="1"/>
      <c r="B11053" s="1">
        <v>472</v>
      </c>
      <c r="C11053" s="13" t="s">
        <v>47</v>
      </c>
      <c r="D11053" s="4">
        <v>45107</v>
      </c>
      <c r="E11053" s="4">
        <v>45135</v>
      </c>
      <c r="F11053" s="5">
        <v>-0.38380425982749156</v>
      </c>
      <c r="G11053" s="5">
        <f>'PG facts'!D42</f>
        <v>-1</v>
      </c>
      <c r="H11053" s="5">
        <f t="shared" si="344"/>
        <v>0.14730570986172864</v>
      </c>
      <c r="I11053" s="5">
        <f t="shared" si="345"/>
        <v>0.38380425982749156</v>
      </c>
    </row>
    <row r="11054" spans="1:9" ht="25" customHeight="1">
      <c r="A11054" s="1"/>
      <c r="B11054" s="1">
        <v>472</v>
      </c>
      <c r="C11054" s="13" t="s">
        <v>47</v>
      </c>
      <c r="D11054" s="4">
        <v>45199</v>
      </c>
      <c r="E11054" s="4">
        <v>45217</v>
      </c>
      <c r="F11054" s="5">
        <v>1.1893013232362026</v>
      </c>
      <c r="G11054" s="5">
        <f>'PG facts'!D49</f>
        <v>-2</v>
      </c>
      <c r="H11054" s="5">
        <f t="shared" si="344"/>
        <v>1.4144376374513825</v>
      </c>
      <c r="I11054" s="5">
        <f t="shared" si="345"/>
        <v>-2.3786026464724053</v>
      </c>
    </row>
    <row r="11055" spans="1:9" ht="25" customHeight="1">
      <c r="A11055" s="1"/>
      <c r="B11055" s="1">
        <v>472</v>
      </c>
      <c r="C11055" s="13" t="s">
        <v>47</v>
      </c>
      <c r="D11055" s="4">
        <v>45291</v>
      </c>
      <c r="E11055" s="4">
        <v>45314</v>
      </c>
      <c r="F11055" s="5">
        <v>2.2255192878338326</v>
      </c>
      <c r="G11055" s="5">
        <f>'PG facts'!D56</f>
        <v>1</v>
      </c>
      <c r="H11055" s="5">
        <f t="shared" si="344"/>
        <v>4.9529361005204091</v>
      </c>
      <c r="I11055" s="5">
        <f t="shared" si="345"/>
        <v>2.2255192878338326</v>
      </c>
    </row>
    <row r="11056" spans="1:9" ht="25" customHeight="1">
      <c r="A11056" s="1"/>
      <c r="B11056" s="1">
        <v>472</v>
      </c>
      <c r="C11056" s="13" t="s">
        <v>47</v>
      </c>
      <c r="D11056" s="4">
        <v>45382</v>
      </c>
      <c r="E11056" s="4">
        <v>45401</v>
      </c>
      <c r="F11056" s="5">
        <v>1.3726160091641626</v>
      </c>
      <c r="G11056" s="5">
        <f>'PG facts'!D63</f>
        <v>2</v>
      </c>
      <c r="H11056" s="5">
        <f t="shared" si="344"/>
        <v>1.8840747086137526</v>
      </c>
      <c r="I11056" s="5">
        <f t="shared" si="345"/>
        <v>2.7452320183283252</v>
      </c>
    </row>
    <row r="11057" spans="1:9" ht="25" customHeight="1">
      <c r="A11057" s="1"/>
      <c r="B11057" s="1">
        <v>472</v>
      </c>
      <c r="C11057" s="13" t="s">
        <v>47</v>
      </c>
      <c r="D11057" s="4">
        <v>45473</v>
      </c>
      <c r="E11057" s="4">
        <v>45503</v>
      </c>
      <c r="F11057" s="5">
        <v>2.2805943792830297</v>
      </c>
      <c r="G11057" s="5">
        <f>'PG facts'!D70</f>
        <v>2</v>
      </c>
      <c r="H11057" s="5">
        <f t="shared" si="344"/>
        <v>5.2011107228173472</v>
      </c>
      <c r="I11057" s="5">
        <f t="shared" si="345"/>
        <v>4.5611887585660593</v>
      </c>
    </row>
    <row r="11058" spans="1:9" ht="25" customHeight="1">
      <c r="A11058" s="1"/>
      <c r="B11058" s="1">
        <v>472</v>
      </c>
      <c r="C11058" s="13" t="s">
        <v>47</v>
      </c>
      <c r="D11058" s="4">
        <v>45565</v>
      </c>
      <c r="E11058" s="4">
        <v>45583</v>
      </c>
      <c r="F11058" s="5">
        <v>2.6501995362399722</v>
      </c>
      <c r="G11058" s="5">
        <f>'PG facts'!D77</f>
        <v>5</v>
      </c>
      <c r="H11058" s="5">
        <f t="shared" si="344"/>
        <v>7.0235575818865632</v>
      </c>
      <c r="I11058" s="5">
        <f t="shared" si="345"/>
        <v>13.250997681199861</v>
      </c>
    </row>
    <row r="11059" spans="1:9" ht="25" customHeight="1">
      <c r="A11059" s="1"/>
      <c r="B11059" s="1">
        <v>472</v>
      </c>
      <c r="C11059" s="13" t="s">
        <v>47</v>
      </c>
      <c r="D11059" s="4">
        <v>45657</v>
      </c>
      <c r="E11059" s="4">
        <v>45679</v>
      </c>
      <c r="F11059" s="5">
        <v>2.7872397144634409</v>
      </c>
      <c r="G11059" s="5">
        <f>'PG facts'!D84</f>
        <v>2</v>
      </c>
      <c r="H11059" s="5">
        <f t="shared" si="344"/>
        <v>7.7687052258822433</v>
      </c>
      <c r="I11059" s="5">
        <f t="shared" si="345"/>
        <v>5.5744794289268818</v>
      </c>
    </row>
    <row r="11060" spans="1:9" ht="25" customHeight="1">
      <c r="A11060" s="1"/>
      <c r="B11060" s="1">
        <v>472</v>
      </c>
      <c r="C11060" s="13" t="s">
        <v>47</v>
      </c>
      <c r="D11060" s="4">
        <v>45747</v>
      </c>
      <c r="E11060" s="4">
        <v>45771</v>
      </c>
      <c r="F11060" s="5">
        <v>3.7498513143808809</v>
      </c>
      <c r="G11060" s="5">
        <f>'PG facts'!D91</f>
        <v>1</v>
      </c>
      <c r="H11060" s="5">
        <f t="shared" si="344"/>
        <v>14.06138487996402</v>
      </c>
      <c r="I11060" s="5">
        <f t="shared" si="345"/>
        <v>3.7498513143808809</v>
      </c>
    </row>
    <row r="11061" spans="1:9" ht="25" customHeight="1">
      <c r="A11061" s="1"/>
      <c r="B11061" s="1">
        <v>472</v>
      </c>
      <c r="C11061" s="13" t="s">
        <v>47</v>
      </c>
      <c r="D11061" s="4">
        <v>45838</v>
      </c>
      <c r="E11061" s="4">
        <v>45867</v>
      </c>
      <c r="F11061" s="5">
        <v>3.2332744751814912</v>
      </c>
      <c r="G11061" s="5">
        <f>'PG facts'!D98</f>
        <v>-1</v>
      </c>
      <c r="H11061" s="5">
        <f t="shared" si="344"/>
        <v>10.454063831860148</v>
      </c>
      <c r="I11061" s="5">
        <f t="shared" si="345"/>
        <v>-3.2332744751814912</v>
      </c>
    </row>
    <row r="11062" spans="1:9" ht="25" customHeight="1">
      <c r="A11062" s="1"/>
      <c r="B11062" s="1">
        <v>472</v>
      </c>
      <c r="C11062" s="13" t="s">
        <v>47</v>
      </c>
      <c r="D11062" s="4">
        <v>45930</v>
      </c>
      <c r="E11062" s="4">
        <v>45954</v>
      </c>
      <c r="F11062" s="5">
        <v>2.9967230915401322</v>
      </c>
      <c r="G11062" s="5">
        <f>'PG facts'!D105</f>
        <v>1</v>
      </c>
      <c r="H11062" s="5">
        <f t="shared" si="344"/>
        <v>8.9803492873698474</v>
      </c>
      <c r="I11062" s="5">
        <f t="shared" si="345"/>
        <v>2.9967230915401322</v>
      </c>
    </row>
    <row r="11063" spans="1:9" ht="25" customHeight="1">
      <c r="A11063" s="1"/>
      <c r="B11063" s="1">
        <v>472</v>
      </c>
      <c r="C11063" s="13" t="s">
        <v>47</v>
      </c>
      <c r="D11063" s="4">
        <v>46022</v>
      </c>
      <c r="E11063" s="4">
        <v>46045</v>
      </c>
      <c r="F11063" s="5">
        <v>2.1478108850594646</v>
      </c>
      <c r="G11063" s="5">
        <f>'PG facts'!D112</f>
        <v>-2</v>
      </c>
      <c r="H11063" s="5">
        <f t="shared" si="344"/>
        <v>4.6130915979799205</v>
      </c>
      <c r="I11063" s="5">
        <f t="shared" si="345"/>
        <v>-4.2956217701189292</v>
      </c>
    </row>
    <row r="11064" spans="1:9" ht="25" customHeight="1">
      <c r="A11064" s="1"/>
      <c r="B11064" s="1">
        <v>472</v>
      </c>
      <c r="C11064" s="13" t="s">
        <v>47</v>
      </c>
      <c r="D11064" s="4">
        <v>46112</v>
      </c>
      <c r="E11064" s="4">
        <v>46136</v>
      </c>
      <c r="F11064" s="5">
        <v>1.5477657714465964</v>
      </c>
      <c r="G11064" s="5">
        <f>'PG facts'!D119</f>
        <v>-2</v>
      </c>
      <c r="H11064" s="5">
        <f t="shared" si="344"/>
        <v>2.395578883261678</v>
      </c>
      <c r="I11064" s="5">
        <f t="shared" si="345"/>
        <v>-3.0955315428931929</v>
      </c>
    </row>
    <row r="11065" spans="1:9" ht="25" customHeight="1">
      <c r="A11065" s="1"/>
      <c r="B11065" s="1">
        <v>472</v>
      </c>
      <c r="C11065" s="13" t="s">
        <v>50</v>
      </c>
      <c r="D11065" s="4">
        <v>44742</v>
      </c>
      <c r="E11065" s="4">
        <v>44771</v>
      </c>
      <c r="F11065" s="5">
        <v>3.5989104881054779</v>
      </c>
      <c r="G11065" s="5">
        <f>'PG facts'!D14</f>
        <v>-2</v>
      </c>
      <c r="H11065" s="5">
        <f t="shared" si="344"/>
        <v>12.952156701395609</v>
      </c>
      <c r="I11065" s="5">
        <f t="shared" si="345"/>
        <v>-7.1978209762109557</v>
      </c>
    </row>
    <row r="11066" spans="1:9" ht="25" customHeight="1">
      <c r="A11066" s="1"/>
      <c r="B11066" s="1">
        <v>472</v>
      </c>
      <c r="C11066" s="13" t="s">
        <v>50</v>
      </c>
      <c r="D11066" s="4">
        <v>44834</v>
      </c>
      <c r="E11066" s="4">
        <v>44853</v>
      </c>
      <c r="F11066" s="5">
        <v>-3.7966210073037132E-2</v>
      </c>
      <c r="G11066" s="5">
        <f>'PG facts'!D21</f>
        <v>1</v>
      </c>
      <c r="H11066" s="5">
        <f t="shared" si="344"/>
        <v>1.4414331073099862E-3</v>
      </c>
      <c r="I11066" s="5">
        <f t="shared" si="345"/>
        <v>-3.7966210073037132E-2</v>
      </c>
    </row>
    <row r="11067" spans="1:9" ht="25" customHeight="1">
      <c r="A11067" s="1"/>
      <c r="B11067" s="1">
        <v>472</v>
      </c>
      <c r="C11067" s="13" t="s">
        <v>50</v>
      </c>
      <c r="D11067" s="4">
        <v>44926</v>
      </c>
      <c r="E11067" s="4">
        <v>44945</v>
      </c>
      <c r="F11067" s="5">
        <v>-0.97428175390660288</v>
      </c>
      <c r="G11067" s="5">
        <f>'PG facts'!D28</f>
        <v>-8</v>
      </c>
      <c r="H11067" s="5">
        <f t="shared" si="344"/>
        <v>0.94922493599532631</v>
      </c>
      <c r="I11067" s="5">
        <f t="shared" si="345"/>
        <v>7.794254031252823</v>
      </c>
    </row>
    <row r="11068" spans="1:9" ht="25" customHeight="1">
      <c r="A11068" s="1"/>
      <c r="B11068" s="1">
        <v>472</v>
      </c>
      <c r="C11068" s="13" t="s">
        <v>50</v>
      </c>
      <c r="D11068" s="4">
        <v>45016</v>
      </c>
      <c r="E11068" s="4">
        <v>45037</v>
      </c>
      <c r="F11068" s="5">
        <v>-1.7083333333333339</v>
      </c>
      <c r="G11068" s="5">
        <f>'PG facts'!D35</f>
        <v>-1</v>
      </c>
      <c r="H11068" s="5">
        <f t="shared" si="344"/>
        <v>2.9184027777777799</v>
      </c>
      <c r="I11068" s="5">
        <f t="shared" si="345"/>
        <v>1.7083333333333339</v>
      </c>
    </row>
    <row r="11069" spans="1:9" ht="25" customHeight="1">
      <c r="A11069" s="1"/>
      <c r="B11069" s="1">
        <v>472</v>
      </c>
      <c r="C11069" s="13" t="s">
        <v>50</v>
      </c>
      <c r="D11069" s="4">
        <v>45107</v>
      </c>
      <c r="E11069" s="4">
        <v>45135</v>
      </c>
      <c r="F11069" s="5">
        <v>-0.51383557261676094</v>
      </c>
      <c r="G11069" s="5">
        <f>'PG facts'!D42</f>
        <v>-1</v>
      </c>
      <c r="H11069" s="5">
        <f t="shared" si="344"/>
        <v>0.26402699568639459</v>
      </c>
      <c r="I11069" s="5">
        <f t="shared" si="345"/>
        <v>0.51383557261676094</v>
      </c>
    </row>
    <row r="11070" spans="1:9" ht="25" customHeight="1">
      <c r="A11070" s="1"/>
      <c r="B11070" s="1">
        <v>472</v>
      </c>
      <c r="C11070" s="13" t="s">
        <v>50</v>
      </c>
      <c r="D11070" s="4">
        <v>45199</v>
      </c>
      <c r="E11070" s="4">
        <v>45217</v>
      </c>
      <c r="F11070" s="5">
        <v>-0.38380425982749156</v>
      </c>
      <c r="G11070" s="5">
        <f>'PG facts'!D49</f>
        <v>-2</v>
      </c>
      <c r="H11070" s="5">
        <f t="shared" si="344"/>
        <v>0.14730570986172864</v>
      </c>
      <c r="I11070" s="5">
        <f t="shared" si="345"/>
        <v>0.76760851965498311</v>
      </c>
    </row>
    <row r="11071" spans="1:9" ht="25" customHeight="1">
      <c r="A11071" s="1"/>
      <c r="B11071" s="1">
        <v>472</v>
      </c>
      <c r="C11071" s="13" t="s">
        <v>50</v>
      </c>
      <c r="D11071" s="4">
        <v>45291</v>
      </c>
      <c r="E11071" s="4">
        <v>45314</v>
      </c>
      <c r="F11071" s="5">
        <v>1.1893013232362026</v>
      </c>
      <c r="G11071" s="5">
        <f>'PG facts'!D56</f>
        <v>1</v>
      </c>
      <c r="H11071" s="5">
        <f t="shared" si="344"/>
        <v>1.4144376374513825</v>
      </c>
      <c r="I11071" s="5">
        <f t="shared" si="345"/>
        <v>1.1893013232362026</v>
      </c>
    </row>
    <row r="11072" spans="1:9" ht="25" customHeight="1">
      <c r="A11072" s="1"/>
      <c r="B11072" s="1">
        <v>472</v>
      </c>
      <c r="C11072" s="13" t="s">
        <v>50</v>
      </c>
      <c r="D11072" s="4">
        <v>45382</v>
      </c>
      <c r="E11072" s="4">
        <v>45401</v>
      </c>
      <c r="F11072" s="5">
        <v>2.2255192878338326</v>
      </c>
      <c r="G11072" s="5">
        <f>'PG facts'!D63</f>
        <v>2</v>
      </c>
      <c r="H11072" s="5">
        <f t="shared" si="344"/>
        <v>4.9529361005204091</v>
      </c>
      <c r="I11072" s="5">
        <f t="shared" si="345"/>
        <v>4.4510385756676651</v>
      </c>
    </row>
    <row r="11073" spans="1:9" ht="25" customHeight="1">
      <c r="A11073" s="1"/>
      <c r="B11073" s="1">
        <v>472</v>
      </c>
      <c r="C11073" s="13" t="s">
        <v>50</v>
      </c>
      <c r="D11073" s="4">
        <v>45473</v>
      </c>
      <c r="E11073" s="4">
        <v>45503</v>
      </c>
      <c r="F11073" s="5">
        <v>1.3726160091641626</v>
      </c>
      <c r="G11073" s="5">
        <f>'PG facts'!D70</f>
        <v>2</v>
      </c>
      <c r="H11073" s="5">
        <f t="shared" si="344"/>
        <v>1.8840747086137526</v>
      </c>
      <c r="I11073" s="5">
        <f t="shared" si="345"/>
        <v>2.7452320183283252</v>
      </c>
    </row>
    <row r="11074" spans="1:9" ht="25" customHeight="1">
      <c r="A11074" s="1"/>
      <c r="B11074" s="1">
        <v>472</v>
      </c>
      <c r="C11074" s="13" t="s">
        <v>50</v>
      </c>
      <c r="D11074" s="4">
        <v>45565</v>
      </c>
      <c r="E11074" s="4">
        <v>45583</v>
      </c>
      <c r="F11074" s="5">
        <v>2.2805943792830297</v>
      </c>
      <c r="G11074" s="5">
        <f>'PG facts'!D77</f>
        <v>5</v>
      </c>
      <c r="H11074" s="5">
        <f t="shared" si="344"/>
        <v>5.2011107228173472</v>
      </c>
      <c r="I11074" s="5">
        <f t="shared" si="345"/>
        <v>11.402971896415149</v>
      </c>
    </row>
    <row r="11075" spans="1:9" ht="25" customHeight="1">
      <c r="A11075" s="1"/>
      <c r="B11075" s="1">
        <v>472</v>
      </c>
      <c r="C11075" s="13" t="s">
        <v>50</v>
      </c>
      <c r="D11075" s="4">
        <v>45657</v>
      </c>
      <c r="E11075" s="4">
        <v>45679</v>
      </c>
      <c r="F11075" s="5">
        <v>2.6501995362399722</v>
      </c>
      <c r="G11075" s="5">
        <f>'PG facts'!D84</f>
        <v>2</v>
      </c>
      <c r="H11075" s="5">
        <f t="shared" si="344"/>
        <v>7.0235575818865632</v>
      </c>
      <c r="I11075" s="5">
        <f t="shared" si="345"/>
        <v>5.3003990724799444</v>
      </c>
    </row>
    <row r="11076" spans="1:9" ht="25" customHeight="1">
      <c r="A11076" s="1"/>
      <c r="B11076" s="1">
        <v>472</v>
      </c>
      <c r="C11076" s="13" t="s">
        <v>50</v>
      </c>
      <c r="D11076" s="4">
        <v>45747</v>
      </c>
      <c r="E11076" s="4">
        <v>45771</v>
      </c>
      <c r="F11076" s="5">
        <v>2.7872397144634409</v>
      </c>
      <c r="G11076" s="5">
        <f>'PG facts'!D91</f>
        <v>1</v>
      </c>
      <c r="H11076" s="5">
        <f t="shared" si="344"/>
        <v>7.7687052258822433</v>
      </c>
      <c r="I11076" s="5">
        <f t="shared" si="345"/>
        <v>2.7872397144634409</v>
      </c>
    </row>
    <row r="11077" spans="1:9" ht="25" customHeight="1">
      <c r="A11077" s="1"/>
      <c r="B11077" s="1">
        <v>472</v>
      </c>
      <c r="C11077" s="13" t="s">
        <v>50</v>
      </c>
      <c r="D11077" s="4">
        <v>45838</v>
      </c>
      <c r="E11077" s="4">
        <v>45867</v>
      </c>
      <c r="F11077" s="5">
        <v>3.7498513143808809</v>
      </c>
      <c r="G11077" s="5">
        <f>'PG facts'!D98</f>
        <v>-1</v>
      </c>
      <c r="H11077" s="5">
        <f t="shared" si="344"/>
        <v>14.06138487996402</v>
      </c>
      <c r="I11077" s="5">
        <f t="shared" si="345"/>
        <v>-3.7498513143808809</v>
      </c>
    </row>
    <row r="11078" spans="1:9" ht="25" customHeight="1">
      <c r="A11078" s="1"/>
      <c r="B11078" s="1">
        <v>472</v>
      </c>
      <c r="C11078" s="13" t="s">
        <v>50</v>
      </c>
      <c r="D11078" s="4">
        <v>45930</v>
      </c>
      <c r="E11078" s="4">
        <v>45954</v>
      </c>
      <c r="F11078" s="5">
        <v>3.2332744751814912</v>
      </c>
      <c r="G11078" s="5">
        <f>'PG facts'!D105</f>
        <v>1</v>
      </c>
      <c r="H11078" s="5">
        <f t="shared" ref="H11078:H11141" si="346">F11078^2</f>
        <v>10.454063831860148</v>
      </c>
      <c r="I11078" s="5">
        <f t="shared" ref="I11078:I11141" si="347">F11078*G11078</f>
        <v>3.2332744751814912</v>
      </c>
    </row>
    <row r="11079" spans="1:9" ht="25" customHeight="1">
      <c r="A11079" s="1"/>
      <c r="B11079" s="1">
        <v>472</v>
      </c>
      <c r="C11079" s="13" t="s">
        <v>50</v>
      </c>
      <c r="D11079" s="4">
        <v>46022</v>
      </c>
      <c r="E11079" s="4">
        <v>46045</v>
      </c>
      <c r="F11079" s="5">
        <v>2.9967230915401322</v>
      </c>
      <c r="G11079" s="5">
        <f>'PG facts'!D112</f>
        <v>-2</v>
      </c>
      <c r="H11079" s="5">
        <f t="shared" si="346"/>
        <v>8.9803492873698474</v>
      </c>
      <c r="I11079" s="5">
        <f t="shared" si="347"/>
        <v>-5.9934461830802643</v>
      </c>
    </row>
    <row r="11080" spans="1:9" ht="25" customHeight="1">
      <c r="A11080" s="1"/>
      <c r="B11080" s="1">
        <v>472</v>
      </c>
      <c r="C11080" s="13" t="s">
        <v>50</v>
      </c>
      <c r="D11080" s="4">
        <v>46112</v>
      </c>
      <c r="E11080" s="4">
        <v>46136</v>
      </c>
      <c r="F11080" s="5">
        <v>2.1478108850594646</v>
      </c>
      <c r="G11080" s="5">
        <f>'PG facts'!D119</f>
        <v>-2</v>
      </c>
      <c r="H11080" s="5">
        <f t="shared" si="346"/>
        <v>4.6130915979799205</v>
      </c>
      <c r="I11080" s="5">
        <f t="shared" si="347"/>
        <v>-4.2956217701189292</v>
      </c>
    </row>
    <row r="11081" spans="1:9" ht="25" customHeight="1">
      <c r="A11081" s="1"/>
      <c r="B11081" s="1">
        <v>473</v>
      </c>
      <c r="C11081" s="13" t="s">
        <v>47</v>
      </c>
      <c r="D11081" s="4">
        <v>44651</v>
      </c>
      <c r="E11081" s="4">
        <v>44671</v>
      </c>
      <c r="F11081" s="5">
        <v>3.5989104881054779</v>
      </c>
      <c r="G11081" s="5">
        <f>'PG facts'!D7</f>
        <v>1</v>
      </c>
      <c r="H11081" s="5">
        <f t="shared" si="346"/>
        <v>12.952156701395609</v>
      </c>
      <c r="I11081" s="5">
        <f t="shared" si="347"/>
        <v>3.5989104881054779</v>
      </c>
    </row>
    <row r="11082" spans="1:9" ht="25" customHeight="1">
      <c r="A11082" s="1"/>
      <c r="B11082" s="1">
        <v>473</v>
      </c>
      <c r="C11082" s="13" t="s">
        <v>47</v>
      </c>
      <c r="D11082" s="4">
        <v>44742</v>
      </c>
      <c r="E11082" s="4">
        <v>44771</v>
      </c>
      <c r="F11082" s="5">
        <v>-3.7966210073037132E-2</v>
      </c>
      <c r="G11082" s="5">
        <f>'PG facts'!D14</f>
        <v>-2</v>
      </c>
      <c r="H11082" s="5">
        <f t="shared" si="346"/>
        <v>1.4414331073099862E-3</v>
      </c>
      <c r="I11082" s="5">
        <f t="shared" si="347"/>
        <v>7.5932420146074264E-2</v>
      </c>
    </row>
    <row r="11083" spans="1:9" ht="25" customHeight="1">
      <c r="A11083" s="1"/>
      <c r="B11083" s="1">
        <v>473</v>
      </c>
      <c r="C11083" s="13" t="s">
        <v>47</v>
      </c>
      <c r="D11083" s="4">
        <v>44834</v>
      </c>
      <c r="E11083" s="4">
        <v>44853</v>
      </c>
      <c r="F11083" s="5">
        <v>-0.97428175390660288</v>
      </c>
      <c r="G11083" s="5">
        <f>'PG facts'!D21</f>
        <v>1</v>
      </c>
      <c r="H11083" s="5">
        <f t="shared" si="346"/>
        <v>0.94922493599532631</v>
      </c>
      <c r="I11083" s="5">
        <f t="shared" si="347"/>
        <v>-0.97428175390660288</v>
      </c>
    </row>
    <row r="11084" spans="1:9" ht="25" customHeight="1">
      <c r="A11084" s="1"/>
      <c r="B11084" s="1">
        <v>473</v>
      </c>
      <c r="C11084" s="13" t="s">
        <v>47</v>
      </c>
      <c r="D11084" s="4">
        <v>44926</v>
      </c>
      <c r="E11084" s="4">
        <v>44945</v>
      </c>
      <c r="F11084" s="5">
        <v>-1.7083333333333339</v>
      </c>
      <c r="G11084" s="5">
        <f>'PG facts'!D28</f>
        <v>-8</v>
      </c>
      <c r="H11084" s="5">
        <f t="shared" si="346"/>
        <v>2.9184027777777799</v>
      </c>
      <c r="I11084" s="5">
        <f t="shared" si="347"/>
        <v>13.666666666666671</v>
      </c>
    </row>
    <row r="11085" spans="1:9" ht="25" customHeight="1">
      <c r="A11085" s="1"/>
      <c r="B11085" s="1">
        <v>473</v>
      </c>
      <c r="C11085" s="13" t="s">
        <v>47</v>
      </c>
      <c r="D11085" s="4">
        <v>45016</v>
      </c>
      <c r="E11085" s="4">
        <v>45037</v>
      </c>
      <c r="F11085" s="5">
        <v>-0.51383557261676094</v>
      </c>
      <c r="G11085" s="5">
        <f>'PG facts'!D35</f>
        <v>-1</v>
      </c>
      <c r="H11085" s="5">
        <f t="shared" si="346"/>
        <v>0.26402699568639459</v>
      </c>
      <c r="I11085" s="5">
        <f t="shared" si="347"/>
        <v>0.51383557261676094</v>
      </c>
    </row>
    <row r="11086" spans="1:9" ht="25" customHeight="1">
      <c r="A11086" s="1"/>
      <c r="B11086" s="1">
        <v>473</v>
      </c>
      <c r="C11086" s="13" t="s">
        <v>47</v>
      </c>
      <c r="D11086" s="4">
        <v>45107</v>
      </c>
      <c r="E11086" s="4">
        <v>45135</v>
      </c>
      <c r="F11086" s="5">
        <v>-0.38380425982749156</v>
      </c>
      <c r="G11086" s="5">
        <f>'PG facts'!D42</f>
        <v>-1</v>
      </c>
      <c r="H11086" s="5">
        <f t="shared" si="346"/>
        <v>0.14730570986172864</v>
      </c>
      <c r="I11086" s="5">
        <f t="shared" si="347"/>
        <v>0.38380425982749156</v>
      </c>
    </row>
    <row r="11087" spans="1:9" ht="25" customHeight="1">
      <c r="A11087" s="1"/>
      <c r="B11087" s="1">
        <v>473</v>
      </c>
      <c r="C11087" s="13" t="s">
        <v>47</v>
      </c>
      <c r="D11087" s="4">
        <v>45199</v>
      </c>
      <c r="E11087" s="4">
        <v>45217</v>
      </c>
      <c r="F11087" s="5">
        <v>1.1893013232362026</v>
      </c>
      <c r="G11087" s="5">
        <f>'PG facts'!D49</f>
        <v>-2</v>
      </c>
      <c r="H11087" s="5">
        <f t="shared" si="346"/>
        <v>1.4144376374513825</v>
      </c>
      <c r="I11087" s="5">
        <f t="shared" si="347"/>
        <v>-2.3786026464724053</v>
      </c>
    </row>
    <row r="11088" spans="1:9" ht="25" customHeight="1">
      <c r="A11088" s="1"/>
      <c r="B11088" s="1">
        <v>473</v>
      </c>
      <c r="C11088" s="13" t="s">
        <v>47</v>
      </c>
      <c r="D11088" s="4">
        <v>45291</v>
      </c>
      <c r="E11088" s="4">
        <v>45314</v>
      </c>
      <c r="F11088" s="5">
        <v>2.2255192878338326</v>
      </c>
      <c r="G11088" s="5">
        <f>'PG facts'!D56</f>
        <v>1</v>
      </c>
      <c r="H11088" s="5">
        <f t="shared" si="346"/>
        <v>4.9529361005204091</v>
      </c>
      <c r="I11088" s="5">
        <f t="shared" si="347"/>
        <v>2.2255192878338326</v>
      </c>
    </row>
    <row r="11089" spans="1:9" ht="25" customHeight="1">
      <c r="A11089" s="1"/>
      <c r="B11089" s="1">
        <v>473</v>
      </c>
      <c r="C11089" s="13" t="s">
        <v>47</v>
      </c>
      <c r="D11089" s="4">
        <v>45382</v>
      </c>
      <c r="E11089" s="4">
        <v>45401</v>
      </c>
      <c r="F11089" s="5">
        <v>1.3726160091641626</v>
      </c>
      <c r="G11089" s="5">
        <f>'PG facts'!D63</f>
        <v>2</v>
      </c>
      <c r="H11089" s="5">
        <f t="shared" si="346"/>
        <v>1.8840747086137526</v>
      </c>
      <c r="I11089" s="5">
        <f t="shared" si="347"/>
        <v>2.7452320183283252</v>
      </c>
    </row>
    <row r="11090" spans="1:9" ht="25" customHeight="1">
      <c r="A11090" s="1"/>
      <c r="B11090" s="1">
        <v>473</v>
      </c>
      <c r="C11090" s="13" t="s">
        <v>47</v>
      </c>
      <c r="D11090" s="4">
        <v>45473</v>
      </c>
      <c r="E11090" s="4">
        <v>45503</v>
      </c>
      <c r="F11090" s="5">
        <v>2.2805943792830297</v>
      </c>
      <c r="G11090" s="5">
        <f>'PG facts'!D70</f>
        <v>2</v>
      </c>
      <c r="H11090" s="5">
        <f t="shared" si="346"/>
        <v>5.2011107228173472</v>
      </c>
      <c r="I11090" s="5">
        <f t="shared" si="347"/>
        <v>4.5611887585660593</v>
      </c>
    </row>
    <row r="11091" spans="1:9" ht="25" customHeight="1">
      <c r="A11091" s="1"/>
      <c r="B11091" s="1">
        <v>473</v>
      </c>
      <c r="C11091" s="13" t="s">
        <v>47</v>
      </c>
      <c r="D11091" s="4">
        <v>45565</v>
      </c>
      <c r="E11091" s="4">
        <v>45583</v>
      </c>
      <c r="F11091" s="5">
        <v>2.6501995362399722</v>
      </c>
      <c r="G11091" s="5">
        <f>'PG facts'!D77</f>
        <v>5</v>
      </c>
      <c r="H11091" s="5">
        <f t="shared" si="346"/>
        <v>7.0235575818865632</v>
      </c>
      <c r="I11091" s="5">
        <f t="shared" si="347"/>
        <v>13.250997681199861</v>
      </c>
    </row>
    <row r="11092" spans="1:9" ht="25" customHeight="1">
      <c r="A11092" s="1"/>
      <c r="B11092" s="1">
        <v>473</v>
      </c>
      <c r="C11092" s="13" t="s">
        <v>47</v>
      </c>
      <c r="D11092" s="4">
        <v>45657</v>
      </c>
      <c r="E11092" s="4">
        <v>45679</v>
      </c>
      <c r="F11092" s="5">
        <v>2.7872397144634409</v>
      </c>
      <c r="G11092" s="5">
        <f>'PG facts'!D84</f>
        <v>2</v>
      </c>
      <c r="H11092" s="5">
        <f t="shared" si="346"/>
        <v>7.7687052258822433</v>
      </c>
      <c r="I11092" s="5">
        <f t="shared" si="347"/>
        <v>5.5744794289268818</v>
      </c>
    </row>
    <row r="11093" spans="1:9" ht="25" customHeight="1">
      <c r="A11093" s="1"/>
      <c r="B11093" s="1">
        <v>473</v>
      </c>
      <c r="C11093" s="13" t="s">
        <v>47</v>
      </c>
      <c r="D11093" s="4">
        <v>45747</v>
      </c>
      <c r="E11093" s="4">
        <v>45771</v>
      </c>
      <c r="F11093" s="5">
        <v>3.7498513143808809</v>
      </c>
      <c r="G11093" s="5">
        <f>'PG facts'!D91</f>
        <v>1</v>
      </c>
      <c r="H11093" s="5">
        <f t="shared" si="346"/>
        <v>14.06138487996402</v>
      </c>
      <c r="I11093" s="5">
        <f t="shared" si="347"/>
        <v>3.7498513143808809</v>
      </c>
    </row>
    <row r="11094" spans="1:9" ht="25" customHeight="1">
      <c r="A11094" s="1"/>
      <c r="B11094" s="1">
        <v>473</v>
      </c>
      <c r="C11094" s="13" t="s">
        <v>47</v>
      </c>
      <c r="D11094" s="4">
        <v>45838</v>
      </c>
      <c r="E11094" s="4">
        <v>45867</v>
      </c>
      <c r="F11094" s="5">
        <v>3.2332744751814912</v>
      </c>
      <c r="G11094" s="5">
        <f>'PG facts'!D98</f>
        <v>-1</v>
      </c>
      <c r="H11094" s="5">
        <f t="shared" si="346"/>
        <v>10.454063831860148</v>
      </c>
      <c r="I11094" s="5">
        <f t="shared" si="347"/>
        <v>-3.2332744751814912</v>
      </c>
    </row>
    <row r="11095" spans="1:9" ht="25" customHeight="1">
      <c r="A11095" s="1"/>
      <c r="B11095" s="1">
        <v>473</v>
      </c>
      <c r="C11095" s="13" t="s">
        <v>47</v>
      </c>
      <c r="D11095" s="4">
        <v>45930</v>
      </c>
      <c r="E11095" s="4">
        <v>45954</v>
      </c>
      <c r="F11095" s="5">
        <v>2.9967230915401322</v>
      </c>
      <c r="G11095" s="5">
        <f>'PG facts'!D105</f>
        <v>1</v>
      </c>
      <c r="H11095" s="5">
        <f t="shared" si="346"/>
        <v>8.9803492873698474</v>
      </c>
      <c r="I11095" s="5">
        <f t="shared" si="347"/>
        <v>2.9967230915401322</v>
      </c>
    </row>
    <row r="11096" spans="1:9" ht="25" customHeight="1">
      <c r="A11096" s="1"/>
      <c r="B11096" s="1">
        <v>473</v>
      </c>
      <c r="C11096" s="13" t="s">
        <v>47</v>
      </c>
      <c r="D11096" s="4">
        <v>46022</v>
      </c>
      <c r="E11096" s="4">
        <v>46045</v>
      </c>
      <c r="F11096" s="5">
        <v>2.1478108850594646</v>
      </c>
      <c r="G11096" s="5">
        <f>'PG facts'!D112</f>
        <v>-2</v>
      </c>
      <c r="H11096" s="5">
        <f t="shared" si="346"/>
        <v>4.6130915979799205</v>
      </c>
      <c r="I11096" s="5">
        <f t="shared" si="347"/>
        <v>-4.2956217701189292</v>
      </c>
    </row>
    <row r="11097" spans="1:9" ht="25" customHeight="1">
      <c r="A11097" s="1"/>
      <c r="B11097" s="1">
        <v>473</v>
      </c>
      <c r="C11097" s="13" t="s">
        <v>47</v>
      </c>
      <c r="D11097" s="4">
        <v>46112</v>
      </c>
      <c r="E11097" s="4">
        <v>46136</v>
      </c>
      <c r="F11097" s="5">
        <v>1.5477657714465964</v>
      </c>
      <c r="G11097" s="5">
        <f>'PG facts'!D119</f>
        <v>-2</v>
      </c>
      <c r="H11097" s="5">
        <f t="shared" si="346"/>
        <v>2.395578883261678</v>
      </c>
      <c r="I11097" s="5">
        <f t="shared" si="347"/>
        <v>-3.0955315428931929</v>
      </c>
    </row>
    <row r="11098" spans="1:9" ht="25" customHeight="1">
      <c r="A11098" s="1"/>
      <c r="B11098" s="1">
        <v>473</v>
      </c>
      <c r="C11098" s="13" t="s">
        <v>50</v>
      </c>
      <c r="D11098" s="4">
        <v>44742</v>
      </c>
      <c r="E11098" s="4">
        <v>44771</v>
      </c>
      <c r="F11098" s="5">
        <v>3.5989104881054779</v>
      </c>
      <c r="G11098" s="5">
        <f>'PG facts'!D14</f>
        <v>-2</v>
      </c>
      <c r="H11098" s="5">
        <f t="shared" si="346"/>
        <v>12.952156701395609</v>
      </c>
      <c r="I11098" s="5">
        <f t="shared" si="347"/>
        <v>-7.1978209762109557</v>
      </c>
    </row>
    <row r="11099" spans="1:9" ht="25" customHeight="1">
      <c r="A11099" s="1"/>
      <c r="B11099" s="1">
        <v>473</v>
      </c>
      <c r="C11099" s="13" t="s">
        <v>50</v>
      </c>
      <c r="D11099" s="4">
        <v>44834</v>
      </c>
      <c r="E11099" s="4">
        <v>44853</v>
      </c>
      <c r="F11099" s="5">
        <v>-3.7966210073037132E-2</v>
      </c>
      <c r="G11099" s="5">
        <f>'PG facts'!D21</f>
        <v>1</v>
      </c>
      <c r="H11099" s="5">
        <f t="shared" si="346"/>
        <v>1.4414331073099862E-3</v>
      </c>
      <c r="I11099" s="5">
        <f t="shared" si="347"/>
        <v>-3.7966210073037132E-2</v>
      </c>
    </row>
    <row r="11100" spans="1:9" ht="25" customHeight="1">
      <c r="A11100" s="1"/>
      <c r="B11100" s="1">
        <v>473</v>
      </c>
      <c r="C11100" s="13" t="s">
        <v>50</v>
      </c>
      <c r="D11100" s="4">
        <v>44926</v>
      </c>
      <c r="E11100" s="4">
        <v>44945</v>
      </c>
      <c r="F11100" s="5">
        <v>-0.97428175390660288</v>
      </c>
      <c r="G11100" s="5">
        <f>'PG facts'!D28</f>
        <v>-8</v>
      </c>
      <c r="H11100" s="5">
        <f t="shared" si="346"/>
        <v>0.94922493599532631</v>
      </c>
      <c r="I11100" s="5">
        <f t="shared" si="347"/>
        <v>7.794254031252823</v>
      </c>
    </row>
    <row r="11101" spans="1:9" ht="25" customHeight="1">
      <c r="A11101" s="1"/>
      <c r="B11101" s="1">
        <v>473</v>
      </c>
      <c r="C11101" s="13" t="s">
        <v>50</v>
      </c>
      <c r="D11101" s="4">
        <v>45016</v>
      </c>
      <c r="E11101" s="4">
        <v>45037</v>
      </c>
      <c r="F11101" s="5">
        <v>-1.7083333333333339</v>
      </c>
      <c r="G11101" s="5">
        <f>'PG facts'!D35</f>
        <v>-1</v>
      </c>
      <c r="H11101" s="5">
        <f t="shared" si="346"/>
        <v>2.9184027777777799</v>
      </c>
      <c r="I11101" s="5">
        <f t="shared" si="347"/>
        <v>1.7083333333333339</v>
      </c>
    </row>
    <row r="11102" spans="1:9" ht="25" customHeight="1">
      <c r="A11102" s="1"/>
      <c r="B11102" s="1">
        <v>473</v>
      </c>
      <c r="C11102" s="13" t="s">
        <v>50</v>
      </c>
      <c r="D11102" s="4">
        <v>45107</v>
      </c>
      <c r="E11102" s="4">
        <v>45135</v>
      </c>
      <c r="F11102" s="5">
        <v>-0.51383557261676094</v>
      </c>
      <c r="G11102" s="5">
        <f>'PG facts'!D42</f>
        <v>-1</v>
      </c>
      <c r="H11102" s="5">
        <f t="shared" si="346"/>
        <v>0.26402699568639459</v>
      </c>
      <c r="I11102" s="5">
        <f t="shared" si="347"/>
        <v>0.51383557261676094</v>
      </c>
    </row>
    <row r="11103" spans="1:9" ht="25" customHeight="1">
      <c r="A11103" s="1"/>
      <c r="B11103" s="1">
        <v>473</v>
      </c>
      <c r="C11103" s="13" t="s">
        <v>50</v>
      </c>
      <c r="D11103" s="4">
        <v>45199</v>
      </c>
      <c r="E11103" s="4">
        <v>45217</v>
      </c>
      <c r="F11103" s="5">
        <v>-0.38380425982749156</v>
      </c>
      <c r="G11103" s="5">
        <f>'PG facts'!D49</f>
        <v>-2</v>
      </c>
      <c r="H11103" s="5">
        <f t="shared" si="346"/>
        <v>0.14730570986172864</v>
      </c>
      <c r="I11103" s="5">
        <f t="shared" si="347"/>
        <v>0.76760851965498311</v>
      </c>
    </row>
    <row r="11104" spans="1:9" ht="25" customHeight="1">
      <c r="A11104" s="1"/>
      <c r="B11104" s="1">
        <v>473</v>
      </c>
      <c r="C11104" s="13" t="s">
        <v>50</v>
      </c>
      <c r="D11104" s="4">
        <v>45291</v>
      </c>
      <c r="E11104" s="4">
        <v>45314</v>
      </c>
      <c r="F11104" s="5">
        <v>1.1893013232362026</v>
      </c>
      <c r="G11104" s="5">
        <f>'PG facts'!D56</f>
        <v>1</v>
      </c>
      <c r="H11104" s="5">
        <f t="shared" si="346"/>
        <v>1.4144376374513825</v>
      </c>
      <c r="I11104" s="5">
        <f t="shared" si="347"/>
        <v>1.1893013232362026</v>
      </c>
    </row>
    <row r="11105" spans="1:9" ht="25" customHeight="1">
      <c r="A11105" s="1"/>
      <c r="B11105" s="1">
        <v>473</v>
      </c>
      <c r="C11105" s="13" t="s">
        <v>50</v>
      </c>
      <c r="D11105" s="4">
        <v>45382</v>
      </c>
      <c r="E11105" s="4">
        <v>45401</v>
      </c>
      <c r="F11105" s="5">
        <v>2.2255192878338326</v>
      </c>
      <c r="G11105" s="5">
        <f>'PG facts'!D63</f>
        <v>2</v>
      </c>
      <c r="H11105" s="5">
        <f t="shared" si="346"/>
        <v>4.9529361005204091</v>
      </c>
      <c r="I11105" s="5">
        <f t="shared" si="347"/>
        <v>4.4510385756676651</v>
      </c>
    </row>
    <row r="11106" spans="1:9" ht="25" customHeight="1">
      <c r="A11106" s="1"/>
      <c r="B11106" s="1">
        <v>473</v>
      </c>
      <c r="C11106" s="13" t="s">
        <v>50</v>
      </c>
      <c r="D11106" s="4">
        <v>45473</v>
      </c>
      <c r="E11106" s="4">
        <v>45503</v>
      </c>
      <c r="F11106" s="5">
        <v>1.3726160091641626</v>
      </c>
      <c r="G11106" s="5">
        <f>'PG facts'!D70</f>
        <v>2</v>
      </c>
      <c r="H11106" s="5">
        <f t="shared" si="346"/>
        <v>1.8840747086137526</v>
      </c>
      <c r="I11106" s="5">
        <f t="shared" si="347"/>
        <v>2.7452320183283252</v>
      </c>
    </row>
    <row r="11107" spans="1:9" ht="25" customHeight="1">
      <c r="A11107" s="1"/>
      <c r="B11107" s="1">
        <v>473</v>
      </c>
      <c r="C11107" s="13" t="s">
        <v>50</v>
      </c>
      <c r="D11107" s="4">
        <v>45565</v>
      </c>
      <c r="E11107" s="4">
        <v>45583</v>
      </c>
      <c r="F11107" s="5">
        <v>2.2805943792830297</v>
      </c>
      <c r="G11107" s="5">
        <f>'PG facts'!D77</f>
        <v>5</v>
      </c>
      <c r="H11107" s="5">
        <f t="shared" si="346"/>
        <v>5.2011107228173472</v>
      </c>
      <c r="I11107" s="5">
        <f t="shared" si="347"/>
        <v>11.402971896415149</v>
      </c>
    </row>
    <row r="11108" spans="1:9" ht="25" customHeight="1">
      <c r="A11108" s="1"/>
      <c r="B11108" s="1">
        <v>473</v>
      </c>
      <c r="C11108" s="13" t="s">
        <v>50</v>
      </c>
      <c r="D11108" s="4">
        <v>45657</v>
      </c>
      <c r="E11108" s="4">
        <v>45679</v>
      </c>
      <c r="F11108" s="5">
        <v>2.6501995362399722</v>
      </c>
      <c r="G11108" s="5">
        <f>'PG facts'!D84</f>
        <v>2</v>
      </c>
      <c r="H11108" s="5">
        <f t="shared" si="346"/>
        <v>7.0235575818865632</v>
      </c>
      <c r="I11108" s="5">
        <f t="shared" si="347"/>
        <v>5.3003990724799444</v>
      </c>
    </row>
    <row r="11109" spans="1:9" ht="25" customHeight="1">
      <c r="A11109" s="1"/>
      <c r="B11109" s="1">
        <v>473</v>
      </c>
      <c r="C11109" s="13" t="s">
        <v>50</v>
      </c>
      <c r="D11109" s="4">
        <v>45747</v>
      </c>
      <c r="E11109" s="4">
        <v>45771</v>
      </c>
      <c r="F11109" s="5">
        <v>2.7872397144634409</v>
      </c>
      <c r="G11109" s="5">
        <f>'PG facts'!D91</f>
        <v>1</v>
      </c>
      <c r="H11109" s="5">
        <f t="shared" si="346"/>
        <v>7.7687052258822433</v>
      </c>
      <c r="I11109" s="5">
        <f t="shared" si="347"/>
        <v>2.7872397144634409</v>
      </c>
    </row>
    <row r="11110" spans="1:9" ht="25" customHeight="1">
      <c r="A11110" s="1"/>
      <c r="B11110" s="1">
        <v>473</v>
      </c>
      <c r="C11110" s="13" t="s">
        <v>50</v>
      </c>
      <c r="D11110" s="4">
        <v>45838</v>
      </c>
      <c r="E11110" s="4">
        <v>45867</v>
      </c>
      <c r="F11110" s="5">
        <v>3.7498513143808809</v>
      </c>
      <c r="G11110" s="5">
        <f>'PG facts'!D98</f>
        <v>-1</v>
      </c>
      <c r="H11110" s="5">
        <f t="shared" si="346"/>
        <v>14.06138487996402</v>
      </c>
      <c r="I11110" s="5">
        <f t="shared" si="347"/>
        <v>-3.7498513143808809</v>
      </c>
    </row>
    <row r="11111" spans="1:9" ht="25" customHeight="1">
      <c r="A11111" s="1"/>
      <c r="B11111" s="1">
        <v>473</v>
      </c>
      <c r="C11111" s="13" t="s">
        <v>50</v>
      </c>
      <c r="D11111" s="4">
        <v>45930</v>
      </c>
      <c r="E11111" s="4">
        <v>45954</v>
      </c>
      <c r="F11111" s="5">
        <v>3.2332744751814912</v>
      </c>
      <c r="G11111" s="5">
        <f>'PG facts'!D105</f>
        <v>1</v>
      </c>
      <c r="H11111" s="5">
        <f t="shared" si="346"/>
        <v>10.454063831860148</v>
      </c>
      <c r="I11111" s="5">
        <f t="shared" si="347"/>
        <v>3.2332744751814912</v>
      </c>
    </row>
    <row r="11112" spans="1:9" ht="25" customHeight="1">
      <c r="A11112" s="1"/>
      <c r="B11112" s="1">
        <v>473</v>
      </c>
      <c r="C11112" s="13" t="s">
        <v>50</v>
      </c>
      <c r="D11112" s="4">
        <v>46022</v>
      </c>
      <c r="E11112" s="4">
        <v>46045</v>
      </c>
      <c r="F11112" s="5">
        <v>2.9967230915401322</v>
      </c>
      <c r="G11112" s="5">
        <f>'PG facts'!D112</f>
        <v>-2</v>
      </c>
      <c r="H11112" s="5">
        <f t="shared" si="346"/>
        <v>8.9803492873698474</v>
      </c>
      <c r="I11112" s="5">
        <f t="shared" si="347"/>
        <v>-5.9934461830802643</v>
      </c>
    </row>
    <row r="11113" spans="1:9" ht="25" customHeight="1">
      <c r="A11113" s="1"/>
      <c r="B11113" s="1">
        <v>473</v>
      </c>
      <c r="C11113" s="13" t="s">
        <v>50</v>
      </c>
      <c r="D11113" s="4">
        <v>46112</v>
      </c>
      <c r="E11113" s="4">
        <v>46136</v>
      </c>
      <c r="F11113" s="5">
        <v>2.1478108850594646</v>
      </c>
      <c r="G11113" s="5">
        <f>'PG facts'!D119</f>
        <v>-2</v>
      </c>
      <c r="H11113" s="5">
        <f t="shared" si="346"/>
        <v>4.6130915979799205</v>
      </c>
      <c r="I11113" s="5">
        <f t="shared" si="347"/>
        <v>-4.2956217701189292</v>
      </c>
    </row>
    <row r="11114" spans="1:9" ht="25" customHeight="1">
      <c r="A11114" s="1"/>
      <c r="B11114" s="1">
        <v>474</v>
      </c>
      <c r="C11114" s="13" t="s">
        <v>47</v>
      </c>
      <c r="D11114" s="4">
        <v>44651</v>
      </c>
      <c r="E11114" s="4">
        <v>44671</v>
      </c>
      <c r="F11114" s="5">
        <v>3.5989104881054779</v>
      </c>
      <c r="G11114" s="5">
        <f>'PG facts'!D8</f>
        <v>8</v>
      </c>
      <c r="H11114" s="5">
        <f t="shared" si="346"/>
        <v>12.952156701395609</v>
      </c>
      <c r="I11114" s="5">
        <f t="shared" si="347"/>
        <v>28.791283904843823</v>
      </c>
    </row>
    <row r="11115" spans="1:9" ht="25" customHeight="1">
      <c r="A11115" s="1"/>
      <c r="B11115" s="1">
        <v>474</v>
      </c>
      <c r="C11115" s="13" t="s">
        <v>47</v>
      </c>
      <c r="D11115" s="4">
        <v>44742</v>
      </c>
      <c r="E11115" s="4">
        <v>44771</v>
      </c>
      <c r="F11115" s="5">
        <v>-3.7966210073037132E-2</v>
      </c>
      <c r="G11115" s="5">
        <f>'PG facts'!D15</f>
        <v>0</v>
      </c>
      <c r="H11115" s="5">
        <f t="shared" si="346"/>
        <v>1.4414331073099862E-3</v>
      </c>
      <c r="I11115" s="5">
        <f t="shared" si="347"/>
        <v>0</v>
      </c>
    </row>
    <row r="11116" spans="1:9" ht="25" customHeight="1">
      <c r="A11116" s="1"/>
      <c r="B11116" s="1">
        <v>474</v>
      </c>
      <c r="C11116" s="13" t="s">
        <v>47</v>
      </c>
      <c r="D11116" s="4">
        <v>44834</v>
      </c>
      <c r="E11116" s="4">
        <v>44853</v>
      </c>
      <c r="F11116" s="5">
        <v>-0.97428175390660288</v>
      </c>
      <c r="G11116" s="5">
        <f>'PG facts'!D22</f>
        <v>-2</v>
      </c>
      <c r="H11116" s="5">
        <f t="shared" si="346"/>
        <v>0.94922493599532631</v>
      </c>
      <c r="I11116" s="5">
        <f t="shared" si="347"/>
        <v>1.9485635078132058</v>
      </c>
    </row>
    <row r="11117" spans="1:9" ht="25" customHeight="1">
      <c r="A11117" s="1"/>
      <c r="B11117" s="1">
        <v>474</v>
      </c>
      <c r="C11117" s="13" t="s">
        <v>47</v>
      </c>
      <c r="D11117" s="4">
        <v>44926</v>
      </c>
      <c r="E11117" s="4">
        <v>44945</v>
      </c>
      <c r="F11117" s="5">
        <v>-1.7083333333333339</v>
      </c>
      <c r="G11117" s="5">
        <f>'PG facts'!D29</f>
        <v>-1</v>
      </c>
      <c r="H11117" s="5">
        <f t="shared" si="346"/>
        <v>2.9184027777777799</v>
      </c>
      <c r="I11117" s="5">
        <f t="shared" si="347"/>
        <v>1.7083333333333339</v>
      </c>
    </row>
    <row r="11118" spans="1:9" ht="25" customHeight="1">
      <c r="A11118" s="1"/>
      <c r="B11118" s="1">
        <v>474</v>
      </c>
      <c r="C11118" s="13" t="s">
        <v>47</v>
      </c>
      <c r="D11118" s="4">
        <v>45016</v>
      </c>
      <c r="E11118" s="4">
        <v>45037</v>
      </c>
      <c r="F11118" s="5">
        <v>-0.51383557261676094</v>
      </c>
      <c r="G11118" s="5">
        <f>'PG facts'!D36</f>
        <v>1</v>
      </c>
      <c r="H11118" s="5">
        <f t="shared" si="346"/>
        <v>0.26402699568639459</v>
      </c>
      <c r="I11118" s="5">
        <f t="shared" si="347"/>
        <v>-0.51383557261676094</v>
      </c>
    </row>
    <row r="11119" spans="1:9" ht="25" customHeight="1">
      <c r="A11119" s="1"/>
      <c r="B11119" s="1">
        <v>474</v>
      </c>
      <c r="C11119" s="13" t="s">
        <v>47</v>
      </c>
      <c r="D11119" s="4">
        <v>45107</v>
      </c>
      <c r="E11119" s="4">
        <v>45135</v>
      </c>
      <c r="F11119" s="5">
        <v>-0.38380425982749156</v>
      </c>
      <c r="G11119" s="5">
        <f>'PG facts'!D43</f>
        <v>-3</v>
      </c>
      <c r="H11119" s="5">
        <f t="shared" si="346"/>
        <v>0.14730570986172864</v>
      </c>
      <c r="I11119" s="5">
        <f t="shared" si="347"/>
        <v>1.1514127794824747</v>
      </c>
    </row>
    <row r="11120" spans="1:9" ht="25" customHeight="1">
      <c r="A11120" s="1"/>
      <c r="B11120" s="1">
        <v>474</v>
      </c>
      <c r="C11120" s="13" t="s">
        <v>47</v>
      </c>
      <c r="D11120" s="4">
        <v>45199</v>
      </c>
      <c r="E11120" s="4">
        <v>45217</v>
      </c>
      <c r="F11120" s="5">
        <v>1.1893013232362026</v>
      </c>
      <c r="G11120" s="5">
        <f>'PG facts'!D50</f>
        <v>2</v>
      </c>
      <c r="H11120" s="5">
        <f t="shared" si="346"/>
        <v>1.4144376374513825</v>
      </c>
      <c r="I11120" s="5">
        <f t="shared" si="347"/>
        <v>2.3786026464724053</v>
      </c>
    </row>
    <row r="11121" spans="1:9" ht="25" customHeight="1">
      <c r="A11121" s="1"/>
      <c r="B11121" s="1">
        <v>474</v>
      </c>
      <c r="C11121" s="13" t="s">
        <v>47</v>
      </c>
      <c r="D11121" s="4">
        <v>45291</v>
      </c>
      <c r="E11121" s="4">
        <v>45314</v>
      </c>
      <c r="F11121" s="5">
        <v>2.2255192878338326</v>
      </c>
      <c r="G11121" s="5">
        <f>'PG facts'!D57</f>
        <v>-4</v>
      </c>
      <c r="H11121" s="5">
        <f t="shared" si="346"/>
        <v>4.9529361005204091</v>
      </c>
      <c r="I11121" s="5">
        <f t="shared" si="347"/>
        <v>-8.9020771513353303</v>
      </c>
    </row>
    <row r="11122" spans="1:9" ht="25" customHeight="1">
      <c r="A11122" s="1"/>
      <c r="B11122" s="1">
        <v>474</v>
      </c>
      <c r="C11122" s="13" t="s">
        <v>47</v>
      </c>
      <c r="D11122" s="4">
        <v>45382</v>
      </c>
      <c r="E11122" s="4">
        <v>45401</v>
      </c>
      <c r="F11122" s="5">
        <v>1.3726160091641626</v>
      </c>
      <c r="G11122" s="5">
        <f>'PG facts'!D64</f>
        <v>-4</v>
      </c>
      <c r="H11122" s="5">
        <f t="shared" si="346"/>
        <v>1.8840747086137526</v>
      </c>
      <c r="I11122" s="5">
        <f t="shared" si="347"/>
        <v>-5.4904640366566504</v>
      </c>
    </row>
    <row r="11123" spans="1:9" ht="25" customHeight="1">
      <c r="A11123" s="1"/>
      <c r="B11123" s="1">
        <v>474</v>
      </c>
      <c r="C11123" s="13" t="s">
        <v>47</v>
      </c>
      <c r="D11123" s="4">
        <v>45473</v>
      </c>
      <c r="E11123" s="4">
        <v>45503</v>
      </c>
      <c r="F11123" s="5">
        <v>2.2805943792830297</v>
      </c>
      <c r="G11123" s="5">
        <f>'PG facts'!D71</f>
        <v>1</v>
      </c>
      <c r="H11123" s="5">
        <f t="shared" si="346"/>
        <v>5.2011107228173472</v>
      </c>
      <c r="I11123" s="5">
        <f t="shared" si="347"/>
        <v>2.2805943792830297</v>
      </c>
    </row>
    <row r="11124" spans="1:9" ht="25" customHeight="1">
      <c r="A11124" s="1"/>
      <c r="B11124" s="1">
        <v>474</v>
      </c>
      <c r="C11124" s="13" t="s">
        <v>47</v>
      </c>
      <c r="D11124" s="4">
        <v>45565</v>
      </c>
      <c r="E11124" s="4">
        <v>45583</v>
      </c>
      <c r="F11124" s="5">
        <v>2.6501995362399722</v>
      </c>
      <c r="G11124" s="5">
        <f>'PG facts'!D78</f>
        <v>-1</v>
      </c>
      <c r="H11124" s="5">
        <f t="shared" si="346"/>
        <v>7.0235575818865632</v>
      </c>
      <c r="I11124" s="5">
        <f t="shared" si="347"/>
        <v>-2.6501995362399722</v>
      </c>
    </row>
    <row r="11125" spans="1:9" ht="25" customHeight="1">
      <c r="A11125" s="1"/>
      <c r="B11125" s="1">
        <v>474</v>
      </c>
      <c r="C11125" s="13" t="s">
        <v>47</v>
      </c>
      <c r="D11125" s="4">
        <v>45657</v>
      </c>
      <c r="E11125" s="4">
        <v>45679</v>
      </c>
      <c r="F11125" s="5">
        <v>2.7872397144634409</v>
      </c>
      <c r="G11125" s="5">
        <f>'PG facts'!D85</f>
        <v>0</v>
      </c>
      <c r="H11125" s="5">
        <f t="shared" si="346"/>
        <v>7.7687052258822433</v>
      </c>
      <c r="I11125" s="5">
        <f t="shared" si="347"/>
        <v>0</v>
      </c>
    </row>
    <row r="11126" spans="1:9" ht="25" customHeight="1">
      <c r="A11126" s="1"/>
      <c r="B11126" s="1">
        <v>474</v>
      </c>
      <c r="C11126" s="13" t="s">
        <v>47</v>
      </c>
      <c r="D11126" s="4">
        <v>45747</v>
      </c>
      <c r="E11126" s="4">
        <v>45771</v>
      </c>
      <c r="F11126" s="5">
        <v>3.7498513143808809</v>
      </c>
      <c r="G11126" s="5">
        <f>'PG facts'!D92</f>
        <v>-1</v>
      </c>
      <c r="H11126" s="5">
        <f t="shared" si="346"/>
        <v>14.06138487996402</v>
      </c>
      <c r="I11126" s="5">
        <f t="shared" si="347"/>
        <v>-3.7498513143808809</v>
      </c>
    </row>
    <row r="11127" spans="1:9" ht="25" customHeight="1">
      <c r="A11127" s="1"/>
      <c r="B11127" s="1">
        <v>474</v>
      </c>
      <c r="C11127" s="13" t="s">
        <v>47</v>
      </c>
      <c r="D11127" s="4">
        <v>45838</v>
      </c>
      <c r="E11127" s="4">
        <v>45867</v>
      </c>
      <c r="F11127" s="5">
        <v>3.2332744751814912</v>
      </c>
      <c r="G11127" s="5">
        <f>'PG facts'!D99</f>
        <v>-2</v>
      </c>
      <c r="H11127" s="5">
        <f t="shared" si="346"/>
        <v>10.454063831860148</v>
      </c>
      <c r="I11127" s="5">
        <f t="shared" si="347"/>
        <v>-6.4665489503629825</v>
      </c>
    </row>
    <row r="11128" spans="1:9" ht="25" customHeight="1">
      <c r="A11128" s="1"/>
      <c r="B11128" s="1">
        <v>474</v>
      </c>
      <c r="C11128" s="13" t="s">
        <v>47</v>
      </c>
      <c r="D11128" s="4">
        <v>45930</v>
      </c>
      <c r="E11128" s="4">
        <v>45954</v>
      </c>
      <c r="F11128" s="5">
        <v>2.9967230915401322</v>
      </c>
      <c r="G11128" s="5">
        <f>'PG facts'!D106</f>
        <v>-2</v>
      </c>
      <c r="H11128" s="5">
        <f t="shared" si="346"/>
        <v>8.9803492873698474</v>
      </c>
      <c r="I11128" s="5">
        <f t="shared" si="347"/>
        <v>-5.9934461830802643</v>
      </c>
    </row>
    <row r="11129" spans="1:9" ht="25" customHeight="1">
      <c r="A11129" s="1"/>
      <c r="B11129" s="1">
        <v>474</v>
      </c>
      <c r="C11129" s="13" t="s">
        <v>47</v>
      </c>
      <c r="D11129" s="4">
        <v>46022</v>
      </c>
      <c r="E11129" s="4">
        <v>46045</v>
      </c>
      <c r="F11129" s="5">
        <v>2.1881543811115511</v>
      </c>
      <c r="G11129" s="5">
        <f>'PG facts'!D113</f>
        <v>-1</v>
      </c>
      <c r="H11129" s="5">
        <f t="shared" si="346"/>
        <v>4.7880195955776754</v>
      </c>
      <c r="I11129" s="5">
        <f t="shared" si="347"/>
        <v>-2.1881543811115511</v>
      </c>
    </row>
    <row r="11130" spans="1:9" ht="25" customHeight="1">
      <c r="A11130" s="1"/>
      <c r="B11130" s="1">
        <v>474</v>
      </c>
      <c r="C11130" s="13" t="s">
        <v>50</v>
      </c>
      <c r="D11130" s="4">
        <v>44742</v>
      </c>
      <c r="E11130" s="4">
        <v>44771</v>
      </c>
      <c r="F11130" s="5">
        <v>3.5989104881054779</v>
      </c>
      <c r="G11130" s="5">
        <f>'PG facts'!D15</f>
        <v>0</v>
      </c>
      <c r="H11130" s="5">
        <f t="shared" si="346"/>
        <v>12.952156701395609</v>
      </c>
      <c r="I11130" s="5">
        <f t="shared" si="347"/>
        <v>0</v>
      </c>
    </row>
    <row r="11131" spans="1:9" ht="25" customHeight="1">
      <c r="A11131" s="1"/>
      <c r="B11131" s="1">
        <v>474</v>
      </c>
      <c r="C11131" s="13" t="s">
        <v>50</v>
      </c>
      <c r="D11131" s="4">
        <v>44834</v>
      </c>
      <c r="E11131" s="4">
        <v>44853</v>
      </c>
      <c r="F11131" s="5">
        <v>-3.7966210073037132E-2</v>
      </c>
      <c r="G11131" s="5">
        <f>'PG facts'!D22</f>
        <v>-2</v>
      </c>
      <c r="H11131" s="5">
        <f t="shared" si="346"/>
        <v>1.4414331073099862E-3</v>
      </c>
      <c r="I11131" s="5">
        <f t="shared" si="347"/>
        <v>7.5932420146074264E-2</v>
      </c>
    </row>
    <row r="11132" spans="1:9" ht="25" customHeight="1">
      <c r="A11132" s="1"/>
      <c r="B11132" s="1">
        <v>474</v>
      </c>
      <c r="C11132" s="13" t="s">
        <v>50</v>
      </c>
      <c r="D11132" s="4">
        <v>44926</v>
      </c>
      <c r="E11132" s="4">
        <v>44945</v>
      </c>
      <c r="F11132" s="5">
        <v>-0.97428175390660288</v>
      </c>
      <c r="G11132" s="5">
        <f>'PG facts'!D29</f>
        <v>-1</v>
      </c>
      <c r="H11132" s="5">
        <f t="shared" si="346"/>
        <v>0.94922493599532631</v>
      </c>
      <c r="I11132" s="5">
        <f t="shared" si="347"/>
        <v>0.97428175390660288</v>
      </c>
    </row>
    <row r="11133" spans="1:9" ht="25" customHeight="1">
      <c r="A11133" s="1"/>
      <c r="B11133" s="1">
        <v>474</v>
      </c>
      <c r="C11133" s="13" t="s">
        <v>50</v>
      </c>
      <c r="D11133" s="4">
        <v>45016</v>
      </c>
      <c r="E11133" s="4">
        <v>45037</v>
      </c>
      <c r="F11133" s="5">
        <v>-1.7083333333333339</v>
      </c>
      <c r="G11133" s="5">
        <f>'PG facts'!D36</f>
        <v>1</v>
      </c>
      <c r="H11133" s="5">
        <f t="shared" si="346"/>
        <v>2.9184027777777799</v>
      </c>
      <c r="I11133" s="5">
        <f t="shared" si="347"/>
        <v>-1.7083333333333339</v>
      </c>
    </row>
    <row r="11134" spans="1:9" ht="25" customHeight="1">
      <c r="A11134" s="1"/>
      <c r="B11134" s="1">
        <v>474</v>
      </c>
      <c r="C11134" s="13" t="s">
        <v>50</v>
      </c>
      <c r="D11134" s="4">
        <v>45107</v>
      </c>
      <c r="E11134" s="4">
        <v>45135</v>
      </c>
      <c r="F11134" s="5">
        <v>-0.51383557261676094</v>
      </c>
      <c r="G11134" s="5">
        <f>'PG facts'!D43</f>
        <v>-3</v>
      </c>
      <c r="H11134" s="5">
        <f t="shared" si="346"/>
        <v>0.26402699568639459</v>
      </c>
      <c r="I11134" s="5">
        <f t="shared" si="347"/>
        <v>1.5415067178502828</v>
      </c>
    </row>
    <row r="11135" spans="1:9" ht="25" customHeight="1">
      <c r="A11135" s="1"/>
      <c r="B11135" s="1">
        <v>474</v>
      </c>
      <c r="C11135" s="13" t="s">
        <v>50</v>
      </c>
      <c r="D11135" s="4">
        <v>45199</v>
      </c>
      <c r="E11135" s="4">
        <v>45217</v>
      </c>
      <c r="F11135" s="5">
        <v>-0.38380425982749156</v>
      </c>
      <c r="G11135" s="5">
        <f>'PG facts'!D50</f>
        <v>2</v>
      </c>
      <c r="H11135" s="5">
        <f t="shared" si="346"/>
        <v>0.14730570986172864</v>
      </c>
      <c r="I11135" s="5">
        <f t="shared" si="347"/>
        <v>-0.76760851965498311</v>
      </c>
    </row>
    <row r="11136" spans="1:9" ht="25" customHeight="1">
      <c r="A11136" s="1"/>
      <c r="B11136" s="1">
        <v>474</v>
      </c>
      <c r="C11136" s="13" t="s">
        <v>50</v>
      </c>
      <c r="D11136" s="4">
        <v>45291</v>
      </c>
      <c r="E11136" s="4">
        <v>45314</v>
      </c>
      <c r="F11136" s="5">
        <v>1.1893013232362026</v>
      </c>
      <c r="G11136" s="5">
        <f>'PG facts'!D57</f>
        <v>-4</v>
      </c>
      <c r="H11136" s="5">
        <f t="shared" si="346"/>
        <v>1.4144376374513825</v>
      </c>
      <c r="I11136" s="5">
        <f t="shared" si="347"/>
        <v>-4.7572052929448105</v>
      </c>
    </row>
    <row r="11137" spans="1:9" ht="25" customHeight="1">
      <c r="A11137" s="1"/>
      <c r="B11137" s="1">
        <v>474</v>
      </c>
      <c r="C11137" s="13" t="s">
        <v>50</v>
      </c>
      <c r="D11137" s="4">
        <v>45382</v>
      </c>
      <c r="E11137" s="4">
        <v>45401</v>
      </c>
      <c r="F11137" s="5">
        <v>2.2255192878338326</v>
      </c>
      <c r="G11137" s="5">
        <f>'PG facts'!D64</f>
        <v>-4</v>
      </c>
      <c r="H11137" s="5">
        <f t="shared" si="346"/>
        <v>4.9529361005204091</v>
      </c>
      <c r="I11137" s="5">
        <f t="shared" si="347"/>
        <v>-8.9020771513353303</v>
      </c>
    </row>
    <row r="11138" spans="1:9" ht="25" customHeight="1">
      <c r="A11138" s="1"/>
      <c r="B11138" s="1">
        <v>474</v>
      </c>
      <c r="C11138" s="13" t="s">
        <v>50</v>
      </c>
      <c r="D11138" s="4">
        <v>45473</v>
      </c>
      <c r="E11138" s="4">
        <v>45503</v>
      </c>
      <c r="F11138" s="5">
        <v>1.3726160091641626</v>
      </c>
      <c r="G11138" s="5">
        <f>'PG facts'!D71</f>
        <v>1</v>
      </c>
      <c r="H11138" s="5">
        <f t="shared" si="346"/>
        <v>1.8840747086137526</v>
      </c>
      <c r="I11138" s="5">
        <f t="shared" si="347"/>
        <v>1.3726160091641626</v>
      </c>
    </row>
    <row r="11139" spans="1:9" ht="25" customHeight="1">
      <c r="A11139" s="1"/>
      <c r="B11139" s="1">
        <v>474</v>
      </c>
      <c r="C11139" s="13" t="s">
        <v>50</v>
      </c>
      <c r="D11139" s="4">
        <v>45565</v>
      </c>
      <c r="E11139" s="4">
        <v>45583</v>
      </c>
      <c r="F11139" s="5">
        <v>2.2805943792830297</v>
      </c>
      <c r="G11139" s="5">
        <f>'PG facts'!D78</f>
        <v>-1</v>
      </c>
      <c r="H11139" s="5">
        <f t="shared" si="346"/>
        <v>5.2011107228173472</v>
      </c>
      <c r="I11139" s="5">
        <f t="shared" si="347"/>
        <v>-2.2805943792830297</v>
      </c>
    </row>
    <row r="11140" spans="1:9" ht="25" customHeight="1">
      <c r="A11140" s="1"/>
      <c r="B11140" s="1">
        <v>474</v>
      </c>
      <c r="C11140" s="13" t="s">
        <v>50</v>
      </c>
      <c r="D11140" s="4">
        <v>45657</v>
      </c>
      <c r="E11140" s="4">
        <v>45679</v>
      </c>
      <c r="F11140" s="5">
        <v>2.6501995362399722</v>
      </c>
      <c r="G11140" s="5">
        <f>'PG facts'!D85</f>
        <v>0</v>
      </c>
      <c r="H11140" s="5">
        <f t="shared" si="346"/>
        <v>7.0235575818865632</v>
      </c>
      <c r="I11140" s="5">
        <f t="shared" si="347"/>
        <v>0</v>
      </c>
    </row>
    <row r="11141" spans="1:9" ht="25" customHeight="1">
      <c r="A11141" s="1"/>
      <c r="B11141" s="1">
        <v>474</v>
      </c>
      <c r="C11141" s="13" t="s">
        <v>50</v>
      </c>
      <c r="D11141" s="4">
        <v>45747</v>
      </c>
      <c r="E11141" s="4">
        <v>45771</v>
      </c>
      <c r="F11141" s="5">
        <v>2.7872397144634409</v>
      </c>
      <c r="G11141" s="5">
        <f>'PG facts'!D92</f>
        <v>-1</v>
      </c>
      <c r="H11141" s="5">
        <f t="shared" si="346"/>
        <v>7.7687052258822433</v>
      </c>
      <c r="I11141" s="5">
        <f t="shared" si="347"/>
        <v>-2.7872397144634409</v>
      </c>
    </row>
    <row r="11142" spans="1:9" ht="25" customHeight="1">
      <c r="A11142" s="1"/>
      <c r="B11142" s="1">
        <v>474</v>
      </c>
      <c r="C11142" s="13" t="s">
        <v>50</v>
      </c>
      <c r="D11142" s="4">
        <v>45838</v>
      </c>
      <c r="E11142" s="4">
        <v>45867</v>
      </c>
      <c r="F11142" s="5">
        <v>3.7498513143808809</v>
      </c>
      <c r="G11142" s="5">
        <f>'PG facts'!D99</f>
        <v>-2</v>
      </c>
      <c r="H11142" s="5">
        <f t="shared" ref="H11142:H11205" si="348">F11142^2</f>
        <v>14.06138487996402</v>
      </c>
      <c r="I11142" s="5">
        <f t="shared" ref="I11142:I11205" si="349">F11142*G11142</f>
        <v>-7.4997026287617619</v>
      </c>
    </row>
    <row r="11143" spans="1:9" ht="25" customHeight="1">
      <c r="A11143" s="1"/>
      <c r="B11143" s="1">
        <v>474</v>
      </c>
      <c r="C11143" s="13" t="s">
        <v>50</v>
      </c>
      <c r="D11143" s="4">
        <v>45930</v>
      </c>
      <c r="E11143" s="4">
        <v>45954</v>
      </c>
      <c r="F11143" s="5">
        <v>3.2332744751814912</v>
      </c>
      <c r="G11143" s="5">
        <f>'PG facts'!D106</f>
        <v>-2</v>
      </c>
      <c r="H11143" s="5">
        <f t="shared" si="348"/>
        <v>10.454063831860148</v>
      </c>
      <c r="I11143" s="5">
        <f t="shared" si="349"/>
        <v>-6.4665489503629825</v>
      </c>
    </row>
    <row r="11144" spans="1:9" ht="25" customHeight="1">
      <c r="A11144" s="1"/>
      <c r="B11144" s="1">
        <v>474</v>
      </c>
      <c r="C11144" s="13" t="s">
        <v>50</v>
      </c>
      <c r="D11144" s="4">
        <v>46022</v>
      </c>
      <c r="E11144" s="4">
        <v>46045</v>
      </c>
      <c r="F11144" s="5">
        <v>2.9967230915401322</v>
      </c>
      <c r="G11144" s="5">
        <f>'PG facts'!D113</f>
        <v>-1</v>
      </c>
      <c r="H11144" s="5">
        <f t="shared" si="348"/>
        <v>8.9803492873698474</v>
      </c>
      <c r="I11144" s="5">
        <f t="shared" si="349"/>
        <v>-2.9967230915401322</v>
      </c>
    </row>
    <row r="11145" spans="1:9" ht="25" customHeight="1">
      <c r="A11145" s="1"/>
      <c r="B11145" s="1">
        <v>475</v>
      </c>
      <c r="C11145" s="13" t="s">
        <v>47</v>
      </c>
      <c r="D11145" s="4">
        <v>44651</v>
      </c>
      <c r="E11145" s="4">
        <v>44671</v>
      </c>
      <c r="F11145" s="5">
        <v>3.5989104881054779</v>
      </c>
      <c r="G11145" s="5">
        <f>'PG facts'!D8</f>
        <v>8</v>
      </c>
      <c r="H11145" s="5">
        <f t="shared" si="348"/>
        <v>12.952156701395609</v>
      </c>
      <c r="I11145" s="5">
        <f t="shared" si="349"/>
        <v>28.791283904843823</v>
      </c>
    </row>
    <row r="11146" spans="1:9" ht="25" customHeight="1">
      <c r="A11146" s="1"/>
      <c r="B11146" s="1">
        <v>475</v>
      </c>
      <c r="C11146" s="13" t="s">
        <v>47</v>
      </c>
      <c r="D11146" s="4">
        <v>44742</v>
      </c>
      <c r="E11146" s="4">
        <v>44771</v>
      </c>
      <c r="F11146" s="5">
        <v>-3.7966210073037132E-2</v>
      </c>
      <c r="G11146" s="5">
        <f>'PG facts'!D15</f>
        <v>0</v>
      </c>
      <c r="H11146" s="5">
        <f t="shared" si="348"/>
        <v>1.4414331073099862E-3</v>
      </c>
      <c r="I11146" s="5">
        <f t="shared" si="349"/>
        <v>0</v>
      </c>
    </row>
    <row r="11147" spans="1:9" ht="25" customHeight="1">
      <c r="A11147" s="1"/>
      <c r="B11147" s="1">
        <v>475</v>
      </c>
      <c r="C11147" s="13" t="s">
        <v>47</v>
      </c>
      <c r="D11147" s="4">
        <v>44834</v>
      </c>
      <c r="E11147" s="4">
        <v>44853</v>
      </c>
      <c r="F11147" s="5">
        <v>-0.97428175390660288</v>
      </c>
      <c r="G11147" s="5">
        <f>'PG facts'!D22</f>
        <v>-2</v>
      </c>
      <c r="H11147" s="5">
        <f t="shared" si="348"/>
        <v>0.94922493599532631</v>
      </c>
      <c r="I11147" s="5">
        <f t="shared" si="349"/>
        <v>1.9485635078132058</v>
      </c>
    </row>
    <row r="11148" spans="1:9" ht="25" customHeight="1">
      <c r="A11148" s="1"/>
      <c r="B11148" s="1">
        <v>475</v>
      </c>
      <c r="C11148" s="13" t="s">
        <v>47</v>
      </c>
      <c r="D11148" s="4">
        <v>44926</v>
      </c>
      <c r="E11148" s="4">
        <v>44945</v>
      </c>
      <c r="F11148" s="5">
        <v>-1.7083333333333339</v>
      </c>
      <c r="G11148" s="5">
        <f>'PG facts'!D29</f>
        <v>-1</v>
      </c>
      <c r="H11148" s="5">
        <f t="shared" si="348"/>
        <v>2.9184027777777799</v>
      </c>
      <c r="I11148" s="5">
        <f t="shared" si="349"/>
        <v>1.7083333333333339</v>
      </c>
    </row>
    <row r="11149" spans="1:9" ht="25" customHeight="1">
      <c r="A11149" s="1"/>
      <c r="B11149" s="1">
        <v>475</v>
      </c>
      <c r="C11149" s="13" t="s">
        <v>47</v>
      </c>
      <c r="D11149" s="4">
        <v>45016</v>
      </c>
      <c r="E11149" s="4">
        <v>45037</v>
      </c>
      <c r="F11149" s="5">
        <v>-0.51383557261676094</v>
      </c>
      <c r="G11149" s="5">
        <f>'PG facts'!D36</f>
        <v>1</v>
      </c>
      <c r="H11149" s="5">
        <f t="shared" si="348"/>
        <v>0.26402699568639459</v>
      </c>
      <c r="I11149" s="5">
        <f t="shared" si="349"/>
        <v>-0.51383557261676094</v>
      </c>
    </row>
    <row r="11150" spans="1:9" ht="25" customHeight="1">
      <c r="A11150" s="1"/>
      <c r="B11150" s="1">
        <v>475</v>
      </c>
      <c r="C11150" s="13" t="s">
        <v>47</v>
      </c>
      <c r="D11150" s="4">
        <v>45107</v>
      </c>
      <c r="E11150" s="4">
        <v>45135</v>
      </c>
      <c r="F11150" s="5">
        <v>-0.38380425982749156</v>
      </c>
      <c r="G11150" s="5">
        <f>'PG facts'!D43</f>
        <v>-3</v>
      </c>
      <c r="H11150" s="5">
        <f t="shared" si="348"/>
        <v>0.14730570986172864</v>
      </c>
      <c r="I11150" s="5">
        <f t="shared" si="349"/>
        <v>1.1514127794824747</v>
      </c>
    </row>
    <row r="11151" spans="1:9" ht="25" customHeight="1">
      <c r="A11151" s="1"/>
      <c r="B11151" s="1">
        <v>475</v>
      </c>
      <c r="C11151" s="13" t="s">
        <v>47</v>
      </c>
      <c r="D11151" s="4">
        <v>45199</v>
      </c>
      <c r="E11151" s="4">
        <v>45217</v>
      </c>
      <c r="F11151" s="5">
        <v>1.1893013232362026</v>
      </c>
      <c r="G11151" s="5">
        <f>'PG facts'!D50</f>
        <v>2</v>
      </c>
      <c r="H11151" s="5">
        <f t="shared" si="348"/>
        <v>1.4144376374513825</v>
      </c>
      <c r="I11151" s="5">
        <f t="shared" si="349"/>
        <v>2.3786026464724053</v>
      </c>
    </row>
    <row r="11152" spans="1:9" ht="25" customHeight="1">
      <c r="A11152" s="1"/>
      <c r="B11152" s="1">
        <v>475</v>
      </c>
      <c r="C11152" s="13" t="s">
        <v>47</v>
      </c>
      <c r="D11152" s="4">
        <v>45291</v>
      </c>
      <c r="E11152" s="4">
        <v>45314</v>
      </c>
      <c r="F11152" s="5">
        <v>2.2255192878338326</v>
      </c>
      <c r="G11152" s="5">
        <f>'PG facts'!D57</f>
        <v>-4</v>
      </c>
      <c r="H11152" s="5">
        <f t="shared" si="348"/>
        <v>4.9529361005204091</v>
      </c>
      <c r="I11152" s="5">
        <f t="shared" si="349"/>
        <v>-8.9020771513353303</v>
      </c>
    </row>
    <row r="11153" spans="1:9" ht="25" customHeight="1">
      <c r="A11153" s="1"/>
      <c r="B11153" s="1">
        <v>475</v>
      </c>
      <c r="C11153" s="13" t="s">
        <v>47</v>
      </c>
      <c r="D11153" s="4">
        <v>45382</v>
      </c>
      <c r="E11153" s="4">
        <v>45401</v>
      </c>
      <c r="F11153" s="5">
        <v>1.3726160091641626</v>
      </c>
      <c r="G11153" s="5">
        <f>'PG facts'!D64</f>
        <v>-4</v>
      </c>
      <c r="H11153" s="5">
        <f t="shared" si="348"/>
        <v>1.8840747086137526</v>
      </c>
      <c r="I11153" s="5">
        <f t="shared" si="349"/>
        <v>-5.4904640366566504</v>
      </c>
    </row>
    <row r="11154" spans="1:9" ht="25" customHeight="1">
      <c r="A11154" s="1"/>
      <c r="B11154" s="1">
        <v>475</v>
      </c>
      <c r="C11154" s="13" t="s">
        <v>47</v>
      </c>
      <c r="D11154" s="4">
        <v>45473</v>
      </c>
      <c r="E11154" s="4">
        <v>45503</v>
      </c>
      <c r="F11154" s="5">
        <v>2.2805943792830297</v>
      </c>
      <c r="G11154" s="5">
        <f>'PG facts'!D71</f>
        <v>1</v>
      </c>
      <c r="H11154" s="5">
        <f t="shared" si="348"/>
        <v>5.2011107228173472</v>
      </c>
      <c r="I11154" s="5">
        <f t="shared" si="349"/>
        <v>2.2805943792830297</v>
      </c>
    </row>
    <row r="11155" spans="1:9" ht="25" customHeight="1">
      <c r="A11155" s="1"/>
      <c r="B11155" s="1">
        <v>475</v>
      </c>
      <c r="C11155" s="13" t="s">
        <v>47</v>
      </c>
      <c r="D11155" s="4">
        <v>45565</v>
      </c>
      <c r="E11155" s="4">
        <v>45583</v>
      </c>
      <c r="F11155" s="5">
        <v>2.6501995362399722</v>
      </c>
      <c r="G11155" s="5">
        <f>'PG facts'!D78</f>
        <v>-1</v>
      </c>
      <c r="H11155" s="5">
        <f t="shared" si="348"/>
        <v>7.0235575818865632</v>
      </c>
      <c r="I11155" s="5">
        <f t="shared" si="349"/>
        <v>-2.6501995362399722</v>
      </c>
    </row>
    <row r="11156" spans="1:9" ht="25" customHeight="1">
      <c r="A11156" s="1"/>
      <c r="B11156" s="1">
        <v>475</v>
      </c>
      <c r="C11156" s="13" t="s">
        <v>47</v>
      </c>
      <c r="D11156" s="4">
        <v>45657</v>
      </c>
      <c r="E11156" s="4">
        <v>45679</v>
      </c>
      <c r="F11156" s="5">
        <v>2.7872397144634409</v>
      </c>
      <c r="G11156" s="5">
        <f>'PG facts'!D85</f>
        <v>0</v>
      </c>
      <c r="H11156" s="5">
        <f t="shared" si="348"/>
        <v>7.7687052258822433</v>
      </c>
      <c r="I11156" s="5">
        <f t="shared" si="349"/>
        <v>0</v>
      </c>
    </row>
    <row r="11157" spans="1:9" ht="25" customHeight="1">
      <c r="A11157" s="1"/>
      <c r="B11157" s="1">
        <v>475</v>
      </c>
      <c r="C11157" s="13" t="s">
        <v>47</v>
      </c>
      <c r="D11157" s="4">
        <v>45747</v>
      </c>
      <c r="E11157" s="4">
        <v>45771</v>
      </c>
      <c r="F11157" s="5">
        <v>3.7498513143808809</v>
      </c>
      <c r="G11157" s="5">
        <f>'PG facts'!D92</f>
        <v>-1</v>
      </c>
      <c r="H11157" s="5">
        <f t="shared" si="348"/>
        <v>14.06138487996402</v>
      </c>
      <c r="I11157" s="5">
        <f t="shared" si="349"/>
        <v>-3.7498513143808809</v>
      </c>
    </row>
    <row r="11158" spans="1:9" ht="25" customHeight="1">
      <c r="A11158" s="1"/>
      <c r="B11158" s="1">
        <v>475</v>
      </c>
      <c r="C11158" s="13" t="s">
        <v>47</v>
      </c>
      <c r="D11158" s="4">
        <v>45838</v>
      </c>
      <c r="E11158" s="4">
        <v>45867</v>
      </c>
      <c r="F11158" s="5">
        <v>3.2332744751814912</v>
      </c>
      <c r="G11158" s="5">
        <f>'PG facts'!D99</f>
        <v>-2</v>
      </c>
      <c r="H11158" s="5">
        <f t="shared" si="348"/>
        <v>10.454063831860148</v>
      </c>
      <c r="I11158" s="5">
        <f t="shared" si="349"/>
        <v>-6.4665489503629825</v>
      </c>
    </row>
    <row r="11159" spans="1:9" ht="25" customHeight="1">
      <c r="A11159" s="1"/>
      <c r="B11159" s="1">
        <v>475</v>
      </c>
      <c r="C11159" s="13" t="s">
        <v>47</v>
      </c>
      <c r="D11159" s="4">
        <v>45930</v>
      </c>
      <c r="E11159" s="4">
        <v>45954</v>
      </c>
      <c r="F11159" s="5">
        <v>2.9967230915401322</v>
      </c>
      <c r="G11159" s="5">
        <f>'PG facts'!D106</f>
        <v>-2</v>
      </c>
      <c r="H11159" s="5">
        <f t="shared" si="348"/>
        <v>8.9803492873698474</v>
      </c>
      <c r="I11159" s="5">
        <f t="shared" si="349"/>
        <v>-5.9934461830802643</v>
      </c>
    </row>
    <row r="11160" spans="1:9" ht="25" customHeight="1">
      <c r="A11160" s="1"/>
      <c r="B11160" s="1">
        <v>475</v>
      </c>
      <c r="C11160" s="13" t="s">
        <v>47</v>
      </c>
      <c r="D11160" s="4">
        <v>46022</v>
      </c>
      <c r="E11160" s="4">
        <v>46045</v>
      </c>
      <c r="F11160" s="5">
        <v>2.1478108850594646</v>
      </c>
      <c r="G11160" s="5">
        <f>'PG facts'!D113</f>
        <v>-1</v>
      </c>
      <c r="H11160" s="5">
        <f t="shared" si="348"/>
        <v>4.6130915979799205</v>
      </c>
      <c r="I11160" s="5">
        <f t="shared" si="349"/>
        <v>-2.1478108850594646</v>
      </c>
    </row>
    <row r="11161" spans="1:9" ht="25" customHeight="1">
      <c r="A11161" s="1"/>
      <c r="B11161" s="1">
        <v>475</v>
      </c>
      <c r="C11161" s="13" t="s">
        <v>50</v>
      </c>
      <c r="D11161" s="4">
        <v>44742</v>
      </c>
      <c r="E11161" s="4">
        <v>44771</v>
      </c>
      <c r="F11161" s="5">
        <v>3.5989104881054779</v>
      </c>
      <c r="G11161" s="5">
        <f>'PG facts'!D15</f>
        <v>0</v>
      </c>
      <c r="H11161" s="5">
        <f t="shared" si="348"/>
        <v>12.952156701395609</v>
      </c>
      <c r="I11161" s="5">
        <f t="shared" si="349"/>
        <v>0</v>
      </c>
    </row>
    <row r="11162" spans="1:9" ht="25" customHeight="1">
      <c r="A11162" s="1"/>
      <c r="B11162" s="1">
        <v>475</v>
      </c>
      <c r="C11162" s="13" t="s">
        <v>50</v>
      </c>
      <c r="D11162" s="4">
        <v>44834</v>
      </c>
      <c r="E11162" s="4">
        <v>44853</v>
      </c>
      <c r="F11162" s="5">
        <v>-3.7966210073037132E-2</v>
      </c>
      <c r="G11162" s="5">
        <f>'PG facts'!D22</f>
        <v>-2</v>
      </c>
      <c r="H11162" s="5">
        <f t="shared" si="348"/>
        <v>1.4414331073099862E-3</v>
      </c>
      <c r="I11162" s="5">
        <f t="shared" si="349"/>
        <v>7.5932420146074264E-2</v>
      </c>
    </row>
    <row r="11163" spans="1:9" ht="25" customHeight="1">
      <c r="A11163" s="1"/>
      <c r="B11163" s="1">
        <v>475</v>
      </c>
      <c r="C11163" s="13" t="s">
        <v>50</v>
      </c>
      <c r="D11163" s="4">
        <v>44926</v>
      </c>
      <c r="E11163" s="4">
        <v>44945</v>
      </c>
      <c r="F11163" s="5">
        <v>-0.97428175390660288</v>
      </c>
      <c r="G11163" s="5">
        <f>'PG facts'!D29</f>
        <v>-1</v>
      </c>
      <c r="H11163" s="5">
        <f t="shared" si="348"/>
        <v>0.94922493599532631</v>
      </c>
      <c r="I11163" s="5">
        <f t="shared" si="349"/>
        <v>0.97428175390660288</v>
      </c>
    </row>
    <row r="11164" spans="1:9" ht="25" customHeight="1">
      <c r="A11164" s="1"/>
      <c r="B11164" s="1">
        <v>475</v>
      </c>
      <c r="C11164" s="13" t="s">
        <v>50</v>
      </c>
      <c r="D11164" s="4">
        <v>45016</v>
      </c>
      <c r="E11164" s="4">
        <v>45037</v>
      </c>
      <c r="F11164" s="5">
        <v>-1.7083333333333339</v>
      </c>
      <c r="G11164" s="5">
        <f>'PG facts'!D36</f>
        <v>1</v>
      </c>
      <c r="H11164" s="5">
        <f t="shared" si="348"/>
        <v>2.9184027777777799</v>
      </c>
      <c r="I11164" s="5">
        <f t="shared" si="349"/>
        <v>-1.7083333333333339</v>
      </c>
    </row>
    <row r="11165" spans="1:9" ht="25" customHeight="1">
      <c r="A11165" s="1"/>
      <c r="B11165" s="1">
        <v>475</v>
      </c>
      <c r="C11165" s="13" t="s">
        <v>50</v>
      </c>
      <c r="D11165" s="4">
        <v>45107</v>
      </c>
      <c r="E11165" s="4">
        <v>45135</v>
      </c>
      <c r="F11165" s="5">
        <v>-0.51383557261676094</v>
      </c>
      <c r="G11165" s="5">
        <f>'PG facts'!D43</f>
        <v>-3</v>
      </c>
      <c r="H11165" s="5">
        <f t="shared" si="348"/>
        <v>0.26402699568639459</v>
      </c>
      <c r="I11165" s="5">
        <f t="shared" si="349"/>
        <v>1.5415067178502828</v>
      </c>
    </row>
    <row r="11166" spans="1:9" ht="25" customHeight="1">
      <c r="A11166" s="1"/>
      <c r="B11166" s="1">
        <v>475</v>
      </c>
      <c r="C11166" s="13" t="s">
        <v>50</v>
      </c>
      <c r="D11166" s="4">
        <v>45199</v>
      </c>
      <c r="E11166" s="4">
        <v>45217</v>
      </c>
      <c r="F11166" s="5">
        <v>-0.38380425982749156</v>
      </c>
      <c r="G11166" s="5">
        <f>'PG facts'!D50</f>
        <v>2</v>
      </c>
      <c r="H11166" s="5">
        <f t="shared" si="348"/>
        <v>0.14730570986172864</v>
      </c>
      <c r="I11166" s="5">
        <f t="shared" si="349"/>
        <v>-0.76760851965498311</v>
      </c>
    </row>
    <row r="11167" spans="1:9" ht="25" customHeight="1">
      <c r="A11167" s="1"/>
      <c r="B11167" s="1">
        <v>475</v>
      </c>
      <c r="C11167" s="13" t="s">
        <v>50</v>
      </c>
      <c r="D11167" s="4">
        <v>45291</v>
      </c>
      <c r="E11167" s="4">
        <v>45314</v>
      </c>
      <c r="F11167" s="5">
        <v>1.1893013232362026</v>
      </c>
      <c r="G11167" s="5">
        <f>'PG facts'!D57</f>
        <v>-4</v>
      </c>
      <c r="H11167" s="5">
        <f t="shared" si="348"/>
        <v>1.4144376374513825</v>
      </c>
      <c r="I11167" s="5">
        <f t="shared" si="349"/>
        <v>-4.7572052929448105</v>
      </c>
    </row>
    <row r="11168" spans="1:9" ht="25" customHeight="1">
      <c r="A11168" s="1"/>
      <c r="B11168" s="1">
        <v>475</v>
      </c>
      <c r="C11168" s="13" t="s">
        <v>50</v>
      </c>
      <c r="D11168" s="4">
        <v>45382</v>
      </c>
      <c r="E11168" s="4">
        <v>45401</v>
      </c>
      <c r="F11168" s="5">
        <v>2.2255192878338326</v>
      </c>
      <c r="G11168" s="5">
        <f>'PG facts'!D64</f>
        <v>-4</v>
      </c>
      <c r="H11168" s="5">
        <f t="shared" si="348"/>
        <v>4.9529361005204091</v>
      </c>
      <c r="I11168" s="5">
        <f t="shared" si="349"/>
        <v>-8.9020771513353303</v>
      </c>
    </row>
    <row r="11169" spans="1:9" ht="25" customHeight="1">
      <c r="A11169" s="1"/>
      <c r="B11169" s="1">
        <v>475</v>
      </c>
      <c r="C11169" s="13" t="s">
        <v>50</v>
      </c>
      <c r="D11169" s="4">
        <v>45473</v>
      </c>
      <c r="E11169" s="4">
        <v>45503</v>
      </c>
      <c r="F11169" s="5">
        <v>1.3726160091641626</v>
      </c>
      <c r="G11169" s="5">
        <f>'PG facts'!D71</f>
        <v>1</v>
      </c>
      <c r="H11169" s="5">
        <f t="shared" si="348"/>
        <v>1.8840747086137526</v>
      </c>
      <c r="I11169" s="5">
        <f t="shared" si="349"/>
        <v>1.3726160091641626</v>
      </c>
    </row>
    <row r="11170" spans="1:9" ht="25" customHeight="1">
      <c r="A11170" s="1"/>
      <c r="B11170" s="1">
        <v>475</v>
      </c>
      <c r="C11170" s="13" t="s">
        <v>50</v>
      </c>
      <c r="D11170" s="4">
        <v>45565</v>
      </c>
      <c r="E11170" s="4">
        <v>45583</v>
      </c>
      <c r="F11170" s="5">
        <v>2.2805943792830297</v>
      </c>
      <c r="G11170" s="5">
        <f>'PG facts'!D78</f>
        <v>-1</v>
      </c>
      <c r="H11170" s="5">
        <f t="shared" si="348"/>
        <v>5.2011107228173472</v>
      </c>
      <c r="I11170" s="5">
        <f t="shared" si="349"/>
        <v>-2.2805943792830297</v>
      </c>
    </row>
    <row r="11171" spans="1:9" ht="25" customHeight="1">
      <c r="A11171" s="1"/>
      <c r="B11171" s="1">
        <v>475</v>
      </c>
      <c r="C11171" s="13" t="s">
        <v>50</v>
      </c>
      <c r="D11171" s="4">
        <v>45657</v>
      </c>
      <c r="E11171" s="4">
        <v>45679</v>
      </c>
      <c r="F11171" s="5">
        <v>2.6501995362399722</v>
      </c>
      <c r="G11171" s="5">
        <f>'PG facts'!D85</f>
        <v>0</v>
      </c>
      <c r="H11171" s="5">
        <f t="shared" si="348"/>
        <v>7.0235575818865632</v>
      </c>
      <c r="I11171" s="5">
        <f t="shared" si="349"/>
        <v>0</v>
      </c>
    </row>
    <row r="11172" spans="1:9" ht="25" customHeight="1">
      <c r="A11172" s="1"/>
      <c r="B11172" s="1">
        <v>475</v>
      </c>
      <c r="C11172" s="13" t="s">
        <v>50</v>
      </c>
      <c r="D11172" s="4">
        <v>45747</v>
      </c>
      <c r="E11172" s="4">
        <v>45771</v>
      </c>
      <c r="F11172" s="5">
        <v>2.7872397144634409</v>
      </c>
      <c r="G11172" s="5">
        <f>'PG facts'!D92</f>
        <v>-1</v>
      </c>
      <c r="H11172" s="5">
        <f t="shared" si="348"/>
        <v>7.7687052258822433</v>
      </c>
      <c r="I11172" s="5">
        <f t="shared" si="349"/>
        <v>-2.7872397144634409</v>
      </c>
    </row>
    <row r="11173" spans="1:9" ht="25" customHeight="1">
      <c r="A11173" s="1"/>
      <c r="B11173" s="1">
        <v>475</v>
      </c>
      <c r="C11173" s="13" t="s">
        <v>50</v>
      </c>
      <c r="D11173" s="4">
        <v>45838</v>
      </c>
      <c r="E11173" s="4">
        <v>45867</v>
      </c>
      <c r="F11173" s="5">
        <v>3.7498513143808809</v>
      </c>
      <c r="G11173" s="5">
        <f>'PG facts'!D99</f>
        <v>-2</v>
      </c>
      <c r="H11173" s="5">
        <f t="shared" si="348"/>
        <v>14.06138487996402</v>
      </c>
      <c r="I11173" s="5">
        <f t="shared" si="349"/>
        <v>-7.4997026287617619</v>
      </c>
    </row>
    <row r="11174" spans="1:9" ht="25" customHeight="1">
      <c r="A11174" s="1"/>
      <c r="B11174" s="1">
        <v>475</v>
      </c>
      <c r="C11174" s="13" t="s">
        <v>50</v>
      </c>
      <c r="D11174" s="4">
        <v>45930</v>
      </c>
      <c r="E11174" s="4">
        <v>45954</v>
      </c>
      <c r="F11174" s="5">
        <v>3.2332744751814912</v>
      </c>
      <c r="G11174" s="5">
        <f>'PG facts'!D106</f>
        <v>-2</v>
      </c>
      <c r="H11174" s="5">
        <f t="shared" si="348"/>
        <v>10.454063831860148</v>
      </c>
      <c r="I11174" s="5">
        <f t="shared" si="349"/>
        <v>-6.4665489503629825</v>
      </c>
    </row>
    <row r="11175" spans="1:9" ht="25" customHeight="1">
      <c r="A11175" s="1"/>
      <c r="B11175" s="1">
        <v>475</v>
      </c>
      <c r="C11175" s="13" t="s">
        <v>50</v>
      </c>
      <c r="D11175" s="4">
        <v>46022</v>
      </c>
      <c r="E11175" s="4">
        <v>46045</v>
      </c>
      <c r="F11175" s="5">
        <v>2.9967230915401322</v>
      </c>
      <c r="G11175" s="5">
        <f>'PG facts'!D113</f>
        <v>-1</v>
      </c>
      <c r="H11175" s="5">
        <f t="shared" si="348"/>
        <v>8.9803492873698474</v>
      </c>
      <c r="I11175" s="5">
        <f t="shared" si="349"/>
        <v>-2.9967230915401322</v>
      </c>
    </row>
    <row r="11176" spans="1:9" ht="25" customHeight="1">
      <c r="A11176" s="1"/>
      <c r="B11176" s="1">
        <v>476</v>
      </c>
      <c r="C11176" s="13" t="s">
        <v>47</v>
      </c>
      <c r="D11176" s="4">
        <v>44651</v>
      </c>
      <c r="E11176" s="4">
        <v>44671</v>
      </c>
      <c r="F11176" s="5">
        <v>3.5989104881054779</v>
      </c>
      <c r="G11176" s="5">
        <f>'PG facts'!D8</f>
        <v>8</v>
      </c>
      <c r="H11176" s="5">
        <f t="shared" si="348"/>
        <v>12.952156701395609</v>
      </c>
      <c r="I11176" s="5">
        <f t="shared" si="349"/>
        <v>28.791283904843823</v>
      </c>
    </row>
    <row r="11177" spans="1:9" ht="25" customHeight="1">
      <c r="A11177" s="1"/>
      <c r="B11177" s="1">
        <v>476</v>
      </c>
      <c r="C11177" s="13" t="s">
        <v>47</v>
      </c>
      <c r="D11177" s="4">
        <v>44742</v>
      </c>
      <c r="E11177" s="4">
        <v>44771</v>
      </c>
      <c r="F11177" s="5">
        <v>-3.7966210073037132E-2</v>
      </c>
      <c r="G11177" s="5">
        <f>'PG facts'!D15</f>
        <v>0</v>
      </c>
      <c r="H11177" s="5">
        <f t="shared" si="348"/>
        <v>1.4414331073099862E-3</v>
      </c>
      <c r="I11177" s="5">
        <f t="shared" si="349"/>
        <v>0</v>
      </c>
    </row>
    <row r="11178" spans="1:9" ht="25" customHeight="1">
      <c r="A11178" s="1"/>
      <c r="B11178" s="1">
        <v>476</v>
      </c>
      <c r="C11178" s="13" t="s">
        <v>47</v>
      </c>
      <c r="D11178" s="4">
        <v>44834</v>
      </c>
      <c r="E11178" s="4">
        <v>44853</v>
      </c>
      <c r="F11178" s="5">
        <v>-0.97428175390660288</v>
      </c>
      <c r="G11178" s="5">
        <f>'PG facts'!D22</f>
        <v>-2</v>
      </c>
      <c r="H11178" s="5">
        <f t="shared" si="348"/>
        <v>0.94922493599532631</v>
      </c>
      <c r="I11178" s="5">
        <f t="shared" si="349"/>
        <v>1.9485635078132058</v>
      </c>
    </row>
    <row r="11179" spans="1:9" ht="25" customHeight="1">
      <c r="A11179" s="1"/>
      <c r="B11179" s="1">
        <v>476</v>
      </c>
      <c r="C11179" s="13" t="s">
        <v>47</v>
      </c>
      <c r="D11179" s="4">
        <v>44926</v>
      </c>
      <c r="E11179" s="4">
        <v>44945</v>
      </c>
      <c r="F11179" s="5">
        <v>-1.7083333333333339</v>
      </c>
      <c r="G11179" s="5">
        <f>'PG facts'!D29</f>
        <v>-1</v>
      </c>
      <c r="H11179" s="5">
        <f t="shared" si="348"/>
        <v>2.9184027777777799</v>
      </c>
      <c r="I11179" s="5">
        <f t="shared" si="349"/>
        <v>1.7083333333333339</v>
      </c>
    </row>
    <row r="11180" spans="1:9" ht="25" customHeight="1">
      <c r="A11180" s="1"/>
      <c r="B11180" s="1">
        <v>476</v>
      </c>
      <c r="C11180" s="13" t="s">
        <v>47</v>
      </c>
      <c r="D11180" s="4">
        <v>45016</v>
      </c>
      <c r="E11180" s="4">
        <v>45037</v>
      </c>
      <c r="F11180" s="5">
        <v>-0.51383557261676094</v>
      </c>
      <c r="G11180" s="5">
        <f>'PG facts'!D36</f>
        <v>1</v>
      </c>
      <c r="H11180" s="5">
        <f t="shared" si="348"/>
        <v>0.26402699568639459</v>
      </c>
      <c r="I11180" s="5">
        <f t="shared" si="349"/>
        <v>-0.51383557261676094</v>
      </c>
    </row>
    <row r="11181" spans="1:9" ht="25" customHeight="1">
      <c r="A11181" s="1"/>
      <c r="B11181" s="1">
        <v>476</v>
      </c>
      <c r="C11181" s="13" t="s">
        <v>47</v>
      </c>
      <c r="D11181" s="4">
        <v>45107</v>
      </c>
      <c r="E11181" s="4">
        <v>45135</v>
      </c>
      <c r="F11181" s="5">
        <v>-0.38380425982749156</v>
      </c>
      <c r="G11181" s="5">
        <f>'PG facts'!D43</f>
        <v>-3</v>
      </c>
      <c r="H11181" s="5">
        <f t="shared" si="348"/>
        <v>0.14730570986172864</v>
      </c>
      <c r="I11181" s="5">
        <f t="shared" si="349"/>
        <v>1.1514127794824747</v>
      </c>
    </row>
    <row r="11182" spans="1:9" ht="25" customHeight="1">
      <c r="A11182" s="1"/>
      <c r="B11182" s="1">
        <v>476</v>
      </c>
      <c r="C11182" s="13" t="s">
        <v>47</v>
      </c>
      <c r="D11182" s="4">
        <v>45199</v>
      </c>
      <c r="E11182" s="4">
        <v>45217</v>
      </c>
      <c r="F11182" s="5">
        <v>1.1893013232362026</v>
      </c>
      <c r="G11182" s="5">
        <f>'PG facts'!D50</f>
        <v>2</v>
      </c>
      <c r="H11182" s="5">
        <f t="shared" si="348"/>
        <v>1.4144376374513825</v>
      </c>
      <c r="I11182" s="5">
        <f t="shared" si="349"/>
        <v>2.3786026464724053</v>
      </c>
    </row>
    <row r="11183" spans="1:9" ht="25" customHeight="1">
      <c r="A11183" s="1"/>
      <c r="B11183" s="1">
        <v>476</v>
      </c>
      <c r="C11183" s="13" t="s">
        <v>47</v>
      </c>
      <c r="D11183" s="4">
        <v>45291</v>
      </c>
      <c r="E11183" s="4">
        <v>45314</v>
      </c>
      <c r="F11183" s="5">
        <v>2.2255192878338326</v>
      </c>
      <c r="G11183" s="5">
        <f>'PG facts'!D57</f>
        <v>-4</v>
      </c>
      <c r="H11183" s="5">
        <f t="shared" si="348"/>
        <v>4.9529361005204091</v>
      </c>
      <c r="I11183" s="5">
        <f t="shared" si="349"/>
        <v>-8.9020771513353303</v>
      </c>
    </row>
    <row r="11184" spans="1:9" ht="25" customHeight="1">
      <c r="A11184" s="1"/>
      <c r="B11184" s="1">
        <v>476</v>
      </c>
      <c r="C11184" s="13" t="s">
        <v>47</v>
      </c>
      <c r="D11184" s="4">
        <v>45382</v>
      </c>
      <c r="E11184" s="4">
        <v>45401</v>
      </c>
      <c r="F11184" s="5">
        <v>1.3726160091641626</v>
      </c>
      <c r="G11184" s="5">
        <f>'PG facts'!D64</f>
        <v>-4</v>
      </c>
      <c r="H11184" s="5">
        <f t="shared" si="348"/>
        <v>1.8840747086137526</v>
      </c>
      <c r="I11184" s="5">
        <f t="shared" si="349"/>
        <v>-5.4904640366566504</v>
      </c>
    </row>
    <row r="11185" spans="1:9" ht="25" customHeight="1">
      <c r="A11185" s="1"/>
      <c r="B11185" s="1">
        <v>476</v>
      </c>
      <c r="C11185" s="13" t="s">
        <v>47</v>
      </c>
      <c r="D11185" s="4">
        <v>45473</v>
      </c>
      <c r="E11185" s="4">
        <v>45503</v>
      </c>
      <c r="F11185" s="5">
        <v>2.2805943792830297</v>
      </c>
      <c r="G11185" s="5">
        <f>'PG facts'!D71</f>
        <v>1</v>
      </c>
      <c r="H11185" s="5">
        <f t="shared" si="348"/>
        <v>5.2011107228173472</v>
      </c>
      <c r="I11185" s="5">
        <f t="shared" si="349"/>
        <v>2.2805943792830297</v>
      </c>
    </row>
    <row r="11186" spans="1:9" ht="25" customHeight="1">
      <c r="A11186" s="1"/>
      <c r="B11186" s="1">
        <v>476</v>
      </c>
      <c r="C11186" s="13" t="s">
        <v>47</v>
      </c>
      <c r="D11186" s="4">
        <v>45565</v>
      </c>
      <c r="E11186" s="4">
        <v>45583</v>
      </c>
      <c r="F11186" s="5">
        <v>2.6501995362399722</v>
      </c>
      <c r="G11186" s="5">
        <f>'PG facts'!D78</f>
        <v>-1</v>
      </c>
      <c r="H11186" s="5">
        <f t="shared" si="348"/>
        <v>7.0235575818865632</v>
      </c>
      <c r="I11186" s="5">
        <f t="shared" si="349"/>
        <v>-2.6501995362399722</v>
      </c>
    </row>
    <row r="11187" spans="1:9" ht="25" customHeight="1">
      <c r="A11187" s="1"/>
      <c r="B11187" s="1">
        <v>476</v>
      </c>
      <c r="C11187" s="13" t="s">
        <v>47</v>
      </c>
      <c r="D11187" s="4">
        <v>45657</v>
      </c>
      <c r="E11187" s="4">
        <v>45679</v>
      </c>
      <c r="F11187" s="5">
        <v>2.7872397144634409</v>
      </c>
      <c r="G11187" s="5">
        <f>'PG facts'!D85</f>
        <v>0</v>
      </c>
      <c r="H11187" s="5">
        <f t="shared" si="348"/>
        <v>7.7687052258822433</v>
      </c>
      <c r="I11187" s="5">
        <f t="shared" si="349"/>
        <v>0</v>
      </c>
    </row>
    <row r="11188" spans="1:9" ht="25" customHeight="1">
      <c r="A11188" s="1"/>
      <c r="B11188" s="1">
        <v>476</v>
      </c>
      <c r="C11188" s="13" t="s">
        <v>47</v>
      </c>
      <c r="D11188" s="4">
        <v>45747</v>
      </c>
      <c r="E11188" s="4">
        <v>45771</v>
      </c>
      <c r="F11188" s="5">
        <v>3.7498513143808809</v>
      </c>
      <c r="G11188" s="5">
        <f>'PG facts'!D92</f>
        <v>-1</v>
      </c>
      <c r="H11188" s="5">
        <f t="shared" si="348"/>
        <v>14.06138487996402</v>
      </c>
      <c r="I11188" s="5">
        <f t="shared" si="349"/>
        <v>-3.7498513143808809</v>
      </c>
    </row>
    <row r="11189" spans="1:9" ht="25" customHeight="1">
      <c r="A11189" s="1"/>
      <c r="B11189" s="1">
        <v>476</v>
      </c>
      <c r="C11189" s="13" t="s">
        <v>47</v>
      </c>
      <c r="D11189" s="4">
        <v>45838</v>
      </c>
      <c r="E11189" s="4">
        <v>45867</v>
      </c>
      <c r="F11189" s="5">
        <v>3.2332744751814912</v>
      </c>
      <c r="G11189" s="5">
        <f>'PG facts'!D99</f>
        <v>-2</v>
      </c>
      <c r="H11189" s="5">
        <f t="shared" si="348"/>
        <v>10.454063831860148</v>
      </c>
      <c r="I11189" s="5">
        <f t="shared" si="349"/>
        <v>-6.4665489503629825</v>
      </c>
    </row>
    <row r="11190" spans="1:9" ht="25" customHeight="1">
      <c r="A11190" s="1"/>
      <c r="B11190" s="1">
        <v>476</v>
      </c>
      <c r="C11190" s="13" t="s">
        <v>47</v>
      </c>
      <c r="D11190" s="4">
        <v>45930</v>
      </c>
      <c r="E11190" s="4">
        <v>45954</v>
      </c>
      <c r="F11190" s="5">
        <v>2.9967230915401322</v>
      </c>
      <c r="G11190" s="5">
        <f>'PG facts'!D106</f>
        <v>-2</v>
      </c>
      <c r="H11190" s="5">
        <f t="shared" si="348"/>
        <v>8.9803492873698474</v>
      </c>
      <c r="I11190" s="5">
        <f t="shared" si="349"/>
        <v>-5.9934461830802643</v>
      </c>
    </row>
    <row r="11191" spans="1:9" ht="25" customHeight="1">
      <c r="A11191" s="1"/>
      <c r="B11191" s="1">
        <v>476</v>
      </c>
      <c r="C11191" s="13" t="s">
        <v>47</v>
      </c>
      <c r="D11191" s="4">
        <v>46022</v>
      </c>
      <c r="E11191" s="4">
        <v>46045</v>
      </c>
      <c r="F11191" s="5">
        <v>2.1478108850594646</v>
      </c>
      <c r="G11191" s="5">
        <f>'PG facts'!D113</f>
        <v>-1</v>
      </c>
      <c r="H11191" s="5">
        <f t="shared" si="348"/>
        <v>4.6130915979799205</v>
      </c>
      <c r="I11191" s="5">
        <f t="shared" si="349"/>
        <v>-2.1478108850594646</v>
      </c>
    </row>
    <row r="11192" spans="1:9" ht="25" customHeight="1">
      <c r="A11192" s="1"/>
      <c r="B11192" s="1">
        <v>476</v>
      </c>
      <c r="C11192" s="13" t="s">
        <v>50</v>
      </c>
      <c r="D11192" s="4">
        <v>44742</v>
      </c>
      <c r="E11192" s="4">
        <v>44771</v>
      </c>
      <c r="F11192" s="5">
        <v>3.5989104881054779</v>
      </c>
      <c r="G11192" s="5">
        <f>'PG facts'!D15</f>
        <v>0</v>
      </c>
      <c r="H11192" s="5">
        <f t="shared" si="348"/>
        <v>12.952156701395609</v>
      </c>
      <c r="I11192" s="5">
        <f t="shared" si="349"/>
        <v>0</v>
      </c>
    </row>
    <row r="11193" spans="1:9" ht="25" customHeight="1">
      <c r="A11193" s="1"/>
      <c r="B11193" s="1">
        <v>476</v>
      </c>
      <c r="C11193" s="13" t="s">
        <v>50</v>
      </c>
      <c r="D11193" s="4">
        <v>44834</v>
      </c>
      <c r="E11193" s="4">
        <v>44853</v>
      </c>
      <c r="F11193" s="5">
        <v>-3.7966210073037132E-2</v>
      </c>
      <c r="G11193" s="5">
        <f>'PG facts'!D22</f>
        <v>-2</v>
      </c>
      <c r="H11193" s="5">
        <f t="shared" si="348"/>
        <v>1.4414331073099862E-3</v>
      </c>
      <c r="I11193" s="5">
        <f t="shared" si="349"/>
        <v>7.5932420146074264E-2</v>
      </c>
    </row>
    <row r="11194" spans="1:9" ht="25" customHeight="1">
      <c r="A11194" s="1"/>
      <c r="B11194" s="1">
        <v>476</v>
      </c>
      <c r="C11194" s="13" t="s">
        <v>50</v>
      </c>
      <c r="D11194" s="4">
        <v>44926</v>
      </c>
      <c r="E11194" s="4">
        <v>44945</v>
      </c>
      <c r="F11194" s="5">
        <v>-0.97428175390660288</v>
      </c>
      <c r="G11194" s="5">
        <f>'PG facts'!D29</f>
        <v>-1</v>
      </c>
      <c r="H11194" s="5">
        <f t="shared" si="348"/>
        <v>0.94922493599532631</v>
      </c>
      <c r="I11194" s="5">
        <f t="shared" si="349"/>
        <v>0.97428175390660288</v>
      </c>
    </row>
    <row r="11195" spans="1:9" ht="25" customHeight="1">
      <c r="A11195" s="1"/>
      <c r="B11195" s="1">
        <v>476</v>
      </c>
      <c r="C11195" s="13" t="s">
        <v>50</v>
      </c>
      <c r="D11195" s="4">
        <v>45016</v>
      </c>
      <c r="E11195" s="4">
        <v>45037</v>
      </c>
      <c r="F11195" s="5">
        <v>-1.7083333333333339</v>
      </c>
      <c r="G11195" s="5">
        <f>'PG facts'!D36</f>
        <v>1</v>
      </c>
      <c r="H11195" s="5">
        <f t="shared" si="348"/>
        <v>2.9184027777777799</v>
      </c>
      <c r="I11195" s="5">
        <f t="shared" si="349"/>
        <v>-1.7083333333333339</v>
      </c>
    </row>
    <row r="11196" spans="1:9" ht="25" customHeight="1">
      <c r="A11196" s="1"/>
      <c r="B11196" s="1">
        <v>476</v>
      </c>
      <c r="C11196" s="13" t="s">
        <v>50</v>
      </c>
      <c r="D11196" s="4">
        <v>45107</v>
      </c>
      <c r="E11196" s="4">
        <v>45135</v>
      </c>
      <c r="F11196" s="5">
        <v>-0.51383557261676094</v>
      </c>
      <c r="G11196" s="5">
        <f>'PG facts'!D43</f>
        <v>-3</v>
      </c>
      <c r="H11196" s="5">
        <f t="shared" si="348"/>
        <v>0.26402699568639459</v>
      </c>
      <c r="I11196" s="5">
        <f t="shared" si="349"/>
        <v>1.5415067178502828</v>
      </c>
    </row>
    <row r="11197" spans="1:9" ht="25" customHeight="1">
      <c r="A11197" s="1"/>
      <c r="B11197" s="1">
        <v>476</v>
      </c>
      <c r="C11197" s="13" t="s">
        <v>50</v>
      </c>
      <c r="D11197" s="4">
        <v>45199</v>
      </c>
      <c r="E11197" s="4">
        <v>45217</v>
      </c>
      <c r="F11197" s="5">
        <v>-0.38380425982749156</v>
      </c>
      <c r="G11197" s="5">
        <f>'PG facts'!D50</f>
        <v>2</v>
      </c>
      <c r="H11197" s="5">
        <f t="shared" si="348"/>
        <v>0.14730570986172864</v>
      </c>
      <c r="I11197" s="5">
        <f t="shared" si="349"/>
        <v>-0.76760851965498311</v>
      </c>
    </row>
    <row r="11198" spans="1:9" ht="25" customHeight="1">
      <c r="A11198" s="1"/>
      <c r="B11198" s="1">
        <v>476</v>
      </c>
      <c r="C11198" s="13" t="s">
        <v>50</v>
      </c>
      <c r="D11198" s="4">
        <v>45291</v>
      </c>
      <c r="E11198" s="4">
        <v>45314</v>
      </c>
      <c r="F11198" s="5">
        <v>1.1893013232362026</v>
      </c>
      <c r="G11198" s="5">
        <f>'PG facts'!D57</f>
        <v>-4</v>
      </c>
      <c r="H11198" s="5">
        <f t="shared" si="348"/>
        <v>1.4144376374513825</v>
      </c>
      <c r="I11198" s="5">
        <f t="shared" si="349"/>
        <v>-4.7572052929448105</v>
      </c>
    </row>
    <row r="11199" spans="1:9" ht="25" customHeight="1">
      <c r="A11199" s="1"/>
      <c r="B11199" s="1">
        <v>476</v>
      </c>
      <c r="C11199" s="13" t="s">
        <v>50</v>
      </c>
      <c r="D11199" s="4">
        <v>45382</v>
      </c>
      <c r="E11199" s="4">
        <v>45401</v>
      </c>
      <c r="F11199" s="5">
        <v>2.2255192878338326</v>
      </c>
      <c r="G11199" s="5">
        <f>'PG facts'!D64</f>
        <v>-4</v>
      </c>
      <c r="H11199" s="5">
        <f t="shared" si="348"/>
        <v>4.9529361005204091</v>
      </c>
      <c r="I11199" s="5">
        <f t="shared" si="349"/>
        <v>-8.9020771513353303</v>
      </c>
    </row>
    <row r="11200" spans="1:9" ht="25" customHeight="1">
      <c r="A11200" s="1"/>
      <c r="B11200" s="1">
        <v>476</v>
      </c>
      <c r="C11200" s="13" t="s">
        <v>50</v>
      </c>
      <c r="D11200" s="4">
        <v>45473</v>
      </c>
      <c r="E11200" s="4">
        <v>45503</v>
      </c>
      <c r="F11200" s="5">
        <v>1.3726160091641626</v>
      </c>
      <c r="G11200" s="5">
        <f>'PG facts'!D71</f>
        <v>1</v>
      </c>
      <c r="H11200" s="5">
        <f t="shared" si="348"/>
        <v>1.8840747086137526</v>
      </c>
      <c r="I11200" s="5">
        <f t="shared" si="349"/>
        <v>1.3726160091641626</v>
      </c>
    </row>
    <row r="11201" spans="1:9" ht="25" customHeight="1">
      <c r="A11201" s="1"/>
      <c r="B11201" s="1">
        <v>476</v>
      </c>
      <c r="C11201" s="13" t="s">
        <v>50</v>
      </c>
      <c r="D11201" s="4">
        <v>45565</v>
      </c>
      <c r="E11201" s="4">
        <v>45583</v>
      </c>
      <c r="F11201" s="5">
        <v>2.2805943792830297</v>
      </c>
      <c r="G11201" s="5">
        <f>'PG facts'!D78</f>
        <v>-1</v>
      </c>
      <c r="H11201" s="5">
        <f t="shared" si="348"/>
        <v>5.2011107228173472</v>
      </c>
      <c r="I11201" s="5">
        <f t="shared" si="349"/>
        <v>-2.2805943792830297</v>
      </c>
    </row>
    <row r="11202" spans="1:9" ht="25" customHeight="1">
      <c r="A11202" s="1"/>
      <c r="B11202" s="1">
        <v>476</v>
      </c>
      <c r="C11202" s="13" t="s">
        <v>50</v>
      </c>
      <c r="D11202" s="4">
        <v>45657</v>
      </c>
      <c r="E11202" s="4">
        <v>45679</v>
      </c>
      <c r="F11202" s="5">
        <v>2.6501995362399722</v>
      </c>
      <c r="G11202" s="5">
        <f>'PG facts'!D85</f>
        <v>0</v>
      </c>
      <c r="H11202" s="5">
        <f t="shared" si="348"/>
        <v>7.0235575818865632</v>
      </c>
      <c r="I11202" s="5">
        <f t="shared" si="349"/>
        <v>0</v>
      </c>
    </row>
    <row r="11203" spans="1:9" ht="25" customHeight="1">
      <c r="A11203" s="1"/>
      <c r="B11203" s="1">
        <v>476</v>
      </c>
      <c r="C11203" s="13" t="s">
        <v>50</v>
      </c>
      <c r="D11203" s="4">
        <v>45747</v>
      </c>
      <c r="E11203" s="4">
        <v>45771</v>
      </c>
      <c r="F11203" s="5">
        <v>2.7872397144634409</v>
      </c>
      <c r="G11203" s="5">
        <f>'PG facts'!D92</f>
        <v>-1</v>
      </c>
      <c r="H11203" s="5">
        <f t="shared" si="348"/>
        <v>7.7687052258822433</v>
      </c>
      <c r="I11203" s="5">
        <f t="shared" si="349"/>
        <v>-2.7872397144634409</v>
      </c>
    </row>
    <row r="11204" spans="1:9" ht="25" customHeight="1">
      <c r="A11204" s="1"/>
      <c r="B11204" s="1">
        <v>476</v>
      </c>
      <c r="C11204" s="13" t="s">
        <v>50</v>
      </c>
      <c r="D11204" s="4">
        <v>45838</v>
      </c>
      <c r="E11204" s="4">
        <v>45867</v>
      </c>
      <c r="F11204" s="5">
        <v>3.7498513143808809</v>
      </c>
      <c r="G11204" s="5">
        <f>'PG facts'!D99</f>
        <v>-2</v>
      </c>
      <c r="H11204" s="5">
        <f t="shared" si="348"/>
        <v>14.06138487996402</v>
      </c>
      <c r="I11204" s="5">
        <f t="shared" si="349"/>
        <v>-7.4997026287617619</v>
      </c>
    </row>
    <row r="11205" spans="1:9" ht="25" customHeight="1">
      <c r="A11205" s="1"/>
      <c r="B11205" s="1">
        <v>476</v>
      </c>
      <c r="C11205" s="13" t="s">
        <v>50</v>
      </c>
      <c r="D11205" s="4">
        <v>45930</v>
      </c>
      <c r="E11205" s="4">
        <v>45954</v>
      </c>
      <c r="F11205" s="5">
        <v>3.2332744751814912</v>
      </c>
      <c r="G11205" s="5">
        <f>'PG facts'!D106</f>
        <v>-2</v>
      </c>
      <c r="H11205" s="5">
        <f t="shared" si="348"/>
        <v>10.454063831860148</v>
      </c>
      <c r="I11205" s="5">
        <f t="shared" si="349"/>
        <v>-6.4665489503629825</v>
      </c>
    </row>
    <row r="11206" spans="1:9" ht="25" customHeight="1">
      <c r="A11206" s="1"/>
      <c r="B11206" s="1">
        <v>476</v>
      </c>
      <c r="C11206" s="13" t="s">
        <v>50</v>
      </c>
      <c r="D11206" s="4">
        <v>46022</v>
      </c>
      <c r="E11206" s="4">
        <v>46045</v>
      </c>
      <c r="F11206" s="5">
        <v>2.9967230915401322</v>
      </c>
      <c r="G11206" s="5">
        <f>'PG facts'!D113</f>
        <v>-1</v>
      </c>
      <c r="H11206" s="5">
        <f t="shared" ref="H11206:H11269" si="350">F11206^2</f>
        <v>8.9803492873698474</v>
      </c>
      <c r="I11206" s="5">
        <f t="shared" ref="I11206:I11269" si="351">F11206*G11206</f>
        <v>-2.9967230915401322</v>
      </c>
    </row>
    <row r="11207" spans="1:9" ht="25" customHeight="1">
      <c r="A11207" s="1"/>
      <c r="B11207" s="1">
        <v>476</v>
      </c>
      <c r="C11207" s="13" t="s">
        <v>50</v>
      </c>
      <c r="D11207" s="4">
        <v>46112</v>
      </c>
      <c r="E11207" s="4">
        <v>46136</v>
      </c>
      <c r="F11207" s="5">
        <v>2.1478108850594646</v>
      </c>
      <c r="G11207" s="5">
        <f>'PG facts'!D120</f>
        <v>-2</v>
      </c>
      <c r="H11207" s="5">
        <f t="shared" si="350"/>
        <v>4.6130915979799205</v>
      </c>
      <c r="I11207" s="5">
        <f t="shared" si="351"/>
        <v>-4.2956217701189292</v>
      </c>
    </row>
    <row r="11208" spans="1:9" ht="25" customHeight="1">
      <c r="A11208" s="1"/>
      <c r="B11208" s="1">
        <v>477</v>
      </c>
      <c r="C11208" s="13" t="s">
        <v>47</v>
      </c>
      <c r="D11208" s="4">
        <v>44651</v>
      </c>
      <c r="E11208" s="4">
        <v>44671</v>
      </c>
      <c r="F11208" s="5">
        <v>3.5989104881054779</v>
      </c>
      <c r="G11208" s="5">
        <f>'PG facts'!D8</f>
        <v>8</v>
      </c>
      <c r="H11208" s="5">
        <f t="shared" si="350"/>
        <v>12.952156701395609</v>
      </c>
      <c r="I11208" s="5">
        <f t="shared" si="351"/>
        <v>28.791283904843823</v>
      </c>
    </row>
    <row r="11209" spans="1:9" ht="25" customHeight="1">
      <c r="A11209" s="1"/>
      <c r="B11209" s="1">
        <v>477</v>
      </c>
      <c r="C11209" s="13" t="s">
        <v>47</v>
      </c>
      <c r="D11209" s="4">
        <v>44742</v>
      </c>
      <c r="E11209" s="4">
        <v>44771</v>
      </c>
      <c r="F11209" s="5">
        <v>-3.7966210073037132E-2</v>
      </c>
      <c r="G11209" s="5">
        <f>'PG facts'!D15</f>
        <v>0</v>
      </c>
      <c r="H11209" s="5">
        <f t="shared" si="350"/>
        <v>1.4414331073099862E-3</v>
      </c>
      <c r="I11209" s="5">
        <f t="shared" si="351"/>
        <v>0</v>
      </c>
    </row>
    <row r="11210" spans="1:9" ht="25" customHeight="1">
      <c r="A11210" s="1"/>
      <c r="B11210" s="1">
        <v>477</v>
      </c>
      <c r="C11210" s="13" t="s">
        <v>47</v>
      </c>
      <c r="D11210" s="4">
        <v>44834</v>
      </c>
      <c r="E11210" s="4">
        <v>44853</v>
      </c>
      <c r="F11210" s="5">
        <v>-0.97428175390660288</v>
      </c>
      <c r="G11210" s="5">
        <f>'PG facts'!D22</f>
        <v>-2</v>
      </c>
      <c r="H11210" s="5">
        <f t="shared" si="350"/>
        <v>0.94922493599532631</v>
      </c>
      <c r="I11210" s="5">
        <f t="shared" si="351"/>
        <v>1.9485635078132058</v>
      </c>
    </row>
    <row r="11211" spans="1:9" ht="25" customHeight="1">
      <c r="A11211" s="1"/>
      <c r="B11211" s="1">
        <v>477</v>
      </c>
      <c r="C11211" s="13" t="s">
        <v>47</v>
      </c>
      <c r="D11211" s="4">
        <v>44926</v>
      </c>
      <c r="E11211" s="4">
        <v>44945</v>
      </c>
      <c r="F11211" s="5">
        <v>-1.7083333333333339</v>
      </c>
      <c r="G11211" s="5">
        <f>'PG facts'!D29</f>
        <v>-1</v>
      </c>
      <c r="H11211" s="5">
        <f t="shared" si="350"/>
        <v>2.9184027777777799</v>
      </c>
      <c r="I11211" s="5">
        <f t="shared" si="351"/>
        <v>1.7083333333333339</v>
      </c>
    </row>
    <row r="11212" spans="1:9" ht="25" customHeight="1">
      <c r="A11212" s="1"/>
      <c r="B11212" s="1">
        <v>477</v>
      </c>
      <c r="C11212" s="13" t="s">
        <v>47</v>
      </c>
      <c r="D11212" s="4">
        <v>45016</v>
      </c>
      <c r="E11212" s="4">
        <v>45037</v>
      </c>
      <c r="F11212" s="5">
        <v>-0.51383557261676094</v>
      </c>
      <c r="G11212" s="5">
        <f>'PG facts'!D36</f>
        <v>1</v>
      </c>
      <c r="H11212" s="5">
        <f t="shared" si="350"/>
        <v>0.26402699568639459</v>
      </c>
      <c r="I11212" s="5">
        <f t="shared" si="351"/>
        <v>-0.51383557261676094</v>
      </c>
    </row>
    <row r="11213" spans="1:9" ht="25" customHeight="1">
      <c r="A11213" s="1"/>
      <c r="B11213" s="1">
        <v>477</v>
      </c>
      <c r="C11213" s="13" t="s">
        <v>47</v>
      </c>
      <c r="D11213" s="4">
        <v>45107</v>
      </c>
      <c r="E11213" s="4">
        <v>45135</v>
      </c>
      <c r="F11213" s="5">
        <v>-0.38380425982749156</v>
      </c>
      <c r="G11213" s="5">
        <f>'PG facts'!D43</f>
        <v>-3</v>
      </c>
      <c r="H11213" s="5">
        <f t="shared" si="350"/>
        <v>0.14730570986172864</v>
      </c>
      <c r="I11213" s="5">
        <f t="shared" si="351"/>
        <v>1.1514127794824747</v>
      </c>
    </row>
    <row r="11214" spans="1:9" ht="25" customHeight="1">
      <c r="A11214" s="1"/>
      <c r="B11214" s="1">
        <v>477</v>
      </c>
      <c r="C11214" s="13" t="s">
        <v>47</v>
      </c>
      <c r="D11214" s="4">
        <v>45199</v>
      </c>
      <c r="E11214" s="4">
        <v>45217</v>
      </c>
      <c r="F11214" s="5">
        <v>1.1893013232362026</v>
      </c>
      <c r="G11214" s="5">
        <f>'PG facts'!D50</f>
        <v>2</v>
      </c>
      <c r="H11214" s="5">
        <f t="shared" si="350"/>
        <v>1.4144376374513825</v>
      </c>
      <c r="I11214" s="5">
        <f t="shared" si="351"/>
        <v>2.3786026464724053</v>
      </c>
    </row>
    <row r="11215" spans="1:9" ht="25" customHeight="1">
      <c r="A11215" s="1"/>
      <c r="B11215" s="1">
        <v>477</v>
      </c>
      <c r="C11215" s="13" t="s">
        <v>47</v>
      </c>
      <c r="D11215" s="4">
        <v>45291</v>
      </c>
      <c r="E11215" s="4">
        <v>45314</v>
      </c>
      <c r="F11215" s="5">
        <v>2.2255192878338326</v>
      </c>
      <c r="G11215" s="5">
        <f>'PG facts'!D57</f>
        <v>-4</v>
      </c>
      <c r="H11215" s="5">
        <f t="shared" si="350"/>
        <v>4.9529361005204091</v>
      </c>
      <c r="I11215" s="5">
        <f t="shared" si="351"/>
        <v>-8.9020771513353303</v>
      </c>
    </row>
    <row r="11216" spans="1:9" ht="25" customHeight="1">
      <c r="A11216" s="1"/>
      <c r="B11216" s="1">
        <v>477</v>
      </c>
      <c r="C11216" s="13" t="s">
        <v>47</v>
      </c>
      <c r="D11216" s="4">
        <v>45382</v>
      </c>
      <c r="E11216" s="4">
        <v>45401</v>
      </c>
      <c r="F11216" s="5">
        <v>1.3726160091641626</v>
      </c>
      <c r="G11216" s="5">
        <f>'PG facts'!D64</f>
        <v>-4</v>
      </c>
      <c r="H11216" s="5">
        <f t="shared" si="350"/>
        <v>1.8840747086137526</v>
      </c>
      <c r="I11216" s="5">
        <f t="shared" si="351"/>
        <v>-5.4904640366566504</v>
      </c>
    </row>
    <row r="11217" spans="1:9" ht="25" customHeight="1">
      <c r="A11217" s="1"/>
      <c r="B11217" s="1">
        <v>477</v>
      </c>
      <c r="C11217" s="13" t="s">
        <v>47</v>
      </c>
      <c r="D11217" s="4">
        <v>45473</v>
      </c>
      <c r="E11217" s="4">
        <v>45503</v>
      </c>
      <c r="F11217" s="5">
        <v>2.2805943792830297</v>
      </c>
      <c r="G11217" s="5">
        <f>'PG facts'!D71</f>
        <v>1</v>
      </c>
      <c r="H11217" s="5">
        <f t="shared" si="350"/>
        <v>5.2011107228173472</v>
      </c>
      <c r="I11217" s="5">
        <f t="shared" si="351"/>
        <v>2.2805943792830297</v>
      </c>
    </row>
    <row r="11218" spans="1:9" ht="25" customHeight="1">
      <c r="A11218" s="1"/>
      <c r="B11218" s="1">
        <v>477</v>
      </c>
      <c r="C11218" s="13" t="s">
        <v>47</v>
      </c>
      <c r="D11218" s="4">
        <v>45565</v>
      </c>
      <c r="E11218" s="4">
        <v>45583</v>
      </c>
      <c r="F11218" s="5">
        <v>2.6501995362399722</v>
      </c>
      <c r="G11218" s="5">
        <f>'PG facts'!D78</f>
        <v>-1</v>
      </c>
      <c r="H11218" s="5">
        <f t="shared" si="350"/>
        <v>7.0235575818865632</v>
      </c>
      <c r="I11218" s="5">
        <f t="shared" si="351"/>
        <v>-2.6501995362399722</v>
      </c>
    </row>
    <row r="11219" spans="1:9" ht="25" customHeight="1">
      <c r="A11219" s="1"/>
      <c r="B11219" s="1">
        <v>477</v>
      </c>
      <c r="C11219" s="13" t="s">
        <v>47</v>
      </c>
      <c r="D11219" s="4">
        <v>45657</v>
      </c>
      <c r="E11219" s="4">
        <v>45679</v>
      </c>
      <c r="F11219" s="5">
        <v>2.7872397144634409</v>
      </c>
      <c r="G11219" s="5">
        <f>'PG facts'!D85</f>
        <v>0</v>
      </c>
      <c r="H11219" s="5">
        <f t="shared" si="350"/>
        <v>7.7687052258822433</v>
      </c>
      <c r="I11219" s="5">
        <f t="shared" si="351"/>
        <v>0</v>
      </c>
    </row>
    <row r="11220" spans="1:9" ht="25" customHeight="1">
      <c r="A11220" s="1"/>
      <c r="B11220" s="1">
        <v>477</v>
      </c>
      <c r="C11220" s="13" t="s">
        <v>47</v>
      </c>
      <c r="D11220" s="4">
        <v>45747</v>
      </c>
      <c r="E11220" s="4">
        <v>45771</v>
      </c>
      <c r="F11220" s="5">
        <v>3.7498513143808809</v>
      </c>
      <c r="G11220" s="5">
        <f>'PG facts'!D92</f>
        <v>-1</v>
      </c>
      <c r="H11220" s="5">
        <f t="shared" si="350"/>
        <v>14.06138487996402</v>
      </c>
      <c r="I11220" s="5">
        <f t="shared" si="351"/>
        <v>-3.7498513143808809</v>
      </c>
    </row>
    <row r="11221" spans="1:9" ht="25" customHeight="1">
      <c r="A11221" s="1"/>
      <c r="B11221" s="1">
        <v>477</v>
      </c>
      <c r="C11221" s="13" t="s">
        <v>47</v>
      </c>
      <c r="D11221" s="4">
        <v>45838</v>
      </c>
      <c r="E11221" s="4">
        <v>45867</v>
      </c>
      <c r="F11221" s="5">
        <v>3.2332744751814912</v>
      </c>
      <c r="G11221" s="5">
        <f>'PG facts'!D99</f>
        <v>-2</v>
      </c>
      <c r="H11221" s="5">
        <f t="shared" si="350"/>
        <v>10.454063831860148</v>
      </c>
      <c r="I11221" s="5">
        <f t="shared" si="351"/>
        <v>-6.4665489503629825</v>
      </c>
    </row>
    <row r="11222" spans="1:9" ht="25" customHeight="1">
      <c r="A11222" s="1"/>
      <c r="B11222" s="1">
        <v>477</v>
      </c>
      <c r="C11222" s="13" t="s">
        <v>47</v>
      </c>
      <c r="D11222" s="4">
        <v>45930</v>
      </c>
      <c r="E11222" s="4">
        <v>45954</v>
      </c>
      <c r="F11222" s="5">
        <v>2.9967230915401322</v>
      </c>
      <c r="G11222" s="5">
        <f>'PG facts'!D106</f>
        <v>-2</v>
      </c>
      <c r="H11222" s="5">
        <f t="shared" si="350"/>
        <v>8.9803492873698474</v>
      </c>
      <c r="I11222" s="5">
        <f t="shared" si="351"/>
        <v>-5.9934461830802643</v>
      </c>
    </row>
    <row r="11223" spans="1:9" ht="25" customHeight="1">
      <c r="A11223" s="1"/>
      <c r="B11223" s="1">
        <v>477</v>
      </c>
      <c r="C11223" s="13" t="s">
        <v>47</v>
      </c>
      <c r="D11223" s="4">
        <v>46022</v>
      </c>
      <c r="E11223" s="4">
        <v>46045</v>
      </c>
      <c r="F11223" s="5">
        <v>2.1478108850594646</v>
      </c>
      <c r="G11223" s="5">
        <f>'PG facts'!D113</f>
        <v>-1</v>
      </c>
      <c r="H11223" s="5">
        <f t="shared" si="350"/>
        <v>4.6130915979799205</v>
      </c>
      <c r="I11223" s="5">
        <f t="shared" si="351"/>
        <v>-2.1478108850594646</v>
      </c>
    </row>
    <row r="11224" spans="1:9" ht="25" customHeight="1">
      <c r="A11224" s="1"/>
      <c r="B11224" s="1">
        <v>477</v>
      </c>
      <c r="C11224" s="13" t="s">
        <v>47</v>
      </c>
      <c r="D11224" s="4">
        <v>46112</v>
      </c>
      <c r="E11224" s="4">
        <v>46136</v>
      </c>
      <c r="F11224" s="5">
        <v>1.5477657714465964</v>
      </c>
      <c r="G11224" s="5">
        <f>'PG facts'!D120</f>
        <v>-2</v>
      </c>
      <c r="H11224" s="5">
        <f t="shared" si="350"/>
        <v>2.395578883261678</v>
      </c>
      <c r="I11224" s="5">
        <f t="shared" si="351"/>
        <v>-3.0955315428931929</v>
      </c>
    </row>
    <row r="11225" spans="1:9" ht="25" customHeight="1">
      <c r="A11225" s="1"/>
      <c r="B11225" s="1">
        <v>477</v>
      </c>
      <c r="C11225" s="13" t="s">
        <v>50</v>
      </c>
      <c r="D11225" s="4">
        <v>44742</v>
      </c>
      <c r="E11225" s="4">
        <v>44771</v>
      </c>
      <c r="F11225" s="5">
        <v>3.5989104881054779</v>
      </c>
      <c r="G11225" s="5">
        <f>'PG facts'!D15</f>
        <v>0</v>
      </c>
      <c r="H11225" s="5">
        <f t="shared" si="350"/>
        <v>12.952156701395609</v>
      </c>
      <c r="I11225" s="5">
        <f t="shared" si="351"/>
        <v>0</v>
      </c>
    </row>
    <row r="11226" spans="1:9" ht="25" customHeight="1">
      <c r="A11226" s="1"/>
      <c r="B11226" s="1">
        <v>477</v>
      </c>
      <c r="C11226" s="13" t="s">
        <v>50</v>
      </c>
      <c r="D11226" s="4">
        <v>44834</v>
      </c>
      <c r="E11226" s="4">
        <v>44853</v>
      </c>
      <c r="F11226" s="5">
        <v>-3.7966210073037132E-2</v>
      </c>
      <c r="G11226" s="5">
        <f>'PG facts'!D22</f>
        <v>-2</v>
      </c>
      <c r="H11226" s="5">
        <f t="shared" si="350"/>
        <v>1.4414331073099862E-3</v>
      </c>
      <c r="I11226" s="5">
        <f t="shared" si="351"/>
        <v>7.5932420146074264E-2</v>
      </c>
    </row>
    <row r="11227" spans="1:9" ht="25" customHeight="1">
      <c r="A11227" s="1"/>
      <c r="B11227" s="1">
        <v>477</v>
      </c>
      <c r="C11227" s="13" t="s">
        <v>50</v>
      </c>
      <c r="D11227" s="4">
        <v>44926</v>
      </c>
      <c r="E11227" s="4">
        <v>44945</v>
      </c>
      <c r="F11227" s="5">
        <v>-0.97428175390660288</v>
      </c>
      <c r="G11227" s="5">
        <f>'PG facts'!D29</f>
        <v>-1</v>
      </c>
      <c r="H11227" s="5">
        <f t="shared" si="350"/>
        <v>0.94922493599532631</v>
      </c>
      <c r="I11227" s="5">
        <f t="shared" si="351"/>
        <v>0.97428175390660288</v>
      </c>
    </row>
    <row r="11228" spans="1:9" ht="25" customHeight="1">
      <c r="A11228" s="1"/>
      <c r="B11228" s="1">
        <v>477</v>
      </c>
      <c r="C11228" s="13" t="s">
        <v>50</v>
      </c>
      <c r="D11228" s="4">
        <v>45016</v>
      </c>
      <c r="E11228" s="4">
        <v>45037</v>
      </c>
      <c r="F11228" s="5">
        <v>-1.7083333333333339</v>
      </c>
      <c r="G11228" s="5">
        <f>'PG facts'!D36</f>
        <v>1</v>
      </c>
      <c r="H11228" s="5">
        <f t="shared" si="350"/>
        <v>2.9184027777777799</v>
      </c>
      <c r="I11228" s="5">
        <f t="shared" si="351"/>
        <v>-1.7083333333333339</v>
      </c>
    </row>
    <row r="11229" spans="1:9" ht="25" customHeight="1">
      <c r="A11229" s="1"/>
      <c r="B11229" s="1">
        <v>477</v>
      </c>
      <c r="C11229" s="13" t="s">
        <v>50</v>
      </c>
      <c r="D11229" s="4">
        <v>45107</v>
      </c>
      <c r="E11229" s="4">
        <v>45135</v>
      </c>
      <c r="F11229" s="5">
        <v>-0.51383557261676094</v>
      </c>
      <c r="G11229" s="5">
        <f>'PG facts'!D43</f>
        <v>-3</v>
      </c>
      <c r="H11229" s="5">
        <f t="shared" si="350"/>
        <v>0.26402699568639459</v>
      </c>
      <c r="I11229" s="5">
        <f t="shared" si="351"/>
        <v>1.5415067178502828</v>
      </c>
    </row>
    <row r="11230" spans="1:9" ht="25" customHeight="1">
      <c r="A11230" s="1"/>
      <c r="B11230" s="1">
        <v>477</v>
      </c>
      <c r="C11230" s="13" t="s">
        <v>50</v>
      </c>
      <c r="D11230" s="4">
        <v>45199</v>
      </c>
      <c r="E11230" s="4">
        <v>45217</v>
      </c>
      <c r="F11230" s="5">
        <v>-0.38380425982749156</v>
      </c>
      <c r="G11230" s="5">
        <f>'PG facts'!D50</f>
        <v>2</v>
      </c>
      <c r="H11230" s="5">
        <f t="shared" si="350"/>
        <v>0.14730570986172864</v>
      </c>
      <c r="I11230" s="5">
        <f t="shared" si="351"/>
        <v>-0.76760851965498311</v>
      </c>
    </row>
    <row r="11231" spans="1:9" ht="25" customHeight="1">
      <c r="A11231" s="1"/>
      <c r="B11231" s="1">
        <v>477</v>
      </c>
      <c r="C11231" s="13" t="s">
        <v>50</v>
      </c>
      <c r="D11231" s="4">
        <v>45291</v>
      </c>
      <c r="E11231" s="4">
        <v>45314</v>
      </c>
      <c r="F11231" s="5">
        <v>1.1893013232362026</v>
      </c>
      <c r="G11231" s="5">
        <f>'PG facts'!D57</f>
        <v>-4</v>
      </c>
      <c r="H11231" s="5">
        <f t="shared" si="350"/>
        <v>1.4144376374513825</v>
      </c>
      <c r="I11231" s="5">
        <f t="shared" si="351"/>
        <v>-4.7572052929448105</v>
      </c>
    </row>
    <row r="11232" spans="1:9" ht="25" customHeight="1">
      <c r="A11232" s="1"/>
      <c r="B11232" s="1">
        <v>477</v>
      </c>
      <c r="C11232" s="13" t="s">
        <v>50</v>
      </c>
      <c r="D11232" s="4">
        <v>45382</v>
      </c>
      <c r="E11232" s="4">
        <v>45401</v>
      </c>
      <c r="F11232" s="5">
        <v>2.2255192878338326</v>
      </c>
      <c r="G11232" s="5">
        <f>'PG facts'!D64</f>
        <v>-4</v>
      </c>
      <c r="H11232" s="5">
        <f t="shared" si="350"/>
        <v>4.9529361005204091</v>
      </c>
      <c r="I11232" s="5">
        <f t="shared" si="351"/>
        <v>-8.9020771513353303</v>
      </c>
    </row>
    <row r="11233" spans="1:9" ht="25" customHeight="1">
      <c r="A11233" s="1"/>
      <c r="B11233" s="1">
        <v>477</v>
      </c>
      <c r="C11233" s="13" t="s">
        <v>50</v>
      </c>
      <c r="D11233" s="4">
        <v>45473</v>
      </c>
      <c r="E11233" s="4">
        <v>45503</v>
      </c>
      <c r="F11233" s="5">
        <v>1.3726160091641626</v>
      </c>
      <c r="G11233" s="5">
        <f>'PG facts'!D71</f>
        <v>1</v>
      </c>
      <c r="H11233" s="5">
        <f t="shared" si="350"/>
        <v>1.8840747086137526</v>
      </c>
      <c r="I11233" s="5">
        <f t="shared" si="351"/>
        <v>1.3726160091641626</v>
      </c>
    </row>
    <row r="11234" spans="1:9" ht="25" customHeight="1">
      <c r="A11234" s="1"/>
      <c r="B11234" s="1">
        <v>477</v>
      </c>
      <c r="C11234" s="13" t="s">
        <v>50</v>
      </c>
      <c r="D11234" s="4">
        <v>45565</v>
      </c>
      <c r="E11234" s="4">
        <v>45583</v>
      </c>
      <c r="F11234" s="5">
        <v>2.2805943792830297</v>
      </c>
      <c r="G11234" s="5">
        <f>'PG facts'!D78</f>
        <v>-1</v>
      </c>
      <c r="H11234" s="5">
        <f t="shared" si="350"/>
        <v>5.2011107228173472</v>
      </c>
      <c r="I11234" s="5">
        <f t="shared" si="351"/>
        <v>-2.2805943792830297</v>
      </c>
    </row>
    <row r="11235" spans="1:9" ht="25" customHeight="1">
      <c r="A11235" s="1"/>
      <c r="B11235" s="1">
        <v>477</v>
      </c>
      <c r="C11235" s="13" t="s">
        <v>50</v>
      </c>
      <c r="D11235" s="4">
        <v>45657</v>
      </c>
      <c r="E11235" s="4">
        <v>45679</v>
      </c>
      <c r="F11235" s="5">
        <v>2.6501995362399722</v>
      </c>
      <c r="G11235" s="5">
        <f>'PG facts'!D85</f>
        <v>0</v>
      </c>
      <c r="H11235" s="5">
        <f t="shared" si="350"/>
        <v>7.0235575818865632</v>
      </c>
      <c r="I11235" s="5">
        <f t="shared" si="351"/>
        <v>0</v>
      </c>
    </row>
    <row r="11236" spans="1:9" ht="25" customHeight="1">
      <c r="A11236" s="1"/>
      <c r="B11236" s="1">
        <v>477</v>
      </c>
      <c r="C11236" s="13" t="s">
        <v>50</v>
      </c>
      <c r="D11236" s="4">
        <v>45747</v>
      </c>
      <c r="E11236" s="4">
        <v>45771</v>
      </c>
      <c r="F11236" s="5">
        <v>2.7872397144634409</v>
      </c>
      <c r="G11236" s="5">
        <f>'PG facts'!D92</f>
        <v>-1</v>
      </c>
      <c r="H11236" s="5">
        <f t="shared" si="350"/>
        <v>7.7687052258822433</v>
      </c>
      <c r="I11236" s="5">
        <f t="shared" si="351"/>
        <v>-2.7872397144634409</v>
      </c>
    </row>
    <row r="11237" spans="1:9" ht="25" customHeight="1">
      <c r="A11237" s="1"/>
      <c r="B11237" s="1">
        <v>477</v>
      </c>
      <c r="C11237" s="13" t="s">
        <v>50</v>
      </c>
      <c r="D11237" s="4">
        <v>45838</v>
      </c>
      <c r="E11237" s="4">
        <v>45867</v>
      </c>
      <c r="F11237" s="5">
        <v>3.7498513143808809</v>
      </c>
      <c r="G11237" s="5">
        <f>'PG facts'!D99</f>
        <v>-2</v>
      </c>
      <c r="H11237" s="5">
        <f t="shared" si="350"/>
        <v>14.06138487996402</v>
      </c>
      <c r="I11237" s="5">
        <f t="shared" si="351"/>
        <v>-7.4997026287617619</v>
      </c>
    </row>
    <row r="11238" spans="1:9" ht="25" customHeight="1">
      <c r="A11238" s="1"/>
      <c r="B11238" s="1">
        <v>477</v>
      </c>
      <c r="C11238" s="13" t="s">
        <v>50</v>
      </c>
      <c r="D11238" s="4">
        <v>45930</v>
      </c>
      <c r="E11238" s="4">
        <v>45954</v>
      </c>
      <c r="F11238" s="5">
        <v>3.2332744751814912</v>
      </c>
      <c r="G11238" s="5">
        <f>'PG facts'!D106</f>
        <v>-2</v>
      </c>
      <c r="H11238" s="5">
        <f t="shared" si="350"/>
        <v>10.454063831860148</v>
      </c>
      <c r="I11238" s="5">
        <f t="shared" si="351"/>
        <v>-6.4665489503629825</v>
      </c>
    </row>
    <row r="11239" spans="1:9" ht="25" customHeight="1">
      <c r="A11239" s="1"/>
      <c r="B11239" s="1">
        <v>477</v>
      </c>
      <c r="C11239" s="13" t="s">
        <v>50</v>
      </c>
      <c r="D11239" s="4">
        <v>46022</v>
      </c>
      <c r="E11239" s="4">
        <v>46045</v>
      </c>
      <c r="F11239" s="5">
        <v>2.9967230915401322</v>
      </c>
      <c r="G11239" s="5">
        <f>'PG facts'!D113</f>
        <v>-1</v>
      </c>
      <c r="H11239" s="5">
        <f t="shared" si="350"/>
        <v>8.9803492873698474</v>
      </c>
      <c r="I11239" s="5">
        <f t="shared" si="351"/>
        <v>-2.9967230915401322</v>
      </c>
    </row>
    <row r="11240" spans="1:9" ht="25" customHeight="1">
      <c r="A11240" s="1"/>
      <c r="B11240" s="1">
        <v>477</v>
      </c>
      <c r="C11240" s="13" t="s">
        <v>50</v>
      </c>
      <c r="D11240" s="4">
        <v>46112</v>
      </c>
      <c r="E11240" s="4">
        <v>46136</v>
      </c>
      <c r="F11240" s="5">
        <v>2.1478108850594646</v>
      </c>
      <c r="G11240" s="5">
        <f>'PG facts'!D120</f>
        <v>-2</v>
      </c>
      <c r="H11240" s="5">
        <f t="shared" si="350"/>
        <v>4.6130915979799205</v>
      </c>
      <c r="I11240" s="5">
        <f t="shared" si="351"/>
        <v>-4.2956217701189292</v>
      </c>
    </row>
    <row r="11241" spans="1:9" ht="25" customHeight="1">
      <c r="A11241" s="1"/>
      <c r="B11241" s="1">
        <v>478</v>
      </c>
      <c r="C11241" s="13" t="s">
        <v>47</v>
      </c>
      <c r="D11241" s="4">
        <v>44651</v>
      </c>
      <c r="E11241" s="4">
        <v>44671</v>
      </c>
      <c r="F11241" s="5">
        <v>3.5989104881054779</v>
      </c>
      <c r="G11241" s="5">
        <f>'PG facts'!D8</f>
        <v>8</v>
      </c>
      <c r="H11241" s="5">
        <f t="shared" si="350"/>
        <v>12.952156701395609</v>
      </c>
      <c r="I11241" s="5">
        <f t="shared" si="351"/>
        <v>28.791283904843823</v>
      </c>
    </row>
    <row r="11242" spans="1:9" ht="25" customHeight="1">
      <c r="A11242" s="1"/>
      <c r="B11242" s="1">
        <v>478</v>
      </c>
      <c r="C11242" s="13" t="s">
        <v>47</v>
      </c>
      <c r="D11242" s="4">
        <v>44742</v>
      </c>
      <c r="E11242" s="4">
        <v>44771</v>
      </c>
      <c r="F11242" s="5">
        <v>-3.7966210073037132E-2</v>
      </c>
      <c r="G11242" s="5">
        <f>'PG facts'!D15</f>
        <v>0</v>
      </c>
      <c r="H11242" s="5">
        <f t="shared" si="350"/>
        <v>1.4414331073099862E-3</v>
      </c>
      <c r="I11242" s="5">
        <f t="shared" si="351"/>
        <v>0</v>
      </c>
    </row>
    <row r="11243" spans="1:9" ht="25" customHeight="1">
      <c r="A11243" s="1"/>
      <c r="B11243" s="1">
        <v>478</v>
      </c>
      <c r="C11243" s="13" t="s">
        <v>47</v>
      </c>
      <c r="D11243" s="4">
        <v>44834</v>
      </c>
      <c r="E11243" s="4">
        <v>44853</v>
      </c>
      <c r="F11243" s="5">
        <v>-0.97428175390660288</v>
      </c>
      <c r="G11243" s="5">
        <f>'PG facts'!D22</f>
        <v>-2</v>
      </c>
      <c r="H11243" s="5">
        <f t="shared" si="350"/>
        <v>0.94922493599532631</v>
      </c>
      <c r="I11243" s="5">
        <f t="shared" si="351"/>
        <v>1.9485635078132058</v>
      </c>
    </row>
    <row r="11244" spans="1:9" ht="25" customHeight="1">
      <c r="A11244" s="1"/>
      <c r="B11244" s="1">
        <v>478</v>
      </c>
      <c r="C11244" s="13" t="s">
        <v>47</v>
      </c>
      <c r="D11244" s="4">
        <v>44926</v>
      </c>
      <c r="E11244" s="4">
        <v>44945</v>
      </c>
      <c r="F11244" s="5">
        <v>-1.7083333333333339</v>
      </c>
      <c r="G11244" s="5">
        <f>'PG facts'!D29</f>
        <v>-1</v>
      </c>
      <c r="H11244" s="5">
        <f t="shared" si="350"/>
        <v>2.9184027777777799</v>
      </c>
      <c r="I11244" s="5">
        <f t="shared" si="351"/>
        <v>1.7083333333333339</v>
      </c>
    </row>
    <row r="11245" spans="1:9" ht="25" customHeight="1">
      <c r="A11245" s="1"/>
      <c r="B11245" s="1">
        <v>478</v>
      </c>
      <c r="C11245" s="13" t="s">
        <v>47</v>
      </c>
      <c r="D11245" s="4">
        <v>45016</v>
      </c>
      <c r="E11245" s="4">
        <v>45037</v>
      </c>
      <c r="F11245" s="5">
        <v>-0.51383557261676094</v>
      </c>
      <c r="G11245" s="5">
        <f>'PG facts'!D36</f>
        <v>1</v>
      </c>
      <c r="H11245" s="5">
        <f t="shared" si="350"/>
        <v>0.26402699568639459</v>
      </c>
      <c r="I11245" s="5">
        <f t="shared" si="351"/>
        <v>-0.51383557261676094</v>
      </c>
    </row>
    <row r="11246" spans="1:9" ht="25" customHeight="1">
      <c r="A11246" s="1"/>
      <c r="B11246" s="1">
        <v>478</v>
      </c>
      <c r="C11246" s="13" t="s">
        <v>47</v>
      </c>
      <c r="D11246" s="4">
        <v>45107</v>
      </c>
      <c r="E11246" s="4">
        <v>45135</v>
      </c>
      <c r="F11246" s="5">
        <v>-0.38380425982749156</v>
      </c>
      <c r="G11246" s="5">
        <f>'PG facts'!D43</f>
        <v>-3</v>
      </c>
      <c r="H11246" s="5">
        <f t="shared" si="350"/>
        <v>0.14730570986172864</v>
      </c>
      <c r="I11246" s="5">
        <f t="shared" si="351"/>
        <v>1.1514127794824747</v>
      </c>
    </row>
    <row r="11247" spans="1:9" ht="25" customHeight="1">
      <c r="A11247" s="1"/>
      <c r="B11247" s="1">
        <v>478</v>
      </c>
      <c r="C11247" s="13" t="s">
        <v>47</v>
      </c>
      <c r="D11247" s="4">
        <v>45199</v>
      </c>
      <c r="E11247" s="4">
        <v>45217</v>
      </c>
      <c r="F11247" s="5">
        <v>1.1893013232362026</v>
      </c>
      <c r="G11247" s="5">
        <f>'PG facts'!D50</f>
        <v>2</v>
      </c>
      <c r="H11247" s="5">
        <f t="shared" si="350"/>
        <v>1.4144376374513825</v>
      </c>
      <c r="I11247" s="5">
        <f t="shared" si="351"/>
        <v>2.3786026464724053</v>
      </c>
    </row>
    <row r="11248" spans="1:9" ht="25" customHeight="1">
      <c r="A11248" s="1"/>
      <c r="B11248" s="1">
        <v>478</v>
      </c>
      <c r="C11248" s="13" t="s">
        <v>47</v>
      </c>
      <c r="D11248" s="4">
        <v>45291</v>
      </c>
      <c r="E11248" s="4">
        <v>45314</v>
      </c>
      <c r="F11248" s="5">
        <v>2.2255192878338326</v>
      </c>
      <c r="G11248" s="5">
        <f>'PG facts'!D57</f>
        <v>-4</v>
      </c>
      <c r="H11248" s="5">
        <f t="shared" si="350"/>
        <v>4.9529361005204091</v>
      </c>
      <c r="I11248" s="5">
        <f t="shared" si="351"/>
        <v>-8.9020771513353303</v>
      </c>
    </row>
    <row r="11249" spans="1:9" ht="25" customHeight="1">
      <c r="A11249" s="1"/>
      <c r="B11249" s="1">
        <v>478</v>
      </c>
      <c r="C11249" s="13" t="s">
        <v>47</v>
      </c>
      <c r="D11249" s="4">
        <v>45382</v>
      </c>
      <c r="E11249" s="4">
        <v>45401</v>
      </c>
      <c r="F11249" s="5">
        <v>1.3726160091641626</v>
      </c>
      <c r="G11249" s="5">
        <f>'PG facts'!D64</f>
        <v>-4</v>
      </c>
      <c r="H11249" s="5">
        <f t="shared" si="350"/>
        <v>1.8840747086137526</v>
      </c>
      <c r="I11249" s="5">
        <f t="shared" si="351"/>
        <v>-5.4904640366566504</v>
      </c>
    </row>
    <row r="11250" spans="1:9" ht="25" customHeight="1">
      <c r="A11250" s="1"/>
      <c r="B11250" s="1">
        <v>478</v>
      </c>
      <c r="C11250" s="13" t="s">
        <v>47</v>
      </c>
      <c r="D11250" s="4">
        <v>45473</v>
      </c>
      <c r="E11250" s="4">
        <v>45503</v>
      </c>
      <c r="F11250" s="5">
        <v>2.2805943792830297</v>
      </c>
      <c r="G11250" s="5">
        <f>'PG facts'!D71</f>
        <v>1</v>
      </c>
      <c r="H11250" s="5">
        <f t="shared" si="350"/>
        <v>5.2011107228173472</v>
      </c>
      <c r="I11250" s="5">
        <f t="shared" si="351"/>
        <v>2.2805943792830297</v>
      </c>
    </row>
    <row r="11251" spans="1:9" ht="25" customHeight="1">
      <c r="A11251" s="1"/>
      <c r="B11251" s="1">
        <v>478</v>
      </c>
      <c r="C11251" s="13" t="s">
        <v>47</v>
      </c>
      <c r="D11251" s="4">
        <v>45565</v>
      </c>
      <c r="E11251" s="4">
        <v>45583</v>
      </c>
      <c r="F11251" s="5">
        <v>2.6501995362399722</v>
      </c>
      <c r="G11251" s="5">
        <f>'PG facts'!D78</f>
        <v>-1</v>
      </c>
      <c r="H11251" s="5">
        <f t="shared" si="350"/>
        <v>7.0235575818865632</v>
      </c>
      <c r="I11251" s="5">
        <f t="shared" si="351"/>
        <v>-2.6501995362399722</v>
      </c>
    </row>
    <row r="11252" spans="1:9" ht="25" customHeight="1">
      <c r="A11252" s="1"/>
      <c r="B11252" s="1">
        <v>478</v>
      </c>
      <c r="C11252" s="13" t="s">
        <v>47</v>
      </c>
      <c r="D11252" s="4">
        <v>45657</v>
      </c>
      <c r="E11252" s="4">
        <v>45679</v>
      </c>
      <c r="F11252" s="5">
        <v>2.7872397144634409</v>
      </c>
      <c r="G11252" s="5">
        <f>'PG facts'!D85</f>
        <v>0</v>
      </c>
      <c r="H11252" s="5">
        <f t="shared" si="350"/>
        <v>7.7687052258822433</v>
      </c>
      <c r="I11252" s="5">
        <f t="shared" si="351"/>
        <v>0</v>
      </c>
    </row>
    <row r="11253" spans="1:9" ht="25" customHeight="1">
      <c r="A11253" s="1"/>
      <c r="B11253" s="1">
        <v>478</v>
      </c>
      <c r="C11253" s="13" t="s">
        <v>47</v>
      </c>
      <c r="D11253" s="4">
        <v>45747</v>
      </c>
      <c r="E11253" s="4">
        <v>45771</v>
      </c>
      <c r="F11253" s="5">
        <v>3.7498513143808809</v>
      </c>
      <c r="G11253" s="5">
        <f>'PG facts'!D92</f>
        <v>-1</v>
      </c>
      <c r="H11253" s="5">
        <f t="shared" si="350"/>
        <v>14.06138487996402</v>
      </c>
      <c r="I11253" s="5">
        <f t="shared" si="351"/>
        <v>-3.7498513143808809</v>
      </c>
    </row>
    <row r="11254" spans="1:9" ht="25" customHeight="1">
      <c r="A11254" s="1"/>
      <c r="B11254" s="1">
        <v>478</v>
      </c>
      <c r="C11254" s="13" t="s">
        <v>47</v>
      </c>
      <c r="D11254" s="4">
        <v>45838</v>
      </c>
      <c r="E11254" s="4">
        <v>45867</v>
      </c>
      <c r="F11254" s="5">
        <v>3.2332744751814912</v>
      </c>
      <c r="G11254" s="5">
        <f>'PG facts'!D99</f>
        <v>-2</v>
      </c>
      <c r="H11254" s="5">
        <f t="shared" si="350"/>
        <v>10.454063831860148</v>
      </c>
      <c r="I11254" s="5">
        <f t="shared" si="351"/>
        <v>-6.4665489503629825</v>
      </c>
    </row>
    <row r="11255" spans="1:9" ht="25" customHeight="1">
      <c r="A11255" s="1"/>
      <c r="B11255" s="1">
        <v>478</v>
      </c>
      <c r="C11255" s="13" t="s">
        <v>47</v>
      </c>
      <c r="D11255" s="4">
        <v>45930</v>
      </c>
      <c r="E11255" s="4">
        <v>45954</v>
      </c>
      <c r="F11255" s="5">
        <v>2.9967230915401322</v>
      </c>
      <c r="G11255" s="5">
        <f>'PG facts'!D106</f>
        <v>-2</v>
      </c>
      <c r="H11255" s="5">
        <f t="shared" si="350"/>
        <v>8.9803492873698474</v>
      </c>
      <c r="I11255" s="5">
        <f t="shared" si="351"/>
        <v>-5.9934461830802643</v>
      </c>
    </row>
    <row r="11256" spans="1:9" ht="25" customHeight="1">
      <c r="A11256" s="1"/>
      <c r="B11256" s="1">
        <v>478</v>
      </c>
      <c r="C11256" s="13" t="s">
        <v>47</v>
      </c>
      <c r="D11256" s="4">
        <v>46022</v>
      </c>
      <c r="E11256" s="4">
        <v>46045</v>
      </c>
      <c r="F11256" s="5">
        <v>2.1478108850594646</v>
      </c>
      <c r="G11256" s="5">
        <f>'PG facts'!D113</f>
        <v>-1</v>
      </c>
      <c r="H11256" s="5">
        <f t="shared" si="350"/>
        <v>4.6130915979799205</v>
      </c>
      <c r="I11256" s="5">
        <f t="shared" si="351"/>
        <v>-2.1478108850594646</v>
      </c>
    </row>
    <row r="11257" spans="1:9" ht="25" customHeight="1">
      <c r="A11257" s="1"/>
      <c r="B11257" s="1">
        <v>478</v>
      </c>
      <c r="C11257" s="13" t="s">
        <v>47</v>
      </c>
      <c r="D11257" s="4">
        <v>46112</v>
      </c>
      <c r="E11257" s="4">
        <v>46136</v>
      </c>
      <c r="F11257" s="5">
        <v>1.5477657714465964</v>
      </c>
      <c r="G11257" s="5">
        <f>'PG facts'!D120</f>
        <v>-2</v>
      </c>
      <c r="H11257" s="5">
        <f t="shared" si="350"/>
        <v>2.395578883261678</v>
      </c>
      <c r="I11257" s="5">
        <f t="shared" si="351"/>
        <v>-3.0955315428931929</v>
      </c>
    </row>
    <row r="11258" spans="1:9" ht="25" customHeight="1">
      <c r="A11258" s="1"/>
      <c r="B11258" s="1">
        <v>478</v>
      </c>
      <c r="C11258" s="13" t="s">
        <v>50</v>
      </c>
      <c r="D11258" s="4">
        <v>44742</v>
      </c>
      <c r="E11258" s="4">
        <v>44771</v>
      </c>
      <c r="F11258" s="5">
        <v>3.5989104881054779</v>
      </c>
      <c r="G11258" s="5">
        <f>'PG facts'!D15</f>
        <v>0</v>
      </c>
      <c r="H11258" s="5">
        <f t="shared" si="350"/>
        <v>12.952156701395609</v>
      </c>
      <c r="I11258" s="5">
        <f t="shared" si="351"/>
        <v>0</v>
      </c>
    </row>
    <row r="11259" spans="1:9" ht="25" customHeight="1">
      <c r="A11259" s="1"/>
      <c r="B11259" s="1">
        <v>478</v>
      </c>
      <c r="C11259" s="13" t="s">
        <v>50</v>
      </c>
      <c r="D11259" s="4">
        <v>44834</v>
      </c>
      <c r="E11259" s="4">
        <v>44853</v>
      </c>
      <c r="F11259" s="5">
        <v>-3.7966210073037132E-2</v>
      </c>
      <c r="G11259" s="5">
        <f>'PG facts'!D22</f>
        <v>-2</v>
      </c>
      <c r="H11259" s="5">
        <f t="shared" si="350"/>
        <v>1.4414331073099862E-3</v>
      </c>
      <c r="I11259" s="5">
        <f t="shared" si="351"/>
        <v>7.5932420146074264E-2</v>
      </c>
    </row>
    <row r="11260" spans="1:9" ht="25" customHeight="1">
      <c r="A11260" s="1"/>
      <c r="B11260" s="1">
        <v>478</v>
      </c>
      <c r="C11260" s="13" t="s">
        <v>50</v>
      </c>
      <c r="D11260" s="4">
        <v>44926</v>
      </c>
      <c r="E11260" s="4">
        <v>44945</v>
      </c>
      <c r="F11260" s="5">
        <v>-0.97428175390660288</v>
      </c>
      <c r="G11260" s="5">
        <f>'PG facts'!D29</f>
        <v>-1</v>
      </c>
      <c r="H11260" s="5">
        <f t="shared" si="350"/>
        <v>0.94922493599532631</v>
      </c>
      <c r="I11260" s="5">
        <f t="shared" si="351"/>
        <v>0.97428175390660288</v>
      </c>
    </row>
    <row r="11261" spans="1:9" ht="25" customHeight="1">
      <c r="A11261" s="1"/>
      <c r="B11261" s="1">
        <v>478</v>
      </c>
      <c r="C11261" s="13" t="s">
        <v>50</v>
      </c>
      <c r="D11261" s="4">
        <v>45016</v>
      </c>
      <c r="E11261" s="4">
        <v>45037</v>
      </c>
      <c r="F11261" s="5">
        <v>-1.7083333333333339</v>
      </c>
      <c r="G11261" s="5">
        <f>'PG facts'!D36</f>
        <v>1</v>
      </c>
      <c r="H11261" s="5">
        <f t="shared" si="350"/>
        <v>2.9184027777777799</v>
      </c>
      <c r="I11261" s="5">
        <f t="shared" si="351"/>
        <v>-1.7083333333333339</v>
      </c>
    </row>
    <row r="11262" spans="1:9" ht="25" customHeight="1">
      <c r="A11262" s="1"/>
      <c r="B11262" s="1">
        <v>478</v>
      </c>
      <c r="C11262" s="13" t="s">
        <v>50</v>
      </c>
      <c r="D11262" s="4">
        <v>45107</v>
      </c>
      <c r="E11262" s="4">
        <v>45135</v>
      </c>
      <c r="F11262" s="5">
        <v>-0.51383557261676094</v>
      </c>
      <c r="G11262" s="5">
        <f>'PG facts'!D43</f>
        <v>-3</v>
      </c>
      <c r="H11262" s="5">
        <f t="shared" si="350"/>
        <v>0.26402699568639459</v>
      </c>
      <c r="I11262" s="5">
        <f t="shared" si="351"/>
        <v>1.5415067178502828</v>
      </c>
    </row>
    <row r="11263" spans="1:9" ht="25" customHeight="1">
      <c r="A11263" s="1"/>
      <c r="B11263" s="1">
        <v>478</v>
      </c>
      <c r="C11263" s="13" t="s">
        <v>50</v>
      </c>
      <c r="D11263" s="4">
        <v>45199</v>
      </c>
      <c r="E11263" s="4">
        <v>45217</v>
      </c>
      <c r="F11263" s="5">
        <v>-0.38380425982749156</v>
      </c>
      <c r="G11263" s="5">
        <f>'PG facts'!D50</f>
        <v>2</v>
      </c>
      <c r="H11263" s="5">
        <f t="shared" si="350"/>
        <v>0.14730570986172864</v>
      </c>
      <c r="I11263" s="5">
        <f t="shared" si="351"/>
        <v>-0.76760851965498311</v>
      </c>
    </row>
    <row r="11264" spans="1:9" ht="25" customHeight="1">
      <c r="A11264" s="1"/>
      <c r="B11264" s="1">
        <v>478</v>
      </c>
      <c r="C11264" s="13" t="s">
        <v>50</v>
      </c>
      <c r="D11264" s="4">
        <v>45291</v>
      </c>
      <c r="E11264" s="4">
        <v>45314</v>
      </c>
      <c r="F11264" s="5">
        <v>1.1893013232362026</v>
      </c>
      <c r="G11264" s="5">
        <f>'PG facts'!D57</f>
        <v>-4</v>
      </c>
      <c r="H11264" s="5">
        <f t="shared" si="350"/>
        <v>1.4144376374513825</v>
      </c>
      <c r="I11264" s="5">
        <f t="shared" si="351"/>
        <v>-4.7572052929448105</v>
      </c>
    </row>
    <row r="11265" spans="1:9" ht="25" customHeight="1">
      <c r="A11265" s="1"/>
      <c r="B11265" s="1">
        <v>478</v>
      </c>
      <c r="C11265" s="13" t="s">
        <v>50</v>
      </c>
      <c r="D11265" s="4">
        <v>45382</v>
      </c>
      <c r="E11265" s="4">
        <v>45401</v>
      </c>
      <c r="F11265" s="5">
        <v>2.2255192878338326</v>
      </c>
      <c r="G11265" s="5">
        <f>'PG facts'!D64</f>
        <v>-4</v>
      </c>
      <c r="H11265" s="5">
        <f t="shared" si="350"/>
        <v>4.9529361005204091</v>
      </c>
      <c r="I11265" s="5">
        <f t="shared" si="351"/>
        <v>-8.9020771513353303</v>
      </c>
    </row>
    <row r="11266" spans="1:9" ht="25" customHeight="1">
      <c r="A11266" s="1"/>
      <c r="B11266" s="1">
        <v>478</v>
      </c>
      <c r="C11266" s="13" t="s">
        <v>50</v>
      </c>
      <c r="D11266" s="4">
        <v>45473</v>
      </c>
      <c r="E11266" s="4">
        <v>45503</v>
      </c>
      <c r="F11266" s="5">
        <v>1.3726160091641626</v>
      </c>
      <c r="G11266" s="5">
        <f>'PG facts'!D71</f>
        <v>1</v>
      </c>
      <c r="H11266" s="5">
        <f t="shared" si="350"/>
        <v>1.8840747086137526</v>
      </c>
      <c r="I11266" s="5">
        <f t="shared" si="351"/>
        <v>1.3726160091641626</v>
      </c>
    </row>
    <row r="11267" spans="1:9" ht="25" customHeight="1">
      <c r="A11267" s="1"/>
      <c r="B11267" s="1">
        <v>478</v>
      </c>
      <c r="C11267" s="13" t="s">
        <v>50</v>
      </c>
      <c r="D11267" s="4">
        <v>45565</v>
      </c>
      <c r="E11267" s="4">
        <v>45583</v>
      </c>
      <c r="F11267" s="5">
        <v>2.2805943792830297</v>
      </c>
      <c r="G11267" s="5">
        <f>'PG facts'!D78</f>
        <v>-1</v>
      </c>
      <c r="H11267" s="5">
        <f t="shared" si="350"/>
        <v>5.2011107228173472</v>
      </c>
      <c r="I11267" s="5">
        <f t="shared" si="351"/>
        <v>-2.2805943792830297</v>
      </c>
    </row>
    <row r="11268" spans="1:9" ht="25" customHeight="1">
      <c r="A11268" s="1"/>
      <c r="B11268" s="1">
        <v>478</v>
      </c>
      <c r="C11268" s="13" t="s">
        <v>50</v>
      </c>
      <c r="D11268" s="4">
        <v>45657</v>
      </c>
      <c r="E11268" s="4">
        <v>45679</v>
      </c>
      <c r="F11268" s="5">
        <v>2.6501995362399722</v>
      </c>
      <c r="G11268" s="5">
        <f>'PG facts'!D85</f>
        <v>0</v>
      </c>
      <c r="H11268" s="5">
        <f t="shared" si="350"/>
        <v>7.0235575818865632</v>
      </c>
      <c r="I11268" s="5">
        <f t="shared" si="351"/>
        <v>0</v>
      </c>
    </row>
    <row r="11269" spans="1:9" ht="25" customHeight="1">
      <c r="A11269" s="1"/>
      <c r="B11269" s="1">
        <v>478</v>
      </c>
      <c r="C11269" s="13" t="s">
        <v>50</v>
      </c>
      <c r="D11269" s="4">
        <v>45747</v>
      </c>
      <c r="E11269" s="4">
        <v>45771</v>
      </c>
      <c r="F11269" s="5">
        <v>2.7872397144634409</v>
      </c>
      <c r="G11269" s="5">
        <f>'PG facts'!D92</f>
        <v>-1</v>
      </c>
      <c r="H11269" s="5">
        <f t="shared" si="350"/>
        <v>7.7687052258822433</v>
      </c>
      <c r="I11269" s="5">
        <f t="shared" si="351"/>
        <v>-2.7872397144634409</v>
      </c>
    </row>
    <row r="11270" spans="1:9" ht="25" customHeight="1">
      <c r="A11270" s="1"/>
      <c r="B11270" s="1">
        <v>478</v>
      </c>
      <c r="C11270" s="13" t="s">
        <v>50</v>
      </c>
      <c r="D11270" s="4">
        <v>45838</v>
      </c>
      <c r="E11270" s="4">
        <v>45867</v>
      </c>
      <c r="F11270" s="5">
        <v>3.7498513143808809</v>
      </c>
      <c r="G11270" s="5">
        <f>'PG facts'!D99</f>
        <v>-2</v>
      </c>
      <c r="H11270" s="5">
        <f t="shared" ref="H11270:H11333" si="352">F11270^2</f>
        <v>14.06138487996402</v>
      </c>
      <c r="I11270" s="5">
        <f t="shared" ref="I11270:I11333" si="353">F11270*G11270</f>
        <v>-7.4997026287617619</v>
      </c>
    </row>
    <row r="11271" spans="1:9" ht="25" customHeight="1">
      <c r="A11271" s="1"/>
      <c r="B11271" s="1">
        <v>478</v>
      </c>
      <c r="C11271" s="13" t="s">
        <v>50</v>
      </c>
      <c r="D11271" s="4">
        <v>45930</v>
      </c>
      <c r="E11271" s="4">
        <v>45954</v>
      </c>
      <c r="F11271" s="5">
        <v>3.2332744751814912</v>
      </c>
      <c r="G11271" s="5">
        <f>'PG facts'!D106</f>
        <v>-2</v>
      </c>
      <c r="H11271" s="5">
        <f t="shared" si="352"/>
        <v>10.454063831860148</v>
      </c>
      <c r="I11271" s="5">
        <f t="shared" si="353"/>
        <v>-6.4665489503629825</v>
      </c>
    </row>
    <row r="11272" spans="1:9" ht="25" customHeight="1">
      <c r="A11272" s="1"/>
      <c r="B11272" s="1">
        <v>478</v>
      </c>
      <c r="C11272" s="13" t="s">
        <v>50</v>
      </c>
      <c r="D11272" s="4">
        <v>46022</v>
      </c>
      <c r="E11272" s="4">
        <v>46045</v>
      </c>
      <c r="F11272" s="5">
        <v>2.9967230915401322</v>
      </c>
      <c r="G11272" s="5">
        <f>'PG facts'!D113</f>
        <v>-1</v>
      </c>
      <c r="H11272" s="5">
        <f t="shared" si="352"/>
        <v>8.9803492873698474</v>
      </c>
      <c r="I11272" s="5">
        <f t="shared" si="353"/>
        <v>-2.9967230915401322</v>
      </c>
    </row>
    <row r="11273" spans="1:9" ht="25" customHeight="1">
      <c r="A11273" s="1"/>
      <c r="B11273" s="1">
        <v>478</v>
      </c>
      <c r="C11273" s="13" t="s">
        <v>50</v>
      </c>
      <c r="D11273" s="4">
        <v>46112</v>
      </c>
      <c r="E11273" s="4">
        <v>46136</v>
      </c>
      <c r="F11273" s="5">
        <v>2.1478108850594646</v>
      </c>
      <c r="G11273" s="5">
        <f>'PG facts'!D120</f>
        <v>-2</v>
      </c>
      <c r="H11273" s="5">
        <f t="shared" si="352"/>
        <v>4.6130915979799205</v>
      </c>
      <c r="I11273" s="5">
        <f t="shared" si="353"/>
        <v>-4.2956217701189292</v>
      </c>
    </row>
    <row r="11274" spans="1:9" ht="25" customHeight="1">
      <c r="A11274" s="1"/>
      <c r="B11274" s="1">
        <v>479</v>
      </c>
      <c r="C11274" s="13" t="s">
        <v>47</v>
      </c>
      <c r="D11274" s="4">
        <v>44651</v>
      </c>
      <c r="E11274" s="4">
        <v>44671</v>
      </c>
      <c r="F11274" s="5">
        <v>3.5989104881054779</v>
      </c>
      <c r="G11274" s="5">
        <f>'PG facts'!D9</f>
        <v>5</v>
      </c>
      <c r="H11274" s="5">
        <f t="shared" si="352"/>
        <v>12.952156701395609</v>
      </c>
      <c r="I11274" s="5">
        <f t="shared" si="353"/>
        <v>17.994552440527389</v>
      </c>
    </row>
    <row r="11275" spans="1:9" ht="25" customHeight="1">
      <c r="A11275" s="1"/>
      <c r="B11275" s="1">
        <v>479</v>
      </c>
      <c r="C11275" s="13" t="s">
        <v>47</v>
      </c>
      <c r="D11275" s="4">
        <v>44742</v>
      </c>
      <c r="E11275" s="4">
        <v>44771</v>
      </c>
      <c r="F11275" s="5">
        <v>-3.7966210073037132E-2</v>
      </c>
      <c r="G11275" s="5">
        <f>'PG facts'!D16</f>
        <v>-1</v>
      </c>
      <c r="H11275" s="5">
        <f t="shared" si="352"/>
        <v>1.4414331073099862E-3</v>
      </c>
      <c r="I11275" s="5">
        <f t="shared" si="353"/>
        <v>3.7966210073037132E-2</v>
      </c>
    </row>
    <row r="11276" spans="1:9" ht="25" customHeight="1">
      <c r="A11276" s="1"/>
      <c r="B11276" s="1">
        <v>479</v>
      </c>
      <c r="C11276" s="13" t="s">
        <v>47</v>
      </c>
      <c r="D11276" s="4">
        <v>44834</v>
      </c>
      <c r="E11276" s="4">
        <v>44853</v>
      </c>
      <c r="F11276" s="5">
        <v>-0.97428175390660288</v>
      </c>
      <c r="G11276" s="5">
        <f>'PG facts'!D23</f>
        <v>-4</v>
      </c>
      <c r="H11276" s="5">
        <f t="shared" si="352"/>
        <v>0.94922493599532631</v>
      </c>
      <c r="I11276" s="5">
        <f t="shared" si="353"/>
        <v>3.8971270156264115</v>
      </c>
    </row>
    <row r="11277" spans="1:9" ht="25" customHeight="1">
      <c r="A11277" s="1"/>
      <c r="B11277" s="1">
        <v>479</v>
      </c>
      <c r="C11277" s="13" t="s">
        <v>47</v>
      </c>
      <c r="D11277" s="4">
        <v>44926</v>
      </c>
      <c r="E11277" s="4">
        <v>44945</v>
      </c>
      <c r="F11277" s="5">
        <v>-1.7083333333333339</v>
      </c>
      <c r="G11277" s="5">
        <f>'PG facts'!D30</f>
        <v>-7</v>
      </c>
      <c r="H11277" s="5">
        <f t="shared" si="352"/>
        <v>2.9184027777777799</v>
      </c>
      <c r="I11277" s="5">
        <f t="shared" si="353"/>
        <v>11.958333333333337</v>
      </c>
    </row>
    <row r="11278" spans="1:9" ht="25" customHeight="1">
      <c r="A11278" s="1"/>
      <c r="B11278" s="1">
        <v>479</v>
      </c>
      <c r="C11278" s="13" t="s">
        <v>47</v>
      </c>
      <c r="D11278" s="4">
        <v>45016</v>
      </c>
      <c r="E11278" s="4">
        <v>45037</v>
      </c>
      <c r="F11278" s="5">
        <v>-0.51383557261676094</v>
      </c>
      <c r="G11278" s="5">
        <f>'PG facts'!D37</f>
        <v>-5</v>
      </c>
      <c r="H11278" s="5">
        <f t="shared" si="352"/>
        <v>0.26402699568639459</v>
      </c>
      <c r="I11278" s="5">
        <f t="shared" si="353"/>
        <v>2.5691778630838047</v>
      </c>
    </row>
    <row r="11279" spans="1:9" ht="25" customHeight="1">
      <c r="A11279" s="1"/>
      <c r="B11279" s="1">
        <v>479</v>
      </c>
      <c r="C11279" s="13" t="s">
        <v>47</v>
      </c>
      <c r="D11279" s="4">
        <v>45107</v>
      </c>
      <c r="E11279" s="4">
        <v>45135</v>
      </c>
      <c r="F11279" s="5">
        <v>-0.38380425982749156</v>
      </c>
      <c r="G11279" s="5">
        <f>'PG facts'!D44</f>
        <v>-2</v>
      </c>
      <c r="H11279" s="5">
        <f t="shared" si="352"/>
        <v>0.14730570986172864</v>
      </c>
      <c r="I11279" s="5">
        <f t="shared" si="353"/>
        <v>0.76760851965498311</v>
      </c>
    </row>
    <row r="11280" spans="1:9" ht="25" customHeight="1">
      <c r="A11280" s="1"/>
      <c r="B11280" s="1">
        <v>479</v>
      </c>
      <c r="C11280" s="13" t="s">
        <v>47</v>
      </c>
      <c r="D11280" s="4">
        <v>45199</v>
      </c>
      <c r="E11280" s="4">
        <v>45217</v>
      </c>
      <c r="F11280" s="5">
        <v>1.1893013232362026</v>
      </c>
      <c r="G11280" s="5">
        <f>'PG facts'!D51</f>
        <v>0</v>
      </c>
      <c r="H11280" s="5">
        <f t="shared" si="352"/>
        <v>1.4144376374513825</v>
      </c>
      <c r="I11280" s="5">
        <f t="shared" si="353"/>
        <v>0</v>
      </c>
    </row>
    <row r="11281" spans="1:9" ht="25" customHeight="1">
      <c r="A11281" s="1"/>
      <c r="B11281" s="1">
        <v>479</v>
      </c>
      <c r="C11281" s="13" t="s">
        <v>47</v>
      </c>
      <c r="D11281" s="4">
        <v>45291</v>
      </c>
      <c r="E11281" s="4">
        <v>45314</v>
      </c>
      <c r="F11281" s="5">
        <v>2.2255192878338326</v>
      </c>
      <c r="G11281" s="5">
        <f>'PG facts'!D58</f>
        <v>1</v>
      </c>
      <c r="H11281" s="5">
        <f t="shared" si="352"/>
        <v>4.9529361005204091</v>
      </c>
      <c r="I11281" s="5">
        <f t="shared" si="353"/>
        <v>2.2255192878338326</v>
      </c>
    </row>
    <row r="11282" spans="1:9" ht="25" customHeight="1">
      <c r="A11282" s="1"/>
      <c r="B11282" s="1">
        <v>479</v>
      </c>
      <c r="C11282" s="13" t="s">
        <v>47</v>
      </c>
      <c r="D11282" s="4">
        <v>45382</v>
      </c>
      <c r="E11282" s="4">
        <v>45401</v>
      </c>
      <c r="F11282" s="5">
        <v>1.3726160091641626</v>
      </c>
      <c r="G11282" s="5">
        <f>'PG facts'!D65</f>
        <v>1</v>
      </c>
      <c r="H11282" s="5">
        <f t="shared" si="352"/>
        <v>1.8840747086137526</v>
      </c>
      <c r="I11282" s="5">
        <f t="shared" si="353"/>
        <v>1.3726160091641626</v>
      </c>
    </row>
    <row r="11283" spans="1:9" ht="25" customHeight="1">
      <c r="A11283" s="1"/>
      <c r="B11283" s="1">
        <v>479</v>
      </c>
      <c r="C11283" s="13" t="s">
        <v>47</v>
      </c>
      <c r="D11283" s="4">
        <v>45473</v>
      </c>
      <c r="E11283" s="4">
        <v>45503</v>
      </c>
      <c r="F11283" s="5">
        <v>2.2805943792830297</v>
      </c>
      <c r="G11283" s="5">
        <f>'PG facts'!D72</f>
        <v>3</v>
      </c>
      <c r="H11283" s="5">
        <f t="shared" si="352"/>
        <v>5.2011107228173472</v>
      </c>
      <c r="I11283" s="5">
        <f t="shared" si="353"/>
        <v>6.841783137849089</v>
      </c>
    </row>
    <row r="11284" spans="1:9" ht="25" customHeight="1">
      <c r="A11284" s="1"/>
      <c r="B11284" s="1">
        <v>479</v>
      </c>
      <c r="C11284" s="13" t="s">
        <v>47</v>
      </c>
      <c r="D11284" s="4">
        <v>45565</v>
      </c>
      <c r="E11284" s="4">
        <v>45583</v>
      </c>
      <c r="F11284" s="5">
        <v>2.6501995362399722</v>
      </c>
      <c r="G11284" s="5">
        <f>'PG facts'!D79</f>
        <v>1</v>
      </c>
      <c r="H11284" s="5">
        <f t="shared" si="352"/>
        <v>7.0235575818865632</v>
      </c>
      <c r="I11284" s="5">
        <f t="shared" si="353"/>
        <v>2.6501995362399722</v>
      </c>
    </row>
    <row r="11285" spans="1:9" ht="25" customHeight="1">
      <c r="A11285" s="1"/>
      <c r="B11285" s="1">
        <v>479</v>
      </c>
      <c r="C11285" s="13" t="s">
        <v>47</v>
      </c>
      <c r="D11285" s="4">
        <v>45657</v>
      </c>
      <c r="E11285" s="4">
        <v>45679</v>
      </c>
      <c r="F11285" s="5">
        <v>2.7872397144634409</v>
      </c>
      <c r="G11285" s="5">
        <f>'PG facts'!D86</f>
        <v>2</v>
      </c>
      <c r="H11285" s="5">
        <f t="shared" si="352"/>
        <v>7.7687052258822433</v>
      </c>
      <c r="I11285" s="5">
        <f t="shared" si="353"/>
        <v>5.5744794289268818</v>
      </c>
    </row>
    <row r="11286" spans="1:9" ht="25" customHeight="1">
      <c r="A11286" s="1"/>
      <c r="B11286" s="1">
        <v>479</v>
      </c>
      <c r="C11286" s="13" t="s">
        <v>47</v>
      </c>
      <c r="D11286" s="4">
        <v>45747</v>
      </c>
      <c r="E11286" s="4">
        <v>45771</v>
      </c>
      <c r="F11286" s="5">
        <v>3.7498513143808809</v>
      </c>
      <c r="G11286" s="5">
        <f>'PG facts'!D93</f>
        <v>0</v>
      </c>
      <c r="H11286" s="5">
        <f t="shared" si="352"/>
        <v>14.06138487996402</v>
      </c>
      <c r="I11286" s="5">
        <f t="shared" si="353"/>
        <v>0</v>
      </c>
    </row>
    <row r="11287" spans="1:9" ht="25" customHeight="1">
      <c r="A11287" s="1"/>
      <c r="B11287" s="1">
        <v>479</v>
      </c>
      <c r="C11287" s="13" t="s">
        <v>47</v>
      </c>
      <c r="D11287" s="4">
        <v>45838</v>
      </c>
      <c r="E11287" s="4">
        <v>45867</v>
      </c>
      <c r="F11287" s="5">
        <v>3.2332744751814912</v>
      </c>
      <c r="G11287" s="5">
        <f>'PG facts'!D100</f>
        <v>0</v>
      </c>
      <c r="H11287" s="5">
        <f t="shared" si="352"/>
        <v>10.454063831860148</v>
      </c>
      <c r="I11287" s="5">
        <f t="shared" si="353"/>
        <v>0</v>
      </c>
    </row>
    <row r="11288" spans="1:9" ht="25" customHeight="1">
      <c r="A11288" s="1"/>
      <c r="B11288" s="1">
        <v>479</v>
      </c>
      <c r="C11288" s="13" t="s">
        <v>47</v>
      </c>
      <c r="D11288" s="4">
        <v>45930</v>
      </c>
      <c r="E11288" s="4">
        <v>45954</v>
      </c>
      <c r="F11288" s="5">
        <v>2.9967230915401322</v>
      </c>
      <c r="G11288" s="5">
        <f>'PG facts'!D107</f>
        <v>-2</v>
      </c>
      <c r="H11288" s="5">
        <f t="shared" si="352"/>
        <v>8.9803492873698474</v>
      </c>
      <c r="I11288" s="5">
        <f t="shared" si="353"/>
        <v>-5.9934461830802643</v>
      </c>
    </row>
    <row r="11289" spans="1:9" ht="25" customHeight="1">
      <c r="A11289" s="1"/>
      <c r="B11289" s="1">
        <v>479</v>
      </c>
      <c r="C11289" s="13" t="s">
        <v>47</v>
      </c>
      <c r="D11289" s="4">
        <v>46022</v>
      </c>
      <c r="E11289" s="4">
        <v>46045</v>
      </c>
      <c r="F11289" s="5">
        <v>2.1881543811115511</v>
      </c>
      <c r="G11289" s="5">
        <f>'PG facts'!D114</f>
        <v>0</v>
      </c>
      <c r="H11289" s="5">
        <f t="shared" si="352"/>
        <v>4.7880195955776754</v>
      </c>
      <c r="I11289" s="5">
        <f t="shared" si="353"/>
        <v>0</v>
      </c>
    </row>
    <row r="11290" spans="1:9" ht="25" customHeight="1">
      <c r="A11290" s="1"/>
      <c r="B11290" s="1">
        <v>479</v>
      </c>
      <c r="C11290" s="13" t="s">
        <v>50</v>
      </c>
      <c r="D11290" s="4">
        <v>44742</v>
      </c>
      <c r="E11290" s="4">
        <v>44771</v>
      </c>
      <c r="F11290" s="5">
        <v>3.5989104881054779</v>
      </c>
      <c r="G11290" s="5">
        <f>'PG facts'!D16</f>
        <v>-1</v>
      </c>
      <c r="H11290" s="5">
        <f t="shared" si="352"/>
        <v>12.952156701395609</v>
      </c>
      <c r="I11290" s="5">
        <f t="shared" si="353"/>
        <v>-3.5989104881054779</v>
      </c>
    </row>
    <row r="11291" spans="1:9" ht="25" customHeight="1">
      <c r="A11291" s="1"/>
      <c r="B11291" s="1">
        <v>479</v>
      </c>
      <c r="C11291" s="13" t="s">
        <v>50</v>
      </c>
      <c r="D11291" s="4">
        <v>44834</v>
      </c>
      <c r="E11291" s="4">
        <v>44853</v>
      </c>
      <c r="F11291" s="5">
        <v>-3.7966210073037132E-2</v>
      </c>
      <c r="G11291" s="5">
        <f>'PG facts'!D23</f>
        <v>-4</v>
      </c>
      <c r="H11291" s="5">
        <f t="shared" si="352"/>
        <v>1.4414331073099862E-3</v>
      </c>
      <c r="I11291" s="5">
        <f t="shared" si="353"/>
        <v>0.15186484029214853</v>
      </c>
    </row>
    <row r="11292" spans="1:9" ht="25" customHeight="1">
      <c r="A11292" s="1"/>
      <c r="B11292" s="1">
        <v>479</v>
      </c>
      <c r="C11292" s="13" t="s">
        <v>50</v>
      </c>
      <c r="D11292" s="4">
        <v>44926</v>
      </c>
      <c r="E11292" s="4">
        <v>44945</v>
      </c>
      <c r="F11292" s="5">
        <v>-0.97428175390660288</v>
      </c>
      <c r="G11292" s="5">
        <f>'PG facts'!D30</f>
        <v>-7</v>
      </c>
      <c r="H11292" s="5">
        <f t="shared" si="352"/>
        <v>0.94922493599532631</v>
      </c>
      <c r="I11292" s="5">
        <f t="shared" si="353"/>
        <v>6.8199722773462206</v>
      </c>
    </row>
    <row r="11293" spans="1:9" ht="25" customHeight="1">
      <c r="A11293" s="1"/>
      <c r="B11293" s="1">
        <v>479</v>
      </c>
      <c r="C11293" s="13" t="s">
        <v>50</v>
      </c>
      <c r="D11293" s="4">
        <v>45016</v>
      </c>
      <c r="E11293" s="4">
        <v>45037</v>
      </c>
      <c r="F11293" s="5">
        <v>-1.7083333333333339</v>
      </c>
      <c r="G11293" s="5">
        <f>'PG facts'!D37</f>
        <v>-5</v>
      </c>
      <c r="H11293" s="5">
        <f t="shared" si="352"/>
        <v>2.9184027777777799</v>
      </c>
      <c r="I11293" s="5">
        <f t="shared" si="353"/>
        <v>8.5416666666666696</v>
      </c>
    </row>
    <row r="11294" spans="1:9" ht="25" customHeight="1">
      <c r="A11294" s="1"/>
      <c r="B11294" s="1">
        <v>479</v>
      </c>
      <c r="C11294" s="13" t="s">
        <v>50</v>
      </c>
      <c r="D11294" s="4">
        <v>45107</v>
      </c>
      <c r="E11294" s="4">
        <v>45135</v>
      </c>
      <c r="F11294" s="5">
        <v>-0.51383557261676094</v>
      </c>
      <c r="G11294" s="5">
        <f>'PG facts'!D44</f>
        <v>-2</v>
      </c>
      <c r="H11294" s="5">
        <f t="shared" si="352"/>
        <v>0.26402699568639459</v>
      </c>
      <c r="I11294" s="5">
        <f t="shared" si="353"/>
        <v>1.0276711452335219</v>
      </c>
    </row>
    <row r="11295" spans="1:9" ht="25" customHeight="1">
      <c r="A11295" s="1"/>
      <c r="B11295" s="1">
        <v>479</v>
      </c>
      <c r="C11295" s="13" t="s">
        <v>50</v>
      </c>
      <c r="D11295" s="4">
        <v>45199</v>
      </c>
      <c r="E11295" s="4">
        <v>45217</v>
      </c>
      <c r="F11295" s="5">
        <v>-0.38380425982749156</v>
      </c>
      <c r="G11295" s="5">
        <f>'PG facts'!D51</f>
        <v>0</v>
      </c>
      <c r="H11295" s="5">
        <f t="shared" si="352"/>
        <v>0.14730570986172864</v>
      </c>
      <c r="I11295" s="5">
        <f t="shared" si="353"/>
        <v>0</v>
      </c>
    </row>
    <row r="11296" spans="1:9" ht="25" customHeight="1">
      <c r="A11296" s="1"/>
      <c r="B11296" s="1">
        <v>479</v>
      </c>
      <c r="C11296" s="13" t="s">
        <v>50</v>
      </c>
      <c r="D11296" s="4">
        <v>45291</v>
      </c>
      <c r="E11296" s="4">
        <v>45314</v>
      </c>
      <c r="F11296" s="5">
        <v>1.1893013232362026</v>
      </c>
      <c r="G11296" s="5">
        <f>'PG facts'!D58</f>
        <v>1</v>
      </c>
      <c r="H11296" s="5">
        <f t="shared" si="352"/>
        <v>1.4144376374513825</v>
      </c>
      <c r="I11296" s="5">
        <f t="shared" si="353"/>
        <v>1.1893013232362026</v>
      </c>
    </row>
    <row r="11297" spans="1:9" ht="25" customHeight="1">
      <c r="A11297" s="1"/>
      <c r="B11297" s="1">
        <v>479</v>
      </c>
      <c r="C11297" s="13" t="s">
        <v>50</v>
      </c>
      <c r="D11297" s="4">
        <v>45382</v>
      </c>
      <c r="E11297" s="4">
        <v>45401</v>
      </c>
      <c r="F11297" s="5">
        <v>2.2255192878338326</v>
      </c>
      <c r="G11297" s="5">
        <f>'PG facts'!D65</f>
        <v>1</v>
      </c>
      <c r="H11297" s="5">
        <f t="shared" si="352"/>
        <v>4.9529361005204091</v>
      </c>
      <c r="I11297" s="5">
        <f t="shared" si="353"/>
        <v>2.2255192878338326</v>
      </c>
    </row>
    <row r="11298" spans="1:9" ht="25" customHeight="1">
      <c r="A11298" s="1"/>
      <c r="B11298" s="1">
        <v>479</v>
      </c>
      <c r="C11298" s="13" t="s">
        <v>50</v>
      </c>
      <c r="D11298" s="4">
        <v>45473</v>
      </c>
      <c r="E11298" s="4">
        <v>45503</v>
      </c>
      <c r="F11298" s="5">
        <v>1.3726160091641626</v>
      </c>
      <c r="G11298" s="5">
        <f>'PG facts'!D72</f>
        <v>3</v>
      </c>
      <c r="H11298" s="5">
        <f t="shared" si="352"/>
        <v>1.8840747086137526</v>
      </c>
      <c r="I11298" s="5">
        <f t="shared" si="353"/>
        <v>4.1178480274924878</v>
      </c>
    </row>
    <row r="11299" spans="1:9" ht="25" customHeight="1">
      <c r="A11299" s="1"/>
      <c r="B11299" s="1">
        <v>479</v>
      </c>
      <c r="C11299" s="13" t="s">
        <v>50</v>
      </c>
      <c r="D11299" s="4">
        <v>45565</v>
      </c>
      <c r="E11299" s="4">
        <v>45583</v>
      </c>
      <c r="F11299" s="5">
        <v>2.2805943792830297</v>
      </c>
      <c r="G11299" s="5">
        <f>'PG facts'!D79</f>
        <v>1</v>
      </c>
      <c r="H11299" s="5">
        <f t="shared" si="352"/>
        <v>5.2011107228173472</v>
      </c>
      <c r="I11299" s="5">
        <f t="shared" si="353"/>
        <v>2.2805943792830297</v>
      </c>
    </row>
    <row r="11300" spans="1:9" ht="25" customHeight="1">
      <c r="A11300" s="1"/>
      <c r="B11300" s="1">
        <v>479</v>
      </c>
      <c r="C11300" s="13" t="s">
        <v>50</v>
      </c>
      <c r="D11300" s="4">
        <v>45657</v>
      </c>
      <c r="E11300" s="4">
        <v>45679</v>
      </c>
      <c r="F11300" s="5">
        <v>2.6501995362399722</v>
      </c>
      <c r="G11300" s="5">
        <f>'PG facts'!D86</f>
        <v>2</v>
      </c>
      <c r="H11300" s="5">
        <f t="shared" si="352"/>
        <v>7.0235575818865632</v>
      </c>
      <c r="I11300" s="5">
        <f t="shared" si="353"/>
        <v>5.3003990724799444</v>
      </c>
    </row>
    <row r="11301" spans="1:9" ht="25" customHeight="1">
      <c r="A11301" s="1"/>
      <c r="B11301" s="1">
        <v>479</v>
      </c>
      <c r="C11301" s="13" t="s">
        <v>50</v>
      </c>
      <c r="D11301" s="4">
        <v>45747</v>
      </c>
      <c r="E11301" s="4">
        <v>45771</v>
      </c>
      <c r="F11301" s="5">
        <v>2.7872397144634409</v>
      </c>
      <c r="G11301" s="5">
        <f>'PG facts'!D93</f>
        <v>0</v>
      </c>
      <c r="H11301" s="5">
        <f t="shared" si="352"/>
        <v>7.7687052258822433</v>
      </c>
      <c r="I11301" s="5">
        <f t="shared" si="353"/>
        <v>0</v>
      </c>
    </row>
    <row r="11302" spans="1:9" ht="25" customHeight="1">
      <c r="A11302" s="1"/>
      <c r="B11302" s="1">
        <v>479</v>
      </c>
      <c r="C11302" s="13" t="s">
        <v>50</v>
      </c>
      <c r="D11302" s="4">
        <v>45838</v>
      </c>
      <c r="E11302" s="4">
        <v>45867</v>
      </c>
      <c r="F11302" s="5">
        <v>3.7498513143808809</v>
      </c>
      <c r="G11302" s="5">
        <f>'PG facts'!D100</f>
        <v>0</v>
      </c>
      <c r="H11302" s="5">
        <f t="shared" si="352"/>
        <v>14.06138487996402</v>
      </c>
      <c r="I11302" s="5">
        <f t="shared" si="353"/>
        <v>0</v>
      </c>
    </row>
    <row r="11303" spans="1:9" ht="25" customHeight="1">
      <c r="A11303" s="1"/>
      <c r="B11303" s="1">
        <v>479</v>
      </c>
      <c r="C11303" s="13" t="s">
        <v>50</v>
      </c>
      <c r="D11303" s="4">
        <v>45930</v>
      </c>
      <c r="E11303" s="4">
        <v>45954</v>
      </c>
      <c r="F11303" s="5">
        <v>3.2332744751814912</v>
      </c>
      <c r="G11303" s="5">
        <f>'PG facts'!D107</f>
        <v>-2</v>
      </c>
      <c r="H11303" s="5">
        <f t="shared" si="352"/>
        <v>10.454063831860148</v>
      </c>
      <c r="I11303" s="5">
        <f t="shared" si="353"/>
        <v>-6.4665489503629825</v>
      </c>
    </row>
    <row r="11304" spans="1:9" ht="25" customHeight="1">
      <c r="A11304" s="1"/>
      <c r="B11304" s="1">
        <v>479</v>
      </c>
      <c r="C11304" s="13" t="s">
        <v>50</v>
      </c>
      <c r="D11304" s="4">
        <v>46022</v>
      </c>
      <c r="E11304" s="4">
        <v>46045</v>
      </c>
      <c r="F11304" s="5">
        <v>2.9967230915401322</v>
      </c>
      <c r="G11304" s="5">
        <f>'PG facts'!D114</f>
        <v>0</v>
      </c>
      <c r="H11304" s="5">
        <f t="shared" si="352"/>
        <v>8.9803492873698474</v>
      </c>
      <c r="I11304" s="5">
        <f t="shared" si="353"/>
        <v>0</v>
      </c>
    </row>
    <row r="11305" spans="1:9" ht="25" customHeight="1">
      <c r="A11305" s="1"/>
      <c r="B11305" s="1">
        <v>480</v>
      </c>
      <c r="C11305" s="13" t="s">
        <v>47</v>
      </c>
      <c r="D11305" s="4">
        <v>44651</v>
      </c>
      <c r="E11305" s="4">
        <v>44671</v>
      </c>
      <c r="F11305" s="5">
        <v>3.5989104881054779</v>
      </c>
      <c r="G11305" s="5">
        <f>'PG facts'!D9</f>
        <v>5</v>
      </c>
      <c r="H11305" s="5">
        <f t="shared" si="352"/>
        <v>12.952156701395609</v>
      </c>
      <c r="I11305" s="5">
        <f t="shared" si="353"/>
        <v>17.994552440527389</v>
      </c>
    </row>
    <row r="11306" spans="1:9" ht="25" customHeight="1">
      <c r="A11306" s="1"/>
      <c r="B11306" s="1">
        <v>480</v>
      </c>
      <c r="C11306" s="13" t="s">
        <v>47</v>
      </c>
      <c r="D11306" s="4">
        <v>44742</v>
      </c>
      <c r="E11306" s="4">
        <v>44771</v>
      </c>
      <c r="F11306" s="5">
        <v>-3.7966210073037132E-2</v>
      </c>
      <c r="G11306" s="5">
        <f>'PG facts'!D16</f>
        <v>-1</v>
      </c>
      <c r="H11306" s="5">
        <f t="shared" si="352"/>
        <v>1.4414331073099862E-3</v>
      </c>
      <c r="I11306" s="5">
        <f t="shared" si="353"/>
        <v>3.7966210073037132E-2</v>
      </c>
    </row>
    <row r="11307" spans="1:9" ht="25" customHeight="1">
      <c r="A11307" s="1"/>
      <c r="B11307" s="1">
        <v>480</v>
      </c>
      <c r="C11307" s="13" t="s">
        <v>47</v>
      </c>
      <c r="D11307" s="4">
        <v>44834</v>
      </c>
      <c r="E11307" s="4">
        <v>44853</v>
      </c>
      <c r="F11307" s="5">
        <v>-0.97428175390660288</v>
      </c>
      <c r="G11307" s="5">
        <f>'PG facts'!D23</f>
        <v>-4</v>
      </c>
      <c r="H11307" s="5">
        <f t="shared" si="352"/>
        <v>0.94922493599532631</v>
      </c>
      <c r="I11307" s="5">
        <f t="shared" si="353"/>
        <v>3.8971270156264115</v>
      </c>
    </row>
    <row r="11308" spans="1:9" ht="25" customHeight="1">
      <c r="A11308" s="1"/>
      <c r="B11308" s="1">
        <v>480</v>
      </c>
      <c r="C11308" s="13" t="s">
        <v>47</v>
      </c>
      <c r="D11308" s="4">
        <v>44926</v>
      </c>
      <c r="E11308" s="4">
        <v>44945</v>
      </c>
      <c r="F11308" s="5">
        <v>-1.7083333333333339</v>
      </c>
      <c r="G11308" s="5">
        <f>'PG facts'!D30</f>
        <v>-7</v>
      </c>
      <c r="H11308" s="5">
        <f t="shared" si="352"/>
        <v>2.9184027777777799</v>
      </c>
      <c r="I11308" s="5">
        <f t="shared" si="353"/>
        <v>11.958333333333337</v>
      </c>
    </row>
    <row r="11309" spans="1:9" ht="25" customHeight="1">
      <c r="A11309" s="1"/>
      <c r="B11309" s="1">
        <v>480</v>
      </c>
      <c r="C11309" s="13" t="s">
        <v>47</v>
      </c>
      <c r="D11309" s="4">
        <v>45016</v>
      </c>
      <c r="E11309" s="4">
        <v>45037</v>
      </c>
      <c r="F11309" s="5">
        <v>-0.51383557261676094</v>
      </c>
      <c r="G11309" s="5">
        <f>'PG facts'!D37</f>
        <v>-5</v>
      </c>
      <c r="H11309" s="5">
        <f t="shared" si="352"/>
        <v>0.26402699568639459</v>
      </c>
      <c r="I11309" s="5">
        <f t="shared" si="353"/>
        <v>2.5691778630838047</v>
      </c>
    </row>
    <row r="11310" spans="1:9" ht="25" customHeight="1">
      <c r="A11310" s="1"/>
      <c r="B11310" s="1">
        <v>480</v>
      </c>
      <c r="C11310" s="13" t="s">
        <v>47</v>
      </c>
      <c r="D11310" s="4">
        <v>45107</v>
      </c>
      <c r="E11310" s="4">
        <v>45135</v>
      </c>
      <c r="F11310" s="5">
        <v>-0.38380425982749156</v>
      </c>
      <c r="G11310" s="5">
        <f>'PG facts'!D44</f>
        <v>-2</v>
      </c>
      <c r="H11310" s="5">
        <f t="shared" si="352"/>
        <v>0.14730570986172864</v>
      </c>
      <c r="I11310" s="5">
        <f t="shared" si="353"/>
        <v>0.76760851965498311</v>
      </c>
    </row>
    <row r="11311" spans="1:9" ht="25" customHeight="1">
      <c r="A11311" s="1"/>
      <c r="B11311" s="1">
        <v>480</v>
      </c>
      <c r="C11311" s="13" t="s">
        <v>47</v>
      </c>
      <c r="D11311" s="4">
        <v>45199</v>
      </c>
      <c r="E11311" s="4">
        <v>45217</v>
      </c>
      <c r="F11311" s="5">
        <v>1.1893013232362026</v>
      </c>
      <c r="G11311" s="5">
        <f>'PG facts'!D51</f>
        <v>0</v>
      </c>
      <c r="H11311" s="5">
        <f t="shared" si="352"/>
        <v>1.4144376374513825</v>
      </c>
      <c r="I11311" s="5">
        <f t="shared" si="353"/>
        <v>0</v>
      </c>
    </row>
    <row r="11312" spans="1:9" ht="25" customHeight="1">
      <c r="A11312" s="1"/>
      <c r="B11312" s="1">
        <v>480</v>
      </c>
      <c r="C11312" s="13" t="s">
        <v>47</v>
      </c>
      <c r="D11312" s="4">
        <v>45291</v>
      </c>
      <c r="E11312" s="4">
        <v>45314</v>
      </c>
      <c r="F11312" s="5">
        <v>2.2255192878338326</v>
      </c>
      <c r="G11312" s="5">
        <f>'PG facts'!D58</f>
        <v>1</v>
      </c>
      <c r="H11312" s="5">
        <f t="shared" si="352"/>
        <v>4.9529361005204091</v>
      </c>
      <c r="I11312" s="5">
        <f t="shared" si="353"/>
        <v>2.2255192878338326</v>
      </c>
    </row>
    <row r="11313" spans="1:9" ht="25" customHeight="1">
      <c r="A11313" s="1"/>
      <c r="B11313" s="1">
        <v>480</v>
      </c>
      <c r="C11313" s="13" t="s">
        <v>47</v>
      </c>
      <c r="D11313" s="4">
        <v>45382</v>
      </c>
      <c r="E11313" s="4">
        <v>45401</v>
      </c>
      <c r="F11313" s="5">
        <v>1.3726160091641626</v>
      </c>
      <c r="G11313" s="5">
        <f>'PG facts'!D65</f>
        <v>1</v>
      </c>
      <c r="H11313" s="5">
        <f t="shared" si="352"/>
        <v>1.8840747086137526</v>
      </c>
      <c r="I11313" s="5">
        <f t="shared" si="353"/>
        <v>1.3726160091641626</v>
      </c>
    </row>
    <row r="11314" spans="1:9" ht="25" customHeight="1">
      <c r="A11314" s="1"/>
      <c r="B11314" s="1">
        <v>480</v>
      </c>
      <c r="C11314" s="13" t="s">
        <v>47</v>
      </c>
      <c r="D11314" s="4">
        <v>45473</v>
      </c>
      <c r="E11314" s="4">
        <v>45503</v>
      </c>
      <c r="F11314" s="5">
        <v>2.2805943792830297</v>
      </c>
      <c r="G11314" s="5">
        <f>'PG facts'!D72</f>
        <v>3</v>
      </c>
      <c r="H11314" s="5">
        <f t="shared" si="352"/>
        <v>5.2011107228173472</v>
      </c>
      <c r="I11314" s="5">
        <f t="shared" si="353"/>
        <v>6.841783137849089</v>
      </c>
    </row>
    <row r="11315" spans="1:9" ht="25" customHeight="1">
      <c r="A11315" s="1"/>
      <c r="B11315" s="1">
        <v>480</v>
      </c>
      <c r="C11315" s="13" t="s">
        <v>47</v>
      </c>
      <c r="D11315" s="4">
        <v>45565</v>
      </c>
      <c r="E11315" s="4">
        <v>45583</v>
      </c>
      <c r="F11315" s="5">
        <v>2.6501995362399722</v>
      </c>
      <c r="G11315" s="5">
        <f>'PG facts'!D79</f>
        <v>1</v>
      </c>
      <c r="H11315" s="5">
        <f t="shared" si="352"/>
        <v>7.0235575818865632</v>
      </c>
      <c r="I11315" s="5">
        <f t="shared" si="353"/>
        <v>2.6501995362399722</v>
      </c>
    </row>
    <row r="11316" spans="1:9" ht="25" customHeight="1">
      <c r="A11316" s="1"/>
      <c r="B11316" s="1">
        <v>480</v>
      </c>
      <c r="C11316" s="13" t="s">
        <v>47</v>
      </c>
      <c r="D11316" s="4">
        <v>45657</v>
      </c>
      <c r="E11316" s="4">
        <v>45679</v>
      </c>
      <c r="F11316" s="5">
        <v>2.7872397144634409</v>
      </c>
      <c r="G11316" s="5">
        <f>'PG facts'!D86</f>
        <v>2</v>
      </c>
      <c r="H11316" s="5">
        <f t="shared" si="352"/>
        <v>7.7687052258822433</v>
      </c>
      <c r="I11316" s="5">
        <f t="shared" si="353"/>
        <v>5.5744794289268818</v>
      </c>
    </row>
    <row r="11317" spans="1:9" ht="25" customHeight="1">
      <c r="A11317" s="1"/>
      <c r="B11317" s="1">
        <v>480</v>
      </c>
      <c r="C11317" s="13" t="s">
        <v>47</v>
      </c>
      <c r="D11317" s="4">
        <v>45747</v>
      </c>
      <c r="E11317" s="4">
        <v>45771</v>
      </c>
      <c r="F11317" s="5">
        <v>3.7498513143808809</v>
      </c>
      <c r="G11317" s="5">
        <f>'PG facts'!D93</f>
        <v>0</v>
      </c>
      <c r="H11317" s="5">
        <f t="shared" si="352"/>
        <v>14.06138487996402</v>
      </c>
      <c r="I11317" s="5">
        <f t="shared" si="353"/>
        <v>0</v>
      </c>
    </row>
    <row r="11318" spans="1:9" ht="25" customHeight="1">
      <c r="A11318" s="1"/>
      <c r="B11318" s="1">
        <v>480</v>
      </c>
      <c r="C11318" s="13" t="s">
        <v>47</v>
      </c>
      <c r="D11318" s="4">
        <v>45838</v>
      </c>
      <c r="E11318" s="4">
        <v>45867</v>
      </c>
      <c r="F11318" s="5">
        <v>3.2332744751814912</v>
      </c>
      <c r="G11318" s="5">
        <f>'PG facts'!D100</f>
        <v>0</v>
      </c>
      <c r="H11318" s="5">
        <f t="shared" si="352"/>
        <v>10.454063831860148</v>
      </c>
      <c r="I11318" s="5">
        <f t="shared" si="353"/>
        <v>0</v>
      </c>
    </row>
    <row r="11319" spans="1:9" ht="25" customHeight="1">
      <c r="A11319" s="1"/>
      <c r="B11319" s="1">
        <v>480</v>
      </c>
      <c r="C11319" s="13" t="s">
        <v>47</v>
      </c>
      <c r="D11319" s="4">
        <v>45930</v>
      </c>
      <c r="E11319" s="4">
        <v>45954</v>
      </c>
      <c r="F11319" s="5">
        <v>2.9967230915401322</v>
      </c>
      <c r="G11319" s="5">
        <f>'PG facts'!D107</f>
        <v>-2</v>
      </c>
      <c r="H11319" s="5">
        <f t="shared" si="352"/>
        <v>8.9803492873698474</v>
      </c>
      <c r="I11319" s="5">
        <f t="shared" si="353"/>
        <v>-5.9934461830802643</v>
      </c>
    </row>
    <row r="11320" spans="1:9" ht="25" customHeight="1">
      <c r="A11320" s="1"/>
      <c r="B11320" s="1">
        <v>480</v>
      </c>
      <c r="C11320" s="13" t="s">
        <v>47</v>
      </c>
      <c r="D11320" s="4">
        <v>46022</v>
      </c>
      <c r="E11320" s="4">
        <v>46045</v>
      </c>
      <c r="F11320" s="5">
        <v>2.1478108850594646</v>
      </c>
      <c r="G11320" s="5">
        <f>'PG facts'!D114</f>
        <v>0</v>
      </c>
      <c r="H11320" s="5">
        <f t="shared" si="352"/>
        <v>4.6130915979799205</v>
      </c>
      <c r="I11320" s="5">
        <f t="shared" si="353"/>
        <v>0</v>
      </c>
    </row>
    <row r="11321" spans="1:9" ht="25" customHeight="1">
      <c r="A11321" s="1"/>
      <c r="B11321" s="1">
        <v>480</v>
      </c>
      <c r="C11321" s="13" t="s">
        <v>50</v>
      </c>
      <c r="D11321" s="4">
        <v>44742</v>
      </c>
      <c r="E11321" s="4">
        <v>44771</v>
      </c>
      <c r="F11321" s="5">
        <v>3.5989104881054779</v>
      </c>
      <c r="G11321" s="5">
        <f>'PG facts'!D16</f>
        <v>-1</v>
      </c>
      <c r="H11321" s="5">
        <f t="shared" si="352"/>
        <v>12.952156701395609</v>
      </c>
      <c r="I11321" s="5">
        <f t="shared" si="353"/>
        <v>-3.5989104881054779</v>
      </c>
    </row>
    <row r="11322" spans="1:9" ht="25" customHeight="1">
      <c r="A11322" s="1"/>
      <c r="B11322" s="1">
        <v>480</v>
      </c>
      <c r="C11322" s="13" t="s">
        <v>50</v>
      </c>
      <c r="D11322" s="4">
        <v>44834</v>
      </c>
      <c r="E11322" s="4">
        <v>44853</v>
      </c>
      <c r="F11322" s="5">
        <v>-3.7966210073037132E-2</v>
      </c>
      <c r="G11322" s="5">
        <f>'PG facts'!D23</f>
        <v>-4</v>
      </c>
      <c r="H11322" s="5">
        <f t="shared" si="352"/>
        <v>1.4414331073099862E-3</v>
      </c>
      <c r="I11322" s="5">
        <f t="shared" si="353"/>
        <v>0.15186484029214853</v>
      </c>
    </row>
    <row r="11323" spans="1:9" ht="25" customHeight="1">
      <c r="A11323" s="1"/>
      <c r="B11323" s="1">
        <v>480</v>
      </c>
      <c r="C11323" s="13" t="s">
        <v>50</v>
      </c>
      <c r="D11323" s="4">
        <v>44926</v>
      </c>
      <c r="E11323" s="4">
        <v>44945</v>
      </c>
      <c r="F11323" s="5">
        <v>-0.97428175390660288</v>
      </c>
      <c r="G11323" s="5">
        <f>'PG facts'!D30</f>
        <v>-7</v>
      </c>
      <c r="H11323" s="5">
        <f t="shared" si="352"/>
        <v>0.94922493599532631</v>
      </c>
      <c r="I11323" s="5">
        <f t="shared" si="353"/>
        <v>6.8199722773462206</v>
      </c>
    </row>
    <row r="11324" spans="1:9" ht="25" customHeight="1">
      <c r="A11324" s="1"/>
      <c r="B11324" s="1">
        <v>480</v>
      </c>
      <c r="C11324" s="13" t="s">
        <v>50</v>
      </c>
      <c r="D11324" s="4">
        <v>45016</v>
      </c>
      <c r="E11324" s="4">
        <v>45037</v>
      </c>
      <c r="F11324" s="5">
        <v>-1.7083333333333339</v>
      </c>
      <c r="G11324" s="5">
        <f>'PG facts'!D37</f>
        <v>-5</v>
      </c>
      <c r="H11324" s="5">
        <f t="shared" si="352"/>
        <v>2.9184027777777799</v>
      </c>
      <c r="I11324" s="5">
        <f t="shared" si="353"/>
        <v>8.5416666666666696</v>
      </c>
    </row>
    <row r="11325" spans="1:9" ht="25" customHeight="1">
      <c r="A11325" s="1"/>
      <c r="B11325" s="1">
        <v>480</v>
      </c>
      <c r="C11325" s="13" t="s">
        <v>50</v>
      </c>
      <c r="D11325" s="4">
        <v>45107</v>
      </c>
      <c r="E11325" s="4">
        <v>45135</v>
      </c>
      <c r="F11325" s="5">
        <v>-0.51383557261676094</v>
      </c>
      <c r="G11325" s="5">
        <f>'PG facts'!D44</f>
        <v>-2</v>
      </c>
      <c r="H11325" s="5">
        <f t="shared" si="352"/>
        <v>0.26402699568639459</v>
      </c>
      <c r="I11325" s="5">
        <f t="shared" si="353"/>
        <v>1.0276711452335219</v>
      </c>
    </row>
    <row r="11326" spans="1:9" ht="25" customHeight="1">
      <c r="A11326" s="1"/>
      <c r="B11326" s="1">
        <v>480</v>
      </c>
      <c r="C11326" s="13" t="s">
        <v>50</v>
      </c>
      <c r="D11326" s="4">
        <v>45199</v>
      </c>
      <c r="E11326" s="4">
        <v>45217</v>
      </c>
      <c r="F11326" s="5">
        <v>-0.38380425982749156</v>
      </c>
      <c r="G11326" s="5">
        <f>'PG facts'!D51</f>
        <v>0</v>
      </c>
      <c r="H11326" s="5">
        <f t="shared" si="352"/>
        <v>0.14730570986172864</v>
      </c>
      <c r="I11326" s="5">
        <f t="shared" si="353"/>
        <v>0</v>
      </c>
    </row>
    <row r="11327" spans="1:9" ht="25" customHeight="1">
      <c r="A11327" s="1"/>
      <c r="B11327" s="1">
        <v>480</v>
      </c>
      <c r="C11327" s="13" t="s">
        <v>50</v>
      </c>
      <c r="D11327" s="4">
        <v>45291</v>
      </c>
      <c r="E11327" s="4">
        <v>45314</v>
      </c>
      <c r="F11327" s="5">
        <v>1.1893013232362026</v>
      </c>
      <c r="G11327" s="5">
        <f>'PG facts'!D58</f>
        <v>1</v>
      </c>
      <c r="H11327" s="5">
        <f t="shared" si="352"/>
        <v>1.4144376374513825</v>
      </c>
      <c r="I11327" s="5">
        <f t="shared" si="353"/>
        <v>1.1893013232362026</v>
      </c>
    </row>
    <row r="11328" spans="1:9" ht="25" customHeight="1">
      <c r="A11328" s="1"/>
      <c r="B11328" s="1">
        <v>480</v>
      </c>
      <c r="C11328" s="13" t="s">
        <v>50</v>
      </c>
      <c r="D11328" s="4">
        <v>45382</v>
      </c>
      <c r="E11328" s="4">
        <v>45401</v>
      </c>
      <c r="F11328" s="5">
        <v>2.2255192878338326</v>
      </c>
      <c r="G11328" s="5">
        <f>'PG facts'!D65</f>
        <v>1</v>
      </c>
      <c r="H11328" s="5">
        <f t="shared" si="352"/>
        <v>4.9529361005204091</v>
      </c>
      <c r="I11328" s="5">
        <f t="shared" si="353"/>
        <v>2.2255192878338326</v>
      </c>
    </row>
    <row r="11329" spans="1:9" ht="25" customHeight="1">
      <c r="A11329" s="1"/>
      <c r="B11329" s="1">
        <v>480</v>
      </c>
      <c r="C11329" s="13" t="s">
        <v>50</v>
      </c>
      <c r="D11329" s="4">
        <v>45473</v>
      </c>
      <c r="E11329" s="4">
        <v>45503</v>
      </c>
      <c r="F11329" s="5">
        <v>1.3726160091641626</v>
      </c>
      <c r="G11329" s="5">
        <f>'PG facts'!D72</f>
        <v>3</v>
      </c>
      <c r="H11329" s="5">
        <f t="shared" si="352"/>
        <v>1.8840747086137526</v>
      </c>
      <c r="I11329" s="5">
        <f t="shared" si="353"/>
        <v>4.1178480274924878</v>
      </c>
    </row>
    <row r="11330" spans="1:9" ht="25" customHeight="1">
      <c r="A11330" s="1"/>
      <c r="B11330" s="1">
        <v>480</v>
      </c>
      <c r="C11330" s="13" t="s">
        <v>50</v>
      </c>
      <c r="D11330" s="4">
        <v>45565</v>
      </c>
      <c r="E11330" s="4">
        <v>45583</v>
      </c>
      <c r="F11330" s="5">
        <v>2.2805943792830297</v>
      </c>
      <c r="G11330" s="5">
        <f>'PG facts'!D79</f>
        <v>1</v>
      </c>
      <c r="H11330" s="5">
        <f t="shared" si="352"/>
        <v>5.2011107228173472</v>
      </c>
      <c r="I11330" s="5">
        <f t="shared" si="353"/>
        <v>2.2805943792830297</v>
      </c>
    </row>
    <row r="11331" spans="1:9" ht="25" customHeight="1">
      <c r="A11331" s="1"/>
      <c r="B11331" s="1">
        <v>480</v>
      </c>
      <c r="C11331" s="13" t="s">
        <v>50</v>
      </c>
      <c r="D11331" s="4">
        <v>45657</v>
      </c>
      <c r="E11331" s="4">
        <v>45679</v>
      </c>
      <c r="F11331" s="5">
        <v>2.6501995362399722</v>
      </c>
      <c r="G11331" s="5">
        <f>'PG facts'!D86</f>
        <v>2</v>
      </c>
      <c r="H11331" s="5">
        <f t="shared" si="352"/>
        <v>7.0235575818865632</v>
      </c>
      <c r="I11331" s="5">
        <f t="shared" si="353"/>
        <v>5.3003990724799444</v>
      </c>
    </row>
    <row r="11332" spans="1:9" ht="25" customHeight="1">
      <c r="A11332" s="1"/>
      <c r="B11332" s="1">
        <v>480</v>
      </c>
      <c r="C11332" s="13" t="s">
        <v>50</v>
      </c>
      <c r="D11332" s="4">
        <v>45747</v>
      </c>
      <c r="E11332" s="4">
        <v>45771</v>
      </c>
      <c r="F11332" s="5">
        <v>2.7872397144634409</v>
      </c>
      <c r="G11332" s="5">
        <f>'PG facts'!D93</f>
        <v>0</v>
      </c>
      <c r="H11332" s="5">
        <f t="shared" si="352"/>
        <v>7.7687052258822433</v>
      </c>
      <c r="I11332" s="5">
        <f t="shared" si="353"/>
        <v>0</v>
      </c>
    </row>
    <row r="11333" spans="1:9" ht="25" customHeight="1">
      <c r="A11333" s="1"/>
      <c r="B11333" s="1">
        <v>480</v>
      </c>
      <c r="C11333" s="13" t="s">
        <v>50</v>
      </c>
      <c r="D11333" s="4">
        <v>45838</v>
      </c>
      <c r="E11333" s="4">
        <v>45867</v>
      </c>
      <c r="F11333" s="5">
        <v>3.7498513143808809</v>
      </c>
      <c r="G11333" s="5">
        <f>'PG facts'!D100</f>
        <v>0</v>
      </c>
      <c r="H11333" s="5">
        <f t="shared" si="352"/>
        <v>14.06138487996402</v>
      </c>
      <c r="I11333" s="5">
        <f t="shared" si="353"/>
        <v>0</v>
      </c>
    </row>
    <row r="11334" spans="1:9" ht="25" customHeight="1">
      <c r="A11334" s="1"/>
      <c r="B11334" s="1">
        <v>480</v>
      </c>
      <c r="C11334" s="13" t="s">
        <v>50</v>
      </c>
      <c r="D11334" s="4">
        <v>45930</v>
      </c>
      <c r="E11334" s="4">
        <v>45954</v>
      </c>
      <c r="F11334" s="5">
        <v>3.2332744751814912</v>
      </c>
      <c r="G11334" s="5">
        <f>'PG facts'!D107</f>
        <v>-2</v>
      </c>
      <c r="H11334" s="5">
        <f t="shared" ref="H11334:H11397" si="354">F11334^2</f>
        <v>10.454063831860148</v>
      </c>
      <c r="I11334" s="5">
        <f t="shared" ref="I11334:I11397" si="355">F11334*G11334</f>
        <v>-6.4665489503629825</v>
      </c>
    </row>
    <row r="11335" spans="1:9" ht="25" customHeight="1">
      <c r="A11335" s="1"/>
      <c r="B11335" s="1">
        <v>480</v>
      </c>
      <c r="C11335" s="13" t="s">
        <v>50</v>
      </c>
      <c r="D11335" s="4">
        <v>46022</v>
      </c>
      <c r="E11335" s="4">
        <v>46045</v>
      </c>
      <c r="F11335" s="5">
        <v>2.9967230915401322</v>
      </c>
      <c r="G11335" s="5">
        <f>'PG facts'!D114</f>
        <v>0</v>
      </c>
      <c r="H11335" s="5">
        <f t="shared" si="354"/>
        <v>8.9803492873698474</v>
      </c>
      <c r="I11335" s="5">
        <f t="shared" si="355"/>
        <v>0</v>
      </c>
    </row>
    <row r="11336" spans="1:9" ht="25" customHeight="1">
      <c r="A11336" s="1"/>
      <c r="B11336" s="1">
        <v>481</v>
      </c>
      <c r="C11336" s="13" t="s">
        <v>47</v>
      </c>
      <c r="D11336" s="4">
        <v>44651</v>
      </c>
      <c r="E11336" s="4">
        <v>44671</v>
      </c>
      <c r="F11336" s="5">
        <v>3.5989104881054779</v>
      </c>
      <c r="G11336" s="5">
        <f>'PG facts'!D9</f>
        <v>5</v>
      </c>
      <c r="H11336" s="5">
        <f t="shared" si="354"/>
        <v>12.952156701395609</v>
      </c>
      <c r="I11336" s="5">
        <f t="shared" si="355"/>
        <v>17.994552440527389</v>
      </c>
    </row>
    <row r="11337" spans="1:9" ht="25" customHeight="1">
      <c r="A11337" s="1"/>
      <c r="B11337" s="1">
        <v>481</v>
      </c>
      <c r="C11337" s="13" t="s">
        <v>47</v>
      </c>
      <c r="D11337" s="4">
        <v>44742</v>
      </c>
      <c r="E11337" s="4">
        <v>44771</v>
      </c>
      <c r="F11337" s="5">
        <v>-3.7966210073037132E-2</v>
      </c>
      <c r="G11337" s="5">
        <f>'PG facts'!D16</f>
        <v>-1</v>
      </c>
      <c r="H11337" s="5">
        <f t="shared" si="354"/>
        <v>1.4414331073099862E-3</v>
      </c>
      <c r="I11337" s="5">
        <f t="shared" si="355"/>
        <v>3.7966210073037132E-2</v>
      </c>
    </row>
    <row r="11338" spans="1:9" ht="25" customHeight="1">
      <c r="A11338" s="1"/>
      <c r="B11338" s="1">
        <v>481</v>
      </c>
      <c r="C11338" s="13" t="s">
        <v>47</v>
      </c>
      <c r="D11338" s="4">
        <v>44834</v>
      </c>
      <c r="E11338" s="4">
        <v>44853</v>
      </c>
      <c r="F11338" s="5">
        <v>-0.97428175390660288</v>
      </c>
      <c r="G11338" s="5">
        <f>'PG facts'!D23</f>
        <v>-4</v>
      </c>
      <c r="H11338" s="5">
        <f t="shared" si="354"/>
        <v>0.94922493599532631</v>
      </c>
      <c r="I11338" s="5">
        <f t="shared" si="355"/>
        <v>3.8971270156264115</v>
      </c>
    </row>
    <row r="11339" spans="1:9" ht="25" customHeight="1">
      <c r="A11339" s="1"/>
      <c r="B11339" s="1">
        <v>481</v>
      </c>
      <c r="C11339" s="13" t="s">
        <v>47</v>
      </c>
      <c r="D11339" s="4">
        <v>44926</v>
      </c>
      <c r="E11339" s="4">
        <v>44945</v>
      </c>
      <c r="F11339" s="5">
        <v>-1.7083333333333339</v>
      </c>
      <c r="G11339" s="5">
        <f>'PG facts'!D30</f>
        <v>-7</v>
      </c>
      <c r="H11339" s="5">
        <f t="shared" si="354"/>
        <v>2.9184027777777799</v>
      </c>
      <c r="I11339" s="5">
        <f t="shared" si="355"/>
        <v>11.958333333333337</v>
      </c>
    </row>
    <row r="11340" spans="1:9" ht="25" customHeight="1">
      <c r="A11340" s="1"/>
      <c r="B11340" s="1">
        <v>481</v>
      </c>
      <c r="C11340" s="13" t="s">
        <v>47</v>
      </c>
      <c r="D11340" s="4">
        <v>45016</v>
      </c>
      <c r="E11340" s="4">
        <v>45037</v>
      </c>
      <c r="F11340" s="5">
        <v>-0.51383557261676094</v>
      </c>
      <c r="G11340" s="5">
        <f>'PG facts'!D37</f>
        <v>-5</v>
      </c>
      <c r="H11340" s="5">
        <f t="shared" si="354"/>
        <v>0.26402699568639459</v>
      </c>
      <c r="I11340" s="5">
        <f t="shared" si="355"/>
        <v>2.5691778630838047</v>
      </c>
    </row>
    <row r="11341" spans="1:9" ht="25" customHeight="1">
      <c r="A11341" s="1"/>
      <c r="B11341" s="1">
        <v>481</v>
      </c>
      <c r="C11341" s="13" t="s">
        <v>47</v>
      </c>
      <c r="D11341" s="4">
        <v>45107</v>
      </c>
      <c r="E11341" s="4">
        <v>45135</v>
      </c>
      <c r="F11341" s="5">
        <v>-0.38380425982749156</v>
      </c>
      <c r="G11341" s="5">
        <f>'PG facts'!D44</f>
        <v>-2</v>
      </c>
      <c r="H11341" s="5">
        <f t="shared" si="354"/>
        <v>0.14730570986172864</v>
      </c>
      <c r="I11341" s="5">
        <f t="shared" si="355"/>
        <v>0.76760851965498311</v>
      </c>
    </row>
    <row r="11342" spans="1:9" ht="25" customHeight="1">
      <c r="A11342" s="1"/>
      <c r="B11342" s="1">
        <v>481</v>
      </c>
      <c r="C11342" s="13" t="s">
        <v>47</v>
      </c>
      <c r="D11342" s="4">
        <v>45199</v>
      </c>
      <c r="E11342" s="4">
        <v>45217</v>
      </c>
      <c r="F11342" s="5">
        <v>1.1893013232362026</v>
      </c>
      <c r="G11342" s="5">
        <f>'PG facts'!D51</f>
        <v>0</v>
      </c>
      <c r="H11342" s="5">
        <f t="shared" si="354"/>
        <v>1.4144376374513825</v>
      </c>
      <c r="I11342" s="5">
        <f t="shared" si="355"/>
        <v>0</v>
      </c>
    </row>
    <row r="11343" spans="1:9" ht="25" customHeight="1">
      <c r="A11343" s="1"/>
      <c r="B11343" s="1">
        <v>481</v>
      </c>
      <c r="C11343" s="13" t="s">
        <v>47</v>
      </c>
      <c r="D11343" s="4">
        <v>45291</v>
      </c>
      <c r="E11343" s="4">
        <v>45314</v>
      </c>
      <c r="F11343" s="5">
        <v>2.2255192878338326</v>
      </c>
      <c r="G11343" s="5">
        <f>'PG facts'!D58</f>
        <v>1</v>
      </c>
      <c r="H11343" s="5">
        <f t="shared" si="354"/>
        <v>4.9529361005204091</v>
      </c>
      <c r="I11343" s="5">
        <f t="shared" si="355"/>
        <v>2.2255192878338326</v>
      </c>
    </row>
    <row r="11344" spans="1:9" ht="25" customHeight="1">
      <c r="A11344" s="1"/>
      <c r="B11344" s="1">
        <v>481</v>
      </c>
      <c r="C11344" s="13" t="s">
        <v>47</v>
      </c>
      <c r="D11344" s="4">
        <v>45382</v>
      </c>
      <c r="E11344" s="4">
        <v>45401</v>
      </c>
      <c r="F11344" s="5">
        <v>1.3726160091641626</v>
      </c>
      <c r="G11344" s="5">
        <f>'PG facts'!D65</f>
        <v>1</v>
      </c>
      <c r="H11344" s="5">
        <f t="shared" si="354"/>
        <v>1.8840747086137526</v>
      </c>
      <c r="I11344" s="5">
        <f t="shared" si="355"/>
        <v>1.3726160091641626</v>
      </c>
    </row>
    <row r="11345" spans="1:9" ht="25" customHeight="1">
      <c r="A11345" s="1"/>
      <c r="B11345" s="1">
        <v>481</v>
      </c>
      <c r="C11345" s="13" t="s">
        <v>47</v>
      </c>
      <c r="D11345" s="4">
        <v>45473</v>
      </c>
      <c r="E11345" s="4">
        <v>45503</v>
      </c>
      <c r="F11345" s="5">
        <v>2.2805943792830297</v>
      </c>
      <c r="G11345" s="5">
        <f>'PG facts'!D72</f>
        <v>3</v>
      </c>
      <c r="H11345" s="5">
        <f t="shared" si="354"/>
        <v>5.2011107228173472</v>
      </c>
      <c r="I11345" s="5">
        <f t="shared" si="355"/>
        <v>6.841783137849089</v>
      </c>
    </row>
    <row r="11346" spans="1:9" ht="25" customHeight="1">
      <c r="A11346" s="1"/>
      <c r="B11346" s="1">
        <v>481</v>
      </c>
      <c r="C11346" s="13" t="s">
        <v>47</v>
      </c>
      <c r="D11346" s="4">
        <v>45565</v>
      </c>
      <c r="E11346" s="4">
        <v>45583</v>
      </c>
      <c r="F11346" s="5">
        <v>2.6501995362399722</v>
      </c>
      <c r="G11346" s="5">
        <f>'PG facts'!D79</f>
        <v>1</v>
      </c>
      <c r="H11346" s="5">
        <f t="shared" si="354"/>
        <v>7.0235575818865632</v>
      </c>
      <c r="I11346" s="5">
        <f t="shared" si="355"/>
        <v>2.6501995362399722</v>
      </c>
    </row>
    <row r="11347" spans="1:9" ht="25" customHeight="1">
      <c r="A11347" s="1"/>
      <c r="B11347" s="1">
        <v>481</v>
      </c>
      <c r="C11347" s="13" t="s">
        <v>47</v>
      </c>
      <c r="D11347" s="4">
        <v>45657</v>
      </c>
      <c r="E11347" s="4">
        <v>45679</v>
      </c>
      <c r="F11347" s="5">
        <v>2.7872397144634409</v>
      </c>
      <c r="G11347" s="5">
        <f>'PG facts'!D86</f>
        <v>2</v>
      </c>
      <c r="H11347" s="5">
        <f t="shared" si="354"/>
        <v>7.7687052258822433</v>
      </c>
      <c r="I11347" s="5">
        <f t="shared" si="355"/>
        <v>5.5744794289268818</v>
      </c>
    </row>
    <row r="11348" spans="1:9" ht="25" customHeight="1">
      <c r="A11348" s="1"/>
      <c r="B11348" s="1">
        <v>481</v>
      </c>
      <c r="C11348" s="13" t="s">
        <v>47</v>
      </c>
      <c r="D11348" s="4">
        <v>45747</v>
      </c>
      <c r="E11348" s="4">
        <v>45771</v>
      </c>
      <c r="F11348" s="5">
        <v>3.7498513143808809</v>
      </c>
      <c r="G11348" s="5">
        <f>'PG facts'!D93</f>
        <v>0</v>
      </c>
      <c r="H11348" s="5">
        <f t="shared" si="354"/>
        <v>14.06138487996402</v>
      </c>
      <c r="I11348" s="5">
        <f t="shared" si="355"/>
        <v>0</v>
      </c>
    </row>
    <row r="11349" spans="1:9" ht="25" customHeight="1">
      <c r="A11349" s="1"/>
      <c r="B11349" s="1">
        <v>481</v>
      </c>
      <c r="C11349" s="13" t="s">
        <v>47</v>
      </c>
      <c r="D11349" s="4">
        <v>45838</v>
      </c>
      <c r="E11349" s="4">
        <v>45867</v>
      </c>
      <c r="F11349" s="5">
        <v>3.2332744751814912</v>
      </c>
      <c r="G11349" s="5">
        <f>'PG facts'!D100</f>
        <v>0</v>
      </c>
      <c r="H11349" s="5">
        <f t="shared" si="354"/>
        <v>10.454063831860148</v>
      </c>
      <c r="I11349" s="5">
        <f t="shared" si="355"/>
        <v>0</v>
      </c>
    </row>
    <row r="11350" spans="1:9" ht="25" customHeight="1">
      <c r="A11350" s="1"/>
      <c r="B11350" s="1">
        <v>481</v>
      </c>
      <c r="C11350" s="13" t="s">
        <v>47</v>
      </c>
      <c r="D11350" s="4">
        <v>45930</v>
      </c>
      <c r="E11350" s="4">
        <v>45954</v>
      </c>
      <c r="F11350" s="5">
        <v>2.9967230915401322</v>
      </c>
      <c r="G11350" s="5">
        <f>'PG facts'!D107</f>
        <v>-2</v>
      </c>
      <c r="H11350" s="5">
        <f t="shared" si="354"/>
        <v>8.9803492873698474</v>
      </c>
      <c r="I11350" s="5">
        <f t="shared" si="355"/>
        <v>-5.9934461830802643</v>
      </c>
    </row>
    <row r="11351" spans="1:9" ht="25" customHeight="1">
      <c r="A11351" s="1"/>
      <c r="B11351" s="1">
        <v>481</v>
      </c>
      <c r="C11351" s="13" t="s">
        <v>47</v>
      </c>
      <c r="D11351" s="4">
        <v>46022</v>
      </c>
      <c r="E11351" s="4">
        <v>46045</v>
      </c>
      <c r="F11351" s="5">
        <v>2.1478108850594646</v>
      </c>
      <c r="G11351" s="5">
        <f>'PG facts'!D114</f>
        <v>0</v>
      </c>
      <c r="H11351" s="5">
        <f t="shared" si="354"/>
        <v>4.6130915979799205</v>
      </c>
      <c r="I11351" s="5">
        <f t="shared" si="355"/>
        <v>0</v>
      </c>
    </row>
    <row r="11352" spans="1:9" ht="25" customHeight="1">
      <c r="A11352" s="1"/>
      <c r="B11352" s="1">
        <v>481</v>
      </c>
      <c r="C11352" s="13" t="s">
        <v>50</v>
      </c>
      <c r="D11352" s="4">
        <v>44742</v>
      </c>
      <c r="E11352" s="4">
        <v>44771</v>
      </c>
      <c r="F11352" s="5">
        <v>3.5989104881054779</v>
      </c>
      <c r="G11352" s="5">
        <f>'PG facts'!D16</f>
        <v>-1</v>
      </c>
      <c r="H11352" s="5">
        <f t="shared" si="354"/>
        <v>12.952156701395609</v>
      </c>
      <c r="I11352" s="5">
        <f t="shared" si="355"/>
        <v>-3.5989104881054779</v>
      </c>
    </row>
    <row r="11353" spans="1:9" ht="25" customHeight="1">
      <c r="A11353" s="1"/>
      <c r="B11353" s="1">
        <v>481</v>
      </c>
      <c r="C11353" s="13" t="s">
        <v>50</v>
      </c>
      <c r="D11353" s="4">
        <v>44834</v>
      </c>
      <c r="E11353" s="4">
        <v>44853</v>
      </c>
      <c r="F11353" s="5">
        <v>-3.7966210073037132E-2</v>
      </c>
      <c r="G11353" s="5">
        <f>'PG facts'!D23</f>
        <v>-4</v>
      </c>
      <c r="H11353" s="5">
        <f t="shared" si="354"/>
        <v>1.4414331073099862E-3</v>
      </c>
      <c r="I11353" s="5">
        <f t="shared" si="355"/>
        <v>0.15186484029214853</v>
      </c>
    </row>
    <row r="11354" spans="1:9" ht="25" customHeight="1">
      <c r="A11354" s="1"/>
      <c r="B11354" s="1">
        <v>481</v>
      </c>
      <c r="C11354" s="13" t="s">
        <v>50</v>
      </c>
      <c r="D11354" s="4">
        <v>44926</v>
      </c>
      <c r="E11354" s="4">
        <v>44945</v>
      </c>
      <c r="F11354" s="5">
        <v>-0.97428175390660288</v>
      </c>
      <c r="G11354" s="5">
        <f>'PG facts'!D30</f>
        <v>-7</v>
      </c>
      <c r="H11354" s="5">
        <f t="shared" si="354"/>
        <v>0.94922493599532631</v>
      </c>
      <c r="I11354" s="5">
        <f t="shared" si="355"/>
        <v>6.8199722773462206</v>
      </c>
    </row>
    <row r="11355" spans="1:9" ht="25" customHeight="1">
      <c r="A11355" s="1"/>
      <c r="B11355" s="1">
        <v>481</v>
      </c>
      <c r="C11355" s="13" t="s">
        <v>50</v>
      </c>
      <c r="D11355" s="4">
        <v>45016</v>
      </c>
      <c r="E11355" s="4">
        <v>45037</v>
      </c>
      <c r="F11355" s="5">
        <v>-1.7083333333333339</v>
      </c>
      <c r="G11355" s="5">
        <f>'PG facts'!D37</f>
        <v>-5</v>
      </c>
      <c r="H11355" s="5">
        <f t="shared" si="354"/>
        <v>2.9184027777777799</v>
      </c>
      <c r="I11355" s="5">
        <f t="shared" si="355"/>
        <v>8.5416666666666696</v>
      </c>
    </row>
    <row r="11356" spans="1:9" ht="25" customHeight="1">
      <c r="A11356" s="1"/>
      <c r="B11356" s="1">
        <v>481</v>
      </c>
      <c r="C11356" s="13" t="s">
        <v>50</v>
      </c>
      <c r="D11356" s="4">
        <v>45107</v>
      </c>
      <c r="E11356" s="4">
        <v>45135</v>
      </c>
      <c r="F11356" s="5">
        <v>-0.51383557261676094</v>
      </c>
      <c r="G11356" s="5">
        <f>'PG facts'!D44</f>
        <v>-2</v>
      </c>
      <c r="H11356" s="5">
        <f t="shared" si="354"/>
        <v>0.26402699568639459</v>
      </c>
      <c r="I11356" s="5">
        <f t="shared" si="355"/>
        <v>1.0276711452335219</v>
      </c>
    </row>
    <row r="11357" spans="1:9" ht="25" customHeight="1">
      <c r="A11357" s="1"/>
      <c r="B11357" s="1">
        <v>481</v>
      </c>
      <c r="C11357" s="13" t="s">
        <v>50</v>
      </c>
      <c r="D11357" s="4">
        <v>45199</v>
      </c>
      <c r="E11357" s="4">
        <v>45217</v>
      </c>
      <c r="F11357" s="5">
        <v>-0.38380425982749156</v>
      </c>
      <c r="G11357" s="5">
        <f>'PG facts'!D51</f>
        <v>0</v>
      </c>
      <c r="H11357" s="5">
        <f t="shared" si="354"/>
        <v>0.14730570986172864</v>
      </c>
      <c r="I11357" s="5">
        <f t="shared" si="355"/>
        <v>0</v>
      </c>
    </row>
    <row r="11358" spans="1:9" ht="25" customHeight="1">
      <c r="A11358" s="1"/>
      <c r="B11358" s="1">
        <v>481</v>
      </c>
      <c r="C11358" s="13" t="s">
        <v>50</v>
      </c>
      <c r="D11358" s="4">
        <v>45291</v>
      </c>
      <c r="E11358" s="4">
        <v>45314</v>
      </c>
      <c r="F11358" s="5">
        <v>1.1893013232362026</v>
      </c>
      <c r="G11358" s="5">
        <f>'PG facts'!D58</f>
        <v>1</v>
      </c>
      <c r="H11358" s="5">
        <f t="shared" si="354"/>
        <v>1.4144376374513825</v>
      </c>
      <c r="I11358" s="5">
        <f t="shared" si="355"/>
        <v>1.1893013232362026</v>
      </c>
    </row>
    <row r="11359" spans="1:9" ht="25" customHeight="1">
      <c r="A11359" s="1"/>
      <c r="B11359" s="1">
        <v>481</v>
      </c>
      <c r="C11359" s="13" t="s">
        <v>50</v>
      </c>
      <c r="D11359" s="4">
        <v>45382</v>
      </c>
      <c r="E11359" s="4">
        <v>45401</v>
      </c>
      <c r="F11359" s="5">
        <v>2.2255192878338326</v>
      </c>
      <c r="G11359" s="5">
        <f>'PG facts'!D65</f>
        <v>1</v>
      </c>
      <c r="H11359" s="5">
        <f t="shared" si="354"/>
        <v>4.9529361005204091</v>
      </c>
      <c r="I11359" s="5">
        <f t="shared" si="355"/>
        <v>2.2255192878338326</v>
      </c>
    </row>
    <row r="11360" spans="1:9" ht="25" customHeight="1">
      <c r="A11360" s="1"/>
      <c r="B11360" s="1">
        <v>481</v>
      </c>
      <c r="C11360" s="13" t="s">
        <v>50</v>
      </c>
      <c r="D11360" s="4">
        <v>45473</v>
      </c>
      <c r="E11360" s="4">
        <v>45503</v>
      </c>
      <c r="F11360" s="5">
        <v>1.3726160091641626</v>
      </c>
      <c r="G11360" s="5">
        <f>'PG facts'!D72</f>
        <v>3</v>
      </c>
      <c r="H11360" s="5">
        <f t="shared" si="354"/>
        <v>1.8840747086137526</v>
      </c>
      <c r="I11360" s="5">
        <f t="shared" si="355"/>
        <v>4.1178480274924878</v>
      </c>
    </row>
    <row r="11361" spans="1:9" ht="25" customHeight="1">
      <c r="A11361" s="1"/>
      <c r="B11361" s="1">
        <v>481</v>
      </c>
      <c r="C11361" s="13" t="s">
        <v>50</v>
      </c>
      <c r="D11361" s="4">
        <v>45565</v>
      </c>
      <c r="E11361" s="4">
        <v>45583</v>
      </c>
      <c r="F11361" s="5">
        <v>2.2805943792830297</v>
      </c>
      <c r="G11361" s="5">
        <f>'PG facts'!D79</f>
        <v>1</v>
      </c>
      <c r="H11361" s="5">
        <f t="shared" si="354"/>
        <v>5.2011107228173472</v>
      </c>
      <c r="I11361" s="5">
        <f t="shared" si="355"/>
        <v>2.2805943792830297</v>
      </c>
    </row>
    <row r="11362" spans="1:9" ht="25" customHeight="1">
      <c r="A11362" s="1"/>
      <c r="B11362" s="1">
        <v>481</v>
      </c>
      <c r="C11362" s="13" t="s">
        <v>50</v>
      </c>
      <c r="D11362" s="4">
        <v>45657</v>
      </c>
      <c r="E11362" s="4">
        <v>45679</v>
      </c>
      <c r="F11362" s="5">
        <v>2.6501995362399722</v>
      </c>
      <c r="G11362" s="5">
        <f>'PG facts'!D86</f>
        <v>2</v>
      </c>
      <c r="H11362" s="5">
        <f t="shared" si="354"/>
        <v>7.0235575818865632</v>
      </c>
      <c r="I11362" s="5">
        <f t="shared" si="355"/>
        <v>5.3003990724799444</v>
      </c>
    </row>
    <row r="11363" spans="1:9" ht="25" customHeight="1">
      <c r="A11363" s="1"/>
      <c r="B11363" s="1">
        <v>481</v>
      </c>
      <c r="C11363" s="13" t="s">
        <v>50</v>
      </c>
      <c r="D11363" s="4">
        <v>45747</v>
      </c>
      <c r="E11363" s="4">
        <v>45771</v>
      </c>
      <c r="F11363" s="5">
        <v>2.7872397144634409</v>
      </c>
      <c r="G11363" s="5">
        <f>'PG facts'!D93</f>
        <v>0</v>
      </c>
      <c r="H11363" s="5">
        <f t="shared" si="354"/>
        <v>7.7687052258822433</v>
      </c>
      <c r="I11363" s="5">
        <f t="shared" si="355"/>
        <v>0</v>
      </c>
    </row>
    <row r="11364" spans="1:9" ht="25" customHeight="1">
      <c r="A11364" s="1"/>
      <c r="B11364" s="1">
        <v>481</v>
      </c>
      <c r="C11364" s="13" t="s">
        <v>50</v>
      </c>
      <c r="D11364" s="4">
        <v>45838</v>
      </c>
      <c r="E11364" s="4">
        <v>45867</v>
      </c>
      <c r="F11364" s="5">
        <v>3.7498513143808809</v>
      </c>
      <c r="G11364" s="5">
        <f>'PG facts'!D100</f>
        <v>0</v>
      </c>
      <c r="H11364" s="5">
        <f t="shared" si="354"/>
        <v>14.06138487996402</v>
      </c>
      <c r="I11364" s="5">
        <f t="shared" si="355"/>
        <v>0</v>
      </c>
    </row>
    <row r="11365" spans="1:9" ht="25" customHeight="1">
      <c r="A11365" s="1"/>
      <c r="B11365" s="1">
        <v>481</v>
      </c>
      <c r="C11365" s="13" t="s">
        <v>50</v>
      </c>
      <c r="D11365" s="4">
        <v>45930</v>
      </c>
      <c r="E11365" s="4">
        <v>45954</v>
      </c>
      <c r="F11365" s="5">
        <v>3.2332744751814912</v>
      </c>
      <c r="G11365" s="5">
        <f>'PG facts'!D107</f>
        <v>-2</v>
      </c>
      <c r="H11365" s="5">
        <f t="shared" si="354"/>
        <v>10.454063831860148</v>
      </c>
      <c r="I11365" s="5">
        <f t="shared" si="355"/>
        <v>-6.4665489503629825</v>
      </c>
    </row>
    <row r="11366" spans="1:9" ht="25" customHeight="1">
      <c r="A11366" s="1"/>
      <c r="B11366" s="1">
        <v>481</v>
      </c>
      <c r="C11366" s="13" t="s">
        <v>50</v>
      </c>
      <c r="D11366" s="4">
        <v>46022</v>
      </c>
      <c r="E11366" s="4">
        <v>46045</v>
      </c>
      <c r="F11366" s="5">
        <v>2.9967230915401322</v>
      </c>
      <c r="G11366" s="5">
        <f>'PG facts'!D114</f>
        <v>0</v>
      </c>
      <c r="H11366" s="5">
        <f t="shared" si="354"/>
        <v>8.9803492873698474</v>
      </c>
      <c r="I11366" s="5">
        <f t="shared" si="355"/>
        <v>0</v>
      </c>
    </row>
    <row r="11367" spans="1:9" ht="25" customHeight="1">
      <c r="A11367" s="1"/>
      <c r="B11367" s="1">
        <v>481</v>
      </c>
      <c r="C11367" s="13" t="s">
        <v>50</v>
      </c>
      <c r="D11367" s="4">
        <v>46112</v>
      </c>
      <c r="E11367" s="4">
        <v>46136</v>
      </c>
      <c r="F11367" s="5">
        <v>2.1478108850594646</v>
      </c>
      <c r="G11367" s="5">
        <f>'PG facts'!D121</f>
        <v>2</v>
      </c>
      <c r="H11367" s="5">
        <f t="shared" si="354"/>
        <v>4.6130915979799205</v>
      </c>
      <c r="I11367" s="5">
        <f t="shared" si="355"/>
        <v>4.2956217701189292</v>
      </c>
    </row>
    <row r="11368" spans="1:9" ht="25" customHeight="1">
      <c r="A11368" s="1"/>
      <c r="B11368" s="1">
        <v>482</v>
      </c>
      <c r="C11368" s="13" t="s">
        <v>47</v>
      </c>
      <c r="D11368" s="4">
        <v>44651</v>
      </c>
      <c r="E11368" s="4">
        <v>44671</v>
      </c>
      <c r="F11368" s="5">
        <v>3.5989104881054779</v>
      </c>
      <c r="G11368" s="5">
        <f>'PG facts'!D9</f>
        <v>5</v>
      </c>
      <c r="H11368" s="5">
        <f t="shared" si="354"/>
        <v>12.952156701395609</v>
      </c>
      <c r="I11368" s="5">
        <f t="shared" si="355"/>
        <v>17.994552440527389</v>
      </c>
    </row>
    <row r="11369" spans="1:9" ht="25" customHeight="1">
      <c r="A11369" s="1"/>
      <c r="B11369" s="1">
        <v>482</v>
      </c>
      <c r="C11369" s="13" t="s">
        <v>47</v>
      </c>
      <c r="D11369" s="4">
        <v>44742</v>
      </c>
      <c r="E11369" s="4">
        <v>44771</v>
      </c>
      <c r="F11369" s="5">
        <v>-3.7966210073037132E-2</v>
      </c>
      <c r="G11369" s="5">
        <f>'PG facts'!D16</f>
        <v>-1</v>
      </c>
      <c r="H11369" s="5">
        <f t="shared" si="354"/>
        <v>1.4414331073099862E-3</v>
      </c>
      <c r="I11369" s="5">
        <f t="shared" si="355"/>
        <v>3.7966210073037132E-2</v>
      </c>
    </row>
    <row r="11370" spans="1:9" ht="25" customHeight="1">
      <c r="A11370" s="1"/>
      <c r="B11370" s="1">
        <v>482</v>
      </c>
      <c r="C11370" s="13" t="s">
        <v>47</v>
      </c>
      <c r="D11370" s="4">
        <v>44834</v>
      </c>
      <c r="E11370" s="4">
        <v>44853</v>
      </c>
      <c r="F11370" s="5">
        <v>-0.97428175390660288</v>
      </c>
      <c r="G11370" s="5">
        <f>'PG facts'!D23</f>
        <v>-4</v>
      </c>
      <c r="H11370" s="5">
        <f t="shared" si="354"/>
        <v>0.94922493599532631</v>
      </c>
      <c r="I11370" s="5">
        <f t="shared" si="355"/>
        <v>3.8971270156264115</v>
      </c>
    </row>
    <row r="11371" spans="1:9" ht="25" customHeight="1">
      <c r="A11371" s="1"/>
      <c r="B11371" s="1">
        <v>482</v>
      </c>
      <c r="C11371" s="13" t="s">
        <v>47</v>
      </c>
      <c r="D11371" s="4">
        <v>44926</v>
      </c>
      <c r="E11371" s="4">
        <v>44945</v>
      </c>
      <c r="F11371" s="5">
        <v>-1.7083333333333339</v>
      </c>
      <c r="G11371" s="5">
        <f>'PG facts'!D30</f>
        <v>-7</v>
      </c>
      <c r="H11371" s="5">
        <f t="shared" si="354"/>
        <v>2.9184027777777799</v>
      </c>
      <c r="I11371" s="5">
        <f t="shared" si="355"/>
        <v>11.958333333333337</v>
      </c>
    </row>
    <row r="11372" spans="1:9" ht="25" customHeight="1">
      <c r="A11372" s="1"/>
      <c r="B11372" s="1">
        <v>482</v>
      </c>
      <c r="C11372" s="13" t="s">
        <v>47</v>
      </c>
      <c r="D11372" s="4">
        <v>45016</v>
      </c>
      <c r="E11372" s="4">
        <v>45037</v>
      </c>
      <c r="F11372" s="5">
        <v>-0.51383557261676094</v>
      </c>
      <c r="G11372" s="5">
        <f>'PG facts'!D37</f>
        <v>-5</v>
      </c>
      <c r="H11372" s="5">
        <f t="shared" si="354"/>
        <v>0.26402699568639459</v>
      </c>
      <c r="I11372" s="5">
        <f t="shared" si="355"/>
        <v>2.5691778630838047</v>
      </c>
    </row>
    <row r="11373" spans="1:9" ht="25" customHeight="1">
      <c r="A11373" s="1"/>
      <c r="B11373" s="1">
        <v>482</v>
      </c>
      <c r="C11373" s="13" t="s">
        <v>47</v>
      </c>
      <c r="D11373" s="4">
        <v>45107</v>
      </c>
      <c r="E11373" s="4">
        <v>45135</v>
      </c>
      <c r="F11373" s="5">
        <v>-0.38380425982749156</v>
      </c>
      <c r="G11373" s="5">
        <f>'PG facts'!D44</f>
        <v>-2</v>
      </c>
      <c r="H11373" s="5">
        <f t="shared" si="354"/>
        <v>0.14730570986172864</v>
      </c>
      <c r="I11373" s="5">
        <f t="shared" si="355"/>
        <v>0.76760851965498311</v>
      </c>
    </row>
    <row r="11374" spans="1:9" ht="25" customHeight="1">
      <c r="A11374" s="1"/>
      <c r="B11374" s="1">
        <v>482</v>
      </c>
      <c r="C11374" s="13" t="s">
        <v>47</v>
      </c>
      <c r="D11374" s="4">
        <v>45199</v>
      </c>
      <c r="E11374" s="4">
        <v>45217</v>
      </c>
      <c r="F11374" s="5">
        <v>1.1893013232362026</v>
      </c>
      <c r="G11374" s="5">
        <f>'PG facts'!D51</f>
        <v>0</v>
      </c>
      <c r="H11374" s="5">
        <f t="shared" si="354"/>
        <v>1.4144376374513825</v>
      </c>
      <c r="I11374" s="5">
        <f t="shared" si="355"/>
        <v>0</v>
      </c>
    </row>
    <row r="11375" spans="1:9" ht="25" customHeight="1">
      <c r="A11375" s="1"/>
      <c r="B11375" s="1">
        <v>482</v>
      </c>
      <c r="C11375" s="13" t="s">
        <v>47</v>
      </c>
      <c r="D11375" s="4">
        <v>45291</v>
      </c>
      <c r="E11375" s="4">
        <v>45314</v>
      </c>
      <c r="F11375" s="5">
        <v>2.2255192878338326</v>
      </c>
      <c r="G11375" s="5">
        <f>'PG facts'!D58</f>
        <v>1</v>
      </c>
      <c r="H11375" s="5">
        <f t="shared" si="354"/>
        <v>4.9529361005204091</v>
      </c>
      <c r="I11375" s="5">
        <f t="shared" si="355"/>
        <v>2.2255192878338326</v>
      </c>
    </row>
    <row r="11376" spans="1:9" ht="25" customHeight="1">
      <c r="A11376" s="1"/>
      <c r="B11376" s="1">
        <v>482</v>
      </c>
      <c r="C11376" s="13" t="s">
        <v>47</v>
      </c>
      <c r="D11376" s="4">
        <v>45382</v>
      </c>
      <c r="E11376" s="4">
        <v>45401</v>
      </c>
      <c r="F11376" s="5">
        <v>1.3726160091641626</v>
      </c>
      <c r="G11376" s="5">
        <f>'PG facts'!D65</f>
        <v>1</v>
      </c>
      <c r="H11376" s="5">
        <f t="shared" si="354"/>
        <v>1.8840747086137526</v>
      </c>
      <c r="I11376" s="5">
        <f t="shared" si="355"/>
        <v>1.3726160091641626</v>
      </c>
    </row>
    <row r="11377" spans="1:9" ht="25" customHeight="1">
      <c r="A11377" s="1"/>
      <c r="B11377" s="1">
        <v>482</v>
      </c>
      <c r="C11377" s="13" t="s">
        <v>47</v>
      </c>
      <c r="D11377" s="4">
        <v>45473</v>
      </c>
      <c r="E11377" s="4">
        <v>45503</v>
      </c>
      <c r="F11377" s="5">
        <v>2.2805943792830297</v>
      </c>
      <c r="G11377" s="5">
        <f>'PG facts'!D72</f>
        <v>3</v>
      </c>
      <c r="H11377" s="5">
        <f t="shared" si="354"/>
        <v>5.2011107228173472</v>
      </c>
      <c r="I11377" s="5">
        <f t="shared" si="355"/>
        <v>6.841783137849089</v>
      </c>
    </row>
    <row r="11378" spans="1:9" ht="25" customHeight="1">
      <c r="A11378" s="1"/>
      <c r="B11378" s="1">
        <v>482</v>
      </c>
      <c r="C11378" s="13" t="s">
        <v>47</v>
      </c>
      <c r="D11378" s="4">
        <v>45565</v>
      </c>
      <c r="E11378" s="4">
        <v>45583</v>
      </c>
      <c r="F11378" s="5">
        <v>2.6501995362399722</v>
      </c>
      <c r="G11378" s="5">
        <f>'PG facts'!D79</f>
        <v>1</v>
      </c>
      <c r="H11378" s="5">
        <f t="shared" si="354"/>
        <v>7.0235575818865632</v>
      </c>
      <c r="I11378" s="5">
        <f t="shared" si="355"/>
        <v>2.6501995362399722</v>
      </c>
    </row>
    <row r="11379" spans="1:9" ht="25" customHeight="1">
      <c r="A11379" s="1"/>
      <c r="B11379" s="1">
        <v>482</v>
      </c>
      <c r="C11379" s="13" t="s">
        <v>47</v>
      </c>
      <c r="D11379" s="4">
        <v>45657</v>
      </c>
      <c r="E11379" s="4">
        <v>45679</v>
      </c>
      <c r="F11379" s="5">
        <v>2.7872397144634409</v>
      </c>
      <c r="G11379" s="5">
        <f>'PG facts'!D86</f>
        <v>2</v>
      </c>
      <c r="H11379" s="5">
        <f t="shared" si="354"/>
        <v>7.7687052258822433</v>
      </c>
      <c r="I11379" s="5">
        <f t="shared" si="355"/>
        <v>5.5744794289268818</v>
      </c>
    </row>
    <row r="11380" spans="1:9" ht="25" customHeight="1">
      <c r="A11380" s="1"/>
      <c r="B11380" s="1">
        <v>482</v>
      </c>
      <c r="C11380" s="13" t="s">
        <v>47</v>
      </c>
      <c r="D11380" s="4">
        <v>45747</v>
      </c>
      <c r="E11380" s="4">
        <v>45771</v>
      </c>
      <c r="F11380" s="5">
        <v>3.7498513143808809</v>
      </c>
      <c r="G11380" s="5">
        <f>'PG facts'!D93</f>
        <v>0</v>
      </c>
      <c r="H11380" s="5">
        <f t="shared" si="354"/>
        <v>14.06138487996402</v>
      </c>
      <c r="I11380" s="5">
        <f t="shared" si="355"/>
        <v>0</v>
      </c>
    </row>
    <row r="11381" spans="1:9" ht="25" customHeight="1">
      <c r="A11381" s="1"/>
      <c r="B11381" s="1">
        <v>482</v>
      </c>
      <c r="C11381" s="13" t="s">
        <v>47</v>
      </c>
      <c r="D11381" s="4">
        <v>45838</v>
      </c>
      <c r="E11381" s="4">
        <v>45867</v>
      </c>
      <c r="F11381" s="5">
        <v>3.2332744751814912</v>
      </c>
      <c r="G11381" s="5">
        <f>'PG facts'!D100</f>
        <v>0</v>
      </c>
      <c r="H11381" s="5">
        <f t="shared" si="354"/>
        <v>10.454063831860148</v>
      </c>
      <c r="I11381" s="5">
        <f t="shared" si="355"/>
        <v>0</v>
      </c>
    </row>
    <row r="11382" spans="1:9" ht="25" customHeight="1">
      <c r="A11382" s="1"/>
      <c r="B11382" s="1">
        <v>482</v>
      </c>
      <c r="C11382" s="13" t="s">
        <v>47</v>
      </c>
      <c r="D11382" s="4">
        <v>45930</v>
      </c>
      <c r="E11382" s="4">
        <v>45954</v>
      </c>
      <c r="F11382" s="5">
        <v>2.9967230915401322</v>
      </c>
      <c r="G11382" s="5">
        <f>'PG facts'!D107</f>
        <v>-2</v>
      </c>
      <c r="H11382" s="5">
        <f t="shared" si="354"/>
        <v>8.9803492873698474</v>
      </c>
      <c r="I11382" s="5">
        <f t="shared" si="355"/>
        <v>-5.9934461830802643</v>
      </c>
    </row>
    <row r="11383" spans="1:9" ht="25" customHeight="1">
      <c r="A11383" s="1"/>
      <c r="B11383" s="1">
        <v>482</v>
      </c>
      <c r="C11383" s="13" t="s">
        <v>47</v>
      </c>
      <c r="D11383" s="4">
        <v>46022</v>
      </c>
      <c r="E11383" s="4">
        <v>46045</v>
      </c>
      <c r="F11383" s="5">
        <v>2.1478108850594646</v>
      </c>
      <c r="G11383" s="5">
        <f>'PG facts'!D114</f>
        <v>0</v>
      </c>
      <c r="H11383" s="5">
        <f t="shared" si="354"/>
        <v>4.6130915979799205</v>
      </c>
      <c r="I11383" s="5">
        <f t="shared" si="355"/>
        <v>0</v>
      </c>
    </row>
    <row r="11384" spans="1:9" ht="25" customHeight="1">
      <c r="A11384" s="1"/>
      <c r="B11384" s="1">
        <v>482</v>
      </c>
      <c r="C11384" s="13" t="s">
        <v>47</v>
      </c>
      <c r="D11384" s="4">
        <v>46112</v>
      </c>
      <c r="E11384" s="4">
        <v>46136</v>
      </c>
      <c r="F11384" s="5">
        <v>1.5477657714465964</v>
      </c>
      <c r="G11384" s="5">
        <f>'PG facts'!D121</f>
        <v>2</v>
      </c>
      <c r="H11384" s="5">
        <f t="shared" si="354"/>
        <v>2.395578883261678</v>
      </c>
      <c r="I11384" s="5">
        <f t="shared" si="355"/>
        <v>3.0955315428931929</v>
      </c>
    </row>
    <row r="11385" spans="1:9" ht="25" customHeight="1">
      <c r="A11385" s="1"/>
      <c r="B11385" s="1">
        <v>482</v>
      </c>
      <c r="C11385" s="13" t="s">
        <v>50</v>
      </c>
      <c r="D11385" s="4">
        <v>44742</v>
      </c>
      <c r="E11385" s="4">
        <v>44771</v>
      </c>
      <c r="F11385" s="5">
        <v>3.5989104881054779</v>
      </c>
      <c r="G11385" s="5">
        <f>'PG facts'!D16</f>
        <v>-1</v>
      </c>
      <c r="H11385" s="5">
        <f t="shared" si="354"/>
        <v>12.952156701395609</v>
      </c>
      <c r="I11385" s="5">
        <f t="shared" si="355"/>
        <v>-3.5989104881054779</v>
      </c>
    </row>
    <row r="11386" spans="1:9" ht="25" customHeight="1">
      <c r="A11386" s="1"/>
      <c r="B11386" s="1">
        <v>482</v>
      </c>
      <c r="C11386" s="13" t="s">
        <v>50</v>
      </c>
      <c r="D11386" s="4">
        <v>44834</v>
      </c>
      <c r="E11386" s="4">
        <v>44853</v>
      </c>
      <c r="F11386" s="5">
        <v>-3.7966210073037132E-2</v>
      </c>
      <c r="G11386" s="5">
        <f>'PG facts'!D23</f>
        <v>-4</v>
      </c>
      <c r="H11386" s="5">
        <f t="shared" si="354"/>
        <v>1.4414331073099862E-3</v>
      </c>
      <c r="I11386" s="5">
        <f t="shared" si="355"/>
        <v>0.15186484029214853</v>
      </c>
    </row>
    <row r="11387" spans="1:9" ht="25" customHeight="1">
      <c r="A11387" s="1"/>
      <c r="B11387" s="1">
        <v>482</v>
      </c>
      <c r="C11387" s="13" t="s">
        <v>50</v>
      </c>
      <c r="D11387" s="4">
        <v>44926</v>
      </c>
      <c r="E11387" s="4">
        <v>44945</v>
      </c>
      <c r="F11387" s="5">
        <v>-0.97428175390660288</v>
      </c>
      <c r="G11387" s="5">
        <f>'PG facts'!D30</f>
        <v>-7</v>
      </c>
      <c r="H11387" s="5">
        <f t="shared" si="354"/>
        <v>0.94922493599532631</v>
      </c>
      <c r="I11387" s="5">
        <f t="shared" si="355"/>
        <v>6.8199722773462206</v>
      </c>
    </row>
    <row r="11388" spans="1:9" ht="25" customHeight="1">
      <c r="A11388" s="1"/>
      <c r="B11388" s="1">
        <v>482</v>
      </c>
      <c r="C11388" s="13" t="s">
        <v>50</v>
      </c>
      <c r="D11388" s="4">
        <v>45016</v>
      </c>
      <c r="E11388" s="4">
        <v>45037</v>
      </c>
      <c r="F11388" s="5">
        <v>-1.7083333333333339</v>
      </c>
      <c r="G11388" s="5">
        <f>'PG facts'!D37</f>
        <v>-5</v>
      </c>
      <c r="H11388" s="5">
        <f t="shared" si="354"/>
        <v>2.9184027777777799</v>
      </c>
      <c r="I11388" s="5">
        <f t="shared" si="355"/>
        <v>8.5416666666666696</v>
      </c>
    </row>
    <row r="11389" spans="1:9" ht="25" customHeight="1">
      <c r="A11389" s="1"/>
      <c r="B11389" s="1">
        <v>482</v>
      </c>
      <c r="C11389" s="13" t="s">
        <v>50</v>
      </c>
      <c r="D11389" s="4">
        <v>45107</v>
      </c>
      <c r="E11389" s="4">
        <v>45135</v>
      </c>
      <c r="F11389" s="5">
        <v>-0.51383557261676094</v>
      </c>
      <c r="G11389" s="5">
        <f>'PG facts'!D44</f>
        <v>-2</v>
      </c>
      <c r="H11389" s="5">
        <f t="shared" si="354"/>
        <v>0.26402699568639459</v>
      </c>
      <c r="I11389" s="5">
        <f t="shared" si="355"/>
        <v>1.0276711452335219</v>
      </c>
    </row>
    <row r="11390" spans="1:9" ht="25" customHeight="1">
      <c r="A11390" s="1"/>
      <c r="B11390" s="1">
        <v>482</v>
      </c>
      <c r="C11390" s="13" t="s">
        <v>50</v>
      </c>
      <c r="D11390" s="4">
        <v>45199</v>
      </c>
      <c r="E11390" s="4">
        <v>45217</v>
      </c>
      <c r="F11390" s="5">
        <v>-0.38380425982749156</v>
      </c>
      <c r="G11390" s="5">
        <f>'PG facts'!D51</f>
        <v>0</v>
      </c>
      <c r="H11390" s="5">
        <f t="shared" si="354"/>
        <v>0.14730570986172864</v>
      </c>
      <c r="I11390" s="5">
        <f t="shared" si="355"/>
        <v>0</v>
      </c>
    </row>
    <row r="11391" spans="1:9" ht="25" customHeight="1">
      <c r="A11391" s="1"/>
      <c r="B11391" s="1">
        <v>482</v>
      </c>
      <c r="C11391" s="13" t="s">
        <v>50</v>
      </c>
      <c r="D11391" s="4">
        <v>45291</v>
      </c>
      <c r="E11391" s="4">
        <v>45314</v>
      </c>
      <c r="F11391" s="5">
        <v>1.1893013232362026</v>
      </c>
      <c r="G11391" s="5">
        <f>'PG facts'!D58</f>
        <v>1</v>
      </c>
      <c r="H11391" s="5">
        <f t="shared" si="354"/>
        <v>1.4144376374513825</v>
      </c>
      <c r="I11391" s="5">
        <f t="shared" si="355"/>
        <v>1.1893013232362026</v>
      </c>
    </row>
    <row r="11392" spans="1:9" ht="25" customHeight="1">
      <c r="A11392" s="1"/>
      <c r="B11392" s="1">
        <v>482</v>
      </c>
      <c r="C11392" s="13" t="s">
        <v>50</v>
      </c>
      <c r="D11392" s="4">
        <v>45382</v>
      </c>
      <c r="E11392" s="4">
        <v>45401</v>
      </c>
      <c r="F11392" s="5">
        <v>2.2255192878338326</v>
      </c>
      <c r="G11392" s="5">
        <f>'PG facts'!D65</f>
        <v>1</v>
      </c>
      <c r="H11392" s="5">
        <f t="shared" si="354"/>
        <v>4.9529361005204091</v>
      </c>
      <c r="I11392" s="5">
        <f t="shared" si="355"/>
        <v>2.2255192878338326</v>
      </c>
    </row>
    <row r="11393" spans="1:9" ht="25" customHeight="1">
      <c r="A11393" s="1"/>
      <c r="B11393" s="1">
        <v>482</v>
      </c>
      <c r="C11393" s="13" t="s">
        <v>50</v>
      </c>
      <c r="D11393" s="4">
        <v>45473</v>
      </c>
      <c r="E11393" s="4">
        <v>45503</v>
      </c>
      <c r="F11393" s="5">
        <v>1.3726160091641626</v>
      </c>
      <c r="G11393" s="5">
        <f>'PG facts'!D72</f>
        <v>3</v>
      </c>
      <c r="H11393" s="5">
        <f t="shared" si="354"/>
        <v>1.8840747086137526</v>
      </c>
      <c r="I11393" s="5">
        <f t="shared" si="355"/>
        <v>4.1178480274924878</v>
      </c>
    </row>
    <row r="11394" spans="1:9" ht="25" customHeight="1">
      <c r="A11394" s="1"/>
      <c r="B11394" s="1">
        <v>482</v>
      </c>
      <c r="C11394" s="13" t="s">
        <v>50</v>
      </c>
      <c r="D11394" s="4">
        <v>45565</v>
      </c>
      <c r="E11394" s="4">
        <v>45583</v>
      </c>
      <c r="F11394" s="5">
        <v>2.2805943792830297</v>
      </c>
      <c r="G11394" s="5">
        <f>'PG facts'!D79</f>
        <v>1</v>
      </c>
      <c r="H11394" s="5">
        <f t="shared" si="354"/>
        <v>5.2011107228173472</v>
      </c>
      <c r="I11394" s="5">
        <f t="shared" si="355"/>
        <v>2.2805943792830297</v>
      </c>
    </row>
    <row r="11395" spans="1:9" ht="25" customHeight="1">
      <c r="A11395" s="1"/>
      <c r="B11395" s="1">
        <v>482</v>
      </c>
      <c r="C11395" s="13" t="s">
        <v>50</v>
      </c>
      <c r="D11395" s="4">
        <v>45657</v>
      </c>
      <c r="E11395" s="4">
        <v>45679</v>
      </c>
      <c r="F11395" s="5">
        <v>2.6501995362399722</v>
      </c>
      <c r="G11395" s="5">
        <f>'PG facts'!D86</f>
        <v>2</v>
      </c>
      <c r="H11395" s="5">
        <f t="shared" si="354"/>
        <v>7.0235575818865632</v>
      </c>
      <c r="I11395" s="5">
        <f t="shared" si="355"/>
        <v>5.3003990724799444</v>
      </c>
    </row>
    <row r="11396" spans="1:9" ht="25" customHeight="1">
      <c r="A11396" s="1"/>
      <c r="B11396" s="1">
        <v>482</v>
      </c>
      <c r="C11396" s="13" t="s">
        <v>50</v>
      </c>
      <c r="D11396" s="4">
        <v>45747</v>
      </c>
      <c r="E11396" s="4">
        <v>45771</v>
      </c>
      <c r="F11396" s="5">
        <v>2.7872397144634409</v>
      </c>
      <c r="G11396" s="5">
        <f>'PG facts'!D93</f>
        <v>0</v>
      </c>
      <c r="H11396" s="5">
        <f t="shared" si="354"/>
        <v>7.7687052258822433</v>
      </c>
      <c r="I11396" s="5">
        <f t="shared" si="355"/>
        <v>0</v>
      </c>
    </row>
    <row r="11397" spans="1:9" ht="25" customHeight="1">
      <c r="A11397" s="1"/>
      <c r="B11397" s="1">
        <v>482</v>
      </c>
      <c r="C11397" s="13" t="s">
        <v>50</v>
      </c>
      <c r="D11397" s="4">
        <v>45838</v>
      </c>
      <c r="E11397" s="4">
        <v>45867</v>
      </c>
      <c r="F11397" s="5">
        <v>3.7498513143808809</v>
      </c>
      <c r="G11397" s="5">
        <f>'PG facts'!D100</f>
        <v>0</v>
      </c>
      <c r="H11397" s="5">
        <f t="shared" si="354"/>
        <v>14.06138487996402</v>
      </c>
      <c r="I11397" s="5">
        <f t="shared" si="355"/>
        <v>0</v>
      </c>
    </row>
    <row r="11398" spans="1:9" ht="25" customHeight="1">
      <c r="A11398" s="1"/>
      <c r="B11398" s="1">
        <v>482</v>
      </c>
      <c r="C11398" s="13" t="s">
        <v>50</v>
      </c>
      <c r="D11398" s="4">
        <v>45930</v>
      </c>
      <c r="E11398" s="4">
        <v>45954</v>
      </c>
      <c r="F11398" s="5">
        <v>3.2332744751814912</v>
      </c>
      <c r="G11398" s="5">
        <f>'PG facts'!D107</f>
        <v>-2</v>
      </c>
      <c r="H11398" s="5">
        <f t="shared" ref="H11398:H11461" si="356">F11398^2</f>
        <v>10.454063831860148</v>
      </c>
      <c r="I11398" s="5">
        <f t="shared" ref="I11398:I11461" si="357">F11398*G11398</f>
        <v>-6.4665489503629825</v>
      </c>
    </row>
    <row r="11399" spans="1:9" ht="25" customHeight="1">
      <c r="A11399" s="1"/>
      <c r="B11399" s="1">
        <v>482</v>
      </c>
      <c r="C11399" s="13" t="s">
        <v>50</v>
      </c>
      <c r="D11399" s="4">
        <v>46022</v>
      </c>
      <c r="E11399" s="4">
        <v>46045</v>
      </c>
      <c r="F11399" s="5">
        <v>2.9967230915401322</v>
      </c>
      <c r="G11399" s="5">
        <f>'PG facts'!D114</f>
        <v>0</v>
      </c>
      <c r="H11399" s="5">
        <f t="shared" si="356"/>
        <v>8.9803492873698474</v>
      </c>
      <c r="I11399" s="5">
        <f t="shared" si="357"/>
        <v>0</v>
      </c>
    </row>
    <row r="11400" spans="1:9" ht="25" customHeight="1">
      <c r="A11400" s="1"/>
      <c r="B11400" s="1">
        <v>482</v>
      </c>
      <c r="C11400" s="13" t="s">
        <v>50</v>
      </c>
      <c r="D11400" s="4">
        <v>46112</v>
      </c>
      <c r="E11400" s="4">
        <v>46136</v>
      </c>
      <c r="F11400" s="5">
        <v>2.1478108850594646</v>
      </c>
      <c r="G11400" s="5">
        <f>'PG facts'!D121</f>
        <v>2</v>
      </c>
      <c r="H11400" s="5">
        <f t="shared" si="356"/>
        <v>4.6130915979799205</v>
      </c>
      <c r="I11400" s="5">
        <f t="shared" si="357"/>
        <v>4.2956217701189292</v>
      </c>
    </row>
    <row r="11401" spans="1:9" ht="25" customHeight="1">
      <c r="A11401" s="1"/>
      <c r="B11401" s="1">
        <v>483</v>
      </c>
      <c r="C11401" s="13" t="s">
        <v>47</v>
      </c>
      <c r="D11401" s="4">
        <v>44651</v>
      </c>
      <c r="E11401" s="4">
        <v>44671</v>
      </c>
      <c r="F11401" s="5">
        <v>3.5989104881054779</v>
      </c>
      <c r="G11401" s="5">
        <f>'PG facts'!D9</f>
        <v>5</v>
      </c>
      <c r="H11401" s="5">
        <f t="shared" si="356"/>
        <v>12.952156701395609</v>
      </c>
      <c r="I11401" s="5">
        <f t="shared" si="357"/>
        <v>17.994552440527389</v>
      </c>
    </row>
    <row r="11402" spans="1:9" ht="25" customHeight="1">
      <c r="A11402" s="1"/>
      <c r="B11402" s="1">
        <v>483</v>
      </c>
      <c r="C11402" s="13" t="s">
        <v>47</v>
      </c>
      <c r="D11402" s="4">
        <v>44742</v>
      </c>
      <c r="E11402" s="4">
        <v>44771</v>
      </c>
      <c r="F11402" s="5">
        <v>-3.7966210073037132E-2</v>
      </c>
      <c r="G11402" s="5">
        <f>'PG facts'!D16</f>
        <v>-1</v>
      </c>
      <c r="H11402" s="5">
        <f t="shared" si="356"/>
        <v>1.4414331073099862E-3</v>
      </c>
      <c r="I11402" s="5">
        <f t="shared" si="357"/>
        <v>3.7966210073037132E-2</v>
      </c>
    </row>
    <row r="11403" spans="1:9" ht="25" customHeight="1">
      <c r="A11403" s="1"/>
      <c r="B11403" s="1">
        <v>483</v>
      </c>
      <c r="C11403" s="13" t="s">
        <v>47</v>
      </c>
      <c r="D11403" s="4">
        <v>44834</v>
      </c>
      <c r="E11403" s="4">
        <v>44853</v>
      </c>
      <c r="F11403" s="5">
        <v>-0.97428175390660288</v>
      </c>
      <c r="G11403" s="5">
        <f>'PG facts'!D23</f>
        <v>-4</v>
      </c>
      <c r="H11403" s="5">
        <f t="shared" si="356"/>
        <v>0.94922493599532631</v>
      </c>
      <c r="I11403" s="5">
        <f t="shared" si="357"/>
        <v>3.8971270156264115</v>
      </c>
    </row>
    <row r="11404" spans="1:9" ht="25" customHeight="1">
      <c r="A11404" s="1"/>
      <c r="B11404" s="1">
        <v>483</v>
      </c>
      <c r="C11404" s="13" t="s">
        <v>47</v>
      </c>
      <c r="D11404" s="4">
        <v>44926</v>
      </c>
      <c r="E11404" s="4">
        <v>44945</v>
      </c>
      <c r="F11404" s="5">
        <v>-1.7083333333333339</v>
      </c>
      <c r="G11404" s="5">
        <f>'PG facts'!D30</f>
        <v>-7</v>
      </c>
      <c r="H11404" s="5">
        <f t="shared" si="356"/>
        <v>2.9184027777777799</v>
      </c>
      <c r="I11404" s="5">
        <f t="shared" si="357"/>
        <v>11.958333333333337</v>
      </c>
    </row>
    <row r="11405" spans="1:9" ht="25" customHeight="1">
      <c r="A11405" s="1"/>
      <c r="B11405" s="1">
        <v>483</v>
      </c>
      <c r="C11405" s="13" t="s">
        <v>47</v>
      </c>
      <c r="D11405" s="4">
        <v>45016</v>
      </c>
      <c r="E11405" s="4">
        <v>45037</v>
      </c>
      <c r="F11405" s="5">
        <v>-0.51383557261676094</v>
      </c>
      <c r="G11405" s="5">
        <f>'PG facts'!D37</f>
        <v>-5</v>
      </c>
      <c r="H11405" s="5">
        <f t="shared" si="356"/>
        <v>0.26402699568639459</v>
      </c>
      <c r="I11405" s="5">
        <f t="shared" si="357"/>
        <v>2.5691778630838047</v>
      </c>
    </row>
    <row r="11406" spans="1:9" ht="25" customHeight="1">
      <c r="A11406" s="1"/>
      <c r="B11406" s="1">
        <v>483</v>
      </c>
      <c r="C11406" s="13" t="s">
        <v>47</v>
      </c>
      <c r="D11406" s="4">
        <v>45107</v>
      </c>
      <c r="E11406" s="4">
        <v>45135</v>
      </c>
      <c r="F11406" s="5">
        <v>-0.38380425982749156</v>
      </c>
      <c r="G11406" s="5">
        <f>'PG facts'!D44</f>
        <v>-2</v>
      </c>
      <c r="H11406" s="5">
        <f t="shared" si="356"/>
        <v>0.14730570986172864</v>
      </c>
      <c r="I11406" s="5">
        <f t="shared" si="357"/>
        <v>0.76760851965498311</v>
      </c>
    </row>
    <row r="11407" spans="1:9" ht="25" customHeight="1">
      <c r="A11407" s="1"/>
      <c r="B11407" s="1">
        <v>483</v>
      </c>
      <c r="C11407" s="13" t="s">
        <v>47</v>
      </c>
      <c r="D11407" s="4">
        <v>45199</v>
      </c>
      <c r="E11407" s="4">
        <v>45217</v>
      </c>
      <c r="F11407" s="5">
        <v>1.1893013232362026</v>
      </c>
      <c r="G11407" s="5">
        <f>'PG facts'!D51</f>
        <v>0</v>
      </c>
      <c r="H11407" s="5">
        <f t="shared" si="356"/>
        <v>1.4144376374513825</v>
      </c>
      <c r="I11407" s="5">
        <f t="shared" si="357"/>
        <v>0</v>
      </c>
    </row>
    <row r="11408" spans="1:9" ht="25" customHeight="1">
      <c r="A11408" s="1"/>
      <c r="B11408" s="1">
        <v>483</v>
      </c>
      <c r="C11408" s="13" t="s">
        <v>47</v>
      </c>
      <c r="D11408" s="4">
        <v>45291</v>
      </c>
      <c r="E11408" s="4">
        <v>45314</v>
      </c>
      <c r="F11408" s="5">
        <v>2.2255192878338326</v>
      </c>
      <c r="G11408" s="5">
        <f>'PG facts'!D58</f>
        <v>1</v>
      </c>
      <c r="H11408" s="5">
        <f t="shared" si="356"/>
        <v>4.9529361005204091</v>
      </c>
      <c r="I11408" s="5">
        <f t="shared" si="357"/>
        <v>2.2255192878338326</v>
      </c>
    </row>
    <row r="11409" spans="1:9" ht="25" customHeight="1">
      <c r="A11409" s="1"/>
      <c r="B11409" s="1">
        <v>483</v>
      </c>
      <c r="C11409" s="13" t="s">
        <v>47</v>
      </c>
      <c r="D11409" s="4">
        <v>45382</v>
      </c>
      <c r="E11409" s="4">
        <v>45401</v>
      </c>
      <c r="F11409" s="5">
        <v>1.3726160091641626</v>
      </c>
      <c r="G11409" s="5">
        <f>'PG facts'!D65</f>
        <v>1</v>
      </c>
      <c r="H11409" s="5">
        <f t="shared" si="356"/>
        <v>1.8840747086137526</v>
      </c>
      <c r="I11409" s="5">
        <f t="shared" si="357"/>
        <v>1.3726160091641626</v>
      </c>
    </row>
    <row r="11410" spans="1:9" ht="25" customHeight="1">
      <c r="A11410" s="1"/>
      <c r="B11410" s="1">
        <v>483</v>
      </c>
      <c r="C11410" s="13" t="s">
        <v>47</v>
      </c>
      <c r="D11410" s="4">
        <v>45473</v>
      </c>
      <c r="E11410" s="4">
        <v>45503</v>
      </c>
      <c r="F11410" s="5">
        <v>2.2805943792830297</v>
      </c>
      <c r="G11410" s="5">
        <f>'PG facts'!D72</f>
        <v>3</v>
      </c>
      <c r="H11410" s="5">
        <f t="shared" si="356"/>
        <v>5.2011107228173472</v>
      </c>
      <c r="I11410" s="5">
        <f t="shared" si="357"/>
        <v>6.841783137849089</v>
      </c>
    </row>
    <row r="11411" spans="1:9" ht="25" customHeight="1">
      <c r="A11411" s="1"/>
      <c r="B11411" s="1">
        <v>483</v>
      </c>
      <c r="C11411" s="13" t="s">
        <v>47</v>
      </c>
      <c r="D11411" s="4">
        <v>45565</v>
      </c>
      <c r="E11411" s="4">
        <v>45583</v>
      </c>
      <c r="F11411" s="5">
        <v>2.6501995362399722</v>
      </c>
      <c r="G11411" s="5">
        <f>'PG facts'!D79</f>
        <v>1</v>
      </c>
      <c r="H11411" s="5">
        <f t="shared" si="356"/>
        <v>7.0235575818865632</v>
      </c>
      <c r="I11411" s="5">
        <f t="shared" si="357"/>
        <v>2.6501995362399722</v>
      </c>
    </row>
    <row r="11412" spans="1:9" ht="25" customHeight="1">
      <c r="A11412" s="1"/>
      <c r="B11412" s="1">
        <v>483</v>
      </c>
      <c r="C11412" s="13" t="s">
        <v>47</v>
      </c>
      <c r="D11412" s="4">
        <v>45657</v>
      </c>
      <c r="E11412" s="4">
        <v>45679</v>
      </c>
      <c r="F11412" s="5">
        <v>2.7872397144634409</v>
      </c>
      <c r="G11412" s="5">
        <f>'PG facts'!D86</f>
        <v>2</v>
      </c>
      <c r="H11412" s="5">
        <f t="shared" si="356"/>
        <v>7.7687052258822433</v>
      </c>
      <c r="I11412" s="5">
        <f t="shared" si="357"/>
        <v>5.5744794289268818</v>
      </c>
    </row>
    <row r="11413" spans="1:9" ht="25" customHeight="1">
      <c r="A11413" s="1"/>
      <c r="B11413" s="1">
        <v>483</v>
      </c>
      <c r="C11413" s="13" t="s">
        <v>47</v>
      </c>
      <c r="D11413" s="4">
        <v>45747</v>
      </c>
      <c r="E11413" s="4">
        <v>45771</v>
      </c>
      <c r="F11413" s="5">
        <v>3.7498513143808809</v>
      </c>
      <c r="G11413" s="5">
        <f>'PG facts'!D93</f>
        <v>0</v>
      </c>
      <c r="H11413" s="5">
        <f t="shared" si="356"/>
        <v>14.06138487996402</v>
      </c>
      <c r="I11413" s="5">
        <f t="shared" si="357"/>
        <v>0</v>
      </c>
    </row>
    <row r="11414" spans="1:9" ht="25" customHeight="1">
      <c r="A11414" s="1"/>
      <c r="B11414" s="1">
        <v>483</v>
      </c>
      <c r="C11414" s="13" t="s">
        <v>47</v>
      </c>
      <c r="D11414" s="4">
        <v>45838</v>
      </c>
      <c r="E11414" s="4">
        <v>45867</v>
      </c>
      <c r="F11414" s="5">
        <v>3.2332744751814912</v>
      </c>
      <c r="G11414" s="5">
        <f>'PG facts'!D100</f>
        <v>0</v>
      </c>
      <c r="H11414" s="5">
        <f t="shared" si="356"/>
        <v>10.454063831860148</v>
      </c>
      <c r="I11414" s="5">
        <f t="shared" si="357"/>
        <v>0</v>
      </c>
    </row>
    <row r="11415" spans="1:9" ht="25" customHeight="1">
      <c r="A11415" s="1"/>
      <c r="B11415" s="1">
        <v>483</v>
      </c>
      <c r="C11415" s="13" t="s">
        <v>47</v>
      </c>
      <c r="D11415" s="4">
        <v>45930</v>
      </c>
      <c r="E11415" s="4">
        <v>45954</v>
      </c>
      <c r="F11415" s="5">
        <v>2.9967230915401322</v>
      </c>
      <c r="G11415" s="5">
        <f>'PG facts'!D107</f>
        <v>-2</v>
      </c>
      <c r="H11415" s="5">
        <f t="shared" si="356"/>
        <v>8.9803492873698474</v>
      </c>
      <c r="I11415" s="5">
        <f t="shared" si="357"/>
        <v>-5.9934461830802643</v>
      </c>
    </row>
    <row r="11416" spans="1:9" ht="25" customHeight="1">
      <c r="A11416" s="1"/>
      <c r="B11416" s="1">
        <v>483</v>
      </c>
      <c r="C11416" s="13" t="s">
        <v>47</v>
      </c>
      <c r="D11416" s="4">
        <v>46022</v>
      </c>
      <c r="E11416" s="4">
        <v>46045</v>
      </c>
      <c r="F11416" s="5">
        <v>2.1478108850594646</v>
      </c>
      <c r="G11416" s="5">
        <f>'PG facts'!D114</f>
        <v>0</v>
      </c>
      <c r="H11416" s="5">
        <f t="shared" si="356"/>
        <v>4.6130915979799205</v>
      </c>
      <c r="I11416" s="5">
        <f t="shared" si="357"/>
        <v>0</v>
      </c>
    </row>
    <row r="11417" spans="1:9" ht="25" customHeight="1">
      <c r="A11417" s="1"/>
      <c r="B11417" s="1">
        <v>483</v>
      </c>
      <c r="C11417" s="13" t="s">
        <v>47</v>
      </c>
      <c r="D11417" s="4">
        <v>46112</v>
      </c>
      <c r="E11417" s="4">
        <v>46136</v>
      </c>
      <c r="F11417" s="5">
        <v>1.5477657714465964</v>
      </c>
      <c r="G11417" s="5">
        <f>'PG facts'!D121</f>
        <v>2</v>
      </c>
      <c r="H11417" s="5">
        <f t="shared" si="356"/>
        <v>2.395578883261678</v>
      </c>
      <c r="I11417" s="5">
        <f t="shared" si="357"/>
        <v>3.0955315428931929</v>
      </c>
    </row>
    <row r="11418" spans="1:9" ht="25" customHeight="1">
      <c r="A11418" s="1"/>
      <c r="B11418" s="1">
        <v>483</v>
      </c>
      <c r="C11418" s="13" t="s">
        <v>50</v>
      </c>
      <c r="D11418" s="4">
        <v>44742</v>
      </c>
      <c r="E11418" s="4">
        <v>44771</v>
      </c>
      <c r="F11418" s="5">
        <v>3.5989104881054779</v>
      </c>
      <c r="G11418" s="5">
        <f>'PG facts'!D16</f>
        <v>-1</v>
      </c>
      <c r="H11418" s="5">
        <f t="shared" si="356"/>
        <v>12.952156701395609</v>
      </c>
      <c r="I11418" s="5">
        <f t="shared" si="357"/>
        <v>-3.5989104881054779</v>
      </c>
    </row>
    <row r="11419" spans="1:9" ht="25" customHeight="1">
      <c r="A11419" s="1"/>
      <c r="B11419" s="1">
        <v>483</v>
      </c>
      <c r="C11419" s="13" t="s">
        <v>50</v>
      </c>
      <c r="D11419" s="4">
        <v>44834</v>
      </c>
      <c r="E11419" s="4">
        <v>44853</v>
      </c>
      <c r="F11419" s="5">
        <v>-3.7966210073037132E-2</v>
      </c>
      <c r="G11419" s="5">
        <f>'PG facts'!D23</f>
        <v>-4</v>
      </c>
      <c r="H11419" s="5">
        <f t="shared" si="356"/>
        <v>1.4414331073099862E-3</v>
      </c>
      <c r="I11419" s="5">
        <f t="shared" si="357"/>
        <v>0.15186484029214853</v>
      </c>
    </row>
    <row r="11420" spans="1:9" ht="25" customHeight="1">
      <c r="A11420" s="1"/>
      <c r="B11420" s="1">
        <v>483</v>
      </c>
      <c r="C11420" s="13" t="s">
        <v>50</v>
      </c>
      <c r="D11420" s="4">
        <v>44926</v>
      </c>
      <c r="E11420" s="4">
        <v>44945</v>
      </c>
      <c r="F11420" s="5">
        <v>-0.97428175390660288</v>
      </c>
      <c r="G11420" s="5">
        <f>'PG facts'!D30</f>
        <v>-7</v>
      </c>
      <c r="H11420" s="5">
        <f t="shared" si="356"/>
        <v>0.94922493599532631</v>
      </c>
      <c r="I11420" s="5">
        <f t="shared" si="357"/>
        <v>6.8199722773462206</v>
      </c>
    </row>
    <row r="11421" spans="1:9" ht="25" customHeight="1">
      <c r="A11421" s="1"/>
      <c r="B11421" s="1">
        <v>483</v>
      </c>
      <c r="C11421" s="13" t="s">
        <v>50</v>
      </c>
      <c r="D11421" s="4">
        <v>45016</v>
      </c>
      <c r="E11421" s="4">
        <v>45037</v>
      </c>
      <c r="F11421" s="5">
        <v>-1.7083333333333339</v>
      </c>
      <c r="G11421" s="5">
        <f>'PG facts'!D37</f>
        <v>-5</v>
      </c>
      <c r="H11421" s="5">
        <f t="shared" si="356"/>
        <v>2.9184027777777799</v>
      </c>
      <c r="I11421" s="5">
        <f t="shared" si="357"/>
        <v>8.5416666666666696</v>
      </c>
    </row>
    <row r="11422" spans="1:9" ht="25" customHeight="1">
      <c r="A11422" s="1"/>
      <c r="B11422" s="1">
        <v>483</v>
      </c>
      <c r="C11422" s="13" t="s">
        <v>50</v>
      </c>
      <c r="D11422" s="4">
        <v>45107</v>
      </c>
      <c r="E11422" s="4">
        <v>45135</v>
      </c>
      <c r="F11422" s="5">
        <v>-0.51383557261676094</v>
      </c>
      <c r="G11422" s="5">
        <f>'PG facts'!D44</f>
        <v>-2</v>
      </c>
      <c r="H11422" s="5">
        <f t="shared" si="356"/>
        <v>0.26402699568639459</v>
      </c>
      <c r="I11422" s="5">
        <f t="shared" si="357"/>
        <v>1.0276711452335219</v>
      </c>
    </row>
    <row r="11423" spans="1:9" ht="25" customHeight="1">
      <c r="A11423" s="1"/>
      <c r="B11423" s="1">
        <v>483</v>
      </c>
      <c r="C11423" s="13" t="s">
        <v>50</v>
      </c>
      <c r="D11423" s="4">
        <v>45199</v>
      </c>
      <c r="E11423" s="4">
        <v>45217</v>
      </c>
      <c r="F11423" s="5">
        <v>-0.38380425982749156</v>
      </c>
      <c r="G11423" s="5">
        <f>'PG facts'!D51</f>
        <v>0</v>
      </c>
      <c r="H11423" s="5">
        <f t="shared" si="356"/>
        <v>0.14730570986172864</v>
      </c>
      <c r="I11423" s="5">
        <f t="shared" si="357"/>
        <v>0</v>
      </c>
    </row>
    <row r="11424" spans="1:9" ht="25" customHeight="1">
      <c r="A11424" s="1"/>
      <c r="B11424" s="1">
        <v>483</v>
      </c>
      <c r="C11424" s="13" t="s">
        <v>50</v>
      </c>
      <c r="D11424" s="4">
        <v>45291</v>
      </c>
      <c r="E11424" s="4">
        <v>45314</v>
      </c>
      <c r="F11424" s="5">
        <v>1.1893013232362026</v>
      </c>
      <c r="G11424" s="5">
        <f>'PG facts'!D58</f>
        <v>1</v>
      </c>
      <c r="H11424" s="5">
        <f t="shared" si="356"/>
        <v>1.4144376374513825</v>
      </c>
      <c r="I11424" s="5">
        <f t="shared" si="357"/>
        <v>1.1893013232362026</v>
      </c>
    </row>
    <row r="11425" spans="1:9" ht="25" customHeight="1">
      <c r="A11425" s="1"/>
      <c r="B11425" s="1">
        <v>483</v>
      </c>
      <c r="C11425" s="13" t="s">
        <v>50</v>
      </c>
      <c r="D11425" s="4">
        <v>45382</v>
      </c>
      <c r="E11425" s="4">
        <v>45401</v>
      </c>
      <c r="F11425" s="5">
        <v>2.2255192878338326</v>
      </c>
      <c r="G11425" s="5">
        <f>'PG facts'!D65</f>
        <v>1</v>
      </c>
      <c r="H11425" s="5">
        <f t="shared" si="356"/>
        <v>4.9529361005204091</v>
      </c>
      <c r="I11425" s="5">
        <f t="shared" si="357"/>
        <v>2.2255192878338326</v>
      </c>
    </row>
    <row r="11426" spans="1:9" ht="25" customHeight="1">
      <c r="A11426" s="1"/>
      <c r="B11426" s="1">
        <v>483</v>
      </c>
      <c r="C11426" s="13" t="s">
        <v>50</v>
      </c>
      <c r="D11426" s="4">
        <v>45473</v>
      </c>
      <c r="E11426" s="4">
        <v>45503</v>
      </c>
      <c r="F11426" s="5">
        <v>1.3726160091641626</v>
      </c>
      <c r="G11426" s="5">
        <f>'PG facts'!D72</f>
        <v>3</v>
      </c>
      <c r="H11426" s="5">
        <f t="shared" si="356"/>
        <v>1.8840747086137526</v>
      </c>
      <c r="I11426" s="5">
        <f t="shared" si="357"/>
        <v>4.1178480274924878</v>
      </c>
    </row>
    <row r="11427" spans="1:9" ht="25" customHeight="1">
      <c r="A11427" s="1"/>
      <c r="B11427" s="1">
        <v>483</v>
      </c>
      <c r="C11427" s="13" t="s">
        <v>50</v>
      </c>
      <c r="D11427" s="4">
        <v>45565</v>
      </c>
      <c r="E11427" s="4">
        <v>45583</v>
      </c>
      <c r="F11427" s="5">
        <v>2.2805943792830297</v>
      </c>
      <c r="G11427" s="5">
        <f>'PG facts'!D79</f>
        <v>1</v>
      </c>
      <c r="H11427" s="5">
        <f t="shared" si="356"/>
        <v>5.2011107228173472</v>
      </c>
      <c r="I11427" s="5">
        <f t="shared" si="357"/>
        <v>2.2805943792830297</v>
      </c>
    </row>
    <row r="11428" spans="1:9" ht="25" customHeight="1">
      <c r="A11428" s="1"/>
      <c r="B11428" s="1">
        <v>483</v>
      </c>
      <c r="C11428" s="13" t="s">
        <v>50</v>
      </c>
      <c r="D11428" s="4">
        <v>45657</v>
      </c>
      <c r="E11428" s="4">
        <v>45679</v>
      </c>
      <c r="F11428" s="5">
        <v>2.6501995362399722</v>
      </c>
      <c r="G11428" s="5">
        <f>'PG facts'!D86</f>
        <v>2</v>
      </c>
      <c r="H11428" s="5">
        <f t="shared" si="356"/>
        <v>7.0235575818865632</v>
      </c>
      <c r="I11428" s="5">
        <f t="shared" si="357"/>
        <v>5.3003990724799444</v>
      </c>
    </row>
    <row r="11429" spans="1:9" ht="25" customHeight="1">
      <c r="A11429" s="1"/>
      <c r="B11429" s="1">
        <v>483</v>
      </c>
      <c r="C11429" s="13" t="s">
        <v>50</v>
      </c>
      <c r="D11429" s="4">
        <v>45747</v>
      </c>
      <c r="E11429" s="4">
        <v>45771</v>
      </c>
      <c r="F11429" s="5">
        <v>2.7872397144634409</v>
      </c>
      <c r="G11429" s="5">
        <f>'PG facts'!D93</f>
        <v>0</v>
      </c>
      <c r="H11429" s="5">
        <f t="shared" si="356"/>
        <v>7.7687052258822433</v>
      </c>
      <c r="I11429" s="5">
        <f t="shared" si="357"/>
        <v>0</v>
      </c>
    </row>
    <row r="11430" spans="1:9" ht="25" customHeight="1">
      <c r="A11430" s="1"/>
      <c r="B11430" s="1">
        <v>483</v>
      </c>
      <c r="C11430" s="13" t="s">
        <v>50</v>
      </c>
      <c r="D11430" s="4">
        <v>45838</v>
      </c>
      <c r="E11430" s="4">
        <v>45867</v>
      </c>
      <c r="F11430" s="5">
        <v>3.7498513143808809</v>
      </c>
      <c r="G11430" s="5">
        <f>'PG facts'!D100</f>
        <v>0</v>
      </c>
      <c r="H11430" s="5">
        <f t="shared" si="356"/>
        <v>14.06138487996402</v>
      </c>
      <c r="I11430" s="5">
        <f t="shared" si="357"/>
        <v>0</v>
      </c>
    </row>
    <row r="11431" spans="1:9" ht="25" customHeight="1">
      <c r="A11431" s="1"/>
      <c r="B11431" s="1">
        <v>483</v>
      </c>
      <c r="C11431" s="13" t="s">
        <v>50</v>
      </c>
      <c r="D11431" s="4">
        <v>45930</v>
      </c>
      <c r="E11431" s="4">
        <v>45954</v>
      </c>
      <c r="F11431" s="5">
        <v>3.2332744751814912</v>
      </c>
      <c r="G11431" s="5">
        <f>'PG facts'!D107</f>
        <v>-2</v>
      </c>
      <c r="H11431" s="5">
        <f t="shared" si="356"/>
        <v>10.454063831860148</v>
      </c>
      <c r="I11431" s="5">
        <f t="shared" si="357"/>
        <v>-6.4665489503629825</v>
      </c>
    </row>
    <row r="11432" spans="1:9" ht="25" customHeight="1">
      <c r="A11432" s="1"/>
      <c r="B11432" s="1">
        <v>483</v>
      </c>
      <c r="C11432" s="13" t="s">
        <v>50</v>
      </c>
      <c r="D11432" s="4">
        <v>46022</v>
      </c>
      <c r="E11432" s="4">
        <v>46045</v>
      </c>
      <c r="F11432" s="5">
        <v>2.9967230915401322</v>
      </c>
      <c r="G11432" s="5">
        <f>'PG facts'!D114</f>
        <v>0</v>
      </c>
      <c r="H11432" s="5">
        <f t="shared" si="356"/>
        <v>8.9803492873698474</v>
      </c>
      <c r="I11432" s="5">
        <f t="shared" si="357"/>
        <v>0</v>
      </c>
    </row>
    <row r="11433" spans="1:9" ht="25" customHeight="1">
      <c r="A11433" s="1"/>
      <c r="B11433" s="1">
        <v>483</v>
      </c>
      <c r="C11433" s="13" t="s">
        <v>50</v>
      </c>
      <c r="D11433" s="4">
        <v>46112</v>
      </c>
      <c r="E11433" s="4">
        <v>46136</v>
      </c>
      <c r="F11433" s="5">
        <v>2.1478108850594646</v>
      </c>
      <c r="G11433" s="5">
        <f>'PG facts'!D121</f>
        <v>2</v>
      </c>
      <c r="H11433" s="5">
        <f t="shared" si="356"/>
        <v>4.6130915979799205</v>
      </c>
      <c r="I11433" s="5">
        <f t="shared" si="357"/>
        <v>4.2956217701189292</v>
      </c>
    </row>
    <row r="11434" spans="1:9" ht="25" customHeight="1">
      <c r="A11434" s="1"/>
      <c r="B11434" s="1">
        <v>484</v>
      </c>
      <c r="C11434" s="13" t="s">
        <v>47</v>
      </c>
      <c r="D11434" s="4">
        <v>44651</v>
      </c>
      <c r="E11434" s="4">
        <v>44671</v>
      </c>
      <c r="F11434" s="5">
        <v>3.5989104881054779</v>
      </c>
      <c r="G11434" s="5">
        <f>'PG facts'!D10</f>
        <v>2</v>
      </c>
      <c r="H11434" s="5">
        <f t="shared" si="356"/>
        <v>12.952156701395609</v>
      </c>
      <c r="I11434" s="5">
        <f t="shared" si="357"/>
        <v>7.1978209762109557</v>
      </c>
    </row>
    <row r="11435" spans="1:9" ht="25" customHeight="1">
      <c r="A11435" s="1"/>
      <c r="B11435" s="1">
        <v>484</v>
      </c>
      <c r="C11435" s="13" t="s">
        <v>47</v>
      </c>
      <c r="D11435" s="4">
        <v>44742</v>
      </c>
      <c r="E11435" s="4">
        <v>44771</v>
      </c>
      <c r="F11435" s="5">
        <v>-3.7966210073037132E-2</v>
      </c>
      <c r="G11435" s="5">
        <f>'PG facts'!D17</f>
        <v>0</v>
      </c>
      <c r="H11435" s="5">
        <f t="shared" si="356"/>
        <v>1.4414331073099862E-3</v>
      </c>
      <c r="I11435" s="5">
        <f t="shared" si="357"/>
        <v>0</v>
      </c>
    </row>
    <row r="11436" spans="1:9" ht="25" customHeight="1">
      <c r="A11436" s="1"/>
      <c r="B11436" s="1">
        <v>484</v>
      </c>
      <c r="C11436" s="13" t="s">
        <v>47</v>
      </c>
      <c r="D11436" s="4">
        <v>44834</v>
      </c>
      <c r="E11436" s="4">
        <v>44853</v>
      </c>
      <c r="F11436" s="5">
        <v>-0.97428175390660288</v>
      </c>
      <c r="G11436" s="5">
        <f>'PG facts'!D24</f>
        <v>-3</v>
      </c>
      <c r="H11436" s="5">
        <f t="shared" si="356"/>
        <v>0.94922493599532631</v>
      </c>
      <c r="I11436" s="5">
        <f t="shared" si="357"/>
        <v>2.9228452617198086</v>
      </c>
    </row>
    <row r="11437" spans="1:9" ht="25" customHeight="1">
      <c r="A11437" s="1"/>
      <c r="B11437" s="1">
        <v>484</v>
      </c>
      <c r="C11437" s="13" t="s">
        <v>47</v>
      </c>
      <c r="D11437" s="4">
        <v>44926</v>
      </c>
      <c r="E11437" s="4">
        <v>44945</v>
      </c>
      <c r="F11437" s="5">
        <v>-1.7083333333333339</v>
      </c>
      <c r="G11437" s="5">
        <f>'PG facts'!D31</f>
        <v>-6</v>
      </c>
      <c r="H11437" s="5">
        <f t="shared" si="356"/>
        <v>2.9184027777777799</v>
      </c>
      <c r="I11437" s="5">
        <f t="shared" si="357"/>
        <v>10.250000000000004</v>
      </c>
    </row>
    <row r="11438" spans="1:9" ht="25" customHeight="1">
      <c r="A11438" s="1"/>
      <c r="B11438" s="1">
        <v>484</v>
      </c>
      <c r="C11438" s="13" t="s">
        <v>47</v>
      </c>
      <c r="D11438" s="4">
        <v>45016</v>
      </c>
      <c r="E11438" s="4">
        <v>45037</v>
      </c>
      <c r="F11438" s="5">
        <v>-0.51383557261676094</v>
      </c>
      <c r="G11438" s="5">
        <f>'PG facts'!D38</f>
        <v>-4</v>
      </c>
      <c r="H11438" s="5">
        <f t="shared" si="356"/>
        <v>0.26402699568639459</v>
      </c>
      <c r="I11438" s="5">
        <f t="shared" si="357"/>
        <v>2.0553422904670438</v>
      </c>
    </row>
    <row r="11439" spans="1:9" ht="25" customHeight="1">
      <c r="A11439" s="1"/>
      <c r="B11439" s="1">
        <v>484</v>
      </c>
      <c r="C11439" s="13" t="s">
        <v>47</v>
      </c>
      <c r="D11439" s="4">
        <v>45107</v>
      </c>
      <c r="E11439" s="4">
        <v>45135</v>
      </c>
      <c r="F11439" s="5">
        <v>-0.38380425982749156</v>
      </c>
      <c r="G11439" s="5">
        <f>'PG facts'!D45</f>
        <v>0</v>
      </c>
      <c r="H11439" s="5">
        <f t="shared" si="356"/>
        <v>0.14730570986172864</v>
      </c>
      <c r="I11439" s="5">
        <f t="shared" si="357"/>
        <v>0</v>
      </c>
    </row>
    <row r="11440" spans="1:9" ht="25" customHeight="1">
      <c r="A11440" s="1"/>
      <c r="B11440" s="1">
        <v>484</v>
      </c>
      <c r="C11440" s="13" t="s">
        <v>47</v>
      </c>
      <c r="D11440" s="4">
        <v>45199</v>
      </c>
      <c r="E11440" s="4">
        <v>45217</v>
      </c>
      <c r="F11440" s="5">
        <v>1.1893013232362026</v>
      </c>
      <c r="G11440" s="5">
        <f>'PG facts'!D52</f>
        <v>-3</v>
      </c>
      <c r="H11440" s="5">
        <f t="shared" si="356"/>
        <v>1.4144376374513825</v>
      </c>
      <c r="I11440" s="5">
        <f t="shared" si="357"/>
        <v>-3.5679039697086079</v>
      </c>
    </row>
    <row r="11441" spans="1:9" ht="25" customHeight="1">
      <c r="A11441" s="1"/>
      <c r="B11441" s="1">
        <v>484</v>
      </c>
      <c r="C11441" s="13" t="s">
        <v>47</v>
      </c>
      <c r="D11441" s="4">
        <v>45291</v>
      </c>
      <c r="E11441" s="4">
        <v>45314</v>
      </c>
      <c r="F11441" s="5">
        <v>2.2255192878338326</v>
      </c>
      <c r="G11441" s="5">
        <f>'PG facts'!D59</f>
        <v>-2</v>
      </c>
      <c r="H11441" s="5">
        <f t="shared" si="356"/>
        <v>4.9529361005204091</v>
      </c>
      <c r="I11441" s="5">
        <f t="shared" si="357"/>
        <v>-4.4510385756676651</v>
      </c>
    </row>
    <row r="11442" spans="1:9" ht="25" customHeight="1">
      <c r="A11442" s="1"/>
      <c r="B11442" s="1">
        <v>484</v>
      </c>
      <c r="C11442" s="13" t="s">
        <v>47</v>
      </c>
      <c r="D11442" s="4">
        <v>45382</v>
      </c>
      <c r="E11442" s="4">
        <v>45401</v>
      </c>
      <c r="F11442" s="5">
        <v>1.3726160091641626</v>
      </c>
      <c r="G11442" s="5">
        <f>'PG facts'!D66</f>
        <v>-3</v>
      </c>
      <c r="H11442" s="5">
        <f t="shared" si="356"/>
        <v>1.8840747086137526</v>
      </c>
      <c r="I11442" s="5">
        <f t="shared" si="357"/>
        <v>-4.1178480274924878</v>
      </c>
    </row>
    <row r="11443" spans="1:9" ht="25" customHeight="1">
      <c r="A11443" s="1"/>
      <c r="B11443" s="1">
        <v>484</v>
      </c>
      <c r="C11443" s="13" t="s">
        <v>47</v>
      </c>
      <c r="D11443" s="4">
        <v>45473</v>
      </c>
      <c r="E11443" s="4">
        <v>45503</v>
      </c>
      <c r="F11443" s="5">
        <v>2.2805943792830297</v>
      </c>
      <c r="G11443" s="5">
        <f>'PG facts'!D73</f>
        <v>-1</v>
      </c>
      <c r="H11443" s="5">
        <f t="shared" si="356"/>
        <v>5.2011107228173472</v>
      </c>
      <c r="I11443" s="5">
        <f t="shared" si="357"/>
        <v>-2.2805943792830297</v>
      </c>
    </row>
    <row r="11444" spans="1:9" ht="25" customHeight="1">
      <c r="A11444" s="1"/>
      <c r="B11444" s="1">
        <v>484</v>
      </c>
      <c r="C11444" s="13" t="s">
        <v>47</v>
      </c>
      <c r="D11444" s="4">
        <v>45565</v>
      </c>
      <c r="E11444" s="4">
        <v>45583</v>
      </c>
      <c r="F11444" s="5">
        <v>2.6501995362399722</v>
      </c>
      <c r="G11444" s="5">
        <f>'PG facts'!D80</f>
        <v>-1</v>
      </c>
      <c r="H11444" s="5">
        <f t="shared" si="356"/>
        <v>7.0235575818865632</v>
      </c>
      <c r="I11444" s="5">
        <f t="shared" si="357"/>
        <v>-2.6501995362399722</v>
      </c>
    </row>
    <row r="11445" spans="1:9" ht="25" customHeight="1">
      <c r="A11445" s="1"/>
      <c r="B11445" s="1">
        <v>484</v>
      </c>
      <c r="C11445" s="13" t="s">
        <v>47</v>
      </c>
      <c r="D11445" s="4">
        <v>45657</v>
      </c>
      <c r="E11445" s="4">
        <v>45679</v>
      </c>
      <c r="F11445" s="5">
        <v>2.7872397144634409</v>
      </c>
      <c r="G11445" s="5">
        <f>'PG facts'!D87</f>
        <v>4</v>
      </c>
      <c r="H11445" s="5">
        <f t="shared" si="356"/>
        <v>7.7687052258822433</v>
      </c>
      <c r="I11445" s="5">
        <f t="shared" si="357"/>
        <v>11.148958857853764</v>
      </c>
    </row>
    <row r="11446" spans="1:9" ht="25" customHeight="1">
      <c r="A11446" s="1"/>
      <c r="B11446" s="1">
        <v>484</v>
      </c>
      <c r="C11446" s="13" t="s">
        <v>47</v>
      </c>
      <c r="D11446" s="4">
        <v>45747</v>
      </c>
      <c r="E11446" s="4">
        <v>45771</v>
      </c>
      <c r="F11446" s="5">
        <v>3.7498513143808809</v>
      </c>
      <c r="G11446" s="5">
        <f>'PG facts'!D94</f>
        <v>-2</v>
      </c>
      <c r="H11446" s="5">
        <f t="shared" si="356"/>
        <v>14.06138487996402</v>
      </c>
      <c r="I11446" s="5">
        <f t="shared" si="357"/>
        <v>-7.4997026287617619</v>
      </c>
    </row>
    <row r="11447" spans="1:9" ht="25" customHeight="1">
      <c r="A11447" s="1"/>
      <c r="B11447" s="1">
        <v>484</v>
      </c>
      <c r="C11447" s="13" t="s">
        <v>47</v>
      </c>
      <c r="D11447" s="4">
        <v>45838</v>
      </c>
      <c r="E11447" s="4">
        <v>45867</v>
      </c>
      <c r="F11447" s="5">
        <v>3.2332744751814912</v>
      </c>
      <c r="G11447" s="5">
        <f>'PG facts'!D101</f>
        <v>0</v>
      </c>
      <c r="H11447" s="5">
        <f t="shared" si="356"/>
        <v>10.454063831860148</v>
      </c>
      <c r="I11447" s="5">
        <f t="shared" si="357"/>
        <v>0</v>
      </c>
    </row>
    <row r="11448" spans="1:9" ht="25" customHeight="1">
      <c r="A11448" s="1"/>
      <c r="B11448" s="1">
        <v>484</v>
      </c>
      <c r="C11448" s="13" t="s">
        <v>47</v>
      </c>
      <c r="D11448" s="4">
        <v>45930</v>
      </c>
      <c r="E11448" s="4">
        <v>45954</v>
      </c>
      <c r="F11448" s="5">
        <v>2.9967230915401322</v>
      </c>
      <c r="G11448" s="5">
        <f>'PG facts'!D108</f>
        <v>0</v>
      </c>
      <c r="H11448" s="5">
        <f t="shared" si="356"/>
        <v>8.9803492873698474</v>
      </c>
      <c r="I11448" s="5">
        <f t="shared" si="357"/>
        <v>0</v>
      </c>
    </row>
    <row r="11449" spans="1:9" ht="25" customHeight="1">
      <c r="A11449" s="1"/>
      <c r="B11449" s="1">
        <v>484</v>
      </c>
      <c r="C11449" s="13" t="s">
        <v>47</v>
      </c>
      <c r="D11449" s="4">
        <v>46022</v>
      </c>
      <c r="E11449" s="4">
        <v>46045</v>
      </c>
      <c r="F11449" s="5">
        <v>2.1881543811115511</v>
      </c>
      <c r="G11449" s="5">
        <f>'PG facts'!D115</f>
        <v>-5</v>
      </c>
      <c r="H11449" s="5">
        <f t="shared" si="356"/>
        <v>4.7880195955776754</v>
      </c>
      <c r="I11449" s="5">
        <f t="shared" si="357"/>
        <v>-10.940771905557757</v>
      </c>
    </row>
    <row r="11450" spans="1:9" ht="25" customHeight="1">
      <c r="A11450" s="1"/>
      <c r="B11450" s="1">
        <v>484</v>
      </c>
      <c r="C11450" s="13" t="s">
        <v>50</v>
      </c>
      <c r="D11450" s="4">
        <v>44742</v>
      </c>
      <c r="E11450" s="4">
        <v>44771</v>
      </c>
      <c r="F11450" s="5">
        <v>3.5989104881054779</v>
      </c>
      <c r="G11450" s="5">
        <f>'PG facts'!D17</f>
        <v>0</v>
      </c>
      <c r="H11450" s="5">
        <f t="shared" si="356"/>
        <v>12.952156701395609</v>
      </c>
      <c r="I11450" s="5">
        <f t="shared" si="357"/>
        <v>0</v>
      </c>
    </row>
    <row r="11451" spans="1:9" ht="25" customHeight="1">
      <c r="A11451" s="1"/>
      <c r="B11451" s="1">
        <v>484</v>
      </c>
      <c r="C11451" s="13" t="s">
        <v>50</v>
      </c>
      <c r="D11451" s="4">
        <v>44834</v>
      </c>
      <c r="E11451" s="4">
        <v>44853</v>
      </c>
      <c r="F11451" s="5">
        <v>-3.7966210073037132E-2</v>
      </c>
      <c r="G11451" s="5">
        <f>'PG facts'!D24</f>
        <v>-3</v>
      </c>
      <c r="H11451" s="5">
        <f t="shared" si="356"/>
        <v>1.4414331073099862E-3</v>
      </c>
      <c r="I11451" s="5">
        <f t="shared" si="357"/>
        <v>0.1138986302191114</v>
      </c>
    </row>
    <row r="11452" spans="1:9" ht="25" customHeight="1">
      <c r="A11452" s="1"/>
      <c r="B11452" s="1">
        <v>484</v>
      </c>
      <c r="C11452" s="13" t="s">
        <v>50</v>
      </c>
      <c r="D11452" s="4">
        <v>44926</v>
      </c>
      <c r="E11452" s="4">
        <v>44945</v>
      </c>
      <c r="F11452" s="5">
        <v>-0.97428175390660288</v>
      </c>
      <c r="G11452" s="5">
        <f>'PG facts'!D31</f>
        <v>-6</v>
      </c>
      <c r="H11452" s="5">
        <f t="shared" si="356"/>
        <v>0.94922493599532631</v>
      </c>
      <c r="I11452" s="5">
        <f t="shared" si="357"/>
        <v>5.8456905234396173</v>
      </c>
    </row>
    <row r="11453" spans="1:9" ht="25" customHeight="1">
      <c r="A11453" s="1"/>
      <c r="B11453" s="1">
        <v>484</v>
      </c>
      <c r="C11453" s="13" t="s">
        <v>50</v>
      </c>
      <c r="D11453" s="4">
        <v>45016</v>
      </c>
      <c r="E11453" s="4">
        <v>45037</v>
      </c>
      <c r="F11453" s="5">
        <v>-1.7083333333333339</v>
      </c>
      <c r="G11453" s="5">
        <f>'PG facts'!D38</f>
        <v>-4</v>
      </c>
      <c r="H11453" s="5">
        <f t="shared" si="356"/>
        <v>2.9184027777777799</v>
      </c>
      <c r="I11453" s="5">
        <f t="shared" si="357"/>
        <v>6.8333333333333357</v>
      </c>
    </row>
    <row r="11454" spans="1:9" ht="25" customHeight="1">
      <c r="A11454" s="1"/>
      <c r="B11454" s="1">
        <v>484</v>
      </c>
      <c r="C11454" s="13" t="s">
        <v>50</v>
      </c>
      <c r="D11454" s="4">
        <v>45107</v>
      </c>
      <c r="E11454" s="4">
        <v>45135</v>
      </c>
      <c r="F11454" s="5">
        <v>-0.51383557261676094</v>
      </c>
      <c r="G11454" s="5">
        <f>'PG facts'!D45</f>
        <v>0</v>
      </c>
      <c r="H11454" s="5">
        <f t="shared" si="356"/>
        <v>0.26402699568639459</v>
      </c>
      <c r="I11454" s="5">
        <f t="shared" si="357"/>
        <v>0</v>
      </c>
    </row>
    <row r="11455" spans="1:9" ht="25" customHeight="1">
      <c r="A11455" s="1"/>
      <c r="B11455" s="1">
        <v>484</v>
      </c>
      <c r="C11455" s="13" t="s">
        <v>50</v>
      </c>
      <c r="D11455" s="4">
        <v>45199</v>
      </c>
      <c r="E11455" s="4">
        <v>45217</v>
      </c>
      <c r="F11455" s="5">
        <v>-0.38380425982749156</v>
      </c>
      <c r="G11455" s="5">
        <f>'PG facts'!D52</f>
        <v>-3</v>
      </c>
      <c r="H11455" s="5">
        <f t="shared" si="356"/>
        <v>0.14730570986172864</v>
      </c>
      <c r="I11455" s="5">
        <f t="shared" si="357"/>
        <v>1.1514127794824747</v>
      </c>
    </row>
    <row r="11456" spans="1:9" ht="25" customHeight="1">
      <c r="A11456" s="1"/>
      <c r="B11456" s="1">
        <v>484</v>
      </c>
      <c r="C11456" s="13" t="s">
        <v>50</v>
      </c>
      <c r="D11456" s="4">
        <v>45291</v>
      </c>
      <c r="E11456" s="4">
        <v>45314</v>
      </c>
      <c r="F11456" s="5">
        <v>1.1893013232362026</v>
      </c>
      <c r="G11456" s="5">
        <f>'PG facts'!D59</f>
        <v>-2</v>
      </c>
      <c r="H11456" s="5">
        <f t="shared" si="356"/>
        <v>1.4144376374513825</v>
      </c>
      <c r="I11456" s="5">
        <f t="shared" si="357"/>
        <v>-2.3786026464724053</v>
      </c>
    </row>
    <row r="11457" spans="1:9" ht="25" customHeight="1">
      <c r="A11457" s="1"/>
      <c r="B11457" s="1">
        <v>484</v>
      </c>
      <c r="C11457" s="13" t="s">
        <v>50</v>
      </c>
      <c r="D11457" s="4">
        <v>45382</v>
      </c>
      <c r="E11457" s="4">
        <v>45401</v>
      </c>
      <c r="F11457" s="5">
        <v>2.2255192878338326</v>
      </c>
      <c r="G11457" s="5">
        <f>'PG facts'!D66</f>
        <v>-3</v>
      </c>
      <c r="H11457" s="5">
        <f t="shared" si="356"/>
        <v>4.9529361005204091</v>
      </c>
      <c r="I11457" s="5">
        <f t="shared" si="357"/>
        <v>-6.6765578635014977</v>
      </c>
    </row>
    <row r="11458" spans="1:9" ht="25" customHeight="1">
      <c r="A11458" s="1"/>
      <c r="B11458" s="1">
        <v>484</v>
      </c>
      <c r="C11458" s="13" t="s">
        <v>50</v>
      </c>
      <c r="D11458" s="4">
        <v>45473</v>
      </c>
      <c r="E11458" s="4">
        <v>45503</v>
      </c>
      <c r="F11458" s="5">
        <v>1.3726160091641626</v>
      </c>
      <c r="G11458" s="5">
        <f>'PG facts'!D73</f>
        <v>-1</v>
      </c>
      <c r="H11458" s="5">
        <f t="shared" si="356"/>
        <v>1.8840747086137526</v>
      </c>
      <c r="I11458" s="5">
        <f t="shared" si="357"/>
        <v>-1.3726160091641626</v>
      </c>
    </row>
    <row r="11459" spans="1:9" ht="25" customHeight="1">
      <c r="A11459" s="1"/>
      <c r="B11459" s="1">
        <v>484</v>
      </c>
      <c r="C11459" s="13" t="s">
        <v>50</v>
      </c>
      <c r="D11459" s="4">
        <v>45565</v>
      </c>
      <c r="E11459" s="4">
        <v>45583</v>
      </c>
      <c r="F11459" s="5">
        <v>2.2805943792830297</v>
      </c>
      <c r="G11459" s="5">
        <f>'PG facts'!D80</f>
        <v>-1</v>
      </c>
      <c r="H11459" s="5">
        <f t="shared" si="356"/>
        <v>5.2011107228173472</v>
      </c>
      <c r="I11459" s="5">
        <f t="shared" si="357"/>
        <v>-2.2805943792830297</v>
      </c>
    </row>
    <row r="11460" spans="1:9" ht="25" customHeight="1">
      <c r="A11460" s="1"/>
      <c r="B11460" s="1">
        <v>484</v>
      </c>
      <c r="C11460" s="13" t="s">
        <v>50</v>
      </c>
      <c r="D11460" s="4">
        <v>45657</v>
      </c>
      <c r="E11460" s="4">
        <v>45679</v>
      </c>
      <c r="F11460" s="5">
        <v>2.6501995362399722</v>
      </c>
      <c r="G11460" s="5">
        <f>'PG facts'!D87</f>
        <v>4</v>
      </c>
      <c r="H11460" s="5">
        <f t="shared" si="356"/>
        <v>7.0235575818865632</v>
      </c>
      <c r="I11460" s="5">
        <f t="shared" si="357"/>
        <v>10.600798144959889</v>
      </c>
    </row>
    <row r="11461" spans="1:9" ht="25" customHeight="1">
      <c r="A11461" s="1"/>
      <c r="B11461" s="1">
        <v>484</v>
      </c>
      <c r="C11461" s="13" t="s">
        <v>50</v>
      </c>
      <c r="D11461" s="4">
        <v>45747</v>
      </c>
      <c r="E11461" s="4">
        <v>45771</v>
      </c>
      <c r="F11461" s="5">
        <v>2.7872397144634409</v>
      </c>
      <c r="G11461" s="5">
        <f>'PG facts'!D94</f>
        <v>-2</v>
      </c>
      <c r="H11461" s="5">
        <f t="shared" si="356"/>
        <v>7.7687052258822433</v>
      </c>
      <c r="I11461" s="5">
        <f t="shared" si="357"/>
        <v>-5.5744794289268818</v>
      </c>
    </row>
    <row r="11462" spans="1:9" ht="25" customHeight="1">
      <c r="A11462" s="1"/>
      <c r="B11462" s="1">
        <v>484</v>
      </c>
      <c r="C11462" s="13" t="s">
        <v>50</v>
      </c>
      <c r="D11462" s="4">
        <v>45838</v>
      </c>
      <c r="E11462" s="4">
        <v>45867</v>
      </c>
      <c r="F11462" s="5">
        <v>3.7498513143808809</v>
      </c>
      <c r="G11462" s="5">
        <f>'PG facts'!D101</f>
        <v>0</v>
      </c>
      <c r="H11462" s="5">
        <f t="shared" ref="H11462:H11525" si="358">F11462^2</f>
        <v>14.06138487996402</v>
      </c>
      <c r="I11462" s="5">
        <f t="shared" ref="I11462:I11525" si="359">F11462*G11462</f>
        <v>0</v>
      </c>
    </row>
    <row r="11463" spans="1:9" ht="25" customHeight="1">
      <c r="A11463" s="1"/>
      <c r="B11463" s="1">
        <v>484</v>
      </c>
      <c r="C11463" s="13" t="s">
        <v>50</v>
      </c>
      <c r="D11463" s="4">
        <v>45930</v>
      </c>
      <c r="E11463" s="4">
        <v>45954</v>
      </c>
      <c r="F11463" s="5">
        <v>3.2332744751814912</v>
      </c>
      <c r="G11463" s="5">
        <f>'PG facts'!D108</f>
        <v>0</v>
      </c>
      <c r="H11463" s="5">
        <f t="shared" si="358"/>
        <v>10.454063831860148</v>
      </c>
      <c r="I11463" s="5">
        <f t="shared" si="359"/>
        <v>0</v>
      </c>
    </row>
    <row r="11464" spans="1:9" ht="25" customHeight="1">
      <c r="A11464" s="1"/>
      <c r="B11464" s="1">
        <v>484</v>
      </c>
      <c r="C11464" s="13" t="s">
        <v>50</v>
      </c>
      <c r="D11464" s="4">
        <v>46022</v>
      </c>
      <c r="E11464" s="4">
        <v>46045</v>
      </c>
      <c r="F11464" s="5">
        <v>2.9967230915401322</v>
      </c>
      <c r="G11464" s="5">
        <f>'PG facts'!D115</f>
        <v>-5</v>
      </c>
      <c r="H11464" s="5">
        <f t="shared" si="358"/>
        <v>8.9803492873698474</v>
      </c>
      <c r="I11464" s="5">
        <f t="shared" si="359"/>
        <v>-14.983615457700662</v>
      </c>
    </row>
    <row r="11465" spans="1:9" ht="25" customHeight="1">
      <c r="A11465" s="1"/>
      <c r="B11465" s="1">
        <v>485</v>
      </c>
      <c r="C11465" s="13" t="s">
        <v>47</v>
      </c>
      <c r="D11465" s="4">
        <v>44651</v>
      </c>
      <c r="E11465" s="4">
        <v>44671</v>
      </c>
      <c r="F11465" s="5">
        <v>3.5989104881054779</v>
      </c>
      <c r="G11465" s="5">
        <f>'PG facts'!D10</f>
        <v>2</v>
      </c>
      <c r="H11465" s="5">
        <f t="shared" si="358"/>
        <v>12.952156701395609</v>
      </c>
      <c r="I11465" s="5">
        <f t="shared" si="359"/>
        <v>7.1978209762109557</v>
      </c>
    </row>
    <row r="11466" spans="1:9" ht="25" customHeight="1">
      <c r="A11466" s="1"/>
      <c r="B11466" s="1">
        <v>485</v>
      </c>
      <c r="C11466" s="13" t="s">
        <v>47</v>
      </c>
      <c r="D11466" s="4">
        <v>44742</v>
      </c>
      <c r="E11466" s="4">
        <v>44771</v>
      </c>
      <c r="F11466" s="5">
        <v>-3.7966210073037132E-2</v>
      </c>
      <c r="G11466" s="5">
        <f>'PG facts'!D17</f>
        <v>0</v>
      </c>
      <c r="H11466" s="5">
        <f t="shared" si="358"/>
        <v>1.4414331073099862E-3</v>
      </c>
      <c r="I11466" s="5">
        <f t="shared" si="359"/>
        <v>0</v>
      </c>
    </row>
    <row r="11467" spans="1:9" ht="25" customHeight="1">
      <c r="A11467" s="1"/>
      <c r="B11467" s="1">
        <v>485</v>
      </c>
      <c r="C11467" s="13" t="s">
        <v>47</v>
      </c>
      <c r="D11467" s="4">
        <v>44834</v>
      </c>
      <c r="E11467" s="4">
        <v>44853</v>
      </c>
      <c r="F11467" s="5">
        <v>-0.97428175390660288</v>
      </c>
      <c r="G11467" s="5">
        <f>'PG facts'!D24</f>
        <v>-3</v>
      </c>
      <c r="H11467" s="5">
        <f t="shared" si="358"/>
        <v>0.94922493599532631</v>
      </c>
      <c r="I11467" s="5">
        <f t="shared" si="359"/>
        <v>2.9228452617198086</v>
      </c>
    </row>
    <row r="11468" spans="1:9" ht="25" customHeight="1">
      <c r="A11468" s="1"/>
      <c r="B11468" s="1">
        <v>485</v>
      </c>
      <c r="C11468" s="13" t="s">
        <v>47</v>
      </c>
      <c r="D11468" s="4">
        <v>44926</v>
      </c>
      <c r="E11468" s="4">
        <v>44945</v>
      </c>
      <c r="F11468" s="5">
        <v>-1.7083333333333339</v>
      </c>
      <c r="G11468" s="5">
        <f>'PG facts'!D31</f>
        <v>-6</v>
      </c>
      <c r="H11468" s="5">
        <f t="shared" si="358"/>
        <v>2.9184027777777799</v>
      </c>
      <c r="I11468" s="5">
        <f t="shared" si="359"/>
        <v>10.250000000000004</v>
      </c>
    </row>
    <row r="11469" spans="1:9" ht="25" customHeight="1">
      <c r="A11469" s="1"/>
      <c r="B11469" s="1">
        <v>485</v>
      </c>
      <c r="C11469" s="13" t="s">
        <v>47</v>
      </c>
      <c r="D11469" s="4">
        <v>45016</v>
      </c>
      <c r="E11469" s="4">
        <v>45037</v>
      </c>
      <c r="F11469" s="5">
        <v>-0.51383557261676094</v>
      </c>
      <c r="G11469" s="5">
        <f>'PG facts'!D38</f>
        <v>-4</v>
      </c>
      <c r="H11469" s="5">
        <f t="shared" si="358"/>
        <v>0.26402699568639459</v>
      </c>
      <c r="I11469" s="5">
        <f t="shared" si="359"/>
        <v>2.0553422904670438</v>
      </c>
    </row>
    <row r="11470" spans="1:9" ht="25" customHeight="1">
      <c r="A11470" s="1"/>
      <c r="B11470" s="1">
        <v>485</v>
      </c>
      <c r="C11470" s="13" t="s">
        <v>47</v>
      </c>
      <c r="D11470" s="4">
        <v>45107</v>
      </c>
      <c r="E11470" s="4">
        <v>45135</v>
      </c>
      <c r="F11470" s="5">
        <v>-0.38380425982749156</v>
      </c>
      <c r="G11470" s="5">
        <f>'PG facts'!D45</f>
        <v>0</v>
      </c>
      <c r="H11470" s="5">
        <f t="shared" si="358"/>
        <v>0.14730570986172864</v>
      </c>
      <c r="I11470" s="5">
        <f t="shared" si="359"/>
        <v>0</v>
      </c>
    </row>
    <row r="11471" spans="1:9" ht="25" customHeight="1">
      <c r="A11471" s="1"/>
      <c r="B11471" s="1">
        <v>485</v>
      </c>
      <c r="C11471" s="13" t="s">
        <v>47</v>
      </c>
      <c r="D11471" s="4">
        <v>45199</v>
      </c>
      <c r="E11471" s="4">
        <v>45217</v>
      </c>
      <c r="F11471" s="5">
        <v>1.1893013232362026</v>
      </c>
      <c r="G11471" s="5">
        <f>'PG facts'!D52</f>
        <v>-3</v>
      </c>
      <c r="H11471" s="5">
        <f t="shared" si="358"/>
        <v>1.4144376374513825</v>
      </c>
      <c r="I11471" s="5">
        <f t="shared" si="359"/>
        <v>-3.5679039697086079</v>
      </c>
    </row>
    <row r="11472" spans="1:9" ht="25" customHeight="1">
      <c r="A11472" s="1"/>
      <c r="B11472" s="1">
        <v>485</v>
      </c>
      <c r="C11472" s="13" t="s">
        <v>47</v>
      </c>
      <c r="D11472" s="4">
        <v>45291</v>
      </c>
      <c r="E11472" s="4">
        <v>45314</v>
      </c>
      <c r="F11472" s="5">
        <v>2.2255192878338326</v>
      </c>
      <c r="G11472" s="5">
        <f>'PG facts'!D59</f>
        <v>-2</v>
      </c>
      <c r="H11472" s="5">
        <f t="shared" si="358"/>
        <v>4.9529361005204091</v>
      </c>
      <c r="I11472" s="5">
        <f t="shared" si="359"/>
        <v>-4.4510385756676651</v>
      </c>
    </row>
    <row r="11473" spans="1:9" ht="25" customHeight="1">
      <c r="A11473" s="1"/>
      <c r="B11473" s="1">
        <v>485</v>
      </c>
      <c r="C11473" s="13" t="s">
        <v>47</v>
      </c>
      <c r="D11473" s="4">
        <v>45382</v>
      </c>
      <c r="E11473" s="4">
        <v>45401</v>
      </c>
      <c r="F11473" s="5">
        <v>1.3726160091641626</v>
      </c>
      <c r="G11473" s="5">
        <f>'PG facts'!D66</f>
        <v>-3</v>
      </c>
      <c r="H11473" s="5">
        <f t="shared" si="358"/>
        <v>1.8840747086137526</v>
      </c>
      <c r="I11473" s="5">
        <f t="shared" si="359"/>
        <v>-4.1178480274924878</v>
      </c>
    </row>
    <row r="11474" spans="1:9" ht="25" customHeight="1">
      <c r="A11474" s="1"/>
      <c r="B11474" s="1">
        <v>485</v>
      </c>
      <c r="C11474" s="13" t="s">
        <v>47</v>
      </c>
      <c r="D11474" s="4">
        <v>45473</v>
      </c>
      <c r="E11474" s="4">
        <v>45503</v>
      </c>
      <c r="F11474" s="5">
        <v>2.2805943792830297</v>
      </c>
      <c r="G11474" s="5">
        <f>'PG facts'!D73</f>
        <v>-1</v>
      </c>
      <c r="H11474" s="5">
        <f t="shared" si="358"/>
        <v>5.2011107228173472</v>
      </c>
      <c r="I11474" s="5">
        <f t="shared" si="359"/>
        <v>-2.2805943792830297</v>
      </c>
    </row>
    <row r="11475" spans="1:9" ht="25" customHeight="1">
      <c r="A11475" s="1"/>
      <c r="B11475" s="1">
        <v>485</v>
      </c>
      <c r="C11475" s="13" t="s">
        <v>47</v>
      </c>
      <c r="D11475" s="4">
        <v>45565</v>
      </c>
      <c r="E11475" s="4">
        <v>45583</v>
      </c>
      <c r="F11475" s="5">
        <v>2.6501995362399722</v>
      </c>
      <c r="G11475" s="5">
        <f>'PG facts'!D80</f>
        <v>-1</v>
      </c>
      <c r="H11475" s="5">
        <f t="shared" si="358"/>
        <v>7.0235575818865632</v>
      </c>
      <c r="I11475" s="5">
        <f t="shared" si="359"/>
        <v>-2.6501995362399722</v>
      </c>
    </row>
    <row r="11476" spans="1:9" ht="25" customHeight="1">
      <c r="A11476" s="1"/>
      <c r="B11476" s="1">
        <v>485</v>
      </c>
      <c r="C11476" s="13" t="s">
        <v>47</v>
      </c>
      <c r="D11476" s="4">
        <v>45657</v>
      </c>
      <c r="E11476" s="4">
        <v>45679</v>
      </c>
      <c r="F11476" s="5">
        <v>2.7872397144634409</v>
      </c>
      <c r="G11476" s="5">
        <f>'PG facts'!D87</f>
        <v>4</v>
      </c>
      <c r="H11476" s="5">
        <f t="shared" si="358"/>
        <v>7.7687052258822433</v>
      </c>
      <c r="I11476" s="5">
        <f t="shared" si="359"/>
        <v>11.148958857853764</v>
      </c>
    </row>
    <row r="11477" spans="1:9" ht="25" customHeight="1">
      <c r="A11477" s="1"/>
      <c r="B11477" s="1">
        <v>485</v>
      </c>
      <c r="C11477" s="13" t="s">
        <v>47</v>
      </c>
      <c r="D11477" s="4">
        <v>45747</v>
      </c>
      <c r="E11477" s="4">
        <v>45771</v>
      </c>
      <c r="F11477" s="5">
        <v>3.7498513143808809</v>
      </c>
      <c r="G11477" s="5">
        <f>'PG facts'!D94</f>
        <v>-2</v>
      </c>
      <c r="H11477" s="5">
        <f t="shared" si="358"/>
        <v>14.06138487996402</v>
      </c>
      <c r="I11477" s="5">
        <f t="shared" si="359"/>
        <v>-7.4997026287617619</v>
      </c>
    </row>
    <row r="11478" spans="1:9" ht="25" customHeight="1">
      <c r="A11478" s="1"/>
      <c r="B11478" s="1">
        <v>485</v>
      </c>
      <c r="C11478" s="13" t="s">
        <v>47</v>
      </c>
      <c r="D11478" s="4">
        <v>45838</v>
      </c>
      <c r="E11478" s="4">
        <v>45867</v>
      </c>
      <c r="F11478" s="5">
        <v>3.2332744751814912</v>
      </c>
      <c r="G11478" s="5">
        <f>'PG facts'!D101</f>
        <v>0</v>
      </c>
      <c r="H11478" s="5">
        <f t="shared" si="358"/>
        <v>10.454063831860148</v>
      </c>
      <c r="I11478" s="5">
        <f t="shared" si="359"/>
        <v>0</v>
      </c>
    </row>
    <row r="11479" spans="1:9" ht="25" customHeight="1">
      <c r="A11479" s="1"/>
      <c r="B11479" s="1">
        <v>485</v>
      </c>
      <c r="C11479" s="13" t="s">
        <v>47</v>
      </c>
      <c r="D11479" s="4">
        <v>45930</v>
      </c>
      <c r="E11479" s="4">
        <v>45954</v>
      </c>
      <c r="F11479" s="5">
        <v>2.9967230915401322</v>
      </c>
      <c r="G11479" s="5">
        <f>'PG facts'!D108</f>
        <v>0</v>
      </c>
      <c r="H11479" s="5">
        <f t="shared" si="358"/>
        <v>8.9803492873698474</v>
      </c>
      <c r="I11479" s="5">
        <f t="shared" si="359"/>
        <v>0</v>
      </c>
    </row>
    <row r="11480" spans="1:9" ht="25" customHeight="1">
      <c r="A11480" s="1"/>
      <c r="B11480" s="1">
        <v>485</v>
      </c>
      <c r="C11480" s="13" t="s">
        <v>47</v>
      </c>
      <c r="D11480" s="4">
        <v>46022</v>
      </c>
      <c r="E11480" s="4">
        <v>46045</v>
      </c>
      <c r="F11480" s="5">
        <v>2.1478108850594646</v>
      </c>
      <c r="G11480" s="5">
        <f>'PG facts'!D115</f>
        <v>-5</v>
      </c>
      <c r="H11480" s="5">
        <f t="shared" si="358"/>
        <v>4.6130915979799205</v>
      </c>
      <c r="I11480" s="5">
        <f t="shared" si="359"/>
        <v>-10.739054425297322</v>
      </c>
    </row>
    <row r="11481" spans="1:9" ht="25" customHeight="1">
      <c r="A11481" s="1"/>
      <c r="B11481" s="1">
        <v>485</v>
      </c>
      <c r="C11481" s="13" t="s">
        <v>50</v>
      </c>
      <c r="D11481" s="4">
        <v>44742</v>
      </c>
      <c r="E11481" s="4">
        <v>44771</v>
      </c>
      <c r="F11481" s="5">
        <v>3.5989104881054779</v>
      </c>
      <c r="G11481" s="5">
        <f>'PG facts'!D17</f>
        <v>0</v>
      </c>
      <c r="H11481" s="5">
        <f t="shared" si="358"/>
        <v>12.952156701395609</v>
      </c>
      <c r="I11481" s="5">
        <f t="shared" si="359"/>
        <v>0</v>
      </c>
    </row>
    <row r="11482" spans="1:9" ht="25" customHeight="1">
      <c r="A11482" s="1"/>
      <c r="B11482" s="1">
        <v>485</v>
      </c>
      <c r="C11482" s="13" t="s">
        <v>50</v>
      </c>
      <c r="D11482" s="4">
        <v>44834</v>
      </c>
      <c r="E11482" s="4">
        <v>44853</v>
      </c>
      <c r="F11482" s="5">
        <v>-3.7966210073037132E-2</v>
      </c>
      <c r="G11482" s="5">
        <f>'PG facts'!D24</f>
        <v>-3</v>
      </c>
      <c r="H11482" s="5">
        <f t="shared" si="358"/>
        <v>1.4414331073099862E-3</v>
      </c>
      <c r="I11482" s="5">
        <f t="shared" si="359"/>
        <v>0.1138986302191114</v>
      </c>
    </row>
    <row r="11483" spans="1:9" ht="25" customHeight="1">
      <c r="A11483" s="1"/>
      <c r="B11483" s="1">
        <v>485</v>
      </c>
      <c r="C11483" s="13" t="s">
        <v>50</v>
      </c>
      <c r="D11483" s="4">
        <v>44926</v>
      </c>
      <c r="E11483" s="4">
        <v>44945</v>
      </c>
      <c r="F11483" s="5">
        <v>-0.97428175390660288</v>
      </c>
      <c r="G11483" s="5">
        <f>'PG facts'!D31</f>
        <v>-6</v>
      </c>
      <c r="H11483" s="5">
        <f t="shared" si="358"/>
        <v>0.94922493599532631</v>
      </c>
      <c r="I11483" s="5">
        <f t="shared" si="359"/>
        <v>5.8456905234396173</v>
      </c>
    </row>
    <row r="11484" spans="1:9" ht="25" customHeight="1">
      <c r="A11484" s="1"/>
      <c r="B11484" s="1">
        <v>485</v>
      </c>
      <c r="C11484" s="13" t="s">
        <v>50</v>
      </c>
      <c r="D11484" s="4">
        <v>45016</v>
      </c>
      <c r="E11484" s="4">
        <v>45037</v>
      </c>
      <c r="F11484" s="5">
        <v>-1.7083333333333339</v>
      </c>
      <c r="G11484" s="5">
        <f>'PG facts'!D38</f>
        <v>-4</v>
      </c>
      <c r="H11484" s="5">
        <f t="shared" si="358"/>
        <v>2.9184027777777799</v>
      </c>
      <c r="I11484" s="5">
        <f t="shared" si="359"/>
        <v>6.8333333333333357</v>
      </c>
    </row>
    <row r="11485" spans="1:9" ht="25" customHeight="1">
      <c r="A11485" s="1"/>
      <c r="B11485" s="1">
        <v>485</v>
      </c>
      <c r="C11485" s="13" t="s">
        <v>50</v>
      </c>
      <c r="D11485" s="4">
        <v>45107</v>
      </c>
      <c r="E11485" s="4">
        <v>45135</v>
      </c>
      <c r="F11485" s="5">
        <v>-0.51383557261676094</v>
      </c>
      <c r="G11485" s="5">
        <f>'PG facts'!D45</f>
        <v>0</v>
      </c>
      <c r="H11485" s="5">
        <f t="shared" si="358"/>
        <v>0.26402699568639459</v>
      </c>
      <c r="I11485" s="5">
        <f t="shared" si="359"/>
        <v>0</v>
      </c>
    </row>
    <row r="11486" spans="1:9" ht="25" customHeight="1">
      <c r="A11486" s="1"/>
      <c r="B11486" s="1">
        <v>485</v>
      </c>
      <c r="C11486" s="13" t="s">
        <v>50</v>
      </c>
      <c r="D11486" s="4">
        <v>45199</v>
      </c>
      <c r="E11486" s="4">
        <v>45217</v>
      </c>
      <c r="F11486" s="5">
        <v>-0.38380425982749156</v>
      </c>
      <c r="G11486" s="5">
        <f>'PG facts'!D52</f>
        <v>-3</v>
      </c>
      <c r="H11486" s="5">
        <f t="shared" si="358"/>
        <v>0.14730570986172864</v>
      </c>
      <c r="I11486" s="5">
        <f t="shared" si="359"/>
        <v>1.1514127794824747</v>
      </c>
    </row>
    <row r="11487" spans="1:9" ht="25" customHeight="1">
      <c r="A11487" s="1"/>
      <c r="B11487" s="1">
        <v>485</v>
      </c>
      <c r="C11487" s="13" t="s">
        <v>50</v>
      </c>
      <c r="D11487" s="4">
        <v>45291</v>
      </c>
      <c r="E11487" s="4">
        <v>45314</v>
      </c>
      <c r="F11487" s="5">
        <v>1.1893013232362026</v>
      </c>
      <c r="G11487" s="5">
        <f>'PG facts'!D59</f>
        <v>-2</v>
      </c>
      <c r="H11487" s="5">
        <f t="shared" si="358"/>
        <v>1.4144376374513825</v>
      </c>
      <c r="I11487" s="5">
        <f t="shared" si="359"/>
        <v>-2.3786026464724053</v>
      </c>
    </row>
    <row r="11488" spans="1:9" ht="25" customHeight="1">
      <c r="A11488" s="1"/>
      <c r="B11488" s="1">
        <v>485</v>
      </c>
      <c r="C11488" s="13" t="s">
        <v>50</v>
      </c>
      <c r="D11488" s="4">
        <v>45382</v>
      </c>
      <c r="E11488" s="4">
        <v>45401</v>
      </c>
      <c r="F11488" s="5">
        <v>2.2255192878338326</v>
      </c>
      <c r="G11488" s="5">
        <f>'PG facts'!D66</f>
        <v>-3</v>
      </c>
      <c r="H11488" s="5">
        <f t="shared" si="358"/>
        <v>4.9529361005204091</v>
      </c>
      <c r="I11488" s="5">
        <f t="shared" si="359"/>
        <v>-6.6765578635014977</v>
      </c>
    </row>
    <row r="11489" spans="1:9" ht="25" customHeight="1">
      <c r="A11489" s="1"/>
      <c r="B11489" s="1">
        <v>485</v>
      </c>
      <c r="C11489" s="13" t="s">
        <v>50</v>
      </c>
      <c r="D11489" s="4">
        <v>45473</v>
      </c>
      <c r="E11489" s="4">
        <v>45503</v>
      </c>
      <c r="F11489" s="5">
        <v>1.3726160091641626</v>
      </c>
      <c r="G11489" s="5">
        <f>'PG facts'!D73</f>
        <v>-1</v>
      </c>
      <c r="H11489" s="5">
        <f t="shared" si="358"/>
        <v>1.8840747086137526</v>
      </c>
      <c r="I11489" s="5">
        <f t="shared" si="359"/>
        <v>-1.3726160091641626</v>
      </c>
    </row>
    <row r="11490" spans="1:9" ht="25" customHeight="1">
      <c r="A11490" s="1"/>
      <c r="B11490" s="1">
        <v>485</v>
      </c>
      <c r="C11490" s="13" t="s">
        <v>50</v>
      </c>
      <c r="D11490" s="4">
        <v>45565</v>
      </c>
      <c r="E11490" s="4">
        <v>45583</v>
      </c>
      <c r="F11490" s="5">
        <v>2.2805943792830297</v>
      </c>
      <c r="G11490" s="5">
        <f>'PG facts'!D80</f>
        <v>-1</v>
      </c>
      <c r="H11490" s="5">
        <f t="shared" si="358"/>
        <v>5.2011107228173472</v>
      </c>
      <c r="I11490" s="5">
        <f t="shared" si="359"/>
        <v>-2.2805943792830297</v>
      </c>
    </row>
    <row r="11491" spans="1:9" ht="25" customHeight="1">
      <c r="A11491" s="1"/>
      <c r="B11491" s="1">
        <v>485</v>
      </c>
      <c r="C11491" s="13" t="s">
        <v>50</v>
      </c>
      <c r="D11491" s="4">
        <v>45657</v>
      </c>
      <c r="E11491" s="4">
        <v>45679</v>
      </c>
      <c r="F11491" s="5">
        <v>2.6501995362399722</v>
      </c>
      <c r="G11491" s="5">
        <f>'PG facts'!D87</f>
        <v>4</v>
      </c>
      <c r="H11491" s="5">
        <f t="shared" si="358"/>
        <v>7.0235575818865632</v>
      </c>
      <c r="I11491" s="5">
        <f t="shared" si="359"/>
        <v>10.600798144959889</v>
      </c>
    </row>
    <row r="11492" spans="1:9" ht="25" customHeight="1">
      <c r="A11492" s="1"/>
      <c r="B11492" s="1">
        <v>485</v>
      </c>
      <c r="C11492" s="13" t="s">
        <v>50</v>
      </c>
      <c r="D11492" s="4">
        <v>45747</v>
      </c>
      <c r="E11492" s="4">
        <v>45771</v>
      </c>
      <c r="F11492" s="5">
        <v>2.7872397144634409</v>
      </c>
      <c r="G11492" s="5">
        <f>'PG facts'!D94</f>
        <v>-2</v>
      </c>
      <c r="H11492" s="5">
        <f t="shared" si="358"/>
        <v>7.7687052258822433</v>
      </c>
      <c r="I11492" s="5">
        <f t="shared" si="359"/>
        <v>-5.5744794289268818</v>
      </c>
    </row>
    <row r="11493" spans="1:9" ht="25" customHeight="1">
      <c r="A11493" s="1"/>
      <c r="B11493" s="1">
        <v>485</v>
      </c>
      <c r="C11493" s="13" t="s">
        <v>50</v>
      </c>
      <c r="D11493" s="4">
        <v>45838</v>
      </c>
      <c r="E11493" s="4">
        <v>45867</v>
      </c>
      <c r="F11493" s="5">
        <v>3.7498513143808809</v>
      </c>
      <c r="G11493" s="5">
        <f>'PG facts'!D101</f>
        <v>0</v>
      </c>
      <c r="H11493" s="5">
        <f t="shared" si="358"/>
        <v>14.06138487996402</v>
      </c>
      <c r="I11493" s="5">
        <f t="shared" si="359"/>
        <v>0</v>
      </c>
    </row>
    <row r="11494" spans="1:9" ht="25" customHeight="1">
      <c r="A11494" s="1"/>
      <c r="B11494" s="1">
        <v>485</v>
      </c>
      <c r="C11494" s="13" t="s">
        <v>50</v>
      </c>
      <c r="D11494" s="4">
        <v>45930</v>
      </c>
      <c r="E11494" s="4">
        <v>45954</v>
      </c>
      <c r="F11494" s="5">
        <v>3.2332744751814912</v>
      </c>
      <c r="G11494" s="5">
        <f>'PG facts'!D108</f>
        <v>0</v>
      </c>
      <c r="H11494" s="5">
        <f t="shared" si="358"/>
        <v>10.454063831860148</v>
      </c>
      <c r="I11494" s="5">
        <f t="shared" si="359"/>
        <v>0</v>
      </c>
    </row>
    <row r="11495" spans="1:9" ht="25" customHeight="1">
      <c r="A11495" s="1"/>
      <c r="B11495" s="1">
        <v>485</v>
      </c>
      <c r="C11495" s="13" t="s">
        <v>50</v>
      </c>
      <c r="D11495" s="4">
        <v>46022</v>
      </c>
      <c r="E11495" s="4">
        <v>46045</v>
      </c>
      <c r="F11495" s="5">
        <v>2.9967230915401322</v>
      </c>
      <c r="G11495" s="5">
        <f>'PG facts'!D115</f>
        <v>-5</v>
      </c>
      <c r="H11495" s="5">
        <f t="shared" si="358"/>
        <v>8.9803492873698474</v>
      </c>
      <c r="I11495" s="5">
        <f t="shared" si="359"/>
        <v>-14.983615457700662</v>
      </c>
    </row>
    <row r="11496" spans="1:9" ht="25" customHeight="1">
      <c r="A11496" s="1"/>
      <c r="B11496" s="1">
        <v>486</v>
      </c>
      <c r="C11496" s="13" t="s">
        <v>47</v>
      </c>
      <c r="D11496" s="4">
        <v>44651</v>
      </c>
      <c r="E11496" s="4">
        <v>44671</v>
      </c>
      <c r="F11496" s="5">
        <v>3.5989104881054779</v>
      </c>
      <c r="G11496" s="5">
        <f>'PG facts'!D10</f>
        <v>2</v>
      </c>
      <c r="H11496" s="5">
        <f t="shared" si="358"/>
        <v>12.952156701395609</v>
      </c>
      <c r="I11496" s="5">
        <f t="shared" si="359"/>
        <v>7.1978209762109557</v>
      </c>
    </row>
    <row r="11497" spans="1:9" ht="25" customHeight="1">
      <c r="A11497" s="1"/>
      <c r="B11497" s="1">
        <v>486</v>
      </c>
      <c r="C11497" s="13" t="s">
        <v>47</v>
      </c>
      <c r="D11497" s="4">
        <v>44742</v>
      </c>
      <c r="E11497" s="4">
        <v>44771</v>
      </c>
      <c r="F11497" s="5">
        <v>-3.7966210073037132E-2</v>
      </c>
      <c r="G11497" s="5">
        <f>'PG facts'!D17</f>
        <v>0</v>
      </c>
      <c r="H11497" s="5">
        <f t="shared" si="358"/>
        <v>1.4414331073099862E-3</v>
      </c>
      <c r="I11497" s="5">
        <f t="shared" si="359"/>
        <v>0</v>
      </c>
    </row>
    <row r="11498" spans="1:9" ht="25" customHeight="1">
      <c r="A11498" s="1"/>
      <c r="B11498" s="1">
        <v>486</v>
      </c>
      <c r="C11498" s="13" t="s">
        <v>47</v>
      </c>
      <c r="D11498" s="4">
        <v>44834</v>
      </c>
      <c r="E11498" s="4">
        <v>44853</v>
      </c>
      <c r="F11498" s="5">
        <v>-0.97428175390660288</v>
      </c>
      <c r="G11498" s="5">
        <f>'PG facts'!D24</f>
        <v>-3</v>
      </c>
      <c r="H11498" s="5">
        <f t="shared" si="358"/>
        <v>0.94922493599532631</v>
      </c>
      <c r="I11498" s="5">
        <f t="shared" si="359"/>
        <v>2.9228452617198086</v>
      </c>
    </row>
    <row r="11499" spans="1:9" ht="25" customHeight="1">
      <c r="A11499" s="1"/>
      <c r="B11499" s="1">
        <v>486</v>
      </c>
      <c r="C11499" s="13" t="s">
        <v>47</v>
      </c>
      <c r="D11499" s="4">
        <v>44926</v>
      </c>
      <c r="E11499" s="4">
        <v>44945</v>
      </c>
      <c r="F11499" s="5">
        <v>-1.7083333333333339</v>
      </c>
      <c r="G11499" s="5">
        <f>'PG facts'!D31</f>
        <v>-6</v>
      </c>
      <c r="H11499" s="5">
        <f t="shared" si="358"/>
        <v>2.9184027777777799</v>
      </c>
      <c r="I11499" s="5">
        <f t="shared" si="359"/>
        <v>10.250000000000004</v>
      </c>
    </row>
    <row r="11500" spans="1:9" ht="25" customHeight="1">
      <c r="A11500" s="1"/>
      <c r="B11500" s="1">
        <v>486</v>
      </c>
      <c r="C11500" s="13" t="s">
        <v>47</v>
      </c>
      <c r="D11500" s="4">
        <v>45016</v>
      </c>
      <c r="E11500" s="4">
        <v>45037</v>
      </c>
      <c r="F11500" s="5">
        <v>-0.51383557261676094</v>
      </c>
      <c r="G11500" s="5">
        <f>'PG facts'!D38</f>
        <v>-4</v>
      </c>
      <c r="H11500" s="5">
        <f t="shared" si="358"/>
        <v>0.26402699568639459</v>
      </c>
      <c r="I11500" s="5">
        <f t="shared" si="359"/>
        <v>2.0553422904670438</v>
      </c>
    </row>
    <row r="11501" spans="1:9" ht="25" customHeight="1">
      <c r="A11501" s="1"/>
      <c r="B11501" s="1">
        <v>486</v>
      </c>
      <c r="C11501" s="13" t="s">
        <v>47</v>
      </c>
      <c r="D11501" s="4">
        <v>45107</v>
      </c>
      <c r="E11501" s="4">
        <v>45135</v>
      </c>
      <c r="F11501" s="5">
        <v>-0.38380425982749156</v>
      </c>
      <c r="G11501" s="5">
        <f>'PG facts'!D45</f>
        <v>0</v>
      </c>
      <c r="H11501" s="5">
        <f t="shared" si="358"/>
        <v>0.14730570986172864</v>
      </c>
      <c r="I11501" s="5">
        <f t="shared" si="359"/>
        <v>0</v>
      </c>
    </row>
    <row r="11502" spans="1:9" ht="25" customHeight="1">
      <c r="A11502" s="1"/>
      <c r="B11502" s="1">
        <v>486</v>
      </c>
      <c r="C11502" s="13" t="s">
        <v>47</v>
      </c>
      <c r="D11502" s="4">
        <v>45199</v>
      </c>
      <c r="E11502" s="4">
        <v>45217</v>
      </c>
      <c r="F11502" s="5">
        <v>1.1893013232362026</v>
      </c>
      <c r="G11502" s="5">
        <f>'PG facts'!D52</f>
        <v>-3</v>
      </c>
      <c r="H11502" s="5">
        <f t="shared" si="358"/>
        <v>1.4144376374513825</v>
      </c>
      <c r="I11502" s="5">
        <f t="shared" si="359"/>
        <v>-3.5679039697086079</v>
      </c>
    </row>
    <row r="11503" spans="1:9" ht="25" customHeight="1">
      <c r="A11503" s="1"/>
      <c r="B11503" s="1">
        <v>486</v>
      </c>
      <c r="C11503" s="13" t="s">
        <v>47</v>
      </c>
      <c r="D11503" s="4">
        <v>45291</v>
      </c>
      <c r="E11503" s="4">
        <v>45314</v>
      </c>
      <c r="F11503" s="5">
        <v>2.2255192878338326</v>
      </c>
      <c r="G11503" s="5">
        <f>'PG facts'!D59</f>
        <v>-2</v>
      </c>
      <c r="H11503" s="5">
        <f t="shared" si="358"/>
        <v>4.9529361005204091</v>
      </c>
      <c r="I11503" s="5">
        <f t="shared" si="359"/>
        <v>-4.4510385756676651</v>
      </c>
    </row>
    <row r="11504" spans="1:9" ht="25" customHeight="1">
      <c r="A11504" s="1"/>
      <c r="B11504" s="1">
        <v>486</v>
      </c>
      <c r="C11504" s="13" t="s">
        <v>47</v>
      </c>
      <c r="D11504" s="4">
        <v>45382</v>
      </c>
      <c r="E11504" s="4">
        <v>45401</v>
      </c>
      <c r="F11504" s="5">
        <v>1.3726160091641626</v>
      </c>
      <c r="G11504" s="5">
        <f>'PG facts'!D66</f>
        <v>-3</v>
      </c>
      <c r="H11504" s="5">
        <f t="shared" si="358"/>
        <v>1.8840747086137526</v>
      </c>
      <c r="I11504" s="5">
        <f t="shared" si="359"/>
        <v>-4.1178480274924878</v>
      </c>
    </row>
    <row r="11505" spans="1:9" ht="25" customHeight="1">
      <c r="A11505" s="1"/>
      <c r="B11505" s="1">
        <v>486</v>
      </c>
      <c r="C11505" s="13" t="s">
        <v>47</v>
      </c>
      <c r="D11505" s="4">
        <v>45473</v>
      </c>
      <c r="E11505" s="4">
        <v>45503</v>
      </c>
      <c r="F11505" s="5">
        <v>2.2805943792830297</v>
      </c>
      <c r="G11505" s="5">
        <f>'PG facts'!D73</f>
        <v>-1</v>
      </c>
      <c r="H11505" s="5">
        <f t="shared" si="358"/>
        <v>5.2011107228173472</v>
      </c>
      <c r="I11505" s="5">
        <f t="shared" si="359"/>
        <v>-2.2805943792830297</v>
      </c>
    </row>
    <row r="11506" spans="1:9" ht="25" customHeight="1">
      <c r="A11506" s="1"/>
      <c r="B11506" s="1">
        <v>486</v>
      </c>
      <c r="C11506" s="13" t="s">
        <v>47</v>
      </c>
      <c r="D11506" s="4">
        <v>45565</v>
      </c>
      <c r="E11506" s="4">
        <v>45583</v>
      </c>
      <c r="F11506" s="5">
        <v>2.6501995362399722</v>
      </c>
      <c r="G11506" s="5">
        <f>'PG facts'!D80</f>
        <v>-1</v>
      </c>
      <c r="H11506" s="5">
        <f t="shared" si="358"/>
        <v>7.0235575818865632</v>
      </c>
      <c r="I11506" s="5">
        <f t="shared" si="359"/>
        <v>-2.6501995362399722</v>
      </c>
    </row>
    <row r="11507" spans="1:9" ht="25" customHeight="1">
      <c r="A11507" s="1"/>
      <c r="B11507" s="1">
        <v>486</v>
      </c>
      <c r="C11507" s="13" t="s">
        <v>47</v>
      </c>
      <c r="D11507" s="4">
        <v>45657</v>
      </c>
      <c r="E11507" s="4">
        <v>45679</v>
      </c>
      <c r="F11507" s="5">
        <v>2.7872397144634409</v>
      </c>
      <c r="G11507" s="5">
        <f>'PG facts'!D87</f>
        <v>4</v>
      </c>
      <c r="H11507" s="5">
        <f t="shared" si="358"/>
        <v>7.7687052258822433</v>
      </c>
      <c r="I11507" s="5">
        <f t="shared" si="359"/>
        <v>11.148958857853764</v>
      </c>
    </row>
    <row r="11508" spans="1:9" ht="25" customHeight="1">
      <c r="A11508" s="1"/>
      <c r="B11508" s="1">
        <v>486</v>
      </c>
      <c r="C11508" s="13" t="s">
        <v>47</v>
      </c>
      <c r="D11508" s="4">
        <v>45747</v>
      </c>
      <c r="E11508" s="4">
        <v>45771</v>
      </c>
      <c r="F11508" s="5">
        <v>3.7498513143808809</v>
      </c>
      <c r="G11508" s="5">
        <f>'PG facts'!D94</f>
        <v>-2</v>
      </c>
      <c r="H11508" s="5">
        <f t="shared" si="358"/>
        <v>14.06138487996402</v>
      </c>
      <c r="I11508" s="5">
        <f t="shared" si="359"/>
        <v>-7.4997026287617619</v>
      </c>
    </row>
    <row r="11509" spans="1:9" ht="25" customHeight="1">
      <c r="A11509" s="1"/>
      <c r="B11509" s="1">
        <v>486</v>
      </c>
      <c r="C11509" s="13" t="s">
        <v>47</v>
      </c>
      <c r="D11509" s="4">
        <v>45838</v>
      </c>
      <c r="E11509" s="4">
        <v>45867</v>
      </c>
      <c r="F11509" s="5">
        <v>3.2332744751814912</v>
      </c>
      <c r="G11509" s="5">
        <f>'PG facts'!D101</f>
        <v>0</v>
      </c>
      <c r="H11509" s="5">
        <f t="shared" si="358"/>
        <v>10.454063831860148</v>
      </c>
      <c r="I11509" s="5">
        <f t="shared" si="359"/>
        <v>0</v>
      </c>
    </row>
    <row r="11510" spans="1:9" ht="25" customHeight="1">
      <c r="A11510" s="1"/>
      <c r="B11510" s="1">
        <v>486</v>
      </c>
      <c r="C11510" s="13" t="s">
        <v>47</v>
      </c>
      <c r="D11510" s="4">
        <v>45930</v>
      </c>
      <c r="E11510" s="4">
        <v>45954</v>
      </c>
      <c r="F11510" s="5">
        <v>2.9967230915401322</v>
      </c>
      <c r="G11510" s="5">
        <f>'PG facts'!D108</f>
        <v>0</v>
      </c>
      <c r="H11510" s="5">
        <f t="shared" si="358"/>
        <v>8.9803492873698474</v>
      </c>
      <c r="I11510" s="5">
        <f t="shared" si="359"/>
        <v>0</v>
      </c>
    </row>
    <row r="11511" spans="1:9" ht="25" customHeight="1">
      <c r="A11511" s="1"/>
      <c r="B11511" s="1">
        <v>486</v>
      </c>
      <c r="C11511" s="13" t="s">
        <v>47</v>
      </c>
      <c r="D11511" s="4">
        <v>46022</v>
      </c>
      <c r="E11511" s="4">
        <v>46045</v>
      </c>
      <c r="F11511" s="5">
        <v>2.1478108850594646</v>
      </c>
      <c r="G11511" s="5">
        <f>'PG facts'!D115</f>
        <v>-5</v>
      </c>
      <c r="H11511" s="5">
        <f t="shared" si="358"/>
        <v>4.6130915979799205</v>
      </c>
      <c r="I11511" s="5">
        <f t="shared" si="359"/>
        <v>-10.739054425297322</v>
      </c>
    </row>
    <row r="11512" spans="1:9" ht="25" customHeight="1">
      <c r="A11512" s="1"/>
      <c r="B11512" s="1">
        <v>486</v>
      </c>
      <c r="C11512" s="13" t="s">
        <v>50</v>
      </c>
      <c r="D11512" s="4">
        <v>44742</v>
      </c>
      <c r="E11512" s="4">
        <v>44771</v>
      </c>
      <c r="F11512" s="5">
        <v>3.5989104881054779</v>
      </c>
      <c r="G11512" s="5">
        <f>'PG facts'!D17</f>
        <v>0</v>
      </c>
      <c r="H11512" s="5">
        <f t="shared" si="358"/>
        <v>12.952156701395609</v>
      </c>
      <c r="I11512" s="5">
        <f t="shared" si="359"/>
        <v>0</v>
      </c>
    </row>
    <row r="11513" spans="1:9" ht="25" customHeight="1">
      <c r="A11513" s="1"/>
      <c r="B11513" s="1">
        <v>486</v>
      </c>
      <c r="C11513" s="13" t="s">
        <v>50</v>
      </c>
      <c r="D11513" s="4">
        <v>44834</v>
      </c>
      <c r="E11513" s="4">
        <v>44853</v>
      </c>
      <c r="F11513" s="5">
        <v>-3.7966210073037132E-2</v>
      </c>
      <c r="G11513" s="5">
        <f>'PG facts'!D24</f>
        <v>-3</v>
      </c>
      <c r="H11513" s="5">
        <f t="shared" si="358"/>
        <v>1.4414331073099862E-3</v>
      </c>
      <c r="I11513" s="5">
        <f t="shared" si="359"/>
        <v>0.1138986302191114</v>
      </c>
    </row>
    <row r="11514" spans="1:9" ht="25" customHeight="1">
      <c r="A11514" s="1"/>
      <c r="B11514" s="1">
        <v>486</v>
      </c>
      <c r="C11514" s="13" t="s">
        <v>50</v>
      </c>
      <c r="D11514" s="4">
        <v>44926</v>
      </c>
      <c r="E11514" s="4">
        <v>44945</v>
      </c>
      <c r="F11514" s="5">
        <v>-0.97428175390660288</v>
      </c>
      <c r="G11514" s="5">
        <f>'PG facts'!D31</f>
        <v>-6</v>
      </c>
      <c r="H11514" s="5">
        <f t="shared" si="358"/>
        <v>0.94922493599532631</v>
      </c>
      <c r="I11514" s="5">
        <f t="shared" si="359"/>
        <v>5.8456905234396173</v>
      </c>
    </row>
    <row r="11515" spans="1:9" ht="25" customHeight="1">
      <c r="A11515" s="1"/>
      <c r="B11515" s="1">
        <v>486</v>
      </c>
      <c r="C11515" s="13" t="s">
        <v>50</v>
      </c>
      <c r="D11515" s="4">
        <v>45016</v>
      </c>
      <c r="E11515" s="4">
        <v>45037</v>
      </c>
      <c r="F11515" s="5">
        <v>-1.7083333333333339</v>
      </c>
      <c r="G11515" s="5">
        <f>'PG facts'!D38</f>
        <v>-4</v>
      </c>
      <c r="H11515" s="5">
        <f t="shared" si="358"/>
        <v>2.9184027777777799</v>
      </c>
      <c r="I11515" s="5">
        <f t="shared" si="359"/>
        <v>6.8333333333333357</v>
      </c>
    </row>
    <row r="11516" spans="1:9" ht="25" customHeight="1">
      <c r="A11516" s="1"/>
      <c r="B11516" s="1">
        <v>486</v>
      </c>
      <c r="C11516" s="13" t="s">
        <v>50</v>
      </c>
      <c r="D11516" s="4">
        <v>45107</v>
      </c>
      <c r="E11516" s="4">
        <v>45135</v>
      </c>
      <c r="F11516" s="5">
        <v>-0.51383557261676094</v>
      </c>
      <c r="G11516" s="5">
        <f>'PG facts'!D45</f>
        <v>0</v>
      </c>
      <c r="H11516" s="5">
        <f t="shared" si="358"/>
        <v>0.26402699568639459</v>
      </c>
      <c r="I11516" s="5">
        <f t="shared" si="359"/>
        <v>0</v>
      </c>
    </row>
    <row r="11517" spans="1:9" ht="25" customHeight="1">
      <c r="A11517" s="1"/>
      <c r="B11517" s="1">
        <v>486</v>
      </c>
      <c r="C11517" s="13" t="s">
        <v>50</v>
      </c>
      <c r="D11517" s="4">
        <v>45199</v>
      </c>
      <c r="E11517" s="4">
        <v>45217</v>
      </c>
      <c r="F11517" s="5">
        <v>-0.38380425982749156</v>
      </c>
      <c r="G11517" s="5">
        <f>'PG facts'!D52</f>
        <v>-3</v>
      </c>
      <c r="H11517" s="5">
        <f t="shared" si="358"/>
        <v>0.14730570986172864</v>
      </c>
      <c r="I11517" s="5">
        <f t="shared" si="359"/>
        <v>1.1514127794824747</v>
      </c>
    </row>
    <row r="11518" spans="1:9" ht="25" customHeight="1">
      <c r="A11518" s="1"/>
      <c r="B11518" s="1">
        <v>486</v>
      </c>
      <c r="C11518" s="13" t="s">
        <v>50</v>
      </c>
      <c r="D11518" s="4">
        <v>45291</v>
      </c>
      <c r="E11518" s="4">
        <v>45314</v>
      </c>
      <c r="F11518" s="5">
        <v>1.1893013232362026</v>
      </c>
      <c r="G11518" s="5">
        <f>'PG facts'!D59</f>
        <v>-2</v>
      </c>
      <c r="H11518" s="5">
        <f t="shared" si="358"/>
        <v>1.4144376374513825</v>
      </c>
      <c r="I11518" s="5">
        <f t="shared" si="359"/>
        <v>-2.3786026464724053</v>
      </c>
    </row>
    <row r="11519" spans="1:9" ht="25" customHeight="1">
      <c r="A11519" s="1"/>
      <c r="B11519" s="1">
        <v>486</v>
      </c>
      <c r="C11519" s="13" t="s">
        <v>50</v>
      </c>
      <c r="D11519" s="4">
        <v>45382</v>
      </c>
      <c r="E11519" s="4">
        <v>45401</v>
      </c>
      <c r="F11519" s="5">
        <v>2.2255192878338326</v>
      </c>
      <c r="G11519" s="5">
        <f>'PG facts'!D66</f>
        <v>-3</v>
      </c>
      <c r="H11519" s="5">
        <f t="shared" si="358"/>
        <v>4.9529361005204091</v>
      </c>
      <c r="I11519" s="5">
        <f t="shared" si="359"/>
        <v>-6.6765578635014977</v>
      </c>
    </row>
    <row r="11520" spans="1:9" ht="25" customHeight="1">
      <c r="A11520" s="1"/>
      <c r="B11520" s="1">
        <v>486</v>
      </c>
      <c r="C11520" s="13" t="s">
        <v>50</v>
      </c>
      <c r="D11520" s="4">
        <v>45473</v>
      </c>
      <c r="E11520" s="4">
        <v>45503</v>
      </c>
      <c r="F11520" s="5">
        <v>1.3726160091641626</v>
      </c>
      <c r="G11520" s="5">
        <f>'PG facts'!D73</f>
        <v>-1</v>
      </c>
      <c r="H11520" s="5">
        <f t="shared" si="358"/>
        <v>1.8840747086137526</v>
      </c>
      <c r="I11520" s="5">
        <f t="shared" si="359"/>
        <v>-1.3726160091641626</v>
      </c>
    </row>
    <row r="11521" spans="1:9" ht="25" customHeight="1">
      <c r="A11521" s="1"/>
      <c r="B11521" s="1">
        <v>486</v>
      </c>
      <c r="C11521" s="13" t="s">
        <v>50</v>
      </c>
      <c r="D11521" s="4">
        <v>45565</v>
      </c>
      <c r="E11521" s="4">
        <v>45583</v>
      </c>
      <c r="F11521" s="5">
        <v>2.2805943792830297</v>
      </c>
      <c r="G11521" s="5">
        <f>'PG facts'!D80</f>
        <v>-1</v>
      </c>
      <c r="H11521" s="5">
        <f t="shared" si="358"/>
        <v>5.2011107228173472</v>
      </c>
      <c r="I11521" s="5">
        <f t="shared" si="359"/>
        <v>-2.2805943792830297</v>
      </c>
    </row>
    <row r="11522" spans="1:9" ht="25" customHeight="1">
      <c r="A11522" s="1"/>
      <c r="B11522" s="1">
        <v>486</v>
      </c>
      <c r="C11522" s="13" t="s">
        <v>50</v>
      </c>
      <c r="D11522" s="4">
        <v>45657</v>
      </c>
      <c r="E11522" s="4">
        <v>45679</v>
      </c>
      <c r="F11522" s="5">
        <v>2.6501995362399722</v>
      </c>
      <c r="G11522" s="5">
        <f>'PG facts'!D87</f>
        <v>4</v>
      </c>
      <c r="H11522" s="5">
        <f t="shared" si="358"/>
        <v>7.0235575818865632</v>
      </c>
      <c r="I11522" s="5">
        <f t="shared" si="359"/>
        <v>10.600798144959889</v>
      </c>
    </row>
    <row r="11523" spans="1:9" ht="25" customHeight="1">
      <c r="A11523" s="1"/>
      <c r="B11523" s="1">
        <v>486</v>
      </c>
      <c r="C11523" s="13" t="s">
        <v>50</v>
      </c>
      <c r="D11523" s="4">
        <v>45747</v>
      </c>
      <c r="E11523" s="4">
        <v>45771</v>
      </c>
      <c r="F11523" s="5">
        <v>2.7872397144634409</v>
      </c>
      <c r="G11523" s="5">
        <f>'PG facts'!D94</f>
        <v>-2</v>
      </c>
      <c r="H11523" s="5">
        <f t="shared" si="358"/>
        <v>7.7687052258822433</v>
      </c>
      <c r="I11523" s="5">
        <f t="shared" si="359"/>
        <v>-5.5744794289268818</v>
      </c>
    </row>
    <row r="11524" spans="1:9" ht="25" customHeight="1">
      <c r="A11524" s="1"/>
      <c r="B11524" s="1">
        <v>486</v>
      </c>
      <c r="C11524" s="13" t="s">
        <v>50</v>
      </c>
      <c r="D11524" s="4">
        <v>45838</v>
      </c>
      <c r="E11524" s="4">
        <v>45867</v>
      </c>
      <c r="F11524" s="5">
        <v>3.7498513143808809</v>
      </c>
      <c r="G11524" s="5">
        <f>'PG facts'!D101</f>
        <v>0</v>
      </c>
      <c r="H11524" s="5">
        <f t="shared" si="358"/>
        <v>14.06138487996402</v>
      </c>
      <c r="I11524" s="5">
        <f t="shared" si="359"/>
        <v>0</v>
      </c>
    </row>
    <row r="11525" spans="1:9" ht="25" customHeight="1">
      <c r="A11525" s="1"/>
      <c r="B11525" s="1">
        <v>486</v>
      </c>
      <c r="C11525" s="13" t="s">
        <v>50</v>
      </c>
      <c r="D11525" s="4">
        <v>45930</v>
      </c>
      <c r="E11525" s="4">
        <v>45954</v>
      </c>
      <c r="F11525" s="5">
        <v>3.2332744751814912</v>
      </c>
      <c r="G11525" s="5">
        <f>'PG facts'!D108</f>
        <v>0</v>
      </c>
      <c r="H11525" s="5">
        <f t="shared" si="358"/>
        <v>10.454063831860148</v>
      </c>
      <c r="I11525" s="5">
        <f t="shared" si="359"/>
        <v>0</v>
      </c>
    </row>
    <row r="11526" spans="1:9" ht="25" customHeight="1">
      <c r="A11526" s="1"/>
      <c r="B11526" s="1">
        <v>486</v>
      </c>
      <c r="C11526" s="13" t="s">
        <v>50</v>
      </c>
      <c r="D11526" s="4">
        <v>46022</v>
      </c>
      <c r="E11526" s="4">
        <v>46045</v>
      </c>
      <c r="F11526" s="5">
        <v>2.9967230915401322</v>
      </c>
      <c r="G11526" s="5">
        <f>'PG facts'!D115</f>
        <v>-5</v>
      </c>
      <c r="H11526" s="5">
        <f t="shared" ref="H11526:H11589" si="360">F11526^2</f>
        <v>8.9803492873698474</v>
      </c>
      <c r="I11526" s="5">
        <f t="shared" ref="I11526:I11589" si="361">F11526*G11526</f>
        <v>-14.983615457700662</v>
      </c>
    </row>
    <row r="11527" spans="1:9" ht="25" customHeight="1">
      <c r="A11527" s="1"/>
      <c r="B11527" s="1">
        <v>486</v>
      </c>
      <c r="C11527" s="13" t="s">
        <v>50</v>
      </c>
      <c r="D11527" s="4">
        <v>46112</v>
      </c>
      <c r="E11527" s="4">
        <v>46136</v>
      </c>
      <c r="F11527" s="5">
        <v>2.1478108850594646</v>
      </c>
      <c r="G11527" s="5">
        <f>'PG facts'!D122</f>
        <v>3</v>
      </c>
      <c r="H11527" s="5">
        <f t="shared" si="360"/>
        <v>4.6130915979799205</v>
      </c>
      <c r="I11527" s="5">
        <f t="shared" si="361"/>
        <v>6.4434326551783938</v>
      </c>
    </row>
    <row r="11528" spans="1:9" ht="25" customHeight="1">
      <c r="A11528" s="1"/>
      <c r="B11528" s="1">
        <v>487</v>
      </c>
      <c r="C11528" s="13" t="s">
        <v>47</v>
      </c>
      <c r="D11528" s="4">
        <v>44651</v>
      </c>
      <c r="E11528" s="4">
        <v>44671</v>
      </c>
      <c r="F11528" s="5">
        <v>3.5989104881054779</v>
      </c>
      <c r="G11528" s="5">
        <f>'PG facts'!D10</f>
        <v>2</v>
      </c>
      <c r="H11528" s="5">
        <f t="shared" si="360"/>
        <v>12.952156701395609</v>
      </c>
      <c r="I11528" s="5">
        <f t="shared" si="361"/>
        <v>7.1978209762109557</v>
      </c>
    </row>
    <row r="11529" spans="1:9" ht="25" customHeight="1">
      <c r="A11529" s="1"/>
      <c r="B11529" s="1">
        <v>487</v>
      </c>
      <c r="C11529" s="13" t="s">
        <v>47</v>
      </c>
      <c r="D11529" s="4">
        <v>44742</v>
      </c>
      <c r="E11529" s="4">
        <v>44771</v>
      </c>
      <c r="F11529" s="5">
        <v>-3.7966210073037132E-2</v>
      </c>
      <c r="G11529" s="5">
        <f>'PG facts'!D17</f>
        <v>0</v>
      </c>
      <c r="H11529" s="5">
        <f t="shared" si="360"/>
        <v>1.4414331073099862E-3</v>
      </c>
      <c r="I11529" s="5">
        <f t="shared" si="361"/>
        <v>0</v>
      </c>
    </row>
    <row r="11530" spans="1:9" ht="25" customHeight="1">
      <c r="A11530" s="1"/>
      <c r="B11530" s="1">
        <v>487</v>
      </c>
      <c r="C11530" s="13" t="s">
        <v>47</v>
      </c>
      <c r="D11530" s="4">
        <v>44834</v>
      </c>
      <c r="E11530" s="4">
        <v>44853</v>
      </c>
      <c r="F11530" s="5">
        <v>-0.97428175390660288</v>
      </c>
      <c r="G11530" s="5">
        <f>'PG facts'!D24</f>
        <v>-3</v>
      </c>
      <c r="H11530" s="5">
        <f t="shared" si="360"/>
        <v>0.94922493599532631</v>
      </c>
      <c r="I11530" s="5">
        <f t="shared" si="361"/>
        <v>2.9228452617198086</v>
      </c>
    </row>
    <row r="11531" spans="1:9" ht="25" customHeight="1">
      <c r="A11531" s="1"/>
      <c r="B11531" s="1">
        <v>487</v>
      </c>
      <c r="C11531" s="13" t="s">
        <v>47</v>
      </c>
      <c r="D11531" s="4">
        <v>44926</v>
      </c>
      <c r="E11531" s="4">
        <v>44945</v>
      </c>
      <c r="F11531" s="5">
        <v>-1.7083333333333339</v>
      </c>
      <c r="G11531" s="5">
        <f>'PG facts'!D31</f>
        <v>-6</v>
      </c>
      <c r="H11531" s="5">
        <f t="shared" si="360"/>
        <v>2.9184027777777799</v>
      </c>
      <c r="I11531" s="5">
        <f t="shared" si="361"/>
        <v>10.250000000000004</v>
      </c>
    </row>
    <row r="11532" spans="1:9" ht="25" customHeight="1">
      <c r="A11532" s="1"/>
      <c r="B11532" s="1">
        <v>487</v>
      </c>
      <c r="C11532" s="13" t="s">
        <v>47</v>
      </c>
      <c r="D11532" s="4">
        <v>45016</v>
      </c>
      <c r="E11532" s="4">
        <v>45037</v>
      </c>
      <c r="F11532" s="5">
        <v>-0.51383557261676094</v>
      </c>
      <c r="G11532" s="5">
        <f>'PG facts'!D38</f>
        <v>-4</v>
      </c>
      <c r="H11532" s="5">
        <f t="shared" si="360"/>
        <v>0.26402699568639459</v>
      </c>
      <c r="I11532" s="5">
        <f t="shared" si="361"/>
        <v>2.0553422904670438</v>
      </c>
    </row>
    <row r="11533" spans="1:9" ht="25" customHeight="1">
      <c r="A11533" s="1"/>
      <c r="B11533" s="1">
        <v>487</v>
      </c>
      <c r="C11533" s="13" t="s">
        <v>47</v>
      </c>
      <c r="D11533" s="4">
        <v>45107</v>
      </c>
      <c r="E11533" s="4">
        <v>45135</v>
      </c>
      <c r="F11533" s="5">
        <v>-0.38380425982749156</v>
      </c>
      <c r="G11533" s="5">
        <f>'PG facts'!D45</f>
        <v>0</v>
      </c>
      <c r="H11533" s="5">
        <f t="shared" si="360"/>
        <v>0.14730570986172864</v>
      </c>
      <c r="I11533" s="5">
        <f t="shared" si="361"/>
        <v>0</v>
      </c>
    </row>
    <row r="11534" spans="1:9" ht="25" customHeight="1">
      <c r="A11534" s="1"/>
      <c r="B11534" s="1">
        <v>487</v>
      </c>
      <c r="C11534" s="13" t="s">
        <v>47</v>
      </c>
      <c r="D11534" s="4">
        <v>45199</v>
      </c>
      <c r="E11534" s="4">
        <v>45217</v>
      </c>
      <c r="F11534" s="5">
        <v>1.1893013232362026</v>
      </c>
      <c r="G11534" s="5">
        <f>'PG facts'!D52</f>
        <v>-3</v>
      </c>
      <c r="H11534" s="5">
        <f t="shared" si="360"/>
        <v>1.4144376374513825</v>
      </c>
      <c r="I11534" s="5">
        <f t="shared" si="361"/>
        <v>-3.5679039697086079</v>
      </c>
    </row>
    <row r="11535" spans="1:9" ht="25" customHeight="1">
      <c r="A11535" s="1"/>
      <c r="B11535" s="1">
        <v>487</v>
      </c>
      <c r="C11535" s="13" t="s">
        <v>47</v>
      </c>
      <c r="D11535" s="4">
        <v>45291</v>
      </c>
      <c r="E11535" s="4">
        <v>45314</v>
      </c>
      <c r="F11535" s="5">
        <v>2.2255192878338326</v>
      </c>
      <c r="G11535" s="5">
        <f>'PG facts'!D59</f>
        <v>-2</v>
      </c>
      <c r="H11535" s="5">
        <f t="shared" si="360"/>
        <v>4.9529361005204091</v>
      </c>
      <c r="I11535" s="5">
        <f t="shared" si="361"/>
        <v>-4.4510385756676651</v>
      </c>
    </row>
    <row r="11536" spans="1:9" ht="25" customHeight="1">
      <c r="A11536" s="1"/>
      <c r="B11536" s="1">
        <v>487</v>
      </c>
      <c r="C11536" s="13" t="s">
        <v>47</v>
      </c>
      <c r="D11536" s="4">
        <v>45382</v>
      </c>
      <c r="E11536" s="4">
        <v>45401</v>
      </c>
      <c r="F11536" s="5">
        <v>1.3726160091641626</v>
      </c>
      <c r="G11536" s="5">
        <f>'PG facts'!D66</f>
        <v>-3</v>
      </c>
      <c r="H11536" s="5">
        <f t="shared" si="360"/>
        <v>1.8840747086137526</v>
      </c>
      <c r="I11536" s="5">
        <f t="shared" si="361"/>
        <v>-4.1178480274924878</v>
      </c>
    </row>
    <row r="11537" spans="1:9" ht="25" customHeight="1">
      <c r="A11537" s="1"/>
      <c r="B11537" s="1">
        <v>487</v>
      </c>
      <c r="C11537" s="13" t="s">
        <v>47</v>
      </c>
      <c r="D11537" s="4">
        <v>45473</v>
      </c>
      <c r="E11537" s="4">
        <v>45503</v>
      </c>
      <c r="F11537" s="5">
        <v>2.2805943792830297</v>
      </c>
      <c r="G11537" s="5">
        <f>'PG facts'!D73</f>
        <v>-1</v>
      </c>
      <c r="H11537" s="5">
        <f t="shared" si="360"/>
        <v>5.2011107228173472</v>
      </c>
      <c r="I11537" s="5">
        <f t="shared" si="361"/>
        <v>-2.2805943792830297</v>
      </c>
    </row>
    <row r="11538" spans="1:9" ht="25" customHeight="1">
      <c r="A11538" s="1"/>
      <c r="B11538" s="1">
        <v>487</v>
      </c>
      <c r="C11538" s="13" t="s">
        <v>47</v>
      </c>
      <c r="D11538" s="4">
        <v>45565</v>
      </c>
      <c r="E11538" s="4">
        <v>45583</v>
      </c>
      <c r="F11538" s="5">
        <v>2.6501995362399722</v>
      </c>
      <c r="G11538" s="5">
        <f>'PG facts'!D80</f>
        <v>-1</v>
      </c>
      <c r="H11538" s="5">
        <f t="shared" si="360"/>
        <v>7.0235575818865632</v>
      </c>
      <c r="I11538" s="5">
        <f t="shared" si="361"/>
        <v>-2.6501995362399722</v>
      </c>
    </row>
    <row r="11539" spans="1:9" ht="25" customHeight="1">
      <c r="A11539" s="1"/>
      <c r="B11539" s="1">
        <v>487</v>
      </c>
      <c r="C11539" s="13" t="s">
        <v>47</v>
      </c>
      <c r="D11539" s="4">
        <v>45657</v>
      </c>
      <c r="E11539" s="4">
        <v>45679</v>
      </c>
      <c r="F11539" s="5">
        <v>2.7872397144634409</v>
      </c>
      <c r="G11539" s="5">
        <f>'PG facts'!D87</f>
        <v>4</v>
      </c>
      <c r="H11539" s="5">
        <f t="shared" si="360"/>
        <v>7.7687052258822433</v>
      </c>
      <c r="I11539" s="5">
        <f t="shared" si="361"/>
        <v>11.148958857853764</v>
      </c>
    </row>
    <row r="11540" spans="1:9" ht="25" customHeight="1">
      <c r="A11540" s="1"/>
      <c r="B11540" s="1">
        <v>487</v>
      </c>
      <c r="C11540" s="13" t="s">
        <v>47</v>
      </c>
      <c r="D11540" s="4">
        <v>45747</v>
      </c>
      <c r="E11540" s="4">
        <v>45771</v>
      </c>
      <c r="F11540" s="5">
        <v>3.7498513143808809</v>
      </c>
      <c r="G11540" s="5">
        <f>'PG facts'!D94</f>
        <v>-2</v>
      </c>
      <c r="H11540" s="5">
        <f t="shared" si="360"/>
        <v>14.06138487996402</v>
      </c>
      <c r="I11540" s="5">
        <f t="shared" si="361"/>
        <v>-7.4997026287617619</v>
      </c>
    </row>
    <row r="11541" spans="1:9" ht="25" customHeight="1">
      <c r="A11541" s="1"/>
      <c r="B11541" s="1">
        <v>487</v>
      </c>
      <c r="C11541" s="13" t="s">
        <v>47</v>
      </c>
      <c r="D11541" s="4">
        <v>45838</v>
      </c>
      <c r="E11541" s="4">
        <v>45867</v>
      </c>
      <c r="F11541" s="5">
        <v>3.2332744751814912</v>
      </c>
      <c r="G11541" s="5">
        <f>'PG facts'!D101</f>
        <v>0</v>
      </c>
      <c r="H11541" s="5">
        <f t="shared" si="360"/>
        <v>10.454063831860148</v>
      </c>
      <c r="I11541" s="5">
        <f t="shared" si="361"/>
        <v>0</v>
      </c>
    </row>
    <row r="11542" spans="1:9" ht="25" customHeight="1">
      <c r="A11542" s="1"/>
      <c r="B11542" s="1">
        <v>487</v>
      </c>
      <c r="C11542" s="13" t="s">
        <v>47</v>
      </c>
      <c r="D11542" s="4">
        <v>45930</v>
      </c>
      <c r="E11542" s="4">
        <v>45954</v>
      </c>
      <c r="F11542" s="5">
        <v>2.9967230915401322</v>
      </c>
      <c r="G11542" s="5">
        <f>'PG facts'!D108</f>
        <v>0</v>
      </c>
      <c r="H11542" s="5">
        <f t="shared" si="360"/>
        <v>8.9803492873698474</v>
      </c>
      <c r="I11542" s="5">
        <f t="shared" si="361"/>
        <v>0</v>
      </c>
    </row>
    <row r="11543" spans="1:9" ht="25" customHeight="1">
      <c r="A11543" s="1"/>
      <c r="B11543" s="1">
        <v>487</v>
      </c>
      <c r="C11543" s="13" t="s">
        <v>47</v>
      </c>
      <c r="D11543" s="4">
        <v>46022</v>
      </c>
      <c r="E11543" s="4">
        <v>46045</v>
      </c>
      <c r="F11543" s="5">
        <v>2.1478108850594646</v>
      </c>
      <c r="G11543" s="5">
        <f>'PG facts'!D115</f>
        <v>-5</v>
      </c>
      <c r="H11543" s="5">
        <f t="shared" si="360"/>
        <v>4.6130915979799205</v>
      </c>
      <c r="I11543" s="5">
        <f t="shared" si="361"/>
        <v>-10.739054425297322</v>
      </c>
    </row>
    <row r="11544" spans="1:9" ht="25" customHeight="1">
      <c r="A11544" s="1"/>
      <c r="B11544" s="1">
        <v>487</v>
      </c>
      <c r="C11544" s="13" t="s">
        <v>47</v>
      </c>
      <c r="D11544" s="4">
        <v>46112</v>
      </c>
      <c r="E11544" s="4">
        <v>46136</v>
      </c>
      <c r="F11544" s="5">
        <v>1.5477657714465964</v>
      </c>
      <c r="G11544" s="5">
        <f>'PG facts'!D122</f>
        <v>3</v>
      </c>
      <c r="H11544" s="5">
        <f t="shared" si="360"/>
        <v>2.395578883261678</v>
      </c>
      <c r="I11544" s="5">
        <f t="shared" si="361"/>
        <v>4.6432973143397893</v>
      </c>
    </row>
    <row r="11545" spans="1:9" ht="25" customHeight="1">
      <c r="A11545" s="1"/>
      <c r="B11545" s="1">
        <v>487</v>
      </c>
      <c r="C11545" s="13" t="s">
        <v>50</v>
      </c>
      <c r="D11545" s="4">
        <v>44742</v>
      </c>
      <c r="E11545" s="4">
        <v>44771</v>
      </c>
      <c r="F11545" s="5">
        <v>3.5989104881054779</v>
      </c>
      <c r="G11545" s="5">
        <f>'PG facts'!D17</f>
        <v>0</v>
      </c>
      <c r="H11545" s="5">
        <f t="shared" si="360"/>
        <v>12.952156701395609</v>
      </c>
      <c r="I11545" s="5">
        <f t="shared" si="361"/>
        <v>0</v>
      </c>
    </row>
    <row r="11546" spans="1:9" ht="25" customHeight="1">
      <c r="A11546" s="1"/>
      <c r="B11546" s="1">
        <v>487</v>
      </c>
      <c r="C11546" s="13" t="s">
        <v>50</v>
      </c>
      <c r="D11546" s="4">
        <v>44834</v>
      </c>
      <c r="E11546" s="4">
        <v>44853</v>
      </c>
      <c r="F11546" s="5">
        <v>-3.7966210073037132E-2</v>
      </c>
      <c r="G11546" s="5">
        <f>'PG facts'!D24</f>
        <v>-3</v>
      </c>
      <c r="H11546" s="5">
        <f t="shared" si="360"/>
        <v>1.4414331073099862E-3</v>
      </c>
      <c r="I11546" s="5">
        <f t="shared" si="361"/>
        <v>0.1138986302191114</v>
      </c>
    </row>
    <row r="11547" spans="1:9" ht="25" customHeight="1">
      <c r="A11547" s="1"/>
      <c r="B11547" s="1">
        <v>487</v>
      </c>
      <c r="C11547" s="13" t="s">
        <v>50</v>
      </c>
      <c r="D11547" s="4">
        <v>44926</v>
      </c>
      <c r="E11547" s="4">
        <v>44945</v>
      </c>
      <c r="F11547" s="5">
        <v>-0.97428175390660288</v>
      </c>
      <c r="G11547" s="5">
        <f>'PG facts'!D31</f>
        <v>-6</v>
      </c>
      <c r="H11547" s="5">
        <f t="shared" si="360"/>
        <v>0.94922493599532631</v>
      </c>
      <c r="I11547" s="5">
        <f t="shared" si="361"/>
        <v>5.8456905234396173</v>
      </c>
    </row>
    <row r="11548" spans="1:9" ht="25" customHeight="1">
      <c r="A11548" s="1"/>
      <c r="B11548" s="1">
        <v>487</v>
      </c>
      <c r="C11548" s="13" t="s">
        <v>50</v>
      </c>
      <c r="D11548" s="4">
        <v>45016</v>
      </c>
      <c r="E11548" s="4">
        <v>45037</v>
      </c>
      <c r="F11548" s="5">
        <v>-1.7083333333333339</v>
      </c>
      <c r="G11548" s="5">
        <f>'PG facts'!D38</f>
        <v>-4</v>
      </c>
      <c r="H11548" s="5">
        <f t="shared" si="360"/>
        <v>2.9184027777777799</v>
      </c>
      <c r="I11548" s="5">
        <f t="shared" si="361"/>
        <v>6.8333333333333357</v>
      </c>
    </row>
    <row r="11549" spans="1:9" ht="25" customHeight="1">
      <c r="A11549" s="1"/>
      <c r="B11549" s="1">
        <v>487</v>
      </c>
      <c r="C11549" s="13" t="s">
        <v>50</v>
      </c>
      <c r="D11549" s="4">
        <v>45107</v>
      </c>
      <c r="E11549" s="4">
        <v>45135</v>
      </c>
      <c r="F11549" s="5">
        <v>-0.51383557261676094</v>
      </c>
      <c r="G11549" s="5">
        <f>'PG facts'!D45</f>
        <v>0</v>
      </c>
      <c r="H11549" s="5">
        <f t="shared" si="360"/>
        <v>0.26402699568639459</v>
      </c>
      <c r="I11549" s="5">
        <f t="shared" si="361"/>
        <v>0</v>
      </c>
    </row>
    <row r="11550" spans="1:9" ht="25" customHeight="1">
      <c r="A11550" s="1"/>
      <c r="B11550" s="1">
        <v>487</v>
      </c>
      <c r="C11550" s="13" t="s">
        <v>50</v>
      </c>
      <c r="D11550" s="4">
        <v>45199</v>
      </c>
      <c r="E11550" s="4">
        <v>45217</v>
      </c>
      <c r="F11550" s="5">
        <v>-0.38380425982749156</v>
      </c>
      <c r="G11550" s="5">
        <f>'PG facts'!D52</f>
        <v>-3</v>
      </c>
      <c r="H11550" s="5">
        <f t="shared" si="360"/>
        <v>0.14730570986172864</v>
      </c>
      <c r="I11550" s="5">
        <f t="shared" si="361"/>
        <v>1.1514127794824747</v>
      </c>
    </row>
    <row r="11551" spans="1:9" ht="25" customHeight="1">
      <c r="A11551" s="1"/>
      <c r="B11551" s="1">
        <v>487</v>
      </c>
      <c r="C11551" s="13" t="s">
        <v>50</v>
      </c>
      <c r="D11551" s="4">
        <v>45291</v>
      </c>
      <c r="E11551" s="4">
        <v>45314</v>
      </c>
      <c r="F11551" s="5">
        <v>1.1893013232362026</v>
      </c>
      <c r="G11551" s="5">
        <f>'PG facts'!D59</f>
        <v>-2</v>
      </c>
      <c r="H11551" s="5">
        <f t="shared" si="360"/>
        <v>1.4144376374513825</v>
      </c>
      <c r="I11551" s="5">
        <f t="shared" si="361"/>
        <v>-2.3786026464724053</v>
      </c>
    </row>
    <row r="11552" spans="1:9" ht="25" customHeight="1">
      <c r="A11552" s="1"/>
      <c r="B11552" s="1">
        <v>487</v>
      </c>
      <c r="C11552" s="13" t="s">
        <v>50</v>
      </c>
      <c r="D11552" s="4">
        <v>45382</v>
      </c>
      <c r="E11552" s="4">
        <v>45401</v>
      </c>
      <c r="F11552" s="5">
        <v>2.2255192878338326</v>
      </c>
      <c r="G11552" s="5">
        <f>'PG facts'!D66</f>
        <v>-3</v>
      </c>
      <c r="H11552" s="5">
        <f t="shared" si="360"/>
        <v>4.9529361005204091</v>
      </c>
      <c r="I11552" s="5">
        <f t="shared" si="361"/>
        <v>-6.6765578635014977</v>
      </c>
    </row>
    <row r="11553" spans="1:9" ht="25" customHeight="1">
      <c r="A11553" s="1"/>
      <c r="B11553" s="1">
        <v>487</v>
      </c>
      <c r="C11553" s="13" t="s">
        <v>50</v>
      </c>
      <c r="D11553" s="4">
        <v>45473</v>
      </c>
      <c r="E11553" s="4">
        <v>45503</v>
      </c>
      <c r="F11553" s="5">
        <v>1.3726160091641626</v>
      </c>
      <c r="G11553" s="5">
        <f>'PG facts'!D73</f>
        <v>-1</v>
      </c>
      <c r="H11553" s="5">
        <f t="shared" si="360"/>
        <v>1.8840747086137526</v>
      </c>
      <c r="I11553" s="5">
        <f t="shared" si="361"/>
        <v>-1.3726160091641626</v>
      </c>
    </row>
    <row r="11554" spans="1:9" ht="25" customHeight="1">
      <c r="A11554" s="1"/>
      <c r="B11554" s="1">
        <v>487</v>
      </c>
      <c r="C11554" s="13" t="s">
        <v>50</v>
      </c>
      <c r="D11554" s="4">
        <v>45565</v>
      </c>
      <c r="E11554" s="4">
        <v>45583</v>
      </c>
      <c r="F11554" s="5">
        <v>2.2805943792830297</v>
      </c>
      <c r="G11554" s="5">
        <f>'PG facts'!D80</f>
        <v>-1</v>
      </c>
      <c r="H11554" s="5">
        <f t="shared" si="360"/>
        <v>5.2011107228173472</v>
      </c>
      <c r="I11554" s="5">
        <f t="shared" si="361"/>
        <v>-2.2805943792830297</v>
      </c>
    </row>
    <row r="11555" spans="1:9" ht="25" customHeight="1">
      <c r="A11555" s="1"/>
      <c r="B11555" s="1">
        <v>487</v>
      </c>
      <c r="C11555" s="13" t="s">
        <v>50</v>
      </c>
      <c r="D11555" s="4">
        <v>45657</v>
      </c>
      <c r="E11555" s="4">
        <v>45679</v>
      </c>
      <c r="F11555" s="5">
        <v>2.6501995362399722</v>
      </c>
      <c r="G11555" s="5">
        <f>'PG facts'!D87</f>
        <v>4</v>
      </c>
      <c r="H11555" s="5">
        <f t="shared" si="360"/>
        <v>7.0235575818865632</v>
      </c>
      <c r="I11555" s="5">
        <f t="shared" si="361"/>
        <v>10.600798144959889</v>
      </c>
    </row>
    <row r="11556" spans="1:9" ht="25" customHeight="1">
      <c r="A11556" s="1"/>
      <c r="B11556" s="1">
        <v>487</v>
      </c>
      <c r="C11556" s="13" t="s">
        <v>50</v>
      </c>
      <c r="D11556" s="4">
        <v>45747</v>
      </c>
      <c r="E11556" s="4">
        <v>45771</v>
      </c>
      <c r="F11556" s="5">
        <v>2.7872397144634409</v>
      </c>
      <c r="G11556" s="5">
        <f>'PG facts'!D94</f>
        <v>-2</v>
      </c>
      <c r="H11556" s="5">
        <f t="shared" si="360"/>
        <v>7.7687052258822433</v>
      </c>
      <c r="I11556" s="5">
        <f t="shared" si="361"/>
        <v>-5.5744794289268818</v>
      </c>
    </row>
    <row r="11557" spans="1:9" ht="25" customHeight="1">
      <c r="A11557" s="1"/>
      <c r="B11557" s="1">
        <v>487</v>
      </c>
      <c r="C11557" s="13" t="s">
        <v>50</v>
      </c>
      <c r="D11557" s="4">
        <v>45838</v>
      </c>
      <c r="E11557" s="4">
        <v>45867</v>
      </c>
      <c r="F11557" s="5">
        <v>3.7498513143808809</v>
      </c>
      <c r="G11557" s="5">
        <f>'PG facts'!D101</f>
        <v>0</v>
      </c>
      <c r="H11557" s="5">
        <f t="shared" si="360"/>
        <v>14.06138487996402</v>
      </c>
      <c r="I11557" s="5">
        <f t="shared" si="361"/>
        <v>0</v>
      </c>
    </row>
    <row r="11558" spans="1:9" ht="25" customHeight="1">
      <c r="A11558" s="1"/>
      <c r="B11558" s="1">
        <v>487</v>
      </c>
      <c r="C11558" s="13" t="s">
        <v>50</v>
      </c>
      <c r="D11558" s="4">
        <v>45930</v>
      </c>
      <c r="E11558" s="4">
        <v>45954</v>
      </c>
      <c r="F11558" s="5">
        <v>3.2332744751814912</v>
      </c>
      <c r="G11558" s="5">
        <f>'PG facts'!D108</f>
        <v>0</v>
      </c>
      <c r="H11558" s="5">
        <f t="shared" si="360"/>
        <v>10.454063831860148</v>
      </c>
      <c r="I11558" s="5">
        <f t="shared" si="361"/>
        <v>0</v>
      </c>
    </row>
    <row r="11559" spans="1:9" ht="25" customHeight="1">
      <c r="A11559" s="1"/>
      <c r="B11559" s="1">
        <v>487</v>
      </c>
      <c r="C11559" s="13" t="s">
        <v>50</v>
      </c>
      <c r="D11559" s="4">
        <v>46022</v>
      </c>
      <c r="E11559" s="4">
        <v>46045</v>
      </c>
      <c r="F11559" s="5">
        <v>2.9967230915401322</v>
      </c>
      <c r="G11559" s="5">
        <f>'PG facts'!D115</f>
        <v>-5</v>
      </c>
      <c r="H11559" s="5">
        <f t="shared" si="360"/>
        <v>8.9803492873698474</v>
      </c>
      <c r="I11559" s="5">
        <f t="shared" si="361"/>
        <v>-14.983615457700662</v>
      </c>
    </row>
    <row r="11560" spans="1:9" ht="25" customHeight="1">
      <c r="A11560" s="1"/>
      <c r="B11560" s="1">
        <v>487</v>
      </c>
      <c r="C11560" s="13" t="s">
        <v>50</v>
      </c>
      <c r="D11560" s="4">
        <v>46112</v>
      </c>
      <c r="E11560" s="4">
        <v>46136</v>
      </c>
      <c r="F11560" s="5">
        <v>2.1478108850594646</v>
      </c>
      <c r="G11560" s="5">
        <f>'PG facts'!D122</f>
        <v>3</v>
      </c>
      <c r="H11560" s="5">
        <f t="shared" si="360"/>
        <v>4.6130915979799205</v>
      </c>
      <c r="I11560" s="5">
        <f t="shared" si="361"/>
        <v>6.4434326551783938</v>
      </c>
    </row>
    <row r="11561" spans="1:9" ht="25" customHeight="1">
      <c r="A11561" s="1"/>
      <c r="B11561" s="1">
        <v>488</v>
      </c>
      <c r="C11561" s="13" t="s">
        <v>47</v>
      </c>
      <c r="D11561" s="4">
        <v>44651</v>
      </c>
      <c r="E11561" s="4">
        <v>44671</v>
      </c>
      <c r="F11561" s="5">
        <v>3.5989104881054779</v>
      </c>
      <c r="G11561" s="5">
        <f>'PG facts'!D10</f>
        <v>2</v>
      </c>
      <c r="H11561" s="5">
        <f t="shared" si="360"/>
        <v>12.952156701395609</v>
      </c>
      <c r="I11561" s="5">
        <f t="shared" si="361"/>
        <v>7.1978209762109557</v>
      </c>
    </row>
    <row r="11562" spans="1:9" ht="25" customHeight="1">
      <c r="A11562" s="1"/>
      <c r="B11562" s="1">
        <v>488</v>
      </c>
      <c r="C11562" s="13" t="s">
        <v>47</v>
      </c>
      <c r="D11562" s="4">
        <v>44742</v>
      </c>
      <c r="E11562" s="4">
        <v>44771</v>
      </c>
      <c r="F11562" s="5">
        <v>-3.7966210073037132E-2</v>
      </c>
      <c r="G11562" s="5">
        <f>'PG facts'!D17</f>
        <v>0</v>
      </c>
      <c r="H11562" s="5">
        <f t="shared" si="360"/>
        <v>1.4414331073099862E-3</v>
      </c>
      <c r="I11562" s="5">
        <f t="shared" si="361"/>
        <v>0</v>
      </c>
    </row>
    <row r="11563" spans="1:9" ht="25" customHeight="1">
      <c r="A11563" s="1"/>
      <c r="B11563" s="1">
        <v>488</v>
      </c>
      <c r="C11563" s="13" t="s">
        <v>47</v>
      </c>
      <c r="D11563" s="4">
        <v>44834</v>
      </c>
      <c r="E11563" s="4">
        <v>44853</v>
      </c>
      <c r="F11563" s="5">
        <v>-0.97428175390660288</v>
      </c>
      <c r="G11563" s="5">
        <f>'PG facts'!D24</f>
        <v>-3</v>
      </c>
      <c r="H11563" s="5">
        <f t="shared" si="360"/>
        <v>0.94922493599532631</v>
      </c>
      <c r="I11563" s="5">
        <f t="shared" si="361"/>
        <v>2.9228452617198086</v>
      </c>
    </row>
    <row r="11564" spans="1:9" ht="25" customHeight="1">
      <c r="A11564" s="1"/>
      <c r="B11564" s="1">
        <v>488</v>
      </c>
      <c r="C11564" s="13" t="s">
        <v>47</v>
      </c>
      <c r="D11564" s="4">
        <v>44926</v>
      </c>
      <c r="E11564" s="4">
        <v>44945</v>
      </c>
      <c r="F11564" s="5">
        <v>-1.7083333333333339</v>
      </c>
      <c r="G11564" s="5">
        <f>'PG facts'!D31</f>
        <v>-6</v>
      </c>
      <c r="H11564" s="5">
        <f t="shared" si="360"/>
        <v>2.9184027777777799</v>
      </c>
      <c r="I11564" s="5">
        <f t="shared" si="361"/>
        <v>10.250000000000004</v>
      </c>
    </row>
    <row r="11565" spans="1:9" ht="25" customHeight="1">
      <c r="A11565" s="1"/>
      <c r="B11565" s="1">
        <v>488</v>
      </c>
      <c r="C11565" s="13" t="s">
        <v>47</v>
      </c>
      <c r="D11565" s="4">
        <v>45016</v>
      </c>
      <c r="E11565" s="4">
        <v>45037</v>
      </c>
      <c r="F11565" s="5">
        <v>-0.51383557261676094</v>
      </c>
      <c r="G11565" s="5">
        <f>'PG facts'!D38</f>
        <v>-4</v>
      </c>
      <c r="H11565" s="5">
        <f t="shared" si="360"/>
        <v>0.26402699568639459</v>
      </c>
      <c r="I11565" s="5">
        <f t="shared" si="361"/>
        <v>2.0553422904670438</v>
      </c>
    </row>
    <row r="11566" spans="1:9" ht="25" customHeight="1">
      <c r="A11566" s="1"/>
      <c r="B11566" s="1">
        <v>488</v>
      </c>
      <c r="C11566" s="13" t="s">
        <v>47</v>
      </c>
      <c r="D11566" s="4">
        <v>45107</v>
      </c>
      <c r="E11566" s="4">
        <v>45135</v>
      </c>
      <c r="F11566" s="5">
        <v>-0.38380425982749156</v>
      </c>
      <c r="G11566" s="5">
        <f>'PG facts'!D45</f>
        <v>0</v>
      </c>
      <c r="H11566" s="5">
        <f t="shared" si="360"/>
        <v>0.14730570986172864</v>
      </c>
      <c r="I11566" s="5">
        <f t="shared" si="361"/>
        <v>0</v>
      </c>
    </row>
    <row r="11567" spans="1:9" ht="25" customHeight="1">
      <c r="A11567" s="1"/>
      <c r="B11567" s="1">
        <v>488</v>
      </c>
      <c r="C11567" s="13" t="s">
        <v>47</v>
      </c>
      <c r="D11567" s="4">
        <v>45199</v>
      </c>
      <c r="E11567" s="4">
        <v>45217</v>
      </c>
      <c r="F11567" s="5">
        <v>1.1893013232362026</v>
      </c>
      <c r="G11567" s="5">
        <f>'PG facts'!D52</f>
        <v>-3</v>
      </c>
      <c r="H11567" s="5">
        <f t="shared" si="360"/>
        <v>1.4144376374513825</v>
      </c>
      <c r="I11567" s="5">
        <f t="shared" si="361"/>
        <v>-3.5679039697086079</v>
      </c>
    </row>
    <row r="11568" spans="1:9" ht="25" customHeight="1">
      <c r="A11568" s="1"/>
      <c r="B11568" s="1">
        <v>488</v>
      </c>
      <c r="C11568" s="13" t="s">
        <v>47</v>
      </c>
      <c r="D11568" s="4">
        <v>45291</v>
      </c>
      <c r="E11568" s="4">
        <v>45314</v>
      </c>
      <c r="F11568" s="5">
        <v>2.2255192878338326</v>
      </c>
      <c r="G11568" s="5">
        <f>'PG facts'!D59</f>
        <v>-2</v>
      </c>
      <c r="H11568" s="5">
        <f t="shared" si="360"/>
        <v>4.9529361005204091</v>
      </c>
      <c r="I11568" s="5">
        <f t="shared" si="361"/>
        <v>-4.4510385756676651</v>
      </c>
    </row>
    <row r="11569" spans="1:9" ht="25" customHeight="1">
      <c r="A11569" s="1"/>
      <c r="B11569" s="1">
        <v>488</v>
      </c>
      <c r="C11569" s="13" t="s">
        <v>47</v>
      </c>
      <c r="D11569" s="4">
        <v>45382</v>
      </c>
      <c r="E11569" s="4">
        <v>45401</v>
      </c>
      <c r="F11569" s="5">
        <v>1.3726160091641626</v>
      </c>
      <c r="G11569" s="5">
        <f>'PG facts'!D66</f>
        <v>-3</v>
      </c>
      <c r="H11569" s="5">
        <f t="shared" si="360"/>
        <v>1.8840747086137526</v>
      </c>
      <c r="I11569" s="5">
        <f t="shared" si="361"/>
        <v>-4.1178480274924878</v>
      </c>
    </row>
    <row r="11570" spans="1:9" ht="25" customHeight="1">
      <c r="A11570" s="1"/>
      <c r="B11570" s="1">
        <v>488</v>
      </c>
      <c r="C11570" s="13" t="s">
        <v>47</v>
      </c>
      <c r="D11570" s="4">
        <v>45473</v>
      </c>
      <c r="E11570" s="4">
        <v>45503</v>
      </c>
      <c r="F11570" s="5">
        <v>2.2805943792830297</v>
      </c>
      <c r="G11570" s="5">
        <f>'PG facts'!D73</f>
        <v>-1</v>
      </c>
      <c r="H11570" s="5">
        <f t="shared" si="360"/>
        <v>5.2011107228173472</v>
      </c>
      <c r="I11570" s="5">
        <f t="shared" si="361"/>
        <v>-2.2805943792830297</v>
      </c>
    </row>
    <row r="11571" spans="1:9" ht="25" customHeight="1">
      <c r="A11571" s="1"/>
      <c r="B11571" s="1">
        <v>488</v>
      </c>
      <c r="C11571" s="13" t="s">
        <v>47</v>
      </c>
      <c r="D11571" s="4">
        <v>45565</v>
      </c>
      <c r="E11571" s="4">
        <v>45583</v>
      </c>
      <c r="F11571" s="5">
        <v>2.6501995362399722</v>
      </c>
      <c r="G11571" s="5">
        <f>'PG facts'!D80</f>
        <v>-1</v>
      </c>
      <c r="H11571" s="5">
        <f t="shared" si="360"/>
        <v>7.0235575818865632</v>
      </c>
      <c r="I11571" s="5">
        <f t="shared" si="361"/>
        <v>-2.6501995362399722</v>
      </c>
    </row>
    <row r="11572" spans="1:9" ht="25" customHeight="1">
      <c r="A11572" s="1"/>
      <c r="B11572" s="1">
        <v>488</v>
      </c>
      <c r="C11572" s="13" t="s">
        <v>47</v>
      </c>
      <c r="D11572" s="4">
        <v>45657</v>
      </c>
      <c r="E11572" s="4">
        <v>45679</v>
      </c>
      <c r="F11572" s="5">
        <v>2.7872397144634409</v>
      </c>
      <c r="G11572" s="5">
        <f>'PG facts'!D87</f>
        <v>4</v>
      </c>
      <c r="H11572" s="5">
        <f t="shared" si="360"/>
        <v>7.7687052258822433</v>
      </c>
      <c r="I11572" s="5">
        <f t="shared" si="361"/>
        <v>11.148958857853764</v>
      </c>
    </row>
    <row r="11573" spans="1:9" ht="25" customHeight="1">
      <c r="A11573" s="1"/>
      <c r="B11573" s="1">
        <v>488</v>
      </c>
      <c r="C11573" s="13" t="s">
        <v>47</v>
      </c>
      <c r="D11573" s="4">
        <v>45747</v>
      </c>
      <c r="E11573" s="4">
        <v>45771</v>
      </c>
      <c r="F11573" s="5">
        <v>3.7498513143808809</v>
      </c>
      <c r="G11573" s="5">
        <f>'PG facts'!D94</f>
        <v>-2</v>
      </c>
      <c r="H11573" s="5">
        <f t="shared" si="360"/>
        <v>14.06138487996402</v>
      </c>
      <c r="I11573" s="5">
        <f t="shared" si="361"/>
        <v>-7.4997026287617619</v>
      </c>
    </row>
    <row r="11574" spans="1:9" ht="25" customHeight="1">
      <c r="A11574" s="1"/>
      <c r="B11574" s="1">
        <v>488</v>
      </c>
      <c r="C11574" s="13" t="s">
        <v>47</v>
      </c>
      <c r="D11574" s="4">
        <v>45838</v>
      </c>
      <c r="E11574" s="4">
        <v>45867</v>
      </c>
      <c r="F11574" s="5">
        <v>3.2332744751814912</v>
      </c>
      <c r="G11574" s="5">
        <f>'PG facts'!D101</f>
        <v>0</v>
      </c>
      <c r="H11574" s="5">
        <f t="shared" si="360"/>
        <v>10.454063831860148</v>
      </c>
      <c r="I11574" s="5">
        <f t="shared" si="361"/>
        <v>0</v>
      </c>
    </row>
    <row r="11575" spans="1:9" ht="25" customHeight="1">
      <c r="A11575" s="1"/>
      <c r="B11575" s="1">
        <v>488</v>
      </c>
      <c r="C11575" s="13" t="s">
        <v>47</v>
      </c>
      <c r="D11575" s="4">
        <v>45930</v>
      </c>
      <c r="E11575" s="4">
        <v>45954</v>
      </c>
      <c r="F11575" s="5">
        <v>2.9967230915401322</v>
      </c>
      <c r="G11575" s="5">
        <f>'PG facts'!D108</f>
        <v>0</v>
      </c>
      <c r="H11575" s="5">
        <f t="shared" si="360"/>
        <v>8.9803492873698474</v>
      </c>
      <c r="I11575" s="5">
        <f t="shared" si="361"/>
        <v>0</v>
      </c>
    </row>
    <row r="11576" spans="1:9" ht="25" customHeight="1">
      <c r="A11576" s="1"/>
      <c r="B11576" s="1">
        <v>488</v>
      </c>
      <c r="C11576" s="13" t="s">
        <v>47</v>
      </c>
      <c r="D11576" s="4">
        <v>46022</v>
      </c>
      <c r="E11576" s="4">
        <v>46045</v>
      </c>
      <c r="F11576" s="5">
        <v>2.1478108850594646</v>
      </c>
      <c r="G11576" s="5">
        <f>'PG facts'!D115</f>
        <v>-5</v>
      </c>
      <c r="H11576" s="5">
        <f t="shared" si="360"/>
        <v>4.6130915979799205</v>
      </c>
      <c r="I11576" s="5">
        <f t="shared" si="361"/>
        <v>-10.739054425297322</v>
      </c>
    </row>
    <row r="11577" spans="1:9" ht="25" customHeight="1">
      <c r="A11577" s="1"/>
      <c r="B11577" s="1">
        <v>488</v>
      </c>
      <c r="C11577" s="13" t="s">
        <v>47</v>
      </c>
      <c r="D11577" s="4">
        <v>46112</v>
      </c>
      <c r="E11577" s="4">
        <v>46136</v>
      </c>
      <c r="F11577" s="5">
        <v>1.5477657714465964</v>
      </c>
      <c r="G11577" s="5">
        <f>'PG facts'!D122</f>
        <v>3</v>
      </c>
      <c r="H11577" s="5">
        <f t="shared" si="360"/>
        <v>2.395578883261678</v>
      </c>
      <c r="I11577" s="5">
        <f t="shared" si="361"/>
        <v>4.6432973143397893</v>
      </c>
    </row>
    <row r="11578" spans="1:9" ht="25" customHeight="1">
      <c r="A11578" s="1"/>
      <c r="B11578" s="1">
        <v>488</v>
      </c>
      <c r="C11578" s="13" t="s">
        <v>50</v>
      </c>
      <c r="D11578" s="4">
        <v>44742</v>
      </c>
      <c r="E11578" s="4">
        <v>44771</v>
      </c>
      <c r="F11578" s="5">
        <v>3.5989104881054779</v>
      </c>
      <c r="G11578" s="5">
        <f>'PG facts'!D17</f>
        <v>0</v>
      </c>
      <c r="H11578" s="5">
        <f t="shared" si="360"/>
        <v>12.952156701395609</v>
      </c>
      <c r="I11578" s="5">
        <f t="shared" si="361"/>
        <v>0</v>
      </c>
    </row>
    <row r="11579" spans="1:9" ht="25" customHeight="1">
      <c r="A11579" s="1"/>
      <c r="B11579" s="1">
        <v>488</v>
      </c>
      <c r="C11579" s="13" t="s">
        <v>50</v>
      </c>
      <c r="D11579" s="4">
        <v>44834</v>
      </c>
      <c r="E11579" s="4">
        <v>44853</v>
      </c>
      <c r="F11579" s="5">
        <v>-3.7966210073037132E-2</v>
      </c>
      <c r="G11579" s="5">
        <f>'PG facts'!D24</f>
        <v>-3</v>
      </c>
      <c r="H11579" s="5">
        <f t="shared" si="360"/>
        <v>1.4414331073099862E-3</v>
      </c>
      <c r="I11579" s="5">
        <f t="shared" si="361"/>
        <v>0.1138986302191114</v>
      </c>
    </row>
    <row r="11580" spans="1:9" ht="25" customHeight="1">
      <c r="A11580" s="1"/>
      <c r="B11580" s="1">
        <v>488</v>
      </c>
      <c r="C11580" s="13" t="s">
        <v>50</v>
      </c>
      <c r="D11580" s="4">
        <v>44926</v>
      </c>
      <c r="E11580" s="4">
        <v>44945</v>
      </c>
      <c r="F11580" s="5">
        <v>-0.97428175390660288</v>
      </c>
      <c r="G11580" s="5">
        <f>'PG facts'!D31</f>
        <v>-6</v>
      </c>
      <c r="H11580" s="5">
        <f t="shared" si="360"/>
        <v>0.94922493599532631</v>
      </c>
      <c r="I11580" s="5">
        <f t="shared" si="361"/>
        <v>5.8456905234396173</v>
      </c>
    </row>
    <row r="11581" spans="1:9" ht="25" customHeight="1">
      <c r="A11581" s="1"/>
      <c r="B11581" s="1">
        <v>488</v>
      </c>
      <c r="C11581" s="13" t="s">
        <v>50</v>
      </c>
      <c r="D11581" s="4">
        <v>45016</v>
      </c>
      <c r="E11581" s="4">
        <v>45037</v>
      </c>
      <c r="F11581" s="5">
        <v>-1.7083333333333339</v>
      </c>
      <c r="G11581" s="5">
        <f>'PG facts'!D38</f>
        <v>-4</v>
      </c>
      <c r="H11581" s="5">
        <f t="shared" si="360"/>
        <v>2.9184027777777799</v>
      </c>
      <c r="I11581" s="5">
        <f t="shared" si="361"/>
        <v>6.8333333333333357</v>
      </c>
    </row>
    <row r="11582" spans="1:9" ht="25" customHeight="1">
      <c r="A11582" s="1"/>
      <c r="B11582" s="1">
        <v>488</v>
      </c>
      <c r="C11582" s="13" t="s">
        <v>50</v>
      </c>
      <c r="D11582" s="4">
        <v>45107</v>
      </c>
      <c r="E11582" s="4">
        <v>45135</v>
      </c>
      <c r="F11582" s="5">
        <v>-0.51383557261676094</v>
      </c>
      <c r="G11582" s="5">
        <f>'PG facts'!D45</f>
        <v>0</v>
      </c>
      <c r="H11582" s="5">
        <f t="shared" si="360"/>
        <v>0.26402699568639459</v>
      </c>
      <c r="I11582" s="5">
        <f t="shared" si="361"/>
        <v>0</v>
      </c>
    </row>
    <row r="11583" spans="1:9" ht="25" customHeight="1">
      <c r="A11583" s="1"/>
      <c r="B11583" s="1">
        <v>488</v>
      </c>
      <c r="C11583" s="13" t="s">
        <v>50</v>
      </c>
      <c r="D11583" s="4">
        <v>45199</v>
      </c>
      <c r="E11583" s="4">
        <v>45217</v>
      </c>
      <c r="F11583" s="5">
        <v>-0.38380425982749156</v>
      </c>
      <c r="G11583" s="5">
        <f>'PG facts'!D52</f>
        <v>-3</v>
      </c>
      <c r="H11583" s="5">
        <f t="shared" si="360"/>
        <v>0.14730570986172864</v>
      </c>
      <c r="I11583" s="5">
        <f t="shared" si="361"/>
        <v>1.1514127794824747</v>
      </c>
    </row>
    <row r="11584" spans="1:9" ht="25" customHeight="1">
      <c r="A11584" s="1"/>
      <c r="B11584" s="1">
        <v>488</v>
      </c>
      <c r="C11584" s="13" t="s">
        <v>50</v>
      </c>
      <c r="D11584" s="4">
        <v>45291</v>
      </c>
      <c r="E11584" s="4">
        <v>45314</v>
      </c>
      <c r="F11584" s="5">
        <v>1.1893013232362026</v>
      </c>
      <c r="G11584" s="5">
        <f>'PG facts'!D59</f>
        <v>-2</v>
      </c>
      <c r="H11584" s="5">
        <f t="shared" si="360"/>
        <v>1.4144376374513825</v>
      </c>
      <c r="I11584" s="5">
        <f t="shared" si="361"/>
        <v>-2.3786026464724053</v>
      </c>
    </row>
    <row r="11585" spans="1:9" ht="25" customHeight="1">
      <c r="A11585" s="1"/>
      <c r="B11585" s="1">
        <v>488</v>
      </c>
      <c r="C11585" s="13" t="s">
        <v>50</v>
      </c>
      <c r="D11585" s="4">
        <v>45382</v>
      </c>
      <c r="E11585" s="4">
        <v>45401</v>
      </c>
      <c r="F11585" s="5">
        <v>2.2255192878338326</v>
      </c>
      <c r="G11585" s="5">
        <f>'PG facts'!D66</f>
        <v>-3</v>
      </c>
      <c r="H11585" s="5">
        <f t="shared" si="360"/>
        <v>4.9529361005204091</v>
      </c>
      <c r="I11585" s="5">
        <f t="shared" si="361"/>
        <v>-6.6765578635014977</v>
      </c>
    </row>
    <row r="11586" spans="1:9" ht="25" customHeight="1">
      <c r="A11586" s="1"/>
      <c r="B11586" s="1">
        <v>488</v>
      </c>
      <c r="C11586" s="13" t="s">
        <v>50</v>
      </c>
      <c r="D11586" s="4">
        <v>45473</v>
      </c>
      <c r="E11586" s="4">
        <v>45503</v>
      </c>
      <c r="F11586" s="5">
        <v>1.3726160091641626</v>
      </c>
      <c r="G11586" s="5">
        <f>'PG facts'!D73</f>
        <v>-1</v>
      </c>
      <c r="H11586" s="5">
        <f t="shared" si="360"/>
        <v>1.8840747086137526</v>
      </c>
      <c r="I11586" s="5">
        <f t="shared" si="361"/>
        <v>-1.3726160091641626</v>
      </c>
    </row>
    <row r="11587" spans="1:9" ht="25" customHeight="1">
      <c r="A11587" s="1"/>
      <c r="B11587" s="1">
        <v>488</v>
      </c>
      <c r="C11587" s="13" t="s">
        <v>50</v>
      </c>
      <c r="D11587" s="4">
        <v>45565</v>
      </c>
      <c r="E11587" s="4">
        <v>45583</v>
      </c>
      <c r="F11587" s="5">
        <v>2.2805943792830297</v>
      </c>
      <c r="G11587" s="5">
        <f>'PG facts'!D80</f>
        <v>-1</v>
      </c>
      <c r="H11587" s="5">
        <f t="shared" si="360"/>
        <v>5.2011107228173472</v>
      </c>
      <c r="I11587" s="5">
        <f t="shared" si="361"/>
        <v>-2.2805943792830297</v>
      </c>
    </row>
    <row r="11588" spans="1:9" ht="25" customHeight="1">
      <c r="A11588" s="1"/>
      <c r="B11588" s="1">
        <v>488</v>
      </c>
      <c r="C11588" s="13" t="s">
        <v>50</v>
      </c>
      <c r="D11588" s="4">
        <v>45657</v>
      </c>
      <c r="E11588" s="4">
        <v>45679</v>
      </c>
      <c r="F11588" s="5">
        <v>2.6501995362399722</v>
      </c>
      <c r="G11588" s="5">
        <f>'PG facts'!D87</f>
        <v>4</v>
      </c>
      <c r="H11588" s="5">
        <f t="shared" si="360"/>
        <v>7.0235575818865632</v>
      </c>
      <c r="I11588" s="5">
        <f t="shared" si="361"/>
        <v>10.600798144959889</v>
      </c>
    </row>
    <row r="11589" spans="1:9" ht="25" customHeight="1">
      <c r="A11589" s="1"/>
      <c r="B11589" s="1">
        <v>488</v>
      </c>
      <c r="C11589" s="13" t="s">
        <v>50</v>
      </c>
      <c r="D11589" s="4">
        <v>45747</v>
      </c>
      <c r="E11589" s="4">
        <v>45771</v>
      </c>
      <c r="F11589" s="5">
        <v>2.7872397144634409</v>
      </c>
      <c r="G11589" s="5">
        <f>'PG facts'!D94</f>
        <v>-2</v>
      </c>
      <c r="H11589" s="5">
        <f t="shared" si="360"/>
        <v>7.7687052258822433</v>
      </c>
      <c r="I11589" s="5">
        <f t="shared" si="361"/>
        <v>-5.5744794289268818</v>
      </c>
    </row>
    <row r="11590" spans="1:9" ht="25" customHeight="1">
      <c r="A11590" s="1"/>
      <c r="B11590" s="1">
        <v>488</v>
      </c>
      <c r="C11590" s="13" t="s">
        <v>50</v>
      </c>
      <c r="D11590" s="4">
        <v>45838</v>
      </c>
      <c r="E11590" s="4">
        <v>45867</v>
      </c>
      <c r="F11590" s="5">
        <v>3.7498513143808809</v>
      </c>
      <c r="G11590" s="5">
        <f>'PG facts'!D101</f>
        <v>0</v>
      </c>
      <c r="H11590" s="5">
        <f t="shared" ref="H11590:H11653" si="362">F11590^2</f>
        <v>14.06138487996402</v>
      </c>
      <c r="I11590" s="5">
        <f t="shared" ref="I11590:I11653" si="363">F11590*G11590</f>
        <v>0</v>
      </c>
    </row>
    <row r="11591" spans="1:9" ht="25" customHeight="1">
      <c r="A11591" s="1"/>
      <c r="B11591" s="1">
        <v>488</v>
      </c>
      <c r="C11591" s="13" t="s">
        <v>50</v>
      </c>
      <c r="D11591" s="4">
        <v>45930</v>
      </c>
      <c r="E11591" s="4">
        <v>45954</v>
      </c>
      <c r="F11591" s="5">
        <v>3.2332744751814912</v>
      </c>
      <c r="G11591" s="5">
        <f>'PG facts'!D108</f>
        <v>0</v>
      </c>
      <c r="H11591" s="5">
        <f t="shared" si="362"/>
        <v>10.454063831860148</v>
      </c>
      <c r="I11591" s="5">
        <f t="shared" si="363"/>
        <v>0</v>
      </c>
    </row>
    <row r="11592" spans="1:9" ht="25" customHeight="1">
      <c r="A11592" s="1"/>
      <c r="B11592" s="1">
        <v>488</v>
      </c>
      <c r="C11592" s="13" t="s">
        <v>50</v>
      </c>
      <c r="D11592" s="4">
        <v>46022</v>
      </c>
      <c r="E11592" s="4">
        <v>46045</v>
      </c>
      <c r="F11592" s="5">
        <v>2.9967230915401322</v>
      </c>
      <c r="G11592" s="5">
        <f>'PG facts'!D115</f>
        <v>-5</v>
      </c>
      <c r="H11592" s="5">
        <f t="shared" si="362"/>
        <v>8.9803492873698474</v>
      </c>
      <c r="I11592" s="5">
        <f t="shared" si="363"/>
        <v>-14.983615457700662</v>
      </c>
    </row>
    <row r="11593" spans="1:9" ht="25" customHeight="1">
      <c r="A11593" s="1"/>
      <c r="B11593" s="1">
        <v>488</v>
      </c>
      <c r="C11593" s="13" t="s">
        <v>50</v>
      </c>
      <c r="D11593" s="4">
        <v>46112</v>
      </c>
      <c r="E11593" s="4">
        <v>46136</v>
      </c>
      <c r="F11593" s="5">
        <v>2.1478108850594646</v>
      </c>
      <c r="G11593" s="5">
        <f>'PG facts'!D122</f>
        <v>3</v>
      </c>
      <c r="H11593" s="5">
        <f t="shared" si="362"/>
        <v>4.6130915979799205</v>
      </c>
      <c r="I11593" s="5">
        <f t="shared" si="363"/>
        <v>6.4434326551783938</v>
      </c>
    </row>
    <row r="11594" spans="1:9" ht="25" customHeight="1">
      <c r="A11594" s="1"/>
      <c r="B11594" s="1">
        <v>489</v>
      </c>
      <c r="C11594" s="13" t="s">
        <v>47</v>
      </c>
      <c r="D11594" s="4">
        <v>44651</v>
      </c>
      <c r="E11594" s="4">
        <v>44671</v>
      </c>
      <c r="F11594" s="5">
        <v>1.0280001916822323</v>
      </c>
      <c r="G11594" s="5">
        <f>'PG facts'!E6</f>
        <v>4</v>
      </c>
      <c r="H11594" s="5">
        <f t="shared" si="362"/>
        <v>1.0567843940987065</v>
      </c>
      <c r="I11594" s="5">
        <f t="shared" si="363"/>
        <v>4.1120007667289293</v>
      </c>
    </row>
    <row r="11595" spans="1:9" ht="25" customHeight="1">
      <c r="A11595" s="1"/>
      <c r="B11595" s="1">
        <v>489</v>
      </c>
      <c r="C11595" s="13" t="s">
        <v>47</v>
      </c>
      <c r="D11595" s="4">
        <v>44742</v>
      </c>
      <c r="E11595" s="4">
        <v>44771</v>
      </c>
      <c r="F11595" s="5">
        <v>2.9122729416084958</v>
      </c>
      <c r="G11595" s="5">
        <f>'PG facts'!E13</f>
        <v>6</v>
      </c>
      <c r="H11595" s="5">
        <f t="shared" si="362"/>
        <v>8.4813336864250015</v>
      </c>
      <c r="I11595" s="5">
        <f t="shared" si="363"/>
        <v>17.473637649650975</v>
      </c>
    </row>
    <row r="11596" spans="1:9" ht="25" customHeight="1">
      <c r="A11596" s="1"/>
      <c r="B11596" s="1">
        <v>489</v>
      </c>
      <c r="C11596" s="13" t="s">
        <v>47</v>
      </c>
      <c r="D11596" s="4">
        <v>44834</v>
      </c>
      <c r="E11596" s="4">
        <v>44853</v>
      </c>
      <c r="F11596" s="5">
        <v>5.8502773415310516</v>
      </c>
      <c r="G11596" s="5">
        <f>'PG facts'!E20</f>
        <v>7</v>
      </c>
      <c r="H11596" s="5">
        <f t="shared" si="362"/>
        <v>34.225744972831627</v>
      </c>
      <c r="I11596" s="5">
        <f t="shared" si="363"/>
        <v>40.951941390717359</v>
      </c>
    </row>
    <row r="11597" spans="1:9" ht="25" customHeight="1">
      <c r="A11597" s="1"/>
      <c r="B11597" s="1">
        <v>489</v>
      </c>
      <c r="C11597" s="13" t="s">
        <v>47</v>
      </c>
      <c r="D11597" s="4">
        <v>44926</v>
      </c>
      <c r="E11597" s="4">
        <v>44945</v>
      </c>
      <c r="F11597" s="5">
        <v>7.2560334575520802</v>
      </c>
      <c r="G11597" s="5">
        <f>'PG facts'!E27</f>
        <v>9</v>
      </c>
      <c r="H11597" s="5">
        <f t="shared" si="362"/>
        <v>52.650021537115194</v>
      </c>
      <c r="I11597" s="5">
        <f t="shared" si="363"/>
        <v>65.30430111796872</v>
      </c>
    </row>
    <row r="11598" spans="1:9" ht="25" customHeight="1">
      <c r="A11598" s="1"/>
      <c r="B11598" s="1">
        <v>489</v>
      </c>
      <c r="C11598" s="13" t="s">
        <v>47</v>
      </c>
      <c r="D11598" s="4">
        <v>45016</v>
      </c>
      <c r="E11598" s="4">
        <v>45037</v>
      </c>
      <c r="F11598" s="5">
        <v>6.7723940234483804</v>
      </c>
      <c r="G11598" s="5">
        <f>'PG facts'!E34</f>
        <v>8</v>
      </c>
      <c r="H11598" s="5">
        <f t="shared" si="362"/>
        <v>45.865320808839343</v>
      </c>
      <c r="I11598" s="5">
        <f t="shared" si="363"/>
        <v>54.179152187587043</v>
      </c>
    </row>
    <row r="11599" spans="1:9" ht="25" customHeight="1">
      <c r="A11599" s="1"/>
      <c r="B11599" s="1">
        <v>489</v>
      </c>
      <c r="C11599" s="13" t="s">
        <v>47</v>
      </c>
      <c r="D11599" s="4">
        <v>45107</v>
      </c>
      <c r="E11599" s="4">
        <v>45135</v>
      </c>
      <c r="F11599" s="5">
        <v>7.0582272321790596</v>
      </c>
      <c r="G11599" s="5">
        <f>'PG facts'!E41</f>
        <v>8</v>
      </c>
      <c r="H11599" s="5">
        <f t="shared" si="362"/>
        <v>49.818571661074067</v>
      </c>
      <c r="I11599" s="5">
        <f t="shared" si="363"/>
        <v>56.465817857432477</v>
      </c>
    </row>
    <row r="11600" spans="1:9" ht="25" customHeight="1">
      <c r="A11600" s="1"/>
      <c r="B11600" s="1">
        <v>489</v>
      </c>
      <c r="C11600" s="13" t="s">
        <v>47</v>
      </c>
      <c r="D11600" s="4">
        <v>45199</v>
      </c>
      <c r="E11600" s="4">
        <v>45217</v>
      </c>
      <c r="F11600" s="5">
        <v>5.4935927157217845</v>
      </c>
      <c r="G11600" s="5">
        <f>'PG facts'!E48</f>
        <v>7</v>
      </c>
      <c r="H11600" s="5">
        <f t="shared" si="362"/>
        <v>30.179560926231453</v>
      </c>
      <c r="I11600" s="5">
        <f t="shared" si="363"/>
        <v>38.455149010052494</v>
      </c>
    </row>
    <row r="11601" spans="1:9" ht="25" customHeight="1">
      <c r="A11601" s="1"/>
      <c r="B11601" s="1">
        <v>489</v>
      </c>
      <c r="C11601" s="13" t="s">
        <v>47</v>
      </c>
      <c r="D11601" s="4">
        <v>45291</v>
      </c>
      <c r="E11601" s="4">
        <v>45314</v>
      </c>
      <c r="F11601" s="5">
        <v>4.2122165191533556</v>
      </c>
      <c r="G11601" s="5">
        <f>'PG facts'!E55</f>
        <v>4</v>
      </c>
      <c r="H11601" s="5">
        <f t="shared" si="362"/>
        <v>17.742768004228413</v>
      </c>
      <c r="I11601" s="5">
        <f t="shared" si="363"/>
        <v>16.848866076613422</v>
      </c>
    </row>
    <row r="11602" spans="1:9" ht="25" customHeight="1">
      <c r="A11602" s="1"/>
      <c r="B11602" s="1">
        <v>489</v>
      </c>
      <c r="C11602" s="13" t="s">
        <v>47</v>
      </c>
      <c r="D11602" s="4">
        <v>45382</v>
      </c>
      <c r="E11602" s="4">
        <v>45401</v>
      </c>
      <c r="F11602" s="5">
        <v>3.636809635836169</v>
      </c>
      <c r="G11602" s="5">
        <f>'PG facts'!E62</f>
        <v>4</v>
      </c>
      <c r="H11602" s="5">
        <f t="shared" si="362"/>
        <v>13.226384327310809</v>
      </c>
      <c r="I11602" s="5">
        <f t="shared" si="363"/>
        <v>14.547238543344676</v>
      </c>
    </row>
    <row r="11603" spans="1:9" ht="25" customHeight="1">
      <c r="A11603" s="1"/>
      <c r="B11603" s="1">
        <v>489</v>
      </c>
      <c r="C11603" s="13" t="s">
        <v>47</v>
      </c>
      <c r="D11603" s="4">
        <v>45473</v>
      </c>
      <c r="E11603" s="4">
        <v>45503</v>
      </c>
      <c r="F11603" s="5">
        <v>1.6547550061168037</v>
      </c>
      <c r="G11603" s="5">
        <f>'PG facts'!E69</f>
        <v>3</v>
      </c>
      <c r="H11603" s="5">
        <f t="shared" si="362"/>
        <v>2.7382141302686231</v>
      </c>
      <c r="I11603" s="5">
        <f t="shared" si="363"/>
        <v>4.9642650183504111</v>
      </c>
    </row>
    <row r="11604" spans="1:9" ht="25" customHeight="1">
      <c r="A11604" s="1"/>
      <c r="B11604" s="1">
        <v>489</v>
      </c>
      <c r="C11604" s="13" t="s">
        <v>47</v>
      </c>
      <c r="D11604" s="4">
        <v>45565</v>
      </c>
      <c r="E11604" s="4">
        <v>45583</v>
      </c>
      <c r="F11604" s="5">
        <v>0.37330111522773102</v>
      </c>
      <c r="G11604" s="5">
        <f>'PG facts'!E76</f>
        <v>1</v>
      </c>
      <c r="H11604" s="5">
        <f t="shared" si="362"/>
        <v>0.13935372263026771</v>
      </c>
      <c r="I11604" s="5">
        <f t="shared" si="363"/>
        <v>0.37330111522773102</v>
      </c>
    </row>
    <row r="11605" spans="1:9" ht="25" customHeight="1">
      <c r="A11605" s="1"/>
      <c r="B11605" s="1">
        <v>489</v>
      </c>
      <c r="C11605" s="13" t="s">
        <v>47</v>
      </c>
      <c r="D11605" s="4">
        <v>45657</v>
      </c>
      <c r="E11605" s="4">
        <v>45679</v>
      </c>
      <c r="F11605" s="5">
        <v>0.34106845677743802</v>
      </c>
      <c r="G11605" s="5">
        <f>'PG facts'!E83</f>
        <v>2</v>
      </c>
      <c r="H11605" s="5">
        <f t="shared" si="362"/>
        <v>0.11632769220854311</v>
      </c>
      <c r="I11605" s="5">
        <f t="shared" si="363"/>
        <v>0.68213691355487605</v>
      </c>
    </row>
    <row r="11606" spans="1:9" ht="25" customHeight="1">
      <c r="A11606" s="1"/>
      <c r="B11606" s="1">
        <v>489</v>
      </c>
      <c r="C11606" s="13" t="s">
        <v>47</v>
      </c>
      <c r="D11606" s="4">
        <v>45747</v>
      </c>
      <c r="E11606" s="4">
        <v>45771</v>
      </c>
      <c r="F11606" s="5">
        <v>0.23594619830289432</v>
      </c>
      <c r="G11606" s="5">
        <f>'PG facts'!E90</f>
        <v>3</v>
      </c>
      <c r="H11606" s="5">
        <f t="shared" si="362"/>
        <v>5.5670608493588729E-2</v>
      </c>
      <c r="I11606" s="5">
        <f t="shared" si="363"/>
        <v>0.70783859490868295</v>
      </c>
    </row>
    <row r="11607" spans="1:9" ht="25" customHeight="1">
      <c r="A11607" s="1"/>
      <c r="B11607" s="1">
        <v>489</v>
      </c>
      <c r="C11607" s="13" t="s">
        <v>47</v>
      </c>
      <c r="D11607" s="4">
        <v>45838</v>
      </c>
      <c r="E11607" s="4">
        <v>45867</v>
      </c>
      <c r="F11607" s="5">
        <v>0.50578250048436413</v>
      </c>
      <c r="G11607" s="5">
        <f>'PG facts'!E97</f>
        <v>1</v>
      </c>
      <c r="H11607" s="5">
        <f t="shared" si="362"/>
        <v>0.25581593779621581</v>
      </c>
      <c r="I11607" s="5">
        <f t="shared" si="363"/>
        <v>0.50578250048436413</v>
      </c>
    </row>
    <row r="11608" spans="1:9" ht="25" customHeight="1">
      <c r="A11608" s="1"/>
      <c r="B11608" s="1">
        <v>489</v>
      </c>
      <c r="C11608" s="13" t="s">
        <v>47</v>
      </c>
      <c r="D11608" s="4">
        <v>45930</v>
      </c>
      <c r="E11608" s="4">
        <v>45954</v>
      </c>
      <c r="F11608" s="5">
        <v>1.0082264270475205</v>
      </c>
      <c r="G11608" s="5">
        <f>'PG facts'!E104</f>
        <v>2</v>
      </c>
      <c r="H11608" s="5">
        <f t="shared" si="362"/>
        <v>1.0165205281970093</v>
      </c>
      <c r="I11608" s="5">
        <f t="shared" si="363"/>
        <v>2.016452854095041</v>
      </c>
    </row>
    <row r="11609" spans="1:9" ht="25" customHeight="1">
      <c r="A11609" s="1"/>
      <c r="B11609" s="1">
        <v>489</v>
      </c>
      <c r="C11609" s="13" t="s">
        <v>50</v>
      </c>
      <c r="D11609" s="4">
        <v>44742</v>
      </c>
      <c r="E11609" s="4">
        <v>44771</v>
      </c>
      <c r="F11609" s="5">
        <v>1.0280001916822323</v>
      </c>
      <c r="G11609" s="5">
        <f>'PG facts'!E13</f>
        <v>6</v>
      </c>
      <c r="H11609" s="5">
        <f t="shared" si="362"/>
        <v>1.0567843940987065</v>
      </c>
      <c r="I11609" s="5">
        <f t="shared" si="363"/>
        <v>6.168001150093394</v>
      </c>
    </row>
    <row r="11610" spans="1:9" ht="25" customHeight="1">
      <c r="A11610" s="1"/>
      <c r="B11610" s="1">
        <v>489</v>
      </c>
      <c r="C11610" s="13" t="s">
        <v>50</v>
      </c>
      <c r="D11610" s="4">
        <v>44834</v>
      </c>
      <c r="E11610" s="4">
        <v>44853</v>
      </c>
      <c r="F11610" s="5">
        <v>2.9122729416084958</v>
      </c>
      <c r="G11610" s="5">
        <f>'PG facts'!E20</f>
        <v>7</v>
      </c>
      <c r="H11610" s="5">
        <f t="shared" si="362"/>
        <v>8.4813336864250015</v>
      </c>
      <c r="I11610" s="5">
        <f t="shared" si="363"/>
        <v>20.385910591259471</v>
      </c>
    </row>
    <row r="11611" spans="1:9" ht="25" customHeight="1">
      <c r="A11611" s="1"/>
      <c r="B11611" s="1">
        <v>489</v>
      </c>
      <c r="C11611" s="13" t="s">
        <v>50</v>
      </c>
      <c r="D11611" s="4">
        <v>44926</v>
      </c>
      <c r="E11611" s="4">
        <v>44945</v>
      </c>
      <c r="F11611" s="5">
        <v>5.8502773415310516</v>
      </c>
      <c r="G11611" s="5">
        <f>'PG facts'!E27</f>
        <v>9</v>
      </c>
      <c r="H11611" s="5">
        <f t="shared" si="362"/>
        <v>34.225744972831627</v>
      </c>
      <c r="I11611" s="5">
        <f t="shared" si="363"/>
        <v>52.652496073779467</v>
      </c>
    </row>
    <row r="11612" spans="1:9" ht="25" customHeight="1">
      <c r="A11612" s="1"/>
      <c r="B11612" s="1">
        <v>489</v>
      </c>
      <c r="C11612" s="13" t="s">
        <v>50</v>
      </c>
      <c r="D11612" s="4">
        <v>45016</v>
      </c>
      <c r="E11612" s="4">
        <v>45037</v>
      </c>
      <c r="F11612" s="5">
        <v>7.2560334575520802</v>
      </c>
      <c r="G11612" s="5">
        <f>'PG facts'!E34</f>
        <v>8</v>
      </c>
      <c r="H11612" s="5">
        <f t="shared" si="362"/>
        <v>52.650021537115194</v>
      </c>
      <c r="I11612" s="5">
        <f t="shared" si="363"/>
        <v>58.048267660416641</v>
      </c>
    </row>
    <row r="11613" spans="1:9" ht="25" customHeight="1">
      <c r="A11613" s="1"/>
      <c r="B11613" s="1">
        <v>489</v>
      </c>
      <c r="C11613" s="13" t="s">
        <v>50</v>
      </c>
      <c r="D11613" s="4">
        <v>45107</v>
      </c>
      <c r="E11613" s="4">
        <v>45135</v>
      </c>
      <c r="F11613" s="5">
        <v>6.7723940234483804</v>
      </c>
      <c r="G11613" s="5">
        <f>'PG facts'!E41</f>
        <v>8</v>
      </c>
      <c r="H11613" s="5">
        <f t="shared" si="362"/>
        <v>45.865320808839343</v>
      </c>
      <c r="I11613" s="5">
        <f t="shared" si="363"/>
        <v>54.179152187587043</v>
      </c>
    </row>
    <row r="11614" spans="1:9" ht="25" customHeight="1">
      <c r="A11614" s="1"/>
      <c r="B11614" s="1">
        <v>489</v>
      </c>
      <c r="C11614" s="13" t="s">
        <v>50</v>
      </c>
      <c r="D11614" s="4">
        <v>45199</v>
      </c>
      <c r="E11614" s="4">
        <v>45217</v>
      </c>
      <c r="F11614" s="5">
        <v>7.0582272321790596</v>
      </c>
      <c r="G11614" s="5">
        <f>'PG facts'!E48</f>
        <v>7</v>
      </c>
      <c r="H11614" s="5">
        <f t="shared" si="362"/>
        <v>49.818571661074067</v>
      </c>
      <c r="I11614" s="5">
        <f t="shared" si="363"/>
        <v>49.40759062525342</v>
      </c>
    </row>
    <row r="11615" spans="1:9" ht="25" customHeight="1">
      <c r="A11615" s="1"/>
      <c r="B11615" s="1">
        <v>489</v>
      </c>
      <c r="C11615" s="13" t="s">
        <v>50</v>
      </c>
      <c r="D11615" s="4">
        <v>45291</v>
      </c>
      <c r="E11615" s="4">
        <v>45314</v>
      </c>
      <c r="F11615" s="5">
        <v>5.4935927157217845</v>
      </c>
      <c r="G11615" s="5">
        <f>'PG facts'!E55</f>
        <v>4</v>
      </c>
      <c r="H11615" s="5">
        <f t="shared" si="362"/>
        <v>30.179560926231453</v>
      </c>
      <c r="I11615" s="5">
        <f t="shared" si="363"/>
        <v>21.974370862887138</v>
      </c>
    </row>
    <row r="11616" spans="1:9" ht="25" customHeight="1">
      <c r="A11616" s="1"/>
      <c r="B11616" s="1">
        <v>489</v>
      </c>
      <c r="C11616" s="13" t="s">
        <v>50</v>
      </c>
      <c r="D11616" s="4">
        <v>45382</v>
      </c>
      <c r="E11616" s="4">
        <v>45401</v>
      </c>
      <c r="F11616" s="5">
        <v>4.2122165191533556</v>
      </c>
      <c r="G11616" s="5">
        <f>'PG facts'!E62</f>
        <v>4</v>
      </c>
      <c r="H11616" s="5">
        <f t="shared" si="362"/>
        <v>17.742768004228413</v>
      </c>
      <c r="I11616" s="5">
        <f t="shared" si="363"/>
        <v>16.848866076613422</v>
      </c>
    </row>
    <row r="11617" spans="1:9" ht="25" customHeight="1">
      <c r="A11617" s="1"/>
      <c r="B11617" s="1">
        <v>489</v>
      </c>
      <c r="C11617" s="13" t="s">
        <v>50</v>
      </c>
      <c r="D11617" s="4">
        <v>45473</v>
      </c>
      <c r="E11617" s="4">
        <v>45503</v>
      </c>
      <c r="F11617" s="5">
        <v>3.636809635836169</v>
      </c>
      <c r="G11617" s="5">
        <f>'PG facts'!E69</f>
        <v>3</v>
      </c>
      <c r="H11617" s="5">
        <f t="shared" si="362"/>
        <v>13.226384327310809</v>
      </c>
      <c r="I11617" s="5">
        <f t="shared" si="363"/>
        <v>10.910428907508507</v>
      </c>
    </row>
    <row r="11618" spans="1:9" ht="25" customHeight="1">
      <c r="A11618" s="1"/>
      <c r="B11618" s="1">
        <v>489</v>
      </c>
      <c r="C11618" s="13" t="s">
        <v>50</v>
      </c>
      <c r="D11618" s="4">
        <v>45565</v>
      </c>
      <c r="E11618" s="4">
        <v>45583</v>
      </c>
      <c r="F11618" s="5">
        <v>1.6547550061168037</v>
      </c>
      <c r="G11618" s="5">
        <f>'PG facts'!E76</f>
        <v>1</v>
      </c>
      <c r="H11618" s="5">
        <f t="shared" si="362"/>
        <v>2.7382141302686231</v>
      </c>
      <c r="I11618" s="5">
        <f t="shared" si="363"/>
        <v>1.6547550061168037</v>
      </c>
    </row>
    <row r="11619" spans="1:9" ht="25" customHeight="1">
      <c r="A11619" s="1"/>
      <c r="B11619" s="1">
        <v>489</v>
      </c>
      <c r="C11619" s="13" t="s">
        <v>50</v>
      </c>
      <c r="D11619" s="4">
        <v>45657</v>
      </c>
      <c r="E11619" s="4">
        <v>45679</v>
      </c>
      <c r="F11619" s="5">
        <v>0.37330111522773102</v>
      </c>
      <c r="G11619" s="5">
        <f>'PG facts'!E83</f>
        <v>2</v>
      </c>
      <c r="H11619" s="5">
        <f t="shared" si="362"/>
        <v>0.13935372263026771</v>
      </c>
      <c r="I11619" s="5">
        <f t="shared" si="363"/>
        <v>0.74660223045546203</v>
      </c>
    </row>
    <row r="11620" spans="1:9" ht="25" customHeight="1">
      <c r="A11620" s="1"/>
      <c r="B11620" s="1">
        <v>489</v>
      </c>
      <c r="C11620" s="13" t="s">
        <v>50</v>
      </c>
      <c r="D11620" s="4">
        <v>45747</v>
      </c>
      <c r="E11620" s="4">
        <v>45771</v>
      </c>
      <c r="F11620" s="5">
        <v>0.34106845677743802</v>
      </c>
      <c r="G11620" s="5">
        <f>'PG facts'!E90</f>
        <v>3</v>
      </c>
      <c r="H11620" s="5">
        <f t="shared" si="362"/>
        <v>0.11632769220854311</v>
      </c>
      <c r="I11620" s="5">
        <f t="shared" si="363"/>
        <v>1.0232053703323141</v>
      </c>
    </row>
    <row r="11621" spans="1:9" ht="25" customHeight="1">
      <c r="A11621" s="1"/>
      <c r="B11621" s="1">
        <v>489</v>
      </c>
      <c r="C11621" s="13" t="s">
        <v>50</v>
      </c>
      <c r="D11621" s="4">
        <v>45838</v>
      </c>
      <c r="E11621" s="4">
        <v>45867</v>
      </c>
      <c r="F11621" s="5">
        <v>0.23594619830289432</v>
      </c>
      <c r="G11621" s="5">
        <f>'PG facts'!E97</f>
        <v>1</v>
      </c>
      <c r="H11621" s="5">
        <f t="shared" si="362"/>
        <v>5.5670608493588729E-2</v>
      </c>
      <c r="I11621" s="5">
        <f t="shared" si="363"/>
        <v>0.23594619830289432</v>
      </c>
    </row>
    <row r="11622" spans="1:9" ht="25" customHeight="1">
      <c r="A11622" s="1"/>
      <c r="B11622" s="1">
        <v>489</v>
      </c>
      <c r="C11622" s="13" t="s">
        <v>50</v>
      </c>
      <c r="D11622" s="4">
        <v>45930</v>
      </c>
      <c r="E11622" s="4">
        <v>45954</v>
      </c>
      <c r="F11622" s="5">
        <v>0.50578250048436413</v>
      </c>
      <c r="G11622" s="5">
        <f>'PG facts'!E104</f>
        <v>2</v>
      </c>
      <c r="H11622" s="5">
        <f t="shared" si="362"/>
        <v>0.25581593779621581</v>
      </c>
      <c r="I11622" s="5">
        <f t="shared" si="363"/>
        <v>1.0115650009687283</v>
      </c>
    </row>
    <row r="11623" spans="1:9" ht="25" customHeight="1">
      <c r="A11623" s="1"/>
      <c r="B11623" s="1">
        <v>489</v>
      </c>
      <c r="C11623" s="13" t="s">
        <v>50</v>
      </c>
      <c r="D11623" s="4">
        <v>46022</v>
      </c>
      <c r="E11623" s="4">
        <v>46045</v>
      </c>
      <c r="F11623" s="5">
        <v>1.0082264270475205</v>
      </c>
      <c r="G11623" s="5">
        <f>'PG facts'!E111</f>
        <v>2</v>
      </c>
      <c r="H11623" s="5">
        <f t="shared" si="362"/>
        <v>1.0165205281970093</v>
      </c>
      <c r="I11623" s="5">
        <f t="shared" si="363"/>
        <v>2.016452854095041</v>
      </c>
    </row>
    <row r="11624" spans="1:9" ht="25" customHeight="1">
      <c r="A11624" s="1"/>
      <c r="B11624" s="1">
        <v>490</v>
      </c>
      <c r="C11624" s="13" t="s">
        <v>47</v>
      </c>
      <c r="D11624" s="4">
        <v>44651</v>
      </c>
      <c r="E11624" s="4">
        <v>44671</v>
      </c>
      <c r="F11624" s="5">
        <v>1.0280001916822323</v>
      </c>
      <c r="G11624" s="5">
        <f>'PG facts'!E6</f>
        <v>4</v>
      </c>
      <c r="H11624" s="5">
        <f t="shared" si="362"/>
        <v>1.0567843940987065</v>
      </c>
      <c r="I11624" s="5">
        <f t="shared" si="363"/>
        <v>4.1120007667289293</v>
      </c>
    </row>
    <row r="11625" spans="1:9" ht="25" customHeight="1">
      <c r="A11625" s="1"/>
      <c r="B11625" s="1">
        <v>490</v>
      </c>
      <c r="C11625" s="13" t="s">
        <v>47</v>
      </c>
      <c r="D11625" s="4">
        <v>44742</v>
      </c>
      <c r="E11625" s="4">
        <v>44771</v>
      </c>
      <c r="F11625" s="5">
        <v>2.9122729416084958</v>
      </c>
      <c r="G11625" s="5">
        <f>'PG facts'!E13</f>
        <v>6</v>
      </c>
      <c r="H11625" s="5">
        <f t="shared" si="362"/>
        <v>8.4813336864250015</v>
      </c>
      <c r="I11625" s="5">
        <f t="shared" si="363"/>
        <v>17.473637649650975</v>
      </c>
    </row>
    <row r="11626" spans="1:9" ht="25" customHeight="1">
      <c r="A11626" s="1"/>
      <c r="B11626" s="1">
        <v>490</v>
      </c>
      <c r="C11626" s="13" t="s">
        <v>47</v>
      </c>
      <c r="D11626" s="4">
        <v>44834</v>
      </c>
      <c r="E11626" s="4">
        <v>44853</v>
      </c>
      <c r="F11626" s="5">
        <v>5.8502773415310516</v>
      </c>
      <c r="G11626" s="5">
        <f>'PG facts'!E20</f>
        <v>7</v>
      </c>
      <c r="H11626" s="5">
        <f t="shared" si="362"/>
        <v>34.225744972831627</v>
      </c>
      <c r="I11626" s="5">
        <f t="shared" si="363"/>
        <v>40.951941390717359</v>
      </c>
    </row>
    <row r="11627" spans="1:9" ht="25" customHeight="1">
      <c r="A11627" s="1"/>
      <c r="B11627" s="1">
        <v>490</v>
      </c>
      <c r="C11627" s="13" t="s">
        <v>47</v>
      </c>
      <c r="D11627" s="4">
        <v>44926</v>
      </c>
      <c r="E11627" s="4">
        <v>44945</v>
      </c>
      <c r="F11627" s="5">
        <v>7.2560334575520802</v>
      </c>
      <c r="G11627" s="5">
        <f>'PG facts'!E27</f>
        <v>9</v>
      </c>
      <c r="H11627" s="5">
        <f t="shared" si="362"/>
        <v>52.650021537115194</v>
      </c>
      <c r="I11627" s="5">
        <f t="shared" si="363"/>
        <v>65.30430111796872</v>
      </c>
    </row>
    <row r="11628" spans="1:9" ht="25" customHeight="1">
      <c r="A11628" s="1"/>
      <c r="B11628" s="1">
        <v>490</v>
      </c>
      <c r="C11628" s="13" t="s">
        <v>47</v>
      </c>
      <c r="D11628" s="4">
        <v>45016</v>
      </c>
      <c r="E11628" s="4">
        <v>45037</v>
      </c>
      <c r="F11628" s="5">
        <v>6.7723940234483804</v>
      </c>
      <c r="G11628" s="5">
        <f>'PG facts'!E34</f>
        <v>8</v>
      </c>
      <c r="H11628" s="5">
        <f t="shared" si="362"/>
        <v>45.865320808839343</v>
      </c>
      <c r="I11628" s="5">
        <f t="shared" si="363"/>
        <v>54.179152187587043</v>
      </c>
    </row>
    <row r="11629" spans="1:9" ht="25" customHeight="1">
      <c r="A11629" s="1"/>
      <c r="B11629" s="1">
        <v>490</v>
      </c>
      <c r="C11629" s="13" t="s">
        <v>47</v>
      </c>
      <c r="D11629" s="4">
        <v>45107</v>
      </c>
      <c r="E11629" s="4">
        <v>45135</v>
      </c>
      <c r="F11629" s="5">
        <v>7.0582272321790596</v>
      </c>
      <c r="G11629" s="5">
        <f>'PG facts'!E41</f>
        <v>8</v>
      </c>
      <c r="H11629" s="5">
        <f t="shared" si="362"/>
        <v>49.818571661074067</v>
      </c>
      <c r="I11629" s="5">
        <f t="shared" si="363"/>
        <v>56.465817857432477</v>
      </c>
    </row>
    <row r="11630" spans="1:9" ht="25" customHeight="1">
      <c r="A11630" s="1"/>
      <c r="B11630" s="1">
        <v>490</v>
      </c>
      <c r="C11630" s="13" t="s">
        <v>47</v>
      </c>
      <c r="D11630" s="4">
        <v>45199</v>
      </c>
      <c r="E11630" s="4">
        <v>45217</v>
      </c>
      <c r="F11630" s="5">
        <v>5.4935927157217845</v>
      </c>
      <c r="G11630" s="5">
        <f>'PG facts'!E48</f>
        <v>7</v>
      </c>
      <c r="H11630" s="5">
        <f t="shared" si="362"/>
        <v>30.179560926231453</v>
      </c>
      <c r="I11630" s="5">
        <f t="shared" si="363"/>
        <v>38.455149010052494</v>
      </c>
    </row>
    <row r="11631" spans="1:9" ht="25" customHeight="1">
      <c r="A11631" s="1"/>
      <c r="B11631" s="1">
        <v>490</v>
      </c>
      <c r="C11631" s="13" t="s">
        <v>47</v>
      </c>
      <c r="D11631" s="4">
        <v>45291</v>
      </c>
      <c r="E11631" s="4">
        <v>45314</v>
      </c>
      <c r="F11631" s="5">
        <v>4.2122165191533556</v>
      </c>
      <c r="G11631" s="5">
        <f>'PG facts'!E55</f>
        <v>4</v>
      </c>
      <c r="H11631" s="5">
        <f t="shared" si="362"/>
        <v>17.742768004228413</v>
      </c>
      <c r="I11631" s="5">
        <f t="shared" si="363"/>
        <v>16.848866076613422</v>
      </c>
    </row>
    <row r="11632" spans="1:9" ht="25" customHeight="1">
      <c r="A11632" s="1"/>
      <c r="B11632" s="1">
        <v>490</v>
      </c>
      <c r="C11632" s="13" t="s">
        <v>47</v>
      </c>
      <c r="D11632" s="4">
        <v>45382</v>
      </c>
      <c r="E11632" s="4">
        <v>45401</v>
      </c>
      <c r="F11632" s="5">
        <v>3.636809635836169</v>
      </c>
      <c r="G11632" s="5">
        <f>'PG facts'!E62</f>
        <v>4</v>
      </c>
      <c r="H11632" s="5">
        <f t="shared" si="362"/>
        <v>13.226384327310809</v>
      </c>
      <c r="I11632" s="5">
        <f t="shared" si="363"/>
        <v>14.547238543344676</v>
      </c>
    </row>
    <row r="11633" spans="1:9" ht="25" customHeight="1">
      <c r="A11633" s="1"/>
      <c r="B11633" s="1">
        <v>490</v>
      </c>
      <c r="C11633" s="13" t="s">
        <v>47</v>
      </c>
      <c r="D11633" s="4">
        <v>45473</v>
      </c>
      <c r="E11633" s="4">
        <v>45503</v>
      </c>
      <c r="F11633" s="5">
        <v>1.6547550061168037</v>
      </c>
      <c r="G11633" s="5">
        <f>'PG facts'!E69</f>
        <v>3</v>
      </c>
      <c r="H11633" s="5">
        <f t="shared" si="362"/>
        <v>2.7382141302686231</v>
      </c>
      <c r="I11633" s="5">
        <f t="shared" si="363"/>
        <v>4.9642650183504111</v>
      </c>
    </row>
    <row r="11634" spans="1:9" ht="25" customHeight="1">
      <c r="A11634" s="1"/>
      <c r="B11634" s="1">
        <v>490</v>
      </c>
      <c r="C11634" s="13" t="s">
        <v>47</v>
      </c>
      <c r="D11634" s="4">
        <v>45565</v>
      </c>
      <c r="E11634" s="4">
        <v>45583</v>
      </c>
      <c r="F11634" s="5">
        <v>0.37330111522773102</v>
      </c>
      <c r="G11634" s="5">
        <f>'PG facts'!E76</f>
        <v>1</v>
      </c>
      <c r="H11634" s="5">
        <f t="shared" si="362"/>
        <v>0.13935372263026771</v>
      </c>
      <c r="I11634" s="5">
        <f t="shared" si="363"/>
        <v>0.37330111522773102</v>
      </c>
    </row>
    <row r="11635" spans="1:9" ht="25" customHeight="1">
      <c r="A11635" s="1"/>
      <c r="B11635" s="1">
        <v>490</v>
      </c>
      <c r="C11635" s="13" t="s">
        <v>47</v>
      </c>
      <c r="D11635" s="4">
        <v>45657</v>
      </c>
      <c r="E11635" s="4">
        <v>45679</v>
      </c>
      <c r="F11635" s="5">
        <v>0.34106845677743802</v>
      </c>
      <c r="G11635" s="5">
        <f>'PG facts'!E83</f>
        <v>2</v>
      </c>
      <c r="H11635" s="5">
        <f t="shared" si="362"/>
        <v>0.11632769220854311</v>
      </c>
      <c r="I11635" s="5">
        <f t="shared" si="363"/>
        <v>0.68213691355487605</v>
      </c>
    </row>
    <row r="11636" spans="1:9" ht="25" customHeight="1">
      <c r="A11636" s="1"/>
      <c r="B11636" s="1">
        <v>490</v>
      </c>
      <c r="C11636" s="13" t="s">
        <v>47</v>
      </c>
      <c r="D11636" s="4">
        <v>45747</v>
      </c>
      <c r="E11636" s="4">
        <v>45771</v>
      </c>
      <c r="F11636" s="5">
        <v>0.23594619830289432</v>
      </c>
      <c r="G11636" s="5">
        <f>'PG facts'!E90</f>
        <v>3</v>
      </c>
      <c r="H11636" s="5">
        <f t="shared" si="362"/>
        <v>5.5670608493588729E-2</v>
      </c>
      <c r="I11636" s="5">
        <f t="shared" si="363"/>
        <v>0.70783859490868295</v>
      </c>
    </row>
    <row r="11637" spans="1:9" ht="25" customHeight="1">
      <c r="A11637" s="1"/>
      <c r="B11637" s="1">
        <v>490</v>
      </c>
      <c r="C11637" s="13" t="s">
        <v>47</v>
      </c>
      <c r="D11637" s="4">
        <v>45838</v>
      </c>
      <c r="E11637" s="4">
        <v>45867</v>
      </c>
      <c r="F11637" s="5">
        <v>0.50578250048436413</v>
      </c>
      <c r="G11637" s="5">
        <f>'PG facts'!E97</f>
        <v>1</v>
      </c>
      <c r="H11637" s="5">
        <f t="shared" si="362"/>
        <v>0.25581593779621581</v>
      </c>
      <c r="I11637" s="5">
        <f t="shared" si="363"/>
        <v>0.50578250048436413</v>
      </c>
    </row>
    <row r="11638" spans="1:9" ht="25" customHeight="1">
      <c r="A11638" s="1"/>
      <c r="B11638" s="1">
        <v>490</v>
      </c>
      <c r="C11638" s="13" t="s">
        <v>47</v>
      </c>
      <c r="D11638" s="4">
        <v>45930</v>
      </c>
      <c r="E11638" s="4">
        <v>45954</v>
      </c>
      <c r="F11638" s="5">
        <v>1.0082264270475205</v>
      </c>
      <c r="G11638" s="5">
        <f>'PG facts'!E104</f>
        <v>2</v>
      </c>
      <c r="H11638" s="5">
        <f t="shared" si="362"/>
        <v>1.0165205281970093</v>
      </c>
      <c r="I11638" s="5">
        <f t="shared" si="363"/>
        <v>2.016452854095041</v>
      </c>
    </row>
    <row r="11639" spans="1:9" ht="25" customHeight="1">
      <c r="A11639" s="1"/>
      <c r="B11639" s="1">
        <v>490</v>
      </c>
      <c r="C11639" s="13" t="s">
        <v>50</v>
      </c>
      <c r="D11639" s="4">
        <v>44742</v>
      </c>
      <c r="E11639" s="4">
        <v>44771</v>
      </c>
      <c r="F11639" s="5">
        <v>1.0280001916822323</v>
      </c>
      <c r="G11639" s="5">
        <f>'PG facts'!E13</f>
        <v>6</v>
      </c>
      <c r="H11639" s="5">
        <f t="shared" si="362"/>
        <v>1.0567843940987065</v>
      </c>
      <c r="I11639" s="5">
        <f t="shared" si="363"/>
        <v>6.168001150093394</v>
      </c>
    </row>
    <row r="11640" spans="1:9" ht="25" customHeight="1">
      <c r="A11640" s="1"/>
      <c r="B11640" s="1">
        <v>490</v>
      </c>
      <c r="C11640" s="13" t="s">
        <v>50</v>
      </c>
      <c r="D11640" s="4">
        <v>44834</v>
      </c>
      <c r="E11640" s="4">
        <v>44853</v>
      </c>
      <c r="F11640" s="5">
        <v>2.9122729416084958</v>
      </c>
      <c r="G11640" s="5">
        <f>'PG facts'!E20</f>
        <v>7</v>
      </c>
      <c r="H11640" s="5">
        <f t="shared" si="362"/>
        <v>8.4813336864250015</v>
      </c>
      <c r="I11640" s="5">
        <f t="shared" si="363"/>
        <v>20.385910591259471</v>
      </c>
    </row>
    <row r="11641" spans="1:9" ht="25" customHeight="1">
      <c r="A11641" s="1"/>
      <c r="B11641" s="1">
        <v>490</v>
      </c>
      <c r="C11641" s="13" t="s">
        <v>50</v>
      </c>
      <c r="D11641" s="4">
        <v>44926</v>
      </c>
      <c r="E11641" s="4">
        <v>44945</v>
      </c>
      <c r="F11641" s="5">
        <v>5.8502773415310516</v>
      </c>
      <c r="G11641" s="5">
        <f>'PG facts'!E27</f>
        <v>9</v>
      </c>
      <c r="H11641" s="5">
        <f t="shared" si="362"/>
        <v>34.225744972831627</v>
      </c>
      <c r="I11641" s="5">
        <f t="shared" si="363"/>
        <v>52.652496073779467</v>
      </c>
    </row>
    <row r="11642" spans="1:9" ht="25" customHeight="1">
      <c r="A11642" s="1"/>
      <c r="B11642" s="1">
        <v>490</v>
      </c>
      <c r="C11642" s="13" t="s">
        <v>50</v>
      </c>
      <c r="D11642" s="4">
        <v>45016</v>
      </c>
      <c r="E11642" s="4">
        <v>45037</v>
      </c>
      <c r="F11642" s="5">
        <v>7.2560334575520802</v>
      </c>
      <c r="G11642" s="5">
        <f>'PG facts'!E34</f>
        <v>8</v>
      </c>
      <c r="H11642" s="5">
        <f t="shared" si="362"/>
        <v>52.650021537115194</v>
      </c>
      <c r="I11642" s="5">
        <f t="shared" si="363"/>
        <v>58.048267660416641</v>
      </c>
    </row>
    <row r="11643" spans="1:9" ht="25" customHeight="1">
      <c r="A11643" s="1"/>
      <c r="B11643" s="1">
        <v>490</v>
      </c>
      <c r="C11643" s="13" t="s">
        <v>50</v>
      </c>
      <c r="D11643" s="4">
        <v>45107</v>
      </c>
      <c r="E11643" s="4">
        <v>45135</v>
      </c>
      <c r="F11643" s="5">
        <v>6.7723940234483804</v>
      </c>
      <c r="G11643" s="5">
        <f>'PG facts'!E41</f>
        <v>8</v>
      </c>
      <c r="H11643" s="5">
        <f t="shared" si="362"/>
        <v>45.865320808839343</v>
      </c>
      <c r="I11643" s="5">
        <f t="shared" si="363"/>
        <v>54.179152187587043</v>
      </c>
    </row>
    <row r="11644" spans="1:9" ht="25" customHeight="1">
      <c r="A11644" s="1"/>
      <c r="B11644" s="1">
        <v>490</v>
      </c>
      <c r="C11644" s="13" t="s">
        <v>50</v>
      </c>
      <c r="D11644" s="4">
        <v>45199</v>
      </c>
      <c r="E11644" s="4">
        <v>45217</v>
      </c>
      <c r="F11644" s="5">
        <v>7.0582272321790596</v>
      </c>
      <c r="G11644" s="5">
        <f>'PG facts'!E48</f>
        <v>7</v>
      </c>
      <c r="H11644" s="5">
        <f t="shared" si="362"/>
        <v>49.818571661074067</v>
      </c>
      <c r="I11644" s="5">
        <f t="shared" si="363"/>
        <v>49.40759062525342</v>
      </c>
    </row>
    <row r="11645" spans="1:9" ht="25" customHeight="1">
      <c r="A11645" s="1"/>
      <c r="B11645" s="1">
        <v>490</v>
      </c>
      <c r="C11645" s="13" t="s">
        <v>50</v>
      </c>
      <c r="D11645" s="4">
        <v>45291</v>
      </c>
      <c r="E11645" s="4">
        <v>45314</v>
      </c>
      <c r="F11645" s="5">
        <v>5.4935927157217845</v>
      </c>
      <c r="G11645" s="5">
        <f>'PG facts'!E55</f>
        <v>4</v>
      </c>
      <c r="H11645" s="5">
        <f t="shared" si="362"/>
        <v>30.179560926231453</v>
      </c>
      <c r="I11645" s="5">
        <f t="shared" si="363"/>
        <v>21.974370862887138</v>
      </c>
    </row>
    <row r="11646" spans="1:9" ht="25" customHeight="1">
      <c r="A11646" s="1"/>
      <c r="B11646" s="1">
        <v>490</v>
      </c>
      <c r="C11646" s="13" t="s">
        <v>50</v>
      </c>
      <c r="D11646" s="4">
        <v>45382</v>
      </c>
      <c r="E11646" s="4">
        <v>45401</v>
      </c>
      <c r="F11646" s="5">
        <v>4.2122165191533556</v>
      </c>
      <c r="G11646" s="5">
        <f>'PG facts'!E62</f>
        <v>4</v>
      </c>
      <c r="H11646" s="5">
        <f t="shared" si="362"/>
        <v>17.742768004228413</v>
      </c>
      <c r="I11646" s="5">
        <f t="shared" si="363"/>
        <v>16.848866076613422</v>
      </c>
    </row>
    <row r="11647" spans="1:9" ht="25" customHeight="1">
      <c r="A11647" s="1"/>
      <c r="B11647" s="1">
        <v>490</v>
      </c>
      <c r="C11647" s="13" t="s">
        <v>50</v>
      </c>
      <c r="D11647" s="4">
        <v>45473</v>
      </c>
      <c r="E11647" s="4">
        <v>45503</v>
      </c>
      <c r="F11647" s="5">
        <v>3.636809635836169</v>
      </c>
      <c r="G11647" s="5">
        <f>'PG facts'!E69</f>
        <v>3</v>
      </c>
      <c r="H11647" s="5">
        <f t="shared" si="362"/>
        <v>13.226384327310809</v>
      </c>
      <c r="I11647" s="5">
        <f t="shared" si="363"/>
        <v>10.910428907508507</v>
      </c>
    </row>
    <row r="11648" spans="1:9" ht="25" customHeight="1">
      <c r="A11648" s="1"/>
      <c r="B11648" s="1">
        <v>490</v>
      </c>
      <c r="C11648" s="13" t="s">
        <v>50</v>
      </c>
      <c r="D11648" s="4">
        <v>45565</v>
      </c>
      <c r="E11648" s="4">
        <v>45583</v>
      </c>
      <c r="F11648" s="5">
        <v>1.6547550061168037</v>
      </c>
      <c r="G11648" s="5">
        <f>'PG facts'!E76</f>
        <v>1</v>
      </c>
      <c r="H11648" s="5">
        <f t="shared" si="362"/>
        <v>2.7382141302686231</v>
      </c>
      <c r="I11648" s="5">
        <f t="shared" si="363"/>
        <v>1.6547550061168037</v>
      </c>
    </row>
    <row r="11649" spans="1:9" ht="25" customHeight="1">
      <c r="A11649" s="1"/>
      <c r="B11649" s="1">
        <v>490</v>
      </c>
      <c r="C11649" s="13" t="s">
        <v>50</v>
      </c>
      <c r="D11649" s="4">
        <v>45657</v>
      </c>
      <c r="E11649" s="4">
        <v>45679</v>
      </c>
      <c r="F11649" s="5">
        <v>0.37330111522773102</v>
      </c>
      <c r="G11649" s="5">
        <f>'PG facts'!E83</f>
        <v>2</v>
      </c>
      <c r="H11649" s="5">
        <f t="shared" si="362"/>
        <v>0.13935372263026771</v>
      </c>
      <c r="I11649" s="5">
        <f t="shared" si="363"/>
        <v>0.74660223045546203</v>
      </c>
    </row>
    <row r="11650" spans="1:9" ht="25" customHeight="1">
      <c r="A11650" s="1"/>
      <c r="B11650" s="1">
        <v>490</v>
      </c>
      <c r="C11650" s="13" t="s">
        <v>50</v>
      </c>
      <c r="D11650" s="4">
        <v>45747</v>
      </c>
      <c r="E11650" s="4">
        <v>45771</v>
      </c>
      <c r="F11650" s="5">
        <v>0.34106845677743802</v>
      </c>
      <c r="G11650" s="5">
        <f>'PG facts'!E90</f>
        <v>3</v>
      </c>
      <c r="H11650" s="5">
        <f t="shared" si="362"/>
        <v>0.11632769220854311</v>
      </c>
      <c r="I11650" s="5">
        <f t="shared" si="363"/>
        <v>1.0232053703323141</v>
      </c>
    </row>
    <row r="11651" spans="1:9" ht="25" customHeight="1">
      <c r="A11651" s="1"/>
      <c r="B11651" s="1">
        <v>490</v>
      </c>
      <c r="C11651" s="13" t="s">
        <v>50</v>
      </c>
      <c r="D11651" s="4">
        <v>45838</v>
      </c>
      <c r="E11651" s="4">
        <v>45867</v>
      </c>
      <c r="F11651" s="5">
        <v>0.23594619830289432</v>
      </c>
      <c r="G11651" s="5">
        <f>'PG facts'!E97</f>
        <v>1</v>
      </c>
      <c r="H11651" s="5">
        <f t="shared" si="362"/>
        <v>5.5670608493588729E-2</v>
      </c>
      <c r="I11651" s="5">
        <f t="shared" si="363"/>
        <v>0.23594619830289432</v>
      </c>
    </row>
    <row r="11652" spans="1:9" ht="25" customHeight="1">
      <c r="A11652" s="1"/>
      <c r="B11652" s="1">
        <v>490</v>
      </c>
      <c r="C11652" s="13" t="s">
        <v>50</v>
      </c>
      <c r="D11652" s="4">
        <v>45930</v>
      </c>
      <c r="E11652" s="4">
        <v>45954</v>
      </c>
      <c r="F11652" s="5">
        <v>0.50578250048436413</v>
      </c>
      <c r="G11652" s="5">
        <f>'PG facts'!E104</f>
        <v>2</v>
      </c>
      <c r="H11652" s="5">
        <f t="shared" si="362"/>
        <v>0.25581593779621581</v>
      </c>
      <c r="I11652" s="5">
        <f t="shared" si="363"/>
        <v>1.0115650009687283</v>
      </c>
    </row>
    <row r="11653" spans="1:9" ht="25" customHeight="1">
      <c r="A11653" s="1"/>
      <c r="B11653" s="1">
        <v>490</v>
      </c>
      <c r="C11653" s="13" t="s">
        <v>50</v>
      </c>
      <c r="D11653" s="4">
        <v>46022</v>
      </c>
      <c r="E11653" s="4">
        <v>46045</v>
      </c>
      <c r="F11653" s="5">
        <v>1.0082264270475205</v>
      </c>
      <c r="G11653" s="5">
        <f>'PG facts'!E111</f>
        <v>2</v>
      </c>
      <c r="H11653" s="5">
        <f t="shared" si="362"/>
        <v>1.0165205281970093</v>
      </c>
      <c r="I11653" s="5">
        <f t="shared" si="363"/>
        <v>2.016452854095041</v>
      </c>
    </row>
    <row r="11654" spans="1:9" ht="25" customHeight="1">
      <c r="A11654" s="1"/>
      <c r="B11654" s="1">
        <v>491</v>
      </c>
      <c r="C11654" s="13" t="s">
        <v>47</v>
      </c>
      <c r="D11654" s="4">
        <v>44651</v>
      </c>
      <c r="E11654" s="4">
        <v>44671</v>
      </c>
      <c r="F11654" s="5">
        <v>1.0280001916822323</v>
      </c>
      <c r="G11654" s="5">
        <f>'PG facts'!E6</f>
        <v>4</v>
      </c>
      <c r="H11654" s="5">
        <f t="shared" ref="H11654:H11717" si="364">F11654^2</f>
        <v>1.0567843940987065</v>
      </c>
      <c r="I11654" s="5">
        <f t="shared" ref="I11654:I11717" si="365">F11654*G11654</f>
        <v>4.1120007667289293</v>
      </c>
    </row>
    <row r="11655" spans="1:9" ht="25" customHeight="1">
      <c r="A11655" s="1"/>
      <c r="B11655" s="1">
        <v>491</v>
      </c>
      <c r="C11655" s="13" t="s">
        <v>47</v>
      </c>
      <c r="D11655" s="4">
        <v>44742</v>
      </c>
      <c r="E11655" s="4">
        <v>44771</v>
      </c>
      <c r="F11655" s="5">
        <v>2.9122729416084958</v>
      </c>
      <c r="G11655" s="5">
        <f>'PG facts'!E13</f>
        <v>6</v>
      </c>
      <c r="H11655" s="5">
        <f t="shared" si="364"/>
        <v>8.4813336864250015</v>
      </c>
      <c r="I11655" s="5">
        <f t="shared" si="365"/>
        <v>17.473637649650975</v>
      </c>
    </row>
    <row r="11656" spans="1:9" ht="25" customHeight="1">
      <c r="A11656" s="1"/>
      <c r="B11656" s="1">
        <v>491</v>
      </c>
      <c r="C11656" s="13" t="s">
        <v>47</v>
      </c>
      <c r="D11656" s="4">
        <v>44834</v>
      </c>
      <c r="E11656" s="4">
        <v>44853</v>
      </c>
      <c r="F11656" s="5">
        <v>5.8502773415310516</v>
      </c>
      <c r="G11656" s="5">
        <f>'PG facts'!E20</f>
        <v>7</v>
      </c>
      <c r="H11656" s="5">
        <f t="shared" si="364"/>
        <v>34.225744972831627</v>
      </c>
      <c r="I11656" s="5">
        <f t="shared" si="365"/>
        <v>40.951941390717359</v>
      </c>
    </row>
    <row r="11657" spans="1:9" ht="25" customHeight="1">
      <c r="A11657" s="1"/>
      <c r="B11657" s="1">
        <v>491</v>
      </c>
      <c r="C11657" s="13" t="s">
        <v>47</v>
      </c>
      <c r="D11657" s="4">
        <v>44926</v>
      </c>
      <c r="E11657" s="4">
        <v>44945</v>
      </c>
      <c r="F11657" s="5">
        <v>7.2560334575520802</v>
      </c>
      <c r="G11657" s="5">
        <f>'PG facts'!E27</f>
        <v>9</v>
      </c>
      <c r="H11657" s="5">
        <f t="shared" si="364"/>
        <v>52.650021537115194</v>
      </c>
      <c r="I11657" s="5">
        <f t="shared" si="365"/>
        <v>65.30430111796872</v>
      </c>
    </row>
    <row r="11658" spans="1:9" ht="25" customHeight="1">
      <c r="A11658" s="1"/>
      <c r="B11658" s="1">
        <v>491</v>
      </c>
      <c r="C11658" s="13" t="s">
        <v>47</v>
      </c>
      <c r="D11658" s="4">
        <v>45016</v>
      </c>
      <c r="E11658" s="4">
        <v>45037</v>
      </c>
      <c r="F11658" s="5">
        <v>6.7723940234483804</v>
      </c>
      <c r="G11658" s="5">
        <f>'PG facts'!E34</f>
        <v>8</v>
      </c>
      <c r="H11658" s="5">
        <f t="shared" si="364"/>
        <v>45.865320808839343</v>
      </c>
      <c r="I11658" s="5">
        <f t="shared" si="365"/>
        <v>54.179152187587043</v>
      </c>
    </row>
    <row r="11659" spans="1:9" ht="25" customHeight="1">
      <c r="A11659" s="1"/>
      <c r="B11659" s="1">
        <v>491</v>
      </c>
      <c r="C11659" s="13" t="s">
        <v>47</v>
      </c>
      <c r="D11659" s="4">
        <v>45107</v>
      </c>
      <c r="E11659" s="4">
        <v>45135</v>
      </c>
      <c r="F11659" s="5">
        <v>7.0582272321790596</v>
      </c>
      <c r="G11659" s="5">
        <f>'PG facts'!E41</f>
        <v>8</v>
      </c>
      <c r="H11659" s="5">
        <f t="shared" si="364"/>
        <v>49.818571661074067</v>
      </c>
      <c r="I11659" s="5">
        <f t="shared" si="365"/>
        <v>56.465817857432477</v>
      </c>
    </row>
    <row r="11660" spans="1:9" ht="25" customHeight="1">
      <c r="A11660" s="1"/>
      <c r="B11660" s="1">
        <v>491</v>
      </c>
      <c r="C11660" s="13" t="s">
        <v>47</v>
      </c>
      <c r="D11660" s="4">
        <v>45199</v>
      </c>
      <c r="E11660" s="4">
        <v>45217</v>
      </c>
      <c r="F11660" s="5">
        <v>5.4935927157217845</v>
      </c>
      <c r="G11660" s="5">
        <f>'PG facts'!E48</f>
        <v>7</v>
      </c>
      <c r="H11660" s="5">
        <f t="shared" si="364"/>
        <v>30.179560926231453</v>
      </c>
      <c r="I11660" s="5">
        <f t="shared" si="365"/>
        <v>38.455149010052494</v>
      </c>
    </row>
    <row r="11661" spans="1:9" ht="25" customHeight="1">
      <c r="A11661" s="1"/>
      <c r="B11661" s="1">
        <v>491</v>
      </c>
      <c r="C11661" s="13" t="s">
        <v>47</v>
      </c>
      <c r="D11661" s="4">
        <v>45291</v>
      </c>
      <c r="E11661" s="4">
        <v>45314</v>
      </c>
      <c r="F11661" s="5">
        <v>4.2122165191533556</v>
      </c>
      <c r="G11661" s="5">
        <f>'PG facts'!E55</f>
        <v>4</v>
      </c>
      <c r="H11661" s="5">
        <f t="shared" si="364"/>
        <v>17.742768004228413</v>
      </c>
      <c r="I11661" s="5">
        <f t="shared" si="365"/>
        <v>16.848866076613422</v>
      </c>
    </row>
    <row r="11662" spans="1:9" ht="25" customHeight="1">
      <c r="A11662" s="1"/>
      <c r="B11662" s="1">
        <v>491</v>
      </c>
      <c r="C11662" s="13" t="s">
        <v>47</v>
      </c>
      <c r="D11662" s="4">
        <v>45382</v>
      </c>
      <c r="E11662" s="4">
        <v>45401</v>
      </c>
      <c r="F11662" s="5">
        <v>3.636809635836169</v>
      </c>
      <c r="G11662" s="5">
        <f>'PG facts'!E62</f>
        <v>4</v>
      </c>
      <c r="H11662" s="5">
        <f t="shared" si="364"/>
        <v>13.226384327310809</v>
      </c>
      <c r="I11662" s="5">
        <f t="shared" si="365"/>
        <v>14.547238543344676</v>
      </c>
    </row>
    <row r="11663" spans="1:9" ht="25" customHeight="1">
      <c r="A11663" s="1"/>
      <c r="B11663" s="1">
        <v>491</v>
      </c>
      <c r="C11663" s="13" t="s">
        <v>47</v>
      </c>
      <c r="D11663" s="4">
        <v>45473</v>
      </c>
      <c r="E11663" s="4">
        <v>45503</v>
      </c>
      <c r="F11663" s="5">
        <v>1.6547550061168037</v>
      </c>
      <c r="G11663" s="5">
        <f>'PG facts'!E69</f>
        <v>3</v>
      </c>
      <c r="H11663" s="5">
        <f t="shared" si="364"/>
        <v>2.7382141302686231</v>
      </c>
      <c r="I11663" s="5">
        <f t="shared" si="365"/>
        <v>4.9642650183504111</v>
      </c>
    </row>
    <row r="11664" spans="1:9" ht="25" customHeight="1">
      <c r="A11664" s="1"/>
      <c r="B11664" s="1">
        <v>491</v>
      </c>
      <c r="C11664" s="13" t="s">
        <v>47</v>
      </c>
      <c r="D11664" s="4">
        <v>45565</v>
      </c>
      <c r="E11664" s="4">
        <v>45583</v>
      </c>
      <c r="F11664" s="5">
        <v>0.37330111522773102</v>
      </c>
      <c r="G11664" s="5">
        <f>'PG facts'!E76</f>
        <v>1</v>
      </c>
      <c r="H11664" s="5">
        <f t="shared" si="364"/>
        <v>0.13935372263026771</v>
      </c>
      <c r="I11664" s="5">
        <f t="shared" si="365"/>
        <v>0.37330111522773102</v>
      </c>
    </row>
    <row r="11665" spans="1:9" ht="25" customHeight="1">
      <c r="A11665" s="1"/>
      <c r="B11665" s="1">
        <v>491</v>
      </c>
      <c r="C11665" s="13" t="s">
        <v>47</v>
      </c>
      <c r="D11665" s="4">
        <v>45657</v>
      </c>
      <c r="E11665" s="4">
        <v>45679</v>
      </c>
      <c r="F11665" s="5">
        <v>0.34106845677743802</v>
      </c>
      <c r="G11665" s="5">
        <f>'PG facts'!E83</f>
        <v>2</v>
      </c>
      <c r="H11665" s="5">
        <f t="shared" si="364"/>
        <v>0.11632769220854311</v>
      </c>
      <c r="I11665" s="5">
        <f t="shared" si="365"/>
        <v>0.68213691355487605</v>
      </c>
    </row>
    <row r="11666" spans="1:9" ht="25" customHeight="1">
      <c r="A11666" s="1"/>
      <c r="B11666" s="1">
        <v>491</v>
      </c>
      <c r="C11666" s="13" t="s">
        <v>47</v>
      </c>
      <c r="D11666" s="4">
        <v>45747</v>
      </c>
      <c r="E11666" s="4">
        <v>45771</v>
      </c>
      <c r="F11666" s="5">
        <v>0.23594619830289432</v>
      </c>
      <c r="G11666" s="5">
        <f>'PG facts'!E90</f>
        <v>3</v>
      </c>
      <c r="H11666" s="5">
        <f t="shared" si="364"/>
        <v>5.5670608493588729E-2</v>
      </c>
      <c r="I11666" s="5">
        <f t="shared" si="365"/>
        <v>0.70783859490868295</v>
      </c>
    </row>
    <row r="11667" spans="1:9" ht="25" customHeight="1">
      <c r="A11667" s="1"/>
      <c r="B11667" s="1">
        <v>491</v>
      </c>
      <c r="C11667" s="13" t="s">
        <v>47</v>
      </c>
      <c r="D11667" s="4">
        <v>45838</v>
      </c>
      <c r="E11667" s="4">
        <v>45867</v>
      </c>
      <c r="F11667" s="5">
        <v>0.50578250048436413</v>
      </c>
      <c r="G11667" s="5">
        <f>'PG facts'!E97</f>
        <v>1</v>
      </c>
      <c r="H11667" s="5">
        <f t="shared" si="364"/>
        <v>0.25581593779621581</v>
      </c>
      <c r="I11667" s="5">
        <f t="shared" si="365"/>
        <v>0.50578250048436413</v>
      </c>
    </row>
    <row r="11668" spans="1:9" ht="25" customHeight="1">
      <c r="A11668" s="1"/>
      <c r="B11668" s="1">
        <v>491</v>
      </c>
      <c r="C11668" s="13" t="s">
        <v>47</v>
      </c>
      <c r="D11668" s="4">
        <v>45930</v>
      </c>
      <c r="E11668" s="4">
        <v>45954</v>
      </c>
      <c r="F11668" s="5">
        <v>1.0082264270475205</v>
      </c>
      <c r="G11668" s="5">
        <f>'PG facts'!E104</f>
        <v>2</v>
      </c>
      <c r="H11668" s="5">
        <f t="shared" si="364"/>
        <v>1.0165205281970093</v>
      </c>
      <c r="I11668" s="5">
        <f t="shared" si="365"/>
        <v>2.016452854095041</v>
      </c>
    </row>
    <row r="11669" spans="1:9" ht="25" customHeight="1">
      <c r="A11669" s="1"/>
      <c r="B11669" s="1">
        <v>491</v>
      </c>
      <c r="C11669" s="13" t="s">
        <v>47</v>
      </c>
      <c r="D11669" s="4">
        <v>46112</v>
      </c>
      <c r="E11669" s="4">
        <v>46136</v>
      </c>
      <c r="F11669" s="5">
        <v>1.9491325309717533</v>
      </c>
      <c r="G11669" s="5">
        <f>'PG facts'!E118</f>
        <v>1</v>
      </c>
      <c r="H11669" s="5">
        <f t="shared" si="364"/>
        <v>3.7991176232923527</v>
      </c>
      <c r="I11669" s="5">
        <f t="shared" si="365"/>
        <v>1.9491325309717533</v>
      </c>
    </row>
    <row r="11670" spans="1:9" ht="25" customHeight="1">
      <c r="A11670" s="1"/>
      <c r="B11670" s="1">
        <v>491</v>
      </c>
      <c r="C11670" s="13" t="s">
        <v>50</v>
      </c>
      <c r="D11670" s="4">
        <v>44742</v>
      </c>
      <c r="E11670" s="4">
        <v>44771</v>
      </c>
      <c r="F11670" s="5">
        <v>1.0280001916822323</v>
      </c>
      <c r="G11670" s="5">
        <f>'PG facts'!E13</f>
        <v>6</v>
      </c>
      <c r="H11670" s="5">
        <f t="shared" si="364"/>
        <v>1.0567843940987065</v>
      </c>
      <c r="I11670" s="5">
        <f t="shared" si="365"/>
        <v>6.168001150093394</v>
      </c>
    </row>
    <row r="11671" spans="1:9" ht="25" customHeight="1">
      <c r="A11671" s="1"/>
      <c r="B11671" s="1">
        <v>491</v>
      </c>
      <c r="C11671" s="13" t="s">
        <v>50</v>
      </c>
      <c r="D11671" s="4">
        <v>44834</v>
      </c>
      <c r="E11671" s="4">
        <v>44853</v>
      </c>
      <c r="F11671" s="5">
        <v>2.9122729416084958</v>
      </c>
      <c r="G11671" s="5">
        <f>'PG facts'!E20</f>
        <v>7</v>
      </c>
      <c r="H11671" s="5">
        <f t="shared" si="364"/>
        <v>8.4813336864250015</v>
      </c>
      <c r="I11671" s="5">
        <f t="shared" si="365"/>
        <v>20.385910591259471</v>
      </c>
    </row>
    <row r="11672" spans="1:9" ht="25" customHeight="1">
      <c r="A11672" s="1"/>
      <c r="B11672" s="1">
        <v>491</v>
      </c>
      <c r="C11672" s="13" t="s">
        <v>50</v>
      </c>
      <c r="D11672" s="4">
        <v>44926</v>
      </c>
      <c r="E11672" s="4">
        <v>44945</v>
      </c>
      <c r="F11672" s="5">
        <v>5.8502773415310516</v>
      </c>
      <c r="G11672" s="5">
        <f>'PG facts'!E27</f>
        <v>9</v>
      </c>
      <c r="H11672" s="5">
        <f t="shared" si="364"/>
        <v>34.225744972831627</v>
      </c>
      <c r="I11672" s="5">
        <f t="shared" si="365"/>
        <v>52.652496073779467</v>
      </c>
    </row>
    <row r="11673" spans="1:9" ht="25" customHeight="1">
      <c r="A11673" s="1"/>
      <c r="B11673" s="1">
        <v>491</v>
      </c>
      <c r="C11673" s="13" t="s">
        <v>50</v>
      </c>
      <c r="D11673" s="4">
        <v>45016</v>
      </c>
      <c r="E11673" s="4">
        <v>45037</v>
      </c>
      <c r="F11673" s="5">
        <v>7.2560334575520802</v>
      </c>
      <c r="G11673" s="5">
        <f>'PG facts'!E34</f>
        <v>8</v>
      </c>
      <c r="H11673" s="5">
        <f t="shared" si="364"/>
        <v>52.650021537115194</v>
      </c>
      <c r="I11673" s="5">
        <f t="shared" si="365"/>
        <v>58.048267660416641</v>
      </c>
    </row>
    <row r="11674" spans="1:9" ht="25" customHeight="1">
      <c r="A11674" s="1"/>
      <c r="B11674" s="1">
        <v>491</v>
      </c>
      <c r="C11674" s="13" t="s">
        <v>50</v>
      </c>
      <c r="D11674" s="4">
        <v>45107</v>
      </c>
      <c r="E11674" s="4">
        <v>45135</v>
      </c>
      <c r="F11674" s="5">
        <v>6.7723940234483804</v>
      </c>
      <c r="G11674" s="5">
        <f>'PG facts'!E41</f>
        <v>8</v>
      </c>
      <c r="H11674" s="5">
        <f t="shared" si="364"/>
        <v>45.865320808839343</v>
      </c>
      <c r="I11674" s="5">
        <f t="shared" si="365"/>
        <v>54.179152187587043</v>
      </c>
    </row>
    <row r="11675" spans="1:9" ht="25" customHeight="1">
      <c r="A11675" s="1"/>
      <c r="B11675" s="1">
        <v>491</v>
      </c>
      <c r="C11675" s="13" t="s">
        <v>50</v>
      </c>
      <c r="D11675" s="4">
        <v>45199</v>
      </c>
      <c r="E11675" s="4">
        <v>45217</v>
      </c>
      <c r="F11675" s="5">
        <v>7.0582272321790596</v>
      </c>
      <c r="G11675" s="5">
        <f>'PG facts'!E48</f>
        <v>7</v>
      </c>
      <c r="H11675" s="5">
        <f t="shared" si="364"/>
        <v>49.818571661074067</v>
      </c>
      <c r="I11675" s="5">
        <f t="shared" si="365"/>
        <v>49.40759062525342</v>
      </c>
    </row>
    <row r="11676" spans="1:9" ht="25" customHeight="1">
      <c r="A11676" s="1"/>
      <c r="B11676" s="1">
        <v>491</v>
      </c>
      <c r="C11676" s="13" t="s">
        <v>50</v>
      </c>
      <c r="D11676" s="4">
        <v>45291</v>
      </c>
      <c r="E11676" s="4">
        <v>45314</v>
      </c>
      <c r="F11676" s="5">
        <v>5.4935927157217845</v>
      </c>
      <c r="G11676" s="5">
        <f>'PG facts'!E55</f>
        <v>4</v>
      </c>
      <c r="H11676" s="5">
        <f t="shared" si="364"/>
        <v>30.179560926231453</v>
      </c>
      <c r="I11676" s="5">
        <f t="shared" si="365"/>
        <v>21.974370862887138</v>
      </c>
    </row>
    <row r="11677" spans="1:9" ht="25" customHeight="1">
      <c r="A11677" s="1"/>
      <c r="B11677" s="1">
        <v>491</v>
      </c>
      <c r="C11677" s="13" t="s">
        <v>50</v>
      </c>
      <c r="D11677" s="4">
        <v>45382</v>
      </c>
      <c r="E11677" s="4">
        <v>45401</v>
      </c>
      <c r="F11677" s="5">
        <v>4.2122165191533556</v>
      </c>
      <c r="G11677" s="5">
        <f>'PG facts'!E62</f>
        <v>4</v>
      </c>
      <c r="H11677" s="5">
        <f t="shared" si="364"/>
        <v>17.742768004228413</v>
      </c>
      <c r="I11677" s="5">
        <f t="shared" si="365"/>
        <v>16.848866076613422</v>
      </c>
    </row>
    <row r="11678" spans="1:9" ht="25" customHeight="1">
      <c r="A11678" s="1"/>
      <c r="B11678" s="1">
        <v>491</v>
      </c>
      <c r="C11678" s="13" t="s">
        <v>50</v>
      </c>
      <c r="D11678" s="4">
        <v>45473</v>
      </c>
      <c r="E11678" s="4">
        <v>45503</v>
      </c>
      <c r="F11678" s="5">
        <v>3.636809635836169</v>
      </c>
      <c r="G11678" s="5">
        <f>'PG facts'!E69</f>
        <v>3</v>
      </c>
      <c r="H11678" s="5">
        <f t="shared" si="364"/>
        <v>13.226384327310809</v>
      </c>
      <c r="I11678" s="5">
        <f t="shared" si="365"/>
        <v>10.910428907508507</v>
      </c>
    </row>
    <row r="11679" spans="1:9" ht="25" customHeight="1">
      <c r="A11679" s="1"/>
      <c r="B11679" s="1">
        <v>491</v>
      </c>
      <c r="C11679" s="13" t="s">
        <v>50</v>
      </c>
      <c r="D11679" s="4">
        <v>45565</v>
      </c>
      <c r="E11679" s="4">
        <v>45583</v>
      </c>
      <c r="F11679" s="5">
        <v>1.6547550061168037</v>
      </c>
      <c r="G11679" s="5">
        <f>'PG facts'!E76</f>
        <v>1</v>
      </c>
      <c r="H11679" s="5">
        <f t="shared" si="364"/>
        <v>2.7382141302686231</v>
      </c>
      <c r="I11679" s="5">
        <f t="shared" si="365"/>
        <v>1.6547550061168037</v>
      </c>
    </row>
    <row r="11680" spans="1:9" ht="25" customHeight="1">
      <c r="A11680" s="1"/>
      <c r="B11680" s="1">
        <v>491</v>
      </c>
      <c r="C11680" s="13" t="s">
        <v>50</v>
      </c>
      <c r="D11680" s="4">
        <v>45657</v>
      </c>
      <c r="E11680" s="4">
        <v>45679</v>
      </c>
      <c r="F11680" s="5">
        <v>0.37330111522773102</v>
      </c>
      <c r="G11680" s="5">
        <f>'PG facts'!E83</f>
        <v>2</v>
      </c>
      <c r="H11680" s="5">
        <f t="shared" si="364"/>
        <v>0.13935372263026771</v>
      </c>
      <c r="I11680" s="5">
        <f t="shared" si="365"/>
        <v>0.74660223045546203</v>
      </c>
    </row>
    <row r="11681" spans="1:9" ht="25" customHeight="1">
      <c r="A11681" s="1"/>
      <c r="B11681" s="1">
        <v>491</v>
      </c>
      <c r="C11681" s="13" t="s">
        <v>50</v>
      </c>
      <c r="D11681" s="4">
        <v>45747</v>
      </c>
      <c r="E11681" s="4">
        <v>45771</v>
      </c>
      <c r="F11681" s="5">
        <v>0.34106845677743802</v>
      </c>
      <c r="G11681" s="5">
        <f>'PG facts'!E90</f>
        <v>3</v>
      </c>
      <c r="H11681" s="5">
        <f t="shared" si="364"/>
        <v>0.11632769220854311</v>
      </c>
      <c r="I11681" s="5">
        <f t="shared" si="365"/>
        <v>1.0232053703323141</v>
      </c>
    </row>
    <row r="11682" spans="1:9" ht="25" customHeight="1">
      <c r="A11682" s="1"/>
      <c r="B11682" s="1">
        <v>491</v>
      </c>
      <c r="C11682" s="13" t="s">
        <v>50</v>
      </c>
      <c r="D11682" s="4">
        <v>45838</v>
      </c>
      <c r="E11682" s="4">
        <v>45867</v>
      </c>
      <c r="F11682" s="5">
        <v>0.23594619830289432</v>
      </c>
      <c r="G11682" s="5">
        <f>'PG facts'!E97</f>
        <v>1</v>
      </c>
      <c r="H11682" s="5">
        <f t="shared" si="364"/>
        <v>5.5670608493588729E-2</v>
      </c>
      <c r="I11682" s="5">
        <f t="shared" si="365"/>
        <v>0.23594619830289432</v>
      </c>
    </row>
    <row r="11683" spans="1:9" ht="25" customHeight="1">
      <c r="A11683" s="1"/>
      <c r="B11683" s="1">
        <v>491</v>
      </c>
      <c r="C11683" s="13" t="s">
        <v>50</v>
      </c>
      <c r="D11683" s="4">
        <v>45930</v>
      </c>
      <c r="E11683" s="4">
        <v>45954</v>
      </c>
      <c r="F11683" s="5">
        <v>0.50578250048436413</v>
      </c>
      <c r="G11683" s="5">
        <f>'PG facts'!E104</f>
        <v>2</v>
      </c>
      <c r="H11683" s="5">
        <f t="shared" si="364"/>
        <v>0.25581593779621581</v>
      </c>
      <c r="I11683" s="5">
        <f t="shared" si="365"/>
        <v>1.0115650009687283</v>
      </c>
    </row>
    <row r="11684" spans="1:9" ht="25" customHeight="1">
      <c r="A11684" s="1"/>
      <c r="B11684" s="1">
        <v>491</v>
      </c>
      <c r="C11684" s="13" t="s">
        <v>50</v>
      </c>
      <c r="D11684" s="4">
        <v>46022</v>
      </c>
      <c r="E11684" s="4">
        <v>46045</v>
      </c>
      <c r="F11684" s="5">
        <v>1.0082264270475205</v>
      </c>
      <c r="G11684" s="5">
        <f>'PG facts'!E111</f>
        <v>2</v>
      </c>
      <c r="H11684" s="5">
        <f t="shared" si="364"/>
        <v>1.0165205281970093</v>
      </c>
      <c r="I11684" s="5">
        <f t="shared" si="365"/>
        <v>2.016452854095041</v>
      </c>
    </row>
    <row r="11685" spans="1:9" ht="25" customHeight="1">
      <c r="A11685" s="1"/>
      <c r="B11685" s="1">
        <v>492</v>
      </c>
      <c r="C11685" s="13" t="s">
        <v>47</v>
      </c>
      <c r="D11685" s="4">
        <v>44651</v>
      </c>
      <c r="E11685" s="4">
        <v>44671</v>
      </c>
      <c r="F11685" s="5">
        <v>1.0280001916822323</v>
      </c>
      <c r="G11685" s="5">
        <f>'PG facts'!E6</f>
        <v>4</v>
      </c>
      <c r="H11685" s="5">
        <f t="shared" si="364"/>
        <v>1.0567843940987065</v>
      </c>
      <c r="I11685" s="5">
        <f t="shared" si="365"/>
        <v>4.1120007667289293</v>
      </c>
    </row>
    <row r="11686" spans="1:9" ht="25" customHeight="1">
      <c r="A11686" s="1"/>
      <c r="B11686" s="1">
        <v>492</v>
      </c>
      <c r="C11686" s="13" t="s">
        <v>47</v>
      </c>
      <c r="D11686" s="4">
        <v>44742</v>
      </c>
      <c r="E11686" s="4">
        <v>44771</v>
      </c>
      <c r="F11686" s="5">
        <v>2.9122729416084958</v>
      </c>
      <c r="G11686" s="5">
        <f>'PG facts'!E13</f>
        <v>6</v>
      </c>
      <c r="H11686" s="5">
        <f t="shared" si="364"/>
        <v>8.4813336864250015</v>
      </c>
      <c r="I11686" s="5">
        <f t="shared" si="365"/>
        <v>17.473637649650975</v>
      </c>
    </row>
    <row r="11687" spans="1:9" ht="25" customHeight="1">
      <c r="A11687" s="1"/>
      <c r="B11687" s="1">
        <v>492</v>
      </c>
      <c r="C11687" s="13" t="s">
        <v>47</v>
      </c>
      <c r="D11687" s="4">
        <v>44834</v>
      </c>
      <c r="E11687" s="4">
        <v>44853</v>
      </c>
      <c r="F11687" s="5">
        <v>5.8502773415310516</v>
      </c>
      <c r="G11687" s="5">
        <f>'PG facts'!E20</f>
        <v>7</v>
      </c>
      <c r="H11687" s="5">
        <f t="shared" si="364"/>
        <v>34.225744972831627</v>
      </c>
      <c r="I11687" s="5">
        <f t="shared" si="365"/>
        <v>40.951941390717359</v>
      </c>
    </row>
    <row r="11688" spans="1:9" ht="25" customHeight="1">
      <c r="A11688" s="1"/>
      <c r="B11688" s="1">
        <v>492</v>
      </c>
      <c r="C11688" s="13" t="s">
        <v>47</v>
      </c>
      <c r="D11688" s="4">
        <v>44926</v>
      </c>
      <c r="E11688" s="4">
        <v>44945</v>
      </c>
      <c r="F11688" s="5">
        <v>7.2560334575520802</v>
      </c>
      <c r="G11688" s="5">
        <f>'PG facts'!E27</f>
        <v>9</v>
      </c>
      <c r="H11688" s="5">
        <f t="shared" si="364"/>
        <v>52.650021537115194</v>
      </c>
      <c r="I11688" s="5">
        <f t="shared" si="365"/>
        <v>65.30430111796872</v>
      </c>
    </row>
    <row r="11689" spans="1:9" ht="25" customHeight="1">
      <c r="A11689" s="1"/>
      <c r="B11689" s="1">
        <v>492</v>
      </c>
      <c r="C11689" s="13" t="s">
        <v>47</v>
      </c>
      <c r="D11689" s="4">
        <v>45016</v>
      </c>
      <c r="E11689" s="4">
        <v>45037</v>
      </c>
      <c r="F11689" s="5">
        <v>6.7723940234483804</v>
      </c>
      <c r="G11689" s="5">
        <f>'PG facts'!E34</f>
        <v>8</v>
      </c>
      <c r="H11689" s="5">
        <f t="shared" si="364"/>
        <v>45.865320808839343</v>
      </c>
      <c r="I11689" s="5">
        <f t="shared" si="365"/>
        <v>54.179152187587043</v>
      </c>
    </row>
    <row r="11690" spans="1:9" ht="25" customHeight="1">
      <c r="A11690" s="1"/>
      <c r="B11690" s="1">
        <v>492</v>
      </c>
      <c r="C11690" s="13" t="s">
        <v>47</v>
      </c>
      <c r="D11690" s="4">
        <v>45107</v>
      </c>
      <c r="E11690" s="4">
        <v>45135</v>
      </c>
      <c r="F11690" s="5">
        <v>7.0582272321790596</v>
      </c>
      <c r="G11690" s="5">
        <f>'PG facts'!E41</f>
        <v>8</v>
      </c>
      <c r="H11690" s="5">
        <f t="shared" si="364"/>
        <v>49.818571661074067</v>
      </c>
      <c r="I11690" s="5">
        <f t="shared" si="365"/>
        <v>56.465817857432477</v>
      </c>
    </row>
    <row r="11691" spans="1:9" ht="25" customHeight="1">
      <c r="A11691" s="1"/>
      <c r="B11691" s="1">
        <v>492</v>
      </c>
      <c r="C11691" s="13" t="s">
        <v>47</v>
      </c>
      <c r="D11691" s="4">
        <v>45199</v>
      </c>
      <c r="E11691" s="4">
        <v>45217</v>
      </c>
      <c r="F11691" s="5">
        <v>5.4935927157217845</v>
      </c>
      <c r="G11691" s="5">
        <f>'PG facts'!E48</f>
        <v>7</v>
      </c>
      <c r="H11691" s="5">
        <f t="shared" si="364"/>
        <v>30.179560926231453</v>
      </c>
      <c r="I11691" s="5">
        <f t="shared" si="365"/>
        <v>38.455149010052494</v>
      </c>
    </row>
    <row r="11692" spans="1:9" ht="25" customHeight="1">
      <c r="A11692" s="1"/>
      <c r="B11692" s="1">
        <v>492</v>
      </c>
      <c r="C11692" s="13" t="s">
        <v>47</v>
      </c>
      <c r="D11692" s="4">
        <v>45291</v>
      </c>
      <c r="E11692" s="4">
        <v>45314</v>
      </c>
      <c r="F11692" s="5">
        <v>4.2122165191533556</v>
      </c>
      <c r="G11692" s="5">
        <f>'PG facts'!E55</f>
        <v>4</v>
      </c>
      <c r="H11692" s="5">
        <f t="shared" si="364"/>
        <v>17.742768004228413</v>
      </c>
      <c r="I11692" s="5">
        <f t="shared" si="365"/>
        <v>16.848866076613422</v>
      </c>
    </row>
    <row r="11693" spans="1:9" ht="25" customHeight="1">
      <c r="A11693" s="1"/>
      <c r="B11693" s="1">
        <v>492</v>
      </c>
      <c r="C11693" s="13" t="s">
        <v>47</v>
      </c>
      <c r="D11693" s="4">
        <v>45382</v>
      </c>
      <c r="E11693" s="4">
        <v>45401</v>
      </c>
      <c r="F11693" s="5">
        <v>3.636809635836169</v>
      </c>
      <c r="G11693" s="5">
        <f>'PG facts'!E62</f>
        <v>4</v>
      </c>
      <c r="H11693" s="5">
        <f t="shared" si="364"/>
        <v>13.226384327310809</v>
      </c>
      <c r="I11693" s="5">
        <f t="shared" si="365"/>
        <v>14.547238543344676</v>
      </c>
    </row>
    <row r="11694" spans="1:9" ht="25" customHeight="1">
      <c r="A11694" s="1"/>
      <c r="B11694" s="1">
        <v>492</v>
      </c>
      <c r="C11694" s="13" t="s">
        <v>47</v>
      </c>
      <c r="D11694" s="4">
        <v>45473</v>
      </c>
      <c r="E11694" s="4">
        <v>45503</v>
      </c>
      <c r="F11694" s="5">
        <v>1.6547550061168037</v>
      </c>
      <c r="G11694" s="5">
        <f>'PG facts'!E69</f>
        <v>3</v>
      </c>
      <c r="H11694" s="5">
        <f t="shared" si="364"/>
        <v>2.7382141302686231</v>
      </c>
      <c r="I11694" s="5">
        <f t="shared" si="365"/>
        <v>4.9642650183504111</v>
      </c>
    </row>
    <row r="11695" spans="1:9" ht="25" customHeight="1">
      <c r="A11695" s="1"/>
      <c r="B11695" s="1">
        <v>492</v>
      </c>
      <c r="C11695" s="13" t="s">
        <v>47</v>
      </c>
      <c r="D11695" s="4">
        <v>45565</v>
      </c>
      <c r="E11695" s="4">
        <v>45583</v>
      </c>
      <c r="F11695" s="5">
        <v>0.37330111522773102</v>
      </c>
      <c r="G11695" s="5">
        <f>'PG facts'!E76</f>
        <v>1</v>
      </c>
      <c r="H11695" s="5">
        <f t="shared" si="364"/>
        <v>0.13935372263026771</v>
      </c>
      <c r="I11695" s="5">
        <f t="shared" si="365"/>
        <v>0.37330111522773102</v>
      </c>
    </row>
    <row r="11696" spans="1:9" ht="25" customHeight="1">
      <c r="A11696" s="1"/>
      <c r="B11696" s="1">
        <v>492</v>
      </c>
      <c r="C11696" s="13" t="s">
        <v>47</v>
      </c>
      <c r="D11696" s="4">
        <v>45657</v>
      </c>
      <c r="E11696" s="4">
        <v>45679</v>
      </c>
      <c r="F11696" s="5">
        <v>0.34106845677743802</v>
      </c>
      <c r="G11696" s="5">
        <f>'PG facts'!E83</f>
        <v>2</v>
      </c>
      <c r="H11696" s="5">
        <f t="shared" si="364"/>
        <v>0.11632769220854311</v>
      </c>
      <c r="I11696" s="5">
        <f t="shared" si="365"/>
        <v>0.68213691355487605</v>
      </c>
    </row>
    <row r="11697" spans="1:9" ht="25" customHeight="1">
      <c r="A11697" s="1"/>
      <c r="B11697" s="1">
        <v>492</v>
      </c>
      <c r="C11697" s="13" t="s">
        <v>47</v>
      </c>
      <c r="D11697" s="4">
        <v>45747</v>
      </c>
      <c r="E11697" s="4">
        <v>45771</v>
      </c>
      <c r="F11697" s="5">
        <v>0.23594619830289432</v>
      </c>
      <c r="G11697" s="5">
        <f>'PG facts'!E90</f>
        <v>3</v>
      </c>
      <c r="H11697" s="5">
        <f t="shared" si="364"/>
        <v>5.5670608493588729E-2</v>
      </c>
      <c r="I11697" s="5">
        <f t="shared" si="365"/>
        <v>0.70783859490868295</v>
      </c>
    </row>
    <row r="11698" spans="1:9" ht="25" customHeight="1">
      <c r="A11698" s="1"/>
      <c r="B11698" s="1">
        <v>492</v>
      </c>
      <c r="C11698" s="13" t="s">
        <v>47</v>
      </c>
      <c r="D11698" s="4">
        <v>45838</v>
      </c>
      <c r="E11698" s="4">
        <v>45867</v>
      </c>
      <c r="F11698" s="5">
        <v>0.50578250048436413</v>
      </c>
      <c r="G11698" s="5">
        <f>'PG facts'!E97</f>
        <v>1</v>
      </c>
      <c r="H11698" s="5">
        <f t="shared" si="364"/>
        <v>0.25581593779621581</v>
      </c>
      <c r="I11698" s="5">
        <f t="shared" si="365"/>
        <v>0.50578250048436413</v>
      </c>
    </row>
    <row r="11699" spans="1:9" ht="25" customHeight="1">
      <c r="A11699" s="1"/>
      <c r="B11699" s="1">
        <v>492</v>
      </c>
      <c r="C11699" s="13" t="s">
        <v>47</v>
      </c>
      <c r="D11699" s="4">
        <v>45930</v>
      </c>
      <c r="E11699" s="4">
        <v>45954</v>
      </c>
      <c r="F11699" s="5">
        <v>1.0082264270475205</v>
      </c>
      <c r="G11699" s="5">
        <f>'PG facts'!E104</f>
        <v>2</v>
      </c>
      <c r="H11699" s="5">
        <f t="shared" si="364"/>
        <v>1.0165205281970093</v>
      </c>
      <c r="I11699" s="5">
        <f t="shared" si="365"/>
        <v>2.016452854095041</v>
      </c>
    </row>
    <row r="11700" spans="1:9" ht="25" customHeight="1">
      <c r="A11700" s="1"/>
      <c r="B11700" s="1">
        <v>492</v>
      </c>
      <c r="C11700" s="13" t="s">
        <v>47</v>
      </c>
      <c r="D11700" s="4">
        <v>46112</v>
      </c>
      <c r="E11700" s="4">
        <v>46136</v>
      </c>
      <c r="F11700" s="5">
        <v>1.9491325309717533</v>
      </c>
      <c r="G11700" s="5">
        <f>'PG facts'!E118</f>
        <v>1</v>
      </c>
      <c r="H11700" s="5">
        <f t="shared" si="364"/>
        <v>3.7991176232923527</v>
      </c>
      <c r="I11700" s="5">
        <f t="shared" si="365"/>
        <v>1.9491325309717533</v>
      </c>
    </row>
    <row r="11701" spans="1:9" ht="25" customHeight="1">
      <c r="A11701" s="1"/>
      <c r="B11701" s="1">
        <v>492</v>
      </c>
      <c r="C11701" s="13" t="s">
        <v>50</v>
      </c>
      <c r="D11701" s="4">
        <v>44742</v>
      </c>
      <c r="E11701" s="4">
        <v>44771</v>
      </c>
      <c r="F11701" s="5">
        <v>1.0280001916822323</v>
      </c>
      <c r="G11701" s="5">
        <f>'PG facts'!E13</f>
        <v>6</v>
      </c>
      <c r="H11701" s="5">
        <f t="shared" si="364"/>
        <v>1.0567843940987065</v>
      </c>
      <c r="I11701" s="5">
        <f t="shared" si="365"/>
        <v>6.168001150093394</v>
      </c>
    </row>
    <row r="11702" spans="1:9" ht="25" customHeight="1">
      <c r="A11702" s="1"/>
      <c r="B11702" s="1">
        <v>492</v>
      </c>
      <c r="C11702" s="13" t="s">
        <v>50</v>
      </c>
      <c r="D11702" s="4">
        <v>44834</v>
      </c>
      <c r="E11702" s="4">
        <v>44853</v>
      </c>
      <c r="F11702" s="5">
        <v>2.9122729416084958</v>
      </c>
      <c r="G11702" s="5">
        <f>'PG facts'!E20</f>
        <v>7</v>
      </c>
      <c r="H11702" s="5">
        <f t="shared" si="364"/>
        <v>8.4813336864250015</v>
      </c>
      <c r="I11702" s="5">
        <f t="shared" si="365"/>
        <v>20.385910591259471</v>
      </c>
    </row>
    <row r="11703" spans="1:9" ht="25" customHeight="1">
      <c r="A11703" s="1"/>
      <c r="B11703" s="1">
        <v>492</v>
      </c>
      <c r="C11703" s="13" t="s">
        <v>50</v>
      </c>
      <c r="D11703" s="4">
        <v>44926</v>
      </c>
      <c r="E11703" s="4">
        <v>44945</v>
      </c>
      <c r="F11703" s="5">
        <v>5.8502773415310516</v>
      </c>
      <c r="G11703" s="5">
        <f>'PG facts'!E27</f>
        <v>9</v>
      </c>
      <c r="H11703" s="5">
        <f t="shared" si="364"/>
        <v>34.225744972831627</v>
      </c>
      <c r="I11703" s="5">
        <f t="shared" si="365"/>
        <v>52.652496073779467</v>
      </c>
    </row>
    <row r="11704" spans="1:9" ht="25" customHeight="1">
      <c r="A11704" s="1"/>
      <c r="B11704" s="1">
        <v>492</v>
      </c>
      <c r="C11704" s="13" t="s">
        <v>50</v>
      </c>
      <c r="D11704" s="4">
        <v>45016</v>
      </c>
      <c r="E11704" s="4">
        <v>45037</v>
      </c>
      <c r="F11704" s="5">
        <v>7.2560334575520802</v>
      </c>
      <c r="G11704" s="5">
        <f>'PG facts'!E34</f>
        <v>8</v>
      </c>
      <c r="H11704" s="5">
        <f t="shared" si="364"/>
        <v>52.650021537115194</v>
      </c>
      <c r="I11704" s="5">
        <f t="shared" si="365"/>
        <v>58.048267660416641</v>
      </c>
    </row>
    <row r="11705" spans="1:9" ht="25" customHeight="1">
      <c r="A11705" s="1"/>
      <c r="B11705" s="1">
        <v>492</v>
      </c>
      <c r="C11705" s="13" t="s">
        <v>50</v>
      </c>
      <c r="D11705" s="4">
        <v>45107</v>
      </c>
      <c r="E11705" s="4">
        <v>45135</v>
      </c>
      <c r="F11705" s="5">
        <v>6.7723940234483804</v>
      </c>
      <c r="G11705" s="5">
        <f>'PG facts'!E41</f>
        <v>8</v>
      </c>
      <c r="H11705" s="5">
        <f t="shared" si="364"/>
        <v>45.865320808839343</v>
      </c>
      <c r="I11705" s="5">
        <f t="shared" si="365"/>
        <v>54.179152187587043</v>
      </c>
    </row>
    <row r="11706" spans="1:9" ht="25" customHeight="1">
      <c r="A11706" s="1"/>
      <c r="B11706" s="1">
        <v>492</v>
      </c>
      <c r="C11706" s="13" t="s">
        <v>50</v>
      </c>
      <c r="D11706" s="4">
        <v>45199</v>
      </c>
      <c r="E11706" s="4">
        <v>45217</v>
      </c>
      <c r="F11706" s="5">
        <v>7.0582272321790596</v>
      </c>
      <c r="G11706" s="5">
        <f>'PG facts'!E48</f>
        <v>7</v>
      </c>
      <c r="H11706" s="5">
        <f t="shared" si="364"/>
        <v>49.818571661074067</v>
      </c>
      <c r="I11706" s="5">
        <f t="shared" si="365"/>
        <v>49.40759062525342</v>
      </c>
    </row>
    <row r="11707" spans="1:9" ht="25" customHeight="1">
      <c r="A11707" s="1"/>
      <c r="B11707" s="1">
        <v>492</v>
      </c>
      <c r="C11707" s="13" t="s">
        <v>50</v>
      </c>
      <c r="D11707" s="4">
        <v>45291</v>
      </c>
      <c r="E11707" s="4">
        <v>45314</v>
      </c>
      <c r="F11707" s="5">
        <v>5.4935927157217845</v>
      </c>
      <c r="G11707" s="5">
        <f>'PG facts'!E55</f>
        <v>4</v>
      </c>
      <c r="H11707" s="5">
        <f t="shared" si="364"/>
        <v>30.179560926231453</v>
      </c>
      <c r="I11707" s="5">
        <f t="shared" si="365"/>
        <v>21.974370862887138</v>
      </c>
    </row>
    <row r="11708" spans="1:9" ht="25" customHeight="1">
      <c r="A11708" s="1"/>
      <c r="B11708" s="1">
        <v>492</v>
      </c>
      <c r="C11708" s="13" t="s">
        <v>50</v>
      </c>
      <c r="D11708" s="4">
        <v>45382</v>
      </c>
      <c r="E11708" s="4">
        <v>45401</v>
      </c>
      <c r="F11708" s="5">
        <v>4.2122165191533556</v>
      </c>
      <c r="G11708" s="5">
        <f>'PG facts'!E62</f>
        <v>4</v>
      </c>
      <c r="H11708" s="5">
        <f t="shared" si="364"/>
        <v>17.742768004228413</v>
      </c>
      <c r="I11708" s="5">
        <f t="shared" si="365"/>
        <v>16.848866076613422</v>
      </c>
    </row>
    <row r="11709" spans="1:9" ht="25" customHeight="1">
      <c r="A11709" s="1"/>
      <c r="B11709" s="1">
        <v>492</v>
      </c>
      <c r="C11709" s="13" t="s">
        <v>50</v>
      </c>
      <c r="D11709" s="4">
        <v>45473</v>
      </c>
      <c r="E11709" s="4">
        <v>45503</v>
      </c>
      <c r="F11709" s="5">
        <v>3.636809635836169</v>
      </c>
      <c r="G11709" s="5">
        <f>'PG facts'!E69</f>
        <v>3</v>
      </c>
      <c r="H11709" s="5">
        <f t="shared" si="364"/>
        <v>13.226384327310809</v>
      </c>
      <c r="I11709" s="5">
        <f t="shared" si="365"/>
        <v>10.910428907508507</v>
      </c>
    </row>
    <row r="11710" spans="1:9" ht="25" customHeight="1">
      <c r="A11710" s="1"/>
      <c r="B11710" s="1">
        <v>492</v>
      </c>
      <c r="C11710" s="13" t="s">
        <v>50</v>
      </c>
      <c r="D11710" s="4">
        <v>45565</v>
      </c>
      <c r="E11710" s="4">
        <v>45583</v>
      </c>
      <c r="F11710" s="5">
        <v>1.6547550061168037</v>
      </c>
      <c r="G11710" s="5">
        <f>'PG facts'!E76</f>
        <v>1</v>
      </c>
      <c r="H11710" s="5">
        <f t="shared" si="364"/>
        <v>2.7382141302686231</v>
      </c>
      <c r="I11710" s="5">
        <f t="shared" si="365"/>
        <v>1.6547550061168037</v>
      </c>
    </row>
    <row r="11711" spans="1:9" ht="25" customHeight="1">
      <c r="A11711" s="1"/>
      <c r="B11711" s="1">
        <v>492</v>
      </c>
      <c r="C11711" s="13" t="s">
        <v>50</v>
      </c>
      <c r="D11711" s="4">
        <v>45657</v>
      </c>
      <c r="E11711" s="4">
        <v>45679</v>
      </c>
      <c r="F11711" s="5">
        <v>0.37330111522773102</v>
      </c>
      <c r="G11711" s="5">
        <f>'PG facts'!E83</f>
        <v>2</v>
      </c>
      <c r="H11711" s="5">
        <f t="shared" si="364"/>
        <v>0.13935372263026771</v>
      </c>
      <c r="I11711" s="5">
        <f t="shared" si="365"/>
        <v>0.74660223045546203</v>
      </c>
    </row>
    <row r="11712" spans="1:9" ht="25" customHeight="1">
      <c r="A11712" s="1"/>
      <c r="B11712" s="1">
        <v>492</v>
      </c>
      <c r="C11712" s="13" t="s">
        <v>50</v>
      </c>
      <c r="D11712" s="4">
        <v>45747</v>
      </c>
      <c r="E11712" s="4">
        <v>45771</v>
      </c>
      <c r="F11712" s="5">
        <v>0.34106845677743802</v>
      </c>
      <c r="G11712" s="5">
        <f>'PG facts'!E90</f>
        <v>3</v>
      </c>
      <c r="H11712" s="5">
        <f t="shared" si="364"/>
        <v>0.11632769220854311</v>
      </c>
      <c r="I11712" s="5">
        <f t="shared" si="365"/>
        <v>1.0232053703323141</v>
      </c>
    </row>
    <row r="11713" spans="1:9" ht="25" customHeight="1">
      <c r="A11713" s="1"/>
      <c r="B11713" s="1">
        <v>492</v>
      </c>
      <c r="C11713" s="13" t="s">
        <v>50</v>
      </c>
      <c r="D11713" s="4">
        <v>45838</v>
      </c>
      <c r="E11713" s="4">
        <v>45867</v>
      </c>
      <c r="F11713" s="5">
        <v>0.23594619830289432</v>
      </c>
      <c r="G11713" s="5">
        <f>'PG facts'!E97</f>
        <v>1</v>
      </c>
      <c r="H11713" s="5">
        <f t="shared" si="364"/>
        <v>5.5670608493588729E-2</v>
      </c>
      <c r="I11713" s="5">
        <f t="shared" si="365"/>
        <v>0.23594619830289432</v>
      </c>
    </row>
    <row r="11714" spans="1:9" ht="25" customHeight="1">
      <c r="A11714" s="1"/>
      <c r="B11714" s="1">
        <v>492</v>
      </c>
      <c r="C11714" s="13" t="s">
        <v>50</v>
      </c>
      <c r="D11714" s="4">
        <v>45930</v>
      </c>
      <c r="E11714" s="4">
        <v>45954</v>
      </c>
      <c r="F11714" s="5">
        <v>0.50578250048436413</v>
      </c>
      <c r="G11714" s="5">
        <f>'PG facts'!E104</f>
        <v>2</v>
      </c>
      <c r="H11714" s="5">
        <f t="shared" si="364"/>
        <v>0.25581593779621581</v>
      </c>
      <c r="I11714" s="5">
        <f t="shared" si="365"/>
        <v>1.0115650009687283</v>
      </c>
    </row>
    <row r="11715" spans="1:9" ht="25" customHeight="1">
      <c r="A11715" s="1"/>
      <c r="B11715" s="1">
        <v>492</v>
      </c>
      <c r="C11715" s="13" t="s">
        <v>50</v>
      </c>
      <c r="D11715" s="4">
        <v>46022</v>
      </c>
      <c r="E11715" s="4">
        <v>46045</v>
      </c>
      <c r="F11715" s="5">
        <v>1.0082264270475205</v>
      </c>
      <c r="G11715" s="5">
        <f>'PG facts'!E111</f>
        <v>2</v>
      </c>
      <c r="H11715" s="5">
        <f t="shared" si="364"/>
        <v>1.0165205281970093</v>
      </c>
      <c r="I11715" s="5">
        <f t="shared" si="365"/>
        <v>2.016452854095041</v>
      </c>
    </row>
    <row r="11716" spans="1:9" ht="25" customHeight="1">
      <c r="A11716" s="1"/>
      <c r="B11716" s="1">
        <v>493</v>
      </c>
      <c r="C11716" s="13" t="s">
        <v>47</v>
      </c>
      <c r="D11716" s="4">
        <v>44651</v>
      </c>
      <c r="E11716" s="4">
        <v>44671</v>
      </c>
      <c r="F11716" s="5">
        <v>1.0280001916822323</v>
      </c>
      <c r="G11716" s="5">
        <f>'PG facts'!E6</f>
        <v>4</v>
      </c>
      <c r="H11716" s="5">
        <f t="shared" si="364"/>
        <v>1.0567843940987065</v>
      </c>
      <c r="I11716" s="5">
        <f t="shared" si="365"/>
        <v>4.1120007667289293</v>
      </c>
    </row>
    <row r="11717" spans="1:9" ht="25" customHeight="1">
      <c r="A11717" s="1"/>
      <c r="B11717" s="1">
        <v>493</v>
      </c>
      <c r="C11717" s="13" t="s">
        <v>47</v>
      </c>
      <c r="D11717" s="4">
        <v>44742</v>
      </c>
      <c r="E11717" s="4">
        <v>44771</v>
      </c>
      <c r="F11717" s="5">
        <v>2.9122729416084958</v>
      </c>
      <c r="G11717" s="5">
        <f>'PG facts'!E13</f>
        <v>6</v>
      </c>
      <c r="H11717" s="5">
        <f t="shared" si="364"/>
        <v>8.4813336864250015</v>
      </c>
      <c r="I11717" s="5">
        <f t="shared" si="365"/>
        <v>17.473637649650975</v>
      </c>
    </row>
    <row r="11718" spans="1:9" ht="25" customHeight="1">
      <c r="A11718" s="1"/>
      <c r="B11718" s="1">
        <v>493</v>
      </c>
      <c r="C11718" s="13" t="s">
        <v>47</v>
      </c>
      <c r="D11718" s="4">
        <v>44834</v>
      </c>
      <c r="E11718" s="4">
        <v>44853</v>
      </c>
      <c r="F11718" s="5">
        <v>5.8502773415310516</v>
      </c>
      <c r="G11718" s="5">
        <f>'PG facts'!E20</f>
        <v>7</v>
      </c>
      <c r="H11718" s="5">
        <f t="shared" ref="H11718:H11781" si="366">F11718^2</f>
        <v>34.225744972831627</v>
      </c>
      <c r="I11718" s="5">
        <f t="shared" ref="I11718:I11781" si="367">F11718*G11718</f>
        <v>40.951941390717359</v>
      </c>
    </row>
    <row r="11719" spans="1:9" ht="25" customHeight="1">
      <c r="A11719" s="1"/>
      <c r="B11719" s="1">
        <v>493</v>
      </c>
      <c r="C11719" s="13" t="s">
        <v>47</v>
      </c>
      <c r="D11719" s="4">
        <v>44926</v>
      </c>
      <c r="E11719" s="4">
        <v>44945</v>
      </c>
      <c r="F11719" s="5">
        <v>7.2560334575520802</v>
      </c>
      <c r="G11719" s="5">
        <f>'PG facts'!E27</f>
        <v>9</v>
      </c>
      <c r="H11719" s="5">
        <f t="shared" si="366"/>
        <v>52.650021537115194</v>
      </c>
      <c r="I11719" s="5">
        <f t="shared" si="367"/>
        <v>65.30430111796872</v>
      </c>
    </row>
    <row r="11720" spans="1:9" ht="25" customHeight="1">
      <c r="A11720" s="1"/>
      <c r="B11720" s="1">
        <v>493</v>
      </c>
      <c r="C11720" s="13" t="s">
        <v>47</v>
      </c>
      <c r="D11720" s="4">
        <v>45016</v>
      </c>
      <c r="E11720" s="4">
        <v>45037</v>
      </c>
      <c r="F11720" s="5">
        <v>6.7723940234483804</v>
      </c>
      <c r="G11720" s="5">
        <f>'PG facts'!E34</f>
        <v>8</v>
      </c>
      <c r="H11720" s="5">
        <f t="shared" si="366"/>
        <v>45.865320808839343</v>
      </c>
      <c r="I11720" s="5">
        <f t="shared" si="367"/>
        <v>54.179152187587043</v>
      </c>
    </row>
    <row r="11721" spans="1:9" ht="25" customHeight="1">
      <c r="A11721" s="1"/>
      <c r="B11721" s="1">
        <v>493</v>
      </c>
      <c r="C11721" s="13" t="s">
        <v>47</v>
      </c>
      <c r="D11721" s="4">
        <v>45107</v>
      </c>
      <c r="E11721" s="4">
        <v>45135</v>
      </c>
      <c r="F11721" s="5">
        <v>7.0582272321790596</v>
      </c>
      <c r="G11721" s="5">
        <f>'PG facts'!E41</f>
        <v>8</v>
      </c>
      <c r="H11721" s="5">
        <f t="shared" si="366"/>
        <v>49.818571661074067</v>
      </c>
      <c r="I11721" s="5">
        <f t="shared" si="367"/>
        <v>56.465817857432477</v>
      </c>
    </row>
    <row r="11722" spans="1:9" ht="25" customHeight="1">
      <c r="A11722" s="1"/>
      <c r="B11722" s="1">
        <v>493</v>
      </c>
      <c r="C11722" s="13" t="s">
        <v>47</v>
      </c>
      <c r="D11722" s="4">
        <v>45199</v>
      </c>
      <c r="E11722" s="4">
        <v>45217</v>
      </c>
      <c r="F11722" s="5">
        <v>5.4935927157217845</v>
      </c>
      <c r="G11722" s="5">
        <f>'PG facts'!E48</f>
        <v>7</v>
      </c>
      <c r="H11722" s="5">
        <f t="shared" si="366"/>
        <v>30.179560926231453</v>
      </c>
      <c r="I11722" s="5">
        <f t="shared" si="367"/>
        <v>38.455149010052494</v>
      </c>
    </row>
    <row r="11723" spans="1:9" ht="25" customHeight="1">
      <c r="A11723" s="1"/>
      <c r="B11723" s="1">
        <v>493</v>
      </c>
      <c r="C11723" s="13" t="s">
        <v>47</v>
      </c>
      <c r="D11723" s="4">
        <v>45291</v>
      </c>
      <c r="E11723" s="4">
        <v>45314</v>
      </c>
      <c r="F11723" s="5">
        <v>4.2122165191533556</v>
      </c>
      <c r="G11723" s="5">
        <f>'PG facts'!E55</f>
        <v>4</v>
      </c>
      <c r="H11723" s="5">
        <f t="shared" si="366"/>
        <v>17.742768004228413</v>
      </c>
      <c r="I11723" s="5">
        <f t="shared" si="367"/>
        <v>16.848866076613422</v>
      </c>
    </row>
    <row r="11724" spans="1:9" ht="25" customHeight="1">
      <c r="A11724" s="1"/>
      <c r="B11724" s="1">
        <v>493</v>
      </c>
      <c r="C11724" s="13" t="s">
        <v>47</v>
      </c>
      <c r="D11724" s="4">
        <v>45382</v>
      </c>
      <c r="E11724" s="4">
        <v>45401</v>
      </c>
      <c r="F11724" s="5">
        <v>3.636809635836169</v>
      </c>
      <c r="G11724" s="5">
        <f>'PG facts'!E62</f>
        <v>4</v>
      </c>
      <c r="H11724" s="5">
        <f t="shared" si="366"/>
        <v>13.226384327310809</v>
      </c>
      <c r="I11724" s="5">
        <f t="shared" si="367"/>
        <v>14.547238543344676</v>
      </c>
    </row>
    <row r="11725" spans="1:9" ht="25" customHeight="1">
      <c r="A11725" s="1"/>
      <c r="B11725" s="1">
        <v>493</v>
      </c>
      <c r="C11725" s="13" t="s">
        <v>47</v>
      </c>
      <c r="D11725" s="4">
        <v>45473</v>
      </c>
      <c r="E11725" s="4">
        <v>45503</v>
      </c>
      <c r="F11725" s="5">
        <v>1.6547550061168037</v>
      </c>
      <c r="G11725" s="5">
        <f>'PG facts'!E69</f>
        <v>3</v>
      </c>
      <c r="H11725" s="5">
        <f t="shared" si="366"/>
        <v>2.7382141302686231</v>
      </c>
      <c r="I11725" s="5">
        <f t="shared" si="367"/>
        <v>4.9642650183504111</v>
      </c>
    </row>
    <row r="11726" spans="1:9" ht="25" customHeight="1">
      <c r="A11726" s="1"/>
      <c r="B11726" s="1">
        <v>493</v>
      </c>
      <c r="C11726" s="13" t="s">
        <v>47</v>
      </c>
      <c r="D11726" s="4">
        <v>45565</v>
      </c>
      <c r="E11726" s="4">
        <v>45583</v>
      </c>
      <c r="F11726" s="5">
        <v>0.37330111522773102</v>
      </c>
      <c r="G11726" s="5">
        <f>'PG facts'!E76</f>
        <v>1</v>
      </c>
      <c r="H11726" s="5">
        <f t="shared" si="366"/>
        <v>0.13935372263026771</v>
      </c>
      <c r="I11726" s="5">
        <f t="shared" si="367"/>
        <v>0.37330111522773102</v>
      </c>
    </row>
    <row r="11727" spans="1:9" ht="25" customHeight="1">
      <c r="A11727" s="1"/>
      <c r="B11727" s="1">
        <v>493</v>
      </c>
      <c r="C11727" s="13" t="s">
        <v>47</v>
      </c>
      <c r="D11727" s="4">
        <v>45657</v>
      </c>
      <c r="E11727" s="4">
        <v>45679</v>
      </c>
      <c r="F11727" s="5">
        <v>0.34106845677743802</v>
      </c>
      <c r="G11727" s="5">
        <f>'PG facts'!E83</f>
        <v>2</v>
      </c>
      <c r="H11727" s="5">
        <f t="shared" si="366"/>
        <v>0.11632769220854311</v>
      </c>
      <c r="I11727" s="5">
        <f t="shared" si="367"/>
        <v>0.68213691355487605</v>
      </c>
    </row>
    <row r="11728" spans="1:9" ht="25" customHeight="1">
      <c r="A11728" s="1"/>
      <c r="B11728" s="1">
        <v>493</v>
      </c>
      <c r="C11728" s="13" t="s">
        <v>47</v>
      </c>
      <c r="D11728" s="4">
        <v>45747</v>
      </c>
      <c r="E11728" s="4">
        <v>45771</v>
      </c>
      <c r="F11728" s="5">
        <v>0.23594619830289432</v>
      </c>
      <c r="G11728" s="5">
        <f>'PG facts'!E90</f>
        <v>3</v>
      </c>
      <c r="H11728" s="5">
        <f t="shared" si="366"/>
        <v>5.5670608493588729E-2</v>
      </c>
      <c r="I11728" s="5">
        <f t="shared" si="367"/>
        <v>0.70783859490868295</v>
      </c>
    </row>
    <row r="11729" spans="1:9" ht="25" customHeight="1">
      <c r="A11729" s="1"/>
      <c r="B11729" s="1">
        <v>493</v>
      </c>
      <c r="C11729" s="13" t="s">
        <v>47</v>
      </c>
      <c r="D11729" s="4">
        <v>45838</v>
      </c>
      <c r="E11729" s="4">
        <v>45867</v>
      </c>
      <c r="F11729" s="5">
        <v>0.50578250048436413</v>
      </c>
      <c r="G11729" s="5">
        <f>'PG facts'!E97</f>
        <v>1</v>
      </c>
      <c r="H11729" s="5">
        <f t="shared" si="366"/>
        <v>0.25581593779621581</v>
      </c>
      <c r="I11729" s="5">
        <f t="shared" si="367"/>
        <v>0.50578250048436413</v>
      </c>
    </row>
    <row r="11730" spans="1:9" ht="25" customHeight="1">
      <c r="A11730" s="1"/>
      <c r="B11730" s="1">
        <v>493</v>
      </c>
      <c r="C11730" s="13" t="s">
        <v>47</v>
      </c>
      <c r="D11730" s="4">
        <v>45930</v>
      </c>
      <c r="E11730" s="4">
        <v>45954</v>
      </c>
      <c r="F11730" s="5">
        <v>1.0082264270475205</v>
      </c>
      <c r="G11730" s="5">
        <f>'PG facts'!E104</f>
        <v>2</v>
      </c>
      <c r="H11730" s="5">
        <f t="shared" si="366"/>
        <v>1.0165205281970093</v>
      </c>
      <c r="I11730" s="5">
        <f t="shared" si="367"/>
        <v>2.016452854095041</v>
      </c>
    </row>
    <row r="11731" spans="1:9" ht="25" customHeight="1">
      <c r="A11731" s="1"/>
      <c r="B11731" s="1">
        <v>493</v>
      </c>
      <c r="C11731" s="13" t="s">
        <v>47</v>
      </c>
      <c r="D11731" s="4">
        <v>46112</v>
      </c>
      <c r="E11731" s="4">
        <v>46136</v>
      </c>
      <c r="F11731" s="5">
        <v>1.9491325309717533</v>
      </c>
      <c r="G11731" s="5">
        <f>'PG facts'!E118</f>
        <v>1</v>
      </c>
      <c r="H11731" s="5">
        <f t="shared" si="366"/>
        <v>3.7991176232923527</v>
      </c>
      <c r="I11731" s="5">
        <f t="shared" si="367"/>
        <v>1.9491325309717533</v>
      </c>
    </row>
    <row r="11732" spans="1:9" ht="25" customHeight="1">
      <c r="A11732" s="1"/>
      <c r="B11732" s="1">
        <v>493</v>
      </c>
      <c r="C11732" s="13" t="s">
        <v>50</v>
      </c>
      <c r="D11732" s="4">
        <v>44742</v>
      </c>
      <c r="E11732" s="4">
        <v>44771</v>
      </c>
      <c r="F11732" s="5">
        <v>1.0280001916822323</v>
      </c>
      <c r="G11732" s="5">
        <f>'PG facts'!E13</f>
        <v>6</v>
      </c>
      <c r="H11732" s="5">
        <f t="shared" si="366"/>
        <v>1.0567843940987065</v>
      </c>
      <c r="I11732" s="5">
        <f t="shared" si="367"/>
        <v>6.168001150093394</v>
      </c>
    </row>
    <row r="11733" spans="1:9" ht="25" customHeight="1">
      <c r="A11733" s="1"/>
      <c r="B11733" s="1">
        <v>493</v>
      </c>
      <c r="C11733" s="13" t="s">
        <v>50</v>
      </c>
      <c r="D11733" s="4">
        <v>44834</v>
      </c>
      <c r="E11733" s="4">
        <v>44853</v>
      </c>
      <c r="F11733" s="5">
        <v>2.9122729416084958</v>
      </c>
      <c r="G11733" s="5">
        <f>'PG facts'!E20</f>
        <v>7</v>
      </c>
      <c r="H11733" s="5">
        <f t="shared" si="366"/>
        <v>8.4813336864250015</v>
      </c>
      <c r="I11733" s="5">
        <f t="shared" si="367"/>
        <v>20.385910591259471</v>
      </c>
    </row>
    <row r="11734" spans="1:9" ht="25" customHeight="1">
      <c r="A11734" s="1"/>
      <c r="B11734" s="1">
        <v>493</v>
      </c>
      <c r="C11734" s="13" t="s">
        <v>50</v>
      </c>
      <c r="D11734" s="4">
        <v>44926</v>
      </c>
      <c r="E11734" s="4">
        <v>44945</v>
      </c>
      <c r="F11734" s="5">
        <v>5.8502773415310516</v>
      </c>
      <c r="G11734" s="5">
        <f>'PG facts'!E27</f>
        <v>9</v>
      </c>
      <c r="H11734" s="5">
        <f t="shared" si="366"/>
        <v>34.225744972831627</v>
      </c>
      <c r="I11734" s="5">
        <f t="shared" si="367"/>
        <v>52.652496073779467</v>
      </c>
    </row>
    <row r="11735" spans="1:9" ht="25" customHeight="1">
      <c r="A11735" s="1"/>
      <c r="B11735" s="1">
        <v>493</v>
      </c>
      <c r="C11735" s="13" t="s">
        <v>50</v>
      </c>
      <c r="D11735" s="4">
        <v>45016</v>
      </c>
      <c r="E11735" s="4">
        <v>45037</v>
      </c>
      <c r="F11735" s="5">
        <v>7.2560334575520802</v>
      </c>
      <c r="G11735" s="5">
        <f>'PG facts'!E34</f>
        <v>8</v>
      </c>
      <c r="H11735" s="5">
        <f t="shared" si="366"/>
        <v>52.650021537115194</v>
      </c>
      <c r="I11735" s="5">
        <f t="shared" si="367"/>
        <v>58.048267660416641</v>
      </c>
    </row>
    <row r="11736" spans="1:9" ht="25" customHeight="1">
      <c r="A11736" s="1"/>
      <c r="B11736" s="1">
        <v>493</v>
      </c>
      <c r="C11736" s="13" t="s">
        <v>50</v>
      </c>
      <c r="D11736" s="4">
        <v>45107</v>
      </c>
      <c r="E11736" s="4">
        <v>45135</v>
      </c>
      <c r="F11736" s="5">
        <v>6.7723940234483804</v>
      </c>
      <c r="G11736" s="5">
        <f>'PG facts'!E41</f>
        <v>8</v>
      </c>
      <c r="H11736" s="5">
        <f t="shared" si="366"/>
        <v>45.865320808839343</v>
      </c>
      <c r="I11736" s="5">
        <f t="shared" si="367"/>
        <v>54.179152187587043</v>
      </c>
    </row>
    <row r="11737" spans="1:9" ht="25" customHeight="1">
      <c r="A11737" s="1"/>
      <c r="B11737" s="1">
        <v>493</v>
      </c>
      <c r="C11737" s="13" t="s">
        <v>50</v>
      </c>
      <c r="D11737" s="4">
        <v>45199</v>
      </c>
      <c r="E11737" s="4">
        <v>45217</v>
      </c>
      <c r="F11737" s="5">
        <v>7.0582272321790596</v>
      </c>
      <c r="G11737" s="5">
        <f>'PG facts'!E48</f>
        <v>7</v>
      </c>
      <c r="H11737" s="5">
        <f t="shared" si="366"/>
        <v>49.818571661074067</v>
      </c>
      <c r="I11737" s="5">
        <f t="shared" si="367"/>
        <v>49.40759062525342</v>
      </c>
    </row>
    <row r="11738" spans="1:9" ht="25" customHeight="1">
      <c r="A11738" s="1"/>
      <c r="B11738" s="1">
        <v>493</v>
      </c>
      <c r="C11738" s="13" t="s">
        <v>50</v>
      </c>
      <c r="D11738" s="4">
        <v>45291</v>
      </c>
      <c r="E11738" s="4">
        <v>45314</v>
      </c>
      <c r="F11738" s="5">
        <v>5.4935927157217845</v>
      </c>
      <c r="G11738" s="5">
        <f>'PG facts'!E55</f>
        <v>4</v>
      </c>
      <c r="H11738" s="5">
        <f t="shared" si="366"/>
        <v>30.179560926231453</v>
      </c>
      <c r="I11738" s="5">
        <f t="shared" si="367"/>
        <v>21.974370862887138</v>
      </c>
    </row>
    <row r="11739" spans="1:9" ht="25" customHeight="1">
      <c r="A11739" s="1"/>
      <c r="B11739" s="1">
        <v>493</v>
      </c>
      <c r="C11739" s="13" t="s">
        <v>50</v>
      </c>
      <c r="D11739" s="4">
        <v>45382</v>
      </c>
      <c r="E11739" s="4">
        <v>45401</v>
      </c>
      <c r="F11739" s="5">
        <v>4.2122165191533556</v>
      </c>
      <c r="G11739" s="5">
        <f>'PG facts'!E62</f>
        <v>4</v>
      </c>
      <c r="H11739" s="5">
        <f t="shared" si="366"/>
        <v>17.742768004228413</v>
      </c>
      <c r="I11739" s="5">
        <f t="shared" si="367"/>
        <v>16.848866076613422</v>
      </c>
    </row>
    <row r="11740" spans="1:9" ht="25" customHeight="1">
      <c r="A11740" s="1"/>
      <c r="B11740" s="1">
        <v>493</v>
      </c>
      <c r="C11740" s="13" t="s">
        <v>50</v>
      </c>
      <c r="D11740" s="4">
        <v>45473</v>
      </c>
      <c r="E11740" s="4">
        <v>45503</v>
      </c>
      <c r="F11740" s="5">
        <v>3.636809635836169</v>
      </c>
      <c r="G11740" s="5">
        <f>'PG facts'!E69</f>
        <v>3</v>
      </c>
      <c r="H11740" s="5">
        <f t="shared" si="366"/>
        <v>13.226384327310809</v>
      </c>
      <c r="I11740" s="5">
        <f t="shared" si="367"/>
        <v>10.910428907508507</v>
      </c>
    </row>
    <row r="11741" spans="1:9" ht="25" customHeight="1">
      <c r="A11741" s="1"/>
      <c r="B11741" s="1">
        <v>493</v>
      </c>
      <c r="C11741" s="13" t="s">
        <v>50</v>
      </c>
      <c r="D11741" s="4">
        <v>45565</v>
      </c>
      <c r="E11741" s="4">
        <v>45583</v>
      </c>
      <c r="F11741" s="5">
        <v>1.6547550061168037</v>
      </c>
      <c r="G11741" s="5">
        <f>'PG facts'!E76</f>
        <v>1</v>
      </c>
      <c r="H11741" s="5">
        <f t="shared" si="366"/>
        <v>2.7382141302686231</v>
      </c>
      <c r="I11741" s="5">
        <f t="shared" si="367"/>
        <v>1.6547550061168037</v>
      </c>
    </row>
    <row r="11742" spans="1:9" ht="25" customHeight="1">
      <c r="A11742" s="1"/>
      <c r="B11742" s="1">
        <v>493</v>
      </c>
      <c r="C11742" s="13" t="s">
        <v>50</v>
      </c>
      <c r="D11742" s="4">
        <v>45657</v>
      </c>
      <c r="E11742" s="4">
        <v>45679</v>
      </c>
      <c r="F11742" s="5">
        <v>0.37330111522773102</v>
      </c>
      <c r="G11742" s="5">
        <f>'PG facts'!E83</f>
        <v>2</v>
      </c>
      <c r="H11742" s="5">
        <f t="shared" si="366"/>
        <v>0.13935372263026771</v>
      </c>
      <c r="I11742" s="5">
        <f t="shared" si="367"/>
        <v>0.74660223045546203</v>
      </c>
    </row>
    <row r="11743" spans="1:9" ht="25" customHeight="1">
      <c r="A11743" s="1"/>
      <c r="B11743" s="1">
        <v>493</v>
      </c>
      <c r="C11743" s="13" t="s">
        <v>50</v>
      </c>
      <c r="D11743" s="4">
        <v>45747</v>
      </c>
      <c r="E11743" s="4">
        <v>45771</v>
      </c>
      <c r="F11743" s="5">
        <v>0.34106845677743802</v>
      </c>
      <c r="G11743" s="5">
        <f>'PG facts'!E90</f>
        <v>3</v>
      </c>
      <c r="H11743" s="5">
        <f t="shared" si="366"/>
        <v>0.11632769220854311</v>
      </c>
      <c r="I11743" s="5">
        <f t="shared" si="367"/>
        <v>1.0232053703323141</v>
      </c>
    </row>
    <row r="11744" spans="1:9" ht="25" customHeight="1">
      <c r="A11744" s="1"/>
      <c r="B11744" s="1">
        <v>493</v>
      </c>
      <c r="C11744" s="13" t="s">
        <v>50</v>
      </c>
      <c r="D11744" s="4">
        <v>45838</v>
      </c>
      <c r="E11744" s="4">
        <v>45867</v>
      </c>
      <c r="F11744" s="5">
        <v>0.23594619830289432</v>
      </c>
      <c r="G11744" s="5">
        <f>'PG facts'!E97</f>
        <v>1</v>
      </c>
      <c r="H11744" s="5">
        <f t="shared" si="366"/>
        <v>5.5670608493588729E-2</v>
      </c>
      <c r="I11744" s="5">
        <f t="shared" si="367"/>
        <v>0.23594619830289432</v>
      </c>
    </row>
    <row r="11745" spans="1:9" ht="25" customHeight="1">
      <c r="A11745" s="1"/>
      <c r="B11745" s="1">
        <v>493</v>
      </c>
      <c r="C11745" s="13" t="s">
        <v>50</v>
      </c>
      <c r="D11745" s="4">
        <v>45930</v>
      </c>
      <c r="E11745" s="4">
        <v>45954</v>
      </c>
      <c r="F11745" s="5">
        <v>0.50578250048436413</v>
      </c>
      <c r="G11745" s="5">
        <f>'PG facts'!E104</f>
        <v>2</v>
      </c>
      <c r="H11745" s="5">
        <f t="shared" si="366"/>
        <v>0.25581593779621581</v>
      </c>
      <c r="I11745" s="5">
        <f t="shared" si="367"/>
        <v>1.0115650009687283</v>
      </c>
    </row>
    <row r="11746" spans="1:9" ht="25" customHeight="1">
      <c r="A11746" s="1"/>
      <c r="B11746" s="1">
        <v>493</v>
      </c>
      <c r="C11746" s="13" t="s">
        <v>50</v>
      </c>
      <c r="D11746" s="4">
        <v>46022</v>
      </c>
      <c r="E11746" s="4">
        <v>46045</v>
      </c>
      <c r="F11746" s="5">
        <v>1.0082264270475205</v>
      </c>
      <c r="G11746" s="5">
        <f>'PG facts'!E111</f>
        <v>2</v>
      </c>
      <c r="H11746" s="5">
        <f t="shared" si="366"/>
        <v>1.0165205281970093</v>
      </c>
      <c r="I11746" s="5">
        <f t="shared" si="367"/>
        <v>2.016452854095041</v>
      </c>
    </row>
    <row r="11747" spans="1:9" ht="25" customHeight="1">
      <c r="A11747" s="1"/>
      <c r="B11747" s="1">
        <v>494</v>
      </c>
      <c r="C11747" s="13" t="s">
        <v>47</v>
      </c>
      <c r="D11747" s="4">
        <v>44651</v>
      </c>
      <c r="E11747" s="4">
        <v>44671</v>
      </c>
      <c r="F11747" s="5">
        <v>1.0280001916822323</v>
      </c>
      <c r="G11747" s="5">
        <f>'PG facts'!E7</f>
        <v>6</v>
      </c>
      <c r="H11747" s="5">
        <f t="shared" si="366"/>
        <v>1.0567843940987065</v>
      </c>
      <c r="I11747" s="5">
        <f t="shared" si="367"/>
        <v>6.168001150093394</v>
      </c>
    </row>
    <row r="11748" spans="1:9" ht="25" customHeight="1">
      <c r="A11748" s="1"/>
      <c r="B11748" s="1">
        <v>494</v>
      </c>
      <c r="C11748" s="13" t="s">
        <v>47</v>
      </c>
      <c r="D11748" s="4">
        <v>44742</v>
      </c>
      <c r="E11748" s="4">
        <v>44771</v>
      </c>
      <c r="F11748" s="5">
        <v>2.9122729416084958</v>
      </c>
      <c r="G11748" s="5">
        <f>'PG facts'!E14</f>
        <v>6</v>
      </c>
      <c r="H11748" s="5">
        <f t="shared" si="366"/>
        <v>8.4813336864250015</v>
      </c>
      <c r="I11748" s="5">
        <f t="shared" si="367"/>
        <v>17.473637649650975</v>
      </c>
    </row>
    <row r="11749" spans="1:9" ht="25" customHeight="1">
      <c r="A11749" s="1"/>
      <c r="B11749" s="1">
        <v>494</v>
      </c>
      <c r="C11749" s="13" t="s">
        <v>47</v>
      </c>
      <c r="D11749" s="4">
        <v>44834</v>
      </c>
      <c r="E11749" s="4">
        <v>44853</v>
      </c>
      <c r="F11749" s="5">
        <v>5.8502773415310516</v>
      </c>
      <c r="G11749" s="5">
        <f>'PG facts'!E21</f>
        <v>8</v>
      </c>
      <c r="H11749" s="5">
        <f t="shared" si="366"/>
        <v>34.225744972831627</v>
      </c>
      <c r="I11749" s="5">
        <f t="shared" si="367"/>
        <v>46.802218732248413</v>
      </c>
    </row>
    <row r="11750" spans="1:9" ht="25" customHeight="1">
      <c r="A11750" s="1"/>
      <c r="B11750" s="1">
        <v>494</v>
      </c>
      <c r="C11750" s="13" t="s">
        <v>47</v>
      </c>
      <c r="D11750" s="4">
        <v>44926</v>
      </c>
      <c r="E11750" s="4">
        <v>44945</v>
      </c>
      <c r="F11750" s="5">
        <v>7.2560334575520802</v>
      </c>
      <c r="G11750" s="5">
        <f>'PG facts'!E28</f>
        <v>11</v>
      </c>
      <c r="H11750" s="5">
        <f t="shared" si="366"/>
        <v>52.650021537115194</v>
      </c>
      <c r="I11750" s="5">
        <f t="shared" si="367"/>
        <v>79.816368033072877</v>
      </c>
    </row>
    <row r="11751" spans="1:9" ht="25" customHeight="1">
      <c r="A11751" s="1"/>
      <c r="B11751" s="1">
        <v>494</v>
      </c>
      <c r="C11751" s="13" t="s">
        <v>47</v>
      </c>
      <c r="D11751" s="4">
        <v>45016</v>
      </c>
      <c r="E11751" s="4">
        <v>45037</v>
      </c>
      <c r="F11751" s="5">
        <v>6.7723940234483804</v>
      </c>
      <c r="G11751" s="5">
        <f>'PG facts'!E35</f>
        <v>10</v>
      </c>
      <c r="H11751" s="5">
        <f t="shared" si="366"/>
        <v>45.865320808839343</v>
      </c>
      <c r="I11751" s="5">
        <f t="shared" si="367"/>
        <v>67.723940234483806</v>
      </c>
    </row>
    <row r="11752" spans="1:9" ht="25" customHeight="1">
      <c r="A11752" s="1"/>
      <c r="B11752" s="1">
        <v>494</v>
      </c>
      <c r="C11752" s="13" t="s">
        <v>47</v>
      </c>
      <c r="D11752" s="4">
        <v>45107</v>
      </c>
      <c r="E11752" s="4">
        <v>45135</v>
      </c>
      <c r="F11752" s="5">
        <v>7.0582272321790596</v>
      </c>
      <c r="G11752" s="5">
        <f>'PG facts'!E42</f>
        <v>9</v>
      </c>
      <c r="H11752" s="5">
        <f t="shared" si="366"/>
        <v>49.818571661074067</v>
      </c>
      <c r="I11752" s="5">
        <f t="shared" si="367"/>
        <v>63.524045089611533</v>
      </c>
    </row>
    <row r="11753" spans="1:9" ht="25" customHeight="1">
      <c r="A11753" s="1"/>
      <c r="B11753" s="1">
        <v>494</v>
      </c>
      <c r="C11753" s="13" t="s">
        <v>47</v>
      </c>
      <c r="D11753" s="4">
        <v>45199</v>
      </c>
      <c r="E11753" s="4">
        <v>45217</v>
      </c>
      <c r="F11753" s="5">
        <v>5.4935927157217845</v>
      </c>
      <c r="G11753" s="5">
        <f>'PG facts'!E49</f>
        <v>9</v>
      </c>
      <c r="H11753" s="5">
        <f t="shared" si="366"/>
        <v>30.179560926231453</v>
      </c>
      <c r="I11753" s="5">
        <f t="shared" si="367"/>
        <v>49.442334441496058</v>
      </c>
    </row>
    <row r="11754" spans="1:9" ht="25" customHeight="1">
      <c r="A11754" s="1"/>
      <c r="B11754" s="1">
        <v>494</v>
      </c>
      <c r="C11754" s="13" t="s">
        <v>47</v>
      </c>
      <c r="D11754" s="4">
        <v>45291</v>
      </c>
      <c r="E11754" s="4">
        <v>45314</v>
      </c>
      <c r="F11754" s="5">
        <v>4.2122165191533556</v>
      </c>
      <c r="G11754" s="5">
        <f>'PG facts'!E56</f>
        <v>7</v>
      </c>
      <c r="H11754" s="5">
        <f t="shared" si="366"/>
        <v>17.742768004228413</v>
      </c>
      <c r="I11754" s="5">
        <f t="shared" si="367"/>
        <v>29.48551563407349</v>
      </c>
    </row>
    <row r="11755" spans="1:9" ht="25" customHeight="1">
      <c r="A11755" s="1"/>
      <c r="B11755" s="1">
        <v>494</v>
      </c>
      <c r="C11755" s="13" t="s">
        <v>47</v>
      </c>
      <c r="D11755" s="4">
        <v>45382</v>
      </c>
      <c r="E11755" s="4">
        <v>45401</v>
      </c>
      <c r="F11755" s="5">
        <v>3.636809635836169</v>
      </c>
      <c r="G11755" s="5">
        <f>'PG facts'!E63</f>
        <v>10</v>
      </c>
      <c r="H11755" s="5">
        <f t="shared" si="366"/>
        <v>13.226384327310809</v>
      </c>
      <c r="I11755" s="5">
        <f t="shared" si="367"/>
        <v>36.36809635836169</v>
      </c>
    </row>
    <row r="11756" spans="1:9" ht="25" customHeight="1">
      <c r="A11756" s="1"/>
      <c r="B11756" s="1">
        <v>494</v>
      </c>
      <c r="C11756" s="13" t="s">
        <v>47</v>
      </c>
      <c r="D11756" s="4">
        <v>45473</v>
      </c>
      <c r="E11756" s="4">
        <v>45503</v>
      </c>
      <c r="F11756" s="5">
        <v>1.6547550061168037</v>
      </c>
      <c r="G11756" s="5">
        <f>'PG facts'!E70</f>
        <v>5</v>
      </c>
      <c r="H11756" s="5">
        <f t="shared" si="366"/>
        <v>2.7382141302686231</v>
      </c>
      <c r="I11756" s="5">
        <f t="shared" si="367"/>
        <v>8.2737750305840194</v>
      </c>
    </row>
    <row r="11757" spans="1:9" ht="25" customHeight="1">
      <c r="A11757" s="1"/>
      <c r="B11757" s="1">
        <v>494</v>
      </c>
      <c r="C11757" s="13" t="s">
        <v>47</v>
      </c>
      <c r="D11757" s="4">
        <v>45565</v>
      </c>
      <c r="E11757" s="4">
        <v>45583</v>
      </c>
      <c r="F11757" s="5">
        <v>0.37330111522773102</v>
      </c>
      <c r="G11757" s="5">
        <f>'PG facts'!E77</f>
        <v>1</v>
      </c>
      <c r="H11757" s="5">
        <f t="shared" si="366"/>
        <v>0.13935372263026771</v>
      </c>
      <c r="I11757" s="5">
        <f t="shared" si="367"/>
        <v>0.37330111522773102</v>
      </c>
    </row>
    <row r="11758" spans="1:9" ht="25" customHeight="1">
      <c r="A11758" s="1"/>
      <c r="B11758" s="1">
        <v>494</v>
      </c>
      <c r="C11758" s="13" t="s">
        <v>47</v>
      </c>
      <c r="D11758" s="4">
        <v>45657</v>
      </c>
      <c r="E11758" s="4">
        <v>45679</v>
      </c>
      <c r="F11758" s="5">
        <v>0.34106845677743802</v>
      </c>
      <c r="G11758" s="5">
        <f>'PG facts'!E84</f>
        <v>1</v>
      </c>
      <c r="H11758" s="5">
        <f t="shared" si="366"/>
        <v>0.11632769220854311</v>
      </c>
      <c r="I11758" s="5">
        <f t="shared" si="367"/>
        <v>0.34106845677743802</v>
      </c>
    </row>
    <row r="11759" spans="1:9" ht="25" customHeight="1">
      <c r="A11759" s="1"/>
      <c r="B11759" s="1">
        <v>494</v>
      </c>
      <c r="C11759" s="13" t="s">
        <v>47</v>
      </c>
      <c r="D11759" s="4">
        <v>45747</v>
      </c>
      <c r="E11759" s="4">
        <v>45771</v>
      </c>
      <c r="F11759" s="5">
        <v>0.23594619830289432</v>
      </c>
      <c r="G11759" s="5">
        <f>'PG facts'!E91</f>
        <v>2</v>
      </c>
      <c r="H11759" s="5">
        <f t="shared" si="366"/>
        <v>5.5670608493588729E-2</v>
      </c>
      <c r="I11759" s="5">
        <f t="shared" si="367"/>
        <v>0.47189239660578863</v>
      </c>
    </row>
    <row r="11760" spans="1:9" ht="25" customHeight="1">
      <c r="A11760" s="1"/>
      <c r="B11760" s="1">
        <v>494</v>
      </c>
      <c r="C11760" s="13" t="s">
        <v>47</v>
      </c>
      <c r="D11760" s="4">
        <v>45838</v>
      </c>
      <c r="E11760" s="4">
        <v>45867</v>
      </c>
      <c r="F11760" s="5">
        <v>0.50578250048436413</v>
      </c>
      <c r="G11760" s="5">
        <f>'PG facts'!E98</f>
        <v>4</v>
      </c>
      <c r="H11760" s="5">
        <f t="shared" si="366"/>
        <v>0.25581593779621581</v>
      </c>
      <c r="I11760" s="5">
        <f t="shared" si="367"/>
        <v>2.0231300019374565</v>
      </c>
    </row>
    <row r="11761" spans="1:9" ht="25" customHeight="1">
      <c r="A11761" s="1"/>
      <c r="B11761" s="1">
        <v>494</v>
      </c>
      <c r="C11761" s="13" t="s">
        <v>47</v>
      </c>
      <c r="D11761" s="4">
        <v>45930</v>
      </c>
      <c r="E11761" s="4">
        <v>45954</v>
      </c>
      <c r="F11761" s="5">
        <v>1.0082264270475205</v>
      </c>
      <c r="G11761" s="5">
        <f>'PG facts'!E105</f>
        <v>4</v>
      </c>
      <c r="H11761" s="5">
        <f t="shared" si="366"/>
        <v>1.0165205281970093</v>
      </c>
      <c r="I11761" s="5">
        <f t="shared" si="367"/>
        <v>4.0329057081900821</v>
      </c>
    </row>
    <row r="11762" spans="1:9" ht="25" customHeight="1">
      <c r="A11762" s="1"/>
      <c r="B11762" s="1">
        <v>494</v>
      </c>
      <c r="C11762" s="13" t="s">
        <v>50</v>
      </c>
      <c r="D11762" s="4">
        <v>44742</v>
      </c>
      <c r="E11762" s="4">
        <v>44771</v>
      </c>
      <c r="F11762" s="5">
        <v>1.0280001916822323</v>
      </c>
      <c r="G11762" s="5">
        <f>'PG facts'!E14</f>
        <v>6</v>
      </c>
      <c r="H11762" s="5">
        <f t="shared" si="366"/>
        <v>1.0567843940987065</v>
      </c>
      <c r="I11762" s="5">
        <f t="shared" si="367"/>
        <v>6.168001150093394</v>
      </c>
    </row>
    <row r="11763" spans="1:9" ht="25" customHeight="1">
      <c r="A11763" s="1"/>
      <c r="B11763" s="1">
        <v>494</v>
      </c>
      <c r="C11763" s="13" t="s">
        <v>50</v>
      </c>
      <c r="D11763" s="4">
        <v>44834</v>
      </c>
      <c r="E11763" s="4">
        <v>44853</v>
      </c>
      <c r="F11763" s="5">
        <v>2.9122729416084958</v>
      </c>
      <c r="G11763" s="5">
        <f>'PG facts'!E21</f>
        <v>8</v>
      </c>
      <c r="H11763" s="5">
        <f t="shared" si="366"/>
        <v>8.4813336864250015</v>
      </c>
      <c r="I11763" s="5">
        <f t="shared" si="367"/>
        <v>23.298183532867967</v>
      </c>
    </row>
    <row r="11764" spans="1:9" ht="25" customHeight="1">
      <c r="A11764" s="1"/>
      <c r="B11764" s="1">
        <v>494</v>
      </c>
      <c r="C11764" s="13" t="s">
        <v>50</v>
      </c>
      <c r="D11764" s="4">
        <v>44926</v>
      </c>
      <c r="E11764" s="4">
        <v>44945</v>
      </c>
      <c r="F11764" s="5">
        <v>5.8502773415310516</v>
      </c>
      <c r="G11764" s="5">
        <f>'PG facts'!E28</f>
        <v>11</v>
      </c>
      <c r="H11764" s="5">
        <f t="shared" si="366"/>
        <v>34.225744972831627</v>
      </c>
      <c r="I11764" s="5">
        <f t="shared" si="367"/>
        <v>64.353050756841569</v>
      </c>
    </row>
    <row r="11765" spans="1:9" ht="25" customHeight="1">
      <c r="A11765" s="1"/>
      <c r="B11765" s="1">
        <v>494</v>
      </c>
      <c r="C11765" s="13" t="s">
        <v>50</v>
      </c>
      <c r="D11765" s="4">
        <v>45016</v>
      </c>
      <c r="E11765" s="4">
        <v>45037</v>
      </c>
      <c r="F11765" s="5">
        <v>7.2560334575520802</v>
      </c>
      <c r="G11765" s="5">
        <f>'PG facts'!E35</f>
        <v>10</v>
      </c>
      <c r="H11765" s="5">
        <f t="shared" si="366"/>
        <v>52.650021537115194</v>
      </c>
      <c r="I11765" s="5">
        <f t="shared" si="367"/>
        <v>72.560334575520798</v>
      </c>
    </row>
    <row r="11766" spans="1:9" ht="25" customHeight="1">
      <c r="A11766" s="1"/>
      <c r="B11766" s="1">
        <v>494</v>
      </c>
      <c r="C11766" s="13" t="s">
        <v>50</v>
      </c>
      <c r="D11766" s="4">
        <v>45107</v>
      </c>
      <c r="E11766" s="4">
        <v>45135</v>
      </c>
      <c r="F11766" s="5">
        <v>6.7723940234483804</v>
      </c>
      <c r="G11766" s="5">
        <f>'PG facts'!E42</f>
        <v>9</v>
      </c>
      <c r="H11766" s="5">
        <f t="shared" si="366"/>
        <v>45.865320808839343</v>
      </c>
      <c r="I11766" s="5">
        <f t="shared" si="367"/>
        <v>60.951546211035421</v>
      </c>
    </row>
    <row r="11767" spans="1:9" ht="25" customHeight="1">
      <c r="A11767" s="1"/>
      <c r="B11767" s="1">
        <v>494</v>
      </c>
      <c r="C11767" s="13" t="s">
        <v>50</v>
      </c>
      <c r="D11767" s="4">
        <v>45199</v>
      </c>
      <c r="E11767" s="4">
        <v>45217</v>
      </c>
      <c r="F11767" s="5">
        <v>7.0582272321790596</v>
      </c>
      <c r="G11767" s="5">
        <f>'PG facts'!E49</f>
        <v>9</v>
      </c>
      <c r="H11767" s="5">
        <f t="shared" si="366"/>
        <v>49.818571661074067</v>
      </c>
      <c r="I11767" s="5">
        <f t="shared" si="367"/>
        <v>63.524045089611533</v>
      </c>
    </row>
    <row r="11768" spans="1:9" ht="25" customHeight="1">
      <c r="A11768" s="1"/>
      <c r="B11768" s="1">
        <v>494</v>
      </c>
      <c r="C11768" s="13" t="s">
        <v>50</v>
      </c>
      <c r="D11768" s="4">
        <v>45291</v>
      </c>
      <c r="E11768" s="4">
        <v>45314</v>
      </c>
      <c r="F11768" s="5">
        <v>5.4935927157217845</v>
      </c>
      <c r="G11768" s="5">
        <f>'PG facts'!E56</f>
        <v>7</v>
      </c>
      <c r="H11768" s="5">
        <f t="shared" si="366"/>
        <v>30.179560926231453</v>
      </c>
      <c r="I11768" s="5">
        <f t="shared" si="367"/>
        <v>38.455149010052494</v>
      </c>
    </row>
    <row r="11769" spans="1:9" ht="25" customHeight="1">
      <c r="A11769" s="1"/>
      <c r="B11769" s="1">
        <v>494</v>
      </c>
      <c r="C11769" s="13" t="s">
        <v>50</v>
      </c>
      <c r="D11769" s="4">
        <v>45382</v>
      </c>
      <c r="E11769" s="4">
        <v>45401</v>
      </c>
      <c r="F11769" s="5">
        <v>4.2122165191533556</v>
      </c>
      <c r="G11769" s="5">
        <f>'PG facts'!E63</f>
        <v>10</v>
      </c>
      <c r="H11769" s="5">
        <f t="shared" si="366"/>
        <v>17.742768004228413</v>
      </c>
      <c r="I11769" s="5">
        <f t="shared" si="367"/>
        <v>42.122165191533554</v>
      </c>
    </row>
    <row r="11770" spans="1:9" ht="25" customHeight="1">
      <c r="A11770" s="1"/>
      <c r="B11770" s="1">
        <v>494</v>
      </c>
      <c r="C11770" s="13" t="s">
        <v>50</v>
      </c>
      <c r="D11770" s="4">
        <v>45473</v>
      </c>
      <c r="E11770" s="4">
        <v>45503</v>
      </c>
      <c r="F11770" s="5">
        <v>3.636809635836169</v>
      </c>
      <c r="G11770" s="5">
        <f>'PG facts'!E70</f>
        <v>5</v>
      </c>
      <c r="H11770" s="5">
        <f t="shared" si="366"/>
        <v>13.226384327310809</v>
      </c>
      <c r="I11770" s="5">
        <f t="shared" si="367"/>
        <v>18.184048179180845</v>
      </c>
    </row>
    <row r="11771" spans="1:9" ht="25" customHeight="1">
      <c r="A11771" s="1"/>
      <c r="B11771" s="1">
        <v>494</v>
      </c>
      <c r="C11771" s="13" t="s">
        <v>50</v>
      </c>
      <c r="D11771" s="4">
        <v>45565</v>
      </c>
      <c r="E11771" s="4">
        <v>45583</v>
      </c>
      <c r="F11771" s="5">
        <v>1.6547550061168037</v>
      </c>
      <c r="G11771" s="5">
        <f>'PG facts'!E77</f>
        <v>1</v>
      </c>
      <c r="H11771" s="5">
        <f t="shared" si="366"/>
        <v>2.7382141302686231</v>
      </c>
      <c r="I11771" s="5">
        <f t="shared" si="367"/>
        <v>1.6547550061168037</v>
      </c>
    </row>
    <row r="11772" spans="1:9" ht="25" customHeight="1">
      <c r="A11772" s="1"/>
      <c r="B11772" s="1">
        <v>494</v>
      </c>
      <c r="C11772" s="13" t="s">
        <v>50</v>
      </c>
      <c r="D11772" s="4">
        <v>45657</v>
      </c>
      <c r="E11772" s="4">
        <v>45679</v>
      </c>
      <c r="F11772" s="5">
        <v>0.37330111522773102</v>
      </c>
      <c r="G11772" s="5">
        <f>'PG facts'!E84</f>
        <v>1</v>
      </c>
      <c r="H11772" s="5">
        <f t="shared" si="366"/>
        <v>0.13935372263026771</v>
      </c>
      <c r="I11772" s="5">
        <f t="shared" si="367"/>
        <v>0.37330111522773102</v>
      </c>
    </row>
    <row r="11773" spans="1:9" ht="25" customHeight="1">
      <c r="A11773" s="1"/>
      <c r="B11773" s="1">
        <v>494</v>
      </c>
      <c r="C11773" s="13" t="s">
        <v>50</v>
      </c>
      <c r="D11773" s="4">
        <v>45747</v>
      </c>
      <c r="E11773" s="4">
        <v>45771</v>
      </c>
      <c r="F11773" s="5">
        <v>0.34106845677743802</v>
      </c>
      <c r="G11773" s="5">
        <f>'PG facts'!E91</f>
        <v>2</v>
      </c>
      <c r="H11773" s="5">
        <f t="shared" si="366"/>
        <v>0.11632769220854311</v>
      </c>
      <c r="I11773" s="5">
        <f t="shared" si="367"/>
        <v>0.68213691355487605</v>
      </c>
    </row>
    <row r="11774" spans="1:9" ht="25" customHeight="1">
      <c r="A11774" s="1"/>
      <c r="B11774" s="1">
        <v>494</v>
      </c>
      <c r="C11774" s="13" t="s">
        <v>50</v>
      </c>
      <c r="D11774" s="4">
        <v>45838</v>
      </c>
      <c r="E11774" s="4">
        <v>45867</v>
      </c>
      <c r="F11774" s="5">
        <v>0.23594619830289432</v>
      </c>
      <c r="G11774" s="5">
        <f>'PG facts'!E98</f>
        <v>4</v>
      </c>
      <c r="H11774" s="5">
        <f t="shared" si="366"/>
        <v>5.5670608493588729E-2</v>
      </c>
      <c r="I11774" s="5">
        <f t="shared" si="367"/>
        <v>0.94378479321157727</v>
      </c>
    </row>
    <row r="11775" spans="1:9" ht="25" customHeight="1">
      <c r="A11775" s="1"/>
      <c r="B11775" s="1">
        <v>494</v>
      </c>
      <c r="C11775" s="13" t="s">
        <v>50</v>
      </c>
      <c r="D11775" s="4">
        <v>45930</v>
      </c>
      <c r="E11775" s="4">
        <v>45954</v>
      </c>
      <c r="F11775" s="5">
        <v>0.50578250048436413</v>
      </c>
      <c r="G11775" s="5">
        <f>'PG facts'!E105</f>
        <v>4</v>
      </c>
      <c r="H11775" s="5">
        <f t="shared" si="366"/>
        <v>0.25581593779621581</v>
      </c>
      <c r="I11775" s="5">
        <f t="shared" si="367"/>
        <v>2.0231300019374565</v>
      </c>
    </row>
    <row r="11776" spans="1:9" ht="25" customHeight="1">
      <c r="A11776" s="1"/>
      <c r="B11776" s="1">
        <v>494</v>
      </c>
      <c r="C11776" s="13" t="s">
        <v>50</v>
      </c>
      <c r="D11776" s="4">
        <v>46022</v>
      </c>
      <c r="E11776" s="4">
        <v>46045</v>
      </c>
      <c r="F11776" s="5">
        <v>1.0082264270475205</v>
      </c>
      <c r="G11776" s="5">
        <f>'PG facts'!E112</f>
        <v>2</v>
      </c>
      <c r="H11776" s="5">
        <f t="shared" si="366"/>
        <v>1.0165205281970093</v>
      </c>
      <c r="I11776" s="5">
        <f t="shared" si="367"/>
        <v>2.016452854095041</v>
      </c>
    </row>
    <row r="11777" spans="1:9" ht="25" customHeight="1">
      <c r="A11777" s="1"/>
      <c r="B11777" s="1">
        <v>495</v>
      </c>
      <c r="C11777" s="13" t="s">
        <v>47</v>
      </c>
      <c r="D11777" s="4">
        <v>44651</v>
      </c>
      <c r="E11777" s="4">
        <v>44671</v>
      </c>
      <c r="F11777" s="5">
        <v>1.0280001916822323</v>
      </c>
      <c r="G11777" s="5">
        <f>'PG facts'!E7</f>
        <v>6</v>
      </c>
      <c r="H11777" s="5">
        <f t="shared" si="366"/>
        <v>1.0567843940987065</v>
      </c>
      <c r="I11777" s="5">
        <f t="shared" si="367"/>
        <v>6.168001150093394</v>
      </c>
    </row>
    <row r="11778" spans="1:9" ht="25" customHeight="1">
      <c r="A11778" s="1"/>
      <c r="B11778" s="1">
        <v>495</v>
      </c>
      <c r="C11778" s="13" t="s">
        <v>47</v>
      </c>
      <c r="D11778" s="4">
        <v>44742</v>
      </c>
      <c r="E11778" s="4">
        <v>44771</v>
      </c>
      <c r="F11778" s="5">
        <v>2.9122729416084958</v>
      </c>
      <c r="G11778" s="5">
        <f>'PG facts'!E14</f>
        <v>6</v>
      </c>
      <c r="H11778" s="5">
        <f t="shared" si="366"/>
        <v>8.4813336864250015</v>
      </c>
      <c r="I11778" s="5">
        <f t="shared" si="367"/>
        <v>17.473637649650975</v>
      </c>
    </row>
    <row r="11779" spans="1:9" ht="25" customHeight="1">
      <c r="A11779" s="1"/>
      <c r="B11779" s="1">
        <v>495</v>
      </c>
      <c r="C11779" s="13" t="s">
        <v>47</v>
      </c>
      <c r="D11779" s="4">
        <v>44834</v>
      </c>
      <c r="E11779" s="4">
        <v>44853</v>
      </c>
      <c r="F11779" s="5">
        <v>5.8502773415310516</v>
      </c>
      <c r="G11779" s="5">
        <f>'PG facts'!E21</f>
        <v>8</v>
      </c>
      <c r="H11779" s="5">
        <f t="shared" si="366"/>
        <v>34.225744972831627</v>
      </c>
      <c r="I11779" s="5">
        <f t="shared" si="367"/>
        <v>46.802218732248413</v>
      </c>
    </row>
    <row r="11780" spans="1:9" ht="25" customHeight="1">
      <c r="A11780" s="1"/>
      <c r="B11780" s="1">
        <v>495</v>
      </c>
      <c r="C11780" s="13" t="s">
        <v>47</v>
      </c>
      <c r="D11780" s="4">
        <v>44926</v>
      </c>
      <c r="E11780" s="4">
        <v>44945</v>
      </c>
      <c r="F11780" s="5">
        <v>7.2560334575520802</v>
      </c>
      <c r="G11780" s="5">
        <f>'PG facts'!E28</f>
        <v>11</v>
      </c>
      <c r="H11780" s="5">
        <f t="shared" si="366"/>
        <v>52.650021537115194</v>
      </c>
      <c r="I11780" s="5">
        <f t="shared" si="367"/>
        <v>79.816368033072877</v>
      </c>
    </row>
    <row r="11781" spans="1:9" ht="25" customHeight="1">
      <c r="A11781" s="1"/>
      <c r="B11781" s="1">
        <v>495</v>
      </c>
      <c r="C11781" s="13" t="s">
        <v>47</v>
      </c>
      <c r="D11781" s="4">
        <v>45016</v>
      </c>
      <c r="E11781" s="4">
        <v>45037</v>
      </c>
      <c r="F11781" s="5">
        <v>6.7723940234483804</v>
      </c>
      <c r="G11781" s="5">
        <f>'PG facts'!E35</f>
        <v>10</v>
      </c>
      <c r="H11781" s="5">
        <f t="shared" si="366"/>
        <v>45.865320808839343</v>
      </c>
      <c r="I11781" s="5">
        <f t="shared" si="367"/>
        <v>67.723940234483806</v>
      </c>
    </row>
    <row r="11782" spans="1:9" ht="25" customHeight="1">
      <c r="A11782" s="1"/>
      <c r="B11782" s="1">
        <v>495</v>
      </c>
      <c r="C11782" s="13" t="s">
        <v>47</v>
      </c>
      <c r="D11782" s="4">
        <v>45107</v>
      </c>
      <c r="E11782" s="4">
        <v>45135</v>
      </c>
      <c r="F11782" s="5">
        <v>7.0582272321790596</v>
      </c>
      <c r="G11782" s="5">
        <f>'PG facts'!E42</f>
        <v>9</v>
      </c>
      <c r="H11782" s="5">
        <f t="shared" ref="H11782:H11845" si="368">F11782^2</f>
        <v>49.818571661074067</v>
      </c>
      <c r="I11782" s="5">
        <f t="shared" ref="I11782:I11845" si="369">F11782*G11782</f>
        <v>63.524045089611533</v>
      </c>
    </row>
    <row r="11783" spans="1:9" ht="25" customHeight="1">
      <c r="A11783" s="1"/>
      <c r="B11783" s="1">
        <v>495</v>
      </c>
      <c r="C11783" s="13" t="s">
        <v>47</v>
      </c>
      <c r="D11783" s="4">
        <v>45199</v>
      </c>
      <c r="E11783" s="4">
        <v>45217</v>
      </c>
      <c r="F11783" s="5">
        <v>5.4935927157217845</v>
      </c>
      <c r="G11783" s="5">
        <f>'PG facts'!E49</f>
        <v>9</v>
      </c>
      <c r="H11783" s="5">
        <f t="shared" si="368"/>
        <v>30.179560926231453</v>
      </c>
      <c r="I11783" s="5">
        <f t="shared" si="369"/>
        <v>49.442334441496058</v>
      </c>
    </row>
    <row r="11784" spans="1:9" ht="25" customHeight="1">
      <c r="A11784" s="1"/>
      <c r="B11784" s="1">
        <v>495</v>
      </c>
      <c r="C11784" s="13" t="s">
        <v>47</v>
      </c>
      <c r="D11784" s="4">
        <v>45291</v>
      </c>
      <c r="E11784" s="4">
        <v>45314</v>
      </c>
      <c r="F11784" s="5">
        <v>4.2122165191533556</v>
      </c>
      <c r="G11784" s="5">
        <f>'PG facts'!E56</f>
        <v>7</v>
      </c>
      <c r="H11784" s="5">
        <f t="shared" si="368"/>
        <v>17.742768004228413</v>
      </c>
      <c r="I11784" s="5">
        <f t="shared" si="369"/>
        <v>29.48551563407349</v>
      </c>
    </row>
    <row r="11785" spans="1:9" ht="25" customHeight="1">
      <c r="A11785" s="1"/>
      <c r="B11785" s="1">
        <v>495</v>
      </c>
      <c r="C11785" s="13" t="s">
        <v>47</v>
      </c>
      <c r="D11785" s="4">
        <v>45382</v>
      </c>
      <c r="E11785" s="4">
        <v>45401</v>
      </c>
      <c r="F11785" s="5">
        <v>3.636809635836169</v>
      </c>
      <c r="G11785" s="5">
        <f>'PG facts'!E63</f>
        <v>10</v>
      </c>
      <c r="H11785" s="5">
        <f t="shared" si="368"/>
        <v>13.226384327310809</v>
      </c>
      <c r="I11785" s="5">
        <f t="shared" si="369"/>
        <v>36.36809635836169</v>
      </c>
    </row>
    <row r="11786" spans="1:9" ht="25" customHeight="1">
      <c r="A11786" s="1"/>
      <c r="B11786" s="1">
        <v>495</v>
      </c>
      <c r="C11786" s="13" t="s">
        <v>47</v>
      </c>
      <c r="D11786" s="4">
        <v>45473</v>
      </c>
      <c r="E11786" s="4">
        <v>45503</v>
      </c>
      <c r="F11786" s="5">
        <v>1.6547550061168037</v>
      </c>
      <c r="G11786" s="5">
        <f>'PG facts'!E70</f>
        <v>5</v>
      </c>
      <c r="H11786" s="5">
        <f t="shared" si="368"/>
        <v>2.7382141302686231</v>
      </c>
      <c r="I11786" s="5">
        <f t="shared" si="369"/>
        <v>8.2737750305840194</v>
      </c>
    </row>
    <row r="11787" spans="1:9" ht="25" customHeight="1">
      <c r="A11787" s="1"/>
      <c r="B11787" s="1">
        <v>495</v>
      </c>
      <c r="C11787" s="13" t="s">
        <v>47</v>
      </c>
      <c r="D11787" s="4">
        <v>45565</v>
      </c>
      <c r="E11787" s="4">
        <v>45583</v>
      </c>
      <c r="F11787" s="5">
        <v>0.37330111522773102</v>
      </c>
      <c r="G11787" s="5">
        <f>'PG facts'!E77</f>
        <v>1</v>
      </c>
      <c r="H11787" s="5">
        <f t="shared" si="368"/>
        <v>0.13935372263026771</v>
      </c>
      <c r="I11787" s="5">
        <f t="shared" si="369"/>
        <v>0.37330111522773102</v>
      </c>
    </row>
    <row r="11788" spans="1:9" ht="25" customHeight="1">
      <c r="A11788" s="1"/>
      <c r="B11788" s="1">
        <v>495</v>
      </c>
      <c r="C11788" s="13" t="s">
        <v>47</v>
      </c>
      <c r="D11788" s="4">
        <v>45657</v>
      </c>
      <c r="E11788" s="4">
        <v>45679</v>
      </c>
      <c r="F11788" s="5">
        <v>0.34106845677743802</v>
      </c>
      <c r="G11788" s="5">
        <f>'PG facts'!E84</f>
        <v>1</v>
      </c>
      <c r="H11788" s="5">
        <f t="shared" si="368"/>
        <v>0.11632769220854311</v>
      </c>
      <c r="I11788" s="5">
        <f t="shared" si="369"/>
        <v>0.34106845677743802</v>
      </c>
    </row>
    <row r="11789" spans="1:9" ht="25" customHeight="1">
      <c r="A11789" s="1"/>
      <c r="B11789" s="1">
        <v>495</v>
      </c>
      <c r="C11789" s="13" t="s">
        <v>47</v>
      </c>
      <c r="D11789" s="4">
        <v>45747</v>
      </c>
      <c r="E11789" s="4">
        <v>45771</v>
      </c>
      <c r="F11789" s="5">
        <v>0.23594619830289432</v>
      </c>
      <c r="G11789" s="5">
        <f>'PG facts'!E91</f>
        <v>2</v>
      </c>
      <c r="H11789" s="5">
        <f t="shared" si="368"/>
        <v>5.5670608493588729E-2</v>
      </c>
      <c r="I11789" s="5">
        <f t="shared" si="369"/>
        <v>0.47189239660578863</v>
      </c>
    </row>
    <row r="11790" spans="1:9" ht="25" customHeight="1">
      <c r="A11790" s="1"/>
      <c r="B11790" s="1">
        <v>495</v>
      </c>
      <c r="C11790" s="13" t="s">
        <v>47</v>
      </c>
      <c r="D11790" s="4">
        <v>45838</v>
      </c>
      <c r="E11790" s="4">
        <v>45867</v>
      </c>
      <c r="F11790" s="5">
        <v>0.50578250048436413</v>
      </c>
      <c r="G11790" s="5">
        <f>'PG facts'!E98</f>
        <v>4</v>
      </c>
      <c r="H11790" s="5">
        <f t="shared" si="368"/>
        <v>0.25581593779621581</v>
      </c>
      <c r="I11790" s="5">
        <f t="shared" si="369"/>
        <v>2.0231300019374565</v>
      </c>
    </row>
    <row r="11791" spans="1:9" ht="25" customHeight="1">
      <c r="A11791" s="1"/>
      <c r="B11791" s="1">
        <v>495</v>
      </c>
      <c r="C11791" s="13" t="s">
        <v>47</v>
      </c>
      <c r="D11791" s="4">
        <v>45930</v>
      </c>
      <c r="E11791" s="4">
        <v>45954</v>
      </c>
      <c r="F11791" s="5">
        <v>1.0082264270475205</v>
      </c>
      <c r="G11791" s="5">
        <f>'PG facts'!E105</f>
        <v>4</v>
      </c>
      <c r="H11791" s="5">
        <f t="shared" si="368"/>
        <v>1.0165205281970093</v>
      </c>
      <c r="I11791" s="5">
        <f t="shared" si="369"/>
        <v>4.0329057081900821</v>
      </c>
    </row>
    <row r="11792" spans="1:9" ht="25" customHeight="1">
      <c r="A11792" s="1"/>
      <c r="B11792" s="1">
        <v>495</v>
      </c>
      <c r="C11792" s="13" t="s">
        <v>50</v>
      </c>
      <c r="D11792" s="4">
        <v>44742</v>
      </c>
      <c r="E11792" s="4">
        <v>44771</v>
      </c>
      <c r="F11792" s="5">
        <v>1.0280001916822323</v>
      </c>
      <c r="G11792" s="5">
        <f>'PG facts'!E14</f>
        <v>6</v>
      </c>
      <c r="H11792" s="5">
        <f t="shared" si="368"/>
        <v>1.0567843940987065</v>
      </c>
      <c r="I11792" s="5">
        <f t="shared" si="369"/>
        <v>6.168001150093394</v>
      </c>
    </row>
    <row r="11793" spans="1:9" ht="25" customHeight="1">
      <c r="A11793" s="1"/>
      <c r="B11793" s="1">
        <v>495</v>
      </c>
      <c r="C11793" s="13" t="s">
        <v>50</v>
      </c>
      <c r="D11793" s="4">
        <v>44834</v>
      </c>
      <c r="E11793" s="4">
        <v>44853</v>
      </c>
      <c r="F11793" s="5">
        <v>2.9122729416084958</v>
      </c>
      <c r="G11793" s="5">
        <f>'PG facts'!E21</f>
        <v>8</v>
      </c>
      <c r="H11793" s="5">
        <f t="shared" si="368"/>
        <v>8.4813336864250015</v>
      </c>
      <c r="I11793" s="5">
        <f t="shared" si="369"/>
        <v>23.298183532867967</v>
      </c>
    </row>
    <row r="11794" spans="1:9" ht="25" customHeight="1">
      <c r="A11794" s="1"/>
      <c r="B11794" s="1">
        <v>495</v>
      </c>
      <c r="C11794" s="13" t="s">
        <v>50</v>
      </c>
      <c r="D11794" s="4">
        <v>44926</v>
      </c>
      <c r="E11794" s="4">
        <v>44945</v>
      </c>
      <c r="F11794" s="5">
        <v>5.8502773415310516</v>
      </c>
      <c r="G11794" s="5">
        <f>'PG facts'!E28</f>
        <v>11</v>
      </c>
      <c r="H11794" s="5">
        <f t="shared" si="368"/>
        <v>34.225744972831627</v>
      </c>
      <c r="I11794" s="5">
        <f t="shared" si="369"/>
        <v>64.353050756841569</v>
      </c>
    </row>
    <row r="11795" spans="1:9" ht="25" customHeight="1">
      <c r="A11795" s="1"/>
      <c r="B11795" s="1">
        <v>495</v>
      </c>
      <c r="C11795" s="13" t="s">
        <v>50</v>
      </c>
      <c r="D11795" s="4">
        <v>45016</v>
      </c>
      <c r="E11795" s="4">
        <v>45037</v>
      </c>
      <c r="F11795" s="5">
        <v>7.2560334575520802</v>
      </c>
      <c r="G11795" s="5">
        <f>'PG facts'!E35</f>
        <v>10</v>
      </c>
      <c r="H11795" s="5">
        <f t="shared" si="368"/>
        <v>52.650021537115194</v>
      </c>
      <c r="I11795" s="5">
        <f t="shared" si="369"/>
        <v>72.560334575520798</v>
      </c>
    </row>
    <row r="11796" spans="1:9" ht="25" customHeight="1">
      <c r="A11796" s="1"/>
      <c r="B11796" s="1">
        <v>495</v>
      </c>
      <c r="C11796" s="13" t="s">
        <v>50</v>
      </c>
      <c r="D11796" s="4">
        <v>45107</v>
      </c>
      <c r="E11796" s="4">
        <v>45135</v>
      </c>
      <c r="F11796" s="5">
        <v>6.7723940234483804</v>
      </c>
      <c r="G11796" s="5">
        <f>'PG facts'!E42</f>
        <v>9</v>
      </c>
      <c r="H11796" s="5">
        <f t="shared" si="368"/>
        <v>45.865320808839343</v>
      </c>
      <c r="I11796" s="5">
        <f t="shared" si="369"/>
        <v>60.951546211035421</v>
      </c>
    </row>
    <row r="11797" spans="1:9" ht="25" customHeight="1">
      <c r="A11797" s="1"/>
      <c r="B11797" s="1">
        <v>495</v>
      </c>
      <c r="C11797" s="13" t="s">
        <v>50</v>
      </c>
      <c r="D11797" s="4">
        <v>45199</v>
      </c>
      <c r="E11797" s="4">
        <v>45217</v>
      </c>
      <c r="F11797" s="5">
        <v>7.0582272321790596</v>
      </c>
      <c r="G11797" s="5">
        <f>'PG facts'!E49</f>
        <v>9</v>
      </c>
      <c r="H11797" s="5">
        <f t="shared" si="368"/>
        <v>49.818571661074067</v>
      </c>
      <c r="I11797" s="5">
        <f t="shared" si="369"/>
        <v>63.524045089611533</v>
      </c>
    </row>
    <row r="11798" spans="1:9" ht="25" customHeight="1">
      <c r="A11798" s="1"/>
      <c r="B11798" s="1">
        <v>495</v>
      </c>
      <c r="C11798" s="13" t="s">
        <v>50</v>
      </c>
      <c r="D11798" s="4">
        <v>45291</v>
      </c>
      <c r="E11798" s="4">
        <v>45314</v>
      </c>
      <c r="F11798" s="5">
        <v>5.4935927157217845</v>
      </c>
      <c r="G11798" s="5">
        <f>'PG facts'!E56</f>
        <v>7</v>
      </c>
      <c r="H11798" s="5">
        <f t="shared" si="368"/>
        <v>30.179560926231453</v>
      </c>
      <c r="I11798" s="5">
        <f t="shared" si="369"/>
        <v>38.455149010052494</v>
      </c>
    </row>
    <row r="11799" spans="1:9" ht="25" customHeight="1">
      <c r="A11799" s="1"/>
      <c r="B11799" s="1">
        <v>495</v>
      </c>
      <c r="C11799" s="13" t="s">
        <v>50</v>
      </c>
      <c r="D11799" s="4">
        <v>45382</v>
      </c>
      <c r="E11799" s="4">
        <v>45401</v>
      </c>
      <c r="F11799" s="5">
        <v>4.2122165191533556</v>
      </c>
      <c r="G11799" s="5">
        <f>'PG facts'!E63</f>
        <v>10</v>
      </c>
      <c r="H11799" s="5">
        <f t="shared" si="368"/>
        <v>17.742768004228413</v>
      </c>
      <c r="I11799" s="5">
        <f t="shared" si="369"/>
        <v>42.122165191533554</v>
      </c>
    </row>
    <row r="11800" spans="1:9" ht="25" customHeight="1">
      <c r="A11800" s="1"/>
      <c r="B11800" s="1">
        <v>495</v>
      </c>
      <c r="C11800" s="13" t="s">
        <v>50</v>
      </c>
      <c r="D11800" s="4">
        <v>45473</v>
      </c>
      <c r="E11800" s="4">
        <v>45503</v>
      </c>
      <c r="F11800" s="5">
        <v>3.636809635836169</v>
      </c>
      <c r="G11800" s="5">
        <f>'PG facts'!E70</f>
        <v>5</v>
      </c>
      <c r="H11800" s="5">
        <f t="shared" si="368"/>
        <v>13.226384327310809</v>
      </c>
      <c r="I11800" s="5">
        <f t="shared" si="369"/>
        <v>18.184048179180845</v>
      </c>
    </row>
    <row r="11801" spans="1:9" ht="25" customHeight="1">
      <c r="A11801" s="1"/>
      <c r="B11801" s="1">
        <v>495</v>
      </c>
      <c r="C11801" s="13" t="s">
        <v>50</v>
      </c>
      <c r="D11801" s="4">
        <v>45565</v>
      </c>
      <c r="E11801" s="4">
        <v>45583</v>
      </c>
      <c r="F11801" s="5">
        <v>1.6547550061168037</v>
      </c>
      <c r="G11801" s="5">
        <f>'PG facts'!E77</f>
        <v>1</v>
      </c>
      <c r="H11801" s="5">
        <f t="shared" si="368"/>
        <v>2.7382141302686231</v>
      </c>
      <c r="I11801" s="5">
        <f t="shared" si="369"/>
        <v>1.6547550061168037</v>
      </c>
    </row>
    <row r="11802" spans="1:9" ht="25" customHeight="1">
      <c r="A11802" s="1"/>
      <c r="B11802" s="1">
        <v>495</v>
      </c>
      <c r="C11802" s="13" t="s">
        <v>50</v>
      </c>
      <c r="D11802" s="4">
        <v>45657</v>
      </c>
      <c r="E11802" s="4">
        <v>45679</v>
      </c>
      <c r="F11802" s="5">
        <v>0.37330111522773102</v>
      </c>
      <c r="G11802" s="5">
        <f>'PG facts'!E84</f>
        <v>1</v>
      </c>
      <c r="H11802" s="5">
        <f t="shared" si="368"/>
        <v>0.13935372263026771</v>
      </c>
      <c r="I11802" s="5">
        <f t="shared" si="369"/>
        <v>0.37330111522773102</v>
      </c>
    </row>
    <row r="11803" spans="1:9" ht="25" customHeight="1">
      <c r="A11803" s="1"/>
      <c r="B11803" s="1">
        <v>495</v>
      </c>
      <c r="C11803" s="13" t="s">
        <v>50</v>
      </c>
      <c r="D11803" s="4">
        <v>45747</v>
      </c>
      <c r="E11803" s="4">
        <v>45771</v>
      </c>
      <c r="F11803" s="5">
        <v>0.34106845677743802</v>
      </c>
      <c r="G11803" s="5">
        <f>'PG facts'!E91</f>
        <v>2</v>
      </c>
      <c r="H11803" s="5">
        <f t="shared" si="368"/>
        <v>0.11632769220854311</v>
      </c>
      <c r="I11803" s="5">
        <f t="shared" si="369"/>
        <v>0.68213691355487605</v>
      </c>
    </row>
    <row r="11804" spans="1:9" ht="25" customHeight="1">
      <c r="A11804" s="1"/>
      <c r="B11804" s="1">
        <v>495</v>
      </c>
      <c r="C11804" s="13" t="s">
        <v>50</v>
      </c>
      <c r="D11804" s="4">
        <v>45838</v>
      </c>
      <c r="E11804" s="4">
        <v>45867</v>
      </c>
      <c r="F11804" s="5">
        <v>0.23594619830289432</v>
      </c>
      <c r="G11804" s="5">
        <f>'PG facts'!E98</f>
        <v>4</v>
      </c>
      <c r="H11804" s="5">
        <f t="shared" si="368"/>
        <v>5.5670608493588729E-2</v>
      </c>
      <c r="I11804" s="5">
        <f t="shared" si="369"/>
        <v>0.94378479321157727</v>
      </c>
    </row>
    <row r="11805" spans="1:9" ht="25" customHeight="1">
      <c r="A11805" s="1"/>
      <c r="B11805" s="1">
        <v>495</v>
      </c>
      <c r="C11805" s="13" t="s">
        <v>50</v>
      </c>
      <c r="D11805" s="4">
        <v>45930</v>
      </c>
      <c r="E11805" s="4">
        <v>45954</v>
      </c>
      <c r="F11805" s="5">
        <v>0.50578250048436413</v>
      </c>
      <c r="G11805" s="5">
        <f>'PG facts'!E105</f>
        <v>4</v>
      </c>
      <c r="H11805" s="5">
        <f t="shared" si="368"/>
        <v>0.25581593779621581</v>
      </c>
      <c r="I11805" s="5">
        <f t="shared" si="369"/>
        <v>2.0231300019374565</v>
      </c>
    </row>
    <row r="11806" spans="1:9" ht="25" customHeight="1">
      <c r="A11806" s="1"/>
      <c r="B11806" s="1">
        <v>495</v>
      </c>
      <c r="C11806" s="13" t="s">
        <v>50</v>
      </c>
      <c r="D11806" s="4">
        <v>46022</v>
      </c>
      <c r="E11806" s="4">
        <v>46045</v>
      </c>
      <c r="F11806" s="5">
        <v>1.0082264270475205</v>
      </c>
      <c r="G11806" s="5">
        <f>'PG facts'!E112</f>
        <v>2</v>
      </c>
      <c r="H11806" s="5">
        <f t="shared" si="368"/>
        <v>1.0165205281970093</v>
      </c>
      <c r="I11806" s="5">
        <f t="shared" si="369"/>
        <v>2.016452854095041</v>
      </c>
    </row>
    <row r="11807" spans="1:9" ht="25" customHeight="1">
      <c r="A11807" s="1"/>
      <c r="B11807" s="1">
        <v>496</v>
      </c>
      <c r="C11807" s="13" t="s">
        <v>47</v>
      </c>
      <c r="D11807" s="4">
        <v>44651</v>
      </c>
      <c r="E11807" s="4">
        <v>44671</v>
      </c>
      <c r="F11807" s="5">
        <v>1.0280001916822323</v>
      </c>
      <c r="G11807" s="5">
        <f>'PG facts'!E7</f>
        <v>6</v>
      </c>
      <c r="H11807" s="5">
        <f t="shared" si="368"/>
        <v>1.0567843940987065</v>
      </c>
      <c r="I11807" s="5">
        <f t="shared" si="369"/>
        <v>6.168001150093394</v>
      </c>
    </row>
    <row r="11808" spans="1:9" ht="25" customHeight="1">
      <c r="A11808" s="1"/>
      <c r="B11808" s="1">
        <v>496</v>
      </c>
      <c r="C11808" s="13" t="s">
        <v>47</v>
      </c>
      <c r="D11808" s="4">
        <v>44742</v>
      </c>
      <c r="E11808" s="4">
        <v>44771</v>
      </c>
      <c r="F11808" s="5">
        <v>2.9122729416084958</v>
      </c>
      <c r="G11808" s="5">
        <f>'PG facts'!E14</f>
        <v>6</v>
      </c>
      <c r="H11808" s="5">
        <f t="shared" si="368"/>
        <v>8.4813336864250015</v>
      </c>
      <c r="I11808" s="5">
        <f t="shared" si="369"/>
        <v>17.473637649650975</v>
      </c>
    </row>
    <row r="11809" spans="1:9" ht="25" customHeight="1">
      <c r="A11809" s="1"/>
      <c r="B11809" s="1">
        <v>496</v>
      </c>
      <c r="C11809" s="13" t="s">
        <v>47</v>
      </c>
      <c r="D11809" s="4">
        <v>44834</v>
      </c>
      <c r="E11809" s="4">
        <v>44853</v>
      </c>
      <c r="F11809" s="5">
        <v>5.8502773415310516</v>
      </c>
      <c r="G11809" s="5">
        <f>'PG facts'!E21</f>
        <v>8</v>
      </c>
      <c r="H11809" s="5">
        <f t="shared" si="368"/>
        <v>34.225744972831627</v>
      </c>
      <c r="I11809" s="5">
        <f t="shared" si="369"/>
        <v>46.802218732248413</v>
      </c>
    </row>
    <row r="11810" spans="1:9" ht="25" customHeight="1">
      <c r="A11810" s="1"/>
      <c r="B11810" s="1">
        <v>496</v>
      </c>
      <c r="C11810" s="13" t="s">
        <v>47</v>
      </c>
      <c r="D11810" s="4">
        <v>44926</v>
      </c>
      <c r="E11810" s="4">
        <v>44945</v>
      </c>
      <c r="F11810" s="5">
        <v>7.2560334575520802</v>
      </c>
      <c r="G11810" s="5">
        <f>'PG facts'!E28</f>
        <v>11</v>
      </c>
      <c r="H11810" s="5">
        <f t="shared" si="368"/>
        <v>52.650021537115194</v>
      </c>
      <c r="I11810" s="5">
        <f t="shared" si="369"/>
        <v>79.816368033072877</v>
      </c>
    </row>
    <row r="11811" spans="1:9" ht="25" customHeight="1">
      <c r="A11811" s="1"/>
      <c r="B11811" s="1">
        <v>496</v>
      </c>
      <c r="C11811" s="13" t="s">
        <v>47</v>
      </c>
      <c r="D11811" s="4">
        <v>45016</v>
      </c>
      <c r="E11811" s="4">
        <v>45037</v>
      </c>
      <c r="F11811" s="5">
        <v>6.7723940234483804</v>
      </c>
      <c r="G11811" s="5">
        <f>'PG facts'!E35</f>
        <v>10</v>
      </c>
      <c r="H11811" s="5">
        <f t="shared" si="368"/>
        <v>45.865320808839343</v>
      </c>
      <c r="I11811" s="5">
        <f t="shared" si="369"/>
        <v>67.723940234483806</v>
      </c>
    </row>
    <row r="11812" spans="1:9" ht="25" customHeight="1">
      <c r="A11812" s="1"/>
      <c r="B11812" s="1">
        <v>496</v>
      </c>
      <c r="C11812" s="13" t="s">
        <v>47</v>
      </c>
      <c r="D11812" s="4">
        <v>45107</v>
      </c>
      <c r="E11812" s="4">
        <v>45135</v>
      </c>
      <c r="F11812" s="5">
        <v>7.0582272321790596</v>
      </c>
      <c r="G11812" s="5">
        <f>'PG facts'!E42</f>
        <v>9</v>
      </c>
      <c r="H11812" s="5">
        <f t="shared" si="368"/>
        <v>49.818571661074067</v>
      </c>
      <c r="I11812" s="5">
        <f t="shared" si="369"/>
        <v>63.524045089611533</v>
      </c>
    </row>
    <row r="11813" spans="1:9" ht="25" customHeight="1">
      <c r="A11813" s="1"/>
      <c r="B11813" s="1">
        <v>496</v>
      </c>
      <c r="C11813" s="13" t="s">
        <v>47</v>
      </c>
      <c r="D11813" s="4">
        <v>45199</v>
      </c>
      <c r="E11813" s="4">
        <v>45217</v>
      </c>
      <c r="F11813" s="5">
        <v>5.4935927157217845</v>
      </c>
      <c r="G11813" s="5">
        <f>'PG facts'!E49</f>
        <v>9</v>
      </c>
      <c r="H11813" s="5">
        <f t="shared" si="368"/>
        <v>30.179560926231453</v>
      </c>
      <c r="I11813" s="5">
        <f t="shared" si="369"/>
        <v>49.442334441496058</v>
      </c>
    </row>
    <row r="11814" spans="1:9" ht="25" customHeight="1">
      <c r="A11814" s="1"/>
      <c r="B11814" s="1">
        <v>496</v>
      </c>
      <c r="C11814" s="13" t="s">
        <v>47</v>
      </c>
      <c r="D11814" s="4">
        <v>45291</v>
      </c>
      <c r="E11814" s="4">
        <v>45314</v>
      </c>
      <c r="F11814" s="5">
        <v>4.2122165191533556</v>
      </c>
      <c r="G11814" s="5">
        <f>'PG facts'!E56</f>
        <v>7</v>
      </c>
      <c r="H11814" s="5">
        <f t="shared" si="368"/>
        <v>17.742768004228413</v>
      </c>
      <c r="I11814" s="5">
        <f t="shared" si="369"/>
        <v>29.48551563407349</v>
      </c>
    </row>
    <row r="11815" spans="1:9" ht="25" customHeight="1">
      <c r="A11815" s="1"/>
      <c r="B11815" s="1">
        <v>496</v>
      </c>
      <c r="C11815" s="13" t="s">
        <v>47</v>
      </c>
      <c r="D11815" s="4">
        <v>45382</v>
      </c>
      <c r="E11815" s="4">
        <v>45401</v>
      </c>
      <c r="F11815" s="5">
        <v>3.636809635836169</v>
      </c>
      <c r="G11815" s="5">
        <f>'PG facts'!E63</f>
        <v>10</v>
      </c>
      <c r="H11815" s="5">
        <f t="shared" si="368"/>
        <v>13.226384327310809</v>
      </c>
      <c r="I11815" s="5">
        <f t="shared" si="369"/>
        <v>36.36809635836169</v>
      </c>
    </row>
    <row r="11816" spans="1:9" ht="25" customHeight="1">
      <c r="A11816" s="1"/>
      <c r="B11816" s="1">
        <v>496</v>
      </c>
      <c r="C11816" s="13" t="s">
        <v>47</v>
      </c>
      <c r="D11816" s="4">
        <v>45473</v>
      </c>
      <c r="E11816" s="4">
        <v>45503</v>
      </c>
      <c r="F11816" s="5">
        <v>1.6547550061168037</v>
      </c>
      <c r="G11816" s="5">
        <f>'PG facts'!E70</f>
        <v>5</v>
      </c>
      <c r="H11816" s="5">
        <f t="shared" si="368"/>
        <v>2.7382141302686231</v>
      </c>
      <c r="I11816" s="5">
        <f t="shared" si="369"/>
        <v>8.2737750305840194</v>
      </c>
    </row>
    <row r="11817" spans="1:9" ht="25" customHeight="1">
      <c r="A11817" s="1"/>
      <c r="B11817" s="1">
        <v>496</v>
      </c>
      <c r="C11817" s="13" t="s">
        <v>47</v>
      </c>
      <c r="D11817" s="4">
        <v>45565</v>
      </c>
      <c r="E11817" s="4">
        <v>45583</v>
      </c>
      <c r="F11817" s="5">
        <v>0.37330111522773102</v>
      </c>
      <c r="G11817" s="5">
        <f>'PG facts'!E77</f>
        <v>1</v>
      </c>
      <c r="H11817" s="5">
        <f t="shared" si="368"/>
        <v>0.13935372263026771</v>
      </c>
      <c r="I11817" s="5">
        <f t="shared" si="369"/>
        <v>0.37330111522773102</v>
      </c>
    </row>
    <row r="11818" spans="1:9" ht="25" customHeight="1">
      <c r="A11818" s="1"/>
      <c r="B11818" s="1">
        <v>496</v>
      </c>
      <c r="C11818" s="13" t="s">
        <v>47</v>
      </c>
      <c r="D11818" s="4">
        <v>45657</v>
      </c>
      <c r="E11818" s="4">
        <v>45679</v>
      </c>
      <c r="F11818" s="5">
        <v>0.34106845677743802</v>
      </c>
      <c r="G11818" s="5">
        <f>'PG facts'!E84</f>
        <v>1</v>
      </c>
      <c r="H11818" s="5">
        <f t="shared" si="368"/>
        <v>0.11632769220854311</v>
      </c>
      <c r="I11818" s="5">
        <f t="shared" si="369"/>
        <v>0.34106845677743802</v>
      </c>
    </row>
    <row r="11819" spans="1:9" ht="25" customHeight="1">
      <c r="A11819" s="1"/>
      <c r="B11819" s="1">
        <v>496</v>
      </c>
      <c r="C11819" s="13" t="s">
        <v>47</v>
      </c>
      <c r="D11819" s="4">
        <v>45747</v>
      </c>
      <c r="E11819" s="4">
        <v>45771</v>
      </c>
      <c r="F11819" s="5">
        <v>0.23594619830289432</v>
      </c>
      <c r="G11819" s="5">
        <f>'PG facts'!E91</f>
        <v>2</v>
      </c>
      <c r="H11819" s="5">
        <f t="shared" si="368"/>
        <v>5.5670608493588729E-2</v>
      </c>
      <c r="I11819" s="5">
        <f t="shared" si="369"/>
        <v>0.47189239660578863</v>
      </c>
    </row>
    <row r="11820" spans="1:9" ht="25" customHeight="1">
      <c r="A11820" s="1"/>
      <c r="B11820" s="1">
        <v>496</v>
      </c>
      <c r="C11820" s="13" t="s">
        <v>47</v>
      </c>
      <c r="D11820" s="4">
        <v>45838</v>
      </c>
      <c r="E11820" s="4">
        <v>45867</v>
      </c>
      <c r="F11820" s="5">
        <v>0.50578250048436413</v>
      </c>
      <c r="G11820" s="5">
        <f>'PG facts'!E98</f>
        <v>4</v>
      </c>
      <c r="H11820" s="5">
        <f t="shared" si="368"/>
        <v>0.25581593779621581</v>
      </c>
      <c r="I11820" s="5">
        <f t="shared" si="369"/>
        <v>2.0231300019374565</v>
      </c>
    </row>
    <row r="11821" spans="1:9" ht="25" customHeight="1">
      <c r="A11821" s="1"/>
      <c r="B11821" s="1">
        <v>496</v>
      </c>
      <c r="C11821" s="13" t="s">
        <v>47</v>
      </c>
      <c r="D11821" s="4">
        <v>45930</v>
      </c>
      <c r="E11821" s="4">
        <v>45954</v>
      </c>
      <c r="F11821" s="5">
        <v>1.0082264270475205</v>
      </c>
      <c r="G11821" s="5">
        <f>'PG facts'!E105</f>
        <v>4</v>
      </c>
      <c r="H11821" s="5">
        <f t="shared" si="368"/>
        <v>1.0165205281970093</v>
      </c>
      <c r="I11821" s="5">
        <f t="shared" si="369"/>
        <v>4.0329057081900821</v>
      </c>
    </row>
    <row r="11822" spans="1:9" ht="25" customHeight="1">
      <c r="A11822" s="1"/>
      <c r="B11822" s="1">
        <v>496</v>
      </c>
      <c r="C11822" s="13" t="s">
        <v>47</v>
      </c>
      <c r="D11822" s="4">
        <v>46112</v>
      </c>
      <c r="E11822" s="4">
        <v>46136</v>
      </c>
      <c r="F11822" s="5">
        <v>1.9491325309717533</v>
      </c>
      <c r="G11822" s="5">
        <f>'PG facts'!E119</f>
        <v>3</v>
      </c>
      <c r="H11822" s="5">
        <f t="shared" si="368"/>
        <v>3.7991176232923527</v>
      </c>
      <c r="I11822" s="5">
        <f t="shared" si="369"/>
        <v>5.84739759291526</v>
      </c>
    </row>
    <row r="11823" spans="1:9" ht="25" customHeight="1">
      <c r="A11823" s="1"/>
      <c r="B11823" s="1">
        <v>496</v>
      </c>
      <c r="C11823" s="13" t="s">
        <v>50</v>
      </c>
      <c r="D11823" s="4">
        <v>44742</v>
      </c>
      <c r="E11823" s="4">
        <v>44771</v>
      </c>
      <c r="F11823" s="5">
        <v>1.0280001916822323</v>
      </c>
      <c r="G11823" s="5">
        <f>'PG facts'!E14</f>
        <v>6</v>
      </c>
      <c r="H11823" s="5">
        <f t="shared" si="368"/>
        <v>1.0567843940987065</v>
      </c>
      <c r="I11823" s="5">
        <f t="shared" si="369"/>
        <v>6.168001150093394</v>
      </c>
    </row>
    <row r="11824" spans="1:9" ht="25" customHeight="1">
      <c r="A11824" s="1"/>
      <c r="B11824" s="1">
        <v>496</v>
      </c>
      <c r="C11824" s="13" t="s">
        <v>50</v>
      </c>
      <c r="D11824" s="4">
        <v>44834</v>
      </c>
      <c r="E11824" s="4">
        <v>44853</v>
      </c>
      <c r="F11824" s="5">
        <v>2.9122729416084958</v>
      </c>
      <c r="G11824" s="5">
        <f>'PG facts'!E21</f>
        <v>8</v>
      </c>
      <c r="H11824" s="5">
        <f t="shared" si="368"/>
        <v>8.4813336864250015</v>
      </c>
      <c r="I11824" s="5">
        <f t="shared" si="369"/>
        <v>23.298183532867967</v>
      </c>
    </row>
    <row r="11825" spans="1:9" ht="25" customHeight="1">
      <c r="A11825" s="1"/>
      <c r="B11825" s="1">
        <v>496</v>
      </c>
      <c r="C11825" s="13" t="s">
        <v>50</v>
      </c>
      <c r="D11825" s="4">
        <v>44926</v>
      </c>
      <c r="E11825" s="4">
        <v>44945</v>
      </c>
      <c r="F11825" s="5">
        <v>5.8502773415310516</v>
      </c>
      <c r="G11825" s="5">
        <f>'PG facts'!E28</f>
        <v>11</v>
      </c>
      <c r="H11825" s="5">
        <f t="shared" si="368"/>
        <v>34.225744972831627</v>
      </c>
      <c r="I11825" s="5">
        <f t="shared" si="369"/>
        <v>64.353050756841569</v>
      </c>
    </row>
    <row r="11826" spans="1:9" ht="25" customHeight="1">
      <c r="A11826" s="1"/>
      <c r="B11826" s="1">
        <v>496</v>
      </c>
      <c r="C11826" s="13" t="s">
        <v>50</v>
      </c>
      <c r="D11826" s="4">
        <v>45016</v>
      </c>
      <c r="E11826" s="4">
        <v>45037</v>
      </c>
      <c r="F11826" s="5">
        <v>7.2560334575520802</v>
      </c>
      <c r="G11826" s="5">
        <f>'PG facts'!E35</f>
        <v>10</v>
      </c>
      <c r="H11826" s="5">
        <f t="shared" si="368"/>
        <v>52.650021537115194</v>
      </c>
      <c r="I11826" s="5">
        <f t="shared" si="369"/>
        <v>72.560334575520798</v>
      </c>
    </row>
    <row r="11827" spans="1:9" ht="25" customHeight="1">
      <c r="A11827" s="1"/>
      <c r="B11827" s="1">
        <v>496</v>
      </c>
      <c r="C11827" s="13" t="s">
        <v>50</v>
      </c>
      <c r="D11827" s="4">
        <v>45107</v>
      </c>
      <c r="E11827" s="4">
        <v>45135</v>
      </c>
      <c r="F11827" s="5">
        <v>6.7723940234483804</v>
      </c>
      <c r="G11827" s="5">
        <f>'PG facts'!E42</f>
        <v>9</v>
      </c>
      <c r="H11827" s="5">
        <f t="shared" si="368"/>
        <v>45.865320808839343</v>
      </c>
      <c r="I11827" s="5">
        <f t="shared" si="369"/>
        <v>60.951546211035421</v>
      </c>
    </row>
    <row r="11828" spans="1:9" ht="25" customHeight="1">
      <c r="A11828" s="1"/>
      <c r="B11828" s="1">
        <v>496</v>
      </c>
      <c r="C11828" s="13" t="s">
        <v>50</v>
      </c>
      <c r="D11828" s="4">
        <v>45199</v>
      </c>
      <c r="E11828" s="4">
        <v>45217</v>
      </c>
      <c r="F11828" s="5">
        <v>7.0582272321790596</v>
      </c>
      <c r="G11828" s="5">
        <f>'PG facts'!E49</f>
        <v>9</v>
      </c>
      <c r="H11828" s="5">
        <f t="shared" si="368"/>
        <v>49.818571661074067</v>
      </c>
      <c r="I11828" s="5">
        <f t="shared" si="369"/>
        <v>63.524045089611533</v>
      </c>
    </row>
    <row r="11829" spans="1:9" ht="25" customHeight="1">
      <c r="A11829" s="1"/>
      <c r="B11829" s="1">
        <v>496</v>
      </c>
      <c r="C11829" s="13" t="s">
        <v>50</v>
      </c>
      <c r="D11829" s="4">
        <v>45291</v>
      </c>
      <c r="E11829" s="4">
        <v>45314</v>
      </c>
      <c r="F11829" s="5">
        <v>5.4935927157217845</v>
      </c>
      <c r="G11829" s="5">
        <f>'PG facts'!E56</f>
        <v>7</v>
      </c>
      <c r="H11829" s="5">
        <f t="shared" si="368"/>
        <v>30.179560926231453</v>
      </c>
      <c r="I11829" s="5">
        <f t="shared" si="369"/>
        <v>38.455149010052494</v>
      </c>
    </row>
    <row r="11830" spans="1:9" ht="25" customHeight="1">
      <c r="A11830" s="1"/>
      <c r="B11830" s="1">
        <v>496</v>
      </c>
      <c r="C11830" s="13" t="s">
        <v>50</v>
      </c>
      <c r="D11830" s="4">
        <v>45382</v>
      </c>
      <c r="E11830" s="4">
        <v>45401</v>
      </c>
      <c r="F11830" s="5">
        <v>4.2122165191533556</v>
      </c>
      <c r="G11830" s="5">
        <f>'PG facts'!E63</f>
        <v>10</v>
      </c>
      <c r="H11830" s="5">
        <f t="shared" si="368"/>
        <v>17.742768004228413</v>
      </c>
      <c r="I11830" s="5">
        <f t="shared" si="369"/>
        <v>42.122165191533554</v>
      </c>
    </row>
    <row r="11831" spans="1:9" ht="25" customHeight="1">
      <c r="A11831" s="1"/>
      <c r="B11831" s="1">
        <v>496</v>
      </c>
      <c r="C11831" s="13" t="s">
        <v>50</v>
      </c>
      <c r="D11831" s="4">
        <v>45473</v>
      </c>
      <c r="E11831" s="4">
        <v>45503</v>
      </c>
      <c r="F11831" s="5">
        <v>3.636809635836169</v>
      </c>
      <c r="G11831" s="5">
        <f>'PG facts'!E70</f>
        <v>5</v>
      </c>
      <c r="H11831" s="5">
        <f t="shared" si="368"/>
        <v>13.226384327310809</v>
      </c>
      <c r="I11831" s="5">
        <f t="shared" si="369"/>
        <v>18.184048179180845</v>
      </c>
    </row>
    <row r="11832" spans="1:9" ht="25" customHeight="1">
      <c r="A11832" s="1"/>
      <c r="B11832" s="1">
        <v>496</v>
      </c>
      <c r="C11832" s="13" t="s">
        <v>50</v>
      </c>
      <c r="D11832" s="4">
        <v>45565</v>
      </c>
      <c r="E11832" s="4">
        <v>45583</v>
      </c>
      <c r="F11832" s="5">
        <v>1.6547550061168037</v>
      </c>
      <c r="G11832" s="5">
        <f>'PG facts'!E77</f>
        <v>1</v>
      </c>
      <c r="H11832" s="5">
        <f t="shared" si="368"/>
        <v>2.7382141302686231</v>
      </c>
      <c r="I11832" s="5">
        <f t="shared" si="369"/>
        <v>1.6547550061168037</v>
      </c>
    </row>
    <row r="11833" spans="1:9" ht="25" customHeight="1">
      <c r="A11833" s="1"/>
      <c r="B11833" s="1">
        <v>496</v>
      </c>
      <c r="C11833" s="13" t="s">
        <v>50</v>
      </c>
      <c r="D11833" s="4">
        <v>45657</v>
      </c>
      <c r="E11833" s="4">
        <v>45679</v>
      </c>
      <c r="F11833" s="5">
        <v>0.37330111522773102</v>
      </c>
      <c r="G11833" s="5">
        <f>'PG facts'!E84</f>
        <v>1</v>
      </c>
      <c r="H11833" s="5">
        <f t="shared" si="368"/>
        <v>0.13935372263026771</v>
      </c>
      <c r="I11833" s="5">
        <f t="shared" si="369"/>
        <v>0.37330111522773102</v>
      </c>
    </row>
    <row r="11834" spans="1:9" ht="25" customHeight="1">
      <c r="A11834" s="1"/>
      <c r="B11834" s="1">
        <v>496</v>
      </c>
      <c r="C11834" s="13" t="s">
        <v>50</v>
      </c>
      <c r="D11834" s="4">
        <v>45747</v>
      </c>
      <c r="E11834" s="4">
        <v>45771</v>
      </c>
      <c r="F11834" s="5">
        <v>0.34106845677743802</v>
      </c>
      <c r="G11834" s="5">
        <f>'PG facts'!E91</f>
        <v>2</v>
      </c>
      <c r="H11834" s="5">
        <f t="shared" si="368"/>
        <v>0.11632769220854311</v>
      </c>
      <c r="I11834" s="5">
        <f t="shared" si="369"/>
        <v>0.68213691355487605</v>
      </c>
    </row>
    <row r="11835" spans="1:9" ht="25" customHeight="1">
      <c r="A11835" s="1"/>
      <c r="B11835" s="1">
        <v>496</v>
      </c>
      <c r="C11835" s="13" t="s">
        <v>50</v>
      </c>
      <c r="D11835" s="4">
        <v>45838</v>
      </c>
      <c r="E11835" s="4">
        <v>45867</v>
      </c>
      <c r="F11835" s="5">
        <v>0.23594619830289432</v>
      </c>
      <c r="G11835" s="5">
        <f>'PG facts'!E98</f>
        <v>4</v>
      </c>
      <c r="H11835" s="5">
        <f t="shared" si="368"/>
        <v>5.5670608493588729E-2</v>
      </c>
      <c r="I11835" s="5">
        <f t="shared" si="369"/>
        <v>0.94378479321157727</v>
      </c>
    </row>
    <row r="11836" spans="1:9" ht="25" customHeight="1">
      <c r="A11836" s="1"/>
      <c r="B11836" s="1">
        <v>496</v>
      </c>
      <c r="C11836" s="13" t="s">
        <v>50</v>
      </c>
      <c r="D11836" s="4">
        <v>45930</v>
      </c>
      <c r="E11836" s="4">
        <v>45954</v>
      </c>
      <c r="F11836" s="5">
        <v>0.50578250048436413</v>
      </c>
      <c r="G11836" s="5">
        <f>'PG facts'!E105</f>
        <v>4</v>
      </c>
      <c r="H11836" s="5">
        <f t="shared" si="368"/>
        <v>0.25581593779621581</v>
      </c>
      <c r="I11836" s="5">
        <f t="shared" si="369"/>
        <v>2.0231300019374565</v>
      </c>
    </row>
    <row r="11837" spans="1:9" ht="25" customHeight="1">
      <c r="A11837" s="1"/>
      <c r="B11837" s="1">
        <v>496</v>
      </c>
      <c r="C11837" s="13" t="s">
        <v>50</v>
      </c>
      <c r="D11837" s="4">
        <v>46022</v>
      </c>
      <c r="E11837" s="4">
        <v>46045</v>
      </c>
      <c r="F11837" s="5">
        <v>1.0082264270475205</v>
      </c>
      <c r="G11837" s="5">
        <f>'PG facts'!E112</f>
        <v>2</v>
      </c>
      <c r="H11837" s="5">
        <f t="shared" si="368"/>
        <v>1.0165205281970093</v>
      </c>
      <c r="I11837" s="5">
        <f t="shared" si="369"/>
        <v>2.016452854095041</v>
      </c>
    </row>
    <row r="11838" spans="1:9" ht="25" customHeight="1">
      <c r="A11838" s="1"/>
      <c r="B11838" s="1">
        <v>497</v>
      </c>
      <c r="C11838" s="13" t="s">
        <v>47</v>
      </c>
      <c r="D11838" s="4">
        <v>44651</v>
      </c>
      <c r="E11838" s="4">
        <v>44671</v>
      </c>
      <c r="F11838" s="5">
        <v>1.0280001916822323</v>
      </c>
      <c r="G11838" s="5">
        <f>'PG facts'!E7</f>
        <v>6</v>
      </c>
      <c r="H11838" s="5">
        <f t="shared" si="368"/>
        <v>1.0567843940987065</v>
      </c>
      <c r="I11838" s="5">
        <f t="shared" si="369"/>
        <v>6.168001150093394</v>
      </c>
    </row>
    <row r="11839" spans="1:9" ht="25" customHeight="1">
      <c r="A11839" s="1"/>
      <c r="B11839" s="1">
        <v>497</v>
      </c>
      <c r="C11839" s="13" t="s">
        <v>47</v>
      </c>
      <c r="D11839" s="4">
        <v>44742</v>
      </c>
      <c r="E11839" s="4">
        <v>44771</v>
      </c>
      <c r="F11839" s="5">
        <v>2.9122729416084958</v>
      </c>
      <c r="G11839" s="5">
        <f>'PG facts'!E14</f>
        <v>6</v>
      </c>
      <c r="H11839" s="5">
        <f t="shared" si="368"/>
        <v>8.4813336864250015</v>
      </c>
      <c r="I11839" s="5">
        <f t="shared" si="369"/>
        <v>17.473637649650975</v>
      </c>
    </row>
    <row r="11840" spans="1:9" ht="25" customHeight="1">
      <c r="A11840" s="1"/>
      <c r="B11840" s="1">
        <v>497</v>
      </c>
      <c r="C11840" s="13" t="s">
        <v>47</v>
      </c>
      <c r="D11840" s="4">
        <v>44834</v>
      </c>
      <c r="E11840" s="4">
        <v>44853</v>
      </c>
      <c r="F11840" s="5">
        <v>5.8502773415310516</v>
      </c>
      <c r="G11840" s="5">
        <f>'PG facts'!E21</f>
        <v>8</v>
      </c>
      <c r="H11840" s="5">
        <f t="shared" si="368"/>
        <v>34.225744972831627</v>
      </c>
      <c r="I11840" s="5">
        <f t="shared" si="369"/>
        <v>46.802218732248413</v>
      </c>
    </row>
    <row r="11841" spans="1:9" ht="25" customHeight="1">
      <c r="A11841" s="1"/>
      <c r="B11841" s="1">
        <v>497</v>
      </c>
      <c r="C11841" s="13" t="s">
        <v>47</v>
      </c>
      <c r="D11841" s="4">
        <v>44926</v>
      </c>
      <c r="E11841" s="4">
        <v>44945</v>
      </c>
      <c r="F11841" s="5">
        <v>7.2560334575520802</v>
      </c>
      <c r="G11841" s="5">
        <f>'PG facts'!E28</f>
        <v>11</v>
      </c>
      <c r="H11841" s="5">
        <f t="shared" si="368"/>
        <v>52.650021537115194</v>
      </c>
      <c r="I11841" s="5">
        <f t="shared" si="369"/>
        <v>79.816368033072877</v>
      </c>
    </row>
    <row r="11842" spans="1:9" ht="25" customHeight="1">
      <c r="A11842" s="1"/>
      <c r="B11842" s="1">
        <v>497</v>
      </c>
      <c r="C11842" s="13" t="s">
        <v>47</v>
      </c>
      <c r="D11842" s="4">
        <v>45016</v>
      </c>
      <c r="E11842" s="4">
        <v>45037</v>
      </c>
      <c r="F11842" s="5">
        <v>6.7723940234483804</v>
      </c>
      <c r="G11842" s="5">
        <f>'PG facts'!E35</f>
        <v>10</v>
      </c>
      <c r="H11842" s="5">
        <f t="shared" si="368"/>
        <v>45.865320808839343</v>
      </c>
      <c r="I11842" s="5">
        <f t="shared" si="369"/>
        <v>67.723940234483806</v>
      </c>
    </row>
    <row r="11843" spans="1:9" ht="25" customHeight="1">
      <c r="A11843" s="1"/>
      <c r="B11843" s="1">
        <v>497</v>
      </c>
      <c r="C11843" s="13" t="s">
        <v>47</v>
      </c>
      <c r="D11843" s="4">
        <v>45107</v>
      </c>
      <c r="E11843" s="4">
        <v>45135</v>
      </c>
      <c r="F11843" s="5">
        <v>7.0582272321790596</v>
      </c>
      <c r="G11843" s="5">
        <f>'PG facts'!E42</f>
        <v>9</v>
      </c>
      <c r="H11843" s="5">
        <f t="shared" si="368"/>
        <v>49.818571661074067</v>
      </c>
      <c r="I11843" s="5">
        <f t="shared" si="369"/>
        <v>63.524045089611533</v>
      </c>
    </row>
    <row r="11844" spans="1:9" ht="25" customHeight="1">
      <c r="A11844" s="1"/>
      <c r="B11844" s="1">
        <v>497</v>
      </c>
      <c r="C11844" s="13" t="s">
        <v>47</v>
      </c>
      <c r="D11844" s="4">
        <v>45199</v>
      </c>
      <c r="E11844" s="4">
        <v>45217</v>
      </c>
      <c r="F11844" s="5">
        <v>5.4935927157217845</v>
      </c>
      <c r="G11844" s="5">
        <f>'PG facts'!E49</f>
        <v>9</v>
      </c>
      <c r="H11844" s="5">
        <f t="shared" si="368"/>
        <v>30.179560926231453</v>
      </c>
      <c r="I11844" s="5">
        <f t="shared" si="369"/>
        <v>49.442334441496058</v>
      </c>
    </row>
    <row r="11845" spans="1:9" ht="25" customHeight="1">
      <c r="A11845" s="1"/>
      <c r="B11845" s="1">
        <v>497</v>
      </c>
      <c r="C11845" s="13" t="s">
        <v>47</v>
      </c>
      <c r="D11845" s="4">
        <v>45291</v>
      </c>
      <c r="E11845" s="4">
        <v>45314</v>
      </c>
      <c r="F11845" s="5">
        <v>4.2122165191533556</v>
      </c>
      <c r="G11845" s="5">
        <f>'PG facts'!E56</f>
        <v>7</v>
      </c>
      <c r="H11845" s="5">
        <f t="shared" si="368"/>
        <v>17.742768004228413</v>
      </c>
      <c r="I11845" s="5">
        <f t="shared" si="369"/>
        <v>29.48551563407349</v>
      </c>
    </row>
    <row r="11846" spans="1:9" ht="25" customHeight="1">
      <c r="A11846" s="1"/>
      <c r="B11846" s="1">
        <v>497</v>
      </c>
      <c r="C11846" s="13" t="s">
        <v>47</v>
      </c>
      <c r="D11846" s="4">
        <v>45382</v>
      </c>
      <c r="E11846" s="4">
        <v>45401</v>
      </c>
      <c r="F11846" s="5">
        <v>3.636809635836169</v>
      </c>
      <c r="G11846" s="5">
        <f>'PG facts'!E63</f>
        <v>10</v>
      </c>
      <c r="H11846" s="5">
        <f t="shared" ref="H11846:H11909" si="370">F11846^2</f>
        <v>13.226384327310809</v>
      </c>
      <c r="I11846" s="5">
        <f t="shared" ref="I11846:I11909" si="371">F11846*G11846</f>
        <v>36.36809635836169</v>
      </c>
    </row>
    <row r="11847" spans="1:9" ht="25" customHeight="1">
      <c r="A11847" s="1"/>
      <c r="B11847" s="1">
        <v>497</v>
      </c>
      <c r="C11847" s="13" t="s">
        <v>47</v>
      </c>
      <c r="D11847" s="4">
        <v>45473</v>
      </c>
      <c r="E11847" s="4">
        <v>45503</v>
      </c>
      <c r="F11847" s="5">
        <v>1.6547550061168037</v>
      </c>
      <c r="G11847" s="5">
        <f>'PG facts'!E70</f>
        <v>5</v>
      </c>
      <c r="H11847" s="5">
        <f t="shared" si="370"/>
        <v>2.7382141302686231</v>
      </c>
      <c r="I11847" s="5">
        <f t="shared" si="371"/>
        <v>8.2737750305840194</v>
      </c>
    </row>
    <row r="11848" spans="1:9" ht="25" customHeight="1">
      <c r="A11848" s="1"/>
      <c r="B11848" s="1">
        <v>497</v>
      </c>
      <c r="C11848" s="13" t="s">
        <v>47</v>
      </c>
      <c r="D11848" s="4">
        <v>45565</v>
      </c>
      <c r="E11848" s="4">
        <v>45583</v>
      </c>
      <c r="F11848" s="5">
        <v>0.37330111522773102</v>
      </c>
      <c r="G11848" s="5">
        <f>'PG facts'!E77</f>
        <v>1</v>
      </c>
      <c r="H11848" s="5">
        <f t="shared" si="370"/>
        <v>0.13935372263026771</v>
      </c>
      <c r="I11848" s="5">
        <f t="shared" si="371"/>
        <v>0.37330111522773102</v>
      </c>
    </row>
    <row r="11849" spans="1:9" ht="25" customHeight="1">
      <c r="A11849" s="1"/>
      <c r="B11849" s="1">
        <v>497</v>
      </c>
      <c r="C11849" s="13" t="s">
        <v>47</v>
      </c>
      <c r="D11849" s="4">
        <v>45657</v>
      </c>
      <c r="E11849" s="4">
        <v>45679</v>
      </c>
      <c r="F11849" s="5">
        <v>0.34106845677743802</v>
      </c>
      <c r="G11849" s="5">
        <f>'PG facts'!E84</f>
        <v>1</v>
      </c>
      <c r="H11849" s="5">
        <f t="shared" si="370"/>
        <v>0.11632769220854311</v>
      </c>
      <c r="I11849" s="5">
        <f t="shared" si="371"/>
        <v>0.34106845677743802</v>
      </c>
    </row>
    <row r="11850" spans="1:9" ht="25" customHeight="1">
      <c r="A11850" s="1"/>
      <c r="B11850" s="1">
        <v>497</v>
      </c>
      <c r="C11850" s="13" t="s">
        <v>47</v>
      </c>
      <c r="D11850" s="4">
        <v>45747</v>
      </c>
      <c r="E11850" s="4">
        <v>45771</v>
      </c>
      <c r="F11850" s="5">
        <v>0.23594619830289432</v>
      </c>
      <c r="G11850" s="5">
        <f>'PG facts'!E91</f>
        <v>2</v>
      </c>
      <c r="H11850" s="5">
        <f t="shared" si="370"/>
        <v>5.5670608493588729E-2</v>
      </c>
      <c r="I11850" s="5">
        <f t="shared" si="371"/>
        <v>0.47189239660578863</v>
      </c>
    </row>
    <row r="11851" spans="1:9" ht="25" customHeight="1">
      <c r="A11851" s="1"/>
      <c r="B11851" s="1">
        <v>497</v>
      </c>
      <c r="C11851" s="13" t="s">
        <v>47</v>
      </c>
      <c r="D11851" s="4">
        <v>45838</v>
      </c>
      <c r="E11851" s="4">
        <v>45867</v>
      </c>
      <c r="F11851" s="5">
        <v>0.50578250048436413</v>
      </c>
      <c r="G11851" s="5">
        <f>'PG facts'!E98</f>
        <v>4</v>
      </c>
      <c r="H11851" s="5">
        <f t="shared" si="370"/>
        <v>0.25581593779621581</v>
      </c>
      <c r="I11851" s="5">
        <f t="shared" si="371"/>
        <v>2.0231300019374565</v>
      </c>
    </row>
    <row r="11852" spans="1:9" ht="25" customHeight="1">
      <c r="A11852" s="1"/>
      <c r="B11852" s="1">
        <v>497</v>
      </c>
      <c r="C11852" s="13" t="s">
        <v>47</v>
      </c>
      <c r="D11852" s="4">
        <v>45930</v>
      </c>
      <c r="E11852" s="4">
        <v>45954</v>
      </c>
      <c r="F11852" s="5">
        <v>1.0082264270475205</v>
      </c>
      <c r="G11852" s="5">
        <f>'PG facts'!E105</f>
        <v>4</v>
      </c>
      <c r="H11852" s="5">
        <f t="shared" si="370"/>
        <v>1.0165205281970093</v>
      </c>
      <c r="I11852" s="5">
        <f t="shared" si="371"/>
        <v>4.0329057081900821</v>
      </c>
    </row>
    <row r="11853" spans="1:9" ht="25" customHeight="1">
      <c r="A11853" s="1"/>
      <c r="B11853" s="1">
        <v>497</v>
      </c>
      <c r="C11853" s="13" t="s">
        <v>47</v>
      </c>
      <c r="D11853" s="4">
        <v>46112</v>
      </c>
      <c r="E11853" s="4">
        <v>46136</v>
      </c>
      <c r="F11853" s="5">
        <v>1.9491325309717533</v>
      </c>
      <c r="G11853" s="5">
        <f>'PG facts'!E119</f>
        <v>3</v>
      </c>
      <c r="H11853" s="5">
        <f t="shared" si="370"/>
        <v>3.7991176232923527</v>
      </c>
      <c r="I11853" s="5">
        <f t="shared" si="371"/>
        <v>5.84739759291526</v>
      </c>
    </row>
    <row r="11854" spans="1:9" ht="25" customHeight="1">
      <c r="A11854" s="1"/>
      <c r="B11854" s="1">
        <v>497</v>
      </c>
      <c r="C11854" s="13" t="s">
        <v>50</v>
      </c>
      <c r="D11854" s="4">
        <v>44742</v>
      </c>
      <c r="E11854" s="4">
        <v>44771</v>
      </c>
      <c r="F11854" s="5">
        <v>1.0280001916822323</v>
      </c>
      <c r="G11854" s="5">
        <f>'PG facts'!E14</f>
        <v>6</v>
      </c>
      <c r="H11854" s="5">
        <f t="shared" si="370"/>
        <v>1.0567843940987065</v>
      </c>
      <c r="I11854" s="5">
        <f t="shared" si="371"/>
        <v>6.168001150093394</v>
      </c>
    </row>
    <row r="11855" spans="1:9" ht="25" customHeight="1">
      <c r="A11855" s="1"/>
      <c r="B11855" s="1">
        <v>497</v>
      </c>
      <c r="C11855" s="13" t="s">
        <v>50</v>
      </c>
      <c r="D11855" s="4">
        <v>44834</v>
      </c>
      <c r="E11855" s="4">
        <v>44853</v>
      </c>
      <c r="F11855" s="5">
        <v>2.9122729416084958</v>
      </c>
      <c r="G11855" s="5">
        <f>'PG facts'!E21</f>
        <v>8</v>
      </c>
      <c r="H11855" s="5">
        <f t="shared" si="370"/>
        <v>8.4813336864250015</v>
      </c>
      <c r="I11855" s="5">
        <f t="shared" si="371"/>
        <v>23.298183532867967</v>
      </c>
    </row>
    <row r="11856" spans="1:9" ht="25" customHeight="1">
      <c r="A11856" s="1"/>
      <c r="B11856" s="1">
        <v>497</v>
      </c>
      <c r="C11856" s="13" t="s">
        <v>50</v>
      </c>
      <c r="D11856" s="4">
        <v>44926</v>
      </c>
      <c r="E11856" s="4">
        <v>44945</v>
      </c>
      <c r="F11856" s="5">
        <v>5.8502773415310516</v>
      </c>
      <c r="G11856" s="5">
        <f>'PG facts'!E28</f>
        <v>11</v>
      </c>
      <c r="H11856" s="5">
        <f t="shared" si="370"/>
        <v>34.225744972831627</v>
      </c>
      <c r="I11856" s="5">
        <f t="shared" si="371"/>
        <v>64.353050756841569</v>
      </c>
    </row>
    <row r="11857" spans="1:9" ht="25" customHeight="1">
      <c r="A11857" s="1"/>
      <c r="B11857" s="1">
        <v>497</v>
      </c>
      <c r="C11857" s="13" t="s">
        <v>50</v>
      </c>
      <c r="D11857" s="4">
        <v>45016</v>
      </c>
      <c r="E11857" s="4">
        <v>45037</v>
      </c>
      <c r="F11857" s="5">
        <v>7.2560334575520802</v>
      </c>
      <c r="G11857" s="5">
        <f>'PG facts'!E35</f>
        <v>10</v>
      </c>
      <c r="H11857" s="5">
        <f t="shared" si="370"/>
        <v>52.650021537115194</v>
      </c>
      <c r="I11857" s="5">
        <f t="shared" si="371"/>
        <v>72.560334575520798</v>
      </c>
    </row>
    <row r="11858" spans="1:9" ht="25" customHeight="1">
      <c r="A11858" s="1"/>
      <c r="B11858" s="1">
        <v>497</v>
      </c>
      <c r="C11858" s="13" t="s">
        <v>50</v>
      </c>
      <c r="D11858" s="4">
        <v>45107</v>
      </c>
      <c r="E11858" s="4">
        <v>45135</v>
      </c>
      <c r="F11858" s="5">
        <v>6.7723940234483804</v>
      </c>
      <c r="G11858" s="5">
        <f>'PG facts'!E42</f>
        <v>9</v>
      </c>
      <c r="H11858" s="5">
        <f t="shared" si="370"/>
        <v>45.865320808839343</v>
      </c>
      <c r="I11858" s="5">
        <f t="shared" si="371"/>
        <v>60.951546211035421</v>
      </c>
    </row>
    <row r="11859" spans="1:9" ht="25" customHeight="1">
      <c r="A11859" s="1"/>
      <c r="B11859" s="1">
        <v>497</v>
      </c>
      <c r="C11859" s="13" t="s">
        <v>50</v>
      </c>
      <c r="D11859" s="4">
        <v>45199</v>
      </c>
      <c r="E11859" s="4">
        <v>45217</v>
      </c>
      <c r="F11859" s="5">
        <v>7.0582272321790596</v>
      </c>
      <c r="G11859" s="5">
        <f>'PG facts'!E49</f>
        <v>9</v>
      </c>
      <c r="H11859" s="5">
        <f t="shared" si="370"/>
        <v>49.818571661074067</v>
      </c>
      <c r="I11859" s="5">
        <f t="shared" si="371"/>
        <v>63.524045089611533</v>
      </c>
    </row>
    <row r="11860" spans="1:9" ht="25" customHeight="1">
      <c r="A11860" s="1"/>
      <c r="B11860" s="1">
        <v>497</v>
      </c>
      <c r="C11860" s="13" t="s">
        <v>50</v>
      </c>
      <c r="D11860" s="4">
        <v>45291</v>
      </c>
      <c r="E11860" s="4">
        <v>45314</v>
      </c>
      <c r="F11860" s="5">
        <v>5.4935927157217845</v>
      </c>
      <c r="G11860" s="5">
        <f>'PG facts'!E56</f>
        <v>7</v>
      </c>
      <c r="H11860" s="5">
        <f t="shared" si="370"/>
        <v>30.179560926231453</v>
      </c>
      <c r="I11860" s="5">
        <f t="shared" si="371"/>
        <v>38.455149010052494</v>
      </c>
    </row>
    <row r="11861" spans="1:9" ht="25" customHeight="1">
      <c r="A11861" s="1"/>
      <c r="B11861" s="1">
        <v>497</v>
      </c>
      <c r="C11861" s="13" t="s">
        <v>50</v>
      </c>
      <c r="D11861" s="4">
        <v>45382</v>
      </c>
      <c r="E11861" s="4">
        <v>45401</v>
      </c>
      <c r="F11861" s="5">
        <v>4.2122165191533556</v>
      </c>
      <c r="G11861" s="5">
        <f>'PG facts'!E63</f>
        <v>10</v>
      </c>
      <c r="H11861" s="5">
        <f t="shared" si="370"/>
        <v>17.742768004228413</v>
      </c>
      <c r="I11861" s="5">
        <f t="shared" si="371"/>
        <v>42.122165191533554</v>
      </c>
    </row>
    <row r="11862" spans="1:9" ht="25" customHeight="1">
      <c r="A11862" s="1"/>
      <c r="B11862" s="1">
        <v>497</v>
      </c>
      <c r="C11862" s="13" t="s">
        <v>50</v>
      </c>
      <c r="D11862" s="4">
        <v>45473</v>
      </c>
      <c r="E11862" s="4">
        <v>45503</v>
      </c>
      <c r="F11862" s="5">
        <v>3.636809635836169</v>
      </c>
      <c r="G11862" s="5">
        <f>'PG facts'!E70</f>
        <v>5</v>
      </c>
      <c r="H11862" s="5">
        <f t="shared" si="370"/>
        <v>13.226384327310809</v>
      </c>
      <c r="I11862" s="5">
        <f t="shared" si="371"/>
        <v>18.184048179180845</v>
      </c>
    </row>
    <row r="11863" spans="1:9" ht="25" customHeight="1">
      <c r="A11863" s="1"/>
      <c r="B11863" s="1">
        <v>497</v>
      </c>
      <c r="C11863" s="13" t="s">
        <v>50</v>
      </c>
      <c r="D11863" s="4">
        <v>45565</v>
      </c>
      <c r="E11863" s="4">
        <v>45583</v>
      </c>
      <c r="F11863" s="5">
        <v>1.6547550061168037</v>
      </c>
      <c r="G11863" s="5">
        <f>'PG facts'!E77</f>
        <v>1</v>
      </c>
      <c r="H11863" s="5">
        <f t="shared" si="370"/>
        <v>2.7382141302686231</v>
      </c>
      <c r="I11863" s="5">
        <f t="shared" si="371"/>
        <v>1.6547550061168037</v>
      </c>
    </row>
    <row r="11864" spans="1:9" ht="25" customHeight="1">
      <c r="A11864" s="1"/>
      <c r="B11864" s="1">
        <v>497</v>
      </c>
      <c r="C11864" s="13" t="s">
        <v>50</v>
      </c>
      <c r="D11864" s="4">
        <v>45657</v>
      </c>
      <c r="E11864" s="4">
        <v>45679</v>
      </c>
      <c r="F11864" s="5">
        <v>0.37330111522773102</v>
      </c>
      <c r="G11864" s="5">
        <f>'PG facts'!E84</f>
        <v>1</v>
      </c>
      <c r="H11864" s="5">
        <f t="shared" si="370"/>
        <v>0.13935372263026771</v>
      </c>
      <c r="I11864" s="5">
        <f t="shared" si="371"/>
        <v>0.37330111522773102</v>
      </c>
    </row>
    <row r="11865" spans="1:9" ht="25" customHeight="1">
      <c r="A11865" s="1"/>
      <c r="B11865" s="1">
        <v>497</v>
      </c>
      <c r="C11865" s="13" t="s">
        <v>50</v>
      </c>
      <c r="D11865" s="4">
        <v>45747</v>
      </c>
      <c r="E11865" s="4">
        <v>45771</v>
      </c>
      <c r="F11865" s="5">
        <v>0.34106845677743802</v>
      </c>
      <c r="G11865" s="5">
        <f>'PG facts'!E91</f>
        <v>2</v>
      </c>
      <c r="H11865" s="5">
        <f t="shared" si="370"/>
        <v>0.11632769220854311</v>
      </c>
      <c r="I11865" s="5">
        <f t="shared" si="371"/>
        <v>0.68213691355487605</v>
      </c>
    </row>
    <row r="11866" spans="1:9" ht="25" customHeight="1">
      <c r="A11866" s="1"/>
      <c r="B11866" s="1">
        <v>497</v>
      </c>
      <c r="C11866" s="13" t="s">
        <v>50</v>
      </c>
      <c r="D11866" s="4">
        <v>45838</v>
      </c>
      <c r="E11866" s="4">
        <v>45867</v>
      </c>
      <c r="F11866" s="5">
        <v>0.23594619830289432</v>
      </c>
      <c r="G11866" s="5">
        <f>'PG facts'!E98</f>
        <v>4</v>
      </c>
      <c r="H11866" s="5">
        <f t="shared" si="370"/>
        <v>5.5670608493588729E-2</v>
      </c>
      <c r="I11866" s="5">
        <f t="shared" si="371"/>
        <v>0.94378479321157727</v>
      </c>
    </row>
    <row r="11867" spans="1:9" ht="25" customHeight="1">
      <c r="A11867" s="1"/>
      <c r="B11867" s="1">
        <v>497</v>
      </c>
      <c r="C11867" s="13" t="s">
        <v>50</v>
      </c>
      <c r="D11867" s="4">
        <v>45930</v>
      </c>
      <c r="E11867" s="4">
        <v>45954</v>
      </c>
      <c r="F11867" s="5">
        <v>0.50578250048436413</v>
      </c>
      <c r="G11867" s="5">
        <f>'PG facts'!E105</f>
        <v>4</v>
      </c>
      <c r="H11867" s="5">
        <f t="shared" si="370"/>
        <v>0.25581593779621581</v>
      </c>
      <c r="I11867" s="5">
        <f t="shared" si="371"/>
        <v>2.0231300019374565</v>
      </c>
    </row>
    <row r="11868" spans="1:9" ht="25" customHeight="1">
      <c r="A11868" s="1"/>
      <c r="B11868" s="1">
        <v>497</v>
      </c>
      <c r="C11868" s="13" t="s">
        <v>50</v>
      </c>
      <c r="D11868" s="4">
        <v>46022</v>
      </c>
      <c r="E11868" s="4">
        <v>46045</v>
      </c>
      <c r="F11868" s="5">
        <v>1.0082264270475205</v>
      </c>
      <c r="G11868" s="5">
        <f>'PG facts'!E112</f>
        <v>2</v>
      </c>
      <c r="H11868" s="5">
        <f t="shared" si="370"/>
        <v>1.0165205281970093</v>
      </c>
      <c r="I11868" s="5">
        <f t="shared" si="371"/>
        <v>2.016452854095041</v>
      </c>
    </row>
    <row r="11869" spans="1:9" ht="25" customHeight="1">
      <c r="A11869" s="1"/>
      <c r="B11869" s="1">
        <v>498</v>
      </c>
      <c r="C11869" s="13" t="s">
        <v>47</v>
      </c>
      <c r="D11869" s="4">
        <v>44651</v>
      </c>
      <c r="E11869" s="4">
        <v>44671</v>
      </c>
      <c r="F11869" s="5">
        <v>1.0280001916822323</v>
      </c>
      <c r="G11869" s="5">
        <f>'PG facts'!E7</f>
        <v>6</v>
      </c>
      <c r="H11869" s="5">
        <f t="shared" si="370"/>
        <v>1.0567843940987065</v>
      </c>
      <c r="I11869" s="5">
        <f t="shared" si="371"/>
        <v>6.168001150093394</v>
      </c>
    </row>
    <row r="11870" spans="1:9" ht="25" customHeight="1">
      <c r="A11870" s="1"/>
      <c r="B11870" s="1">
        <v>498</v>
      </c>
      <c r="C11870" s="13" t="s">
        <v>47</v>
      </c>
      <c r="D11870" s="4">
        <v>44742</v>
      </c>
      <c r="E11870" s="4">
        <v>44771</v>
      </c>
      <c r="F11870" s="5">
        <v>2.9122729416084958</v>
      </c>
      <c r="G11870" s="5">
        <f>'PG facts'!E14</f>
        <v>6</v>
      </c>
      <c r="H11870" s="5">
        <f t="shared" si="370"/>
        <v>8.4813336864250015</v>
      </c>
      <c r="I11870" s="5">
        <f t="shared" si="371"/>
        <v>17.473637649650975</v>
      </c>
    </row>
    <row r="11871" spans="1:9" ht="25" customHeight="1">
      <c r="A11871" s="1"/>
      <c r="B11871" s="1">
        <v>498</v>
      </c>
      <c r="C11871" s="13" t="s">
        <v>47</v>
      </c>
      <c r="D11871" s="4">
        <v>44834</v>
      </c>
      <c r="E11871" s="4">
        <v>44853</v>
      </c>
      <c r="F11871" s="5">
        <v>5.8502773415310516</v>
      </c>
      <c r="G11871" s="5">
        <f>'PG facts'!E21</f>
        <v>8</v>
      </c>
      <c r="H11871" s="5">
        <f t="shared" si="370"/>
        <v>34.225744972831627</v>
      </c>
      <c r="I11871" s="5">
        <f t="shared" si="371"/>
        <v>46.802218732248413</v>
      </c>
    </row>
    <row r="11872" spans="1:9" ht="25" customHeight="1">
      <c r="A11872" s="1"/>
      <c r="B11872" s="1">
        <v>498</v>
      </c>
      <c r="C11872" s="13" t="s">
        <v>47</v>
      </c>
      <c r="D11872" s="4">
        <v>44926</v>
      </c>
      <c r="E11872" s="4">
        <v>44945</v>
      </c>
      <c r="F11872" s="5">
        <v>7.2560334575520802</v>
      </c>
      <c r="G11872" s="5">
        <f>'PG facts'!E28</f>
        <v>11</v>
      </c>
      <c r="H11872" s="5">
        <f t="shared" si="370"/>
        <v>52.650021537115194</v>
      </c>
      <c r="I11872" s="5">
        <f t="shared" si="371"/>
        <v>79.816368033072877</v>
      </c>
    </row>
    <row r="11873" spans="1:9" ht="25" customHeight="1">
      <c r="A11873" s="1"/>
      <c r="B11873" s="1">
        <v>498</v>
      </c>
      <c r="C11873" s="13" t="s">
        <v>47</v>
      </c>
      <c r="D11873" s="4">
        <v>45016</v>
      </c>
      <c r="E11873" s="4">
        <v>45037</v>
      </c>
      <c r="F11873" s="5">
        <v>6.7723940234483804</v>
      </c>
      <c r="G11873" s="5">
        <f>'PG facts'!E35</f>
        <v>10</v>
      </c>
      <c r="H11873" s="5">
        <f t="shared" si="370"/>
        <v>45.865320808839343</v>
      </c>
      <c r="I11873" s="5">
        <f t="shared" si="371"/>
        <v>67.723940234483806</v>
      </c>
    </row>
    <row r="11874" spans="1:9" ht="25" customHeight="1">
      <c r="A11874" s="1"/>
      <c r="B11874" s="1">
        <v>498</v>
      </c>
      <c r="C11874" s="13" t="s">
        <v>47</v>
      </c>
      <c r="D11874" s="4">
        <v>45107</v>
      </c>
      <c r="E11874" s="4">
        <v>45135</v>
      </c>
      <c r="F11874" s="5">
        <v>7.0582272321790596</v>
      </c>
      <c r="G11874" s="5">
        <f>'PG facts'!E42</f>
        <v>9</v>
      </c>
      <c r="H11874" s="5">
        <f t="shared" si="370"/>
        <v>49.818571661074067</v>
      </c>
      <c r="I11874" s="5">
        <f t="shared" si="371"/>
        <v>63.524045089611533</v>
      </c>
    </row>
    <row r="11875" spans="1:9" ht="25" customHeight="1">
      <c r="A11875" s="1"/>
      <c r="B11875" s="1">
        <v>498</v>
      </c>
      <c r="C11875" s="13" t="s">
        <v>47</v>
      </c>
      <c r="D11875" s="4">
        <v>45199</v>
      </c>
      <c r="E11875" s="4">
        <v>45217</v>
      </c>
      <c r="F11875" s="5">
        <v>5.4935927157217845</v>
      </c>
      <c r="G11875" s="5">
        <f>'PG facts'!E49</f>
        <v>9</v>
      </c>
      <c r="H11875" s="5">
        <f t="shared" si="370"/>
        <v>30.179560926231453</v>
      </c>
      <c r="I11875" s="5">
        <f t="shared" si="371"/>
        <v>49.442334441496058</v>
      </c>
    </row>
    <row r="11876" spans="1:9" ht="25" customHeight="1">
      <c r="A11876" s="1"/>
      <c r="B11876" s="1">
        <v>498</v>
      </c>
      <c r="C11876" s="13" t="s">
        <v>47</v>
      </c>
      <c r="D11876" s="4">
        <v>45291</v>
      </c>
      <c r="E11876" s="4">
        <v>45314</v>
      </c>
      <c r="F11876" s="5">
        <v>4.2122165191533556</v>
      </c>
      <c r="G11876" s="5">
        <f>'PG facts'!E56</f>
        <v>7</v>
      </c>
      <c r="H11876" s="5">
        <f t="shared" si="370"/>
        <v>17.742768004228413</v>
      </c>
      <c r="I11876" s="5">
        <f t="shared" si="371"/>
        <v>29.48551563407349</v>
      </c>
    </row>
    <row r="11877" spans="1:9" ht="25" customHeight="1">
      <c r="A11877" s="1"/>
      <c r="B11877" s="1">
        <v>498</v>
      </c>
      <c r="C11877" s="13" t="s">
        <v>47</v>
      </c>
      <c r="D11877" s="4">
        <v>45382</v>
      </c>
      <c r="E11877" s="4">
        <v>45401</v>
      </c>
      <c r="F11877" s="5">
        <v>3.636809635836169</v>
      </c>
      <c r="G11877" s="5">
        <f>'PG facts'!E63</f>
        <v>10</v>
      </c>
      <c r="H11877" s="5">
        <f t="shared" si="370"/>
        <v>13.226384327310809</v>
      </c>
      <c r="I11877" s="5">
        <f t="shared" si="371"/>
        <v>36.36809635836169</v>
      </c>
    </row>
    <row r="11878" spans="1:9" ht="25" customHeight="1">
      <c r="A11878" s="1"/>
      <c r="B11878" s="1">
        <v>498</v>
      </c>
      <c r="C11878" s="13" t="s">
        <v>47</v>
      </c>
      <c r="D11878" s="4">
        <v>45473</v>
      </c>
      <c r="E11878" s="4">
        <v>45503</v>
      </c>
      <c r="F11878" s="5">
        <v>1.6547550061168037</v>
      </c>
      <c r="G11878" s="5">
        <f>'PG facts'!E70</f>
        <v>5</v>
      </c>
      <c r="H11878" s="5">
        <f t="shared" si="370"/>
        <v>2.7382141302686231</v>
      </c>
      <c r="I11878" s="5">
        <f t="shared" si="371"/>
        <v>8.2737750305840194</v>
      </c>
    </row>
    <row r="11879" spans="1:9" ht="25" customHeight="1">
      <c r="A11879" s="1"/>
      <c r="B11879" s="1">
        <v>498</v>
      </c>
      <c r="C11879" s="13" t="s">
        <v>47</v>
      </c>
      <c r="D11879" s="4">
        <v>45565</v>
      </c>
      <c r="E11879" s="4">
        <v>45583</v>
      </c>
      <c r="F11879" s="5">
        <v>0.37330111522773102</v>
      </c>
      <c r="G11879" s="5">
        <f>'PG facts'!E77</f>
        <v>1</v>
      </c>
      <c r="H11879" s="5">
        <f t="shared" si="370"/>
        <v>0.13935372263026771</v>
      </c>
      <c r="I11879" s="5">
        <f t="shared" si="371"/>
        <v>0.37330111522773102</v>
      </c>
    </row>
    <row r="11880" spans="1:9" ht="25" customHeight="1">
      <c r="A11880" s="1"/>
      <c r="B11880" s="1">
        <v>498</v>
      </c>
      <c r="C11880" s="13" t="s">
        <v>47</v>
      </c>
      <c r="D11880" s="4">
        <v>45657</v>
      </c>
      <c r="E11880" s="4">
        <v>45679</v>
      </c>
      <c r="F11880" s="5">
        <v>0.34106845677743802</v>
      </c>
      <c r="G11880" s="5">
        <f>'PG facts'!E84</f>
        <v>1</v>
      </c>
      <c r="H11880" s="5">
        <f t="shared" si="370"/>
        <v>0.11632769220854311</v>
      </c>
      <c r="I11880" s="5">
        <f t="shared" si="371"/>
        <v>0.34106845677743802</v>
      </c>
    </row>
    <row r="11881" spans="1:9" ht="25" customHeight="1">
      <c r="A11881" s="1"/>
      <c r="B11881" s="1">
        <v>498</v>
      </c>
      <c r="C11881" s="13" t="s">
        <v>47</v>
      </c>
      <c r="D11881" s="4">
        <v>45747</v>
      </c>
      <c r="E11881" s="4">
        <v>45771</v>
      </c>
      <c r="F11881" s="5">
        <v>0.23594619830289432</v>
      </c>
      <c r="G11881" s="5">
        <f>'PG facts'!E91</f>
        <v>2</v>
      </c>
      <c r="H11881" s="5">
        <f t="shared" si="370"/>
        <v>5.5670608493588729E-2</v>
      </c>
      <c r="I11881" s="5">
        <f t="shared" si="371"/>
        <v>0.47189239660578863</v>
      </c>
    </row>
    <row r="11882" spans="1:9" ht="25" customHeight="1">
      <c r="A11882" s="1"/>
      <c r="B11882" s="1">
        <v>498</v>
      </c>
      <c r="C11882" s="13" t="s">
        <v>47</v>
      </c>
      <c r="D11882" s="4">
        <v>45838</v>
      </c>
      <c r="E11882" s="4">
        <v>45867</v>
      </c>
      <c r="F11882" s="5">
        <v>0.50578250048436413</v>
      </c>
      <c r="G11882" s="5">
        <f>'PG facts'!E98</f>
        <v>4</v>
      </c>
      <c r="H11882" s="5">
        <f t="shared" si="370"/>
        <v>0.25581593779621581</v>
      </c>
      <c r="I11882" s="5">
        <f t="shared" si="371"/>
        <v>2.0231300019374565</v>
      </c>
    </row>
    <row r="11883" spans="1:9" ht="25" customHeight="1">
      <c r="A11883" s="1"/>
      <c r="B11883" s="1">
        <v>498</v>
      </c>
      <c r="C11883" s="13" t="s">
        <v>47</v>
      </c>
      <c r="D11883" s="4">
        <v>45930</v>
      </c>
      <c r="E11883" s="4">
        <v>45954</v>
      </c>
      <c r="F11883" s="5">
        <v>1.0082264270475205</v>
      </c>
      <c r="G11883" s="5">
        <f>'PG facts'!E105</f>
        <v>4</v>
      </c>
      <c r="H11883" s="5">
        <f t="shared" si="370"/>
        <v>1.0165205281970093</v>
      </c>
      <c r="I11883" s="5">
        <f t="shared" si="371"/>
        <v>4.0329057081900821</v>
      </c>
    </row>
    <row r="11884" spans="1:9" ht="25" customHeight="1">
      <c r="A11884" s="1"/>
      <c r="B11884" s="1">
        <v>498</v>
      </c>
      <c r="C11884" s="13" t="s">
        <v>47</v>
      </c>
      <c r="D11884" s="4">
        <v>46112</v>
      </c>
      <c r="E11884" s="4">
        <v>46136</v>
      </c>
      <c r="F11884" s="5">
        <v>1.9491325309717533</v>
      </c>
      <c r="G11884" s="5">
        <f>'PG facts'!E119</f>
        <v>3</v>
      </c>
      <c r="H11884" s="5">
        <f t="shared" si="370"/>
        <v>3.7991176232923527</v>
      </c>
      <c r="I11884" s="5">
        <f t="shared" si="371"/>
        <v>5.84739759291526</v>
      </c>
    </row>
    <row r="11885" spans="1:9" ht="25" customHeight="1">
      <c r="A11885" s="1"/>
      <c r="B11885" s="1">
        <v>498</v>
      </c>
      <c r="C11885" s="13" t="s">
        <v>50</v>
      </c>
      <c r="D11885" s="4">
        <v>44742</v>
      </c>
      <c r="E11885" s="4">
        <v>44771</v>
      </c>
      <c r="F11885" s="5">
        <v>1.0280001916822323</v>
      </c>
      <c r="G11885" s="5">
        <f>'PG facts'!E14</f>
        <v>6</v>
      </c>
      <c r="H11885" s="5">
        <f t="shared" si="370"/>
        <v>1.0567843940987065</v>
      </c>
      <c r="I11885" s="5">
        <f t="shared" si="371"/>
        <v>6.168001150093394</v>
      </c>
    </row>
    <row r="11886" spans="1:9" ht="25" customHeight="1">
      <c r="A11886" s="1"/>
      <c r="B11886" s="1">
        <v>498</v>
      </c>
      <c r="C11886" s="13" t="s">
        <v>50</v>
      </c>
      <c r="D11886" s="4">
        <v>44834</v>
      </c>
      <c r="E11886" s="4">
        <v>44853</v>
      </c>
      <c r="F11886" s="5">
        <v>2.9122729416084958</v>
      </c>
      <c r="G11886" s="5">
        <f>'PG facts'!E21</f>
        <v>8</v>
      </c>
      <c r="H11886" s="5">
        <f t="shared" si="370"/>
        <v>8.4813336864250015</v>
      </c>
      <c r="I11886" s="5">
        <f t="shared" si="371"/>
        <v>23.298183532867967</v>
      </c>
    </row>
    <row r="11887" spans="1:9" ht="25" customHeight="1">
      <c r="A11887" s="1"/>
      <c r="B11887" s="1">
        <v>498</v>
      </c>
      <c r="C11887" s="13" t="s">
        <v>50</v>
      </c>
      <c r="D11887" s="4">
        <v>44926</v>
      </c>
      <c r="E11887" s="4">
        <v>44945</v>
      </c>
      <c r="F11887" s="5">
        <v>5.8502773415310516</v>
      </c>
      <c r="G11887" s="5">
        <f>'PG facts'!E28</f>
        <v>11</v>
      </c>
      <c r="H11887" s="5">
        <f t="shared" si="370"/>
        <v>34.225744972831627</v>
      </c>
      <c r="I11887" s="5">
        <f t="shared" si="371"/>
        <v>64.353050756841569</v>
      </c>
    </row>
    <row r="11888" spans="1:9" ht="25" customHeight="1">
      <c r="A11888" s="1"/>
      <c r="B11888" s="1">
        <v>498</v>
      </c>
      <c r="C11888" s="13" t="s">
        <v>50</v>
      </c>
      <c r="D11888" s="4">
        <v>45016</v>
      </c>
      <c r="E11888" s="4">
        <v>45037</v>
      </c>
      <c r="F11888" s="5">
        <v>7.2560334575520802</v>
      </c>
      <c r="G11888" s="5">
        <f>'PG facts'!E35</f>
        <v>10</v>
      </c>
      <c r="H11888" s="5">
        <f t="shared" si="370"/>
        <v>52.650021537115194</v>
      </c>
      <c r="I11888" s="5">
        <f t="shared" si="371"/>
        <v>72.560334575520798</v>
      </c>
    </row>
    <row r="11889" spans="1:9" ht="25" customHeight="1">
      <c r="A11889" s="1"/>
      <c r="B11889" s="1">
        <v>498</v>
      </c>
      <c r="C11889" s="13" t="s">
        <v>50</v>
      </c>
      <c r="D11889" s="4">
        <v>45107</v>
      </c>
      <c r="E11889" s="4">
        <v>45135</v>
      </c>
      <c r="F11889" s="5">
        <v>6.7723940234483804</v>
      </c>
      <c r="G11889" s="5">
        <f>'PG facts'!E42</f>
        <v>9</v>
      </c>
      <c r="H11889" s="5">
        <f t="shared" si="370"/>
        <v>45.865320808839343</v>
      </c>
      <c r="I11889" s="5">
        <f t="shared" si="371"/>
        <v>60.951546211035421</v>
      </c>
    </row>
    <row r="11890" spans="1:9" ht="25" customHeight="1">
      <c r="A11890" s="1"/>
      <c r="B11890" s="1">
        <v>498</v>
      </c>
      <c r="C11890" s="13" t="s">
        <v>50</v>
      </c>
      <c r="D11890" s="4">
        <v>45199</v>
      </c>
      <c r="E11890" s="4">
        <v>45217</v>
      </c>
      <c r="F11890" s="5">
        <v>7.0582272321790596</v>
      </c>
      <c r="G11890" s="5">
        <f>'PG facts'!E49</f>
        <v>9</v>
      </c>
      <c r="H11890" s="5">
        <f t="shared" si="370"/>
        <v>49.818571661074067</v>
      </c>
      <c r="I11890" s="5">
        <f t="shared" si="371"/>
        <v>63.524045089611533</v>
      </c>
    </row>
    <row r="11891" spans="1:9" ht="25" customHeight="1">
      <c r="A11891" s="1"/>
      <c r="B11891" s="1">
        <v>498</v>
      </c>
      <c r="C11891" s="13" t="s">
        <v>50</v>
      </c>
      <c r="D11891" s="4">
        <v>45291</v>
      </c>
      <c r="E11891" s="4">
        <v>45314</v>
      </c>
      <c r="F11891" s="5">
        <v>5.4935927157217845</v>
      </c>
      <c r="G11891" s="5">
        <f>'PG facts'!E56</f>
        <v>7</v>
      </c>
      <c r="H11891" s="5">
        <f t="shared" si="370"/>
        <v>30.179560926231453</v>
      </c>
      <c r="I11891" s="5">
        <f t="shared" si="371"/>
        <v>38.455149010052494</v>
      </c>
    </row>
    <row r="11892" spans="1:9" ht="25" customHeight="1">
      <c r="A11892" s="1"/>
      <c r="B11892" s="1">
        <v>498</v>
      </c>
      <c r="C11892" s="13" t="s">
        <v>50</v>
      </c>
      <c r="D11892" s="4">
        <v>45382</v>
      </c>
      <c r="E11892" s="4">
        <v>45401</v>
      </c>
      <c r="F11892" s="5">
        <v>4.2122165191533556</v>
      </c>
      <c r="G11892" s="5">
        <f>'PG facts'!E63</f>
        <v>10</v>
      </c>
      <c r="H11892" s="5">
        <f t="shared" si="370"/>
        <v>17.742768004228413</v>
      </c>
      <c r="I11892" s="5">
        <f t="shared" si="371"/>
        <v>42.122165191533554</v>
      </c>
    </row>
    <row r="11893" spans="1:9" ht="25" customHeight="1">
      <c r="A11893" s="1"/>
      <c r="B11893" s="1">
        <v>498</v>
      </c>
      <c r="C11893" s="13" t="s">
        <v>50</v>
      </c>
      <c r="D11893" s="4">
        <v>45473</v>
      </c>
      <c r="E11893" s="4">
        <v>45503</v>
      </c>
      <c r="F11893" s="5">
        <v>3.636809635836169</v>
      </c>
      <c r="G11893" s="5">
        <f>'PG facts'!E70</f>
        <v>5</v>
      </c>
      <c r="H11893" s="5">
        <f t="shared" si="370"/>
        <v>13.226384327310809</v>
      </c>
      <c r="I11893" s="5">
        <f t="shared" si="371"/>
        <v>18.184048179180845</v>
      </c>
    </row>
    <row r="11894" spans="1:9" ht="25" customHeight="1">
      <c r="A11894" s="1"/>
      <c r="B11894" s="1">
        <v>498</v>
      </c>
      <c r="C11894" s="13" t="s">
        <v>50</v>
      </c>
      <c r="D11894" s="4">
        <v>45565</v>
      </c>
      <c r="E11894" s="4">
        <v>45583</v>
      </c>
      <c r="F11894" s="5">
        <v>1.6547550061168037</v>
      </c>
      <c r="G11894" s="5">
        <f>'PG facts'!E77</f>
        <v>1</v>
      </c>
      <c r="H11894" s="5">
        <f t="shared" si="370"/>
        <v>2.7382141302686231</v>
      </c>
      <c r="I11894" s="5">
        <f t="shared" si="371"/>
        <v>1.6547550061168037</v>
      </c>
    </row>
    <row r="11895" spans="1:9" ht="25" customHeight="1">
      <c r="A11895" s="1"/>
      <c r="B11895" s="1">
        <v>498</v>
      </c>
      <c r="C11895" s="13" t="s">
        <v>50</v>
      </c>
      <c r="D11895" s="4">
        <v>45657</v>
      </c>
      <c r="E11895" s="4">
        <v>45679</v>
      </c>
      <c r="F11895" s="5">
        <v>0.37330111522773102</v>
      </c>
      <c r="G11895" s="5">
        <f>'PG facts'!E84</f>
        <v>1</v>
      </c>
      <c r="H11895" s="5">
        <f t="shared" si="370"/>
        <v>0.13935372263026771</v>
      </c>
      <c r="I11895" s="5">
        <f t="shared" si="371"/>
        <v>0.37330111522773102</v>
      </c>
    </row>
    <row r="11896" spans="1:9" ht="25" customHeight="1">
      <c r="A11896" s="1"/>
      <c r="B11896" s="1">
        <v>498</v>
      </c>
      <c r="C11896" s="13" t="s">
        <v>50</v>
      </c>
      <c r="D11896" s="4">
        <v>45747</v>
      </c>
      <c r="E11896" s="4">
        <v>45771</v>
      </c>
      <c r="F11896" s="5">
        <v>0.34106845677743802</v>
      </c>
      <c r="G11896" s="5">
        <f>'PG facts'!E91</f>
        <v>2</v>
      </c>
      <c r="H11896" s="5">
        <f t="shared" si="370"/>
        <v>0.11632769220854311</v>
      </c>
      <c r="I11896" s="5">
        <f t="shared" si="371"/>
        <v>0.68213691355487605</v>
      </c>
    </row>
    <row r="11897" spans="1:9" ht="25" customHeight="1">
      <c r="A11897" s="1"/>
      <c r="B11897" s="1">
        <v>498</v>
      </c>
      <c r="C11897" s="13" t="s">
        <v>50</v>
      </c>
      <c r="D11897" s="4">
        <v>45838</v>
      </c>
      <c r="E11897" s="4">
        <v>45867</v>
      </c>
      <c r="F11897" s="5">
        <v>0.23594619830289432</v>
      </c>
      <c r="G11897" s="5">
        <f>'PG facts'!E98</f>
        <v>4</v>
      </c>
      <c r="H11897" s="5">
        <f t="shared" si="370"/>
        <v>5.5670608493588729E-2</v>
      </c>
      <c r="I11897" s="5">
        <f t="shared" si="371"/>
        <v>0.94378479321157727</v>
      </c>
    </row>
    <row r="11898" spans="1:9" ht="25" customHeight="1">
      <c r="A11898" s="1"/>
      <c r="B11898" s="1">
        <v>498</v>
      </c>
      <c r="C11898" s="13" t="s">
        <v>50</v>
      </c>
      <c r="D11898" s="4">
        <v>45930</v>
      </c>
      <c r="E11898" s="4">
        <v>45954</v>
      </c>
      <c r="F11898" s="5">
        <v>0.50578250048436413</v>
      </c>
      <c r="G11898" s="5">
        <f>'PG facts'!E105</f>
        <v>4</v>
      </c>
      <c r="H11898" s="5">
        <f t="shared" si="370"/>
        <v>0.25581593779621581</v>
      </c>
      <c r="I11898" s="5">
        <f t="shared" si="371"/>
        <v>2.0231300019374565</v>
      </c>
    </row>
    <row r="11899" spans="1:9" ht="25" customHeight="1">
      <c r="A11899" s="1"/>
      <c r="B11899" s="1">
        <v>498</v>
      </c>
      <c r="C11899" s="13" t="s">
        <v>50</v>
      </c>
      <c r="D11899" s="4">
        <v>46022</v>
      </c>
      <c r="E11899" s="4">
        <v>46045</v>
      </c>
      <c r="F11899" s="5">
        <v>1.0082264270475205</v>
      </c>
      <c r="G11899" s="5">
        <f>'PG facts'!E112</f>
        <v>2</v>
      </c>
      <c r="H11899" s="5">
        <f t="shared" si="370"/>
        <v>1.0165205281970093</v>
      </c>
      <c r="I11899" s="5">
        <f t="shared" si="371"/>
        <v>2.016452854095041</v>
      </c>
    </row>
    <row r="11900" spans="1:9" ht="25" customHeight="1">
      <c r="A11900" s="1"/>
      <c r="B11900" s="1">
        <v>499</v>
      </c>
      <c r="C11900" s="13" t="s">
        <v>47</v>
      </c>
      <c r="D11900" s="4">
        <v>44651</v>
      </c>
      <c r="E11900" s="4">
        <v>44671</v>
      </c>
      <c r="F11900" s="5">
        <v>6.658436933295464</v>
      </c>
      <c r="G11900" s="5">
        <f>'PG facts'!F6</f>
        <v>3</v>
      </c>
      <c r="H11900" s="5">
        <f t="shared" si="370"/>
        <v>44.334782394673105</v>
      </c>
      <c r="I11900" s="5">
        <f t="shared" si="371"/>
        <v>19.975310799886394</v>
      </c>
    </row>
    <row r="11901" spans="1:9" ht="25" customHeight="1">
      <c r="A11901" s="1"/>
      <c r="B11901" s="1">
        <v>499</v>
      </c>
      <c r="C11901" s="13" t="s">
        <v>47</v>
      </c>
      <c r="D11901" s="4">
        <v>44742</v>
      </c>
      <c r="E11901" s="4">
        <v>44771</v>
      </c>
      <c r="F11901" s="5">
        <v>3.235995481738696</v>
      </c>
      <c r="G11901" s="5">
        <f>'PG facts'!F13</f>
        <v>0</v>
      </c>
      <c r="H11901" s="5">
        <f t="shared" si="370"/>
        <v>10.471666757833255</v>
      </c>
      <c r="I11901" s="5">
        <f t="shared" si="371"/>
        <v>0</v>
      </c>
    </row>
    <row r="11902" spans="1:9" ht="25" customHeight="1">
      <c r="A11902" s="1"/>
      <c r="B11902" s="1">
        <v>499</v>
      </c>
      <c r="C11902" s="13" t="s">
        <v>47</v>
      </c>
      <c r="D11902" s="4">
        <v>44834</v>
      </c>
      <c r="E11902" s="4">
        <v>44853</v>
      </c>
      <c r="F11902" s="5">
        <v>3.5533938473930382</v>
      </c>
      <c r="G11902" s="5">
        <f>'PG facts'!F20</f>
        <v>4</v>
      </c>
      <c r="H11902" s="5">
        <f t="shared" si="370"/>
        <v>12.626607834690699</v>
      </c>
      <c r="I11902" s="5">
        <f t="shared" si="371"/>
        <v>14.213575389572153</v>
      </c>
    </row>
    <row r="11903" spans="1:9" ht="25" customHeight="1">
      <c r="A11903" s="1"/>
      <c r="B11903" s="1">
        <v>499</v>
      </c>
      <c r="C11903" s="13" t="s">
        <v>47</v>
      </c>
      <c r="D11903" s="4">
        <v>44926</v>
      </c>
      <c r="E11903" s="4">
        <v>44945</v>
      </c>
      <c r="F11903" s="5">
        <v>3.8028851607049052</v>
      </c>
      <c r="G11903" s="5">
        <f>'PG facts'!F27</f>
        <v>3</v>
      </c>
      <c r="H11903" s="5">
        <f t="shared" si="370"/>
        <v>14.461935545509572</v>
      </c>
      <c r="I11903" s="5">
        <f t="shared" si="371"/>
        <v>11.408655482114716</v>
      </c>
    </row>
    <row r="11904" spans="1:9" ht="25" customHeight="1">
      <c r="A11904" s="1"/>
      <c r="B11904" s="1">
        <v>499</v>
      </c>
      <c r="C11904" s="13" t="s">
        <v>47</v>
      </c>
      <c r="D11904" s="4">
        <v>45016</v>
      </c>
      <c r="E11904" s="4">
        <v>45037</v>
      </c>
      <c r="F11904" s="5">
        <v>7.4226951952720999</v>
      </c>
      <c r="G11904" s="5">
        <f>'PG facts'!F34</f>
        <v>7</v>
      </c>
      <c r="H11904" s="5">
        <f t="shared" si="370"/>
        <v>55.09640396191552</v>
      </c>
      <c r="I11904" s="5">
        <f t="shared" si="371"/>
        <v>51.958866366904701</v>
      </c>
    </row>
    <row r="11905" spans="1:9" ht="25" customHeight="1">
      <c r="A11905" s="1"/>
      <c r="B11905" s="1">
        <v>499</v>
      </c>
      <c r="C11905" s="13" t="s">
        <v>47</v>
      </c>
      <c r="D11905" s="4">
        <v>45107</v>
      </c>
      <c r="E11905" s="4">
        <v>45135</v>
      </c>
      <c r="F11905" s="5">
        <v>8.3743642737017066</v>
      </c>
      <c r="G11905" s="5">
        <f>'PG facts'!F41</f>
        <v>11</v>
      </c>
      <c r="H11905" s="5">
        <f t="shared" si="370"/>
        <v>70.129976988651507</v>
      </c>
      <c r="I11905" s="5">
        <f t="shared" si="371"/>
        <v>92.11800701071877</v>
      </c>
    </row>
    <row r="11906" spans="1:9" ht="25" customHeight="1">
      <c r="A11906" s="1"/>
      <c r="B11906" s="1">
        <v>499</v>
      </c>
      <c r="C11906" s="13" t="s">
        <v>47</v>
      </c>
      <c r="D11906" s="4">
        <v>45199</v>
      </c>
      <c r="E11906" s="4">
        <v>45217</v>
      </c>
      <c r="F11906" s="5">
        <v>7.2648038453100305</v>
      </c>
      <c r="G11906" s="5">
        <f>'PG facts'!F48</f>
        <v>5</v>
      </c>
      <c r="H11906" s="5">
        <f t="shared" si="370"/>
        <v>52.777374910831405</v>
      </c>
      <c r="I11906" s="5">
        <f t="shared" si="371"/>
        <v>36.324019226550149</v>
      </c>
    </row>
    <row r="11907" spans="1:9" ht="25" customHeight="1">
      <c r="A11907" s="1"/>
      <c r="B11907" s="1">
        <v>499</v>
      </c>
      <c r="C11907" s="13" t="s">
        <v>47</v>
      </c>
      <c r="D11907" s="4">
        <v>45291</v>
      </c>
      <c r="E11907" s="4">
        <v>45314</v>
      </c>
      <c r="F11907" s="5">
        <v>9.9248015735047268</v>
      </c>
      <c r="G11907" s="5">
        <f>'PG facts'!F55</f>
        <v>1</v>
      </c>
      <c r="H11907" s="5">
        <f t="shared" si="370"/>
        <v>98.501686273441905</v>
      </c>
      <c r="I11907" s="5">
        <f t="shared" si="371"/>
        <v>9.9248015735047268</v>
      </c>
    </row>
    <row r="11908" spans="1:9" ht="25" customHeight="1">
      <c r="A11908" s="1"/>
      <c r="B11908" s="1">
        <v>499</v>
      </c>
      <c r="C11908" s="13" t="s">
        <v>47</v>
      </c>
      <c r="D11908" s="4">
        <v>45382</v>
      </c>
      <c r="E11908" s="4">
        <v>45401</v>
      </c>
      <c r="F11908" s="5">
        <v>2.2273073989321102</v>
      </c>
      <c r="G11908" s="5">
        <f>'PG facts'!F62</f>
        <v>3</v>
      </c>
      <c r="H11908" s="5">
        <f t="shared" si="370"/>
        <v>4.9608982493377223</v>
      </c>
      <c r="I11908" s="5">
        <f t="shared" si="371"/>
        <v>6.6819221967963305</v>
      </c>
    </row>
    <row r="11909" spans="1:9" ht="25" customHeight="1">
      <c r="A11909" s="1"/>
      <c r="B11909" s="1">
        <v>499</v>
      </c>
      <c r="C11909" s="13" t="s">
        <v>47</v>
      </c>
      <c r="D11909" s="4">
        <v>45473</v>
      </c>
      <c r="E11909" s="4">
        <v>45503</v>
      </c>
      <c r="F11909" s="5">
        <v>0.79927457652468892</v>
      </c>
      <c r="G11909" s="5">
        <f>'PG facts'!F69</f>
        <v>3</v>
      </c>
      <c r="H11909" s="5">
        <f t="shared" si="370"/>
        <v>0.63883984867872079</v>
      </c>
      <c r="I11909" s="5">
        <f t="shared" si="371"/>
        <v>2.3978237295740668</v>
      </c>
    </row>
    <row r="11910" spans="1:9" ht="25" customHeight="1">
      <c r="A11910" s="1"/>
      <c r="B11910" s="1">
        <v>499</v>
      </c>
      <c r="C11910" s="13" t="s">
        <v>47</v>
      </c>
      <c r="D11910" s="4">
        <v>45565</v>
      </c>
      <c r="E11910" s="4">
        <v>45583</v>
      </c>
      <c r="F11910" s="5">
        <v>5.5874231845522981</v>
      </c>
      <c r="G11910" s="5">
        <f>'PG facts'!F76</f>
        <v>-2</v>
      </c>
      <c r="H11910" s="5">
        <f t="shared" ref="H11910:H11973" si="372">F11910^2</f>
        <v>31.219297843272546</v>
      </c>
      <c r="I11910" s="5">
        <f t="shared" ref="I11910:I11973" si="373">F11910*G11910</f>
        <v>-11.174846369104596</v>
      </c>
    </row>
    <row r="11911" spans="1:9" ht="25" customHeight="1">
      <c r="A11911" s="1"/>
      <c r="B11911" s="1">
        <v>499</v>
      </c>
      <c r="C11911" s="13" t="s">
        <v>47</v>
      </c>
      <c r="D11911" s="4">
        <v>45657</v>
      </c>
      <c r="E11911" s="4">
        <v>45679</v>
      </c>
      <c r="F11911" s="5">
        <v>3.121328778759791</v>
      </c>
      <c r="G11911" s="5">
        <f>'PG facts'!F83</f>
        <v>2</v>
      </c>
      <c r="H11911" s="5">
        <f t="shared" si="372"/>
        <v>9.7426933451140876</v>
      </c>
      <c r="I11911" s="5">
        <f t="shared" si="373"/>
        <v>6.242657557519582</v>
      </c>
    </row>
    <row r="11912" spans="1:9" ht="25" customHeight="1">
      <c r="A11912" s="1"/>
      <c r="B11912" s="1">
        <v>499</v>
      </c>
      <c r="C11912" s="13" t="s">
        <v>47</v>
      </c>
      <c r="D11912" s="4">
        <v>45747</v>
      </c>
      <c r="E11912" s="4">
        <v>45771</v>
      </c>
      <c r="F11912" s="5">
        <v>7.8355842411580445</v>
      </c>
      <c r="G11912" s="5">
        <f>'PG facts'!F90</f>
        <v>2</v>
      </c>
      <c r="H11912" s="5">
        <f t="shared" si="372"/>
        <v>61.396380400284286</v>
      </c>
      <c r="I11912" s="5">
        <f t="shared" si="373"/>
        <v>15.671168482316089</v>
      </c>
    </row>
    <row r="11913" spans="1:9" ht="25" customHeight="1">
      <c r="A11913" s="1"/>
      <c r="B11913" s="1">
        <v>499</v>
      </c>
      <c r="C11913" s="13" t="s">
        <v>47</v>
      </c>
      <c r="D11913" s="4">
        <v>45838</v>
      </c>
      <c r="E11913" s="4">
        <v>45867</v>
      </c>
      <c r="F11913" s="5">
        <v>8.972706279503285</v>
      </c>
      <c r="G11913" s="5">
        <f>'PG facts'!F97</f>
        <v>1</v>
      </c>
      <c r="H11913" s="5">
        <f t="shared" si="372"/>
        <v>80.509457978237677</v>
      </c>
      <c r="I11913" s="5">
        <f t="shared" si="373"/>
        <v>8.972706279503285</v>
      </c>
    </row>
    <row r="11914" spans="1:9" ht="25" customHeight="1">
      <c r="A11914" s="1"/>
      <c r="B11914" s="1">
        <v>499</v>
      </c>
      <c r="C11914" s="13" t="s">
        <v>47</v>
      </c>
      <c r="D11914" s="4">
        <v>45930</v>
      </c>
      <c r="E11914" s="4">
        <v>45954</v>
      </c>
      <c r="F11914" s="5">
        <v>6.4839354424026885</v>
      </c>
      <c r="G11914" s="5">
        <f>'PG facts'!F104</f>
        <v>6</v>
      </c>
      <c r="H11914" s="5">
        <f t="shared" si="372"/>
        <v>42.041418821245749</v>
      </c>
      <c r="I11914" s="5">
        <f t="shared" si="373"/>
        <v>38.903612654416129</v>
      </c>
    </row>
    <row r="11915" spans="1:9" ht="25" customHeight="1">
      <c r="A11915" s="1"/>
      <c r="B11915" s="1">
        <v>499</v>
      </c>
      <c r="C11915" s="13" t="s">
        <v>47</v>
      </c>
      <c r="D11915" s="4">
        <v>46022</v>
      </c>
      <c r="E11915" s="4">
        <v>46045</v>
      </c>
      <c r="F11915" s="5">
        <v>5.8582795849691616</v>
      </c>
      <c r="G11915" s="5">
        <f>'PG facts'!F111</f>
        <v>4</v>
      </c>
      <c r="H11915" s="5">
        <f t="shared" si="372"/>
        <v>34.319439695666453</v>
      </c>
      <c r="I11915" s="5">
        <f t="shared" si="373"/>
        <v>23.433118339876646</v>
      </c>
    </row>
    <row r="11916" spans="1:9" ht="25" customHeight="1">
      <c r="A11916" s="1"/>
      <c r="B11916" s="1">
        <v>499</v>
      </c>
      <c r="C11916" s="13" t="s">
        <v>50</v>
      </c>
      <c r="D11916" s="4">
        <v>44742</v>
      </c>
      <c r="E11916" s="4">
        <v>44771</v>
      </c>
      <c r="F11916" s="5">
        <v>6.658436933295464</v>
      </c>
      <c r="G11916" s="5">
        <f>'PG facts'!F13</f>
        <v>0</v>
      </c>
      <c r="H11916" s="5">
        <f t="shared" si="372"/>
        <v>44.334782394673105</v>
      </c>
      <c r="I11916" s="5">
        <f t="shared" si="373"/>
        <v>0</v>
      </c>
    </row>
    <row r="11917" spans="1:9" ht="25" customHeight="1">
      <c r="A11917" s="1"/>
      <c r="B11917" s="1">
        <v>499</v>
      </c>
      <c r="C11917" s="13" t="s">
        <v>50</v>
      </c>
      <c r="D11917" s="4">
        <v>44834</v>
      </c>
      <c r="E11917" s="4">
        <v>44853</v>
      </c>
      <c r="F11917" s="5">
        <v>3.235995481738696</v>
      </c>
      <c r="G11917" s="5">
        <f>'PG facts'!F20</f>
        <v>4</v>
      </c>
      <c r="H11917" s="5">
        <f t="shared" si="372"/>
        <v>10.471666757833255</v>
      </c>
      <c r="I11917" s="5">
        <f t="shared" si="373"/>
        <v>12.943981926954784</v>
      </c>
    </row>
    <row r="11918" spans="1:9" ht="25" customHeight="1">
      <c r="A11918" s="1"/>
      <c r="B11918" s="1">
        <v>499</v>
      </c>
      <c r="C11918" s="13" t="s">
        <v>50</v>
      </c>
      <c r="D11918" s="4">
        <v>44926</v>
      </c>
      <c r="E11918" s="4">
        <v>44945</v>
      </c>
      <c r="F11918" s="5">
        <v>3.5533938473930382</v>
      </c>
      <c r="G11918" s="5">
        <f>'PG facts'!F27</f>
        <v>3</v>
      </c>
      <c r="H11918" s="5">
        <f t="shared" si="372"/>
        <v>12.626607834690699</v>
      </c>
      <c r="I11918" s="5">
        <f t="shared" si="373"/>
        <v>10.660181542179114</v>
      </c>
    </row>
    <row r="11919" spans="1:9" ht="25" customHeight="1">
      <c r="A11919" s="1"/>
      <c r="B11919" s="1">
        <v>499</v>
      </c>
      <c r="C11919" s="13" t="s">
        <v>50</v>
      </c>
      <c r="D11919" s="4">
        <v>45016</v>
      </c>
      <c r="E11919" s="4">
        <v>45037</v>
      </c>
      <c r="F11919" s="5">
        <v>3.8028851607049052</v>
      </c>
      <c r="G11919" s="5">
        <f>'PG facts'!F34</f>
        <v>7</v>
      </c>
      <c r="H11919" s="5">
        <f t="shared" si="372"/>
        <v>14.461935545509572</v>
      </c>
      <c r="I11919" s="5">
        <f t="shared" si="373"/>
        <v>26.620196124934338</v>
      </c>
    </row>
    <row r="11920" spans="1:9" ht="25" customHeight="1">
      <c r="A11920" s="1"/>
      <c r="B11920" s="1">
        <v>499</v>
      </c>
      <c r="C11920" s="13" t="s">
        <v>50</v>
      </c>
      <c r="D11920" s="4">
        <v>45107</v>
      </c>
      <c r="E11920" s="4">
        <v>45135</v>
      </c>
      <c r="F11920" s="5">
        <v>7.4226951952720999</v>
      </c>
      <c r="G11920" s="5">
        <f>'PG facts'!F41</f>
        <v>11</v>
      </c>
      <c r="H11920" s="5">
        <f t="shared" si="372"/>
        <v>55.09640396191552</v>
      </c>
      <c r="I11920" s="5">
        <f t="shared" si="373"/>
        <v>81.649647147993093</v>
      </c>
    </row>
    <row r="11921" spans="1:9" ht="25" customHeight="1">
      <c r="A11921" s="1"/>
      <c r="B11921" s="1">
        <v>499</v>
      </c>
      <c r="C11921" s="13" t="s">
        <v>50</v>
      </c>
      <c r="D11921" s="4">
        <v>45199</v>
      </c>
      <c r="E11921" s="4">
        <v>45217</v>
      </c>
      <c r="F11921" s="5">
        <v>8.3743642737017066</v>
      </c>
      <c r="G11921" s="5">
        <f>'PG facts'!F48</f>
        <v>5</v>
      </c>
      <c r="H11921" s="5">
        <f t="shared" si="372"/>
        <v>70.129976988651507</v>
      </c>
      <c r="I11921" s="5">
        <f t="shared" si="373"/>
        <v>41.871821368508535</v>
      </c>
    </row>
    <row r="11922" spans="1:9" ht="25" customHeight="1">
      <c r="A11922" s="1"/>
      <c r="B11922" s="1">
        <v>499</v>
      </c>
      <c r="C11922" s="13" t="s">
        <v>50</v>
      </c>
      <c r="D11922" s="4">
        <v>45291</v>
      </c>
      <c r="E11922" s="4">
        <v>45314</v>
      </c>
      <c r="F11922" s="5">
        <v>7.2648038453100305</v>
      </c>
      <c r="G11922" s="5">
        <f>'PG facts'!F55</f>
        <v>1</v>
      </c>
      <c r="H11922" s="5">
        <f t="shared" si="372"/>
        <v>52.777374910831405</v>
      </c>
      <c r="I11922" s="5">
        <f t="shared" si="373"/>
        <v>7.2648038453100305</v>
      </c>
    </row>
    <row r="11923" spans="1:9" ht="25" customHeight="1">
      <c r="A11923" s="1"/>
      <c r="B11923" s="1">
        <v>499</v>
      </c>
      <c r="C11923" s="13" t="s">
        <v>50</v>
      </c>
      <c r="D11923" s="4">
        <v>45382</v>
      </c>
      <c r="E11923" s="4">
        <v>45401</v>
      </c>
      <c r="F11923" s="5">
        <v>9.9248015735047268</v>
      </c>
      <c r="G11923" s="5">
        <f>'PG facts'!F62</f>
        <v>3</v>
      </c>
      <c r="H11923" s="5">
        <f t="shared" si="372"/>
        <v>98.501686273441905</v>
      </c>
      <c r="I11923" s="5">
        <f t="shared" si="373"/>
        <v>29.77440472051418</v>
      </c>
    </row>
    <row r="11924" spans="1:9" ht="25" customHeight="1">
      <c r="A11924" s="1"/>
      <c r="B11924" s="1">
        <v>499</v>
      </c>
      <c r="C11924" s="13" t="s">
        <v>50</v>
      </c>
      <c r="D11924" s="4">
        <v>45473</v>
      </c>
      <c r="E11924" s="4">
        <v>45503</v>
      </c>
      <c r="F11924" s="5">
        <v>2.2273073989321102</v>
      </c>
      <c r="G11924" s="5">
        <f>'PG facts'!F69</f>
        <v>3</v>
      </c>
      <c r="H11924" s="5">
        <f t="shared" si="372"/>
        <v>4.9608982493377223</v>
      </c>
      <c r="I11924" s="5">
        <f t="shared" si="373"/>
        <v>6.6819221967963305</v>
      </c>
    </row>
    <row r="11925" spans="1:9" ht="25" customHeight="1">
      <c r="A11925" s="1"/>
      <c r="B11925" s="1">
        <v>499</v>
      </c>
      <c r="C11925" s="13" t="s">
        <v>50</v>
      </c>
      <c r="D11925" s="4">
        <v>45565</v>
      </c>
      <c r="E11925" s="4">
        <v>45583</v>
      </c>
      <c r="F11925" s="5">
        <v>0.79927457652468892</v>
      </c>
      <c r="G11925" s="5">
        <f>'PG facts'!F76</f>
        <v>-2</v>
      </c>
      <c r="H11925" s="5">
        <f t="shared" si="372"/>
        <v>0.63883984867872079</v>
      </c>
      <c r="I11925" s="5">
        <f t="shared" si="373"/>
        <v>-1.5985491530493778</v>
      </c>
    </row>
    <row r="11926" spans="1:9" ht="25" customHeight="1">
      <c r="A11926" s="1"/>
      <c r="B11926" s="1">
        <v>499</v>
      </c>
      <c r="C11926" s="13" t="s">
        <v>50</v>
      </c>
      <c r="D11926" s="4">
        <v>45657</v>
      </c>
      <c r="E11926" s="4">
        <v>45679</v>
      </c>
      <c r="F11926" s="5">
        <v>5.5874231845522981</v>
      </c>
      <c r="G11926" s="5">
        <f>'PG facts'!F83</f>
        <v>2</v>
      </c>
      <c r="H11926" s="5">
        <f t="shared" si="372"/>
        <v>31.219297843272546</v>
      </c>
      <c r="I11926" s="5">
        <f t="shared" si="373"/>
        <v>11.174846369104596</v>
      </c>
    </row>
    <row r="11927" spans="1:9" ht="25" customHeight="1">
      <c r="A11927" s="1"/>
      <c r="B11927" s="1">
        <v>499</v>
      </c>
      <c r="C11927" s="13" t="s">
        <v>50</v>
      </c>
      <c r="D11927" s="4">
        <v>45747</v>
      </c>
      <c r="E11927" s="4">
        <v>45771</v>
      </c>
      <c r="F11927" s="5">
        <v>3.121328778759791</v>
      </c>
      <c r="G11927" s="5">
        <f>'PG facts'!F90</f>
        <v>2</v>
      </c>
      <c r="H11927" s="5">
        <f t="shared" si="372"/>
        <v>9.7426933451140876</v>
      </c>
      <c r="I11927" s="5">
        <f t="shared" si="373"/>
        <v>6.242657557519582</v>
      </c>
    </row>
    <row r="11928" spans="1:9" ht="25" customHeight="1">
      <c r="A11928" s="1"/>
      <c r="B11928" s="1">
        <v>499</v>
      </c>
      <c r="C11928" s="13" t="s">
        <v>50</v>
      </c>
      <c r="D11928" s="4">
        <v>45838</v>
      </c>
      <c r="E11928" s="4">
        <v>45867</v>
      </c>
      <c r="F11928" s="5">
        <v>7.8355842411580445</v>
      </c>
      <c r="G11928" s="5">
        <f>'PG facts'!F97</f>
        <v>1</v>
      </c>
      <c r="H11928" s="5">
        <f t="shared" si="372"/>
        <v>61.396380400284286</v>
      </c>
      <c r="I11928" s="5">
        <f t="shared" si="373"/>
        <v>7.8355842411580445</v>
      </c>
    </row>
    <row r="11929" spans="1:9" ht="25" customHeight="1">
      <c r="A11929" s="1"/>
      <c r="B11929" s="1">
        <v>499</v>
      </c>
      <c r="C11929" s="13" t="s">
        <v>50</v>
      </c>
      <c r="D11929" s="4">
        <v>45930</v>
      </c>
      <c r="E11929" s="4">
        <v>45954</v>
      </c>
      <c r="F11929" s="5">
        <v>8.972706279503285</v>
      </c>
      <c r="G11929" s="5">
        <f>'PG facts'!F104</f>
        <v>6</v>
      </c>
      <c r="H11929" s="5">
        <f t="shared" si="372"/>
        <v>80.509457978237677</v>
      </c>
      <c r="I11929" s="5">
        <f t="shared" si="373"/>
        <v>53.83623767701971</v>
      </c>
    </row>
    <row r="11930" spans="1:9" ht="25" customHeight="1">
      <c r="A11930" s="1"/>
      <c r="B11930" s="1">
        <v>499</v>
      </c>
      <c r="C11930" s="13" t="s">
        <v>50</v>
      </c>
      <c r="D11930" s="4">
        <v>46022</v>
      </c>
      <c r="E11930" s="4">
        <v>46045</v>
      </c>
      <c r="F11930" s="5">
        <v>6.4839354424026885</v>
      </c>
      <c r="G11930" s="5">
        <f>'PG facts'!F111</f>
        <v>4</v>
      </c>
      <c r="H11930" s="5">
        <f t="shared" si="372"/>
        <v>42.041418821245749</v>
      </c>
      <c r="I11930" s="5">
        <f t="shared" si="373"/>
        <v>25.935741769610754</v>
      </c>
    </row>
    <row r="11931" spans="1:9" ht="25" customHeight="1">
      <c r="A11931" s="1"/>
      <c r="B11931" s="1">
        <v>500</v>
      </c>
      <c r="C11931" s="13" t="s">
        <v>47</v>
      </c>
      <c r="D11931" s="4">
        <v>44651</v>
      </c>
      <c r="E11931" s="4">
        <v>44671</v>
      </c>
      <c r="F11931" s="5">
        <v>6.658436933295464</v>
      </c>
      <c r="G11931" s="5">
        <f>'PG facts'!F6</f>
        <v>3</v>
      </c>
      <c r="H11931" s="5">
        <f t="shared" si="372"/>
        <v>44.334782394673105</v>
      </c>
      <c r="I11931" s="5">
        <f t="shared" si="373"/>
        <v>19.975310799886394</v>
      </c>
    </row>
    <row r="11932" spans="1:9" ht="25" customHeight="1">
      <c r="A11932" s="1"/>
      <c r="B11932" s="1">
        <v>500</v>
      </c>
      <c r="C11932" s="13" t="s">
        <v>47</v>
      </c>
      <c r="D11932" s="4">
        <v>44742</v>
      </c>
      <c r="E11932" s="4">
        <v>44771</v>
      </c>
      <c r="F11932" s="5">
        <v>3.235995481738696</v>
      </c>
      <c r="G11932" s="5">
        <f>'PG facts'!F13</f>
        <v>0</v>
      </c>
      <c r="H11932" s="5">
        <f t="shared" si="372"/>
        <v>10.471666757833255</v>
      </c>
      <c r="I11932" s="5">
        <f t="shared" si="373"/>
        <v>0</v>
      </c>
    </row>
    <row r="11933" spans="1:9" ht="25" customHeight="1">
      <c r="A11933" s="1"/>
      <c r="B11933" s="1">
        <v>500</v>
      </c>
      <c r="C11933" s="13" t="s">
        <v>47</v>
      </c>
      <c r="D11933" s="4">
        <v>44834</v>
      </c>
      <c r="E11933" s="4">
        <v>44853</v>
      </c>
      <c r="F11933" s="5">
        <v>3.5533938473930382</v>
      </c>
      <c r="G11933" s="5">
        <f>'PG facts'!F20</f>
        <v>4</v>
      </c>
      <c r="H11933" s="5">
        <f t="shared" si="372"/>
        <v>12.626607834690699</v>
      </c>
      <c r="I11933" s="5">
        <f t="shared" si="373"/>
        <v>14.213575389572153</v>
      </c>
    </row>
    <row r="11934" spans="1:9" ht="25" customHeight="1">
      <c r="A11934" s="1"/>
      <c r="B11934" s="1">
        <v>500</v>
      </c>
      <c r="C11934" s="13" t="s">
        <v>47</v>
      </c>
      <c r="D11934" s="4">
        <v>44926</v>
      </c>
      <c r="E11934" s="4">
        <v>44945</v>
      </c>
      <c r="F11934" s="5">
        <v>3.8028851607049052</v>
      </c>
      <c r="G11934" s="5">
        <f>'PG facts'!F27</f>
        <v>3</v>
      </c>
      <c r="H11934" s="5">
        <f t="shared" si="372"/>
        <v>14.461935545509572</v>
      </c>
      <c r="I11934" s="5">
        <f t="shared" si="373"/>
        <v>11.408655482114716</v>
      </c>
    </row>
    <row r="11935" spans="1:9" ht="25" customHeight="1">
      <c r="A11935" s="1"/>
      <c r="B11935" s="1">
        <v>500</v>
      </c>
      <c r="C11935" s="13" t="s">
        <v>47</v>
      </c>
      <c r="D11935" s="4">
        <v>45016</v>
      </c>
      <c r="E11935" s="4">
        <v>45037</v>
      </c>
      <c r="F11935" s="5">
        <v>7.4226951952720999</v>
      </c>
      <c r="G11935" s="5">
        <f>'PG facts'!F34</f>
        <v>7</v>
      </c>
      <c r="H11935" s="5">
        <f t="shared" si="372"/>
        <v>55.09640396191552</v>
      </c>
      <c r="I11935" s="5">
        <f t="shared" si="373"/>
        <v>51.958866366904701</v>
      </c>
    </row>
    <row r="11936" spans="1:9" ht="25" customHeight="1">
      <c r="A11936" s="1"/>
      <c r="B11936" s="1">
        <v>500</v>
      </c>
      <c r="C11936" s="13" t="s">
        <v>47</v>
      </c>
      <c r="D11936" s="4">
        <v>45107</v>
      </c>
      <c r="E11936" s="4">
        <v>45135</v>
      </c>
      <c r="F11936" s="5">
        <v>8.3743642737017066</v>
      </c>
      <c r="G11936" s="5">
        <f>'PG facts'!F41</f>
        <v>11</v>
      </c>
      <c r="H11936" s="5">
        <f t="shared" si="372"/>
        <v>70.129976988651507</v>
      </c>
      <c r="I11936" s="5">
        <f t="shared" si="373"/>
        <v>92.11800701071877</v>
      </c>
    </row>
    <row r="11937" spans="1:9" ht="25" customHeight="1">
      <c r="A11937" s="1"/>
      <c r="B11937" s="1">
        <v>500</v>
      </c>
      <c r="C11937" s="13" t="s">
        <v>47</v>
      </c>
      <c r="D11937" s="4">
        <v>45199</v>
      </c>
      <c r="E11937" s="4">
        <v>45217</v>
      </c>
      <c r="F11937" s="5">
        <v>7.2648038453100305</v>
      </c>
      <c r="G11937" s="5">
        <f>'PG facts'!F48</f>
        <v>5</v>
      </c>
      <c r="H11937" s="5">
        <f t="shared" si="372"/>
        <v>52.777374910831405</v>
      </c>
      <c r="I11937" s="5">
        <f t="shared" si="373"/>
        <v>36.324019226550149</v>
      </c>
    </row>
    <row r="11938" spans="1:9" ht="25" customHeight="1">
      <c r="A11938" s="1"/>
      <c r="B11938" s="1">
        <v>500</v>
      </c>
      <c r="C11938" s="13" t="s">
        <v>47</v>
      </c>
      <c r="D11938" s="4">
        <v>45291</v>
      </c>
      <c r="E11938" s="4">
        <v>45314</v>
      </c>
      <c r="F11938" s="5">
        <v>9.9248015735047268</v>
      </c>
      <c r="G11938" s="5">
        <f>'PG facts'!F55</f>
        <v>1</v>
      </c>
      <c r="H11938" s="5">
        <f t="shared" si="372"/>
        <v>98.501686273441905</v>
      </c>
      <c r="I11938" s="5">
        <f t="shared" si="373"/>
        <v>9.9248015735047268</v>
      </c>
    </row>
    <row r="11939" spans="1:9" ht="25" customHeight="1">
      <c r="A11939" s="1"/>
      <c r="B11939" s="1">
        <v>500</v>
      </c>
      <c r="C11939" s="13" t="s">
        <v>47</v>
      </c>
      <c r="D11939" s="4">
        <v>45382</v>
      </c>
      <c r="E11939" s="4">
        <v>45401</v>
      </c>
      <c r="F11939" s="5">
        <v>2.2273073989321102</v>
      </c>
      <c r="G11939" s="5">
        <f>'PG facts'!F62</f>
        <v>3</v>
      </c>
      <c r="H11939" s="5">
        <f t="shared" si="372"/>
        <v>4.9608982493377223</v>
      </c>
      <c r="I11939" s="5">
        <f t="shared" si="373"/>
        <v>6.6819221967963305</v>
      </c>
    </row>
    <row r="11940" spans="1:9" ht="25" customHeight="1">
      <c r="A11940" s="1"/>
      <c r="B11940" s="1">
        <v>500</v>
      </c>
      <c r="C11940" s="13" t="s">
        <v>47</v>
      </c>
      <c r="D11940" s="4">
        <v>45473</v>
      </c>
      <c r="E11940" s="4">
        <v>45503</v>
      </c>
      <c r="F11940" s="5">
        <v>0.79927457652468892</v>
      </c>
      <c r="G11940" s="5">
        <f>'PG facts'!F69</f>
        <v>3</v>
      </c>
      <c r="H11940" s="5">
        <f t="shared" si="372"/>
        <v>0.63883984867872079</v>
      </c>
      <c r="I11940" s="5">
        <f t="shared" si="373"/>
        <v>2.3978237295740668</v>
      </c>
    </row>
    <row r="11941" spans="1:9" ht="25" customHeight="1">
      <c r="A11941" s="1"/>
      <c r="B11941" s="1">
        <v>500</v>
      </c>
      <c r="C11941" s="13" t="s">
        <v>47</v>
      </c>
      <c r="D11941" s="4">
        <v>45565</v>
      </c>
      <c r="E11941" s="4">
        <v>45583</v>
      </c>
      <c r="F11941" s="5">
        <v>5.5874231845522981</v>
      </c>
      <c r="G11941" s="5">
        <f>'PG facts'!F76</f>
        <v>-2</v>
      </c>
      <c r="H11941" s="5">
        <f t="shared" si="372"/>
        <v>31.219297843272546</v>
      </c>
      <c r="I11941" s="5">
        <f t="shared" si="373"/>
        <v>-11.174846369104596</v>
      </c>
    </row>
    <row r="11942" spans="1:9" ht="25" customHeight="1">
      <c r="A11942" s="1"/>
      <c r="B11942" s="1">
        <v>500</v>
      </c>
      <c r="C11942" s="13" t="s">
        <v>47</v>
      </c>
      <c r="D11942" s="4">
        <v>45657</v>
      </c>
      <c r="E11942" s="4">
        <v>45679</v>
      </c>
      <c r="F11942" s="5">
        <v>3.121328778759791</v>
      </c>
      <c r="G11942" s="5">
        <f>'PG facts'!F83</f>
        <v>2</v>
      </c>
      <c r="H11942" s="5">
        <f t="shared" si="372"/>
        <v>9.7426933451140876</v>
      </c>
      <c r="I11942" s="5">
        <f t="shared" si="373"/>
        <v>6.242657557519582</v>
      </c>
    </row>
    <row r="11943" spans="1:9" ht="25" customHeight="1">
      <c r="A11943" s="1"/>
      <c r="B11943" s="1">
        <v>500</v>
      </c>
      <c r="C11943" s="13" t="s">
        <v>47</v>
      </c>
      <c r="D11943" s="4">
        <v>45747</v>
      </c>
      <c r="E11943" s="4">
        <v>45771</v>
      </c>
      <c r="F11943" s="5">
        <v>8.094873899417987</v>
      </c>
      <c r="G11943" s="5">
        <f>'PG facts'!F90</f>
        <v>2</v>
      </c>
      <c r="H11943" s="5">
        <f t="shared" si="372"/>
        <v>65.526983447478571</v>
      </c>
      <c r="I11943" s="5">
        <f t="shared" si="373"/>
        <v>16.189747798835974</v>
      </c>
    </row>
    <row r="11944" spans="1:9" ht="25" customHeight="1">
      <c r="A11944" s="1"/>
      <c r="B11944" s="1">
        <v>500</v>
      </c>
      <c r="C11944" s="13" t="s">
        <v>47</v>
      </c>
      <c r="D11944" s="4">
        <v>45838</v>
      </c>
      <c r="E11944" s="4">
        <v>45867</v>
      </c>
      <c r="F11944" s="5">
        <v>8.972706279503285</v>
      </c>
      <c r="G11944" s="5">
        <f>'PG facts'!F97</f>
        <v>1</v>
      </c>
      <c r="H11944" s="5">
        <f t="shared" si="372"/>
        <v>80.509457978237677</v>
      </c>
      <c r="I11944" s="5">
        <f t="shared" si="373"/>
        <v>8.972706279503285</v>
      </c>
    </row>
    <row r="11945" spans="1:9" ht="25" customHeight="1">
      <c r="A11945" s="1"/>
      <c r="B11945" s="1">
        <v>500</v>
      </c>
      <c r="C11945" s="13" t="s">
        <v>47</v>
      </c>
      <c r="D11945" s="4">
        <v>45930</v>
      </c>
      <c r="E11945" s="4">
        <v>45954</v>
      </c>
      <c r="F11945" s="5">
        <v>6.4839354424026885</v>
      </c>
      <c r="G11945" s="5">
        <f>'PG facts'!F104</f>
        <v>6</v>
      </c>
      <c r="H11945" s="5">
        <f t="shared" si="372"/>
        <v>42.041418821245749</v>
      </c>
      <c r="I11945" s="5">
        <f t="shared" si="373"/>
        <v>38.903612654416129</v>
      </c>
    </row>
    <row r="11946" spans="1:9" ht="25" customHeight="1">
      <c r="A11946" s="1"/>
      <c r="B11946" s="1">
        <v>500</v>
      </c>
      <c r="C11946" s="13" t="s">
        <v>47</v>
      </c>
      <c r="D11946" s="4">
        <v>46022</v>
      </c>
      <c r="E11946" s="4">
        <v>46045</v>
      </c>
      <c r="F11946" s="5">
        <v>5.8582795849691616</v>
      </c>
      <c r="G11946" s="5">
        <f>'PG facts'!F111</f>
        <v>4</v>
      </c>
      <c r="H11946" s="5">
        <f t="shared" si="372"/>
        <v>34.319439695666453</v>
      </c>
      <c r="I11946" s="5">
        <f t="shared" si="373"/>
        <v>23.433118339876646</v>
      </c>
    </row>
    <row r="11947" spans="1:9" ht="25" customHeight="1">
      <c r="A11947" s="1"/>
      <c r="B11947" s="1">
        <v>500</v>
      </c>
      <c r="C11947" s="13" t="s">
        <v>50</v>
      </c>
      <c r="D11947" s="4">
        <v>44742</v>
      </c>
      <c r="E11947" s="4">
        <v>44771</v>
      </c>
      <c r="F11947" s="5">
        <v>6.658436933295464</v>
      </c>
      <c r="G11947" s="5">
        <f>'PG facts'!F13</f>
        <v>0</v>
      </c>
      <c r="H11947" s="5">
        <f t="shared" si="372"/>
        <v>44.334782394673105</v>
      </c>
      <c r="I11947" s="5">
        <f t="shared" si="373"/>
        <v>0</v>
      </c>
    </row>
    <row r="11948" spans="1:9" ht="25" customHeight="1">
      <c r="A11948" s="1"/>
      <c r="B11948" s="1">
        <v>500</v>
      </c>
      <c r="C11948" s="13" t="s">
        <v>50</v>
      </c>
      <c r="D11948" s="4">
        <v>44834</v>
      </c>
      <c r="E11948" s="4">
        <v>44853</v>
      </c>
      <c r="F11948" s="5">
        <v>3.235995481738696</v>
      </c>
      <c r="G11948" s="5">
        <f>'PG facts'!F20</f>
        <v>4</v>
      </c>
      <c r="H11948" s="5">
        <f t="shared" si="372"/>
        <v>10.471666757833255</v>
      </c>
      <c r="I11948" s="5">
        <f t="shared" si="373"/>
        <v>12.943981926954784</v>
      </c>
    </row>
    <row r="11949" spans="1:9" ht="25" customHeight="1">
      <c r="A11949" s="1"/>
      <c r="B11949" s="1">
        <v>500</v>
      </c>
      <c r="C11949" s="13" t="s">
        <v>50</v>
      </c>
      <c r="D11949" s="4">
        <v>44926</v>
      </c>
      <c r="E11949" s="4">
        <v>44945</v>
      </c>
      <c r="F11949" s="5">
        <v>3.5533938473930382</v>
      </c>
      <c r="G11949" s="5">
        <f>'PG facts'!F27</f>
        <v>3</v>
      </c>
      <c r="H11949" s="5">
        <f t="shared" si="372"/>
        <v>12.626607834690699</v>
      </c>
      <c r="I11949" s="5">
        <f t="shared" si="373"/>
        <v>10.660181542179114</v>
      </c>
    </row>
    <row r="11950" spans="1:9" ht="25" customHeight="1">
      <c r="A11950" s="1"/>
      <c r="B11950" s="1">
        <v>500</v>
      </c>
      <c r="C11950" s="13" t="s">
        <v>50</v>
      </c>
      <c r="D11950" s="4">
        <v>45016</v>
      </c>
      <c r="E11950" s="4">
        <v>45037</v>
      </c>
      <c r="F11950" s="5">
        <v>3.8028851607049052</v>
      </c>
      <c r="G11950" s="5">
        <f>'PG facts'!F34</f>
        <v>7</v>
      </c>
      <c r="H11950" s="5">
        <f t="shared" si="372"/>
        <v>14.461935545509572</v>
      </c>
      <c r="I11950" s="5">
        <f t="shared" si="373"/>
        <v>26.620196124934338</v>
      </c>
    </row>
    <row r="11951" spans="1:9" ht="25" customHeight="1">
      <c r="A11951" s="1"/>
      <c r="B11951" s="1">
        <v>500</v>
      </c>
      <c r="C11951" s="13" t="s">
        <v>50</v>
      </c>
      <c r="D11951" s="4">
        <v>45107</v>
      </c>
      <c r="E11951" s="4">
        <v>45135</v>
      </c>
      <c r="F11951" s="5">
        <v>7.4226951952720999</v>
      </c>
      <c r="G11951" s="5">
        <f>'PG facts'!F41</f>
        <v>11</v>
      </c>
      <c r="H11951" s="5">
        <f t="shared" si="372"/>
        <v>55.09640396191552</v>
      </c>
      <c r="I11951" s="5">
        <f t="shared" si="373"/>
        <v>81.649647147993093</v>
      </c>
    </row>
    <row r="11952" spans="1:9" ht="25" customHeight="1">
      <c r="A11952" s="1"/>
      <c r="B11952" s="1">
        <v>500</v>
      </c>
      <c r="C11952" s="13" t="s">
        <v>50</v>
      </c>
      <c r="D11952" s="4">
        <v>45199</v>
      </c>
      <c r="E11952" s="4">
        <v>45217</v>
      </c>
      <c r="F11952" s="5">
        <v>8.3743642737017066</v>
      </c>
      <c r="G11952" s="5">
        <f>'PG facts'!F48</f>
        <v>5</v>
      </c>
      <c r="H11952" s="5">
        <f t="shared" si="372"/>
        <v>70.129976988651507</v>
      </c>
      <c r="I11952" s="5">
        <f t="shared" si="373"/>
        <v>41.871821368508535</v>
      </c>
    </row>
    <row r="11953" spans="1:9" ht="25" customHeight="1">
      <c r="A11953" s="1"/>
      <c r="B11953" s="1">
        <v>500</v>
      </c>
      <c r="C11953" s="13" t="s">
        <v>50</v>
      </c>
      <c r="D11953" s="4">
        <v>45291</v>
      </c>
      <c r="E11953" s="4">
        <v>45314</v>
      </c>
      <c r="F11953" s="5">
        <v>7.2648038453100305</v>
      </c>
      <c r="G11953" s="5">
        <f>'PG facts'!F55</f>
        <v>1</v>
      </c>
      <c r="H11953" s="5">
        <f t="shared" si="372"/>
        <v>52.777374910831405</v>
      </c>
      <c r="I11953" s="5">
        <f t="shared" si="373"/>
        <v>7.2648038453100305</v>
      </c>
    </row>
    <row r="11954" spans="1:9" ht="25" customHeight="1">
      <c r="A11954" s="1"/>
      <c r="B11954" s="1">
        <v>500</v>
      </c>
      <c r="C11954" s="13" t="s">
        <v>50</v>
      </c>
      <c r="D11954" s="4">
        <v>45382</v>
      </c>
      <c r="E11954" s="4">
        <v>45401</v>
      </c>
      <c r="F11954" s="5">
        <v>9.9248015735047268</v>
      </c>
      <c r="G11954" s="5">
        <f>'PG facts'!F62</f>
        <v>3</v>
      </c>
      <c r="H11954" s="5">
        <f t="shared" si="372"/>
        <v>98.501686273441905</v>
      </c>
      <c r="I11954" s="5">
        <f t="shared" si="373"/>
        <v>29.77440472051418</v>
      </c>
    </row>
    <row r="11955" spans="1:9" ht="25" customHeight="1">
      <c r="A11955" s="1"/>
      <c r="B11955" s="1">
        <v>500</v>
      </c>
      <c r="C11955" s="13" t="s">
        <v>50</v>
      </c>
      <c r="D11955" s="4">
        <v>45473</v>
      </c>
      <c r="E11955" s="4">
        <v>45503</v>
      </c>
      <c r="F11955" s="5">
        <v>2.2273073989321102</v>
      </c>
      <c r="G11955" s="5">
        <f>'PG facts'!F69</f>
        <v>3</v>
      </c>
      <c r="H11955" s="5">
        <f t="shared" si="372"/>
        <v>4.9608982493377223</v>
      </c>
      <c r="I11955" s="5">
        <f t="shared" si="373"/>
        <v>6.6819221967963305</v>
      </c>
    </row>
    <row r="11956" spans="1:9" ht="25" customHeight="1">
      <c r="A11956" s="1"/>
      <c r="B11956" s="1">
        <v>500</v>
      </c>
      <c r="C11956" s="13" t="s">
        <v>50</v>
      </c>
      <c r="D11956" s="4">
        <v>45565</v>
      </c>
      <c r="E11956" s="4">
        <v>45583</v>
      </c>
      <c r="F11956" s="5">
        <v>0.79927457652468892</v>
      </c>
      <c r="G11956" s="5">
        <f>'PG facts'!F76</f>
        <v>-2</v>
      </c>
      <c r="H11956" s="5">
        <f t="shared" si="372"/>
        <v>0.63883984867872079</v>
      </c>
      <c r="I11956" s="5">
        <f t="shared" si="373"/>
        <v>-1.5985491530493778</v>
      </c>
    </row>
    <row r="11957" spans="1:9" ht="25" customHeight="1">
      <c r="A11957" s="1"/>
      <c r="B11957" s="1">
        <v>500</v>
      </c>
      <c r="C11957" s="13" t="s">
        <v>50</v>
      </c>
      <c r="D11957" s="4">
        <v>45657</v>
      </c>
      <c r="E11957" s="4">
        <v>45679</v>
      </c>
      <c r="F11957" s="5">
        <v>5.5874231845522981</v>
      </c>
      <c r="G11957" s="5">
        <f>'PG facts'!F83</f>
        <v>2</v>
      </c>
      <c r="H11957" s="5">
        <f t="shared" si="372"/>
        <v>31.219297843272546</v>
      </c>
      <c r="I11957" s="5">
        <f t="shared" si="373"/>
        <v>11.174846369104596</v>
      </c>
    </row>
    <row r="11958" spans="1:9" ht="25" customHeight="1">
      <c r="A11958" s="1"/>
      <c r="B11958" s="1">
        <v>500</v>
      </c>
      <c r="C11958" s="13" t="s">
        <v>50</v>
      </c>
      <c r="D11958" s="4">
        <v>45747</v>
      </c>
      <c r="E11958" s="4">
        <v>45771</v>
      </c>
      <c r="F11958" s="5">
        <v>3.121328778759791</v>
      </c>
      <c r="G11958" s="5">
        <f>'PG facts'!F90</f>
        <v>2</v>
      </c>
      <c r="H11958" s="5">
        <f t="shared" si="372"/>
        <v>9.7426933451140876</v>
      </c>
      <c r="I11958" s="5">
        <f t="shared" si="373"/>
        <v>6.242657557519582</v>
      </c>
    </row>
    <row r="11959" spans="1:9" ht="25" customHeight="1">
      <c r="A11959" s="1"/>
      <c r="B11959" s="1">
        <v>500</v>
      </c>
      <c r="C11959" s="13" t="s">
        <v>50</v>
      </c>
      <c r="D11959" s="4">
        <v>45838</v>
      </c>
      <c r="E11959" s="4">
        <v>45867</v>
      </c>
      <c r="F11959" s="5">
        <v>8.094873899417987</v>
      </c>
      <c r="G11959" s="5">
        <f>'PG facts'!F97</f>
        <v>1</v>
      </c>
      <c r="H11959" s="5">
        <f t="shared" si="372"/>
        <v>65.526983447478571</v>
      </c>
      <c r="I11959" s="5">
        <f t="shared" si="373"/>
        <v>8.094873899417987</v>
      </c>
    </row>
    <row r="11960" spans="1:9" ht="25" customHeight="1">
      <c r="A11960" s="1"/>
      <c r="B11960" s="1">
        <v>500</v>
      </c>
      <c r="C11960" s="13" t="s">
        <v>50</v>
      </c>
      <c r="D11960" s="4">
        <v>45930</v>
      </c>
      <c r="E11960" s="4">
        <v>45954</v>
      </c>
      <c r="F11960" s="5">
        <v>8.972706279503285</v>
      </c>
      <c r="G11960" s="5">
        <f>'PG facts'!F104</f>
        <v>6</v>
      </c>
      <c r="H11960" s="5">
        <f t="shared" si="372"/>
        <v>80.509457978237677</v>
      </c>
      <c r="I11960" s="5">
        <f t="shared" si="373"/>
        <v>53.83623767701971</v>
      </c>
    </row>
    <row r="11961" spans="1:9" ht="25" customHeight="1">
      <c r="A11961" s="1"/>
      <c r="B11961" s="1">
        <v>500</v>
      </c>
      <c r="C11961" s="13" t="s">
        <v>50</v>
      </c>
      <c r="D11961" s="4">
        <v>46022</v>
      </c>
      <c r="E11961" s="4">
        <v>46045</v>
      </c>
      <c r="F11961" s="5">
        <v>6.4839354424026885</v>
      </c>
      <c r="G11961" s="5">
        <f>'PG facts'!F111</f>
        <v>4</v>
      </c>
      <c r="H11961" s="5">
        <f t="shared" si="372"/>
        <v>42.041418821245749</v>
      </c>
      <c r="I11961" s="5">
        <f t="shared" si="373"/>
        <v>25.935741769610754</v>
      </c>
    </row>
    <row r="11962" spans="1:9" ht="25" customHeight="1">
      <c r="A11962" s="1"/>
      <c r="B11962" s="1">
        <v>501</v>
      </c>
      <c r="C11962" s="13" t="s">
        <v>47</v>
      </c>
      <c r="D11962" s="4">
        <v>44651</v>
      </c>
      <c r="E11962" s="4">
        <v>44671</v>
      </c>
      <c r="F11962" s="5">
        <v>6.658436933295464</v>
      </c>
      <c r="G11962" s="5">
        <f>'PG facts'!F6</f>
        <v>3</v>
      </c>
      <c r="H11962" s="5">
        <f t="shared" si="372"/>
        <v>44.334782394673105</v>
      </c>
      <c r="I11962" s="5">
        <f t="shared" si="373"/>
        <v>19.975310799886394</v>
      </c>
    </row>
    <row r="11963" spans="1:9" ht="25" customHeight="1">
      <c r="A11963" s="1"/>
      <c r="B11963" s="1">
        <v>501</v>
      </c>
      <c r="C11963" s="13" t="s">
        <v>47</v>
      </c>
      <c r="D11963" s="4">
        <v>44742</v>
      </c>
      <c r="E11963" s="4">
        <v>44771</v>
      </c>
      <c r="F11963" s="5">
        <v>3.235995481738696</v>
      </c>
      <c r="G11963" s="5">
        <f>'PG facts'!F13</f>
        <v>0</v>
      </c>
      <c r="H11963" s="5">
        <f t="shared" si="372"/>
        <v>10.471666757833255</v>
      </c>
      <c r="I11963" s="5">
        <f t="shared" si="373"/>
        <v>0</v>
      </c>
    </row>
    <row r="11964" spans="1:9" ht="25" customHeight="1">
      <c r="A11964" s="1"/>
      <c r="B11964" s="1">
        <v>501</v>
      </c>
      <c r="C11964" s="13" t="s">
        <v>47</v>
      </c>
      <c r="D11964" s="4">
        <v>44834</v>
      </c>
      <c r="E11964" s="4">
        <v>44853</v>
      </c>
      <c r="F11964" s="5">
        <v>3.5533938473930382</v>
      </c>
      <c r="G11964" s="5">
        <f>'PG facts'!F20</f>
        <v>4</v>
      </c>
      <c r="H11964" s="5">
        <f t="shared" si="372"/>
        <v>12.626607834690699</v>
      </c>
      <c r="I11964" s="5">
        <f t="shared" si="373"/>
        <v>14.213575389572153</v>
      </c>
    </row>
    <row r="11965" spans="1:9" ht="25" customHeight="1">
      <c r="A11965" s="1"/>
      <c r="B11965" s="1">
        <v>501</v>
      </c>
      <c r="C11965" s="13" t="s">
        <v>47</v>
      </c>
      <c r="D11965" s="4">
        <v>44926</v>
      </c>
      <c r="E11965" s="4">
        <v>44945</v>
      </c>
      <c r="F11965" s="5">
        <v>3.8028851607049052</v>
      </c>
      <c r="G11965" s="5">
        <f>'PG facts'!F27</f>
        <v>3</v>
      </c>
      <c r="H11965" s="5">
        <f t="shared" si="372"/>
        <v>14.461935545509572</v>
      </c>
      <c r="I11965" s="5">
        <f t="shared" si="373"/>
        <v>11.408655482114716</v>
      </c>
    </row>
    <row r="11966" spans="1:9" ht="25" customHeight="1">
      <c r="A11966" s="1"/>
      <c r="B11966" s="1">
        <v>501</v>
      </c>
      <c r="C11966" s="13" t="s">
        <v>47</v>
      </c>
      <c r="D11966" s="4">
        <v>45016</v>
      </c>
      <c r="E11966" s="4">
        <v>45037</v>
      </c>
      <c r="F11966" s="5">
        <v>7.4226951952720999</v>
      </c>
      <c r="G11966" s="5">
        <f>'PG facts'!F34</f>
        <v>7</v>
      </c>
      <c r="H11966" s="5">
        <f t="shared" si="372"/>
        <v>55.09640396191552</v>
      </c>
      <c r="I11966" s="5">
        <f t="shared" si="373"/>
        <v>51.958866366904701</v>
      </c>
    </row>
    <row r="11967" spans="1:9" ht="25" customHeight="1">
      <c r="A11967" s="1"/>
      <c r="B11967" s="1">
        <v>501</v>
      </c>
      <c r="C11967" s="13" t="s">
        <v>47</v>
      </c>
      <c r="D11967" s="4">
        <v>45107</v>
      </c>
      <c r="E11967" s="4">
        <v>45135</v>
      </c>
      <c r="F11967" s="5">
        <v>8.3743642737017066</v>
      </c>
      <c r="G11967" s="5">
        <f>'PG facts'!F41</f>
        <v>11</v>
      </c>
      <c r="H11967" s="5">
        <f t="shared" si="372"/>
        <v>70.129976988651507</v>
      </c>
      <c r="I11967" s="5">
        <f t="shared" si="373"/>
        <v>92.11800701071877</v>
      </c>
    </row>
    <row r="11968" spans="1:9" ht="25" customHeight="1">
      <c r="A11968" s="1"/>
      <c r="B11968" s="1">
        <v>501</v>
      </c>
      <c r="C11968" s="13" t="s">
        <v>47</v>
      </c>
      <c r="D11968" s="4">
        <v>45199</v>
      </c>
      <c r="E11968" s="4">
        <v>45217</v>
      </c>
      <c r="F11968" s="5">
        <v>7.2648038453100305</v>
      </c>
      <c r="G11968" s="5">
        <f>'PG facts'!F48</f>
        <v>5</v>
      </c>
      <c r="H11968" s="5">
        <f t="shared" si="372"/>
        <v>52.777374910831405</v>
      </c>
      <c r="I11968" s="5">
        <f t="shared" si="373"/>
        <v>36.324019226550149</v>
      </c>
    </row>
    <row r="11969" spans="1:9" ht="25" customHeight="1">
      <c r="A11969" s="1"/>
      <c r="B11969" s="1">
        <v>501</v>
      </c>
      <c r="C11969" s="13" t="s">
        <v>47</v>
      </c>
      <c r="D11969" s="4">
        <v>45291</v>
      </c>
      <c r="E11969" s="4">
        <v>45314</v>
      </c>
      <c r="F11969" s="5">
        <v>9.9248015735047268</v>
      </c>
      <c r="G11969" s="5">
        <f>'PG facts'!F55</f>
        <v>1</v>
      </c>
      <c r="H11969" s="5">
        <f t="shared" si="372"/>
        <v>98.501686273441905</v>
      </c>
      <c r="I11969" s="5">
        <f t="shared" si="373"/>
        <v>9.9248015735047268</v>
      </c>
    </row>
    <row r="11970" spans="1:9" ht="25" customHeight="1">
      <c r="A11970" s="1"/>
      <c r="B11970" s="1">
        <v>501</v>
      </c>
      <c r="C11970" s="13" t="s">
        <v>47</v>
      </c>
      <c r="D11970" s="4">
        <v>45382</v>
      </c>
      <c r="E11970" s="4">
        <v>45401</v>
      </c>
      <c r="F11970" s="5">
        <v>2.2273073989321102</v>
      </c>
      <c r="G11970" s="5">
        <f>'PG facts'!F62</f>
        <v>3</v>
      </c>
      <c r="H11970" s="5">
        <f t="shared" si="372"/>
        <v>4.9608982493377223</v>
      </c>
      <c r="I11970" s="5">
        <f t="shared" si="373"/>
        <v>6.6819221967963305</v>
      </c>
    </row>
    <row r="11971" spans="1:9" ht="25" customHeight="1">
      <c r="A11971" s="1"/>
      <c r="B11971" s="1">
        <v>501</v>
      </c>
      <c r="C11971" s="13" t="s">
        <v>47</v>
      </c>
      <c r="D11971" s="4">
        <v>45473</v>
      </c>
      <c r="E11971" s="4">
        <v>45503</v>
      </c>
      <c r="F11971" s="5">
        <v>0.79927457652468892</v>
      </c>
      <c r="G11971" s="5">
        <f>'PG facts'!F69</f>
        <v>3</v>
      </c>
      <c r="H11971" s="5">
        <f t="shared" si="372"/>
        <v>0.63883984867872079</v>
      </c>
      <c r="I11971" s="5">
        <f t="shared" si="373"/>
        <v>2.3978237295740668</v>
      </c>
    </row>
    <row r="11972" spans="1:9" ht="25" customHeight="1">
      <c r="A11972" s="1"/>
      <c r="B11972" s="1">
        <v>501</v>
      </c>
      <c r="C11972" s="13" t="s">
        <v>47</v>
      </c>
      <c r="D11972" s="4">
        <v>45565</v>
      </c>
      <c r="E11972" s="4">
        <v>45583</v>
      </c>
      <c r="F11972" s="5">
        <v>5.5874231845522981</v>
      </c>
      <c r="G11972" s="5">
        <f>'PG facts'!F76</f>
        <v>-2</v>
      </c>
      <c r="H11972" s="5">
        <f t="shared" si="372"/>
        <v>31.219297843272546</v>
      </c>
      <c r="I11972" s="5">
        <f t="shared" si="373"/>
        <v>-11.174846369104596</v>
      </c>
    </row>
    <row r="11973" spans="1:9" ht="25" customHeight="1">
      <c r="A11973" s="1"/>
      <c r="B11973" s="1">
        <v>501</v>
      </c>
      <c r="C11973" s="13" t="s">
        <v>47</v>
      </c>
      <c r="D11973" s="4">
        <v>45657</v>
      </c>
      <c r="E11973" s="4">
        <v>45679</v>
      </c>
      <c r="F11973" s="5">
        <v>3.121328778759791</v>
      </c>
      <c r="G11973" s="5">
        <f>'PG facts'!F83</f>
        <v>2</v>
      </c>
      <c r="H11973" s="5">
        <f t="shared" si="372"/>
        <v>9.7426933451140876</v>
      </c>
      <c r="I11973" s="5">
        <f t="shared" si="373"/>
        <v>6.242657557519582</v>
      </c>
    </row>
    <row r="11974" spans="1:9" ht="25" customHeight="1">
      <c r="A11974" s="1"/>
      <c r="B11974" s="1">
        <v>501</v>
      </c>
      <c r="C11974" s="13" t="s">
        <v>47</v>
      </c>
      <c r="D11974" s="4">
        <v>45747</v>
      </c>
      <c r="E11974" s="4">
        <v>45771</v>
      </c>
      <c r="F11974" s="5">
        <v>8.094873899417987</v>
      </c>
      <c r="G11974" s="5">
        <f>'PG facts'!F90</f>
        <v>2</v>
      </c>
      <c r="H11974" s="5">
        <f t="shared" ref="H11974:H12037" si="374">F11974^2</f>
        <v>65.526983447478571</v>
      </c>
      <c r="I11974" s="5">
        <f t="shared" ref="I11974:I12037" si="375">F11974*G11974</f>
        <v>16.189747798835974</v>
      </c>
    </row>
    <row r="11975" spans="1:9" ht="25" customHeight="1">
      <c r="A11975" s="1"/>
      <c r="B11975" s="1">
        <v>501</v>
      </c>
      <c r="C11975" s="13" t="s">
        <v>47</v>
      </c>
      <c r="D11975" s="4">
        <v>45838</v>
      </c>
      <c r="E11975" s="4">
        <v>45867</v>
      </c>
      <c r="F11975" s="5">
        <v>8.972706279503285</v>
      </c>
      <c r="G11975" s="5">
        <f>'PG facts'!F97</f>
        <v>1</v>
      </c>
      <c r="H11975" s="5">
        <f t="shared" si="374"/>
        <v>80.509457978237677</v>
      </c>
      <c r="I11975" s="5">
        <f t="shared" si="375"/>
        <v>8.972706279503285</v>
      </c>
    </row>
    <row r="11976" spans="1:9" ht="25" customHeight="1">
      <c r="A11976" s="1"/>
      <c r="B11976" s="1">
        <v>501</v>
      </c>
      <c r="C11976" s="13" t="s">
        <v>47</v>
      </c>
      <c r="D11976" s="4">
        <v>45930</v>
      </c>
      <c r="E11976" s="4">
        <v>45954</v>
      </c>
      <c r="F11976" s="5">
        <v>6.4839354424026885</v>
      </c>
      <c r="G11976" s="5">
        <f>'PG facts'!F104</f>
        <v>6</v>
      </c>
      <c r="H11976" s="5">
        <f t="shared" si="374"/>
        <v>42.041418821245749</v>
      </c>
      <c r="I11976" s="5">
        <f t="shared" si="375"/>
        <v>38.903612654416129</v>
      </c>
    </row>
    <row r="11977" spans="1:9" ht="25" customHeight="1">
      <c r="A11977" s="1"/>
      <c r="B11977" s="1">
        <v>501</v>
      </c>
      <c r="C11977" s="13" t="s">
        <v>47</v>
      </c>
      <c r="D11977" s="4">
        <v>46022</v>
      </c>
      <c r="E11977" s="4">
        <v>46045</v>
      </c>
      <c r="F11977" s="5">
        <v>5.8582795849691616</v>
      </c>
      <c r="G11977" s="5">
        <f>'PG facts'!F111</f>
        <v>4</v>
      </c>
      <c r="H11977" s="5">
        <f t="shared" si="374"/>
        <v>34.319439695666453</v>
      </c>
      <c r="I11977" s="5">
        <f t="shared" si="375"/>
        <v>23.433118339876646</v>
      </c>
    </row>
    <row r="11978" spans="1:9" ht="25" customHeight="1">
      <c r="A11978" s="1"/>
      <c r="B11978" s="1">
        <v>501</v>
      </c>
      <c r="C11978" s="13" t="s">
        <v>47</v>
      </c>
      <c r="D11978" s="4">
        <v>46112</v>
      </c>
      <c r="E11978" s="4">
        <v>46136</v>
      </c>
      <c r="F11978" s="5">
        <v>2.2175244833685603</v>
      </c>
      <c r="G11978" s="5">
        <f>'PG facts'!F118</f>
        <v>7</v>
      </c>
      <c r="H11978" s="5">
        <f t="shared" si="374"/>
        <v>4.9174148343390005</v>
      </c>
      <c r="I11978" s="5">
        <f t="shared" si="375"/>
        <v>15.522671383579922</v>
      </c>
    </row>
    <row r="11979" spans="1:9" ht="25" customHeight="1">
      <c r="A11979" s="1"/>
      <c r="B11979" s="1">
        <v>501</v>
      </c>
      <c r="C11979" s="13" t="s">
        <v>50</v>
      </c>
      <c r="D11979" s="4">
        <v>44742</v>
      </c>
      <c r="E11979" s="4">
        <v>44771</v>
      </c>
      <c r="F11979" s="5">
        <v>6.658436933295464</v>
      </c>
      <c r="G11979" s="5">
        <f>'PG facts'!F13</f>
        <v>0</v>
      </c>
      <c r="H11979" s="5">
        <f t="shared" si="374"/>
        <v>44.334782394673105</v>
      </c>
      <c r="I11979" s="5">
        <f t="shared" si="375"/>
        <v>0</v>
      </c>
    </row>
    <row r="11980" spans="1:9" ht="25" customHeight="1">
      <c r="A11980" s="1"/>
      <c r="B11980" s="1">
        <v>501</v>
      </c>
      <c r="C11980" s="13" t="s">
        <v>50</v>
      </c>
      <c r="D11980" s="4">
        <v>44834</v>
      </c>
      <c r="E11980" s="4">
        <v>44853</v>
      </c>
      <c r="F11980" s="5">
        <v>3.235995481738696</v>
      </c>
      <c r="G11980" s="5">
        <f>'PG facts'!F20</f>
        <v>4</v>
      </c>
      <c r="H11980" s="5">
        <f t="shared" si="374"/>
        <v>10.471666757833255</v>
      </c>
      <c r="I11980" s="5">
        <f t="shared" si="375"/>
        <v>12.943981926954784</v>
      </c>
    </row>
    <row r="11981" spans="1:9" ht="25" customHeight="1">
      <c r="A11981" s="1"/>
      <c r="B11981" s="1">
        <v>501</v>
      </c>
      <c r="C11981" s="13" t="s">
        <v>50</v>
      </c>
      <c r="D11981" s="4">
        <v>44926</v>
      </c>
      <c r="E11981" s="4">
        <v>44945</v>
      </c>
      <c r="F11981" s="5">
        <v>3.5533938473930382</v>
      </c>
      <c r="G11981" s="5">
        <f>'PG facts'!F27</f>
        <v>3</v>
      </c>
      <c r="H11981" s="5">
        <f t="shared" si="374"/>
        <v>12.626607834690699</v>
      </c>
      <c r="I11981" s="5">
        <f t="shared" si="375"/>
        <v>10.660181542179114</v>
      </c>
    </row>
    <row r="11982" spans="1:9" ht="25" customHeight="1">
      <c r="A11982" s="1"/>
      <c r="B11982" s="1">
        <v>501</v>
      </c>
      <c r="C11982" s="13" t="s">
        <v>50</v>
      </c>
      <c r="D11982" s="4">
        <v>45016</v>
      </c>
      <c r="E11982" s="4">
        <v>45037</v>
      </c>
      <c r="F11982" s="5">
        <v>3.8028851607049052</v>
      </c>
      <c r="G11982" s="5">
        <f>'PG facts'!F34</f>
        <v>7</v>
      </c>
      <c r="H11982" s="5">
        <f t="shared" si="374"/>
        <v>14.461935545509572</v>
      </c>
      <c r="I11982" s="5">
        <f t="shared" si="375"/>
        <v>26.620196124934338</v>
      </c>
    </row>
    <row r="11983" spans="1:9" ht="25" customHeight="1">
      <c r="A11983" s="1"/>
      <c r="B11983" s="1">
        <v>501</v>
      </c>
      <c r="C11983" s="13" t="s">
        <v>50</v>
      </c>
      <c r="D11983" s="4">
        <v>45107</v>
      </c>
      <c r="E11983" s="4">
        <v>45135</v>
      </c>
      <c r="F11983" s="5">
        <v>7.4226951952720999</v>
      </c>
      <c r="G11983" s="5">
        <f>'PG facts'!F41</f>
        <v>11</v>
      </c>
      <c r="H11983" s="5">
        <f t="shared" si="374"/>
        <v>55.09640396191552</v>
      </c>
      <c r="I11983" s="5">
        <f t="shared" si="375"/>
        <v>81.649647147993093</v>
      </c>
    </row>
    <row r="11984" spans="1:9" ht="25" customHeight="1">
      <c r="A11984" s="1"/>
      <c r="B11984" s="1">
        <v>501</v>
      </c>
      <c r="C11984" s="13" t="s">
        <v>50</v>
      </c>
      <c r="D11984" s="4">
        <v>45199</v>
      </c>
      <c r="E11984" s="4">
        <v>45217</v>
      </c>
      <c r="F11984" s="5">
        <v>8.3743642737017066</v>
      </c>
      <c r="G11984" s="5">
        <f>'PG facts'!F48</f>
        <v>5</v>
      </c>
      <c r="H11984" s="5">
        <f t="shared" si="374"/>
        <v>70.129976988651507</v>
      </c>
      <c r="I11984" s="5">
        <f t="shared" si="375"/>
        <v>41.871821368508535</v>
      </c>
    </row>
    <row r="11985" spans="1:9" ht="25" customHeight="1">
      <c r="A11985" s="1"/>
      <c r="B11985" s="1">
        <v>501</v>
      </c>
      <c r="C11985" s="13" t="s">
        <v>50</v>
      </c>
      <c r="D11985" s="4">
        <v>45291</v>
      </c>
      <c r="E11985" s="4">
        <v>45314</v>
      </c>
      <c r="F11985" s="5">
        <v>7.2648038453100305</v>
      </c>
      <c r="G11985" s="5">
        <f>'PG facts'!F55</f>
        <v>1</v>
      </c>
      <c r="H11985" s="5">
        <f t="shared" si="374"/>
        <v>52.777374910831405</v>
      </c>
      <c r="I11985" s="5">
        <f t="shared" si="375"/>
        <v>7.2648038453100305</v>
      </c>
    </row>
    <row r="11986" spans="1:9" ht="25" customHeight="1">
      <c r="A11986" s="1"/>
      <c r="B11986" s="1">
        <v>501</v>
      </c>
      <c r="C11986" s="13" t="s">
        <v>50</v>
      </c>
      <c r="D11986" s="4">
        <v>45382</v>
      </c>
      <c r="E11986" s="4">
        <v>45401</v>
      </c>
      <c r="F11986" s="5">
        <v>9.9248015735047268</v>
      </c>
      <c r="G11986" s="5">
        <f>'PG facts'!F62</f>
        <v>3</v>
      </c>
      <c r="H11986" s="5">
        <f t="shared" si="374"/>
        <v>98.501686273441905</v>
      </c>
      <c r="I11986" s="5">
        <f t="shared" si="375"/>
        <v>29.77440472051418</v>
      </c>
    </row>
    <row r="11987" spans="1:9" ht="25" customHeight="1">
      <c r="A11987" s="1"/>
      <c r="B11987" s="1">
        <v>501</v>
      </c>
      <c r="C11987" s="13" t="s">
        <v>50</v>
      </c>
      <c r="D11987" s="4">
        <v>45473</v>
      </c>
      <c r="E11987" s="4">
        <v>45503</v>
      </c>
      <c r="F11987" s="5">
        <v>2.2273073989321102</v>
      </c>
      <c r="G11987" s="5">
        <f>'PG facts'!F69</f>
        <v>3</v>
      </c>
      <c r="H11987" s="5">
        <f t="shared" si="374"/>
        <v>4.9608982493377223</v>
      </c>
      <c r="I11987" s="5">
        <f t="shared" si="375"/>
        <v>6.6819221967963305</v>
      </c>
    </row>
    <row r="11988" spans="1:9" ht="25" customHeight="1">
      <c r="A11988" s="1"/>
      <c r="B11988" s="1">
        <v>501</v>
      </c>
      <c r="C11988" s="13" t="s">
        <v>50</v>
      </c>
      <c r="D11988" s="4">
        <v>45565</v>
      </c>
      <c r="E11988" s="4">
        <v>45583</v>
      </c>
      <c r="F11988" s="5">
        <v>0.79927457652468892</v>
      </c>
      <c r="G11988" s="5">
        <f>'PG facts'!F76</f>
        <v>-2</v>
      </c>
      <c r="H11988" s="5">
        <f t="shared" si="374"/>
        <v>0.63883984867872079</v>
      </c>
      <c r="I11988" s="5">
        <f t="shared" si="375"/>
        <v>-1.5985491530493778</v>
      </c>
    </row>
    <row r="11989" spans="1:9" ht="25" customHeight="1">
      <c r="A11989" s="1"/>
      <c r="B11989" s="1">
        <v>501</v>
      </c>
      <c r="C11989" s="13" t="s">
        <v>50</v>
      </c>
      <c r="D11989" s="4">
        <v>45657</v>
      </c>
      <c r="E11989" s="4">
        <v>45679</v>
      </c>
      <c r="F11989" s="5">
        <v>5.5874231845522981</v>
      </c>
      <c r="G11989" s="5">
        <f>'PG facts'!F83</f>
        <v>2</v>
      </c>
      <c r="H11989" s="5">
        <f t="shared" si="374"/>
        <v>31.219297843272546</v>
      </c>
      <c r="I11989" s="5">
        <f t="shared" si="375"/>
        <v>11.174846369104596</v>
      </c>
    </row>
    <row r="11990" spans="1:9" ht="25" customHeight="1">
      <c r="A11990" s="1"/>
      <c r="B11990" s="1">
        <v>501</v>
      </c>
      <c r="C11990" s="13" t="s">
        <v>50</v>
      </c>
      <c r="D11990" s="4">
        <v>45747</v>
      </c>
      <c r="E11990" s="4">
        <v>45771</v>
      </c>
      <c r="F11990" s="5">
        <v>3.121328778759791</v>
      </c>
      <c r="G11990" s="5">
        <f>'PG facts'!F90</f>
        <v>2</v>
      </c>
      <c r="H11990" s="5">
        <f t="shared" si="374"/>
        <v>9.7426933451140876</v>
      </c>
      <c r="I11990" s="5">
        <f t="shared" si="375"/>
        <v>6.242657557519582</v>
      </c>
    </row>
    <row r="11991" spans="1:9" ht="25" customHeight="1">
      <c r="A11991" s="1"/>
      <c r="B11991" s="1">
        <v>501</v>
      </c>
      <c r="C11991" s="13" t="s">
        <v>50</v>
      </c>
      <c r="D11991" s="4">
        <v>45838</v>
      </c>
      <c r="E11991" s="4">
        <v>45867</v>
      </c>
      <c r="F11991" s="5">
        <v>8.094873899417987</v>
      </c>
      <c r="G11991" s="5">
        <f>'PG facts'!F97</f>
        <v>1</v>
      </c>
      <c r="H11991" s="5">
        <f t="shared" si="374"/>
        <v>65.526983447478571</v>
      </c>
      <c r="I11991" s="5">
        <f t="shared" si="375"/>
        <v>8.094873899417987</v>
      </c>
    </row>
    <row r="11992" spans="1:9" ht="25" customHeight="1">
      <c r="A11992" s="1"/>
      <c r="B11992" s="1">
        <v>501</v>
      </c>
      <c r="C11992" s="13" t="s">
        <v>50</v>
      </c>
      <c r="D11992" s="4">
        <v>45930</v>
      </c>
      <c r="E11992" s="4">
        <v>45954</v>
      </c>
      <c r="F11992" s="5">
        <v>8.972706279503285</v>
      </c>
      <c r="G11992" s="5">
        <f>'PG facts'!F104</f>
        <v>6</v>
      </c>
      <c r="H11992" s="5">
        <f t="shared" si="374"/>
        <v>80.509457978237677</v>
      </c>
      <c r="I11992" s="5">
        <f t="shared" si="375"/>
        <v>53.83623767701971</v>
      </c>
    </row>
    <row r="11993" spans="1:9" ht="25" customHeight="1">
      <c r="A11993" s="1"/>
      <c r="B11993" s="1">
        <v>501</v>
      </c>
      <c r="C11993" s="13" t="s">
        <v>50</v>
      </c>
      <c r="D11993" s="4">
        <v>46022</v>
      </c>
      <c r="E11993" s="4">
        <v>46045</v>
      </c>
      <c r="F11993" s="5">
        <v>6.4839354424026885</v>
      </c>
      <c r="G11993" s="5">
        <f>'PG facts'!F111</f>
        <v>4</v>
      </c>
      <c r="H11993" s="5">
        <f t="shared" si="374"/>
        <v>42.041418821245749</v>
      </c>
      <c r="I11993" s="5">
        <f t="shared" si="375"/>
        <v>25.935741769610754</v>
      </c>
    </row>
    <row r="11994" spans="1:9" ht="25" customHeight="1">
      <c r="A11994" s="1"/>
      <c r="B11994" s="1">
        <v>501</v>
      </c>
      <c r="C11994" s="13" t="s">
        <v>50</v>
      </c>
      <c r="D11994" s="4">
        <v>46112</v>
      </c>
      <c r="E11994" s="4">
        <v>46136</v>
      </c>
      <c r="F11994" s="5">
        <v>5.8582795849691616</v>
      </c>
      <c r="G11994" s="5">
        <f>'PG facts'!F118</f>
        <v>7</v>
      </c>
      <c r="H11994" s="5">
        <f t="shared" si="374"/>
        <v>34.319439695666453</v>
      </c>
      <c r="I11994" s="5">
        <f t="shared" si="375"/>
        <v>41.007957094784132</v>
      </c>
    </row>
    <row r="11995" spans="1:9" ht="25" customHeight="1">
      <c r="A11995" s="1"/>
      <c r="B11995" s="1">
        <v>502</v>
      </c>
      <c r="C11995" s="13" t="s">
        <v>47</v>
      </c>
      <c r="D11995" s="4">
        <v>44651</v>
      </c>
      <c r="E11995" s="4">
        <v>44671</v>
      </c>
      <c r="F11995" s="5">
        <v>6.658436933295464</v>
      </c>
      <c r="G11995" s="5">
        <f>'PG facts'!F6</f>
        <v>3</v>
      </c>
      <c r="H11995" s="5">
        <f t="shared" si="374"/>
        <v>44.334782394673105</v>
      </c>
      <c r="I11995" s="5">
        <f t="shared" si="375"/>
        <v>19.975310799886394</v>
      </c>
    </row>
    <row r="11996" spans="1:9" ht="25" customHeight="1">
      <c r="A11996" s="1"/>
      <c r="B11996" s="1">
        <v>502</v>
      </c>
      <c r="C11996" s="13" t="s">
        <v>47</v>
      </c>
      <c r="D11996" s="4">
        <v>44742</v>
      </c>
      <c r="E11996" s="4">
        <v>44771</v>
      </c>
      <c r="F11996" s="5">
        <v>3.235995481738696</v>
      </c>
      <c r="G11996" s="5">
        <f>'PG facts'!F13</f>
        <v>0</v>
      </c>
      <c r="H11996" s="5">
        <f t="shared" si="374"/>
        <v>10.471666757833255</v>
      </c>
      <c r="I11996" s="5">
        <f t="shared" si="375"/>
        <v>0</v>
      </c>
    </row>
    <row r="11997" spans="1:9" ht="25" customHeight="1">
      <c r="A11997" s="1"/>
      <c r="B11997" s="1">
        <v>502</v>
      </c>
      <c r="C11997" s="13" t="s">
        <v>47</v>
      </c>
      <c r="D11997" s="4">
        <v>44834</v>
      </c>
      <c r="E11997" s="4">
        <v>44853</v>
      </c>
      <c r="F11997" s="5">
        <v>3.5533938473930382</v>
      </c>
      <c r="G11997" s="5">
        <f>'PG facts'!F20</f>
        <v>4</v>
      </c>
      <c r="H11997" s="5">
        <f t="shared" si="374"/>
        <v>12.626607834690699</v>
      </c>
      <c r="I11997" s="5">
        <f t="shared" si="375"/>
        <v>14.213575389572153</v>
      </c>
    </row>
    <row r="11998" spans="1:9" ht="25" customHeight="1">
      <c r="A11998" s="1"/>
      <c r="B11998" s="1">
        <v>502</v>
      </c>
      <c r="C11998" s="13" t="s">
        <v>47</v>
      </c>
      <c r="D11998" s="4">
        <v>44926</v>
      </c>
      <c r="E11998" s="4">
        <v>44945</v>
      </c>
      <c r="F11998" s="5">
        <v>3.8028851607049052</v>
      </c>
      <c r="G11998" s="5">
        <f>'PG facts'!F27</f>
        <v>3</v>
      </c>
      <c r="H11998" s="5">
        <f t="shared" si="374"/>
        <v>14.461935545509572</v>
      </c>
      <c r="I11998" s="5">
        <f t="shared" si="375"/>
        <v>11.408655482114716</v>
      </c>
    </row>
    <row r="11999" spans="1:9" ht="25" customHeight="1">
      <c r="A11999" s="1"/>
      <c r="B11999" s="1">
        <v>502</v>
      </c>
      <c r="C11999" s="13" t="s">
        <v>47</v>
      </c>
      <c r="D11999" s="4">
        <v>45016</v>
      </c>
      <c r="E11999" s="4">
        <v>45037</v>
      </c>
      <c r="F11999" s="5">
        <v>7.4226951952720999</v>
      </c>
      <c r="G11999" s="5">
        <f>'PG facts'!F34</f>
        <v>7</v>
      </c>
      <c r="H11999" s="5">
        <f t="shared" si="374"/>
        <v>55.09640396191552</v>
      </c>
      <c r="I11999" s="5">
        <f t="shared" si="375"/>
        <v>51.958866366904701</v>
      </c>
    </row>
    <row r="12000" spans="1:9" ht="25" customHeight="1">
      <c r="A12000" s="1"/>
      <c r="B12000" s="1">
        <v>502</v>
      </c>
      <c r="C12000" s="13" t="s">
        <v>47</v>
      </c>
      <c r="D12000" s="4">
        <v>45107</v>
      </c>
      <c r="E12000" s="4">
        <v>45135</v>
      </c>
      <c r="F12000" s="5">
        <v>8.3743642737017066</v>
      </c>
      <c r="G12000" s="5">
        <f>'PG facts'!F41</f>
        <v>11</v>
      </c>
      <c r="H12000" s="5">
        <f t="shared" si="374"/>
        <v>70.129976988651507</v>
      </c>
      <c r="I12000" s="5">
        <f t="shared" si="375"/>
        <v>92.11800701071877</v>
      </c>
    </row>
    <row r="12001" spans="1:9" ht="25" customHeight="1">
      <c r="A12001" s="1"/>
      <c r="B12001" s="1">
        <v>502</v>
      </c>
      <c r="C12001" s="13" t="s">
        <v>47</v>
      </c>
      <c r="D12001" s="4">
        <v>45199</v>
      </c>
      <c r="E12001" s="4">
        <v>45217</v>
      </c>
      <c r="F12001" s="5">
        <v>7.2648038453100305</v>
      </c>
      <c r="G12001" s="5">
        <f>'PG facts'!F48</f>
        <v>5</v>
      </c>
      <c r="H12001" s="5">
        <f t="shared" si="374"/>
        <v>52.777374910831405</v>
      </c>
      <c r="I12001" s="5">
        <f t="shared" si="375"/>
        <v>36.324019226550149</v>
      </c>
    </row>
    <row r="12002" spans="1:9" ht="25" customHeight="1">
      <c r="A12002" s="1"/>
      <c r="B12002" s="1">
        <v>502</v>
      </c>
      <c r="C12002" s="13" t="s">
        <v>47</v>
      </c>
      <c r="D12002" s="4">
        <v>45291</v>
      </c>
      <c r="E12002" s="4">
        <v>45314</v>
      </c>
      <c r="F12002" s="5">
        <v>9.9248015735047268</v>
      </c>
      <c r="G12002" s="5">
        <f>'PG facts'!F55</f>
        <v>1</v>
      </c>
      <c r="H12002" s="5">
        <f t="shared" si="374"/>
        <v>98.501686273441905</v>
      </c>
      <c r="I12002" s="5">
        <f t="shared" si="375"/>
        <v>9.9248015735047268</v>
      </c>
    </row>
    <row r="12003" spans="1:9" ht="25" customHeight="1">
      <c r="A12003" s="1"/>
      <c r="B12003" s="1">
        <v>502</v>
      </c>
      <c r="C12003" s="13" t="s">
        <v>47</v>
      </c>
      <c r="D12003" s="4">
        <v>45382</v>
      </c>
      <c r="E12003" s="4">
        <v>45401</v>
      </c>
      <c r="F12003" s="5">
        <v>2.2273073989321102</v>
      </c>
      <c r="G12003" s="5">
        <f>'PG facts'!F62</f>
        <v>3</v>
      </c>
      <c r="H12003" s="5">
        <f t="shared" si="374"/>
        <v>4.9608982493377223</v>
      </c>
      <c r="I12003" s="5">
        <f t="shared" si="375"/>
        <v>6.6819221967963305</v>
      </c>
    </row>
    <row r="12004" spans="1:9" ht="25" customHeight="1">
      <c r="A12004" s="1"/>
      <c r="B12004" s="1">
        <v>502</v>
      </c>
      <c r="C12004" s="13" t="s">
        <v>47</v>
      </c>
      <c r="D12004" s="4">
        <v>45473</v>
      </c>
      <c r="E12004" s="4">
        <v>45503</v>
      </c>
      <c r="F12004" s="5">
        <v>0.79927457652468892</v>
      </c>
      <c r="G12004" s="5">
        <f>'PG facts'!F69</f>
        <v>3</v>
      </c>
      <c r="H12004" s="5">
        <f t="shared" si="374"/>
        <v>0.63883984867872079</v>
      </c>
      <c r="I12004" s="5">
        <f t="shared" si="375"/>
        <v>2.3978237295740668</v>
      </c>
    </row>
    <row r="12005" spans="1:9" ht="25" customHeight="1">
      <c r="A12005" s="1"/>
      <c r="B12005" s="1">
        <v>502</v>
      </c>
      <c r="C12005" s="13" t="s">
        <v>47</v>
      </c>
      <c r="D12005" s="4">
        <v>45565</v>
      </c>
      <c r="E12005" s="4">
        <v>45583</v>
      </c>
      <c r="F12005" s="5">
        <v>5.5874231845522981</v>
      </c>
      <c r="G12005" s="5">
        <f>'PG facts'!F76</f>
        <v>-2</v>
      </c>
      <c r="H12005" s="5">
        <f t="shared" si="374"/>
        <v>31.219297843272546</v>
      </c>
      <c r="I12005" s="5">
        <f t="shared" si="375"/>
        <v>-11.174846369104596</v>
      </c>
    </row>
    <row r="12006" spans="1:9" ht="25" customHeight="1">
      <c r="A12006" s="1"/>
      <c r="B12006" s="1">
        <v>502</v>
      </c>
      <c r="C12006" s="13" t="s">
        <v>47</v>
      </c>
      <c r="D12006" s="4">
        <v>45657</v>
      </c>
      <c r="E12006" s="4">
        <v>45679</v>
      </c>
      <c r="F12006" s="5">
        <v>3.121328778759791</v>
      </c>
      <c r="G12006" s="5">
        <f>'PG facts'!F83</f>
        <v>2</v>
      </c>
      <c r="H12006" s="5">
        <f t="shared" si="374"/>
        <v>9.7426933451140876</v>
      </c>
      <c r="I12006" s="5">
        <f t="shared" si="375"/>
        <v>6.242657557519582</v>
      </c>
    </row>
    <row r="12007" spans="1:9" ht="25" customHeight="1">
      <c r="A12007" s="1"/>
      <c r="B12007" s="1">
        <v>502</v>
      </c>
      <c r="C12007" s="13" t="s">
        <v>47</v>
      </c>
      <c r="D12007" s="4">
        <v>45747</v>
      </c>
      <c r="E12007" s="4">
        <v>45771</v>
      </c>
      <c r="F12007" s="5">
        <v>8.0211908670347665</v>
      </c>
      <c r="G12007" s="5">
        <f>'PG facts'!F90</f>
        <v>2</v>
      </c>
      <c r="H12007" s="5">
        <f t="shared" si="374"/>
        <v>64.339502925401945</v>
      </c>
      <c r="I12007" s="5">
        <f t="shared" si="375"/>
        <v>16.042381734069533</v>
      </c>
    </row>
    <row r="12008" spans="1:9" ht="25" customHeight="1">
      <c r="A12008" s="1"/>
      <c r="B12008" s="1">
        <v>502</v>
      </c>
      <c r="C12008" s="13" t="s">
        <v>47</v>
      </c>
      <c r="D12008" s="4">
        <v>45838</v>
      </c>
      <c r="E12008" s="4">
        <v>45867</v>
      </c>
      <c r="F12008" s="5">
        <v>9.2666957255603819</v>
      </c>
      <c r="G12008" s="5">
        <f>'PG facts'!F97</f>
        <v>1</v>
      </c>
      <c r="H12008" s="5">
        <f t="shared" si="374"/>
        <v>85.871649670119055</v>
      </c>
      <c r="I12008" s="5">
        <f t="shared" si="375"/>
        <v>9.2666957255603819</v>
      </c>
    </row>
    <row r="12009" spans="1:9" ht="25" customHeight="1">
      <c r="A12009" s="1"/>
      <c r="B12009" s="1">
        <v>502</v>
      </c>
      <c r="C12009" s="13" t="s">
        <v>47</v>
      </c>
      <c r="D12009" s="4">
        <v>45930</v>
      </c>
      <c r="E12009" s="4">
        <v>45954</v>
      </c>
      <c r="F12009" s="5">
        <v>6.4839354424026885</v>
      </c>
      <c r="G12009" s="5">
        <f>'PG facts'!F104</f>
        <v>6</v>
      </c>
      <c r="H12009" s="5">
        <f t="shared" si="374"/>
        <v>42.041418821245749</v>
      </c>
      <c r="I12009" s="5">
        <f t="shared" si="375"/>
        <v>38.903612654416129</v>
      </c>
    </row>
    <row r="12010" spans="1:9" ht="25" customHeight="1">
      <c r="A12010" s="1"/>
      <c r="B12010" s="1">
        <v>502</v>
      </c>
      <c r="C12010" s="13" t="s">
        <v>47</v>
      </c>
      <c r="D12010" s="4">
        <v>46022</v>
      </c>
      <c r="E12010" s="4">
        <v>46045</v>
      </c>
      <c r="F12010" s="5">
        <v>5.8582795849691616</v>
      </c>
      <c r="G12010" s="5">
        <f>'PG facts'!F111</f>
        <v>4</v>
      </c>
      <c r="H12010" s="5">
        <f t="shared" si="374"/>
        <v>34.319439695666453</v>
      </c>
      <c r="I12010" s="5">
        <f t="shared" si="375"/>
        <v>23.433118339876646</v>
      </c>
    </row>
    <row r="12011" spans="1:9" ht="25" customHeight="1">
      <c r="A12011" s="1"/>
      <c r="B12011" s="1">
        <v>502</v>
      </c>
      <c r="C12011" s="13" t="s">
        <v>47</v>
      </c>
      <c r="D12011" s="4">
        <v>46112</v>
      </c>
      <c r="E12011" s="4">
        <v>46136</v>
      </c>
      <c r="F12011" s="5">
        <v>2.4901568004420893</v>
      </c>
      <c r="G12011" s="5">
        <f>'PG facts'!F118</f>
        <v>7</v>
      </c>
      <c r="H12011" s="5">
        <f t="shared" si="374"/>
        <v>6.2008808907879835</v>
      </c>
      <c r="I12011" s="5">
        <f t="shared" si="375"/>
        <v>17.431097603094624</v>
      </c>
    </row>
    <row r="12012" spans="1:9" ht="25" customHeight="1">
      <c r="A12012" s="1"/>
      <c r="B12012" s="1">
        <v>502</v>
      </c>
      <c r="C12012" s="13" t="s">
        <v>50</v>
      </c>
      <c r="D12012" s="4">
        <v>44742</v>
      </c>
      <c r="E12012" s="4">
        <v>44771</v>
      </c>
      <c r="F12012" s="5">
        <v>6.658436933295464</v>
      </c>
      <c r="G12012" s="5">
        <f>'PG facts'!F13</f>
        <v>0</v>
      </c>
      <c r="H12012" s="5">
        <f t="shared" si="374"/>
        <v>44.334782394673105</v>
      </c>
      <c r="I12012" s="5">
        <f t="shared" si="375"/>
        <v>0</v>
      </c>
    </row>
    <row r="12013" spans="1:9" ht="25" customHeight="1">
      <c r="A12013" s="1"/>
      <c r="B12013" s="1">
        <v>502</v>
      </c>
      <c r="C12013" s="13" t="s">
        <v>50</v>
      </c>
      <c r="D12013" s="4">
        <v>44834</v>
      </c>
      <c r="E12013" s="4">
        <v>44853</v>
      </c>
      <c r="F12013" s="5">
        <v>3.235995481738696</v>
      </c>
      <c r="G12013" s="5">
        <f>'PG facts'!F20</f>
        <v>4</v>
      </c>
      <c r="H12013" s="5">
        <f t="shared" si="374"/>
        <v>10.471666757833255</v>
      </c>
      <c r="I12013" s="5">
        <f t="shared" si="375"/>
        <v>12.943981926954784</v>
      </c>
    </row>
    <row r="12014" spans="1:9" ht="25" customHeight="1">
      <c r="A12014" s="1"/>
      <c r="B12014" s="1">
        <v>502</v>
      </c>
      <c r="C12014" s="13" t="s">
        <v>50</v>
      </c>
      <c r="D12014" s="4">
        <v>44926</v>
      </c>
      <c r="E12014" s="4">
        <v>44945</v>
      </c>
      <c r="F12014" s="5">
        <v>3.5533938473930382</v>
      </c>
      <c r="G12014" s="5">
        <f>'PG facts'!F27</f>
        <v>3</v>
      </c>
      <c r="H12014" s="5">
        <f t="shared" si="374"/>
        <v>12.626607834690699</v>
      </c>
      <c r="I12014" s="5">
        <f t="shared" si="375"/>
        <v>10.660181542179114</v>
      </c>
    </row>
    <row r="12015" spans="1:9" ht="25" customHeight="1">
      <c r="A12015" s="1"/>
      <c r="B12015" s="1">
        <v>502</v>
      </c>
      <c r="C12015" s="13" t="s">
        <v>50</v>
      </c>
      <c r="D12015" s="4">
        <v>45016</v>
      </c>
      <c r="E12015" s="4">
        <v>45037</v>
      </c>
      <c r="F12015" s="5">
        <v>3.8028851607049052</v>
      </c>
      <c r="G12015" s="5">
        <f>'PG facts'!F34</f>
        <v>7</v>
      </c>
      <c r="H12015" s="5">
        <f t="shared" si="374"/>
        <v>14.461935545509572</v>
      </c>
      <c r="I12015" s="5">
        <f t="shared" si="375"/>
        <v>26.620196124934338</v>
      </c>
    </row>
    <row r="12016" spans="1:9" ht="25" customHeight="1">
      <c r="A12016" s="1"/>
      <c r="B12016" s="1">
        <v>502</v>
      </c>
      <c r="C12016" s="13" t="s">
        <v>50</v>
      </c>
      <c r="D12016" s="4">
        <v>45107</v>
      </c>
      <c r="E12016" s="4">
        <v>45135</v>
      </c>
      <c r="F12016" s="5">
        <v>7.4226951952720999</v>
      </c>
      <c r="G12016" s="5">
        <f>'PG facts'!F41</f>
        <v>11</v>
      </c>
      <c r="H12016" s="5">
        <f t="shared" si="374"/>
        <v>55.09640396191552</v>
      </c>
      <c r="I12016" s="5">
        <f t="shared" si="375"/>
        <v>81.649647147993093</v>
      </c>
    </row>
    <row r="12017" spans="1:9" ht="25" customHeight="1">
      <c r="A12017" s="1"/>
      <c r="B12017" s="1">
        <v>502</v>
      </c>
      <c r="C12017" s="13" t="s">
        <v>50</v>
      </c>
      <c r="D12017" s="4">
        <v>45199</v>
      </c>
      <c r="E12017" s="4">
        <v>45217</v>
      </c>
      <c r="F12017" s="5">
        <v>8.3743642737017066</v>
      </c>
      <c r="G12017" s="5">
        <f>'PG facts'!F48</f>
        <v>5</v>
      </c>
      <c r="H12017" s="5">
        <f t="shared" si="374"/>
        <v>70.129976988651507</v>
      </c>
      <c r="I12017" s="5">
        <f t="shared" si="375"/>
        <v>41.871821368508535</v>
      </c>
    </row>
    <row r="12018" spans="1:9" ht="25" customHeight="1">
      <c r="A12018" s="1"/>
      <c r="B12018" s="1">
        <v>502</v>
      </c>
      <c r="C12018" s="13" t="s">
        <v>50</v>
      </c>
      <c r="D12018" s="4">
        <v>45291</v>
      </c>
      <c r="E12018" s="4">
        <v>45314</v>
      </c>
      <c r="F12018" s="5">
        <v>7.2648038453100305</v>
      </c>
      <c r="G12018" s="5">
        <f>'PG facts'!F55</f>
        <v>1</v>
      </c>
      <c r="H12018" s="5">
        <f t="shared" si="374"/>
        <v>52.777374910831405</v>
      </c>
      <c r="I12018" s="5">
        <f t="shared" si="375"/>
        <v>7.2648038453100305</v>
      </c>
    </row>
    <row r="12019" spans="1:9" ht="25" customHeight="1">
      <c r="A12019" s="1"/>
      <c r="B12019" s="1">
        <v>502</v>
      </c>
      <c r="C12019" s="13" t="s">
        <v>50</v>
      </c>
      <c r="D12019" s="4">
        <v>45382</v>
      </c>
      <c r="E12019" s="4">
        <v>45401</v>
      </c>
      <c r="F12019" s="5">
        <v>9.9248015735047268</v>
      </c>
      <c r="G12019" s="5">
        <f>'PG facts'!F62</f>
        <v>3</v>
      </c>
      <c r="H12019" s="5">
        <f t="shared" si="374"/>
        <v>98.501686273441905</v>
      </c>
      <c r="I12019" s="5">
        <f t="shared" si="375"/>
        <v>29.77440472051418</v>
      </c>
    </row>
    <row r="12020" spans="1:9" ht="25" customHeight="1">
      <c r="A12020" s="1"/>
      <c r="B12020" s="1">
        <v>502</v>
      </c>
      <c r="C12020" s="13" t="s">
        <v>50</v>
      </c>
      <c r="D12020" s="4">
        <v>45473</v>
      </c>
      <c r="E12020" s="4">
        <v>45503</v>
      </c>
      <c r="F12020" s="5">
        <v>2.2273073989321102</v>
      </c>
      <c r="G12020" s="5">
        <f>'PG facts'!F69</f>
        <v>3</v>
      </c>
      <c r="H12020" s="5">
        <f t="shared" si="374"/>
        <v>4.9608982493377223</v>
      </c>
      <c r="I12020" s="5">
        <f t="shared" si="375"/>
        <v>6.6819221967963305</v>
      </c>
    </row>
    <row r="12021" spans="1:9" ht="25" customHeight="1">
      <c r="A12021" s="1"/>
      <c r="B12021" s="1">
        <v>502</v>
      </c>
      <c r="C12021" s="13" t="s">
        <v>50</v>
      </c>
      <c r="D12021" s="4">
        <v>45565</v>
      </c>
      <c r="E12021" s="4">
        <v>45583</v>
      </c>
      <c r="F12021" s="5">
        <v>0.79927457652468892</v>
      </c>
      <c r="G12021" s="5">
        <f>'PG facts'!F76</f>
        <v>-2</v>
      </c>
      <c r="H12021" s="5">
        <f t="shared" si="374"/>
        <v>0.63883984867872079</v>
      </c>
      <c r="I12021" s="5">
        <f t="shared" si="375"/>
        <v>-1.5985491530493778</v>
      </c>
    </row>
    <row r="12022" spans="1:9" ht="25" customHeight="1">
      <c r="A12022" s="1"/>
      <c r="B12022" s="1">
        <v>502</v>
      </c>
      <c r="C12022" s="13" t="s">
        <v>50</v>
      </c>
      <c r="D12022" s="4">
        <v>45657</v>
      </c>
      <c r="E12022" s="4">
        <v>45679</v>
      </c>
      <c r="F12022" s="5">
        <v>5.5874231845522981</v>
      </c>
      <c r="G12022" s="5">
        <f>'PG facts'!F83</f>
        <v>2</v>
      </c>
      <c r="H12022" s="5">
        <f t="shared" si="374"/>
        <v>31.219297843272546</v>
      </c>
      <c r="I12022" s="5">
        <f t="shared" si="375"/>
        <v>11.174846369104596</v>
      </c>
    </row>
    <row r="12023" spans="1:9" ht="25" customHeight="1">
      <c r="A12023" s="1"/>
      <c r="B12023" s="1">
        <v>502</v>
      </c>
      <c r="C12023" s="13" t="s">
        <v>50</v>
      </c>
      <c r="D12023" s="4">
        <v>45747</v>
      </c>
      <c r="E12023" s="4">
        <v>45771</v>
      </c>
      <c r="F12023" s="5">
        <v>3.121328778759791</v>
      </c>
      <c r="G12023" s="5">
        <f>'PG facts'!F90</f>
        <v>2</v>
      </c>
      <c r="H12023" s="5">
        <f t="shared" si="374"/>
        <v>9.7426933451140876</v>
      </c>
      <c r="I12023" s="5">
        <f t="shared" si="375"/>
        <v>6.242657557519582</v>
      </c>
    </row>
    <row r="12024" spans="1:9" ht="25" customHeight="1">
      <c r="A12024" s="1"/>
      <c r="B12024" s="1">
        <v>502</v>
      </c>
      <c r="C12024" s="13" t="s">
        <v>50</v>
      </c>
      <c r="D12024" s="4">
        <v>45838</v>
      </c>
      <c r="E12024" s="4">
        <v>45867</v>
      </c>
      <c r="F12024" s="5">
        <v>8.0211908670347665</v>
      </c>
      <c r="G12024" s="5">
        <f>'PG facts'!F97</f>
        <v>1</v>
      </c>
      <c r="H12024" s="5">
        <f t="shared" si="374"/>
        <v>64.339502925401945</v>
      </c>
      <c r="I12024" s="5">
        <f t="shared" si="375"/>
        <v>8.0211908670347665</v>
      </c>
    </row>
    <row r="12025" spans="1:9" ht="25" customHeight="1">
      <c r="A12025" s="1"/>
      <c r="B12025" s="1">
        <v>502</v>
      </c>
      <c r="C12025" s="13" t="s">
        <v>50</v>
      </c>
      <c r="D12025" s="4">
        <v>45930</v>
      </c>
      <c r="E12025" s="4">
        <v>45954</v>
      </c>
      <c r="F12025" s="5">
        <v>9.2666957255603819</v>
      </c>
      <c r="G12025" s="5">
        <f>'PG facts'!F104</f>
        <v>6</v>
      </c>
      <c r="H12025" s="5">
        <f t="shared" si="374"/>
        <v>85.871649670119055</v>
      </c>
      <c r="I12025" s="5">
        <f t="shared" si="375"/>
        <v>55.600174353362291</v>
      </c>
    </row>
    <row r="12026" spans="1:9" ht="25" customHeight="1">
      <c r="A12026" s="1"/>
      <c r="B12026" s="1">
        <v>502</v>
      </c>
      <c r="C12026" s="13" t="s">
        <v>50</v>
      </c>
      <c r="D12026" s="4">
        <v>46022</v>
      </c>
      <c r="E12026" s="4">
        <v>46045</v>
      </c>
      <c r="F12026" s="5">
        <v>6.4839354424026885</v>
      </c>
      <c r="G12026" s="5">
        <f>'PG facts'!F111</f>
        <v>4</v>
      </c>
      <c r="H12026" s="5">
        <f t="shared" si="374"/>
        <v>42.041418821245749</v>
      </c>
      <c r="I12026" s="5">
        <f t="shared" si="375"/>
        <v>25.935741769610754</v>
      </c>
    </row>
    <row r="12027" spans="1:9" ht="25" customHeight="1">
      <c r="A12027" s="1"/>
      <c r="B12027" s="1">
        <v>502</v>
      </c>
      <c r="C12027" s="13" t="s">
        <v>50</v>
      </c>
      <c r="D12027" s="4">
        <v>46112</v>
      </c>
      <c r="E12027" s="4">
        <v>46136</v>
      </c>
      <c r="F12027" s="5">
        <v>5.8582795849691616</v>
      </c>
      <c r="G12027" s="5">
        <f>'PG facts'!F118</f>
        <v>7</v>
      </c>
      <c r="H12027" s="5">
        <f t="shared" si="374"/>
        <v>34.319439695666453</v>
      </c>
      <c r="I12027" s="5">
        <f t="shared" si="375"/>
        <v>41.007957094784132</v>
      </c>
    </row>
    <row r="12028" spans="1:9" ht="25" customHeight="1">
      <c r="A12028" s="1"/>
      <c r="B12028" s="1">
        <v>503</v>
      </c>
      <c r="C12028" s="13" t="s">
        <v>47</v>
      </c>
      <c r="D12028" s="4">
        <v>44651</v>
      </c>
      <c r="E12028" s="4">
        <v>44671</v>
      </c>
      <c r="F12028" s="5">
        <v>6.658436933295464</v>
      </c>
      <c r="G12028" s="5">
        <f>'PG facts'!F6</f>
        <v>3</v>
      </c>
      <c r="H12028" s="5">
        <f t="shared" si="374"/>
        <v>44.334782394673105</v>
      </c>
      <c r="I12028" s="5">
        <f t="shared" si="375"/>
        <v>19.975310799886394</v>
      </c>
    </row>
    <row r="12029" spans="1:9" ht="25" customHeight="1">
      <c r="A12029" s="1"/>
      <c r="B12029" s="1">
        <v>503</v>
      </c>
      <c r="C12029" s="13" t="s">
        <v>47</v>
      </c>
      <c r="D12029" s="4">
        <v>44742</v>
      </c>
      <c r="E12029" s="4">
        <v>44771</v>
      </c>
      <c r="F12029" s="5">
        <v>3.235995481738696</v>
      </c>
      <c r="G12029" s="5">
        <f>'PG facts'!F13</f>
        <v>0</v>
      </c>
      <c r="H12029" s="5">
        <f t="shared" si="374"/>
        <v>10.471666757833255</v>
      </c>
      <c r="I12029" s="5">
        <f t="shared" si="375"/>
        <v>0</v>
      </c>
    </row>
    <row r="12030" spans="1:9" ht="25" customHeight="1">
      <c r="A12030" s="1"/>
      <c r="B12030" s="1">
        <v>503</v>
      </c>
      <c r="C12030" s="13" t="s">
        <v>47</v>
      </c>
      <c r="D12030" s="4">
        <v>44834</v>
      </c>
      <c r="E12030" s="4">
        <v>44853</v>
      </c>
      <c r="F12030" s="5">
        <v>3.5533938473930382</v>
      </c>
      <c r="G12030" s="5">
        <f>'PG facts'!F20</f>
        <v>4</v>
      </c>
      <c r="H12030" s="5">
        <f t="shared" si="374"/>
        <v>12.626607834690699</v>
      </c>
      <c r="I12030" s="5">
        <f t="shared" si="375"/>
        <v>14.213575389572153</v>
      </c>
    </row>
    <row r="12031" spans="1:9" ht="25" customHeight="1">
      <c r="A12031" s="1"/>
      <c r="B12031" s="1">
        <v>503</v>
      </c>
      <c r="C12031" s="13" t="s">
        <v>47</v>
      </c>
      <c r="D12031" s="4">
        <v>44926</v>
      </c>
      <c r="E12031" s="4">
        <v>44945</v>
      </c>
      <c r="F12031" s="5">
        <v>3.8028851607049052</v>
      </c>
      <c r="G12031" s="5">
        <f>'PG facts'!F27</f>
        <v>3</v>
      </c>
      <c r="H12031" s="5">
        <f t="shared" si="374"/>
        <v>14.461935545509572</v>
      </c>
      <c r="I12031" s="5">
        <f t="shared" si="375"/>
        <v>11.408655482114716</v>
      </c>
    </row>
    <row r="12032" spans="1:9" ht="25" customHeight="1">
      <c r="A12032" s="1"/>
      <c r="B12032" s="1">
        <v>503</v>
      </c>
      <c r="C12032" s="13" t="s">
        <v>47</v>
      </c>
      <c r="D12032" s="4">
        <v>45016</v>
      </c>
      <c r="E12032" s="4">
        <v>45037</v>
      </c>
      <c r="F12032" s="5">
        <v>7.4226951952720999</v>
      </c>
      <c r="G12032" s="5">
        <f>'PG facts'!F34</f>
        <v>7</v>
      </c>
      <c r="H12032" s="5">
        <f t="shared" si="374"/>
        <v>55.09640396191552</v>
      </c>
      <c r="I12032" s="5">
        <f t="shared" si="375"/>
        <v>51.958866366904701</v>
      </c>
    </row>
    <row r="12033" spans="1:9" ht="25" customHeight="1">
      <c r="A12033" s="1"/>
      <c r="B12033" s="1">
        <v>503</v>
      </c>
      <c r="C12033" s="13" t="s">
        <v>47</v>
      </c>
      <c r="D12033" s="4">
        <v>45107</v>
      </c>
      <c r="E12033" s="4">
        <v>45135</v>
      </c>
      <c r="F12033" s="5">
        <v>8.3743642737017066</v>
      </c>
      <c r="G12033" s="5">
        <f>'PG facts'!F41</f>
        <v>11</v>
      </c>
      <c r="H12033" s="5">
        <f t="shared" si="374"/>
        <v>70.129976988651507</v>
      </c>
      <c r="I12033" s="5">
        <f t="shared" si="375"/>
        <v>92.11800701071877</v>
      </c>
    </row>
    <row r="12034" spans="1:9" ht="25" customHeight="1">
      <c r="A12034" s="1"/>
      <c r="B12034" s="1">
        <v>503</v>
      </c>
      <c r="C12034" s="13" t="s">
        <v>47</v>
      </c>
      <c r="D12034" s="4">
        <v>45199</v>
      </c>
      <c r="E12034" s="4">
        <v>45217</v>
      </c>
      <c r="F12034" s="5">
        <v>7.2648038453100305</v>
      </c>
      <c r="G12034" s="5">
        <f>'PG facts'!F48</f>
        <v>5</v>
      </c>
      <c r="H12034" s="5">
        <f t="shared" si="374"/>
        <v>52.777374910831405</v>
      </c>
      <c r="I12034" s="5">
        <f t="shared" si="375"/>
        <v>36.324019226550149</v>
      </c>
    </row>
    <row r="12035" spans="1:9" ht="25" customHeight="1">
      <c r="A12035" s="1"/>
      <c r="B12035" s="1">
        <v>503</v>
      </c>
      <c r="C12035" s="13" t="s">
        <v>47</v>
      </c>
      <c r="D12035" s="4">
        <v>45291</v>
      </c>
      <c r="E12035" s="4">
        <v>45314</v>
      </c>
      <c r="F12035" s="5">
        <v>9.9248015735047268</v>
      </c>
      <c r="G12035" s="5">
        <f>'PG facts'!F55</f>
        <v>1</v>
      </c>
      <c r="H12035" s="5">
        <f t="shared" si="374"/>
        <v>98.501686273441905</v>
      </c>
      <c r="I12035" s="5">
        <f t="shared" si="375"/>
        <v>9.9248015735047268</v>
      </c>
    </row>
    <row r="12036" spans="1:9" ht="25" customHeight="1">
      <c r="A12036" s="1"/>
      <c r="B12036" s="1">
        <v>503</v>
      </c>
      <c r="C12036" s="13" t="s">
        <v>47</v>
      </c>
      <c r="D12036" s="4">
        <v>45382</v>
      </c>
      <c r="E12036" s="4">
        <v>45401</v>
      </c>
      <c r="F12036" s="5">
        <v>2.2273073989321102</v>
      </c>
      <c r="G12036" s="5">
        <f>'PG facts'!F62</f>
        <v>3</v>
      </c>
      <c r="H12036" s="5">
        <f t="shared" si="374"/>
        <v>4.9608982493377223</v>
      </c>
      <c r="I12036" s="5">
        <f t="shared" si="375"/>
        <v>6.6819221967963305</v>
      </c>
    </row>
    <row r="12037" spans="1:9" ht="25" customHeight="1">
      <c r="A12037" s="1"/>
      <c r="B12037" s="1">
        <v>503</v>
      </c>
      <c r="C12037" s="13" t="s">
        <v>47</v>
      </c>
      <c r="D12037" s="4">
        <v>45473</v>
      </c>
      <c r="E12037" s="4">
        <v>45503</v>
      </c>
      <c r="F12037" s="5">
        <v>0.79927457652468892</v>
      </c>
      <c r="G12037" s="5">
        <f>'PG facts'!F69</f>
        <v>3</v>
      </c>
      <c r="H12037" s="5">
        <f t="shared" si="374"/>
        <v>0.63883984867872079</v>
      </c>
      <c r="I12037" s="5">
        <f t="shared" si="375"/>
        <v>2.3978237295740668</v>
      </c>
    </row>
    <row r="12038" spans="1:9" ht="25" customHeight="1">
      <c r="A12038" s="1"/>
      <c r="B12038" s="1">
        <v>503</v>
      </c>
      <c r="C12038" s="13" t="s">
        <v>47</v>
      </c>
      <c r="D12038" s="4">
        <v>45565</v>
      </c>
      <c r="E12038" s="4">
        <v>45583</v>
      </c>
      <c r="F12038" s="5">
        <v>5.5874231845522981</v>
      </c>
      <c r="G12038" s="5">
        <f>'PG facts'!F76</f>
        <v>-2</v>
      </c>
      <c r="H12038" s="5">
        <f t="shared" ref="H12038:H12101" si="376">F12038^2</f>
        <v>31.219297843272546</v>
      </c>
      <c r="I12038" s="5">
        <f t="shared" ref="I12038:I12101" si="377">F12038*G12038</f>
        <v>-11.174846369104596</v>
      </c>
    </row>
    <row r="12039" spans="1:9" ht="25" customHeight="1">
      <c r="A12039" s="1"/>
      <c r="B12039" s="1">
        <v>503</v>
      </c>
      <c r="C12039" s="13" t="s">
        <v>47</v>
      </c>
      <c r="D12039" s="4">
        <v>45657</v>
      </c>
      <c r="E12039" s="4">
        <v>45679</v>
      </c>
      <c r="F12039" s="5">
        <v>3.121328778759791</v>
      </c>
      <c r="G12039" s="5">
        <f>'PG facts'!F83</f>
        <v>2</v>
      </c>
      <c r="H12039" s="5">
        <f t="shared" si="376"/>
        <v>9.7426933451140876</v>
      </c>
      <c r="I12039" s="5">
        <f t="shared" si="377"/>
        <v>6.242657557519582</v>
      </c>
    </row>
    <row r="12040" spans="1:9" ht="25" customHeight="1">
      <c r="A12040" s="1"/>
      <c r="B12040" s="1">
        <v>503</v>
      </c>
      <c r="C12040" s="13" t="s">
        <v>47</v>
      </c>
      <c r="D12040" s="4">
        <v>45747</v>
      </c>
      <c r="E12040" s="4">
        <v>45771</v>
      </c>
      <c r="F12040" s="5">
        <v>8.0211908670347665</v>
      </c>
      <c r="G12040" s="5">
        <f>'PG facts'!F90</f>
        <v>2</v>
      </c>
      <c r="H12040" s="5">
        <f t="shared" si="376"/>
        <v>64.339502925401945</v>
      </c>
      <c r="I12040" s="5">
        <f t="shared" si="377"/>
        <v>16.042381734069533</v>
      </c>
    </row>
    <row r="12041" spans="1:9" ht="25" customHeight="1">
      <c r="A12041" s="1"/>
      <c r="B12041" s="1">
        <v>503</v>
      </c>
      <c r="C12041" s="13" t="s">
        <v>47</v>
      </c>
      <c r="D12041" s="4">
        <v>45838</v>
      </c>
      <c r="E12041" s="4">
        <v>45867</v>
      </c>
      <c r="F12041" s="5">
        <v>9.2666957255603819</v>
      </c>
      <c r="G12041" s="5">
        <f>'PG facts'!F97</f>
        <v>1</v>
      </c>
      <c r="H12041" s="5">
        <f t="shared" si="376"/>
        <v>85.871649670119055</v>
      </c>
      <c r="I12041" s="5">
        <f t="shared" si="377"/>
        <v>9.2666957255603819</v>
      </c>
    </row>
    <row r="12042" spans="1:9" ht="25" customHeight="1">
      <c r="A12042" s="1"/>
      <c r="B12042" s="1">
        <v>503</v>
      </c>
      <c r="C12042" s="13" t="s">
        <v>47</v>
      </c>
      <c r="D12042" s="4">
        <v>45930</v>
      </c>
      <c r="E12042" s="4">
        <v>45954</v>
      </c>
      <c r="F12042" s="5">
        <v>6.4839354424026885</v>
      </c>
      <c r="G12042" s="5">
        <f>'PG facts'!F104</f>
        <v>6</v>
      </c>
      <c r="H12042" s="5">
        <f t="shared" si="376"/>
        <v>42.041418821245749</v>
      </c>
      <c r="I12042" s="5">
        <f t="shared" si="377"/>
        <v>38.903612654416129</v>
      </c>
    </row>
    <row r="12043" spans="1:9" ht="25" customHeight="1">
      <c r="A12043" s="1"/>
      <c r="B12043" s="1">
        <v>503</v>
      </c>
      <c r="C12043" s="13" t="s">
        <v>47</v>
      </c>
      <c r="D12043" s="4">
        <v>46022</v>
      </c>
      <c r="E12043" s="4">
        <v>46045</v>
      </c>
      <c r="F12043" s="5">
        <v>5.8582795849691616</v>
      </c>
      <c r="G12043" s="5">
        <f>'PG facts'!F111</f>
        <v>4</v>
      </c>
      <c r="H12043" s="5">
        <f t="shared" si="376"/>
        <v>34.319439695666453</v>
      </c>
      <c r="I12043" s="5">
        <f t="shared" si="377"/>
        <v>23.433118339876646</v>
      </c>
    </row>
    <row r="12044" spans="1:9" ht="25" customHeight="1">
      <c r="A12044" s="1"/>
      <c r="B12044" s="1">
        <v>503</v>
      </c>
      <c r="C12044" s="13" t="s">
        <v>47</v>
      </c>
      <c r="D12044" s="4">
        <v>46112</v>
      </c>
      <c r="E12044" s="4">
        <v>46136</v>
      </c>
      <c r="F12044" s="5">
        <v>2.4901568004420893</v>
      </c>
      <c r="G12044" s="5">
        <f>'PG facts'!F118</f>
        <v>7</v>
      </c>
      <c r="H12044" s="5">
        <f t="shared" si="376"/>
        <v>6.2008808907879835</v>
      </c>
      <c r="I12044" s="5">
        <f t="shared" si="377"/>
        <v>17.431097603094624</v>
      </c>
    </row>
    <row r="12045" spans="1:9" ht="25" customHeight="1">
      <c r="A12045" s="1"/>
      <c r="B12045" s="1">
        <v>503</v>
      </c>
      <c r="C12045" s="13" t="s">
        <v>50</v>
      </c>
      <c r="D12045" s="4">
        <v>44742</v>
      </c>
      <c r="E12045" s="4">
        <v>44771</v>
      </c>
      <c r="F12045" s="5">
        <v>6.658436933295464</v>
      </c>
      <c r="G12045" s="5">
        <f>'PG facts'!F13</f>
        <v>0</v>
      </c>
      <c r="H12045" s="5">
        <f t="shared" si="376"/>
        <v>44.334782394673105</v>
      </c>
      <c r="I12045" s="5">
        <f t="shared" si="377"/>
        <v>0</v>
      </c>
    </row>
    <row r="12046" spans="1:9" ht="25" customHeight="1">
      <c r="A12046" s="1"/>
      <c r="B12046" s="1">
        <v>503</v>
      </c>
      <c r="C12046" s="13" t="s">
        <v>50</v>
      </c>
      <c r="D12046" s="4">
        <v>44834</v>
      </c>
      <c r="E12046" s="4">
        <v>44853</v>
      </c>
      <c r="F12046" s="5">
        <v>3.235995481738696</v>
      </c>
      <c r="G12046" s="5">
        <f>'PG facts'!F20</f>
        <v>4</v>
      </c>
      <c r="H12046" s="5">
        <f t="shared" si="376"/>
        <v>10.471666757833255</v>
      </c>
      <c r="I12046" s="5">
        <f t="shared" si="377"/>
        <v>12.943981926954784</v>
      </c>
    </row>
    <row r="12047" spans="1:9" ht="25" customHeight="1">
      <c r="A12047" s="1"/>
      <c r="B12047" s="1">
        <v>503</v>
      </c>
      <c r="C12047" s="13" t="s">
        <v>50</v>
      </c>
      <c r="D12047" s="4">
        <v>44926</v>
      </c>
      <c r="E12047" s="4">
        <v>44945</v>
      </c>
      <c r="F12047" s="5">
        <v>3.5533938473930382</v>
      </c>
      <c r="G12047" s="5">
        <f>'PG facts'!F27</f>
        <v>3</v>
      </c>
      <c r="H12047" s="5">
        <f t="shared" si="376"/>
        <v>12.626607834690699</v>
      </c>
      <c r="I12047" s="5">
        <f t="shared" si="377"/>
        <v>10.660181542179114</v>
      </c>
    </row>
    <row r="12048" spans="1:9" ht="25" customHeight="1">
      <c r="A12048" s="1"/>
      <c r="B12048" s="1">
        <v>503</v>
      </c>
      <c r="C12048" s="13" t="s">
        <v>50</v>
      </c>
      <c r="D12048" s="4">
        <v>45016</v>
      </c>
      <c r="E12048" s="4">
        <v>45037</v>
      </c>
      <c r="F12048" s="5">
        <v>3.8028851607049052</v>
      </c>
      <c r="G12048" s="5">
        <f>'PG facts'!F34</f>
        <v>7</v>
      </c>
      <c r="H12048" s="5">
        <f t="shared" si="376"/>
        <v>14.461935545509572</v>
      </c>
      <c r="I12048" s="5">
        <f t="shared" si="377"/>
        <v>26.620196124934338</v>
      </c>
    </row>
    <row r="12049" spans="1:9" ht="25" customHeight="1">
      <c r="A12049" s="1"/>
      <c r="B12049" s="1">
        <v>503</v>
      </c>
      <c r="C12049" s="13" t="s">
        <v>50</v>
      </c>
      <c r="D12049" s="4">
        <v>45107</v>
      </c>
      <c r="E12049" s="4">
        <v>45135</v>
      </c>
      <c r="F12049" s="5">
        <v>7.4226951952720999</v>
      </c>
      <c r="G12049" s="5">
        <f>'PG facts'!F41</f>
        <v>11</v>
      </c>
      <c r="H12049" s="5">
        <f t="shared" si="376"/>
        <v>55.09640396191552</v>
      </c>
      <c r="I12049" s="5">
        <f t="shared" si="377"/>
        <v>81.649647147993093</v>
      </c>
    </row>
    <row r="12050" spans="1:9" ht="25" customHeight="1">
      <c r="A12050" s="1"/>
      <c r="B12050" s="1">
        <v>503</v>
      </c>
      <c r="C12050" s="13" t="s">
        <v>50</v>
      </c>
      <c r="D12050" s="4">
        <v>45199</v>
      </c>
      <c r="E12050" s="4">
        <v>45217</v>
      </c>
      <c r="F12050" s="5">
        <v>8.3743642737017066</v>
      </c>
      <c r="G12050" s="5">
        <f>'PG facts'!F48</f>
        <v>5</v>
      </c>
      <c r="H12050" s="5">
        <f t="shared" si="376"/>
        <v>70.129976988651507</v>
      </c>
      <c r="I12050" s="5">
        <f t="shared" si="377"/>
        <v>41.871821368508535</v>
      </c>
    </row>
    <row r="12051" spans="1:9" ht="25" customHeight="1">
      <c r="A12051" s="1"/>
      <c r="B12051" s="1">
        <v>503</v>
      </c>
      <c r="C12051" s="13" t="s">
        <v>50</v>
      </c>
      <c r="D12051" s="4">
        <v>45291</v>
      </c>
      <c r="E12051" s="4">
        <v>45314</v>
      </c>
      <c r="F12051" s="5">
        <v>7.2648038453100305</v>
      </c>
      <c r="G12051" s="5">
        <f>'PG facts'!F55</f>
        <v>1</v>
      </c>
      <c r="H12051" s="5">
        <f t="shared" si="376"/>
        <v>52.777374910831405</v>
      </c>
      <c r="I12051" s="5">
        <f t="shared" si="377"/>
        <v>7.2648038453100305</v>
      </c>
    </row>
    <row r="12052" spans="1:9" ht="25" customHeight="1">
      <c r="A12052" s="1"/>
      <c r="B12052" s="1">
        <v>503</v>
      </c>
      <c r="C12052" s="13" t="s">
        <v>50</v>
      </c>
      <c r="D12052" s="4">
        <v>45382</v>
      </c>
      <c r="E12052" s="4">
        <v>45401</v>
      </c>
      <c r="F12052" s="5">
        <v>9.9248015735047268</v>
      </c>
      <c r="G12052" s="5">
        <f>'PG facts'!F62</f>
        <v>3</v>
      </c>
      <c r="H12052" s="5">
        <f t="shared" si="376"/>
        <v>98.501686273441905</v>
      </c>
      <c r="I12052" s="5">
        <f t="shared" si="377"/>
        <v>29.77440472051418</v>
      </c>
    </row>
    <row r="12053" spans="1:9" ht="25" customHeight="1">
      <c r="A12053" s="1"/>
      <c r="B12053" s="1">
        <v>503</v>
      </c>
      <c r="C12053" s="13" t="s">
        <v>50</v>
      </c>
      <c r="D12053" s="4">
        <v>45473</v>
      </c>
      <c r="E12053" s="4">
        <v>45503</v>
      </c>
      <c r="F12053" s="5">
        <v>2.2273073989321102</v>
      </c>
      <c r="G12053" s="5">
        <f>'PG facts'!F69</f>
        <v>3</v>
      </c>
      <c r="H12053" s="5">
        <f t="shared" si="376"/>
        <v>4.9608982493377223</v>
      </c>
      <c r="I12053" s="5">
        <f t="shared" si="377"/>
        <v>6.6819221967963305</v>
      </c>
    </row>
    <row r="12054" spans="1:9" ht="25" customHeight="1">
      <c r="A12054" s="1"/>
      <c r="B12054" s="1">
        <v>503</v>
      </c>
      <c r="C12054" s="13" t="s">
        <v>50</v>
      </c>
      <c r="D12054" s="4">
        <v>45565</v>
      </c>
      <c r="E12054" s="4">
        <v>45583</v>
      </c>
      <c r="F12054" s="5">
        <v>0.79927457652468892</v>
      </c>
      <c r="G12054" s="5">
        <f>'PG facts'!F76</f>
        <v>-2</v>
      </c>
      <c r="H12054" s="5">
        <f t="shared" si="376"/>
        <v>0.63883984867872079</v>
      </c>
      <c r="I12054" s="5">
        <f t="shared" si="377"/>
        <v>-1.5985491530493778</v>
      </c>
    </row>
    <row r="12055" spans="1:9" ht="25" customHeight="1">
      <c r="A12055" s="1"/>
      <c r="B12055" s="1">
        <v>503</v>
      </c>
      <c r="C12055" s="13" t="s">
        <v>50</v>
      </c>
      <c r="D12055" s="4">
        <v>45657</v>
      </c>
      <c r="E12055" s="4">
        <v>45679</v>
      </c>
      <c r="F12055" s="5">
        <v>5.5874231845522981</v>
      </c>
      <c r="G12055" s="5">
        <f>'PG facts'!F83</f>
        <v>2</v>
      </c>
      <c r="H12055" s="5">
        <f t="shared" si="376"/>
        <v>31.219297843272546</v>
      </c>
      <c r="I12055" s="5">
        <f t="shared" si="377"/>
        <v>11.174846369104596</v>
      </c>
    </row>
    <row r="12056" spans="1:9" ht="25" customHeight="1">
      <c r="A12056" s="1"/>
      <c r="B12056" s="1">
        <v>503</v>
      </c>
      <c r="C12056" s="13" t="s">
        <v>50</v>
      </c>
      <c r="D12056" s="4">
        <v>45747</v>
      </c>
      <c r="E12056" s="4">
        <v>45771</v>
      </c>
      <c r="F12056" s="5">
        <v>3.121328778759791</v>
      </c>
      <c r="G12056" s="5">
        <f>'PG facts'!F90</f>
        <v>2</v>
      </c>
      <c r="H12056" s="5">
        <f t="shared" si="376"/>
        <v>9.7426933451140876</v>
      </c>
      <c r="I12056" s="5">
        <f t="shared" si="377"/>
        <v>6.242657557519582</v>
      </c>
    </row>
    <row r="12057" spans="1:9" ht="25" customHeight="1">
      <c r="A12057" s="1"/>
      <c r="B12057" s="1">
        <v>503</v>
      </c>
      <c r="C12057" s="13" t="s">
        <v>50</v>
      </c>
      <c r="D12057" s="4">
        <v>45838</v>
      </c>
      <c r="E12057" s="4">
        <v>45867</v>
      </c>
      <c r="F12057" s="5">
        <v>8.0211908670347665</v>
      </c>
      <c r="G12057" s="5">
        <f>'PG facts'!F97</f>
        <v>1</v>
      </c>
      <c r="H12057" s="5">
        <f t="shared" si="376"/>
        <v>64.339502925401945</v>
      </c>
      <c r="I12057" s="5">
        <f t="shared" si="377"/>
        <v>8.0211908670347665</v>
      </c>
    </row>
    <row r="12058" spans="1:9" ht="25" customHeight="1">
      <c r="A12058" s="1"/>
      <c r="B12058" s="1">
        <v>503</v>
      </c>
      <c r="C12058" s="13" t="s">
        <v>50</v>
      </c>
      <c r="D12058" s="4">
        <v>45930</v>
      </c>
      <c r="E12058" s="4">
        <v>45954</v>
      </c>
      <c r="F12058" s="5">
        <v>9.2666957255603819</v>
      </c>
      <c r="G12058" s="5">
        <f>'PG facts'!F104</f>
        <v>6</v>
      </c>
      <c r="H12058" s="5">
        <f t="shared" si="376"/>
        <v>85.871649670119055</v>
      </c>
      <c r="I12058" s="5">
        <f t="shared" si="377"/>
        <v>55.600174353362291</v>
      </c>
    </row>
    <row r="12059" spans="1:9" ht="25" customHeight="1">
      <c r="A12059" s="1"/>
      <c r="B12059" s="1">
        <v>503</v>
      </c>
      <c r="C12059" s="13" t="s">
        <v>50</v>
      </c>
      <c r="D12059" s="4">
        <v>46022</v>
      </c>
      <c r="E12059" s="4">
        <v>46045</v>
      </c>
      <c r="F12059" s="5">
        <v>6.4839354424026885</v>
      </c>
      <c r="G12059" s="5">
        <f>'PG facts'!F111</f>
        <v>4</v>
      </c>
      <c r="H12059" s="5">
        <f t="shared" si="376"/>
        <v>42.041418821245749</v>
      </c>
      <c r="I12059" s="5">
        <f t="shared" si="377"/>
        <v>25.935741769610754</v>
      </c>
    </row>
    <row r="12060" spans="1:9" ht="25" customHeight="1">
      <c r="A12060" s="1"/>
      <c r="B12060" s="1">
        <v>503</v>
      </c>
      <c r="C12060" s="13" t="s">
        <v>50</v>
      </c>
      <c r="D12060" s="4">
        <v>46112</v>
      </c>
      <c r="E12060" s="4">
        <v>46136</v>
      </c>
      <c r="F12060" s="5">
        <v>5.8582795849691616</v>
      </c>
      <c r="G12060" s="5">
        <f>'PG facts'!F118</f>
        <v>7</v>
      </c>
      <c r="H12060" s="5">
        <f t="shared" si="376"/>
        <v>34.319439695666453</v>
      </c>
      <c r="I12060" s="5">
        <f t="shared" si="377"/>
        <v>41.007957094784132</v>
      </c>
    </row>
    <row r="12061" spans="1:9" ht="25" customHeight="1">
      <c r="A12061" s="1"/>
      <c r="B12061" s="1">
        <v>504</v>
      </c>
      <c r="C12061" s="13" t="s">
        <v>47</v>
      </c>
      <c r="D12061" s="4">
        <v>44651</v>
      </c>
      <c r="E12061" s="4">
        <v>44671</v>
      </c>
      <c r="F12061" s="5">
        <v>6.658436933295464</v>
      </c>
      <c r="G12061" s="5">
        <f>'PG facts'!F8</f>
        <v>16</v>
      </c>
      <c r="H12061" s="5">
        <f t="shared" si="376"/>
        <v>44.334782394673105</v>
      </c>
      <c r="I12061" s="5">
        <f t="shared" si="377"/>
        <v>106.53499093272742</v>
      </c>
    </row>
    <row r="12062" spans="1:9" ht="25" customHeight="1">
      <c r="A12062" s="1"/>
      <c r="B12062" s="1">
        <v>504</v>
      </c>
      <c r="C12062" s="13" t="s">
        <v>47</v>
      </c>
      <c r="D12062" s="4">
        <v>44742</v>
      </c>
      <c r="E12062" s="4">
        <v>44771</v>
      </c>
      <c r="F12062" s="5">
        <v>3.235995481738696</v>
      </c>
      <c r="G12062" s="5">
        <f>'PG facts'!F15</f>
        <v>9</v>
      </c>
      <c r="H12062" s="5">
        <f t="shared" si="376"/>
        <v>10.471666757833255</v>
      </c>
      <c r="I12062" s="5">
        <f t="shared" si="377"/>
        <v>29.123959335648266</v>
      </c>
    </row>
    <row r="12063" spans="1:9" ht="25" customHeight="1">
      <c r="A12063" s="1"/>
      <c r="B12063" s="1">
        <v>504</v>
      </c>
      <c r="C12063" s="13" t="s">
        <v>47</v>
      </c>
      <c r="D12063" s="4">
        <v>44834</v>
      </c>
      <c r="E12063" s="4">
        <v>44853</v>
      </c>
      <c r="F12063" s="5">
        <v>3.5533938473930382</v>
      </c>
      <c r="G12063" s="5">
        <f>'PG facts'!F22</f>
        <v>8</v>
      </c>
      <c r="H12063" s="5">
        <f t="shared" si="376"/>
        <v>12.626607834690699</v>
      </c>
      <c r="I12063" s="5">
        <f t="shared" si="377"/>
        <v>28.427150779144306</v>
      </c>
    </row>
    <row r="12064" spans="1:9" ht="25" customHeight="1">
      <c r="A12064" s="1"/>
      <c r="B12064" s="1">
        <v>504</v>
      </c>
      <c r="C12064" s="13" t="s">
        <v>47</v>
      </c>
      <c r="D12064" s="4">
        <v>44926</v>
      </c>
      <c r="E12064" s="4">
        <v>44945</v>
      </c>
      <c r="F12064" s="5">
        <v>3.8028851607049052</v>
      </c>
      <c r="G12064" s="5">
        <f>'PG facts'!F29</f>
        <v>8</v>
      </c>
      <c r="H12064" s="5">
        <f t="shared" si="376"/>
        <v>14.461935545509572</v>
      </c>
      <c r="I12064" s="5">
        <f t="shared" si="377"/>
        <v>30.423081285639242</v>
      </c>
    </row>
    <row r="12065" spans="1:9" ht="25" customHeight="1">
      <c r="A12065" s="1"/>
      <c r="B12065" s="1">
        <v>504</v>
      </c>
      <c r="C12065" s="13" t="s">
        <v>47</v>
      </c>
      <c r="D12065" s="4">
        <v>45016</v>
      </c>
      <c r="E12065" s="4">
        <v>45037</v>
      </c>
      <c r="F12065" s="5">
        <v>7.4226951952720999</v>
      </c>
      <c r="G12065" s="5">
        <f>'PG facts'!F36</f>
        <v>9</v>
      </c>
      <c r="H12065" s="5">
        <f t="shared" si="376"/>
        <v>55.09640396191552</v>
      </c>
      <c r="I12065" s="5">
        <f t="shared" si="377"/>
        <v>66.804256757448897</v>
      </c>
    </row>
    <row r="12066" spans="1:9" ht="25" customHeight="1">
      <c r="A12066" s="1"/>
      <c r="B12066" s="1">
        <v>504</v>
      </c>
      <c r="C12066" s="13" t="s">
        <v>47</v>
      </c>
      <c r="D12066" s="4">
        <v>45107</v>
      </c>
      <c r="E12066" s="4">
        <v>45135</v>
      </c>
      <c r="F12066" s="5">
        <v>8.3743642737017066</v>
      </c>
      <c r="G12066" s="5">
        <f>'PG facts'!F43</f>
        <v>5</v>
      </c>
      <c r="H12066" s="5">
        <f t="shared" si="376"/>
        <v>70.129976988651507</v>
      </c>
      <c r="I12066" s="5">
        <f t="shared" si="377"/>
        <v>41.871821368508535</v>
      </c>
    </row>
    <row r="12067" spans="1:9" ht="25" customHeight="1">
      <c r="A12067" s="1"/>
      <c r="B12067" s="1">
        <v>504</v>
      </c>
      <c r="C12067" s="13" t="s">
        <v>47</v>
      </c>
      <c r="D12067" s="4">
        <v>45199</v>
      </c>
      <c r="E12067" s="4">
        <v>45217</v>
      </c>
      <c r="F12067" s="5">
        <v>7.2648038453100305</v>
      </c>
      <c r="G12067" s="5">
        <f>'PG facts'!F50</f>
        <v>10</v>
      </c>
      <c r="H12067" s="5">
        <f t="shared" si="376"/>
        <v>52.777374910831405</v>
      </c>
      <c r="I12067" s="5">
        <f t="shared" si="377"/>
        <v>72.648038453100298</v>
      </c>
    </row>
    <row r="12068" spans="1:9" ht="25" customHeight="1">
      <c r="A12068" s="1"/>
      <c r="B12068" s="1">
        <v>504</v>
      </c>
      <c r="C12068" s="13" t="s">
        <v>47</v>
      </c>
      <c r="D12068" s="4">
        <v>45291</v>
      </c>
      <c r="E12068" s="4">
        <v>45314</v>
      </c>
      <c r="F12068" s="5">
        <v>9.9248015735047268</v>
      </c>
      <c r="G12068" s="5">
        <f>'PG facts'!F57</f>
        <v>2</v>
      </c>
      <c r="H12068" s="5">
        <f t="shared" si="376"/>
        <v>98.501686273441905</v>
      </c>
      <c r="I12068" s="5">
        <f t="shared" si="377"/>
        <v>19.849603147009454</v>
      </c>
    </row>
    <row r="12069" spans="1:9" ht="25" customHeight="1">
      <c r="A12069" s="1"/>
      <c r="B12069" s="1">
        <v>504</v>
      </c>
      <c r="C12069" s="13" t="s">
        <v>47</v>
      </c>
      <c r="D12069" s="4">
        <v>45382</v>
      </c>
      <c r="E12069" s="4">
        <v>45401</v>
      </c>
      <c r="F12069" s="5">
        <v>2.2273073989321102</v>
      </c>
      <c r="G12069" s="5">
        <f>'PG facts'!F64</f>
        <v>2</v>
      </c>
      <c r="H12069" s="5">
        <f t="shared" si="376"/>
        <v>4.9608982493377223</v>
      </c>
      <c r="I12069" s="5">
        <f t="shared" si="377"/>
        <v>4.4546147978642203</v>
      </c>
    </row>
    <row r="12070" spans="1:9" ht="25" customHeight="1">
      <c r="A12070" s="1"/>
      <c r="B12070" s="1">
        <v>504</v>
      </c>
      <c r="C12070" s="13" t="s">
        <v>47</v>
      </c>
      <c r="D12070" s="4">
        <v>45473</v>
      </c>
      <c r="E12070" s="4">
        <v>45503</v>
      </c>
      <c r="F12070" s="5">
        <v>0.79927457652468892</v>
      </c>
      <c r="G12070" s="5">
        <f>'PG facts'!F71</f>
        <v>4</v>
      </c>
      <c r="H12070" s="5">
        <f t="shared" si="376"/>
        <v>0.63883984867872079</v>
      </c>
      <c r="I12070" s="5">
        <f t="shared" si="377"/>
        <v>3.1970983060987557</v>
      </c>
    </row>
    <row r="12071" spans="1:9" ht="25" customHeight="1">
      <c r="A12071" s="1"/>
      <c r="B12071" s="1">
        <v>504</v>
      </c>
      <c r="C12071" s="13" t="s">
        <v>47</v>
      </c>
      <c r="D12071" s="4">
        <v>45565</v>
      </c>
      <c r="E12071" s="4">
        <v>45583</v>
      </c>
      <c r="F12071" s="5">
        <v>5.5874231845522981</v>
      </c>
      <c r="G12071" s="5">
        <f>'PG facts'!F78</f>
        <v>4</v>
      </c>
      <c r="H12071" s="5">
        <f t="shared" si="376"/>
        <v>31.219297843272546</v>
      </c>
      <c r="I12071" s="5">
        <f t="shared" si="377"/>
        <v>22.349692738209193</v>
      </c>
    </row>
    <row r="12072" spans="1:9" ht="25" customHeight="1">
      <c r="A12072" s="1"/>
      <c r="B12072" s="1">
        <v>504</v>
      </c>
      <c r="C12072" s="13" t="s">
        <v>47</v>
      </c>
      <c r="D12072" s="4">
        <v>45657</v>
      </c>
      <c r="E12072" s="4">
        <v>45679</v>
      </c>
      <c r="F12072" s="5">
        <v>3.121328778759791</v>
      </c>
      <c r="G12072" s="5">
        <f>'PG facts'!F85</f>
        <v>3</v>
      </c>
      <c r="H12072" s="5">
        <f t="shared" si="376"/>
        <v>9.7426933451140876</v>
      </c>
      <c r="I12072" s="5">
        <f t="shared" si="377"/>
        <v>9.3639863362793729</v>
      </c>
    </row>
    <row r="12073" spans="1:9" ht="25" customHeight="1">
      <c r="A12073" s="1"/>
      <c r="B12073" s="1">
        <v>504</v>
      </c>
      <c r="C12073" s="13" t="s">
        <v>47</v>
      </c>
      <c r="D12073" s="4">
        <v>45747</v>
      </c>
      <c r="E12073" s="4">
        <v>45771</v>
      </c>
      <c r="F12073" s="5">
        <v>7.8355842411580445</v>
      </c>
      <c r="G12073" s="5">
        <f>'PG facts'!F92</f>
        <v>4</v>
      </c>
      <c r="H12073" s="5">
        <f t="shared" si="376"/>
        <v>61.396380400284286</v>
      </c>
      <c r="I12073" s="5">
        <f t="shared" si="377"/>
        <v>31.342336964632178</v>
      </c>
    </row>
    <row r="12074" spans="1:9" ht="25" customHeight="1">
      <c r="A12074" s="1"/>
      <c r="B12074" s="1">
        <v>504</v>
      </c>
      <c r="C12074" s="13" t="s">
        <v>47</v>
      </c>
      <c r="D12074" s="4">
        <v>45838</v>
      </c>
      <c r="E12074" s="4">
        <v>45867</v>
      </c>
      <c r="F12074" s="5">
        <v>8.972706279503285</v>
      </c>
      <c r="G12074" s="5">
        <f>'PG facts'!F99</f>
        <v>2</v>
      </c>
      <c r="H12074" s="5">
        <f t="shared" si="376"/>
        <v>80.509457978237677</v>
      </c>
      <c r="I12074" s="5">
        <f t="shared" si="377"/>
        <v>17.94541255900657</v>
      </c>
    </row>
    <row r="12075" spans="1:9" ht="25" customHeight="1">
      <c r="A12075" s="1"/>
      <c r="B12075" s="1">
        <v>504</v>
      </c>
      <c r="C12075" s="13" t="s">
        <v>47</v>
      </c>
      <c r="D12075" s="4">
        <v>45930</v>
      </c>
      <c r="E12075" s="4">
        <v>45954</v>
      </c>
      <c r="F12075" s="5">
        <v>6.4839354424026885</v>
      </c>
      <c r="G12075" s="5">
        <f>'PG facts'!F106</f>
        <v>1</v>
      </c>
      <c r="H12075" s="5">
        <f t="shared" si="376"/>
        <v>42.041418821245749</v>
      </c>
      <c r="I12075" s="5">
        <f t="shared" si="377"/>
        <v>6.4839354424026885</v>
      </c>
    </row>
    <row r="12076" spans="1:9" ht="25" customHeight="1">
      <c r="A12076" s="1"/>
      <c r="B12076" s="1">
        <v>504</v>
      </c>
      <c r="C12076" s="13" t="s">
        <v>47</v>
      </c>
      <c r="D12076" s="4">
        <v>46022</v>
      </c>
      <c r="E12076" s="4">
        <v>46045</v>
      </c>
      <c r="F12076" s="5">
        <v>5.8582795849691616</v>
      </c>
      <c r="G12076" s="5">
        <f>'PG facts'!F113</f>
        <v>3</v>
      </c>
      <c r="H12076" s="5">
        <f t="shared" si="376"/>
        <v>34.319439695666453</v>
      </c>
      <c r="I12076" s="5">
        <f t="shared" si="377"/>
        <v>17.574838754907486</v>
      </c>
    </row>
    <row r="12077" spans="1:9" ht="25" customHeight="1">
      <c r="A12077" s="1"/>
      <c r="B12077" s="1">
        <v>504</v>
      </c>
      <c r="C12077" s="13" t="s">
        <v>50</v>
      </c>
      <c r="D12077" s="4">
        <v>44742</v>
      </c>
      <c r="E12077" s="4">
        <v>44771</v>
      </c>
      <c r="F12077" s="5">
        <v>6.658436933295464</v>
      </c>
      <c r="G12077" s="5">
        <f>'PG facts'!F15</f>
        <v>9</v>
      </c>
      <c r="H12077" s="5">
        <f t="shared" si="376"/>
        <v>44.334782394673105</v>
      </c>
      <c r="I12077" s="5">
        <f t="shared" si="377"/>
        <v>59.925932399659175</v>
      </c>
    </row>
    <row r="12078" spans="1:9" ht="25" customHeight="1">
      <c r="A12078" s="1"/>
      <c r="B12078" s="1">
        <v>504</v>
      </c>
      <c r="C12078" s="13" t="s">
        <v>50</v>
      </c>
      <c r="D12078" s="4">
        <v>44834</v>
      </c>
      <c r="E12078" s="4">
        <v>44853</v>
      </c>
      <c r="F12078" s="5">
        <v>3.235995481738696</v>
      </c>
      <c r="G12078" s="5">
        <f>'PG facts'!F22</f>
        <v>8</v>
      </c>
      <c r="H12078" s="5">
        <f t="shared" si="376"/>
        <v>10.471666757833255</v>
      </c>
      <c r="I12078" s="5">
        <f t="shared" si="377"/>
        <v>25.887963853909568</v>
      </c>
    </row>
    <row r="12079" spans="1:9" ht="25" customHeight="1">
      <c r="A12079" s="1"/>
      <c r="B12079" s="1">
        <v>504</v>
      </c>
      <c r="C12079" s="13" t="s">
        <v>50</v>
      </c>
      <c r="D12079" s="4">
        <v>44926</v>
      </c>
      <c r="E12079" s="4">
        <v>44945</v>
      </c>
      <c r="F12079" s="5">
        <v>3.5533938473930382</v>
      </c>
      <c r="G12079" s="5">
        <f>'PG facts'!F29</f>
        <v>8</v>
      </c>
      <c r="H12079" s="5">
        <f t="shared" si="376"/>
        <v>12.626607834690699</v>
      </c>
      <c r="I12079" s="5">
        <f t="shared" si="377"/>
        <v>28.427150779144306</v>
      </c>
    </row>
    <row r="12080" spans="1:9" ht="25" customHeight="1">
      <c r="A12080" s="1"/>
      <c r="B12080" s="1">
        <v>504</v>
      </c>
      <c r="C12080" s="13" t="s">
        <v>50</v>
      </c>
      <c r="D12080" s="4">
        <v>45016</v>
      </c>
      <c r="E12080" s="4">
        <v>45037</v>
      </c>
      <c r="F12080" s="5">
        <v>3.8028851607049052</v>
      </c>
      <c r="G12080" s="5">
        <f>'PG facts'!F36</f>
        <v>9</v>
      </c>
      <c r="H12080" s="5">
        <f t="shared" si="376"/>
        <v>14.461935545509572</v>
      </c>
      <c r="I12080" s="5">
        <f t="shared" si="377"/>
        <v>34.225966446344145</v>
      </c>
    </row>
    <row r="12081" spans="1:9" ht="25" customHeight="1">
      <c r="A12081" s="1"/>
      <c r="B12081" s="1">
        <v>504</v>
      </c>
      <c r="C12081" s="13" t="s">
        <v>50</v>
      </c>
      <c r="D12081" s="4">
        <v>45107</v>
      </c>
      <c r="E12081" s="4">
        <v>45135</v>
      </c>
      <c r="F12081" s="5">
        <v>7.4226951952720999</v>
      </c>
      <c r="G12081" s="5">
        <f>'PG facts'!F43</f>
        <v>5</v>
      </c>
      <c r="H12081" s="5">
        <f t="shared" si="376"/>
        <v>55.09640396191552</v>
      </c>
      <c r="I12081" s="5">
        <f t="shared" si="377"/>
        <v>37.113475976360498</v>
      </c>
    </row>
    <row r="12082" spans="1:9" ht="25" customHeight="1">
      <c r="A12082" s="1"/>
      <c r="B12082" s="1">
        <v>504</v>
      </c>
      <c r="C12082" s="13" t="s">
        <v>50</v>
      </c>
      <c r="D12082" s="4">
        <v>45199</v>
      </c>
      <c r="E12082" s="4">
        <v>45217</v>
      </c>
      <c r="F12082" s="5">
        <v>8.3743642737017066</v>
      </c>
      <c r="G12082" s="5">
        <f>'PG facts'!F50</f>
        <v>10</v>
      </c>
      <c r="H12082" s="5">
        <f t="shared" si="376"/>
        <v>70.129976988651507</v>
      </c>
      <c r="I12082" s="5">
        <f t="shared" si="377"/>
        <v>83.743642737017069</v>
      </c>
    </row>
    <row r="12083" spans="1:9" ht="25" customHeight="1">
      <c r="A12083" s="1"/>
      <c r="B12083" s="1">
        <v>504</v>
      </c>
      <c r="C12083" s="13" t="s">
        <v>50</v>
      </c>
      <c r="D12083" s="4">
        <v>45291</v>
      </c>
      <c r="E12083" s="4">
        <v>45314</v>
      </c>
      <c r="F12083" s="5">
        <v>7.2648038453100305</v>
      </c>
      <c r="G12083" s="5">
        <f>'PG facts'!F57</f>
        <v>2</v>
      </c>
      <c r="H12083" s="5">
        <f t="shared" si="376"/>
        <v>52.777374910831405</v>
      </c>
      <c r="I12083" s="5">
        <f t="shared" si="377"/>
        <v>14.529607690620061</v>
      </c>
    </row>
    <row r="12084" spans="1:9" ht="25" customHeight="1">
      <c r="A12084" s="1"/>
      <c r="B12084" s="1">
        <v>504</v>
      </c>
      <c r="C12084" s="13" t="s">
        <v>50</v>
      </c>
      <c r="D12084" s="4">
        <v>45382</v>
      </c>
      <c r="E12084" s="4">
        <v>45401</v>
      </c>
      <c r="F12084" s="5">
        <v>9.9248015735047268</v>
      </c>
      <c r="G12084" s="5">
        <f>'PG facts'!F64</f>
        <v>2</v>
      </c>
      <c r="H12084" s="5">
        <f t="shared" si="376"/>
        <v>98.501686273441905</v>
      </c>
      <c r="I12084" s="5">
        <f t="shared" si="377"/>
        <v>19.849603147009454</v>
      </c>
    </row>
    <row r="12085" spans="1:9" ht="25" customHeight="1">
      <c r="A12085" s="1"/>
      <c r="B12085" s="1">
        <v>504</v>
      </c>
      <c r="C12085" s="13" t="s">
        <v>50</v>
      </c>
      <c r="D12085" s="4">
        <v>45473</v>
      </c>
      <c r="E12085" s="4">
        <v>45503</v>
      </c>
      <c r="F12085" s="5">
        <v>2.2273073989321102</v>
      </c>
      <c r="G12085" s="5">
        <f>'PG facts'!F71</f>
        <v>4</v>
      </c>
      <c r="H12085" s="5">
        <f t="shared" si="376"/>
        <v>4.9608982493377223</v>
      </c>
      <c r="I12085" s="5">
        <f t="shared" si="377"/>
        <v>8.9092295957284406</v>
      </c>
    </row>
    <row r="12086" spans="1:9" ht="25" customHeight="1">
      <c r="A12086" s="1"/>
      <c r="B12086" s="1">
        <v>504</v>
      </c>
      <c r="C12086" s="13" t="s">
        <v>50</v>
      </c>
      <c r="D12086" s="4">
        <v>45565</v>
      </c>
      <c r="E12086" s="4">
        <v>45583</v>
      </c>
      <c r="F12086" s="5">
        <v>0.79927457652468892</v>
      </c>
      <c r="G12086" s="5">
        <f>'PG facts'!F78</f>
        <v>4</v>
      </c>
      <c r="H12086" s="5">
        <f t="shared" si="376"/>
        <v>0.63883984867872079</v>
      </c>
      <c r="I12086" s="5">
        <f t="shared" si="377"/>
        <v>3.1970983060987557</v>
      </c>
    </row>
    <row r="12087" spans="1:9" ht="25" customHeight="1">
      <c r="A12087" s="1"/>
      <c r="B12087" s="1">
        <v>504</v>
      </c>
      <c r="C12087" s="13" t="s">
        <v>50</v>
      </c>
      <c r="D12087" s="4">
        <v>45657</v>
      </c>
      <c r="E12087" s="4">
        <v>45679</v>
      </c>
      <c r="F12087" s="5">
        <v>5.5874231845522981</v>
      </c>
      <c r="G12087" s="5">
        <f>'PG facts'!F85</f>
        <v>3</v>
      </c>
      <c r="H12087" s="5">
        <f t="shared" si="376"/>
        <v>31.219297843272546</v>
      </c>
      <c r="I12087" s="5">
        <f t="shared" si="377"/>
        <v>16.762269553656893</v>
      </c>
    </row>
    <row r="12088" spans="1:9" ht="25" customHeight="1">
      <c r="A12088" s="1"/>
      <c r="B12088" s="1">
        <v>504</v>
      </c>
      <c r="C12088" s="13" t="s">
        <v>50</v>
      </c>
      <c r="D12088" s="4">
        <v>45747</v>
      </c>
      <c r="E12088" s="4">
        <v>45771</v>
      </c>
      <c r="F12088" s="5">
        <v>3.121328778759791</v>
      </c>
      <c r="G12088" s="5">
        <f>'PG facts'!F92</f>
        <v>4</v>
      </c>
      <c r="H12088" s="5">
        <f t="shared" si="376"/>
        <v>9.7426933451140876</v>
      </c>
      <c r="I12088" s="5">
        <f t="shared" si="377"/>
        <v>12.485315115039164</v>
      </c>
    </row>
    <row r="12089" spans="1:9" ht="25" customHeight="1">
      <c r="A12089" s="1"/>
      <c r="B12089" s="1">
        <v>504</v>
      </c>
      <c r="C12089" s="13" t="s">
        <v>50</v>
      </c>
      <c r="D12089" s="4">
        <v>45838</v>
      </c>
      <c r="E12089" s="4">
        <v>45867</v>
      </c>
      <c r="F12089" s="5">
        <v>7.8355842411580445</v>
      </c>
      <c r="G12089" s="5">
        <f>'PG facts'!F99</f>
        <v>2</v>
      </c>
      <c r="H12089" s="5">
        <f t="shared" si="376"/>
        <v>61.396380400284286</v>
      </c>
      <c r="I12089" s="5">
        <f t="shared" si="377"/>
        <v>15.671168482316089</v>
      </c>
    </row>
    <row r="12090" spans="1:9" ht="25" customHeight="1">
      <c r="A12090" s="1"/>
      <c r="B12090" s="1">
        <v>504</v>
      </c>
      <c r="C12090" s="13" t="s">
        <v>50</v>
      </c>
      <c r="D12090" s="4">
        <v>45930</v>
      </c>
      <c r="E12090" s="4">
        <v>45954</v>
      </c>
      <c r="F12090" s="5">
        <v>8.972706279503285</v>
      </c>
      <c r="G12090" s="5">
        <f>'PG facts'!F106</f>
        <v>1</v>
      </c>
      <c r="H12090" s="5">
        <f t="shared" si="376"/>
        <v>80.509457978237677</v>
      </c>
      <c r="I12090" s="5">
        <f t="shared" si="377"/>
        <v>8.972706279503285</v>
      </c>
    </row>
    <row r="12091" spans="1:9" ht="25" customHeight="1">
      <c r="A12091" s="1"/>
      <c r="B12091" s="1">
        <v>504</v>
      </c>
      <c r="C12091" s="13" t="s">
        <v>50</v>
      </c>
      <c r="D12091" s="4">
        <v>46022</v>
      </c>
      <c r="E12091" s="4">
        <v>46045</v>
      </c>
      <c r="F12091" s="5">
        <v>6.4839354424026885</v>
      </c>
      <c r="G12091" s="5">
        <f>'PG facts'!F113</f>
        <v>3</v>
      </c>
      <c r="H12091" s="5">
        <f t="shared" si="376"/>
        <v>42.041418821245749</v>
      </c>
      <c r="I12091" s="5">
        <f t="shared" si="377"/>
        <v>19.451806327208065</v>
      </c>
    </row>
    <row r="12092" spans="1:9" ht="25" customHeight="1">
      <c r="A12092" s="1"/>
      <c r="B12092" s="1">
        <v>505</v>
      </c>
      <c r="C12092" s="13" t="s">
        <v>47</v>
      </c>
      <c r="D12092" s="4">
        <v>44651</v>
      </c>
      <c r="E12092" s="4">
        <v>44671</v>
      </c>
      <c r="F12092" s="5">
        <v>6.658436933295464</v>
      </c>
      <c r="G12092" s="5">
        <f>'PG facts'!F8</f>
        <v>16</v>
      </c>
      <c r="H12092" s="5">
        <f t="shared" si="376"/>
        <v>44.334782394673105</v>
      </c>
      <c r="I12092" s="5">
        <f t="shared" si="377"/>
        <v>106.53499093272742</v>
      </c>
    </row>
    <row r="12093" spans="1:9" ht="25" customHeight="1">
      <c r="A12093" s="1"/>
      <c r="B12093" s="1">
        <v>505</v>
      </c>
      <c r="C12093" s="13" t="s">
        <v>47</v>
      </c>
      <c r="D12093" s="4">
        <v>44742</v>
      </c>
      <c r="E12093" s="4">
        <v>44771</v>
      </c>
      <c r="F12093" s="5">
        <v>3.235995481738696</v>
      </c>
      <c r="G12093" s="5">
        <f>'PG facts'!F15</f>
        <v>9</v>
      </c>
      <c r="H12093" s="5">
        <f t="shared" si="376"/>
        <v>10.471666757833255</v>
      </c>
      <c r="I12093" s="5">
        <f t="shared" si="377"/>
        <v>29.123959335648266</v>
      </c>
    </row>
    <row r="12094" spans="1:9" ht="25" customHeight="1">
      <c r="A12094" s="1"/>
      <c r="B12094" s="1">
        <v>505</v>
      </c>
      <c r="C12094" s="13" t="s">
        <v>47</v>
      </c>
      <c r="D12094" s="4">
        <v>44834</v>
      </c>
      <c r="E12094" s="4">
        <v>44853</v>
      </c>
      <c r="F12094" s="5">
        <v>3.5533938473930382</v>
      </c>
      <c r="G12094" s="5">
        <f>'PG facts'!F22</f>
        <v>8</v>
      </c>
      <c r="H12094" s="5">
        <f t="shared" si="376"/>
        <v>12.626607834690699</v>
      </c>
      <c r="I12094" s="5">
        <f t="shared" si="377"/>
        <v>28.427150779144306</v>
      </c>
    </row>
    <row r="12095" spans="1:9" ht="25" customHeight="1">
      <c r="A12095" s="1"/>
      <c r="B12095" s="1">
        <v>505</v>
      </c>
      <c r="C12095" s="13" t="s">
        <v>47</v>
      </c>
      <c r="D12095" s="4">
        <v>44926</v>
      </c>
      <c r="E12095" s="4">
        <v>44945</v>
      </c>
      <c r="F12095" s="5">
        <v>3.8028851607049052</v>
      </c>
      <c r="G12095" s="5">
        <f>'PG facts'!F29</f>
        <v>8</v>
      </c>
      <c r="H12095" s="5">
        <f t="shared" si="376"/>
        <v>14.461935545509572</v>
      </c>
      <c r="I12095" s="5">
        <f t="shared" si="377"/>
        <v>30.423081285639242</v>
      </c>
    </row>
    <row r="12096" spans="1:9" ht="25" customHeight="1">
      <c r="A12096" s="1"/>
      <c r="B12096" s="1">
        <v>505</v>
      </c>
      <c r="C12096" s="13" t="s">
        <v>47</v>
      </c>
      <c r="D12096" s="4">
        <v>45016</v>
      </c>
      <c r="E12096" s="4">
        <v>45037</v>
      </c>
      <c r="F12096" s="5">
        <v>7.4226951952720999</v>
      </c>
      <c r="G12096" s="5">
        <f>'PG facts'!F36</f>
        <v>9</v>
      </c>
      <c r="H12096" s="5">
        <f t="shared" si="376"/>
        <v>55.09640396191552</v>
      </c>
      <c r="I12096" s="5">
        <f t="shared" si="377"/>
        <v>66.804256757448897</v>
      </c>
    </row>
    <row r="12097" spans="1:9" ht="25" customHeight="1">
      <c r="A12097" s="1"/>
      <c r="B12097" s="1">
        <v>505</v>
      </c>
      <c r="C12097" s="13" t="s">
        <v>47</v>
      </c>
      <c r="D12097" s="4">
        <v>45107</v>
      </c>
      <c r="E12097" s="4">
        <v>45135</v>
      </c>
      <c r="F12097" s="5">
        <v>8.3743642737017066</v>
      </c>
      <c r="G12097" s="5">
        <f>'PG facts'!F43</f>
        <v>5</v>
      </c>
      <c r="H12097" s="5">
        <f t="shared" si="376"/>
        <v>70.129976988651507</v>
      </c>
      <c r="I12097" s="5">
        <f t="shared" si="377"/>
        <v>41.871821368508535</v>
      </c>
    </row>
    <row r="12098" spans="1:9" ht="25" customHeight="1">
      <c r="A12098" s="1"/>
      <c r="B12098" s="1">
        <v>505</v>
      </c>
      <c r="C12098" s="13" t="s">
        <v>47</v>
      </c>
      <c r="D12098" s="4">
        <v>45199</v>
      </c>
      <c r="E12098" s="4">
        <v>45217</v>
      </c>
      <c r="F12098" s="5">
        <v>7.2648038453100305</v>
      </c>
      <c r="G12098" s="5">
        <f>'PG facts'!F50</f>
        <v>10</v>
      </c>
      <c r="H12098" s="5">
        <f t="shared" si="376"/>
        <v>52.777374910831405</v>
      </c>
      <c r="I12098" s="5">
        <f t="shared" si="377"/>
        <v>72.648038453100298</v>
      </c>
    </row>
    <row r="12099" spans="1:9" ht="25" customHeight="1">
      <c r="A12099" s="1"/>
      <c r="B12099" s="1">
        <v>505</v>
      </c>
      <c r="C12099" s="13" t="s">
        <v>47</v>
      </c>
      <c r="D12099" s="4">
        <v>45291</v>
      </c>
      <c r="E12099" s="4">
        <v>45314</v>
      </c>
      <c r="F12099" s="5">
        <v>9.9248015735047268</v>
      </c>
      <c r="G12099" s="5">
        <f>'PG facts'!F57</f>
        <v>2</v>
      </c>
      <c r="H12099" s="5">
        <f t="shared" si="376"/>
        <v>98.501686273441905</v>
      </c>
      <c r="I12099" s="5">
        <f t="shared" si="377"/>
        <v>19.849603147009454</v>
      </c>
    </row>
    <row r="12100" spans="1:9" ht="25" customHeight="1">
      <c r="A12100" s="1"/>
      <c r="B12100" s="1">
        <v>505</v>
      </c>
      <c r="C12100" s="13" t="s">
        <v>47</v>
      </c>
      <c r="D12100" s="4">
        <v>45382</v>
      </c>
      <c r="E12100" s="4">
        <v>45401</v>
      </c>
      <c r="F12100" s="5">
        <v>2.2273073989321102</v>
      </c>
      <c r="G12100" s="5">
        <f>'PG facts'!F64</f>
        <v>2</v>
      </c>
      <c r="H12100" s="5">
        <f t="shared" si="376"/>
        <v>4.9608982493377223</v>
      </c>
      <c r="I12100" s="5">
        <f t="shared" si="377"/>
        <v>4.4546147978642203</v>
      </c>
    </row>
    <row r="12101" spans="1:9" ht="25" customHeight="1">
      <c r="A12101" s="1"/>
      <c r="B12101" s="1">
        <v>505</v>
      </c>
      <c r="C12101" s="13" t="s">
        <v>47</v>
      </c>
      <c r="D12101" s="4">
        <v>45473</v>
      </c>
      <c r="E12101" s="4">
        <v>45503</v>
      </c>
      <c r="F12101" s="5">
        <v>0.79927457652468892</v>
      </c>
      <c r="G12101" s="5">
        <f>'PG facts'!F71</f>
        <v>4</v>
      </c>
      <c r="H12101" s="5">
        <f t="shared" si="376"/>
        <v>0.63883984867872079</v>
      </c>
      <c r="I12101" s="5">
        <f t="shared" si="377"/>
        <v>3.1970983060987557</v>
      </c>
    </row>
    <row r="12102" spans="1:9" ht="25" customHeight="1">
      <c r="A12102" s="1"/>
      <c r="B12102" s="1">
        <v>505</v>
      </c>
      <c r="C12102" s="13" t="s">
        <v>47</v>
      </c>
      <c r="D12102" s="4">
        <v>45565</v>
      </c>
      <c r="E12102" s="4">
        <v>45583</v>
      </c>
      <c r="F12102" s="5">
        <v>5.5874231845522981</v>
      </c>
      <c r="G12102" s="5">
        <f>'PG facts'!F78</f>
        <v>4</v>
      </c>
      <c r="H12102" s="5">
        <f t="shared" ref="H12102:H12165" si="378">F12102^2</f>
        <v>31.219297843272546</v>
      </c>
      <c r="I12102" s="5">
        <f t="shared" ref="I12102:I12165" si="379">F12102*G12102</f>
        <v>22.349692738209193</v>
      </c>
    </row>
    <row r="12103" spans="1:9" ht="25" customHeight="1">
      <c r="A12103" s="1"/>
      <c r="B12103" s="1">
        <v>505</v>
      </c>
      <c r="C12103" s="13" t="s">
        <v>47</v>
      </c>
      <c r="D12103" s="4">
        <v>45657</v>
      </c>
      <c r="E12103" s="4">
        <v>45679</v>
      </c>
      <c r="F12103" s="5">
        <v>3.121328778759791</v>
      </c>
      <c r="G12103" s="5">
        <f>'PG facts'!F85</f>
        <v>3</v>
      </c>
      <c r="H12103" s="5">
        <f t="shared" si="378"/>
        <v>9.7426933451140876</v>
      </c>
      <c r="I12103" s="5">
        <f t="shared" si="379"/>
        <v>9.3639863362793729</v>
      </c>
    </row>
    <row r="12104" spans="1:9" ht="25" customHeight="1">
      <c r="A12104" s="1"/>
      <c r="B12104" s="1">
        <v>505</v>
      </c>
      <c r="C12104" s="13" t="s">
        <v>47</v>
      </c>
      <c r="D12104" s="4">
        <v>45747</v>
      </c>
      <c r="E12104" s="4">
        <v>45771</v>
      </c>
      <c r="F12104" s="5">
        <v>8.094873899417987</v>
      </c>
      <c r="G12104" s="5">
        <f>'PG facts'!F92</f>
        <v>4</v>
      </c>
      <c r="H12104" s="5">
        <f t="shared" si="378"/>
        <v>65.526983447478571</v>
      </c>
      <c r="I12104" s="5">
        <f t="shared" si="379"/>
        <v>32.379495597671948</v>
      </c>
    </row>
    <row r="12105" spans="1:9" ht="25" customHeight="1">
      <c r="A12105" s="1"/>
      <c r="B12105" s="1">
        <v>505</v>
      </c>
      <c r="C12105" s="13" t="s">
        <v>47</v>
      </c>
      <c r="D12105" s="4">
        <v>45838</v>
      </c>
      <c r="E12105" s="4">
        <v>45867</v>
      </c>
      <c r="F12105" s="5">
        <v>8.972706279503285</v>
      </c>
      <c r="G12105" s="5">
        <f>'PG facts'!F99</f>
        <v>2</v>
      </c>
      <c r="H12105" s="5">
        <f t="shared" si="378"/>
        <v>80.509457978237677</v>
      </c>
      <c r="I12105" s="5">
        <f t="shared" si="379"/>
        <v>17.94541255900657</v>
      </c>
    </row>
    <row r="12106" spans="1:9" ht="25" customHeight="1">
      <c r="A12106" s="1"/>
      <c r="B12106" s="1">
        <v>505</v>
      </c>
      <c r="C12106" s="13" t="s">
        <v>47</v>
      </c>
      <c r="D12106" s="4">
        <v>45930</v>
      </c>
      <c r="E12106" s="4">
        <v>45954</v>
      </c>
      <c r="F12106" s="5">
        <v>6.4839354424026885</v>
      </c>
      <c r="G12106" s="5">
        <f>'PG facts'!F106</f>
        <v>1</v>
      </c>
      <c r="H12106" s="5">
        <f t="shared" si="378"/>
        <v>42.041418821245749</v>
      </c>
      <c r="I12106" s="5">
        <f t="shared" si="379"/>
        <v>6.4839354424026885</v>
      </c>
    </row>
    <row r="12107" spans="1:9" ht="25" customHeight="1">
      <c r="A12107" s="1"/>
      <c r="B12107" s="1">
        <v>505</v>
      </c>
      <c r="C12107" s="13" t="s">
        <v>47</v>
      </c>
      <c r="D12107" s="4">
        <v>46022</v>
      </c>
      <c r="E12107" s="4">
        <v>46045</v>
      </c>
      <c r="F12107" s="5">
        <v>5.8582795849691616</v>
      </c>
      <c r="G12107" s="5">
        <f>'PG facts'!F113</f>
        <v>3</v>
      </c>
      <c r="H12107" s="5">
        <f t="shared" si="378"/>
        <v>34.319439695666453</v>
      </c>
      <c r="I12107" s="5">
        <f t="shared" si="379"/>
        <v>17.574838754907486</v>
      </c>
    </row>
    <row r="12108" spans="1:9" ht="25" customHeight="1">
      <c r="A12108" s="1"/>
      <c r="B12108" s="1">
        <v>505</v>
      </c>
      <c r="C12108" s="13" t="s">
        <v>50</v>
      </c>
      <c r="D12108" s="4">
        <v>44742</v>
      </c>
      <c r="E12108" s="4">
        <v>44771</v>
      </c>
      <c r="F12108" s="5">
        <v>6.658436933295464</v>
      </c>
      <c r="G12108" s="5">
        <f>'PG facts'!F15</f>
        <v>9</v>
      </c>
      <c r="H12108" s="5">
        <f t="shared" si="378"/>
        <v>44.334782394673105</v>
      </c>
      <c r="I12108" s="5">
        <f t="shared" si="379"/>
        <v>59.925932399659175</v>
      </c>
    </row>
    <row r="12109" spans="1:9" ht="25" customHeight="1">
      <c r="A12109" s="1"/>
      <c r="B12109" s="1">
        <v>505</v>
      </c>
      <c r="C12109" s="13" t="s">
        <v>50</v>
      </c>
      <c r="D12109" s="4">
        <v>44834</v>
      </c>
      <c r="E12109" s="4">
        <v>44853</v>
      </c>
      <c r="F12109" s="5">
        <v>3.235995481738696</v>
      </c>
      <c r="G12109" s="5">
        <f>'PG facts'!F22</f>
        <v>8</v>
      </c>
      <c r="H12109" s="5">
        <f t="shared" si="378"/>
        <v>10.471666757833255</v>
      </c>
      <c r="I12109" s="5">
        <f t="shared" si="379"/>
        <v>25.887963853909568</v>
      </c>
    </row>
    <row r="12110" spans="1:9" ht="25" customHeight="1">
      <c r="A12110" s="1"/>
      <c r="B12110" s="1">
        <v>505</v>
      </c>
      <c r="C12110" s="13" t="s">
        <v>50</v>
      </c>
      <c r="D12110" s="4">
        <v>44926</v>
      </c>
      <c r="E12110" s="4">
        <v>44945</v>
      </c>
      <c r="F12110" s="5">
        <v>3.5533938473930382</v>
      </c>
      <c r="G12110" s="5">
        <f>'PG facts'!F29</f>
        <v>8</v>
      </c>
      <c r="H12110" s="5">
        <f t="shared" si="378"/>
        <v>12.626607834690699</v>
      </c>
      <c r="I12110" s="5">
        <f t="shared" si="379"/>
        <v>28.427150779144306</v>
      </c>
    </row>
    <row r="12111" spans="1:9" ht="25" customHeight="1">
      <c r="A12111" s="1"/>
      <c r="B12111" s="1">
        <v>505</v>
      </c>
      <c r="C12111" s="13" t="s">
        <v>50</v>
      </c>
      <c r="D12111" s="4">
        <v>45016</v>
      </c>
      <c r="E12111" s="4">
        <v>45037</v>
      </c>
      <c r="F12111" s="5">
        <v>3.8028851607049052</v>
      </c>
      <c r="G12111" s="5">
        <f>'PG facts'!F36</f>
        <v>9</v>
      </c>
      <c r="H12111" s="5">
        <f t="shared" si="378"/>
        <v>14.461935545509572</v>
      </c>
      <c r="I12111" s="5">
        <f t="shared" si="379"/>
        <v>34.225966446344145</v>
      </c>
    </row>
    <row r="12112" spans="1:9" ht="25" customHeight="1">
      <c r="A12112" s="1"/>
      <c r="B12112" s="1">
        <v>505</v>
      </c>
      <c r="C12112" s="13" t="s">
        <v>50</v>
      </c>
      <c r="D12112" s="4">
        <v>45107</v>
      </c>
      <c r="E12112" s="4">
        <v>45135</v>
      </c>
      <c r="F12112" s="5">
        <v>7.4226951952720999</v>
      </c>
      <c r="G12112" s="5">
        <f>'PG facts'!F43</f>
        <v>5</v>
      </c>
      <c r="H12112" s="5">
        <f t="shared" si="378"/>
        <v>55.09640396191552</v>
      </c>
      <c r="I12112" s="5">
        <f t="shared" si="379"/>
        <v>37.113475976360498</v>
      </c>
    </row>
    <row r="12113" spans="1:9" ht="25" customHeight="1">
      <c r="A12113" s="1"/>
      <c r="B12113" s="1">
        <v>505</v>
      </c>
      <c r="C12113" s="13" t="s">
        <v>50</v>
      </c>
      <c r="D12113" s="4">
        <v>45199</v>
      </c>
      <c r="E12113" s="4">
        <v>45217</v>
      </c>
      <c r="F12113" s="5">
        <v>8.3743642737017066</v>
      </c>
      <c r="G12113" s="5">
        <f>'PG facts'!F50</f>
        <v>10</v>
      </c>
      <c r="H12113" s="5">
        <f t="shared" si="378"/>
        <v>70.129976988651507</v>
      </c>
      <c r="I12113" s="5">
        <f t="shared" si="379"/>
        <v>83.743642737017069</v>
      </c>
    </row>
    <row r="12114" spans="1:9" ht="25" customHeight="1">
      <c r="A12114" s="1"/>
      <c r="B12114" s="1">
        <v>505</v>
      </c>
      <c r="C12114" s="13" t="s">
        <v>50</v>
      </c>
      <c r="D12114" s="4">
        <v>45291</v>
      </c>
      <c r="E12114" s="4">
        <v>45314</v>
      </c>
      <c r="F12114" s="5">
        <v>7.2648038453100305</v>
      </c>
      <c r="G12114" s="5">
        <f>'PG facts'!F57</f>
        <v>2</v>
      </c>
      <c r="H12114" s="5">
        <f t="shared" si="378"/>
        <v>52.777374910831405</v>
      </c>
      <c r="I12114" s="5">
        <f t="shared" si="379"/>
        <v>14.529607690620061</v>
      </c>
    </row>
    <row r="12115" spans="1:9" ht="25" customHeight="1">
      <c r="A12115" s="1"/>
      <c r="B12115" s="1">
        <v>505</v>
      </c>
      <c r="C12115" s="13" t="s">
        <v>50</v>
      </c>
      <c r="D12115" s="4">
        <v>45382</v>
      </c>
      <c r="E12115" s="4">
        <v>45401</v>
      </c>
      <c r="F12115" s="5">
        <v>9.9248015735047268</v>
      </c>
      <c r="G12115" s="5">
        <f>'PG facts'!F64</f>
        <v>2</v>
      </c>
      <c r="H12115" s="5">
        <f t="shared" si="378"/>
        <v>98.501686273441905</v>
      </c>
      <c r="I12115" s="5">
        <f t="shared" si="379"/>
        <v>19.849603147009454</v>
      </c>
    </row>
    <row r="12116" spans="1:9" ht="25" customHeight="1">
      <c r="A12116" s="1"/>
      <c r="B12116" s="1">
        <v>505</v>
      </c>
      <c r="C12116" s="13" t="s">
        <v>50</v>
      </c>
      <c r="D12116" s="4">
        <v>45473</v>
      </c>
      <c r="E12116" s="4">
        <v>45503</v>
      </c>
      <c r="F12116" s="5">
        <v>2.2273073989321102</v>
      </c>
      <c r="G12116" s="5">
        <f>'PG facts'!F71</f>
        <v>4</v>
      </c>
      <c r="H12116" s="5">
        <f t="shared" si="378"/>
        <v>4.9608982493377223</v>
      </c>
      <c r="I12116" s="5">
        <f t="shared" si="379"/>
        <v>8.9092295957284406</v>
      </c>
    </row>
    <row r="12117" spans="1:9" ht="25" customHeight="1">
      <c r="A12117" s="1"/>
      <c r="B12117" s="1">
        <v>505</v>
      </c>
      <c r="C12117" s="13" t="s">
        <v>50</v>
      </c>
      <c r="D12117" s="4">
        <v>45565</v>
      </c>
      <c r="E12117" s="4">
        <v>45583</v>
      </c>
      <c r="F12117" s="5">
        <v>0.79927457652468892</v>
      </c>
      <c r="G12117" s="5">
        <f>'PG facts'!F78</f>
        <v>4</v>
      </c>
      <c r="H12117" s="5">
        <f t="shared" si="378"/>
        <v>0.63883984867872079</v>
      </c>
      <c r="I12117" s="5">
        <f t="shared" si="379"/>
        <v>3.1970983060987557</v>
      </c>
    </row>
    <row r="12118" spans="1:9" ht="25" customHeight="1">
      <c r="A12118" s="1"/>
      <c r="B12118" s="1">
        <v>505</v>
      </c>
      <c r="C12118" s="13" t="s">
        <v>50</v>
      </c>
      <c r="D12118" s="4">
        <v>45657</v>
      </c>
      <c r="E12118" s="4">
        <v>45679</v>
      </c>
      <c r="F12118" s="5">
        <v>5.5874231845522981</v>
      </c>
      <c r="G12118" s="5">
        <f>'PG facts'!F85</f>
        <v>3</v>
      </c>
      <c r="H12118" s="5">
        <f t="shared" si="378"/>
        <v>31.219297843272546</v>
      </c>
      <c r="I12118" s="5">
        <f t="shared" si="379"/>
        <v>16.762269553656893</v>
      </c>
    </row>
    <row r="12119" spans="1:9" ht="25" customHeight="1">
      <c r="A12119" s="1"/>
      <c r="B12119" s="1">
        <v>505</v>
      </c>
      <c r="C12119" s="13" t="s">
        <v>50</v>
      </c>
      <c r="D12119" s="4">
        <v>45747</v>
      </c>
      <c r="E12119" s="4">
        <v>45771</v>
      </c>
      <c r="F12119" s="5">
        <v>3.121328778759791</v>
      </c>
      <c r="G12119" s="5">
        <f>'PG facts'!F92</f>
        <v>4</v>
      </c>
      <c r="H12119" s="5">
        <f t="shared" si="378"/>
        <v>9.7426933451140876</v>
      </c>
      <c r="I12119" s="5">
        <f t="shared" si="379"/>
        <v>12.485315115039164</v>
      </c>
    </row>
    <row r="12120" spans="1:9" ht="25" customHeight="1">
      <c r="A12120" s="1"/>
      <c r="B12120" s="1">
        <v>505</v>
      </c>
      <c r="C12120" s="13" t="s">
        <v>50</v>
      </c>
      <c r="D12120" s="4">
        <v>45838</v>
      </c>
      <c r="E12120" s="4">
        <v>45867</v>
      </c>
      <c r="F12120" s="5">
        <v>8.094873899417987</v>
      </c>
      <c r="G12120" s="5">
        <f>'PG facts'!F99</f>
        <v>2</v>
      </c>
      <c r="H12120" s="5">
        <f t="shared" si="378"/>
        <v>65.526983447478571</v>
      </c>
      <c r="I12120" s="5">
        <f t="shared" si="379"/>
        <v>16.189747798835974</v>
      </c>
    </row>
    <row r="12121" spans="1:9" ht="25" customHeight="1">
      <c r="A12121" s="1"/>
      <c r="B12121" s="1">
        <v>505</v>
      </c>
      <c r="C12121" s="13" t="s">
        <v>50</v>
      </c>
      <c r="D12121" s="4">
        <v>45930</v>
      </c>
      <c r="E12121" s="4">
        <v>45954</v>
      </c>
      <c r="F12121" s="5">
        <v>8.972706279503285</v>
      </c>
      <c r="G12121" s="5">
        <f>'PG facts'!F106</f>
        <v>1</v>
      </c>
      <c r="H12121" s="5">
        <f t="shared" si="378"/>
        <v>80.509457978237677</v>
      </c>
      <c r="I12121" s="5">
        <f t="shared" si="379"/>
        <v>8.972706279503285</v>
      </c>
    </row>
    <row r="12122" spans="1:9" ht="25" customHeight="1">
      <c r="A12122" s="1"/>
      <c r="B12122" s="1">
        <v>505</v>
      </c>
      <c r="C12122" s="13" t="s">
        <v>50</v>
      </c>
      <c r="D12122" s="4">
        <v>46022</v>
      </c>
      <c r="E12122" s="4">
        <v>46045</v>
      </c>
      <c r="F12122" s="5">
        <v>6.4839354424026885</v>
      </c>
      <c r="G12122" s="5">
        <f>'PG facts'!F113</f>
        <v>3</v>
      </c>
      <c r="H12122" s="5">
        <f t="shared" si="378"/>
        <v>42.041418821245749</v>
      </c>
      <c r="I12122" s="5">
        <f t="shared" si="379"/>
        <v>19.451806327208065</v>
      </c>
    </row>
    <row r="12123" spans="1:9" ht="25" customHeight="1">
      <c r="A12123" s="1"/>
      <c r="B12123" s="1">
        <v>506</v>
      </c>
      <c r="C12123" s="13" t="s">
        <v>47</v>
      </c>
      <c r="D12123" s="4">
        <v>44651</v>
      </c>
      <c r="E12123" s="4">
        <v>44671</v>
      </c>
      <c r="F12123" s="5">
        <v>6.658436933295464</v>
      </c>
      <c r="G12123" s="5">
        <f>'PG facts'!F8</f>
        <v>16</v>
      </c>
      <c r="H12123" s="5">
        <f t="shared" si="378"/>
        <v>44.334782394673105</v>
      </c>
      <c r="I12123" s="5">
        <f t="shared" si="379"/>
        <v>106.53499093272742</v>
      </c>
    </row>
    <row r="12124" spans="1:9" ht="25" customHeight="1">
      <c r="A12124" s="1"/>
      <c r="B12124" s="1">
        <v>506</v>
      </c>
      <c r="C12124" s="13" t="s">
        <v>47</v>
      </c>
      <c r="D12124" s="4">
        <v>44742</v>
      </c>
      <c r="E12124" s="4">
        <v>44771</v>
      </c>
      <c r="F12124" s="5">
        <v>3.235995481738696</v>
      </c>
      <c r="G12124" s="5">
        <f>'PG facts'!F15</f>
        <v>9</v>
      </c>
      <c r="H12124" s="5">
        <f t="shared" si="378"/>
        <v>10.471666757833255</v>
      </c>
      <c r="I12124" s="5">
        <f t="shared" si="379"/>
        <v>29.123959335648266</v>
      </c>
    </row>
    <row r="12125" spans="1:9" ht="25" customHeight="1">
      <c r="A12125" s="1"/>
      <c r="B12125" s="1">
        <v>506</v>
      </c>
      <c r="C12125" s="13" t="s">
        <v>47</v>
      </c>
      <c r="D12125" s="4">
        <v>44834</v>
      </c>
      <c r="E12125" s="4">
        <v>44853</v>
      </c>
      <c r="F12125" s="5">
        <v>3.5533938473930382</v>
      </c>
      <c r="G12125" s="5">
        <f>'PG facts'!F22</f>
        <v>8</v>
      </c>
      <c r="H12125" s="5">
        <f t="shared" si="378"/>
        <v>12.626607834690699</v>
      </c>
      <c r="I12125" s="5">
        <f t="shared" si="379"/>
        <v>28.427150779144306</v>
      </c>
    </row>
    <row r="12126" spans="1:9" ht="25" customHeight="1">
      <c r="A12126" s="1"/>
      <c r="B12126" s="1">
        <v>506</v>
      </c>
      <c r="C12126" s="13" t="s">
        <v>47</v>
      </c>
      <c r="D12126" s="4">
        <v>44926</v>
      </c>
      <c r="E12126" s="4">
        <v>44945</v>
      </c>
      <c r="F12126" s="5">
        <v>3.8028851607049052</v>
      </c>
      <c r="G12126" s="5">
        <f>'PG facts'!F29</f>
        <v>8</v>
      </c>
      <c r="H12126" s="5">
        <f t="shared" si="378"/>
        <v>14.461935545509572</v>
      </c>
      <c r="I12126" s="5">
        <f t="shared" si="379"/>
        <v>30.423081285639242</v>
      </c>
    </row>
    <row r="12127" spans="1:9" ht="25" customHeight="1">
      <c r="A12127" s="1"/>
      <c r="B12127" s="1">
        <v>506</v>
      </c>
      <c r="C12127" s="13" t="s">
        <v>47</v>
      </c>
      <c r="D12127" s="4">
        <v>45016</v>
      </c>
      <c r="E12127" s="4">
        <v>45037</v>
      </c>
      <c r="F12127" s="5">
        <v>7.4226951952720999</v>
      </c>
      <c r="G12127" s="5">
        <f>'PG facts'!F36</f>
        <v>9</v>
      </c>
      <c r="H12127" s="5">
        <f t="shared" si="378"/>
        <v>55.09640396191552</v>
      </c>
      <c r="I12127" s="5">
        <f t="shared" si="379"/>
        <v>66.804256757448897</v>
      </c>
    </row>
    <row r="12128" spans="1:9" ht="25" customHeight="1">
      <c r="A12128" s="1"/>
      <c r="B12128" s="1">
        <v>506</v>
      </c>
      <c r="C12128" s="13" t="s">
        <v>47</v>
      </c>
      <c r="D12128" s="4">
        <v>45107</v>
      </c>
      <c r="E12128" s="4">
        <v>45135</v>
      </c>
      <c r="F12128" s="5">
        <v>8.3743642737017066</v>
      </c>
      <c r="G12128" s="5">
        <f>'PG facts'!F43</f>
        <v>5</v>
      </c>
      <c r="H12128" s="5">
        <f t="shared" si="378"/>
        <v>70.129976988651507</v>
      </c>
      <c r="I12128" s="5">
        <f t="shared" si="379"/>
        <v>41.871821368508535</v>
      </c>
    </row>
    <row r="12129" spans="1:9" ht="25" customHeight="1">
      <c r="A12129" s="1"/>
      <c r="B12129" s="1">
        <v>506</v>
      </c>
      <c r="C12129" s="13" t="s">
        <v>47</v>
      </c>
      <c r="D12129" s="4">
        <v>45199</v>
      </c>
      <c r="E12129" s="4">
        <v>45217</v>
      </c>
      <c r="F12129" s="5">
        <v>7.2648038453100305</v>
      </c>
      <c r="G12129" s="5">
        <f>'PG facts'!F50</f>
        <v>10</v>
      </c>
      <c r="H12129" s="5">
        <f t="shared" si="378"/>
        <v>52.777374910831405</v>
      </c>
      <c r="I12129" s="5">
        <f t="shared" si="379"/>
        <v>72.648038453100298</v>
      </c>
    </row>
    <row r="12130" spans="1:9" ht="25" customHeight="1">
      <c r="A12130" s="1"/>
      <c r="B12130" s="1">
        <v>506</v>
      </c>
      <c r="C12130" s="13" t="s">
        <v>47</v>
      </c>
      <c r="D12130" s="4">
        <v>45291</v>
      </c>
      <c r="E12130" s="4">
        <v>45314</v>
      </c>
      <c r="F12130" s="5">
        <v>9.9248015735047268</v>
      </c>
      <c r="G12130" s="5">
        <f>'PG facts'!F57</f>
        <v>2</v>
      </c>
      <c r="H12130" s="5">
        <f t="shared" si="378"/>
        <v>98.501686273441905</v>
      </c>
      <c r="I12130" s="5">
        <f t="shared" si="379"/>
        <v>19.849603147009454</v>
      </c>
    </row>
    <row r="12131" spans="1:9" ht="25" customHeight="1">
      <c r="A12131" s="1"/>
      <c r="B12131" s="1">
        <v>506</v>
      </c>
      <c r="C12131" s="13" t="s">
        <v>47</v>
      </c>
      <c r="D12131" s="4">
        <v>45382</v>
      </c>
      <c r="E12131" s="4">
        <v>45401</v>
      </c>
      <c r="F12131" s="5">
        <v>2.2273073989321102</v>
      </c>
      <c r="G12131" s="5">
        <f>'PG facts'!F64</f>
        <v>2</v>
      </c>
      <c r="H12131" s="5">
        <f t="shared" si="378"/>
        <v>4.9608982493377223</v>
      </c>
      <c r="I12131" s="5">
        <f t="shared" si="379"/>
        <v>4.4546147978642203</v>
      </c>
    </row>
    <row r="12132" spans="1:9" ht="25" customHeight="1">
      <c r="A12132" s="1"/>
      <c r="B12132" s="1">
        <v>506</v>
      </c>
      <c r="C12132" s="13" t="s">
        <v>47</v>
      </c>
      <c r="D12132" s="4">
        <v>45473</v>
      </c>
      <c r="E12132" s="4">
        <v>45503</v>
      </c>
      <c r="F12132" s="5">
        <v>0.79927457652468892</v>
      </c>
      <c r="G12132" s="5">
        <f>'PG facts'!F71</f>
        <v>4</v>
      </c>
      <c r="H12132" s="5">
        <f t="shared" si="378"/>
        <v>0.63883984867872079</v>
      </c>
      <c r="I12132" s="5">
        <f t="shared" si="379"/>
        <v>3.1970983060987557</v>
      </c>
    </row>
    <row r="12133" spans="1:9" ht="25" customHeight="1">
      <c r="A12133" s="1"/>
      <c r="B12133" s="1">
        <v>506</v>
      </c>
      <c r="C12133" s="13" t="s">
        <v>47</v>
      </c>
      <c r="D12133" s="4">
        <v>45565</v>
      </c>
      <c r="E12133" s="4">
        <v>45583</v>
      </c>
      <c r="F12133" s="5">
        <v>5.5874231845522981</v>
      </c>
      <c r="G12133" s="5">
        <f>'PG facts'!F78</f>
        <v>4</v>
      </c>
      <c r="H12133" s="5">
        <f t="shared" si="378"/>
        <v>31.219297843272546</v>
      </c>
      <c r="I12133" s="5">
        <f t="shared" si="379"/>
        <v>22.349692738209193</v>
      </c>
    </row>
    <row r="12134" spans="1:9" ht="25" customHeight="1">
      <c r="A12134" s="1"/>
      <c r="B12134" s="1">
        <v>506</v>
      </c>
      <c r="C12134" s="13" t="s">
        <v>47</v>
      </c>
      <c r="D12134" s="4">
        <v>45657</v>
      </c>
      <c r="E12134" s="4">
        <v>45679</v>
      </c>
      <c r="F12134" s="5">
        <v>3.121328778759791</v>
      </c>
      <c r="G12134" s="5">
        <f>'PG facts'!F85</f>
        <v>3</v>
      </c>
      <c r="H12134" s="5">
        <f t="shared" si="378"/>
        <v>9.7426933451140876</v>
      </c>
      <c r="I12134" s="5">
        <f t="shared" si="379"/>
        <v>9.3639863362793729</v>
      </c>
    </row>
    <row r="12135" spans="1:9" ht="25" customHeight="1">
      <c r="A12135" s="1"/>
      <c r="B12135" s="1">
        <v>506</v>
      </c>
      <c r="C12135" s="13" t="s">
        <v>47</v>
      </c>
      <c r="D12135" s="4">
        <v>45747</v>
      </c>
      <c r="E12135" s="4">
        <v>45771</v>
      </c>
      <c r="F12135" s="5">
        <v>8.094873899417987</v>
      </c>
      <c r="G12135" s="5">
        <f>'PG facts'!F92</f>
        <v>4</v>
      </c>
      <c r="H12135" s="5">
        <f t="shared" si="378"/>
        <v>65.526983447478571</v>
      </c>
      <c r="I12135" s="5">
        <f t="shared" si="379"/>
        <v>32.379495597671948</v>
      </c>
    </row>
    <row r="12136" spans="1:9" ht="25" customHeight="1">
      <c r="A12136" s="1"/>
      <c r="B12136" s="1">
        <v>506</v>
      </c>
      <c r="C12136" s="13" t="s">
        <v>47</v>
      </c>
      <c r="D12136" s="4">
        <v>45838</v>
      </c>
      <c r="E12136" s="4">
        <v>45867</v>
      </c>
      <c r="F12136" s="5">
        <v>8.972706279503285</v>
      </c>
      <c r="G12136" s="5">
        <f>'PG facts'!F99</f>
        <v>2</v>
      </c>
      <c r="H12136" s="5">
        <f t="shared" si="378"/>
        <v>80.509457978237677</v>
      </c>
      <c r="I12136" s="5">
        <f t="shared" si="379"/>
        <v>17.94541255900657</v>
      </c>
    </row>
    <row r="12137" spans="1:9" ht="25" customHeight="1">
      <c r="A12137" s="1"/>
      <c r="B12137" s="1">
        <v>506</v>
      </c>
      <c r="C12137" s="13" t="s">
        <v>47</v>
      </c>
      <c r="D12137" s="4">
        <v>45930</v>
      </c>
      <c r="E12137" s="4">
        <v>45954</v>
      </c>
      <c r="F12137" s="5">
        <v>6.4839354424026885</v>
      </c>
      <c r="G12137" s="5">
        <f>'PG facts'!F106</f>
        <v>1</v>
      </c>
      <c r="H12137" s="5">
        <f t="shared" si="378"/>
        <v>42.041418821245749</v>
      </c>
      <c r="I12137" s="5">
        <f t="shared" si="379"/>
        <v>6.4839354424026885</v>
      </c>
    </row>
    <row r="12138" spans="1:9" ht="25" customHeight="1">
      <c r="A12138" s="1"/>
      <c r="B12138" s="1">
        <v>506</v>
      </c>
      <c r="C12138" s="13" t="s">
        <v>47</v>
      </c>
      <c r="D12138" s="4">
        <v>46022</v>
      </c>
      <c r="E12138" s="4">
        <v>46045</v>
      </c>
      <c r="F12138" s="5">
        <v>5.8582795849691616</v>
      </c>
      <c r="G12138" s="5">
        <f>'PG facts'!F113</f>
        <v>3</v>
      </c>
      <c r="H12138" s="5">
        <f t="shared" si="378"/>
        <v>34.319439695666453</v>
      </c>
      <c r="I12138" s="5">
        <f t="shared" si="379"/>
        <v>17.574838754907486</v>
      </c>
    </row>
    <row r="12139" spans="1:9" ht="25" customHeight="1">
      <c r="A12139" s="1"/>
      <c r="B12139" s="1">
        <v>506</v>
      </c>
      <c r="C12139" s="13" t="s">
        <v>47</v>
      </c>
      <c r="D12139" s="4">
        <v>46112</v>
      </c>
      <c r="E12139" s="4">
        <v>46136</v>
      </c>
      <c r="F12139" s="5">
        <v>2.2175244833685603</v>
      </c>
      <c r="G12139" s="5">
        <f>'PG facts'!F120</f>
        <v>2</v>
      </c>
      <c r="H12139" s="5">
        <f t="shared" si="378"/>
        <v>4.9174148343390005</v>
      </c>
      <c r="I12139" s="5">
        <f t="shared" si="379"/>
        <v>4.4350489667371207</v>
      </c>
    </row>
    <row r="12140" spans="1:9" ht="25" customHeight="1">
      <c r="A12140" s="1"/>
      <c r="B12140" s="1">
        <v>506</v>
      </c>
      <c r="C12140" s="13" t="s">
        <v>50</v>
      </c>
      <c r="D12140" s="4">
        <v>44742</v>
      </c>
      <c r="E12140" s="4">
        <v>44771</v>
      </c>
      <c r="F12140" s="5">
        <v>6.658436933295464</v>
      </c>
      <c r="G12140" s="5">
        <f>'PG facts'!F15</f>
        <v>9</v>
      </c>
      <c r="H12140" s="5">
        <f t="shared" si="378"/>
        <v>44.334782394673105</v>
      </c>
      <c r="I12140" s="5">
        <f t="shared" si="379"/>
        <v>59.925932399659175</v>
      </c>
    </row>
    <row r="12141" spans="1:9" ht="25" customHeight="1">
      <c r="A12141" s="1"/>
      <c r="B12141" s="1">
        <v>506</v>
      </c>
      <c r="C12141" s="13" t="s">
        <v>50</v>
      </c>
      <c r="D12141" s="4">
        <v>44834</v>
      </c>
      <c r="E12141" s="4">
        <v>44853</v>
      </c>
      <c r="F12141" s="5">
        <v>3.235995481738696</v>
      </c>
      <c r="G12141" s="5">
        <f>'PG facts'!F22</f>
        <v>8</v>
      </c>
      <c r="H12141" s="5">
        <f t="shared" si="378"/>
        <v>10.471666757833255</v>
      </c>
      <c r="I12141" s="5">
        <f t="shared" si="379"/>
        <v>25.887963853909568</v>
      </c>
    </row>
    <row r="12142" spans="1:9" ht="25" customHeight="1">
      <c r="A12142" s="1"/>
      <c r="B12142" s="1">
        <v>506</v>
      </c>
      <c r="C12142" s="13" t="s">
        <v>50</v>
      </c>
      <c r="D12142" s="4">
        <v>44926</v>
      </c>
      <c r="E12142" s="4">
        <v>44945</v>
      </c>
      <c r="F12142" s="5">
        <v>3.5533938473930382</v>
      </c>
      <c r="G12142" s="5">
        <f>'PG facts'!F29</f>
        <v>8</v>
      </c>
      <c r="H12142" s="5">
        <f t="shared" si="378"/>
        <v>12.626607834690699</v>
      </c>
      <c r="I12142" s="5">
        <f t="shared" si="379"/>
        <v>28.427150779144306</v>
      </c>
    </row>
    <row r="12143" spans="1:9" ht="25" customHeight="1">
      <c r="A12143" s="1"/>
      <c r="B12143" s="1">
        <v>506</v>
      </c>
      <c r="C12143" s="13" t="s">
        <v>50</v>
      </c>
      <c r="D12143" s="4">
        <v>45016</v>
      </c>
      <c r="E12143" s="4">
        <v>45037</v>
      </c>
      <c r="F12143" s="5">
        <v>3.8028851607049052</v>
      </c>
      <c r="G12143" s="5">
        <f>'PG facts'!F36</f>
        <v>9</v>
      </c>
      <c r="H12143" s="5">
        <f t="shared" si="378"/>
        <v>14.461935545509572</v>
      </c>
      <c r="I12143" s="5">
        <f t="shared" si="379"/>
        <v>34.225966446344145</v>
      </c>
    </row>
    <row r="12144" spans="1:9" ht="25" customHeight="1">
      <c r="A12144" s="1"/>
      <c r="B12144" s="1">
        <v>506</v>
      </c>
      <c r="C12144" s="13" t="s">
        <v>50</v>
      </c>
      <c r="D12144" s="4">
        <v>45107</v>
      </c>
      <c r="E12144" s="4">
        <v>45135</v>
      </c>
      <c r="F12144" s="5">
        <v>7.4226951952720999</v>
      </c>
      <c r="G12144" s="5">
        <f>'PG facts'!F43</f>
        <v>5</v>
      </c>
      <c r="H12144" s="5">
        <f t="shared" si="378"/>
        <v>55.09640396191552</v>
      </c>
      <c r="I12144" s="5">
        <f t="shared" si="379"/>
        <v>37.113475976360498</v>
      </c>
    </row>
    <row r="12145" spans="1:9" ht="25" customHeight="1">
      <c r="A12145" s="1"/>
      <c r="B12145" s="1">
        <v>506</v>
      </c>
      <c r="C12145" s="13" t="s">
        <v>50</v>
      </c>
      <c r="D12145" s="4">
        <v>45199</v>
      </c>
      <c r="E12145" s="4">
        <v>45217</v>
      </c>
      <c r="F12145" s="5">
        <v>8.3743642737017066</v>
      </c>
      <c r="G12145" s="5">
        <f>'PG facts'!F50</f>
        <v>10</v>
      </c>
      <c r="H12145" s="5">
        <f t="shared" si="378"/>
        <v>70.129976988651507</v>
      </c>
      <c r="I12145" s="5">
        <f t="shared" si="379"/>
        <v>83.743642737017069</v>
      </c>
    </row>
    <row r="12146" spans="1:9" ht="25" customHeight="1">
      <c r="A12146" s="1"/>
      <c r="B12146" s="1">
        <v>506</v>
      </c>
      <c r="C12146" s="13" t="s">
        <v>50</v>
      </c>
      <c r="D12146" s="4">
        <v>45291</v>
      </c>
      <c r="E12146" s="4">
        <v>45314</v>
      </c>
      <c r="F12146" s="5">
        <v>7.2648038453100305</v>
      </c>
      <c r="G12146" s="5">
        <f>'PG facts'!F57</f>
        <v>2</v>
      </c>
      <c r="H12146" s="5">
        <f t="shared" si="378"/>
        <v>52.777374910831405</v>
      </c>
      <c r="I12146" s="5">
        <f t="shared" si="379"/>
        <v>14.529607690620061</v>
      </c>
    </row>
    <row r="12147" spans="1:9" ht="25" customHeight="1">
      <c r="A12147" s="1"/>
      <c r="B12147" s="1">
        <v>506</v>
      </c>
      <c r="C12147" s="13" t="s">
        <v>50</v>
      </c>
      <c r="D12147" s="4">
        <v>45382</v>
      </c>
      <c r="E12147" s="4">
        <v>45401</v>
      </c>
      <c r="F12147" s="5">
        <v>9.9248015735047268</v>
      </c>
      <c r="G12147" s="5">
        <f>'PG facts'!F64</f>
        <v>2</v>
      </c>
      <c r="H12147" s="5">
        <f t="shared" si="378"/>
        <v>98.501686273441905</v>
      </c>
      <c r="I12147" s="5">
        <f t="shared" si="379"/>
        <v>19.849603147009454</v>
      </c>
    </row>
    <row r="12148" spans="1:9" ht="25" customHeight="1">
      <c r="A12148" s="1"/>
      <c r="B12148" s="1">
        <v>506</v>
      </c>
      <c r="C12148" s="13" t="s">
        <v>50</v>
      </c>
      <c r="D12148" s="4">
        <v>45473</v>
      </c>
      <c r="E12148" s="4">
        <v>45503</v>
      </c>
      <c r="F12148" s="5">
        <v>2.2273073989321102</v>
      </c>
      <c r="G12148" s="5">
        <f>'PG facts'!F71</f>
        <v>4</v>
      </c>
      <c r="H12148" s="5">
        <f t="shared" si="378"/>
        <v>4.9608982493377223</v>
      </c>
      <c r="I12148" s="5">
        <f t="shared" si="379"/>
        <v>8.9092295957284406</v>
      </c>
    </row>
    <row r="12149" spans="1:9" ht="25" customHeight="1">
      <c r="A12149" s="1"/>
      <c r="B12149" s="1">
        <v>506</v>
      </c>
      <c r="C12149" s="13" t="s">
        <v>50</v>
      </c>
      <c r="D12149" s="4">
        <v>45565</v>
      </c>
      <c r="E12149" s="4">
        <v>45583</v>
      </c>
      <c r="F12149" s="5">
        <v>0.79927457652468892</v>
      </c>
      <c r="G12149" s="5">
        <f>'PG facts'!F78</f>
        <v>4</v>
      </c>
      <c r="H12149" s="5">
        <f t="shared" si="378"/>
        <v>0.63883984867872079</v>
      </c>
      <c r="I12149" s="5">
        <f t="shared" si="379"/>
        <v>3.1970983060987557</v>
      </c>
    </row>
    <row r="12150" spans="1:9" ht="25" customHeight="1">
      <c r="A12150" s="1"/>
      <c r="B12150" s="1">
        <v>506</v>
      </c>
      <c r="C12150" s="13" t="s">
        <v>50</v>
      </c>
      <c r="D12150" s="4">
        <v>45657</v>
      </c>
      <c r="E12150" s="4">
        <v>45679</v>
      </c>
      <c r="F12150" s="5">
        <v>5.5874231845522981</v>
      </c>
      <c r="G12150" s="5">
        <f>'PG facts'!F85</f>
        <v>3</v>
      </c>
      <c r="H12150" s="5">
        <f t="shared" si="378"/>
        <v>31.219297843272546</v>
      </c>
      <c r="I12150" s="5">
        <f t="shared" si="379"/>
        <v>16.762269553656893</v>
      </c>
    </row>
    <row r="12151" spans="1:9" ht="25" customHeight="1">
      <c r="A12151" s="1"/>
      <c r="B12151" s="1">
        <v>506</v>
      </c>
      <c r="C12151" s="13" t="s">
        <v>50</v>
      </c>
      <c r="D12151" s="4">
        <v>45747</v>
      </c>
      <c r="E12151" s="4">
        <v>45771</v>
      </c>
      <c r="F12151" s="5">
        <v>3.121328778759791</v>
      </c>
      <c r="G12151" s="5">
        <f>'PG facts'!F92</f>
        <v>4</v>
      </c>
      <c r="H12151" s="5">
        <f t="shared" si="378"/>
        <v>9.7426933451140876</v>
      </c>
      <c r="I12151" s="5">
        <f t="shared" si="379"/>
        <v>12.485315115039164</v>
      </c>
    </row>
    <row r="12152" spans="1:9" ht="25" customHeight="1">
      <c r="A12152" s="1"/>
      <c r="B12152" s="1">
        <v>506</v>
      </c>
      <c r="C12152" s="13" t="s">
        <v>50</v>
      </c>
      <c r="D12152" s="4">
        <v>45838</v>
      </c>
      <c r="E12152" s="4">
        <v>45867</v>
      </c>
      <c r="F12152" s="5">
        <v>8.094873899417987</v>
      </c>
      <c r="G12152" s="5">
        <f>'PG facts'!F99</f>
        <v>2</v>
      </c>
      <c r="H12152" s="5">
        <f t="shared" si="378"/>
        <v>65.526983447478571</v>
      </c>
      <c r="I12152" s="5">
        <f t="shared" si="379"/>
        <v>16.189747798835974</v>
      </c>
    </row>
    <row r="12153" spans="1:9" ht="25" customHeight="1">
      <c r="A12153" s="1"/>
      <c r="B12153" s="1">
        <v>506</v>
      </c>
      <c r="C12153" s="13" t="s">
        <v>50</v>
      </c>
      <c r="D12153" s="4">
        <v>45930</v>
      </c>
      <c r="E12153" s="4">
        <v>45954</v>
      </c>
      <c r="F12153" s="5">
        <v>8.972706279503285</v>
      </c>
      <c r="G12153" s="5">
        <f>'PG facts'!F106</f>
        <v>1</v>
      </c>
      <c r="H12153" s="5">
        <f t="shared" si="378"/>
        <v>80.509457978237677</v>
      </c>
      <c r="I12153" s="5">
        <f t="shared" si="379"/>
        <v>8.972706279503285</v>
      </c>
    </row>
    <row r="12154" spans="1:9" ht="25" customHeight="1">
      <c r="A12154" s="1"/>
      <c r="B12154" s="1">
        <v>506</v>
      </c>
      <c r="C12154" s="13" t="s">
        <v>50</v>
      </c>
      <c r="D12154" s="4">
        <v>46022</v>
      </c>
      <c r="E12154" s="4">
        <v>46045</v>
      </c>
      <c r="F12154" s="5">
        <v>6.4839354424026885</v>
      </c>
      <c r="G12154" s="5">
        <f>'PG facts'!F113</f>
        <v>3</v>
      </c>
      <c r="H12154" s="5">
        <f t="shared" si="378"/>
        <v>42.041418821245749</v>
      </c>
      <c r="I12154" s="5">
        <f t="shared" si="379"/>
        <v>19.451806327208065</v>
      </c>
    </row>
    <row r="12155" spans="1:9" ht="25" customHeight="1">
      <c r="A12155" s="1"/>
      <c r="B12155" s="1">
        <v>506</v>
      </c>
      <c r="C12155" s="13" t="s">
        <v>50</v>
      </c>
      <c r="D12155" s="4">
        <v>46112</v>
      </c>
      <c r="E12155" s="4">
        <v>46136</v>
      </c>
      <c r="F12155" s="5">
        <v>5.8582795849691616</v>
      </c>
      <c r="G12155" s="5">
        <f>'PG facts'!F120</f>
        <v>2</v>
      </c>
      <c r="H12155" s="5">
        <f t="shared" si="378"/>
        <v>34.319439695666453</v>
      </c>
      <c r="I12155" s="5">
        <f t="shared" si="379"/>
        <v>11.716559169938323</v>
      </c>
    </row>
    <row r="12156" spans="1:9" ht="25" customHeight="1">
      <c r="A12156" s="1"/>
      <c r="B12156" s="1">
        <v>507</v>
      </c>
      <c r="C12156" s="13" t="s">
        <v>47</v>
      </c>
      <c r="D12156" s="4">
        <v>44651</v>
      </c>
      <c r="E12156" s="4">
        <v>44671</v>
      </c>
      <c r="F12156" s="5">
        <v>6.658436933295464</v>
      </c>
      <c r="G12156" s="5">
        <f>'PG facts'!F8</f>
        <v>16</v>
      </c>
      <c r="H12156" s="5">
        <f t="shared" si="378"/>
        <v>44.334782394673105</v>
      </c>
      <c r="I12156" s="5">
        <f t="shared" si="379"/>
        <v>106.53499093272742</v>
      </c>
    </row>
    <row r="12157" spans="1:9" ht="25" customHeight="1">
      <c r="A12157" s="1"/>
      <c r="B12157" s="1">
        <v>507</v>
      </c>
      <c r="C12157" s="13" t="s">
        <v>47</v>
      </c>
      <c r="D12157" s="4">
        <v>44742</v>
      </c>
      <c r="E12157" s="4">
        <v>44771</v>
      </c>
      <c r="F12157" s="5">
        <v>3.235995481738696</v>
      </c>
      <c r="G12157" s="5">
        <f>'PG facts'!F15</f>
        <v>9</v>
      </c>
      <c r="H12157" s="5">
        <f t="shared" si="378"/>
        <v>10.471666757833255</v>
      </c>
      <c r="I12157" s="5">
        <f t="shared" si="379"/>
        <v>29.123959335648266</v>
      </c>
    </row>
    <row r="12158" spans="1:9" ht="25" customHeight="1">
      <c r="A12158" s="1"/>
      <c r="B12158" s="1">
        <v>507</v>
      </c>
      <c r="C12158" s="13" t="s">
        <v>47</v>
      </c>
      <c r="D12158" s="4">
        <v>44834</v>
      </c>
      <c r="E12158" s="4">
        <v>44853</v>
      </c>
      <c r="F12158" s="5">
        <v>3.5533938473930382</v>
      </c>
      <c r="G12158" s="5">
        <f>'PG facts'!F22</f>
        <v>8</v>
      </c>
      <c r="H12158" s="5">
        <f t="shared" si="378"/>
        <v>12.626607834690699</v>
      </c>
      <c r="I12158" s="5">
        <f t="shared" si="379"/>
        <v>28.427150779144306</v>
      </c>
    </row>
    <row r="12159" spans="1:9" ht="25" customHeight="1">
      <c r="A12159" s="1"/>
      <c r="B12159" s="1">
        <v>507</v>
      </c>
      <c r="C12159" s="13" t="s">
        <v>47</v>
      </c>
      <c r="D12159" s="4">
        <v>44926</v>
      </c>
      <c r="E12159" s="4">
        <v>44945</v>
      </c>
      <c r="F12159" s="5">
        <v>3.8028851607049052</v>
      </c>
      <c r="G12159" s="5">
        <f>'PG facts'!F29</f>
        <v>8</v>
      </c>
      <c r="H12159" s="5">
        <f t="shared" si="378"/>
        <v>14.461935545509572</v>
      </c>
      <c r="I12159" s="5">
        <f t="shared" si="379"/>
        <v>30.423081285639242</v>
      </c>
    </row>
    <row r="12160" spans="1:9" ht="25" customHeight="1">
      <c r="A12160" s="1"/>
      <c r="B12160" s="1">
        <v>507</v>
      </c>
      <c r="C12160" s="13" t="s">
        <v>47</v>
      </c>
      <c r="D12160" s="4">
        <v>45016</v>
      </c>
      <c r="E12160" s="4">
        <v>45037</v>
      </c>
      <c r="F12160" s="5">
        <v>7.4226951952720999</v>
      </c>
      <c r="G12160" s="5">
        <f>'PG facts'!F36</f>
        <v>9</v>
      </c>
      <c r="H12160" s="5">
        <f t="shared" si="378"/>
        <v>55.09640396191552</v>
      </c>
      <c r="I12160" s="5">
        <f t="shared" si="379"/>
        <v>66.804256757448897</v>
      </c>
    </row>
    <row r="12161" spans="1:9" ht="25" customHeight="1">
      <c r="A12161" s="1"/>
      <c r="B12161" s="1">
        <v>507</v>
      </c>
      <c r="C12161" s="13" t="s">
        <v>47</v>
      </c>
      <c r="D12161" s="4">
        <v>45107</v>
      </c>
      <c r="E12161" s="4">
        <v>45135</v>
      </c>
      <c r="F12161" s="5">
        <v>8.3743642737017066</v>
      </c>
      <c r="G12161" s="5">
        <f>'PG facts'!F43</f>
        <v>5</v>
      </c>
      <c r="H12161" s="5">
        <f t="shared" si="378"/>
        <v>70.129976988651507</v>
      </c>
      <c r="I12161" s="5">
        <f t="shared" si="379"/>
        <v>41.871821368508535</v>
      </c>
    </row>
    <row r="12162" spans="1:9" ht="25" customHeight="1">
      <c r="A12162" s="1"/>
      <c r="B12162" s="1">
        <v>507</v>
      </c>
      <c r="C12162" s="13" t="s">
        <v>47</v>
      </c>
      <c r="D12162" s="4">
        <v>45199</v>
      </c>
      <c r="E12162" s="4">
        <v>45217</v>
      </c>
      <c r="F12162" s="5">
        <v>7.2648038453100305</v>
      </c>
      <c r="G12162" s="5">
        <f>'PG facts'!F50</f>
        <v>10</v>
      </c>
      <c r="H12162" s="5">
        <f t="shared" si="378"/>
        <v>52.777374910831405</v>
      </c>
      <c r="I12162" s="5">
        <f t="shared" si="379"/>
        <v>72.648038453100298</v>
      </c>
    </row>
    <row r="12163" spans="1:9" ht="25" customHeight="1">
      <c r="A12163" s="1"/>
      <c r="B12163" s="1">
        <v>507</v>
      </c>
      <c r="C12163" s="13" t="s">
        <v>47</v>
      </c>
      <c r="D12163" s="4">
        <v>45291</v>
      </c>
      <c r="E12163" s="4">
        <v>45314</v>
      </c>
      <c r="F12163" s="5">
        <v>9.9248015735047268</v>
      </c>
      <c r="G12163" s="5">
        <f>'PG facts'!F57</f>
        <v>2</v>
      </c>
      <c r="H12163" s="5">
        <f t="shared" si="378"/>
        <v>98.501686273441905</v>
      </c>
      <c r="I12163" s="5">
        <f t="shared" si="379"/>
        <v>19.849603147009454</v>
      </c>
    </row>
    <row r="12164" spans="1:9" ht="25" customHeight="1">
      <c r="A12164" s="1"/>
      <c r="B12164" s="1">
        <v>507</v>
      </c>
      <c r="C12164" s="13" t="s">
        <v>47</v>
      </c>
      <c r="D12164" s="4">
        <v>45382</v>
      </c>
      <c r="E12164" s="4">
        <v>45401</v>
      </c>
      <c r="F12164" s="5">
        <v>2.2273073989321102</v>
      </c>
      <c r="G12164" s="5">
        <f>'PG facts'!F64</f>
        <v>2</v>
      </c>
      <c r="H12164" s="5">
        <f t="shared" si="378"/>
        <v>4.9608982493377223</v>
      </c>
      <c r="I12164" s="5">
        <f t="shared" si="379"/>
        <v>4.4546147978642203</v>
      </c>
    </row>
    <row r="12165" spans="1:9" ht="25" customHeight="1">
      <c r="A12165" s="1"/>
      <c r="B12165" s="1">
        <v>507</v>
      </c>
      <c r="C12165" s="13" t="s">
        <v>47</v>
      </c>
      <c r="D12165" s="4">
        <v>45473</v>
      </c>
      <c r="E12165" s="4">
        <v>45503</v>
      </c>
      <c r="F12165" s="5">
        <v>0.79927457652468892</v>
      </c>
      <c r="G12165" s="5">
        <f>'PG facts'!F71</f>
        <v>4</v>
      </c>
      <c r="H12165" s="5">
        <f t="shared" si="378"/>
        <v>0.63883984867872079</v>
      </c>
      <c r="I12165" s="5">
        <f t="shared" si="379"/>
        <v>3.1970983060987557</v>
      </c>
    </row>
    <row r="12166" spans="1:9" ht="25" customHeight="1">
      <c r="A12166" s="1"/>
      <c r="B12166" s="1">
        <v>507</v>
      </c>
      <c r="C12166" s="13" t="s">
        <v>47</v>
      </c>
      <c r="D12166" s="4">
        <v>45565</v>
      </c>
      <c r="E12166" s="4">
        <v>45583</v>
      </c>
      <c r="F12166" s="5">
        <v>5.5874231845522981</v>
      </c>
      <c r="G12166" s="5">
        <f>'PG facts'!F78</f>
        <v>4</v>
      </c>
      <c r="H12166" s="5">
        <f t="shared" ref="H12166:H12221" si="380">F12166^2</f>
        <v>31.219297843272546</v>
      </c>
      <c r="I12166" s="5">
        <f t="shared" ref="I12166:I12221" si="381">F12166*G12166</f>
        <v>22.349692738209193</v>
      </c>
    </row>
    <row r="12167" spans="1:9" ht="25" customHeight="1">
      <c r="A12167" s="1"/>
      <c r="B12167" s="1">
        <v>507</v>
      </c>
      <c r="C12167" s="13" t="s">
        <v>47</v>
      </c>
      <c r="D12167" s="4">
        <v>45657</v>
      </c>
      <c r="E12167" s="4">
        <v>45679</v>
      </c>
      <c r="F12167" s="5">
        <v>3.121328778759791</v>
      </c>
      <c r="G12167" s="5">
        <f>'PG facts'!F85</f>
        <v>3</v>
      </c>
      <c r="H12167" s="5">
        <f t="shared" si="380"/>
        <v>9.7426933451140876</v>
      </c>
      <c r="I12167" s="5">
        <f t="shared" si="381"/>
        <v>9.3639863362793729</v>
      </c>
    </row>
    <row r="12168" spans="1:9" ht="25" customHeight="1">
      <c r="A12168" s="1"/>
      <c r="B12168" s="1">
        <v>507</v>
      </c>
      <c r="C12168" s="13" t="s">
        <v>47</v>
      </c>
      <c r="D12168" s="4">
        <v>45747</v>
      </c>
      <c r="E12168" s="4">
        <v>45771</v>
      </c>
      <c r="F12168" s="5">
        <v>8.0211908670347665</v>
      </c>
      <c r="G12168" s="5">
        <f>'PG facts'!F92</f>
        <v>4</v>
      </c>
      <c r="H12168" s="5">
        <f t="shared" si="380"/>
        <v>64.339502925401945</v>
      </c>
      <c r="I12168" s="5">
        <f t="shared" si="381"/>
        <v>32.084763468139066</v>
      </c>
    </row>
    <row r="12169" spans="1:9" ht="25" customHeight="1">
      <c r="A12169" s="1"/>
      <c r="B12169" s="1">
        <v>507</v>
      </c>
      <c r="C12169" s="13" t="s">
        <v>47</v>
      </c>
      <c r="D12169" s="4">
        <v>45838</v>
      </c>
      <c r="E12169" s="4">
        <v>45867</v>
      </c>
      <c r="F12169" s="5">
        <v>9.2666957255603819</v>
      </c>
      <c r="G12169" s="5">
        <f>'PG facts'!F99</f>
        <v>2</v>
      </c>
      <c r="H12169" s="5">
        <f t="shared" si="380"/>
        <v>85.871649670119055</v>
      </c>
      <c r="I12169" s="5">
        <f t="shared" si="381"/>
        <v>18.533391451120764</v>
      </c>
    </row>
    <row r="12170" spans="1:9" ht="25" customHeight="1">
      <c r="A12170" s="1"/>
      <c r="B12170" s="1">
        <v>507</v>
      </c>
      <c r="C12170" s="13" t="s">
        <v>47</v>
      </c>
      <c r="D12170" s="4">
        <v>45930</v>
      </c>
      <c r="E12170" s="4">
        <v>45954</v>
      </c>
      <c r="F12170" s="5">
        <v>6.4839354424026885</v>
      </c>
      <c r="G12170" s="5">
        <f>'PG facts'!F106</f>
        <v>1</v>
      </c>
      <c r="H12170" s="5">
        <f t="shared" si="380"/>
        <v>42.041418821245749</v>
      </c>
      <c r="I12170" s="5">
        <f t="shared" si="381"/>
        <v>6.4839354424026885</v>
      </c>
    </row>
    <row r="12171" spans="1:9" ht="25" customHeight="1">
      <c r="A12171" s="1"/>
      <c r="B12171" s="1">
        <v>507</v>
      </c>
      <c r="C12171" s="13" t="s">
        <v>47</v>
      </c>
      <c r="D12171" s="4">
        <v>46022</v>
      </c>
      <c r="E12171" s="4">
        <v>46045</v>
      </c>
      <c r="F12171" s="5">
        <v>5.8582795849691616</v>
      </c>
      <c r="G12171" s="5">
        <f>'PG facts'!F113</f>
        <v>3</v>
      </c>
      <c r="H12171" s="5">
        <f t="shared" si="380"/>
        <v>34.319439695666453</v>
      </c>
      <c r="I12171" s="5">
        <f t="shared" si="381"/>
        <v>17.574838754907486</v>
      </c>
    </row>
    <row r="12172" spans="1:9" ht="25" customHeight="1">
      <c r="A12172" s="1"/>
      <c r="B12172" s="1">
        <v>507</v>
      </c>
      <c r="C12172" s="13" t="s">
        <v>47</v>
      </c>
      <c r="D12172" s="4">
        <v>46112</v>
      </c>
      <c r="E12172" s="4">
        <v>46136</v>
      </c>
      <c r="F12172" s="5">
        <v>2.4901568004420893</v>
      </c>
      <c r="G12172" s="5">
        <f>'PG facts'!F120</f>
        <v>2</v>
      </c>
      <c r="H12172" s="5">
        <f t="shared" si="380"/>
        <v>6.2008808907879835</v>
      </c>
      <c r="I12172" s="5">
        <f t="shared" si="381"/>
        <v>4.9803136008841786</v>
      </c>
    </row>
    <row r="12173" spans="1:9" ht="25" customHeight="1">
      <c r="A12173" s="1"/>
      <c r="B12173" s="1">
        <v>507</v>
      </c>
      <c r="C12173" s="13" t="s">
        <v>50</v>
      </c>
      <c r="D12173" s="4">
        <v>44742</v>
      </c>
      <c r="E12173" s="4">
        <v>44771</v>
      </c>
      <c r="F12173" s="5">
        <v>6.658436933295464</v>
      </c>
      <c r="G12173" s="5">
        <f>'PG facts'!F15</f>
        <v>9</v>
      </c>
      <c r="H12173" s="5">
        <f t="shared" si="380"/>
        <v>44.334782394673105</v>
      </c>
      <c r="I12173" s="5">
        <f t="shared" si="381"/>
        <v>59.925932399659175</v>
      </c>
    </row>
    <row r="12174" spans="1:9" ht="25" customHeight="1">
      <c r="A12174" s="1"/>
      <c r="B12174" s="1">
        <v>507</v>
      </c>
      <c r="C12174" s="13" t="s">
        <v>50</v>
      </c>
      <c r="D12174" s="4">
        <v>44834</v>
      </c>
      <c r="E12174" s="4">
        <v>44853</v>
      </c>
      <c r="F12174" s="5">
        <v>3.235995481738696</v>
      </c>
      <c r="G12174" s="5">
        <f>'PG facts'!F22</f>
        <v>8</v>
      </c>
      <c r="H12174" s="5">
        <f t="shared" si="380"/>
        <v>10.471666757833255</v>
      </c>
      <c r="I12174" s="5">
        <f t="shared" si="381"/>
        <v>25.887963853909568</v>
      </c>
    </row>
    <row r="12175" spans="1:9" ht="25" customHeight="1">
      <c r="A12175" s="1"/>
      <c r="B12175" s="1">
        <v>507</v>
      </c>
      <c r="C12175" s="13" t="s">
        <v>50</v>
      </c>
      <c r="D12175" s="4">
        <v>44926</v>
      </c>
      <c r="E12175" s="4">
        <v>44945</v>
      </c>
      <c r="F12175" s="5">
        <v>3.5533938473930382</v>
      </c>
      <c r="G12175" s="5">
        <f>'PG facts'!F29</f>
        <v>8</v>
      </c>
      <c r="H12175" s="5">
        <f t="shared" si="380"/>
        <v>12.626607834690699</v>
      </c>
      <c r="I12175" s="5">
        <f t="shared" si="381"/>
        <v>28.427150779144306</v>
      </c>
    </row>
    <row r="12176" spans="1:9" ht="25" customHeight="1">
      <c r="A12176" s="1"/>
      <c r="B12176" s="1">
        <v>507</v>
      </c>
      <c r="C12176" s="13" t="s">
        <v>50</v>
      </c>
      <c r="D12176" s="4">
        <v>45016</v>
      </c>
      <c r="E12176" s="4">
        <v>45037</v>
      </c>
      <c r="F12176" s="5">
        <v>3.8028851607049052</v>
      </c>
      <c r="G12176" s="5">
        <f>'PG facts'!F36</f>
        <v>9</v>
      </c>
      <c r="H12176" s="5">
        <f t="shared" si="380"/>
        <v>14.461935545509572</v>
      </c>
      <c r="I12176" s="5">
        <f t="shared" si="381"/>
        <v>34.225966446344145</v>
      </c>
    </row>
    <row r="12177" spans="1:9" ht="25" customHeight="1">
      <c r="A12177" s="1"/>
      <c r="B12177" s="1">
        <v>507</v>
      </c>
      <c r="C12177" s="13" t="s">
        <v>50</v>
      </c>
      <c r="D12177" s="4">
        <v>45107</v>
      </c>
      <c r="E12177" s="4">
        <v>45135</v>
      </c>
      <c r="F12177" s="5">
        <v>7.4226951952720999</v>
      </c>
      <c r="G12177" s="5">
        <f>'PG facts'!F43</f>
        <v>5</v>
      </c>
      <c r="H12177" s="5">
        <f t="shared" si="380"/>
        <v>55.09640396191552</v>
      </c>
      <c r="I12177" s="5">
        <f t="shared" si="381"/>
        <v>37.113475976360498</v>
      </c>
    </row>
    <row r="12178" spans="1:9" ht="25" customHeight="1">
      <c r="A12178" s="1"/>
      <c r="B12178" s="1">
        <v>507</v>
      </c>
      <c r="C12178" s="13" t="s">
        <v>50</v>
      </c>
      <c r="D12178" s="4">
        <v>45199</v>
      </c>
      <c r="E12178" s="4">
        <v>45217</v>
      </c>
      <c r="F12178" s="5">
        <v>8.3743642737017066</v>
      </c>
      <c r="G12178" s="5">
        <f>'PG facts'!F50</f>
        <v>10</v>
      </c>
      <c r="H12178" s="5">
        <f t="shared" si="380"/>
        <v>70.129976988651507</v>
      </c>
      <c r="I12178" s="5">
        <f t="shared" si="381"/>
        <v>83.743642737017069</v>
      </c>
    </row>
    <row r="12179" spans="1:9" ht="25" customHeight="1">
      <c r="A12179" s="1"/>
      <c r="B12179" s="1">
        <v>507</v>
      </c>
      <c r="C12179" s="13" t="s">
        <v>50</v>
      </c>
      <c r="D12179" s="4">
        <v>45291</v>
      </c>
      <c r="E12179" s="4">
        <v>45314</v>
      </c>
      <c r="F12179" s="5">
        <v>7.2648038453100305</v>
      </c>
      <c r="G12179" s="5">
        <f>'PG facts'!F57</f>
        <v>2</v>
      </c>
      <c r="H12179" s="5">
        <f t="shared" si="380"/>
        <v>52.777374910831405</v>
      </c>
      <c r="I12179" s="5">
        <f t="shared" si="381"/>
        <v>14.529607690620061</v>
      </c>
    </row>
    <row r="12180" spans="1:9" ht="25" customHeight="1">
      <c r="A12180" s="1"/>
      <c r="B12180" s="1">
        <v>507</v>
      </c>
      <c r="C12180" s="13" t="s">
        <v>50</v>
      </c>
      <c r="D12180" s="4">
        <v>45382</v>
      </c>
      <c r="E12180" s="4">
        <v>45401</v>
      </c>
      <c r="F12180" s="5">
        <v>9.9248015735047268</v>
      </c>
      <c r="G12180" s="5">
        <f>'PG facts'!F64</f>
        <v>2</v>
      </c>
      <c r="H12180" s="5">
        <f t="shared" si="380"/>
        <v>98.501686273441905</v>
      </c>
      <c r="I12180" s="5">
        <f t="shared" si="381"/>
        <v>19.849603147009454</v>
      </c>
    </row>
    <row r="12181" spans="1:9" ht="25" customHeight="1">
      <c r="A12181" s="1"/>
      <c r="B12181" s="1">
        <v>507</v>
      </c>
      <c r="C12181" s="13" t="s">
        <v>50</v>
      </c>
      <c r="D12181" s="4">
        <v>45473</v>
      </c>
      <c r="E12181" s="4">
        <v>45503</v>
      </c>
      <c r="F12181" s="5">
        <v>2.2273073989321102</v>
      </c>
      <c r="G12181" s="5">
        <f>'PG facts'!F71</f>
        <v>4</v>
      </c>
      <c r="H12181" s="5">
        <f t="shared" si="380"/>
        <v>4.9608982493377223</v>
      </c>
      <c r="I12181" s="5">
        <f t="shared" si="381"/>
        <v>8.9092295957284406</v>
      </c>
    </row>
    <row r="12182" spans="1:9" ht="25" customHeight="1">
      <c r="A12182" s="1"/>
      <c r="B12182" s="1">
        <v>507</v>
      </c>
      <c r="C12182" s="13" t="s">
        <v>50</v>
      </c>
      <c r="D12182" s="4">
        <v>45565</v>
      </c>
      <c r="E12182" s="4">
        <v>45583</v>
      </c>
      <c r="F12182" s="5">
        <v>0.79927457652468892</v>
      </c>
      <c r="G12182" s="5">
        <f>'PG facts'!F78</f>
        <v>4</v>
      </c>
      <c r="H12182" s="5">
        <f t="shared" si="380"/>
        <v>0.63883984867872079</v>
      </c>
      <c r="I12182" s="5">
        <f t="shared" si="381"/>
        <v>3.1970983060987557</v>
      </c>
    </row>
    <row r="12183" spans="1:9" ht="25" customHeight="1">
      <c r="A12183" s="1"/>
      <c r="B12183" s="1">
        <v>507</v>
      </c>
      <c r="C12183" s="13" t="s">
        <v>50</v>
      </c>
      <c r="D12183" s="4">
        <v>45657</v>
      </c>
      <c r="E12183" s="4">
        <v>45679</v>
      </c>
      <c r="F12183" s="5">
        <v>5.5874231845522981</v>
      </c>
      <c r="G12183" s="5">
        <f>'PG facts'!F85</f>
        <v>3</v>
      </c>
      <c r="H12183" s="5">
        <f t="shared" si="380"/>
        <v>31.219297843272546</v>
      </c>
      <c r="I12183" s="5">
        <f t="shared" si="381"/>
        <v>16.762269553656893</v>
      </c>
    </row>
    <row r="12184" spans="1:9" ht="25" customHeight="1">
      <c r="A12184" s="1"/>
      <c r="B12184" s="1">
        <v>507</v>
      </c>
      <c r="C12184" s="13" t="s">
        <v>50</v>
      </c>
      <c r="D12184" s="4">
        <v>45747</v>
      </c>
      <c r="E12184" s="4">
        <v>45771</v>
      </c>
      <c r="F12184" s="5">
        <v>3.121328778759791</v>
      </c>
      <c r="G12184" s="5">
        <f>'PG facts'!F92</f>
        <v>4</v>
      </c>
      <c r="H12184" s="5">
        <f t="shared" si="380"/>
        <v>9.7426933451140876</v>
      </c>
      <c r="I12184" s="5">
        <f t="shared" si="381"/>
        <v>12.485315115039164</v>
      </c>
    </row>
    <row r="12185" spans="1:9" ht="25" customHeight="1">
      <c r="A12185" s="1"/>
      <c r="B12185" s="1">
        <v>507</v>
      </c>
      <c r="C12185" s="13" t="s">
        <v>50</v>
      </c>
      <c r="D12185" s="4">
        <v>45838</v>
      </c>
      <c r="E12185" s="4">
        <v>45867</v>
      </c>
      <c r="F12185" s="5">
        <v>8.0211908670347665</v>
      </c>
      <c r="G12185" s="5">
        <f>'PG facts'!F99</f>
        <v>2</v>
      </c>
      <c r="H12185" s="5">
        <f t="shared" si="380"/>
        <v>64.339502925401945</v>
      </c>
      <c r="I12185" s="5">
        <f t="shared" si="381"/>
        <v>16.042381734069533</v>
      </c>
    </row>
    <row r="12186" spans="1:9" ht="25" customHeight="1">
      <c r="A12186" s="1"/>
      <c r="B12186" s="1">
        <v>507</v>
      </c>
      <c r="C12186" s="13" t="s">
        <v>50</v>
      </c>
      <c r="D12186" s="4">
        <v>45930</v>
      </c>
      <c r="E12186" s="4">
        <v>45954</v>
      </c>
      <c r="F12186" s="5">
        <v>9.2666957255603819</v>
      </c>
      <c r="G12186" s="5">
        <f>'PG facts'!F106</f>
        <v>1</v>
      </c>
      <c r="H12186" s="5">
        <f t="shared" si="380"/>
        <v>85.871649670119055</v>
      </c>
      <c r="I12186" s="5">
        <f t="shared" si="381"/>
        <v>9.2666957255603819</v>
      </c>
    </row>
    <row r="12187" spans="1:9" ht="25" customHeight="1">
      <c r="A12187" s="1"/>
      <c r="B12187" s="1">
        <v>507</v>
      </c>
      <c r="C12187" s="13" t="s">
        <v>50</v>
      </c>
      <c r="D12187" s="4">
        <v>46022</v>
      </c>
      <c r="E12187" s="4">
        <v>46045</v>
      </c>
      <c r="F12187" s="5">
        <v>6.4839354424026885</v>
      </c>
      <c r="G12187" s="5">
        <f>'PG facts'!F113</f>
        <v>3</v>
      </c>
      <c r="H12187" s="5">
        <f t="shared" si="380"/>
        <v>42.041418821245749</v>
      </c>
      <c r="I12187" s="5">
        <f t="shared" si="381"/>
        <v>19.451806327208065</v>
      </c>
    </row>
    <row r="12188" spans="1:9" ht="25" customHeight="1">
      <c r="A12188" s="1"/>
      <c r="B12188" s="1">
        <v>507</v>
      </c>
      <c r="C12188" s="13" t="s">
        <v>50</v>
      </c>
      <c r="D12188" s="4">
        <v>46112</v>
      </c>
      <c r="E12188" s="4">
        <v>46136</v>
      </c>
      <c r="F12188" s="5">
        <v>5.8582795849691616</v>
      </c>
      <c r="G12188" s="5">
        <f>'PG facts'!F120</f>
        <v>2</v>
      </c>
      <c r="H12188" s="5">
        <f t="shared" si="380"/>
        <v>34.319439695666453</v>
      </c>
      <c r="I12188" s="5">
        <f t="shared" si="381"/>
        <v>11.716559169938323</v>
      </c>
    </row>
    <row r="12189" spans="1:9" ht="25" customHeight="1">
      <c r="A12189" s="1"/>
      <c r="B12189" s="1">
        <v>508</v>
      </c>
      <c r="C12189" s="13" t="s">
        <v>47</v>
      </c>
      <c r="D12189" s="4">
        <v>44651</v>
      </c>
      <c r="E12189" s="4">
        <v>44671</v>
      </c>
      <c r="F12189" s="5">
        <v>6.658436933295464</v>
      </c>
      <c r="G12189" s="5">
        <f>'PG facts'!F8</f>
        <v>16</v>
      </c>
      <c r="H12189" s="5">
        <f t="shared" si="380"/>
        <v>44.334782394673105</v>
      </c>
      <c r="I12189" s="5">
        <f t="shared" si="381"/>
        <v>106.53499093272742</v>
      </c>
    </row>
    <row r="12190" spans="1:9" ht="25" customHeight="1">
      <c r="A12190" s="1"/>
      <c r="B12190" s="1">
        <v>508</v>
      </c>
      <c r="C12190" s="13" t="s">
        <v>47</v>
      </c>
      <c r="D12190" s="4">
        <v>44742</v>
      </c>
      <c r="E12190" s="4">
        <v>44771</v>
      </c>
      <c r="F12190" s="5">
        <v>3.235995481738696</v>
      </c>
      <c r="G12190" s="5">
        <f>'PG facts'!F15</f>
        <v>9</v>
      </c>
      <c r="H12190" s="5">
        <f t="shared" si="380"/>
        <v>10.471666757833255</v>
      </c>
      <c r="I12190" s="5">
        <f t="shared" si="381"/>
        <v>29.123959335648266</v>
      </c>
    </row>
    <row r="12191" spans="1:9" ht="25" customHeight="1">
      <c r="A12191" s="1"/>
      <c r="B12191" s="1">
        <v>508</v>
      </c>
      <c r="C12191" s="13" t="s">
        <v>47</v>
      </c>
      <c r="D12191" s="4">
        <v>44834</v>
      </c>
      <c r="E12191" s="4">
        <v>44853</v>
      </c>
      <c r="F12191" s="5">
        <v>3.5533938473930382</v>
      </c>
      <c r="G12191" s="5">
        <f>'PG facts'!F22</f>
        <v>8</v>
      </c>
      <c r="H12191" s="5">
        <f t="shared" si="380"/>
        <v>12.626607834690699</v>
      </c>
      <c r="I12191" s="5">
        <f t="shared" si="381"/>
        <v>28.427150779144306</v>
      </c>
    </row>
    <row r="12192" spans="1:9" ht="25" customHeight="1">
      <c r="A12192" s="1"/>
      <c r="B12192" s="1">
        <v>508</v>
      </c>
      <c r="C12192" s="13" t="s">
        <v>47</v>
      </c>
      <c r="D12192" s="4">
        <v>44926</v>
      </c>
      <c r="E12192" s="4">
        <v>44945</v>
      </c>
      <c r="F12192" s="5">
        <v>3.8028851607049052</v>
      </c>
      <c r="G12192" s="5">
        <f>'PG facts'!F29</f>
        <v>8</v>
      </c>
      <c r="H12192" s="5">
        <f t="shared" si="380"/>
        <v>14.461935545509572</v>
      </c>
      <c r="I12192" s="5">
        <f t="shared" si="381"/>
        <v>30.423081285639242</v>
      </c>
    </row>
    <row r="12193" spans="1:9" ht="25" customHeight="1">
      <c r="A12193" s="1"/>
      <c r="B12193" s="1">
        <v>508</v>
      </c>
      <c r="C12193" s="13" t="s">
        <v>47</v>
      </c>
      <c r="D12193" s="4">
        <v>45016</v>
      </c>
      <c r="E12193" s="4">
        <v>45037</v>
      </c>
      <c r="F12193" s="5">
        <v>7.4226951952720999</v>
      </c>
      <c r="G12193" s="5">
        <f>'PG facts'!F36</f>
        <v>9</v>
      </c>
      <c r="H12193" s="5">
        <f t="shared" si="380"/>
        <v>55.09640396191552</v>
      </c>
      <c r="I12193" s="5">
        <f t="shared" si="381"/>
        <v>66.804256757448897</v>
      </c>
    </row>
    <row r="12194" spans="1:9" ht="25" customHeight="1">
      <c r="A12194" s="1"/>
      <c r="B12194" s="1">
        <v>508</v>
      </c>
      <c r="C12194" s="13" t="s">
        <v>47</v>
      </c>
      <c r="D12194" s="4">
        <v>45107</v>
      </c>
      <c r="E12194" s="4">
        <v>45135</v>
      </c>
      <c r="F12194" s="5">
        <v>8.3743642737017066</v>
      </c>
      <c r="G12194" s="5">
        <f>'PG facts'!F43</f>
        <v>5</v>
      </c>
      <c r="H12194" s="5">
        <f t="shared" si="380"/>
        <v>70.129976988651507</v>
      </c>
      <c r="I12194" s="5">
        <f t="shared" si="381"/>
        <v>41.871821368508535</v>
      </c>
    </row>
    <row r="12195" spans="1:9" ht="25" customHeight="1">
      <c r="A12195" s="1"/>
      <c r="B12195" s="1">
        <v>508</v>
      </c>
      <c r="C12195" s="13" t="s">
        <v>47</v>
      </c>
      <c r="D12195" s="4">
        <v>45199</v>
      </c>
      <c r="E12195" s="4">
        <v>45217</v>
      </c>
      <c r="F12195" s="5">
        <v>7.2648038453100305</v>
      </c>
      <c r="G12195" s="5">
        <f>'PG facts'!F50</f>
        <v>10</v>
      </c>
      <c r="H12195" s="5">
        <f t="shared" si="380"/>
        <v>52.777374910831405</v>
      </c>
      <c r="I12195" s="5">
        <f t="shared" si="381"/>
        <v>72.648038453100298</v>
      </c>
    </row>
    <row r="12196" spans="1:9" ht="25" customHeight="1">
      <c r="A12196" s="1"/>
      <c r="B12196" s="1">
        <v>508</v>
      </c>
      <c r="C12196" s="13" t="s">
        <v>47</v>
      </c>
      <c r="D12196" s="4">
        <v>45291</v>
      </c>
      <c r="E12196" s="4">
        <v>45314</v>
      </c>
      <c r="F12196" s="5">
        <v>9.9248015735047268</v>
      </c>
      <c r="G12196" s="5">
        <f>'PG facts'!F57</f>
        <v>2</v>
      </c>
      <c r="H12196" s="5">
        <f t="shared" si="380"/>
        <v>98.501686273441905</v>
      </c>
      <c r="I12196" s="5">
        <f t="shared" si="381"/>
        <v>19.849603147009454</v>
      </c>
    </row>
    <row r="12197" spans="1:9" ht="25" customHeight="1">
      <c r="A12197" s="1"/>
      <c r="B12197" s="1">
        <v>508</v>
      </c>
      <c r="C12197" s="13" t="s">
        <v>47</v>
      </c>
      <c r="D12197" s="4">
        <v>45382</v>
      </c>
      <c r="E12197" s="4">
        <v>45401</v>
      </c>
      <c r="F12197" s="5">
        <v>2.2273073989321102</v>
      </c>
      <c r="G12197" s="5">
        <f>'PG facts'!F64</f>
        <v>2</v>
      </c>
      <c r="H12197" s="5">
        <f t="shared" si="380"/>
        <v>4.9608982493377223</v>
      </c>
      <c r="I12197" s="5">
        <f t="shared" si="381"/>
        <v>4.4546147978642203</v>
      </c>
    </row>
    <row r="12198" spans="1:9" ht="25" customHeight="1">
      <c r="A12198" s="1"/>
      <c r="B12198" s="1">
        <v>508</v>
      </c>
      <c r="C12198" s="13" t="s">
        <v>47</v>
      </c>
      <c r="D12198" s="4">
        <v>45473</v>
      </c>
      <c r="E12198" s="4">
        <v>45503</v>
      </c>
      <c r="F12198" s="5">
        <v>0.79927457652468892</v>
      </c>
      <c r="G12198" s="5">
        <f>'PG facts'!F71</f>
        <v>4</v>
      </c>
      <c r="H12198" s="5">
        <f t="shared" si="380"/>
        <v>0.63883984867872079</v>
      </c>
      <c r="I12198" s="5">
        <f t="shared" si="381"/>
        <v>3.1970983060987557</v>
      </c>
    </row>
    <row r="12199" spans="1:9" ht="25" customHeight="1">
      <c r="A12199" s="1"/>
      <c r="B12199" s="1">
        <v>508</v>
      </c>
      <c r="C12199" s="13" t="s">
        <v>47</v>
      </c>
      <c r="D12199" s="4">
        <v>45565</v>
      </c>
      <c r="E12199" s="4">
        <v>45583</v>
      </c>
      <c r="F12199" s="5">
        <v>5.5874231845522981</v>
      </c>
      <c r="G12199" s="5">
        <f>'PG facts'!F78</f>
        <v>4</v>
      </c>
      <c r="H12199" s="5">
        <f t="shared" si="380"/>
        <v>31.219297843272546</v>
      </c>
      <c r="I12199" s="5">
        <f t="shared" si="381"/>
        <v>22.349692738209193</v>
      </c>
    </row>
    <row r="12200" spans="1:9" ht="25" customHeight="1">
      <c r="A12200" s="1"/>
      <c r="B12200" s="1">
        <v>508</v>
      </c>
      <c r="C12200" s="13" t="s">
        <v>47</v>
      </c>
      <c r="D12200" s="4">
        <v>45657</v>
      </c>
      <c r="E12200" s="4">
        <v>45679</v>
      </c>
      <c r="F12200" s="5">
        <v>3.121328778759791</v>
      </c>
      <c r="G12200" s="5">
        <f>'PG facts'!F85</f>
        <v>3</v>
      </c>
      <c r="H12200" s="5">
        <f t="shared" si="380"/>
        <v>9.7426933451140876</v>
      </c>
      <c r="I12200" s="5">
        <f t="shared" si="381"/>
        <v>9.3639863362793729</v>
      </c>
    </row>
    <row r="12201" spans="1:9" ht="25" customHeight="1">
      <c r="A12201" s="1"/>
      <c r="B12201" s="1">
        <v>508</v>
      </c>
      <c r="C12201" s="13" t="s">
        <v>47</v>
      </c>
      <c r="D12201" s="4">
        <v>45747</v>
      </c>
      <c r="E12201" s="4">
        <v>45771</v>
      </c>
      <c r="F12201" s="5">
        <v>8.0211908670347665</v>
      </c>
      <c r="G12201" s="5">
        <f>'PG facts'!F92</f>
        <v>4</v>
      </c>
      <c r="H12201" s="5">
        <f t="shared" si="380"/>
        <v>64.339502925401945</v>
      </c>
      <c r="I12201" s="5">
        <f t="shared" si="381"/>
        <v>32.084763468139066</v>
      </c>
    </row>
    <row r="12202" spans="1:9" ht="25" customHeight="1">
      <c r="A12202" s="1"/>
      <c r="B12202" s="1">
        <v>508</v>
      </c>
      <c r="C12202" s="13" t="s">
        <v>47</v>
      </c>
      <c r="D12202" s="4">
        <v>45838</v>
      </c>
      <c r="E12202" s="4">
        <v>45867</v>
      </c>
      <c r="F12202" s="5">
        <v>9.2666957255603819</v>
      </c>
      <c r="G12202" s="5">
        <f>'PG facts'!F99</f>
        <v>2</v>
      </c>
      <c r="H12202" s="5">
        <f t="shared" si="380"/>
        <v>85.871649670119055</v>
      </c>
      <c r="I12202" s="5">
        <f t="shared" si="381"/>
        <v>18.533391451120764</v>
      </c>
    </row>
    <row r="12203" spans="1:9" ht="25" customHeight="1">
      <c r="A12203" s="1"/>
      <c r="B12203" s="1">
        <v>508</v>
      </c>
      <c r="C12203" s="13" t="s">
        <v>47</v>
      </c>
      <c r="D12203" s="4">
        <v>45930</v>
      </c>
      <c r="E12203" s="4">
        <v>45954</v>
      </c>
      <c r="F12203" s="5">
        <v>6.4839354424026885</v>
      </c>
      <c r="G12203" s="5">
        <f>'PG facts'!F106</f>
        <v>1</v>
      </c>
      <c r="H12203" s="5">
        <f t="shared" si="380"/>
        <v>42.041418821245749</v>
      </c>
      <c r="I12203" s="5">
        <f t="shared" si="381"/>
        <v>6.4839354424026885</v>
      </c>
    </row>
    <row r="12204" spans="1:9" ht="25" customHeight="1">
      <c r="A12204" s="1"/>
      <c r="B12204" s="1">
        <v>508</v>
      </c>
      <c r="C12204" s="13" t="s">
        <v>47</v>
      </c>
      <c r="D12204" s="4">
        <v>46022</v>
      </c>
      <c r="E12204" s="4">
        <v>46045</v>
      </c>
      <c r="F12204" s="5">
        <v>5.8582795849691616</v>
      </c>
      <c r="G12204" s="5">
        <f>'PG facts'!F113</f>
        <v>3</v>
      </c>
      <c r="H12204" s="5">
        <f t="shared" si="380"/>
        <v>34.319439695666453</v>
      </c>
      <c r="I12204" s="5">
        <f t="shared" si="381"/>
        <v>17.574838754907486</v>
      </c>
    </row>
    <row r="12205" spans="1:9" ht="25" customHeight="1">
      <c r="A12205" s="1"/>
      <c r="B12205" s="1">
        <v>508</v>
      </c>
      <c r="C12205" s="13" t="s">
        <v>47</v>
      </c>
      <c r="D12205" s="4">
        <v>46112</v>
      </c>
      <c r="E12205" s="4">
        <v>46136</v>
      </c>
      <c r="F12205" s="5">
        <v>2.4901568004420893</v>
      </c>
      <c r="G12205" s="5">
        <f>'PG facts'!F120</f>
        <v>2</v>
      </c>
      <c r="H12205" s="5">
        <f t="shared" si="380"/>
        <v>6.2008808907879835</v>
      </c>
      <c r="I12205" s="5">
        <f t="shared" si="381"/>
        <v>4.9803136008841786</v>
      </c>
    </row>
    <row r="12206" spans="1:9" ht="25" customHeight="1">
      <c r="A12206" s="1"/>
      <c r="B12206" s="1">
        <v>508</v>
      </c>
      <c r="C12206" s="13" t="s">
        <v>50</v>
      </c>
      <c r="D12206" s="4">
        <v>44742</v>
      </c>
      <c r="E12206" s="4">
        <v>44771</v>
      </c>
      <c r="F12206" s="5">
        <v>6.658436933295464</v>
      </c>
      <c r="G12206" s="5">
        <f>'PG facts'!F15</f>
        <v>9</v>
      </c>
      <c r="H12206" s="5">
        <f t="shared" si="380"/>
        <v>44.334782394673105</v>
      </c>
      <c r="I12206" s="5">
        <f t="shared" si="381"/>
        <v>59.925932399659175</v>
      </c>
    </row>
    <row r="12207" spans="1:9" ht="25" customHeight="1">
      <c r="A12207" s="1"/>
      <c r="B12207" s="1">
        <v>508</v>
      </c>
      <c r="C12207" s="13" t="s">
        <v>50</v>
      </c>
      <c r="D12207" s="4">
        <v>44834</v>
      </c>
      <c r="E12207" s="4">
        <v>44853</v>
      </c>
      <c r="F12207" s="5">
        <v>3.235995481738696</v>
      </c>
      <c r="G12207" s="5">
        <f>'PG facts'!F22</f>
        <v>8</v>
      </c>
      <c r="H12207" s="5">
        <f t="shared" si="380"/>
        <v>10.471666757833255</v>
      </c>
      <c r="I12207" s="5">
        <f t="shared" si="381"/>
        <v>25.887963853909568</v>
      </c>
    </row>
    <row r="12208" spans="1:9" ht="25" customHeight="1">
      <c r="A12208" s="1"/>
      <c r="B12208" s="1">
        <v>508</v>
      </c>
      <c r="C12208" s="13" t="s">
        <v>50</v>
      </c>
      <c r="D12208" s="4">
        <v>44926</v>
      </c>
      <c r="E12208" s="4">
        <v>44945</v>
      </c>
      <c r="F12208" s="5">
        <v>3.5533938473930382</v>
      </c>
      <c r="G12208" s="5">
        <f>'PG facts'!F29</f>
        <v>8</v>
      </c>
      <c r="H12208" s="5">
        <f t="shared" si="380"/>
        <v>12.626607834690699</v>
      </c>
      <c r="I12208" s="5">
        <f t="shared" si="381"/>
        <v>28.427150779144306</v>
      </c>
    </row>
    <row r="12209" spans="1:9" ht="25" customHeight="1">
      <c r="A12209" s="1"/>
      <c r="B12209" s="1">
        <v>508</v>
      </c>
      <c r="C12209" s="13" t="s">
        <v>50</v>
      </c>
      <c r="D12209" s="4">
        <v>45016</v>
      </c>
      <c r="E12209" s="4">
        <v>45037</v>
      </c>
      <c r="F12209" s="5">
        <v>3.8028851607049052</v>
      </c>
      <c r="G12209" s="5">
        <f>'PG facts'!F36</f>
        <v>9</v>
      </c>
      <c r="H12209" s="5">
        <f t="shared" si="380"/>
        <v>14.461935545509572</v>
      </c>
      <c r="I12209" s="5">
        <f t="shared" si="381"/>
        <v>34.225966446344145</v>
      </c>
    </row>
    <row r="12210" spans="1:9" ht="25" customHeight="1">
      <c r="A12210" s="1"/>
      <c r="B12210" s="1">
        <v>508</v>
      </c>
      <c r="C12210" s="13" t="s">
        <v>50</v>
      </c>
      <c r="D12210" s="4">
        <v>45107</v>
      </c>
      <c r="E12210" s="4">
        <v>45135</v>
      </c>
      <c r="F12210" s="5">
        <v>7.4226951952720999</v>
      </c>
      <c r="G12210" s="5">
        <f>'PG facts'!F43</f>
        <v>5</v>
      </c>
      <c r="H12210" s="5">
        <f t="shared" si="380"/>
        <v>55.09640396191552</v>
      </c>
      <c r="I12210" s="5">
        <f t="shared" si="381"/>
        <v>37.113475976360498</v>
      </c>
    </row>
    <row r="12211" spans="1:9" ht="25" customHeight="1">
      <c r="A12211" s="1"/>
      <c r="B12211" s="1">
        <v>508</v>
      </c>
      <c r="C12211" s="13" t="s">
        <v>50</v>
      </c>
      <c r="D12211" s="4">
        <v>45199</v>
      </c>
      <c r="E12211" s="4">
        <v>45217</v>
      </c>
      <c r="F12211" s="5">
        <v>8.3743642737017066</v>
      </c>
      <c r="G12211" s="5">
        <f>'PG facts'!F50</f>
        <v>10</v>
      </c>
      <c r="H12211" s="5">
        <f t="shared" si="380"/>
        <v>70.129976988651507</v>
      </c>
      <c r="I12211" s="5">
        <f t="shared" si="381"/>
        <v>83.743642737017069</v>
      </c>
    </row>
    <row r="12212" spans="1:9" ht="25" customHeight="1">
      <c r="A12212" s="1"/>
      <c r="B12212" s="1">
        <v>508</v>
      </c>
      <c r="C12212" s="13" t="s">
        <v>50</v>
      </c>
      <c r="D12212" s="4">
        <v>45291</v>
      </c>
      <c r="E12212" s="4">
        <v>45314</v>
      </c>
      <c r="F12212" s="5">
        <v>7.2648038453100305</v>
      </c>
      <c r="G12212" s="5">
        <f>'PG facts'!F57</f>
        <v>2</v>
      </c>
      <c r="H12212" s="5">
        <f t="shared" si="380"/>
        <v>52.777374910831405</v>
      </c>
      <c r="I12212" s="5">
        <f t="shared" si="381"/>
        <v>14.529607690620061</v>
      </c>
    </row>
    <row r="12213" spans="1:9" ht="25" customHeight="1">
      <c r="A12213" s="1"/>
      <c r="B12213" s="1">
        <v>508</v>
      </c>
      <c r="C12213" s="13" t="s">
        <v>50</v>
      </c>
      <c r="D12213" s="4">
        <v>45382</v>
      </c>
      <c r="E12213" s="4">
        <v>45401</v>
      </c>
      <c r="F12213" s="5">
        <v>9.9248015735047268</v>
      </c>
      <c r="G12213" s="5">
        <f>'PG facts'!F64</f>
        <v>2</v>
      </c>
      <c r="H12213" s="5">
        <f t="shared" si="380"/>
        <v>98.501686273441905</v>
      </c>
      <c r="I12213" s="5">
        <f t="shared" si="381"/>
        <v>19.849603147009454</v>
      </c>
    </row>
    <row r="12214" spans="1:9" ht="25" customHeight="1">
      <c r="A12214" s="1"/>
      <c r="B12214" s="1">
        <v>508</v>
      </c>
      <c r="C12214" s="13" t="s">
        <v>50</v>
      </c>
      <c r="D12214" s="4">
        <v>45473</v>
      </c>
      <c r="E12214" s="4">
        <v>45503</v>
      </c>
      <c r="F12214" s="5">
        <v>2.2273073989321102</v>
      </c>
      <c r="G12214" s="5">
        <f>'PG facts'!F71</f>
        <v>4</v>
      </c>
      <c r="H12214" s="5">
        <f t="shared" si="380"/>
        <v>4.9608982493377223</v>
      </c>
      <c r="I12214" s="5">
        <f t="shared" si="381"/>
        <v>8.9092295957284406</v>
      </c>
    </row>
    <row r="12215" spans="1:9" ht="25" customHeight="1">
      <c r="A12215" s="1"/>
      <c r="B12215" s="1">
        <v>508</v>
      </c>
      <c r="C12215" s="13" t="s">
        <v>50</v>
      </c>
      <c r="D12215" s="4">
        <v>45565</v>
      </c>
      <c r="E12215" s="4">
        <v>45583</v>
      </c>
      <c r="F12215" s="5">
        <v>0.79927457652468892</v>
      </c>
      <c r="G12215" s="5">
        <f>'PG facts'!F78</f>
        <v>4</v>
      </c>
      <c r="H12215" s="5">
        <f t="shared" si="380"/>
        <v>0.63883984867872079</v>
      </c>
      <c r="I12215" s="5">
        <f t="shared" si="381"/>
        <v>3.1970983060987557</v>
      </c>
    </row>
    <row r="12216" spans="1:9" ht="25" customHeight="1">
      <c r="A12216" s="1"/>
      <c r="B12216" s="1">
        <v>508</v>
      </c>
      <c r="C12216" s="13" t="s">
        <v>50</v>
      </c>
      <c r="D12216" s="4">
        <v>45657</v>
      </c>
      <c r="E12216" s="4">
        <v>45679</v>
      </c>
      <c r="F12216" s="5">
        <v>5.5874231845522981</v>
      </c>
      <c r="G12216" s="5">
        <f>'PG facts'!F85</f>
        <v>3</v>
      </c>
      <c r="H12216" s="5">
        <f t="shared" si="380"/>
        <v>31.219297843272546</v>
      </c>
      <c r="I12216" s="5">
        <f t="shared" si="381"/>
        <v>16.762269553656893</v>
      </c>
    </row>
    <row r="12217" spans="1:9" ht="25" customHeight="1">
      <c r="A12217" s="1"/>
      <c r="B12217" s="1">
        <v>508</v>
      </c>
      <c r="C12217" s="13" t="s">
        <v>50</v>
      </c>
      <c r="D12217" s="4">
        <v>45747</v>
      </c>
      <c r="E12217" s="4">
        <v>45771</v>
      </c>
      <c r="F12217" s="5">
        <v>3.121328778759791</v>
      </c>
      <c r="G12217" s="5">
        <f>'PG facts'!F92</f>
        <v>4</v>
      </c>
      <c r="H12217" s="5">
        <f t="shared" si="380"/>
        <v>9.7426933451140876</v>
      </c>
      <c r="I12217" s="5">
        <f t="shared" si="381"/>
        <v>12.485315115039164</v>
      </c>
    </row>
    <row r="12218" spans="1:9" ht="25" customHeight="1">
      <c r="A12218" s="1"/>
      <c r="B12218" s="1">
        <v>508</v>
      </c>
      <c r="C12218" s="13" t="s">
        <v>50</v>
      </c>
      <c r="D12218" s="4">
        <v>45838</v>
      </c>
      <c r="E12218" s="4">
        <v>45867</v>
      </c>
      <c r="F12218" s="5">
        <v>8.0211908670347665</v>
      </c>
      <c r="G12218" s="5">
        <f>'PG facts'!F99</f>
        <v>2</v>
      </c>
      <c r="H12218" s="5">
        <f t="shared" si="380"/>
        <v>64.339502925401945</v>
      </c>
      <c r="I12218" s="5">
        <f t="shared" si="381"/>
        <v>16.042381734069533</v>
      </c>
    </row>
    <row r="12219" spans="1:9" ht="25" customHeight="1">
      <c r="A12219" s="1"/>
      <c r="B12219" s="1">
        <v>508</v>
      </c>
      <c r="C12219" s="13" t="s">
        <v>50</v>
      </c>
      <c r="D12219" s="4">
        <v>45930</v>
      </c>
      <c r="E12219" s="4">
        <v>45954</v>
      </c>
      <c r="F12219" s="5">
        <v>9.2666957255603819</v>
      </c>
      <c r="G12219" s="5">
        <f>'PG facts'!F106</f>
        <v>1</v>
      </c>
      <c r="H12219" s="5">
        <f t="shared" si="380"/>
        <v>85.871649670119055</v>
      </c>
      <c r="I12219" s="5">
        <f t="shared" si="381"/>
        <v>9.2666957255603819</v>
      </c>
    </row>
    <row r="12220" spans="1:9" ht="25" customHeight="1">
      <c r="A12220" s="1"/>
      <c r="B12220" s="1">
        <v>508</v>
      </c>
      <c r="C12220" s="13" t="s">
        <v>50</v>
      </c>
      <c r="D12220" s="4">
        <v>46022</v>
      </c>
      <c r="E12220" s="4">
        <v>46045</v>
      </c>
      <c r="F12220" s="5">
        <v>6.4839354424026885</v>
      </c>
      <c r="G12220" s="5">
        <f>'PG facts'!F113</f>
        <v>3</v>
      </c>
      <c r="H12220" s="5">
        <f t="shared" si="380"/>
        <v>42.041418821245749</v>
      </c>
      <c r="I12220" s="5">
        <f t="shared" si="381"/>
        <v>19.451806327208065</v>
      </c>
    </row>
    <row r="12221" spans="1:9" ht="25" customHeight="1">
      <c r="A12221" s="1"/>
      <c r="B12221" s="1">
        <v>508</v>
      </c>
      <c r="C12221" s="13" t="s">
        <v>50</v>
      </c>
      <c r="D12221" s="4">
        <v>46112</v>
      </c>
      <c r="E12221" s="4">
        <v>46136</v>
      </c>
      <c r="F12221" s="5">
        <v>5.8582795849691616</v>
      </c>
      <c r="G12221" s="5">
        <f>'PG facts'!F120</f>
        <v>2</v>
      </c>
      <c r="H12221" s="5">
        <f t="shared" si="380"/>
        <v>34.319439695666453</v>
      </c>
      <c r="I12221" s="5">
        <f t="shared" si="381"/>
        <v>11.716559169938323</v>
      </c>
    </row>
    <row r="12222" spans="1:9" ht="25" customHeight="1">
      <c r="A12222" s="1"/>
      <c r="B12222" s="1"/>
      <c r="C12222" s="1"/>
      <c r="D12222" s="1"/>
      <c r="E12222" s="1"/>
      <c r="F12222" s="1"/>
      <c r="G12222" s="1"/>
      <c r="H12222" s="1"/>
      <c r="I12222" s="1"/>
    </row>
  </sheetData>
  <phoneticPr fontId="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530"/>
  <sheetViews>
    <sheetView showGridLines="0" workbookViewId="0">
      <pane ySplit="5" topLeftCell="A1322" activePane="bottomLeft" state="frozen"/>
      <selection pane="bottomLeft" activeCell="E1344" sqref="E1344"/>
    </sheetView>
  </sheetViews>
  <sheetFormatPr baseColWidth="10" defaultColWidth="8.83203125" defaultRowHeight="14"/>
  <cols>
    <col min="1" max="1" width="3" customWidth="1"/>
    <col min="2" max="2" width="14" customWidth="1"/>
    <col min="3" max="3" width="18" customWidth="1"/>
    <col min="4" max="4" width="17" customWidth="1"/>
    <col min="5" max="8" width="22" customWidth="1"/>
  </cols>
  <sheetData>
    <row r="1" spans="1:8" ht="25" customHeight="1">
      <c r="A1" s="1"/>
      <c r="B1" s="1"/>
      <c r="C1" s="1"/>
      <c r="D1" s="1"/>
      <c r="E1" s="1"/>
      <c r="F1" s="1"/>
      <c r="G1" s="1"/>
      <c r="H1" s="1"/>
    </row>
    <row r="2" spans="1:8" ht="25" customHeight="1">
      <c r="A2" s="1"/>
      <c r="B2" s="2" t="s">
        <v>206</v>
      </c>
      <c r="C2" s="1"/>
      <c r="D2" s="1"/>
      <c r="E2" s="1"/>
      <c r="F2" s="1"/>
      <c r="G2" s="1"/>
      <c r="H2" s="1"/>
    </row>
    <row r="3" spans="1:8" ht="25" customHeight="1">
      <c r="A3" s="1"/>
      <c r="B3" s="1" t="s">
        <v>207</v>
      </c>
      <c r="C3" s="1"/>
      <c r="D3" s="1"/>
      <c r="E3" s="1"/>
      <c r="F3" s="1"/>
      <c r="G3" s="1"/>
      <c r="H3" s="1"/>
    </row>
    <row r="4" spans="1:8" ht="25" customHeight="1">
      <c r="A4" s="1"/>
      <c r="B4" s="1"/>
      <c r="C4" s="1"/>
      <c r="D4" s="1"/>
      <c r="E4" s="1"/>
      <c r="F4" s="1"/>
      <c r="G4" s="1"/>
      <c r="H4" s="1"/>
    </row>
    <row r="5" spans="1:8" ht="46" customHeight="1">
      <c r="A5" s="1"/>
      <c r="B5" s="3" t="s">
        <v>59</v>
      </c>
      <c r="C5" s="3" t="s">
        <v>208</v>
      </c>
      <c r="D5" s="3" t="s">
        <v>209</v>
      </c>
      <c r="E5" s="3" t="s">
        <v>210</v>
      </c>
      <c r="F5" s="3" t="s">
        <v>211</v>
      </c>
      <c r="G5" s="3" t="s">
        <v>212</v>
      </c>
      <c r="H5" s="3" t="s">
        <v>213</v>
      </c>
    </row>
    <row r="6" spans="1:8" ht="25" customHeight="1">
      <c r="A6" s="1"/>
      <c r="B6" s="1">
        <v>1</v>
      </c>
      <c r="C6" s="6">
        <v>45383</v>
      </c>
      <c r="D6" s="1" t="s">
        <v>214</v>
      </c>
      <c r="E6" s="7"/>
      <c r="F6" s="7">
        <v>3332.3</v>
      </c>
      <c r="G6" s="7">
        <v>1.6699248855703692</v>
      </c>
      <c r="H6" s="7">
        <f t="shared" ref="H6:H69" si="0">IF(D6="Yes",E6,F6*(1+G6/100))</f>
        <v>3387.9469069618613</v>
      </c>
    </row>
    <row r="7" spans="1:8" ht="25" customHeight="1">
      <c r="A7" s="1"/>
      <c r="B7" s="1">
        <v>1</v>
      </c>
      <c r="C7" s="6">
        <v>45413</v>
      </c>
      <c r="D7" s="1" t="s">
        <v>214</v>
      </c>
      <c r="E7" s="7"/>
      <c r="F7" s="7">
        <v>3332.4</v>
      </c>
      <c r="G7" s="7">
        <v>1.6699248855703692</v>
      </c>
      <c r="H7" s="7">
        <f t="shared" si="0"/>
        <v>3388.048576886747</v>
      </c>
    </row>
    <row r="8" spans="1:8" ht="25" customHeight="1">
      <c r="A8" s="1"/>
      <c r="B8" s="1">
        <v>1</v>
      </c>
      <c r="C8" s="6">
        <v>45444</v>
      </c>
      <c r="D8" s="1" t="s">
        <v>214</v>
      </c>
      <c r="E8" s="7"/>
      <c r="F8" s="7">
        <v>3341.6</v>
      </c>
      <c r="G8" s="7">
        <v>1.6699248855703692</v>
      </c>
      <c r="H8" s="7">
        <f t="shared" si="0"/>
        <v>3397.4022099762192</v>
      </c>
    </row>
    <row r="9" spans="1:8" ht="25" customHeight="1">
      <c r="A9" s="1"/>
      <c r="B9" s="1">
        <v>2</v>
      </c>
      <c r="C9" s="6">
        <v>45383</v>
      </c>
      <c r="D9" s="1" t="s">
        <v>214</v>
      </c>
      <c r="E9" s="7"/>
      <c r="F9" s="7">
        <v>3332.3</v>
      </c>
      <c r="G9" s="7">
        <v>1.6699248855703692</v>
      </c>
      <c r="H9" s="7">
        <f t="shared" si="0"/>
        <v>3387.9469069618613</v>
      </c>
    </row>
    <row r="10" spans="1:8" ht="25" customHeight="1">
      <c r="A10" s="1"/>
      <c r="B10" s="1">
        <v>2</v>
      </c>
      <c r="C10" s="6">
        <v>45413</v>
      </c>
      <c r="D10" s="1" t="s">
        <v>214</v>
      </c>
      <c r="E10" s="7"/>
      <c r="F10" s="7">
        <v>3332.4</v>
      </c>
      <c r="G10" s="7">
        <v>1.6699248855703692</v>
      </c>
      <c r="H10" s="7">
        <f t="shared" si="0"/>
        <v>3388.048576886747</v>
      </c>
    </row>
    <row r="11" spans="1:8" ht="25" customHeight="1">
      <c r="A11" s="1"/>
      <c r="B11" s="1">
        <v>2</v>
      </c>
      <c r="C11" s="6">
        <v>45444</v>
      </c>
      <c r="D11" s="1" t="s">
        <v>214</v>
      </c>
      <c r="E11" s="7"/>
      <c r="F11" s="7">
        <v>3341.6</v>
      </c>
      <c r="G11" s="7">
        <v>1.6699248855703692</v>
      </c>
      <c r="H11" s="7">
        <f t="shared" si="0"/>
        <v>3397.4022099762192</v>
      </c>
    </row>
    <row r="12" spans="1:8" ht="25" customHeight="1">
      <c r="A12" s="1"/>
      <c r="B12" s="1">
        <v>3</v>
      </c>
      <c r="C12" s="6">
        <v>45383</v>
      </c>
      <c r="D12" s="1" t="s">
        <v>214</v>
      </c>
      <c r="E12" s="7"/>
      <c r="F12" s="7">
        <v>3332.3</v>
      </c>
      <c r="G12" s="7">
        <v>1.9054356683577172</v>
      </c>
      <c r="H12" s="7">
        <f t="shared" si="0"/>
        <v>3395.7948327766844</v>
      </c>
    </row>
    <row r="13" spans="1:8" ht="25" customHeight="1">
      <c r="A13" s="1"/>
      <c r="B13" s="1">
        <v>3</v>
      </c>
      <c r="C13" s="6">
        <v>45413</v>
      </c>
      <c r="D13" s="1" t="s">
        <v>214</v>
      </c>
      <c r="E13" s="7"/>
      <c r="F13" s="7">
        <v>3332.4</v>
      </c>
      <c r="G13" s="7">
        <v>1.9054356683577172</v>
      </c>
      <c r="H13" s="7">
        <f t="shared" si="0"/>
        <v>3395.8967382123528</v>
      </c>
    </row>
    <row r="14" spans="1:8" ht="25" customHeight="1">
      <c r="A14" s="1"/>
      <c r="B14" s="1">
        <v>3</v>
      </c>
      <c r="C14" s="6">
        <v>45444</v>
      </c>
      <c r="D14" s="1" t="s">
        <v>214</v>
      </c>
      <c r="E14" s="7"/>
      <c r="F14" s="7">
        <v>3341.6</v>
      </c>
      <c r="G14" s="7">
        <v>1.9054356683577172</v>
      </c>
      <c r="H14" s="7">
        <f t="shared" si="0"/>
        <v>3405.2720382938414</v>
      </c>
    </row>
    <row r="15" spans="1:8" ht="25" customHeight="1">
      <c r="A15" s="1"/>
      <c r="B15" s="1">
        <v>4</v>
      </c>
      <c r="C15" s="6">
        <v>45383</v>
      </c>
      <c r="D15" s="1" t="s">
        <v>215</v>
      </c>
      <c r="E15" s="7">
        <v>3391</v>
      </c>
      <c r="F15" s="7">
        <v>3332.3</v>
      </c>
      <c r="G15" s="7">
        <v>1.7816467624950298</v>
      </c>
      <c r="H15" s="7">
        <f t="shared" si="0"/>
        <v>3391</v>
      </c>
    </row>
    <row r="16" spans="1:8" ht="25" customHeight="1">
      <c r="A16" s="1"/>
      <c r="B16" s="1">
        <v>4</v>
      </c>
      <c r="C16" s="6">
        <v>45413</v>
      </c>
      <c r="D16" s="1" t="s">
        <v>214</v>
      </c>
      <c r="E16" s="7"/>
      <c r="F16" s="7">
        <v>3332.4</v>
      </c>
      <c r="G16" s="7">
        <v>1.7816467624950298</v>
      </c>
      <c r="H16" s="7">
        <f t="shared" si="0"/>
        <v>3391.7715967133845</v>
      </c>
    </row>
    <row r="17" spans="1:8" ht="25" customHeight="1">
      <c r="A17" s="1"/>
      <c r="B17" s="1">
        <v>4</v>
      </c>
      <c r="C17" s="6">
        <v>45444</v>
      </c>
      <c r="D17" s="1" t="s">
        <v>214</v>
      </c>
      <c r="E17" s="7"/>
      <c r="F17" s="7">
        <v>3341.6</v>
      </c>
      <c r="G17" s="7">
        <v>1.7816467624950298</v>
      </c>
      <c r="H17" s="7">
        <f t="shared" si="0"/>
        <v>3401.1355082155342</v>
      </c>
    </row>
    <row r="18" spans="1:8" ht="25" customHeight="1">
      <c r="A18" s="1"/>
      <c r="B18" s="1">
        <v>5</v>
      </c>
      <c r="C18" s="6">
        <v>45383</v>
      </c>
      <c r="D18" s="1" t="s">
        <v>215</v>
      </c>
      <c r="E18" s="7">
        <v>3375.7</v>
      </c>
      <c r="F18" s="7">
        <v>3332.3</v>
      </c>
      <c r="G18" s="7">
        <v>1.8076142102986026</v>
      </c>
      <c r="H18" s="7">
        <f t="shared" si="0"/>
        <v>3375.7</v>
      </c>
    </row>
    <row r="19" spans="1:8" ht="25" customHeight="1">
      <c r="A19" s="1"/>
      <c r="B19" s="1">
        <v>5</v>
      </c>
      <c r="C19" s="6">
        <v>45413</v>
      </c>
      <c r="D19" s="1" t="s">
        <v>215</v>
      </c>
      <c r="E19" s="7">
        <v>3386.5</v>
      </c>
      <c r="F19" s="7">
        <v>3332.4</v>
      </c>
      <c r="G19" s="7">
        <v>1.8076142102986026</v>
      </c>
      <c r="H19" s="7">
        <f t="shared" si="0"/>
        <v>3386.5</v>
      </c>
    </row>
    <row r="20" spans="1:8" ht="25" customHeight="1">
      <c r="A20" s="1"/>
      <c r="B20" s="1">
        <v>5</v>
      </c>
      <c r="C20" s="6">
        <v>45444</v>
      </c>
      <c r="D20" s="1" t="s">
        <v>214</v>
      </c>
      <c r="E20" s="7"/>
      <c r="F20" s="7">
        <v>3341.6</v>
      </c>
      <c r="G20" s="7">
        <v>1.8076142102986026</v>
      </c>
      <c r="H20" s="7">
        <f t="shared" si="0"/>
        <v>3402.0032364513381</v>
      </c>
    </row>
    <row r="21" spans="1:8" ht="25" customHeight="1">
      <c r="A21" s="1"/>
      <c r="B21" s="1">
        <v>6</v>
      </c>
      <c r="C21" s="6">
        <v>45383</v>
      </c>
      <c r="D21" s="1" t="s">
        <v>215</v>
      </c>
      <c r="E21" s="7">
        <v>3384.8</v>
      </c>
      <c r="F21" s="7">
        <v>3332.3</v>
      </c>
      <c r="G21" s="7">
        <v>1.7457094853091215</v>
      </c>
      <c r="H21" s="7">
        <f t="shared" si="0"/>
        <v>3384.8</v>
      </c>
    </row>
    <row r="22" spans="1:8" ht="25" customHeight="1">
      <c r="A22" s="1"/>
      <c r="B22" s="1">
        <v>6</v>
      </c>
      <c r="C22" s="6">
        <v>45413</v>
      </c>
      <c r="D22" s="1" t="s">
        <v>215</v>
      </c>
      <c r="E22" s="7">
        <v>3389.4</v>
      </c>
      <c r="F22" s="7">
        <v>3332.4</v>
      </c>
      <c r="G22" s="7">
        <v>1.7457094853091215</v>
      </c>
      <c r="H22" s="7">
        <f t="shared" si="0"/>
        <v>3389.4</v>
      </c>
    </row>
    <row r="23" spans="1:8" ht="25" customHeight="1">
      <c r="A23" s="1"/>
      <c r="B23" s="1">
        <v>6</v>
      </c>
      <c r="C23" s="6">
        <v>45444</v>
      </c>
      <c r="D23" s="1" t="s">
        <v>215</v>
      </c>
      <c r="E23" s="7">
        <v>3406.8</v>
      </c>
      <c r="F23" s="7">
        <v>3341.6</v>
      </c>
      <c r="G23" s="7">
        <v>1.7457094853091215</v>
      </c>
      <c r="H23" s="7">
        <f t="shared" si="0"/>
        <v>3406.8</v>
      </c>
    </row>
    <row r="24" spans="1:8" ht="25" customHeight="1">
      <c r="A24" s="1"/>
      <c r="B24" s="1">
        <v>7</v>
      </c>
      <c r="C24" s="6">
        <v>45383</v>
      </c>
      <c r="D24" s="1" t="s">
        <v>215</v>
      </c>
      <c r="E24" s="7">
        <v>3384.8</v>
      </c>
      <c r="F24" s="7">
        <v>3332.3</v>
      </c>
      <c r="G24" s="7">
        <v>1.7457094853091215</v>
      </c>
      <c r="H24" s="7">
        <f t="shared" si="0"/>
        <v>3384.8</v>
      </c>
    </row>
    <row r="25" spans="1:8" ht="25" customHeight="1">
      <c r="A25" s="1"/>
      <c r="B25" s="1">
        <v>7</v>
      </c>
      <c r="C25" s="6">
        <v>45413</v>
      </c>
      <c r="D25" s="1" t="s">
        <v>215</v>
      </c>
      <c r="E25" s="7">
        <v>3389.4</v>
      </c>
      <c r="F25" s="7">
        <v>3332.4</v>
      </c>
      <c r="G25" s="7">
        <v>1.7457094853091215</v>
      </c>
      <c r="H25" s="7">
        <f t="shared" si="0"/>
        <v>3389.4</v>
      </c>
    </row>
    <row r="26" spans="1:8" ht="25" customHeight="1">
      <c r="A26" s="1"/>
      <c r="B26" s="1">
        <v>7</v>
      </c>
      <c r="C26" s="6">
        <v>45444</v>
      </c>
      <c r="D26" s="1" t="s">
        <v>215</v>
      </c>
      <c r="E26" s="7">
        <v>3406.8</v>
      </c>
      <c r="F26" s="7">
        <v>3341.6</v>
      </c>
      <c r="G26" s="7">
        <v>1.7457094853091215</v>
      </c>
      <c r="H26" s="7">
        <f t="shared" si="0"/>
        <v>3406.8</v>
      </c>
    </row>
    <row r="27" spans="1:8" ht="25" customHeight="1">
      <c r="A27" s="1"/>
      <c r="B27" s="1">
        <v>8</v>
      </c>
      <c r="C27" s="6">
        <v>45383</v>
      </c>
      <c r="D27" s="1" t="s">
        <v>214</v>
      </c>
      <c r="E27" s="7"/>
      <c r="F27" s="7">
        <v>3332.3</v>
      </c>
      <c r="G27" s="7">
        <v>1.6699248855703692</v>
      </c>
      <c r="H27" s="7">
        <f t="shared" si="0"/>
        <v>3387.9469069618613</v>
      </c>
    </row>
    <row r="28" spans="1:8" ht="25" customHeight="1">
      <c r="A28" s="1"/>
      <c r="B28" s="1">
        <v>8</v>
      </c>
      <c r="C28" s="6">
        <v>45413</v>
      </c>
      <c r="D28" s="1" t="s">
        <v>214</v>
      </c>
      <c r="E28" s="7"/>
      <c r="F28" s="7">
        <v>3332.4</v>
      </c>
      <c r="G28" s="7">
        <v>1.6699248855703692</v>
      </c>
      <c r="H28" s="7">
        <f t="shared" si="0"/>
        <v>3388.048576886747</v>
      </c>
    </row>
    <row r="29" spans="1:8" ht="25" customHeight="1">
      <c r="A29" s="1"/>
      <c r="B29" s="1">
        <v>8</v>
      </c>
      <c r="C29" s="6">
        <v>45444</v>
      </c>
      <c r="D29" s="1" t="s">
        <v>214</v>
      </c>
      <c r="E29" s="7"/>
      <c r="F29" s="7">
        <v>3341.6</v>
      </c>
      <c r="G29" s="7">
        <v>1.6699248855703692</v>
      </c>
      <c r="H29" s="7">
        <f t="shared" si="0"/>
        <v>3397.4022099762192</v>
      </c>
    </row>
    <row r="30" spans="1:8" ht="25" customHeight="1">
      <c r="A30" s="1"/>
      <c r="B30" s="1">
        <v>9</v>
      </c>
      <c r="C30" s="6">
        <v>45383</v>
      </c>
      <c r="D30" s="1" t="s">
        <v>214</v>
      </c>
      <c r="E30" s="7"/>
      <c r="F30" s="7">
        <v>3332.3</v>
      </c>
      <c r="G30" s="7">
        <v>1.6699248855703692</v>
      </c>
      <c r="H30" s="7">
        <f t="shared" si="0"/>
        <v>3387.9469069618613</v>
      </c>
    </row>
    <row r="31" spans="1:8" ht="25" customHeight="1">
      <c r="A31" s="1"/>
      <c r="B31" s="1">
        <v>9</v>
      </c>
      <c r="C31" s="6">
        <v>45413</v>
      </c>
      <c r="D31" s="1" t="s">
        <v>214</v>
      </c>
      <c r="E31" s="7"/>
      <c r="F31" s="7">
        <v>3332.4</v>
      </c>
      <c r="G31" s="7">
        <v>1.6699248855703692</v>
      </c>
      <c r="H31" s="7">
        <f t="shared" si="0"/>
        <v>3388.048576886747</v>
      </c>
    </row>
    <row r="32" spans="1:8" ht="25" customHeight="1">
      <c r="A32" s="1"/>
      <c r="B32" s="1">
        <v>9</v>
      </c>
      <c r="C32" s="6">
        <v>45444</v>
      </c>
      <c r="D32" s="1" t="s">
        <v>214</v>
      </c>
      <c r="E32" s="7"/>
      <c r="F32" s="7">
        <v>3341.6</v>
      </c>
      <c r="G32" s="7">
        <v>1.6699248855703692</v>
      </c>
      <c r="H32" s="7">
        <f t="shared" si="0"/>
        <v>3397.4022099762192</v>
      </c>
    </row>
    <row r="33" spans="1:8" ht="25" customHeight="1">
      <c r="A33" s="1"/>
      <c r="B33" s="1">
        <v>10</v>
      </c>
      <c r="C33" s="6">
        <v>45383</v>
      </c>
      <c r="D33" s="1" t="s">
        <v>214</v>
      </c>
      <c r="E33" s="7"/>
      <c r="F33" s="7">
        <v>3332.3</v>
      </c>
      <c r="G33" s="7">
        <v>1.9054356683577172</v>
      </c>
      <c r="H33" s="7">
        <f t="shared" si="0"/>
        <v>3395.7948327766844</v>
      </c>
    </row>
    <row r="34" spans="1:8" ht="25" customHeight="1">
      <c r="A34" s="1"/>
      <c r="B34" s="1">
        <v>10</v>
      </c>
      <c r="C34" s="6">
        <v>45413</v>
      </c>
      <c r="D34" s="1" t="s">
        <v>214</v>
      </c>
      <c r="E34" s="7"/>
      <c r="F34" s="7">
        <v>3332.4</v>
      </c>
      <c r="G34" s="7">
        <v>1.9054356683577172</v>
      </c>
      <c r="H34" s="7">
        <f t="shared" si="0"/>
        <v>3395.8967382123528</v>
      </c>
    </row>
    <row r="35" spans="1:8" ht="25" customHeight="1">
      <c r="A35" s="1"/>
      <c r="B35" s="1">
        <v>10</v>
      </c>
      <c r="C35" s="6">
        <v>45444</v>
      </c>
      <c r="D35" s="1" t="s">
        <v>214</v>
      </c>
      <c r="E35" s="7"/>
      <c r="F35" s="7">
        <v>3341.6</v>
      </c>
      <c r="G35" s="7">
        <v>1.9054356683577172</v>
      </c>
      <c r="H35" s="7">
        <f t="shared" si="0"/>
        <v>3405.2720382938414</v>
      </c>
    </row>
    <row r="36" spans="1:8" ht="25" customHeight="1">
      <c r="A36" s="1"/>
      <c r="B36" s="1">
        <v>11</v>
      </c>
      <c r="C36" s="6">
        <v>45383</v>
      </c>
      <c r="D36" s="1" t="s">
        <v>215</v>
      </c>
      <c r="E36" s="7">
        <v>3391</v>
      </c>
      <c r="F36" s="7">
        <v>3332.3</v>
      </c>
      <c r="G36" s="7">
        <v>1.7816467624950298</v>
      </c>
      <c r="H36" s="7">
        <f t="shared" si="0"/>
        <v>3391</v>
      </c>
    </row>
    <row r="37" spans="1:8" ht="25" customHeight="1">
      <c r="A37" s="1"/>
      <c r="B37" s="1">
        <v>11</v>
      </c>
      <c r="C37" s="6">
        <v>45413</v>
      </c>
      <c r="D37" s="1" t="s">
        <v>214</v>
      </c>
      <c r="E37" s="7"/>
      <c r="F37" s="7">
        <v>3332.4</v>
      </c>
      <c r="G37" s="7">
        <v>1.7816467624950298</v>
      </c>
      <c r="H37" s="7">
        <f t="shared" si="0"/>
        <v>3391.7715967133845</v>
      </c>
    </row>
    <row r="38" spans="1:8" ht="25" customHeight="1">
      <c r="A38" s="1"/>
      <c r="B38" s="1">
        <v>11</v>
      </c>
      <c r="C38" s="6">
        <v>45444</v>
      </c>
      <c r="D38" s="1" t="s">
        <v>214</v>
      </c>
      <c r="E38" s="7"/>
      <c r="F38" s="7">
        <v>3341.6</v>
      </c>
      <c r="G38" s="7">
        <v>1.7816467624950298</v>
      </c>
      <c r="H38" s="7">
        <f t="shared" si="0"/>
        <v>3401.1355082155342</v>
      </c>
    </row>
    <row r="39" spans="1:8" ht="25" customHeight="1">
      <c r="A39" s="1"/>
      <c r="B39" s="1">
        <v>12</v>
      </c>
      <c r="C39" s="6">
        <v>45383</v>
      </c>
      <c r="D39" s="1" t="s">
        <v>215</v>
      </c>
      <c r="E39" s="7">
        <v>3375.7</v>
      </c>
      <c r="F39" s="7">
        <v>3332.3</v>
      </c>
      <c r="G39" s="7">
        <v>1.8076142102986026</v>
      </c>
      <c r="H39" s="7">
        <f t="shared" si="0"/>
        <v>3375.7</v>
      </c>
    </row>
    <row r="40" spans="1:8" ht="25" customHeight="1">
      <c r="A40" s="1"/>
      <c r="B40" s="1">
        <v>12</v>
      </c>
      <c r="C40" s="6">
        <v>45413</v>
      </c>
      <c r="D40" s="1" t="s">
        <v>215</v>
      </c>
      <c r="E40" s="7">
        <v>3386.5</v>
      </c>
      <c r="F40" s="7">
        <v>3332.4</v>
      </c>
      <c r="G40" s="7">
        <v>1.8076142102986026</v>
      </c>
      <c r="H40" s="7">
        <f t="shared" si="0"/>
        <v>3386.5</v>
      </c>
    </row>
    <row r="41" spans="1:8" ht="25" customHeight="1">
      <c r="A41" s="1"/>
      <c r="B41" s="1">
        <v>12</v>
      </c>
      <c r="C41" s="6">
        <v>45444</v>
      </c>
      <c r="D41" s="1" t="s">
        <v>214</v>
      </c>
      <c r="E41" s="7"/>
      <c r="F41" s="7">
        <v>3341.6</v>
      </c>
      <c r="G41" s="7">
        <v>1.8076142102986026</v>
      </c>
      <c r="H41" s="7">
        <f t="shared" si="0"/>
        <v>3402.0032364513381</v>
      </c>
    </row>
    <row r="42" spans="1:8" ht="25" customHeight="1">
      <c r="A42" s="1"/>
      <c r="B42" s="1">
        <v>13</v>
      </c>
      <c r="C42" s="6">
        <v>45383</v>
      </c>
      <c r="D42" s="1" t="s">
        <v>215</v>
      </c>
      <c r="E42" s="7">
        <v>3384.8</v>
      </c>
      <c r="F42" s="7">
        <v>3332.3</v>
      </c>
      <c r="G42" s="7">
        <v>1.7457094853091215</v>
      </c>
      <c r="H42" s="7">
        <f t="shared" si="0"/>
        <v>3384.8</v>
      </c>
    </row>
    <row r="43" spans="1:8" ht="25" customHeight="1">
      <c r="A43" s="1"/>
      <c r="B43" s="1">
        <v>13</v>
      </c>
      <c r="C43" s="6">
        <v>45413</v>
      </c>
      <c r="D43" s="1" t="s">
        <v>215</v>
      </c>
      <c r="E43" s="7">
        <v>3389.4</v>
      </c>
      <c r="F43" s="7">
        <v>3332.4</v>
      </c>
      <c r="G43" s="7">
        <v>1.7457094853091215</v>
      </c>
      <c r="H43" s="7">
        <f t="shared" si="0"/>
        <v>3389.4</v>
      </c>
    </row>
    <row r="44" spans="1:8" ht="25" customHeight="1">
      <c r="A44" s="1"/>
      <c r="B44" s="1">
        <v>13</v>
      </c>
      <c r="C44" s="6">
        <v>45444</v>
      </c>
      <c r="D44" s="1" t="s">
        <v>215</v>
      </c>
      <c r="E44" s="7">
        <v>3406.8</v>
      </c>
      <c r="F44" s="7">
        <v>3341.6</v>
      </c>
      <c r="G44" s="7">
        <v>1.7457094853091215</v>
      </c>
      <c r="H44" s="7">
        <f t="shared" si="0"/>
        <v>3406.8</v>
      </c>
    </row>
    <row r="45" spans="1:8" ht="25" customHeight="1">
      <c r="A45" s="1"/>
      <c r="B45" s="1">
        <v>14</v>
      </c>
      <c r="C45" s="6">
        <v>45383</v>
      </c>
      <c r="D45" s="1" t="s">
        <v>215</v>
      </c>
      <c r="E45" s="7">
        <v>3384.8</v>
      </c>
      <c r="F45" s="7">
        <v>3332.3</v>
      </c>
      <c r="G45" s="7">
        <v>1.7457094853091215</v>
      </c>
      <c r="H45" s="7">
        <f t="shared" si="0"/>
        <v>3384.8</v>
      </c>
    </row>
    <row r="46" spans="1:8" ht="25" customHeight="1">
      <c r="A46" s="1"/>
      <c r="B46" s="1">
        <v>14</v>
      </c>
      <c r="C46" s="6">
        <v>45413</v>
      </c>
      <c r="D46" s="1" t="s">
        <v>215</v>
      </c>
      <c r="E46" s="7">
        <v>3389.4</v>
      </c>
      <c r="F46" s="7">
        <v>3332.4</v>
      </c>
      <c r="G46" s="7">
        <v>1.7457094853091215</v>
      </c>
      <c r="H46" s="7">
        <f t="shared" si="0"/>
        <v>3389.4</v>
      </c>
    </row>
    <row r="47" spans="1:8" ht="25" customHeight="1">
      <c r="A47" s="1"/>
      <c r="B47" s="1">
        <v>14</v>
      </c>
      <c r="C47" s="6">
        <v>45444</v>
      </c>
      <c r="D47" s="1" t="s">
        <v>215</v>
      </c>
      <c r="E47" s="7">
        <v>3406.8</v>
      </c>
      <c r="F47" s="7">
        <v>3341.6</v>
      </c>
      <c r="G47" s="7">
        <v>1.7457094853091215</v>
      </c>
      <c r="H47" s="7">
        <f t="shared" si="0"/>
        <v>3406.8</v>
      </c>
    </row>
    <row r="48" spans="1:8" ht="25" customHeight="1">
      <c r="A48" s="1"/>
      <c r="B48" s="1">
        <v>15</v>
      </c>
      <c r="C48" s="6">
        <v>45383</v>
      </c>
      <c r="D48" s="1" t="s">
        <v>214</v>
      </c>
      <c r="E48" s="7"/>
      <c r="F48" s="7">
        <v>3332.3</v>
      </c>
      <c r="G48" s="7">
        <v>1.6699248855703692</v>
      </c>
      <c r="H48" s="7">
        <f t="shared" si="0"/>
        <v>3387.9469069618613</v>
      </c>
    </row>
    <row r="49" spans="1:8" ht="25" customHeight="1">
      <c r="A49" s="1"/>
      <c r="B49" s="1">
        <v>15</v>
      </c>
      <c r="C49" s="6">
        <v>45413</v>
      </c>
      <c r="D49" s="1" t="s">
        <v>214</v>
      </c>
      <c r="E49" s="7"/>
      <c r="F49" s="7">
        <v>3332.4</v>
      </c>
      <c r="G49" s="7">
        <v>1.6699248855703692</v>
      </c>
      <c r="H49" s="7">
        <f t="shared" si="0"/>
        <v>3388.048576886747</v>
      </c>
    </row>
    <row r="50" spans="1:8" ht="25" customHeight="1">
      <c r="A50" s="1"/>
      <c r="B50" s="1">
        <v>15</v>
      </c>
      <c r="C50" s="6">
        <v>45444</v>
      </c>
      <c r="D50" s="1" t="s">
        <v>214</v>
      </c>
      <c r="E50" s="7"/>
      <c r="F50" s="7">
        <v>3341.6</v>
      </c>
      <c r="G50" s="7">
        <v>1.6699248855703692</v>
      </c>
      <c r="H50" s="7">
        <f t="shared" si="0"/>
        <v>3397.4022099762192</v>
      </c>
    </row>
    <row r="51" spans="1:8" ht="25" customHeight="1">
      <c r="A51" s="1"/>
      <c r="B51" s="1">
        <v>16</v>
      </c>
      <c r="C51" s="6">
        <v>45383</v>
      </c>
      <c r="D51" s="1" t="s">
        <v>214</v>
      </c>
      <c r="E51" s="7"/>
      <c r="F51" s="7">
        <v>3332.3</v>
      </c>
      <c r="G51" s="7">
        <v>1.6699248855703692</v>
      </c>
      <c r="H51" s="7">
        <f t="shared" si="0"/>
        <v>3387.9469069618613</v>
      </c>
    </row>
    <row r="52" spans="1:8" ht="25" customHeight="1">
      <c r="A52" s="1"/>
      <c r="B52" s="1">
        <v>16</v>
      </c>
      <c r="C52" s="6">
        <v>45413</v>
      </c>
      <c r="D52" s="1" t="s">
        <v>214</v>
      </c>
      <c r="E52" s="7"/>
      <c r="F52" s="7">
        <v>3332.4</v>
      </c>
      <c r="G52" s="7">
        <v>1.6699248855703692</v>
      </c>
      <c r="H52" s="7">
        <f t="shared" si="0"/>
        <v>3388.048576886747</v>
      </c>
    </row>
    <row r="53" spans="1:8" ht="25" customHeight="1">
      <c r="A53" s="1"/>
      <c r="B53" s="1">
        <v>16</v>
      </c>
      <c r="C53" s="6">
        <v>45444</v>
      </c>
      <c r="D53" s="1" t="s">
        <v>214</v>
      </c>
      <c r="E53" s="7"/>
      <c r="F53" s="7">
        <v>3341.6</v>
      </c>
      <c r="G53" s="7">
        <v>1.6699248855703692</v>
      </c>
      <c r="H53" s="7">
        <f t="shared" si="0"/>
        <v>3397.4022099762192</v>
      </c>
    </row>
    <row r="54" spans="1:8" ht="25" customHeight="1">
      <c r="A54" s="1"/>
      <c r="B54" s="1">
        <v>17</v>
      </c>
      <c r="C54" s="6">
        <v>45383</v>
      </c>
      <c r="D54" s="1" t="s">
        <v>214</v>
      </c>
      <c r="E54" s="7"/>
      <c r="F54" s="7">
        <v>3332.3</v>
      </c>
      <c r="G54" s="7">
        <v>1.9054356683577172</v>
      </c>
      <c r="H54" s="7">
        <f t="shared" si="0"/>
        <v>3395.7948327766844</v>
      </c>
    </row>
    <row r="55" spans="1:8" ht="25" customHeight="1">
      <c r="A55" s="1"/>
      <c r="B55" s="1">
        <v>17</v>
      </c>
      <c r="C55" s="6">
        <v>45413</v>
      </c>
      <c r="D55" s="1" t="s">
        <v>214</v>
      </c>
      <c r="E55" s="7"/>
      <c r="F55" s="7">
        <v>3332.4</v>
      </c>
      <c r="G55" s="7">
        <v>1.9054356683577172</v>
      </c>
      <c r="H55" s="7">
        <f t="shared" si="0"/>
        <v>3395.8967382123528</v>
      </c>
    </row>
    <row r="56" spans="1:8" ht="25" customHeight="1">
      <c r="A56" s="1"/>
      <c r="B56" s="1">
        <v>17</v>
      </c>
      <c r="C56" s="6">
        <v>45444</v>
      </c>
      <c r="D56" s="1" t="s">
        <v>214</v>
      </c>
      <c r="E56" s="7"/>
      <c r="F56" s="7">
        <v>3341.6</v>
      </c>
      <c r="G56" s="7">
        <v>1.9054356683577172</v>
      </c>
      <c r="H56" s="7">
        <f t="shared" si="0"/>
        <v>3405.2720382938414</v>
      </c>
    </row>
    <row r="57" spans="1:8" ht="25" customHeight="1">
      <c r="A57" s="1"/>
      <c r="B57" s="1">
        <v>18</v>
      </c>
      <c r="C57" s="6">
        <v>45383</v>
      </c>
      <c r="D57" s="1" t="s">
        <v>215</v>
      </c>
      <c r="E57" s="7">
        <v>3391</v>
      </c>
      <c r="F57" s="7">
        <v>3332.3</v>
      </c>
      <c r="G57" s="7">
        <v>1.7816467624950298</v>
      </c>
      <c r="H57" s="7">
        <f t="shared" si="0"/>
        <v>3391</v>
      </c>
    </row>
    <row r="58" spans="1:8" ht="25" customHeight="1">
      <c r="A58" s="1"/>
      <c r="B58" s="1">
        <v>18</v>
      </c>
      <c r="C58" s="6">
        <v>45413</v>
      </c>
      <c r="D58" s="1" t="s">
        <v>214</v>
      </c>
      <c r="E58" s="7"/>
      <c r="F58" s="7">
        <v>3332.4</v>
      </c>
      <c r="G58" s="7">
        <v>1.7816467624950298</v>
      </c>
      <c r="H58" s="7">
        <f t="shared" si="0"/>
        <v>3391.7715967133845</v>
      </c>
    </row>
    <row r="59" spans="1:8" ht="25" customHeight="1">
      <c r="A59" s="1"/>
      <c r="B59" s="1">
        <v>18</v>
      </c>
      <c r="C59" s="6">
        <v>45444</v>
      </c>
      <c r="D59" s="1" t="s">
        <v>214</v>
      </c>
      <c r="E59" s="7"/>
      <c r="F59" s="7">
        <v>3341.6</v>
      </c>
      <c r="G59" s="7">
        <v>1.7816467624950298</v>
      </c>
      <c r="H59" s="7">
        <f t="shared" si="0"/>
        <v>3401.1355082155342</v>
      </c>
    </row>
    <row r="60" spans="1:8" ht="25" customHeight="1">
      <c r="A60" s="1"/>
      <c r="B60" s="1">
        <v>19</v>
      </c>
      <c r="C60" s="6">
        <v>45383</v>
      </c>
      <c r="D60" s="1" t="s">
        <v>215</v>
      </c>
      <c r="E60" s="7">
        <v>3375.7</v>
      </c>
      <c r="F60" s="7">
        <v>3332.3</v>
      </c>
      <c r="G60" s="7">
        <v>1.8076142102986026</v>
      </c>
      <c r="H60" s="7">
        <f t="shared" si="0"/>
        <v>3375.7</v>
      </c>
    </row>
    <row r="61" spans="1:8" ht="25" customHeight="1">
      <c r="A61" s="1"/>
      <c r="B61" s="1">
        <v>19</v>
      </c>
      <c r="C61" s="6">
        <v>45413</v>
      </c>
      <c r="D61" s="1" t="s">
        <v>215</v>
      </c>
      <c r="E61" s="7">
        <v>3386.5</v>
      </c>
      <c r="F61" s="7">
        <v>3332.4</v>
      </c>
      <c r="G61" s="7">
        <v>1.8076142102986026</v>
      </c>
      <c r="H61" s="7">
        <f t="shared" si="0"/>
        <v>3386.5</v>
      </c>
    </row>
    <row r="62" spans="1:8" ht="25" customHeight="1">
      <c r="A62" s="1"/>
      <c r="B62" s="1">
        <v>19</v>
      </c>
      <c r="C62" s="6">
        <v>45444</v>
      </c>
      <c r="D62" s="1" t="s">
        <v>214</v>
      </c>
      <c r="E62" s="7"/>
      <c r="F62" s="7">
        <v>3341.6</v>
      </c>
      <c r="G62" s="7">
        <v>1.8076142102986026</v>
      </c>
      <c r="H62" s="7">
        <f t="shared" si="0"/>
        <v>3402.0032364513381</v>
      </c>
    </row>
    <row r="63" spans="1:8" ht="25" customHeight="1">
      <c r="A63" s="1"/>
      <c r="B63" s="1">
        <v>20</v>
      </c>
      <c r="C63" s="6">
        <v>45383</v>
      </c>
      <c r="D63" s="1" t="s">
        <v>215</v>
      </c>
      <c r="E63" s="7">
        <v>3384.8</v>
      </c>
      <c r="F63" s="7">
        <v>3332.3</v>
      </c>
      <c r="G63" s="7">
        <v>1.7457094853091215</v>
      </c>
      <c r="H63" s="7">
        <f t="shared" si="0"/>
        <v>3384.8</v>
      </c>
    </row>
    <row r="64" spans="1:8" ht="25" customHeight="1">
      <c r="A64" s="1"/>
      <c r="B64" s="1">
        <v>20</v>
      </c>
      <c r="C64" s="6">
        <v>45413</v>
      </c>
      <c r="D64" s="1" t="s">
        <v>215</v>
      </c>
      <c r="E64" s="7">
        <v>3389.4</v>
      </c>
      <c r="F64" s="7">
        <v>3332.4</v>
      </c>
      <c r="G64" s="7">
        <v>1.7457094853091215</v>
      </c>
      <c r="H64" s="7">
        <f t="shared" si="0"/>
        <v>3389.4</v>
      </c>
    </row>
    <row r="65" spans="1:8" ht="25" customHeight="1">
      <c r="A65" s="1"/>
      <c r="B65" s="1">
        <v>20</v>
      </c>
      <c r="C65" s="6">
        <v>45444</v>
      </c>
      <c r="D65" s="1" t="s">
        <v>215</v>
      </c>
      <c r="E65" s="7">
        <v>3406.8</v>
      </c>
      <c r="F65" s="7">
        <v>3341.6</v>
      </c>
      <c r="G65" s="7">
        <v>1.7457094853091215</v>
      </c>
      <c r="H65" s="7">
        <f t="shared" si="0"/>
        <v>3406.8</v>
      </c>
    </row>
    <row r="66" spans="1:8" ht="25" customHeight="1">
      <c r="A66" s="1"/>
      <c r="B66" s="1">
        <v>21</v>
      </c>
      <c r="C66" s="6">
        <v>45383</v>
      </c>
      <c r="D66" s="1" t="s">
        <v>215</v>
      </c>
      <c r="E66" s="7">
        <v>3384.8</v>
      </c>
      <c r="F66" s="7">
        <v>3332.3</v>
      </c>
      <c r="G66" s="7">
        <v>1.7457094853091215</v>
      </c>
      <c r="H66" s="7">
        <f t="shared" si="0"/>
        <v>3384.8</v>
      </c>
    </row>
    <row r="67" spans="1:8" ht="25" customHeight="1">
      <c r="A67" s="1"/>
      <c r="B67" s="1">
        <v>21</v>
      </c>
      <c r="C67" s="6">
        <v>45413</v>
      </c>
      <c r="D67" s="1" t="s">
        <v>215</v>
      </c>
      <c r="E67" s="7">
        <v>3389.4</v>
      </c>
      <c r="F67" s="7">
        <v>3332.4</v>
      </c>
      <c r="G67" s="7">
        <v>1.7457094853091215</v>
      </c>
      <c r="H67" s="7">
        <f t="shared" si="0"/>
        <v>3389.4</v>
      </c>
    </row>
    <row r="68" spans="1:8" ht="25" customHeight="1">
      <c r="A68" s="1"/>
      <c r="B68" s="1">
        <v>21</v>
      </c>
      <c r="C68" s="6">
        <v>45444</v>
      </c>
      <c r="D68" s="1" t="s">
        <v>215</v>
      </c>
      <c r="E68" s="7">
        <v>3406.8</v>
      </c>
      <c r="F68" s="7">
        <v>3341.6</v>
      </c>
      <c r="G68" s="7">
        <v>1.7457094853091215</v>
      </c>
      <c r="H68" s="7">
        <f t="shared" si="0"/>
        <v>3406.8</v>
      </c>
    </row>
    <row r="69" spans="1:8" ht="25" customHeight="1">
      <c r="A69" s="1"/>
      <c r="B69" s="1">
        <v>22</v>
      </c>
      <c r="C69" s="6">
        <v>45383</v>
      </c>
      <c r="D69" s="1" t="s">
        <v>214</v>
      </c>
      <c r="E69" s="7"/>
      <c r="F69" s="7">
        <v>3332.3</v>
      </c>
      <c r="G69" s="7">
        <v>1.6699248855703692</v>
      </c>
      <c r="H69" s="7">
        <f t="shared" si="0"/>
        <v>3387.9469069618613</v>
      </c>
    </row>
    <row r="70" spans="1:8" ht="25" customHeight="1">
      <c r="A70" s="1"/>
      <c r="B70" s="1">
        <v>22</v>
      </c>
      <c r="C70" s="6">
        <v>45413</v>
      </c>
      <c r="D70" s="1" t="s">
        <v>214</v>
      </c>
      <c r="E70" s="7"/>
      <c r="F70" s="7">
        <v>3332.4</v>
      </c>
      <c r="G70" s="7">
        <v>1.6699248855703692</v>
      </c>
      <c r="H70" s="7">
        <f t="shared" ref="H70:H133" si="1">IF(D70="Yes",E70,F70*(1+G70/100))</f>
        <v>3388.048576886747</v>
      </c>
    </row>
    <row r="71" spans="1:8" ht="25" customHeight="1">
      <c r="A71" s="1"/>
      <c r="B71" s="1">
        <v>22</v>
      </c>
      <c r="C71" s="6">
        <v>45444</v>
      </c>
      <c r="D71" s="1" t="s">
        <v>214</v>
      </c>
      <c r="E71" s="7"/>
      <c r="F71" s="7">
        <v>3341.6</v>
      </c>
      <c r="G71" s="7">
        <v>1.6699248855703692</v>
      </c>
      <c r="H71" s="7">
        <f t="shared" si="1"/>
        <v>3397.4022099762192</v>
      </c>
    </row>
    <row r="72" spans="1:8" ht="25" customHeight="1">
      <c r="A72" s="1"/>
      <c r="B72" s="1">
        <v>23</v>
      </c>
      <c r="C72" s="6">
        <v>45383</v>
      </c>
      <c r="D72" s="1" t="s">
        <v>214</v>
      </c>
      <c r="E72" s="7"/>
      <c r="F72" s="7">
        <v>3332.3</v>
      </c>
      <c r="G72" s="7">
        <v>1.6699248855703692</v>
      </c>
      <c r="H72" s="7">
        <f t="shared" si="1"/>
        <v>3387.9469069618613</v>
      </c>
    </row>
    <row r="73" spans="1:8" ht="25" customHeight="1">
      <c r="A73" s="1"/>
      <c r="B73" s="1">
        <v>23</v>
      </c>
      <c r="C73" s="6">
        <v>45413</v>
      </c>
      <c r="D73" s="1" t="s">
        <v>214</v>
      </c>
      <c r="E73" s="7"/>
      <c r="F73" s="7">
        <v>3332.4</v>
      </c>
      <c r="G73" s="7">
        <v>1.6699248855703692</v>
      </c>
      <c r="H73" s="7">
        <f t="shared" si="1"/>
        <v>3388.048576886747</v>
      </c>
    </row>
    <row r="74" spans="1:8" ht="25" customHeight="1">
      <c r="A74" s="1"/>
      <c r="B74" s="1">
        <v>23</v>
      </c>
      <c r="C74" s="6">
        <v>45444</v>
      </c>
      <c r="D74" s="1" t="s">
        <v>214</v>
      </c>
      <c r="E74" s="7"/>
      <c r="F74" s="7">
        <v>3341.6</v>
      </c>
      <c r="G74" s="7">
        <v>1.6699248855703692</v>
      </c>
      <c r="H74" s="7">
        <f t="shared" si="1"/>
        <v>3397.4022099762192</v>
      </c>
    </row>
    <row r="75" spans="1:8" ht="25" customHeight="1">
      <c r="A75" s="1"/>
      <c r="B75" s="1">
        <v>24</v>
      </c>
      <c r="C75" s="6">
        <v>45383</v>
      </c>
      <c r="D75" s="1" t="s">
        <v>214</v>
      </c>
      <c r="E75" s="7"/>
      <c r="F75" s="7">
        <v>3332.3</v>
      </c>
      <c r="G75" s="7">
        <v>1.9054356683577172</v>
      </c>
      <c r="H75" s="7">
        <f t="shared" si="1"/>
        <v>3395.7948327766844</v>
      </c>
    </row>
    <row r="76" spans="1:8" ht="25" customHeight="1">
      <c r="A76" s="1"/>
      <c r="B76" s="1">
        <v>24</v>
      </c>
      <c r="C76" s="6">
        <v>45413</v>
      </c>
      <c r="D76" s="1" t="s">
        <v>214</v>
      </c>
      <c r="E76" s="7"/>
      <c r="F76" s="7">
        <v>3332.4</v>
      </c>
      <c r="G76" s="7">
        <v>1.9054356683577172</v>
      </c>
      <c r="H76" s="7">
        <f t="shared" si="1"/>
        <v>3395.8967382123528</v>
      </c>
    </row>
    <row r="77" spans="1:8" ht="25" customHeight="1">
      <c r="A77" s="1"/>
      <c r="B77" s="1">
        <v>24</v>
      </c>
      <c r="C77" s="6">
        <v>45444</v>
      </c>
      <c r="D77" s="1" t="s">
        <v>214</v>
      </c>
      <c r="E77" s="7"/>
      <c r="F77" s="7">
        <v>3341.6</v>
      </c>
      <c r="G77" s="7">
        <v>1.9054356683577172</v>
      </c>
      <c r="H77" s="7">
        <f t="shared" si="1"/>
        <v>3405.2720382938414</v>
      </c>
    </row>
    <row r="78" spans="1:8" ht="25" customHeight="1">
      <c r="A78" s="1"/>
      <c r="B78" s="1">
        <v>25</v>
      </c>
      <c r="C78" s="6">
        <v>45383</v>
      </c>
      <c r="D78" s="1" t="s">
        <v>215</v>
      </c>
      <c r="E78" s="7">
        <v>3391</v>
      </c>
      <c r="F78" s="7">
        <v>3332.3</v>
      </c>
      <c r="G78" s="7">
        <v>1.7816467624950298</v>
      </c>
      <c r="H78" s="7">
        <f t="shared" si="1"/>
        <v>3391</v>
      </c>
    </row>
    <row r="79" spans="1:8" ht="25" customHeight="1">
      <c r="A79" s="1"/>
      <c r="B79" s="1">
        <v>25</v>
      </c>
      <c r="C79" s="6">
        <v>45413</v>
      </c>
      <c r="D79" s="1" t="s">
        <v>214</v>
      </c>
      <c r="E79" s="7"/>
      <c r="F79" s="7">
        <v>3332.4</v>
      </c>
      <c r="G79" s="7">
        <v>1.7816467624950298</v>
      </c>
      <c r="H79" s="7">
        <f t="shared" si="1"/>
        <v>3391.7715967133845</v>
      </c>
    </row>
    <row r="80" spans="1:8" ht="25" customHeight="1">
      <c r="A80" s="1"/>
      <c r="B80" s="1">
        <v>25</v>
      </c>
      <c r="C80" s="6">
        <v>45444</v>
      </c>
      <c r="D80" s="1" t="s">
        <v>214</v>
      </c>
      <c r="E80" s="7"/>
      <c r="F80" s="7">
        <v>3341.6</v>
      </c>
      <c r="G80" s="7">
        <v>1.7816467624950298</v>
      </c>
      <c r="H80" s="7">
        <f t="shared" si="1"/>
        <v>3401.1355082155342</v>
      </c>
    </row>
    <row r="81" spans="1:8" ht="25" customHeight="1">
      <c r="A81" s="1"/>
      <c r="B81" s="1">
        <v>26</v>
      </c>
      <c r="C81" s="6">
        <v>45383</v>
      </c>
      <c r="D81" s="1" t="s">
        <v>215</v>
      </c>
      <c r="E81" s="7">
        <v>3375.7</v>
      </c>
      <c r="F81" s="7">
        <v>3332.3</v>
      </c>
      <c r="G81" s="7">
        <v>1.8076142102986026</v>
      </c>
      <c r="H81" s="7">
        <f t="shared" si="1"/>
        <v>3375.7</v>
      </c>
    </row>
    <row r="82" spans="1:8" ht="25" customHeight="1">
      <c r="A82" s="1"/>
      <c r="B82" s="1">
        <v>26</v>
      </c>
      <c r="C82" s="6">
        <v>45413</v>
      </c>
      <c r="D82" s="1" t="s">
        <v>215</v>
      </c>
      <c r="E82" s="7">
        <v>3386.5</v>
      </c>
      <c r="F82" s="7">
        <v>3332.4</v>
      </c>
      <c r="G82" s="7">
        <v>1.8076142102986026</v>
      </c>
      <c r="H82" s="7">
        <f t="shared" si="1"/>
        <v>3386.5</v>
      </c>
    </row>
    <row r="83" spans="1:8" ht="25" customHeight="1">
      <c r="A83" s="1"/>
      <c r="B83" s="1">
        <v>26</v>
      </c>
      <c r="C83" s="6">
        <v>45444</v>
      </c>
      <c r="D83" s="1" t="s">
        <v>214</v>
      </c>
      <c r="E83" s="7"/>
      <c r="F83" s="7">
        <v>3341.6</v>
      </c>
      <c r="G83" s="7">
        <v>1.8076142102986026</v>
      </c>
      <c r="H83" s="7">
        <f t="shared" si="1"/>
        <v>3402.0032364513381</v>
      </c>
    </row>
    <row r="84" spans="1:8" ht="25" customHeight="1">
      <c r="A84" s="1"/>
      <c r="B84" s="1">
        <v>27</v>
      </c>
      <c r="C84" s="6">
        <v>45383</v>
      </c>
      <c r="D84" s="1" t="s">
        <v>215</v>
      </c>
      <c r="E84" s="7">
        <v>3384.8</v>
      </c>
      <c r="F84" s="7">
        <v>3332.3</v>
      </c>
      <c r="G84" s="7">
        <v>1.7457094853091215</v>
      </c>
      <c r="H84" s="7">
        <f t="shared" si="1"/>
        <v>3384.8</v>
      </c>
    </row>
    <row r="85" spans="1:8" ht="25" customHeight="1">
      <c r="A85" s="1"/>
      <c r="B85" s="1">
        <v>27</v>
      </c>
      <c r="C85" s="6">
        <v>45413</v>
      </c>
      <c r="D85" s="1" t="s">
        <v>215</v>
      </c>
      <c r="E85" s="7">
        <v>3389.4</v>
      </c>
      <c r="F85" s="7">
        <v>3332.4</v>
      </c>
      <c r="G85" s="7">
        <v>1.7457094853091215</v>
      </c>
      <c r="H85" s="7">
        <f t="shared" si="1"/>
        <v>3389.4</v>
      </c>
    </row>
    <row r="86" spans="1:8" ht="25" customHeight="1">
      <c r="A86" s="1"/>
      <c r="B86" s="1">
        <v>27</v>
      </c>
      <c r="C86" s="6">
        <v>45444</v>
      </c>
      <c r="D86" s="1" t="s">
        <v>215</v>
      </c>
      <c r="E86" s="7">
        <v>3406.8</v>
      </c>
      <c r="F86" s="7">
        <v>3341.6</v>
      </c>
      <c r="G86" s="7">
        <v>1.7457094853091215</v>
      </c>
      <c r="H86" s="7">
        <f t="shared" si="1"/>
        <v>3406.8</v>
      </c>
    </row>
    <row r="87" spans="1:8" ht="25" customHeight="1">
      <c r="A87" s="1"/>
      <c r="B87" s="1">
        <v>28</v>
      </c>
      <c r="C87" s="6">
        <v>45383</v>
      </c>
      <c r="D87" s="1" t="s">
        <v>215</v>
      </c>
      <c r="E87" s="7">
        <v>3384.8</v>
      </c>
      <c r="F87" s="7">
        <v>3332.3</v>
      </c>
      <c r="G87" s="7">
        <v>1.7457094853091215</v>
      </c>
      <c r="H87" s="7">
        <f t="shared" si="1"/>
        <v>3384.8</v>
      </c>
    </row>
    <row r="88" spans="1:8" ht="25" customHeight="1">
      <c r="A88" s="1"/>
      <c r="B88" s="1">
        <v>28</v>
      </c>
      <c r="C88" s="6">
        <v>45413</v>
      </c>
      <c r="D88" s="1" t="s">
        <v>215</v>
      </c>
      <c r="E88" s="7">
        <v>3389.4</v>
      </c>
      <c r="F88" s="7">
        <v>3332.4</v>
      </c>
      <c r="G88" s="7">
        <v>1.7457094853091215</v>
      </c>
      <c r="H88" s="7">
        <f t="shared" si="1"/>
        <v>3389.4</v>
      </c>
    </row>
    <row r="89" spans="1:8" ht="25" customHeight="1">
      <c r="A89" s="1"/>
      <c r="B89" s="1">
        <v>28</v>
      </c>
      <c r="C89" s="6">
        <v>45444</v>
      </c>
      <c r="D89" s="1" t="s">
        <v>215</v>
      </c>
      <c r="E89" s="7">
        <v>3406.8</v>
      </c>
      <c r="F89" s="7">
        <v>3341.6</v>
      </c>
      <c r="G89" s="7">
        <v>1.7457094853091215</v>
      </c>
      <c r="H89" s="7">
        <f t="shared" si="1"/>
        <v>3406.8</v>
      </c>
    </row>
    <row r="90" spans="1:8" ht="25" customHeight="1">
      <c r="A90" s="1"/>
      <c r="B90" s="1">
        <v>29</v>
      </c>
      <c r="C90" s="6">
        <v>45383</v>
      </c>
      <c r="D90" s="1" t="s">
        <v>214</v>
      </c>
      <c r="E90" s="7"/>
      <c r="F90" s="7">
        <v>3332.3</v>
      </c>
      <c r="G90" s="7">
        <v>1.6699248855703692</v>
      </c>
      <c r="H90" s="7">
        <f t="shared" si="1"/>
        <v>3387.9469069618613</v>
      </c>
    </row>
    <row r="91" spans="1:8" ht="25" customHeight="1">
      <c r="A91" s="1"/>
      <c r="B91" s="1">
        <v>29</v>
      </c>
      <c r="C91" s="6">
        <v>45413</v>
      </c>
      <c r="D91" s="1" t="s">
        <v>214</v>
      </c>
      <c r="E91" s="7"/>
      <c r="F91" s="7">
        <v>3332.4</v>
      </c>
      <c r="G91" s="7">
        <v>1.6699248855703692</v>
      </c>
      <c r="H91" s="7">
        <f t="shared" si="1"/>
        <v>3388.048576886747</v>
      </c>
    </row>
    <row r="92" spans="1:8" ht="25" customHeight="1">
      <c r="A92" s="1"/>
      <c r="B92" s="1">
        <v>29</v>
      </c>
      <c r="C92" s="6">
        <v>45444</v>
      </c>
      <c r="D92" s="1" t="s">
        <v>214</v>
      </c>
      <c r="E92" s="7"/>
      <c r="F92" s="7">
        <v>3341.6</v>
      </c>
      <c r="G92" s="7">
        <v>1.6699248855703692</v>
      </c>
      <c r="H92" s="7">
        <f t="shared" si="1"/>
        <v>3397.4022099762192</v>
      </c>
    </row>
    <row r="93" spans="1:8" ht="25" customHeight="1">
      <c r="A93" s="1"/>
      <c r="B93" s="1">
        <v>30</v>
      </c>
      <c r="C93" s="6">
        <v>45383</v>
      </c>
      <c r="D93" s="1" t="s">
        <v>214</v>
      </c>
      <c r="E93" s="7"/>
      <c r="F93" s="7">
        <v>3332.3</v>
      </c>
      <c r="G93" s="7">
        <v>1.6699248855703692</v>
      </c>
      <c r="H93" s="7">
        <f t="shared" si="1"/>
        <v>3387.9469069618613</v>
      </c>
    </row>
    <row r="94" spans="1:8" ht="25" customHeight="1">
      <c r="A94" s="1"/>
      <c r="B94" s="1">
        <v>30</v>
      </c>
      <c r="C94" s="6">
        <v>45413</v>
      </c>
      <c r="D94" s="1" t="s">
        <v>214</v>
      </c>
      <c r="E94" s="7"/>
      <c r="F94" s="7">
        <v>3332.4</v>
      </c>
      <c r="G94" s="7">
        <v>1.6699248855703692</v>
      </c>
      <c r="H94" s="7">
        <f t="shared" si="1"/>
        <v>3388.048576886747</v>
      </c>
    </row>
    <row r="95" spans="1:8" ht="25" customHeight="1">
      <c r="A95" s="1"/>
      <c r="B95" s="1">
        <v>30</v>
      </c>
      <c r="C95" s="6">
        <v>45444</v>
      </c>
      <c r="D95" s="1" t="s">
        <v>214</v>
      </c>
      <c r="E95" s="7"/>
      <c r="F95" s="7">
        <v>3341.6</v>
      </c>
      <c r="G95" s="7">
        <v>1.6699248855703692</v>
      </c>
      <c r="H95" s="7">
        <f t="shared" si="1"/>
        <v>3397.4022099762192</v>
      </c>
    </row>
    <row r="96" spans="1:8" ht="25" customHeight="1">
      <c r="A96" s="1"/>
      <c r="B96" s="1">
        <v>31</v>
      </c>
      <c r="C96" s="6">
        <v>45383</v>
      </c>
      <c r="D96" s="1" t="s">
        <v>214</v>
      </c>
      <c r="E96" s="7"/>
      <c r="F96" s="7">
        <v>3332.3</v>
      </c>
      <c r="G96" s="7">
        <v>1.9054356683577172</v>
      </c>
      <c r="H96" s="7">
        <f t="shared" si="1"/>
        <v>3395.7948327766844</v>
      </c>
    </row>
    <row r="97" spans="1:8" ht="25" customHeight="1">
      <c r="A97" s="1"/>
      <c r="B97" s="1">
        <v>31</v>
      </c>
      <c r="C97" s="6">
        <v>45413</v>
      </c>
      <c r="D97" s="1" t="s">
        <v>214</v>
      </c>
      <c r="E97" s="7"/>
      <c r="F97" s="7">
        <v>3332.4</v>
      </c>
      <c r="G97" s="7">
        <v>1.9054356683577172</v>
      </c>
      <c r="H97" s="7">
        <f t="shared" si="1"/>
        <v>3395.8967382123528</v>
      </c>
    </row>
    <row r="98" spans="1:8" ht="25" customHeight="1">
      <c r="A98" s="1"/>
      <c r="B98" s="1">
        <v>31</v>
      </c>
      <c r="C98" s="6">
        <v>45444</v>
      </c>
      <c r="D98" s="1" t="s">
        <v>214</v>
      </c>
      <c r="E98" s="7"/>
      <c r="F98" s="7">
        <v>3341.6</v>
      </c>
      <c r="G98" s="7">
        <v>1.9054356683577172</v>
      </c>
      <c r="H98" s="7">
        <f t="shared" si="1"/>
        <v>3405.2720382938414</v>
      </c>
    </row>
    <row r="99" spans="1:8" ht="25" customHeight="1">
      <c r="A99" s="1"/>
      <c r="B99" s="1">
        <v>32</v>
      </c>
      <c r="C99" s="6">
        <v>45383</v>
      </c>
      <c r="D99" s="1" t="s">
        <v>215</v>
      </c>
      <c r="E99" s="7">
        <v>3391</v>
      </c>
      <c r="F99" s="7">
        <v>3332.3</v>
      </c>
      <c r="G99" s="7">
        <v>1.7816467624950298</v>
      </c>
      <c r="H99" s="7">
        <f t="shared" si="1"/>
        <v>3391</v>
      </c>
    </row>
    <row r="100" spans="1:8" ht="25" customHeight="1">
      <c r="A100" s="1"/>
      <c r="B100" s="1">
        <v>32</v>
      </c>
      <c r="C100" s="6">
        <v>45413</v>
      </c>
      <c r="D100" s="1" t="s">
        <v>214</v>
      </c>
      <c r="E100" s="7"/>
      <c r="F100" s="7">
        <v>3332.4</v>
      </c>
      <c r="G100" s="7">
        <v>1.7816467624950298</v>
      </c>
      <c r="H100" s="7">
        <f t="shared" si="1"/>
        <v>3391.7715967133845</v>
      </c>
    </row>
    <row r="101" spans="1:8" ht="25" customHeight="1">
      <c r="A101" s="1"/>
      <c r="B101" s="1">
        <v>32</v>
      </c>
      <c r="C101" s="6">
        <v>45444</v>
      </c>
      <c r="D101" s="1" t="s">
        <v>214</v>
      </c>
      <c r="E101" s="7"/>
      <c r="F101" s="7">
        <v>3341.6</v>
      </c>
      <c r="G101" s="7">
        <v>1.7816467624950298</v>
      </c>
      <c r="H101" s="7">
        <f t="shared" si="1"/>
        <v>3401.1355082155342</v>
      </c>
    </row>
    <row r="102" spans="1:8" ht="25" customHeight="1">
      <c r="A102" s="1"/>
      <c r="B102" s="1">
        <v>33</v>
      </c>
      <c r="C102" s="6">
        <v>45383</v>
      </c>
      <c r="D102" s="1" t="s">
        <v>215</v>
      </c>
      <c r="E102" s="7">
        <v>3375.7</v>
      </c>
      <c r="F102" s="7">
        <v>3332.3</v>
      </c>
      <c r="G102" s="7">
        <v>1.8076142102986026</v>
      </c>
      <c r="H102" s="7">
        <f t="shared" si="1"/>
        <v>3375.7</v>
      </c>
    </row>
    <row r="103" spans="1:8" ht="25" customHeight="1">
      <c r="A103" s="1"/>
      <c r="B103" s="1">
        <v>33</v>
      </c>
      <c r="C103" s="6">
        <v>45413</v>
      </c>
      <c r="D103" s="1" t="s">
        <v>215</v>
      </c>
      <c r="E103" s="7">
        <v>3386.5</v>
      </c>
      <c r="F103" s="7">
        <v>3332.4</v>
      </c>
      <c r="G103" s="7">
        <v>1.8076142102986026</v>
      </c>
      <c r="H103" s="7">
        <f t="shared" si="1"/>
        <v>3386.5</v>
      </c>
    </row>
    <row r="104" spans="1:8" ht="25" customHeight="1">
      <c r="A104" s="1"/>
      <c r="B104" s="1">
        <v>33</v>
      </c>
      <c r="C104" s="6">
        <v>45444</v>
      </c>
      <c r="D104" s="1" t="s">
        <v>214</v>
      </c>
      <c r="E104" s="7"/>
      <c r="F104" s="7">
        <v>3341.6</v>
      </c>
      <c r="G104" s="7">
        <v>1.8076142102986026</v>
      </c>
      <c r="H104" s="7">
        <f t="shared" si="1"/>
        <v>3402.0032364513381</v>
      </c>
    </row>
    <row r="105" spans="1:8" ht="25" customHeight="1">
      <c r="A105" s="1"/>
      <c r="B105" s="1">
        <v>34</v>
      </c>
      <c r="C105" s="6">
        <v>45383</v>
      </c>
      <c r="D105" s="1" t="s">
        <v>215</v>
      </c>
      <c r="E105" s="7">
        <v>3384.8</v>
      </c>
      <c r="F105" s="7">
        <v>3332.3</v>
      </c>
      <c r="G105" s="7">
        <v>1.7457094853091215</v>
      </c>
      <c r="H105" s="7">
        <f t="shared" si="1"/>
        <v>3384.8</v>
      </c>
    </row>
    <row r="106" spans="1:8" ht="25" customHeight="1">
      <c r="A106" s="1"/>
      <c r="B106" s="1">
        <v>34</v>
      </c>
      <c r="C106" s="6">
        <v>45413</v>
      </c>
      <c r="D106" s="1" t="s">
        <v>215</v>
      </c>
      <c r="E106" s="7">
        <v>3389.4</v>
      </c>
      <c r="F106" s="7">
        <v>3332.4</v>
      </c>
      <c r="G106" s="7">
        <v>1.7457094853091215</v>
      </c>
      <c r="H106" s="7">
        <f t="shared" si="1"/>
        <v>3389.4</v>
      </c>
    </row>
    <row r="107" spans="1:8" ht="25" customHeight="1">
      <c r="A107" s="1"/>
      <c r="B107" s="1">
        <v>34</v>
      </c>
      <c r="C107" s="6">
        <v>45444</v>
      </c>
      <c r="D107" s="1" t="s">
        <v>215</v>
      </c>
      <c r="E107" s="7">
        <v>3406.8</v>
      </c>
      <c r="F107" s="7">
        <v>3341.6</v>
      </c>
      <c r="G107" s="7">
        <v>1.7457094853091215</v>
      </c>
      <c r="H107" s="7">
        <f t="shared" si="1"/>
        <v>3406.8</v>
      </c>
    </row>
    <row r="108" spans="1:8" ht="25" customHeight="1">
      <c r="A108" s="1"/>
      <c r="B108" s="1">
        <v>35</v>
      </c>
      <c r="C108" s="6">
        <v>45383</v>
      </c>
      <c r="D108" s="1" t="s">
        <v>215</v>
      </c>
      <c r="E108" s="7">
        <v>3384.8</v>
      </c>
      <c r="F108" s="7">
        <v>3332.3</v>
      </c>
      <c r="G108" s="7">
        <v>1.7457094853091215</v>
      </c>
      <c r="H108" s="7">
        <f t="shared" si="1"/>
        <v>3384.8</v>
      </c>
    </row>
    <row r="109" spans="1:8" ht="25" customHeight="1">
      <c r="A109" s="1"/>
      <c r="B109" s="1">
        <v>35</v>
      </c>
      <c r="C109" s="6">
        <v>45413</v>
      </c>
      <c r="D109" s="1" t="s">
        <v>215</v>
      </c>
      <c r="E109" s="7">
        <v>3389.4</v>
      </c>
      <c r="F109" s="7">
        <v>3332.4</v>
      </c>
      <c r="G109" s="7">
        <v>1.7457094853091215</v>
      </c>
      <c r="H109" s="7">
        <f t="shared" si="1"/>
        <v>3389.4</v>
      </c>
    </row>
    <row r="110" spans="1:8" ht="25" customHeight="1">
      <c r="A110" s="1"/>
      <c r="B110" s="1">
        <v>35</v>
      </c>
      <c r="C110" s="6">
        <v>45444</v>
      </c>
      <c r="D110" s="1" t="s">
        <v>215</v>
      </c>
      <c r="E110" s="7">
        <v>3406.8</v>
      </c>
      <c r="F110" s="7">
        <v>3341.6</v>
      </c>
      <c r="G110" s="7">
        <v>1.7457094853091215</v>
      </c>
      <c r="H110" s="7">
        <f t="shared" si="1"/>
        <v>3406.8</v>
      </c>
    </row>
    <row r="111" spans="1:8" ht="25" customHeight="1">
      <c r="A111" s="1"/>
      <c r="B111" s="1">
        <v>36</v>
      </c>
      <c r="C111" s="6">
        <v>45383</v>
      </c>
      <c r="D111" s="1" t="s">
        <v>214</v>
      </c>
      <c r="E111" s="7"/>
      <c r="F111" s="7">
        <v>174.72399999999999</v>
      </c>
      <c r="G111" s="7">
        <v>3.5885589694658457</v>
      </c>
      <c r="H111" s="7">
        <f t="shared" si="1"/>
        <v>180.99407377380948</v>
      </c>
    </row>
    <row r="112" spans="1:8" ht="25" customHeight="1">
      <c r="A112" s="1"/>
      <c r="B112" s="1">
        <v>36</v>
      </c>
      <c r="C112" s="6">
        <v>45413</v>
      </c>
      <c r="D112" s="1" t="s">
        <v>214</v>
      </c>
      <c r="E112" s="7"/>
      <c r="F112" s="7">
        <v>176.48400000000001</v>
      </c>
      <c r="G112" s="7">
        <v>3.5885589694658457</v>
      </c>
      <c r="H112" s="7">
        <f t="shared" si="1"/>
        <v>182.81723241167211</v>
      </c>
    </row>
    <row r="113" spans="1:8" ht="25" customHeight="1">
      <c r="A113" s="1"/>
      <c r="B113" s="1">
        <v>36</v>
      </c>
      <c r="C113" s="6">
        <v>45444</v>
      </c>
      <c r="D113" s="1" t="s">
        <v>214</v>
      </c>
      <c r="E113" s="7"/>
      <c r="F113" s="7">
        <v>176.846</v>
      </c>
      <c r="G113" s="7">
        <v>3.5885589694658457</v>
      </c>
      <c r="H113" s="7">
        <f t="shared" si="1"/>
        <v>183.19222299514155</v>
      </c>
    </row>
    <row r="114" spans="1:8" ht="25" customHeight="1">
      <c r="A114" s="1"/>
      <c r="B114" s="1">
        <v>37</v>
      </c>
      <c r="C114" s="6">
        <v>45383</v>
      </c>
      <c r="D114" s="1" t="s">
        <v>214</v>
      </c>
      <c r="E114" s="7"/>
      <c r="F114" s="7">
        <v>174.72399999999999</v>
      </c>
      <c r="G114" s="7">
        <v>3.6372373558917057</v>
      </c>
      <c r="H114" s="7">
        <f t="shared" si="1"/>
        <v>181.07912659770821</v>
      </c>
    </row>
    <row r="115" spans="1:8" ht="25" customHeight="1">
      <c r="A115" s="1"/>
      <c r="B115" s="1">
        <v>37</v>
      </c>
      <c r="C115" s="6">
        <v>45413</v>
      </c>
      <c r="D115" s="1" t="s">
        <v>214</v>
      </c>
      <c r="E115" s="7"/>
      <c r="F115" s="7">
        <v>176.48400000000001</v>
      </c>
      <c r="G115" s="7">
        <v>3.6372373558917057</v>
      </c>
      <c r="H115" s="7">
        <f t="shared" si="1"/>
        <v>182.90314197517191</v>
      </c>
    </row>
    <row r="116" spans="1:8" ht="25" customHeight="1">
      <c r="A116" s="1"/>
      <c r="B116" s="1">
        <v>37</v>
      </c>
      <c r="C116" s="6">
        <v>45444</v>
      </c>
      <c r="D116" s="1" t="s">
        <v>214</v>
      </c>
      <c r="E116" s="7"/>
      <c r="F116" s="7">
        <v>176.846</v>
      </c>
      <c r="G116" s="7">
        <v>3.6372373558917057</v>
      </c>
      <c r="H116" s="7">
        <f t="shared" si="1"/>
        <v>183.27830877440024</v>
      </c>
    </row>
    <row r="117" spans="1:8" ht="25" customHeight="1">
      <c r="A117" s="1"/>
      <c r="B117" s="1">
        <v>38</v>
      </c>
      <c r="C117" s="6">
        <v>45383</v>
      </c>
      <c r="D117" s="1" t="s">
        <v>214</v>
      </c>
      <c r="E117" s="7"/>
      <c r="F117" s="7">
        <v>174.72399999999999</v>
      </c>
      <c r="G117" s="7">
        <v>3.6372373558917057</v>
      </c>
      <c r="H117" s="7">
        <f t="shared" si="1"/>
        <v>181.07912659770821</v>
      </c>
    </row>
    <row r="118" spans="1:8" ht="25" customHeight="1">
      <c r="A118" s="1"/>
      <c r="B118" s="1">
        <v>38</v>
      </c>
      <c r="C118" s="6">
        <v>45413</v>
      </c>
      <c r="D118" s="1" t="s">
        <v>214</v>
      </c>
      <c r="E118" s="7"/>
      <c r="F118" s="7">
        <v>176.48400000000001</v>
      </c>
      <c r="G118" s="7">
        <v>3.6372373558917057</v>
      </c>
      <c r="H118" s="7">
        <f t="shared" si="1"/>
        <v>182.90314197517191</v>
      </c>
    </row>
    <row r="119" spans="1:8" ht="25" customHeight="1">
      <c r="A119" s="1"/>
      <c r="B119" s="1">
        <v>38</v>
      </c>
      <c r="C119" s="6">
        <v>45444</v>
      </c>
      <c r="D119" s="1" t="s">
        <v>214</v>
      </c>
      <c r="E119" s="7"/>
      <c r="F119" s="7">
        <v>176.846</v>
      </c>
      <c r="G119" s="7">
        <v>3.6372373558917057</v>
      </c>
      <c r="H119" s="7">
        <f t="shared" si="1"/>
        <v>183.27830877440024</v>
      </c>
    </row>
    <row r="120" spans="1:8" ht="25" customHeight="1">
      <c r="A120" s="1"/>
      <c r="B120" s="1">
        <v>39</v>
      </c>
      <c r="C120" s="6">
        <v>45383</v>
      </c>
      <c r="D120" s="1" t="s">
        <v>215</v>
      </c>
      <c r="E120" s="7">
        <v>179.28</v>
      </c>
      <c r="F120" s="7">
        <v>174.72399999999999</v>
      </c>
      <c r="G120" s="7">
        <v>3.3391418436950002</v>
      </c>
      <c r="H120" s="7">
        <f t="shared" si="1"/>
        <v>179.28</v>
      </c>
    </row>
    <row r="121" spans="1:8" ht="25" customHeight="1">
      <c r="A121" s="1"/>
      <c r="B121" s="1">
        <v>39</v>
      </c>
      <c r="C121" s="6">
        <v>45413</v>
      </c>
      <c r="D121" s="1" t="s">
        <v>214</v>
      </c>
      <c r="E121" s="7"/>
      <c r="F121" s="7">
        <v>176.48400000000001</v>
      </c>
      <c r="G121" s="7">
        <v>3.3391418436950002</v>
      </c>
      <c r="H121" s="7">
        <f t="shared" si="1"/>
        <v>182.37705109142669</v>
      </c>
    </row>
    <row r="122" spans="1:8" ht="25" customHeight="1">
      <c r="A122" s="1"/>
      <c r="B122" s="1">
        <v>39</v>
      </c>
      <c r="C122" s="6">
        <v>45444</v>
      </c>
      <c r="D122" s="1" t="s">
        <v>214</v>
      </c>
      <c r="E122" s="7"/>
      <c r="F122" s="7">
        <v>176.846</v>
      </c>
      <c r="G122" s="7">
        <v>3.3391418436950002</v>
      </c>
      <c r="H122" s="7">
        <f t="shared" si="1"/>
        <v>182.75113878490086</v>
      </c>
    </row>
    <row r="123" spans="1:8" ht="25" customHeight="1">
      <c r="A123" s="1"/>
      <c r="B123" s="1">
        <v>40</v>
      </c>
      <c r="C123" s="6">
        <v>45383</v>
      </c>
      <c r="D123" s="1" t="s">
        <v>215</v>
      </c>
      <c r="E123" s="7">
        <v>179.28</v>
      </c>
      <c r="F123" s="7">
        <v>174.72399999999999</v>
      </c>
      <c r="G123" s="7">
        <v>2.4448012966521659</v>
      </c>
      <c r="H123" s="7">
        <f t="shared" si="1"/>
        <v>179.28</v>
      </c>
    </row>
    <row r="124" spans="1:8" ht="25" customHeight="1">
      <c r="A124" s="1"/>
      <c r="B124" s="1">
        <v>40</v>
      </c>
      <c r="C124" s="6">
        <v>45413</v>
      </c>
      <c r="D124" s="1" t="s">
        <v>215</v>
      </c>
      <c r="E124" s="7">
        <v>178.83</v>
      </c>
      <c r="F124" s="7">
        <v>176.48400000000001</v>
      </c>
      <c r="G124" s="7">
        <v>2.4448012966521659</v>
      </c>
      <c r="H124" s="7">
        <f t="shared" si="1"/>
        <v>178.83</v>
      </c>
    </row>
    <row r="125" spans="1:8" ht="25" customHeight="1">
      <c r="A125" s="1"/>
      <c r="B125" s="1">
        <v>40</v>
      </c>
      <c r="C125" s="6">
        <v>45444</v>
      </c>
      <c r="D125" s="1" t="s">
        <v>214</v>
      </c>
      <c r="E125" s="7"/>
      <c r="F125" s="7">
        <v>176.846</v>
      </c>
      <c r="G125" s="7">
        <v>2.4448012966521659</v>
      </c>
      <c r="H125" s="7">
        <f t="shared" si="1"/>
        <v>181.16953330107751</v>
      </c>
    </row>
    <row r="126" spans="1:8" ht="25" customHeight="1">
      <c r="A126" s="1"/>
      <c r="B126" s="1">
        <v>41</v>
      </c>
      <c r="C126" s="6">
        <v>45383</v>
      </c>
      <c r="D126" s="1" t="s">
        <v>215</v>
      </c>
      <c r="E126" s="7">
        <v>179.28</v>
      </c>
      <c r="F126" s="7">
        <v>174.72399999999999</v>
      </c>
      <c r="G126" s="7">
        <v>1.6583438100702175</v>
      </c>
      <c r="H126" s="7">
        <f t="shared" si="1"/>
        <v>179.28</v>
      </c>
    </row>
    <row r="127" spans="1:8" ht="25" customHeight="1">
      <c r="A127" s="1"/>
      <c r="B127" s="1">
        <v>41</v>
      </c>
      <c r="C127" s="6">
        <v>45413</v>
      </c>
      <c r="D127" s="1" t="s">
        <v>215</v>
      </c>
      <c r="E127" s="7">
        <v>178.83</v>
      </c>
      <c r="F127" s="7">
        <v>176.48400000000001</v>
      </c>
      <c r="G127" s="7">
        <v>1.6583438100702175</v>
      </c>
      <c r="H127" s="7">
        <f t="shared" si="1"/>
        <v>178.83</v>
      </c>
    </row>
    <row r="128" spans="1:8" ht="25" customHeight="1">
      <c r="A128" s="1"/>
      <c r="B128" s="1">
        <v>41</v>
      </c>
      <c r="C128" s="6">
        <v>45444</v>
      </c>
      <c r="D128" s="1" t="s">
        <v>215</v>
      </c>
      <c r="E128" s="7">
        <v>178.68199999999999</v>
      </c>
      <c r="F128" s="7">
        <v>176.846</v>
      </c>
      <c r="G128" s="7">
        <v>1.6583438100702175</v>
      </c>
      <c r="H128" s="7">
        <f t="shared" si="1"/>
        <v>178.68199999999999</v>
      </c>
    </row>
    <row r="129" spans="1:8" ht="25" customHeight="1">
      <c r="A129" s="1"/>
      <c r="B129" s="1">
        <v>42</v>
      </c>
      <c r="C129" s="6">
        <v>45383</v>
      </c>
      <c r="D129" s="1" t="s">
        <v>215</v>
      </c>
      <c r="E129" s="7">
        <v>179.28</v>
      </c>
      <c r="F129" s="7">
        <v>174.72399999999999</v>
      </c>
      <c r="G129" s="7">
        <v>1.6583438100702175</v>
      </c>
      <c r="H129" s="7">
        <f t="shared" si="1"/>
        <v>179.28</v>
      </c>
    </row>
    <row r="130" spans="1:8" ht="25" customHeight="1">
      <c r="A130" s="1"/>
      <c r="B130" s="1">
        <v>42</v>
      </c>
      <c r="C130" s="6">
        <v>45413</v>
      </c>
      <c r="D130" s="1" t="s">
        <v>215</v>
      </c>
      <c r="E130" s="7">
        <v>178.83</v>
      </c>
      <c r="F130" s="7">
        <v>176.48400000000001</v>
      </c>
      <c r="G130" s="7">
        <v>1.6583438100702175</v>
      </c>
      <c r="H130" s="7">
        <f t="shared" si="1"/>
        <v>178.83</v>
      </c>
    </row>
    <row r="131" spans="1:8" ht="25" customHeight="1">
      <c r="A131" s="1"/>
      <c r="B131" s="1">
        <v>42</v>
      </c>
      <c r="C131" s="6">
        <v>45444</v>
      </c>
      <c r="D131" s="1" t="s">
        <v>215</v>
      </c>
      <c r="E131" s="7">
        <v>178.68199999999999</v>
      </c>
      <c r="F131" s="7">
        <v>176.846</v>
      </c>
      <c r="G131" s="7">
        <v>1.6583438100702175</v>
      </c>
      <c r="H131" s="7">
        <f t="shared" si="1"/>
        <v>178.68199999999999</v>
      </c>
    </row>
    <row r="132" spans="1:8" ht="25" customHeight="1">
      <c r="A132" s="1"/>
      <c r="B132" s="1">
        <v>43</v>
      </c>
      <c r="C132" s="6">
        <v>45383</v>
      </c>
      <c r="D132" s="1" t="s">
        <v>214</v>
      </c>
      <c r="E132" s="7"/>
      <c r="F132" s="7">
        <v>174.72399999999999</v>
      </c>
      <c r="G132" s="7">
        <v>3.5885589694658457</v>
      </c>
      <c r="H132" s="7">
        <f t="shared" si="1"/>
        <v>180.99407377380948</v>
      </c>
    </row>
    <row r="133" spans="1:8" ht="25" customHeight="1">
      <c r="A133" s="1"/>
      <c r="B133" s="1">
        <v>43</v>
      </c>
      <c r="C133" s="6">
        <v>45413</v>
      </c>
      <c r="D133" s="1" t="s">
        <v>214</v>
      </c>
      <c r="E133" s="7"/>
      <c r="F133" s="7">
        <v>176.48400000000001</v>
      </c>
      <c r="G133" s="7">
        <v>3.5885589694658457</v>
      </c>
      <c r="H133" s="7">
        <f t="shared" si="1"/>
        <v>182.81723241167211</v>
      </c>
    </row>
    <row r="134" spans="1:8" ht="25" customHeight="1">
      <c r="A134" s="1"/>
      <c r="B134" s="1">
        <v>43</v>
      </c>
      <c r="C134" s="6">
        <v>45444</v>
      </c>
      <c r="D134" s="1" t="s">
        <v>214</v>
      </c>
      <c r="E134" s="7"/>
      <c r="F134" s="7">
        <v>176.846</v>
      </c>
      <c r="G134" s="7">
        <v>3.5885589694658457</v>
      </c>
      <c r="H134" s="7">
        <f t="shared" ref="H134:H197" si="2">IF(D134="Yes",E134,F134*(1+G134/100))</f>
        <v>183.19222299514155</v>
      </c>
    </row>
    <row r="135" spans="1:8" ht="25" customHeight="1">
      <c r="A135" s="1"/>
      <c r="B135" s="1">
        <v>44</v>
      </c>
      <c r="C135" s="6">
        <v>45383</v>
      </c>
      <c r="D135" s="1" t="s">
        <v>214</v>
      </c>
      <c r="E135" s="7"/>
      <c r="F135" s="7">
        <v>174.72399999999999</v>
      </c>
      <c r="G135" s="7">
        <v>3.6372373558917057</v>
      </c>
      <c r="H135" s="7">
        <f t="shared" si="2"/>
        <v>181.07912659770821</v>
      </c>
    </row>
    <row r="136" spans="1:8" ht="25" customHeight="1">
      <c r="A136" s="1"/>
      <c r="B136" s="1">
        <v>44</v>
      </c>
      <c r="C136" s="6">
        <v>45413</v>
      </c>
      <c r="D136" s="1" t="s">
        <v>214</v>
      </c>
      <c r="E136" s="7"/>
      <c r="F136" s="7">
        <v>176.48400000000001</v>
      </c>
      <c r="G136" s="7">
        <v>3.6372373558917057</v>
      </c>
      <c r="H136" s="7">
        <f t="shared" si="2"/>
        <v>182.90314197517191</v>
      </c>
    </row>
    <row r="137" spans="1:8" ht="25" customHeight="1">
      <c r="A137" s="1"/>
      <c r="B137" s="1">
        <v>44</v>
      </c>
      <c r="C137" s="6">
        <v>45444</v>
      </c>
      <c r="D137" s="1" t="s">
        <v>214</v>
      </c>
      <c r="E137" s="7"/>
      <c r="F137" s="7">
        <v>176.846</v>
      </c>
      <c r="G137" s="7">
        <v>3.6372373558917057</v>
      </c>
      <c r="H137" s="7">
        <f t="shared" si="2"/>
        <v>183.27830877440024</v>
      </c>
    </row>
    <row r="138" spans="1:8" ht="25" customHeight="1">
      <c r="A138" s="1"/>
      <c r="B138" s="1">
        <v>45</v>
      </c>
      <c r="C138" s="6">
        <v>45383</v>
      </c>
      <c r="D138" s="1" t="s">
        <v>214</v>
      </c>
      <c r="E138" s="7"/>
      <c r="F138" s="7">
        <v>174.72399999999999</v>
      </c>
      <c r="G138" s="7">
        <v>3.6372373558917057</v>
      </c>
      <c r="H138" s="7">
        <f t="shared" si="2"/>
        <v>181.07912659770821</v>
      </c>
    </row>
    <row r="139" spans="1:8" ht="25" customHeight="1">
      <c r="A139" s="1"/>
      <c r="B139" s="1">
        <v>45</v>
      </c>
      <c r="C139" s="6">
        <v>45413</v>
      </c>
      <c r="D139" s="1" t="s">
        <v>214</v>
      </c>
      <c r="E139" s="7"/>
      <c r="F139" s="7">
        <v>176.48400000000001</v>
      </c>
      <c r="G139" s="7">
        <v>3.6372373558917057</v>
      </c>
      <c r="H139" s="7">
        <f t="shared" si="2"/>
        <v>182.90314197517191</v>
      </c>
    </row>
    <row r="140" spans="1:8" ht="25" customHeight="1">
      <c r="A140" s="1"/>
      <c r="B140" s="1">
        <v>45</v>
      </c>
      <c r="C140" s="6">
        <v>45444</v>
      </c>
      <c r="D140" s="1" t="s">
        <v>214</v>
      </c>
      <c r="E140" s="7"/>
      <c r="F140" s="7">
        <v>176.846</v>
      </c>
      <c r="G140" s="7">
        <v>3.6372373558917057</v>
      </c>
      <c r="H140" s="7">
        <f t="shared" si="2"/>
        <v>183.27830877440024</v>
      </c>
    </row>
    <row r="141" spans="1:8" ht="25" customHeight="1">
      <c r="A141" s="1"/>
      <c r="B141" s="1">
        <v>46</v>
      </c>
      <c r="C141" s="6">
        <v>45383</v>
      </c>
      <c r="D141" s="1" t="s">
        <v>215</v>
      </c>
      <c r="E141" s="7">
        <v>179.28</v>
      </c>
      <c r="F141" s="7">
        <v>174.72399999999999</v>
      </c>
      <c r="G141" s="7">
        <v>3.3391418436950002</v>
      </c>
      <c r="H141" s="7">
        <f t="shared" si="2"/>
        <v>179.28</v>
      </c>
    </row>
    <row r="142" spans="1:8" ht="25" customHeight="1">
      <c r="A142" s="1"/>
      <c r="B142" s="1">
        <v>46</v>
      </c>
      <c r="C142" s="6">
        <v>45413</v>
      </c>
      <c r="D142" s="1" t="s">
        <v>214</v>
      </c>
      <c r="E142" s="7"/>
      <c r="F142" s="7">
        <v>176.48400000000001</v>
      </c>
      <c r="G142" s="7">
        <v>3.3391418436950002</v>
      </c>
      <c r="H142" s="7">
        <f t="shared" si="2"/>
        <v>182.37705109142669</v>
      </c>
    </row>
    <row r="143" spans="1:8" ht="25" customHeight="1">
      <c r="A143" s="1"/>
      <c r="B143" s="1">
        <v>46</v>
      </c>
      <c r="C143" s="6">
        <v>45444</v>
      </c>
      <c r="D143" s="1" t="s">
        <v>214</v>
      </c>
      <c r="E143" s="7"/>
      <c r="F143" s="7">
        <v>176.846</v>
      </c>
      <c r="G143" s="7">
        <v>3.3391418436950002</v>
      </c>
      <c r="H143" s="7">
        <f t="shared" si="2"/>
        <v>182.75113878490086</v>
      </c>
    </row>
    <row r="144" spans="1:8" ht="25" customHeight="1">
      <c r="A144" s="1"/>
      <c r="B144" s="1">
        <v>47</v>
      </c>
      <c r="C144" s="6">
        <v>45383</v>
      </c>
      <c r="D144" s="1" t="s">
        <v>215</v>
      </c>
      <c r="E144" s="7">
        <v>179.28</v>
      </c>
      <c r="F144" s="7">
        <v>174.72399999999999</v>
      </c>
      <c r="G144" s="7">
        <v>2.4448012966521659</v>
      </c>
      <c r="H144" s="7">
        <f t="shared" si="2"/>
        <v>179.28</v>
      </c>
    </row>
    <row r="145" spans="1:8" ht="25" customHeight="1">
      <c r="A145" s="1"/>
      <c r="B145" s="1">
        <v>47</v>
      </c>
      <c r="C145" s="6">
        <v>45413</v>
      </c>
      <c r="D145" s="1" t="s">
        <v>215</v>
      </c>
      <c r="E145" s="7">
        <v>178.83</v>
      </c>
      <c r="F145" s="7">
        <v>176.48400000000001</v>
      </c>
      <c r="G145" s="7">
        <v>2.4448012966521659</v>
      </c>
      <c r="H145" s="7">
        <f t="shared" si="2"/>
        <v>178.83</v>
      </c>
    </row>
    <row r="146" spans="1:8" ht="25" customHeight="1">
      <c r="A146" s="1"/>
      <c r="B146" s="1">
        <v>47</v>
      </c>
      <c r="C146" s="6">
        <v>45444</v>
      </c>
      <c r="D146" s="1" t="s">
        <v>214</v>
      </c>
      <c r="E146" s="7"/>
      <c r="F146" s="7">
        <v>176.846</v>
      </c>
      <c r="G146" s="7">
        <v>2.4448012966521659</v>
      </c>
      <c r="H146" s="7">
        <f t="shared" si="2"/>
        <v>181.16953330107751</v>
      </c>
    </row>
    <row r="147" spans="1:8" ht="25" customHeight="1">
      <c r="A147" s="1"/>
      <c r="B147" s="1">
        <v>48</v>
      </c>
      <c r="C147" s="6">
        <v>45383</v>
      </c>
      <c r="D147" s="1" t="s">
        <v>215</v>
      </c>
      <c r="E147" s="7">
        <v>179.28</v>
      </c>
      <c r="F147" s="7">
        <v>174.72399999999999</v>
      </c>
      <c r="G147" s="7">
        <v>1.6583438100702175</v>
      </c>
      <c r="H147" s="7">
        <f t="shared" si="2"/>
        <v>179.28</v>
      </c>
    </row>
    <row r="148" spans="1:8" ht="25" customHeight="1">
      <c r="A148" s="1"/>
      <c r="B148" s="1">
        <v>48</v>
      </c>
      <c r="C148" s="6">
        <v>45413</v>
      </c>
      <c r="D148" s="1" t="s">
        <v>215</v>
      </c>
      <c r="E148" s="7">
        <v>178.83</v>
      </c>
      <c r="F148" s="7">
        <v>176.48400000000001</v>
      </c>
      <c r="G148" s="7">
        <v>1.6583438100702175</v>
      </c>
      <c r="H148" s="7">
        <f t="shared" si="2"/>
        <v>178.83</v>
      </c>
    </row>
    <row r="149" spans="1:8" ht="25" customHeight="1">
      <c r="A149" s="1"/>
      <c r="B149" s="1">
        <v>48</v>
      </c>
      <c r="C149" s="6">
        <v>45444</v>
      </c>
      <c r="D149" s="1" t="s">
        <v>215</v>
      </c>
      <c r="E149" s="7">
        <v>178.68199999999999</v>
      </c>
      <c r="F149" s="7">
        <v>176.846</v>
      </c>
      <c r="G149" s="7">
        <v>1.6583438100702175</v>
      </c>
      <c r="H149" s="7">
        <f t="shared" si="2"/>
        <v>178.68199999999999</v>
      </c>
    </row>
    <row r="150" spans="1:8" ht="25" customHeight="1">
      <c r="A150" s="1"/>
      <c r="B150" s="1">
        <v>49</v>
      </c>
      <c r="C150" s="6">
        <v>45383</v>
      </c>
      <c r="D150" s="1" t="s">
        <v>215</v>
      </c>
      <c r="E150" s="7">
        <v>179.28</v>
      </c>
      <c r="F150" s="7">
        <v>174.72399999999999</v>
      </c>
      <c r="G150" s="7">
        <v>1.6583438100702175</v>
      </c>
      <c r="H150" s="7">
        <f t="shared" si="2"/>
        <v>179.28</v>
      </c>
    </row>
    <row r="151" spans="1:8" ht="25" customHeight="1">
      <c r="A151" s="1"/>
      <c r="B151" s="1">
        <v>49</v>
      </c>
      <c r="C151" s="6">
        <v>45413</v>
      </c>
      <c r="D151" s="1" t="s">
        <v>215</v>
      </c>
      <c r="E151" s="7">
        <v>178.83</v>
      </c>
      <c r="F151" s="7">
        <v>176.48400000000001</v>
      </c>
      <c r="G151" s="7">
        <v>1.6583438100702175</v>
      </c>
      <c r="H151" s="7">
        <f t="shared" si="2"/>
        <v>178.83</v>
      </c>
    </row>
    <row r="152" spans="1:8" ht="25" customHeight="1">
      <c r="A152" s="1"/>
      <c r="B152" s="1">
        <v>49</v>
      </c>
      <c r="C152" s="6">
        <v>45444</v>
      </c>
      <c r="D152" s="1" t="s">
        <v>215</v>
      </c>
      <c r="E152" s="7">
        <v>178.68199999999999</v>
      </c>
      <c r="F152" s="7">
        <v>176.846</v>
      </c>
      <c r="G152" s="7">
        <v>1.6583438100702175</v>
      </c>
      <c r="H152" s="7">
        <f t="shared" si="2"/>
        <v>178.68199999999999</v>
      </c>
    </row>
    <row r="153" spans="1:8" ht="25" customHeight="1">
      <c r="A153" s="1"/>
      <c r="B153" s="1">
        <v>50</v>
      </c>
      <c r="C153" s="6">
        <v>45383</v>
      </c>
      <c r="D153" s="1" t="s">
        <v>214</v>
      </c>
      <c r="E153" s="7"/>
      <c r="F153" s="7">
        <v>35542</v>
      </c>
      <c r="G153" s="7">
        <v>5.4048367438071399</v>
      </c>
      <c r="H153" s="7">
        <f t="shared" si="2"/>
        <v>37462.987075483936</v>
      </c>
    </row>
    <row r="154" spans="1:8" ht="25" customHeight="1">
      <c r="A154" s="1"/>
      <c r="B154" s="1">
        <v>50</v>
      </c>
      <c r="C154" s="6">
        <v>45413</v>
      </c>
      <c r="D154" s="1" t="s">
        <v>214</v>
      </c>
      <c r="E154" s="7"/>
      <c r="F154" s="7">
        <v>35928</v>
      </c>
      <c r="G154" s="7">
        <v>5.4048367438071399</v>
      </c>
      <c r="H154" s="7">
        <f t="shared" si="2"/>
        <v>37869.849745315027</v>
      </c>
    </row>
    <row r="155" spans="1:8" ht="25" customHeight="1">
      <c r="A155" s="1"/>
      <c r="B155" s="1">
        <v>50</v>
      </c>
      <c r="C155" s="6">
        <v>45444</v>
      </c>
      <c r="D155" s="1" t="s">
        <v>214</v>
      </c>
      <c r="E155" s="7"/>
      <c r="F155" s="7">
        <v>36020</v>
      </c>
      <c r="G155" s="7">
        <v>5.4048367438071399</v>
      </c>
      <c r="H155" s="7">
        <f t="shared" si="2"/>
        <v>37966.822195119334</v>
      </c>
    </row>
    <row r="156" spans="1:8" ht="25" customHeight="1">
      <c r="A156" s="1"/>
      <c r="B156" s="1">
        <v>51</v>
      </c>
      <c r="C156" s="6">
        <v>45383</v>
      </c>
      <c r="D156" s="1" t="s">
        <v>214</v>
      </c>
      <c r="E156" s="7"/>
      <c r="F156" s="7">
        <v>35542</v>
      </c>
      <c r="G156" s="7">
        <v>2.7031811704293291</v>
      </c>
      <c r="H156" s="7">
        <f t="shared" si="2"/>
        <v>36502.764651593992</v>
      </c>
    </row>
    <row r="157" spans="1:8" ht="25" customHeight="1">
      <c r="A157" s="1"/>
      <c r="B157" s="1">
        <v>51</v>
      </c>
      <c r="C157" s="6">
        <v>45413</v>
      </c>
      <c r="D157" s="1" t="s">
        <v>214</v>
      </c>
      <c r="E157" s="7"/>
      <c r="F157" s="7">
        <v>35928</v>
      </c>
      <c r="G157" s="7">
        <v>2.7031811704293291</v>
      </c>
      <c r="H157" s="7">
        <f t="shared" si="2"/>
        <v>36899.198930911851</v>
      </c>
    </row>
    <row r="158" spans="1:8" ht="25" customHeight="1">
      <c r="A158" s="1"/>
      <c r="B158" s="1">
        <v>51</v>
      </c>
      <c r="C158" s="6">
        <v>45444</v>
      </c>
      <c r="D158" s="1" t="s">
        <v>214</v>
      </c>
      <c r="E158" s="7"/>
      <c r="F158" s="7">
        <v>36020</v>
      </c>
      <c r="G158" s="7">
        <v>2.7031811704293291</v>
      </c>
      <c r="H158" s="7">
        <f t="shared" si="2"/>
        <v>36993.685857588644</v>
      </c>
    </row>
    <row r="159" spans="1:8" ht="25" customHeight="1">
      <c r="A159" s="1"/>
      <c r="B159" s="1">
        <v>52</v>
      </c>
      <c r="C159" s="6">
        <v>45383</v>
      </c>
      <c r="D159" s="1" t="s">
        <v>214</v>
      </c>
      <c r="E159" s="7"/>
      <c r="F159" s="7">
        <v>35542</v>
      </c>
      <c r="G159" s="7">
        <v>2.7031811704293291</v>
      </c>
      <c r="H159" s="7">
        <f t="shared" si="2"/>
        <v>36502.764651593992</v>
      </c>
    </row>
    <row r="160" spans="1:8" ht="25" customHeight="1">
      <c r="A160" s="1"/>
      <c r="B160" s="1">
        <v>52</v>
      </c>
      <c r="C160" s="6">
        <v>45413</v>
      </c>
      <c r="D160" s="1" t="s">
        <v>214</v>
      </c>
      <c r="E160" s="7"/>
      <c r="F160" s="7">
        <v>35928</v>
      </c>
      <c r="G160" s="7">
        <v>2.7031811704293291</v>
      </c>
      <c r="H160" s="7">
        <f t="shared" si="2"/>
        <v>36899.198930911851</v>
      </c>
    </row>
    <row r="161" spans="1:8" ht="25" customHeight="1">
      <c r="A161" s="1"/>
      <c r="B161" s="1">
        <v>52</v>
      </c>
      <c r="C161" s="6">
        <v>45444</v>
      </c>
      <c r="D161" s="1" t="s">
        <v>214</v>
      </c>
      <c r="E161" s="7"/>
      <c r="F161" s="7">
        <v>36020</v>
      </c>
      <c r="G161" s="7">
        <v>2.7031811704293291</v>
      </c>
      <c r="H161" s="7">
        <f t="shared" si="2"/>
        <v>36993.685857588644</v>
      </c>
    </row>
    <row r="162" spans="1:8" ht="25" customHeight="1">
      <c r="A162" s="1"/>
      <c r="B162" s="1">
        <v>53</v>
      </c>
      <c r="C162" s="6">
        <v>45383</v>
      </c>
      <c r="D162" s="1" t="s">
        <v>214</v>
      </c>
      <c r="E162" s="7"/>
      <c r="F162" s="7">
        <v>36036</v>
      </c>
      <c r="G162" s="7">
        <v>2.2798167267155627</v>
      </c>
      <c r="H162" s="7">
        <f t="shared" si="2"/>
        <v>36857.554755639219</v>
      </c>
    </row>
    <row r="163" spans="1:8" ht="25" customHeight="1">
      <c r="A163" s="1"/>
      <c r="B163" s="1">
        <v>53</v>
      </c>
      <c r="C163" s="6">
        <v>45413</v>
      </c>
      <c r="D163" s="1" t="s">
        <v>214</v>
      </c>
      <c r="E163" s="7"/>
      <c r="F163" s="7">
        <v>36307</v>
      </c>
      <c r="G163" s="7">
        <v>2.2798167267155627</v>
      </c>
      <c r="H163" s="7">
        <f t="shared" si="2"/>
        <v>37134.733058968617</v>
      </c>
    </row>
    <row r="164" spans="1:8" ht="25" customHeight="1">
      <c r="A164" s="1"/>
      <c r="B164" s="1">
        <v>53</v>
      </c>
      <c r="C164" s="6">
        <v>45444</v>
      </c>
      <c r="D164" s="1" t="s">
        <v>214</v>
      </c>
      <c r="E164" s="7"/>
      <c r="F164" s="7">
        <v>36302</v>
      </c>
      <c r="G164" s="7">
        <v>2.2798167267155627</v>
      </c>
      <c r="H164" s="7">
        <f t="shared" si="2"/>
        <v>37129.619068132284</v>
      </c>
    </row>
    <row r="165" spans="1:8" ht="25" customHeight="1">
      <c r="A165" s="1"/>
      <c r="B165" s="1">
        <v>54</v>
      </c>
      <c r="C165" s="6">
        <v>45383</v>
      </c>
      <c r="D165" s="1" t="s">
        <v>215</v>
      </c>
      <c r="E165" s="7">
        <v>36004</v>
      </c>
      <c r="F165" s="7">
        <v>36112</v>
      </c>
      <c r="G165" s="7">
        <v>0.93498106288717464</v>
      </c>
      <c r="H165" s="7">
        <f t="shared" si="2"/>
        <v>36004</v>
      </c>
    </row>
    <row r="166" spans="1:8" ht="25" customHeight="1">
      <c r="A166" s="1"/>
      <c r="B166" s="1">
        <v>54</v>
      </c>
      <c r="C166" s="6">
        <v>45413</v>
      </c>
      <c r="D166" s="1" t="s">
        <v>214</v>
      </c>
      <c r="E166" s="7"/>
      <c r="F166" s="7">
        <v>36307</v>
      </c>
      <c r="G166" s="7">
        <v>0.93498106288717464</v>
      </c>
      <c r="H166" s="7">
        <f t="shared" si="2"/>
        <v>36646.46357450245</v>
      </c>
    </row>
    <row r="167" spans="1:8" ht="25" customHeight="1">
      <c r="A167" s="1"/>
      <c r="B167" s="1">
        <v>54</v>
      </c>
      <c r="C167" s="6">
        <v>45444</v>
      </c>
      <c r="D167" s="1" t="s">
        <v>214</v>
      </c>
      <c r="E167" s="7"/>
      <c r="F167" s="7">
        <v>36302</v>
      </c>
      <c r="G167" s="7">
        <v>0.93498106288717464</v>
      </c>
      <c r="H167" s="7">
        <f t="shared" si="2"/>
        <v>36641.416825449305</v>
      </c>
    </row>
    <row r="168" spans="1:8" ht="25" customHeight="1">
      <c r="A168" s="1"/>
      <c r="B168" s="1">
        <v>55</v>
      </c>
      <c r="C168" s="6">
        <v>45383</v>
      </c>
      <c r="D168" s="1" t="s">
        <v>215</v>
      </c>
      <c r="E168" s="7">
        <v>36091</v>
      </c>
      <c r="F168" s="7">
        <v>36074</v>
      </c>
      <c r="G168" s="7">
        <v>0.28431670266137277</v>
      </c>
      <c r="H168" s="7">
        <f t="shared" si="2"/>
        <v>36091</v>
      </c>
    </row>
    <row r="169" spans="1:8" ht="25" customHeight="1">
      <c r="A169" s="1"/>
      <c r="B169" s="1">
        <v>55</v>
      </c>
      <c r="C169" s="6">
        <v>45413</v>
      </c>
      <c r="D169" s="1" t="s">
        <v>215</v>
      </c>
      <c r="E169" s="7">
        <v>36141</v>
      </c>
      <c r="F169" s="7">
        <v>36378</v>
      </c>
      <c r="G169" s="7">
        <v>0.28431670266137277</v>
      </c>
      <c r="H169" s="7">
        <f t="shared" si="2"/>
        <v>36141</v>
      </c>
    </row>
    <row r="170" spans="1:8" ht="25" customHeight="1">
      <c r="A170" s="1"/>
      <c r="B170" s="1">
        <v>55</v>
      </c>
      <c r="C170" s="6">
        <v>45444</v>
      </c>
      <c r="D170" s="1" t="s">
        <v>214</v>
      </c>
      <c r="E170" s="7"/>
      <c r="F170" s="7">
        <v>36302</v>
      </c>
      <c r="G170" s="7">
        <v>0.28431670266137277</v>
      </c>
      <c r="H170" s="7">
        <f t="shared" si="2"/>
        <v>36405.212649400135</v>
      </c>
    </row>
    <row r="171" spans="1:8" ht="25" customHeight="1">
      <c r="A171" s="1"/>
      <c r="B171" s="1">
        <v>56</v>
      </c>
      <c r="C171" s="6">
        <v>45383</v>
      </c>
      <c r="D171" s="1" t="s">
        <v>215</v>
      </c>
      <c r="E171" s="7">
        <v>36117</v>
      </c>
      <c r="F171" s="7">
        <v>36074</v>
      </c>
      <c r="G171" s="7">
        <v>8.9848138600404998E-2</v>
      </c>
      <c r="H171" s="7">
        <f t="shared" si="2"/>
        <v>36117</v>
      </c>
    </row>
    <row r="172" spans="1:8" ht="25" customHeight="1">
      <c r="A172" s="1"/>
      <c r="B172" s="1">
        <v>56</v>
      </c>
      <c r="C172" s="6">
        <v>45413</v>
      </c>
      <c r="D172" s="1" t="s">
        <v>215</v>
      </c>
      <c r="E172" s="7">
        <v>36226</v>
      </c>
      <c r="F172" s="7">
        <v>36414</v>
      </c>
      <c r="G172" s="7">
        <v>8.9848138600404998E-2</v>
      </c>
      <c r="H172" s="7">
        <f t="shared" si="2"/>
        <v>36226</v>
      </c>
    </row>
    <row r="173" spans="1:8" ht="25" customHeight="1">
      <c r="A173" s="1"/>
      <c r="B173" s="1">
        <v>56</v>
      </c>
      <c r="C173" s="6">
        <v>45444</v>
      </c>
      <c r="D173" s="1" t="s">
        <v>215</v>
      </c>
      <c r="E173" s="7">
        <v>36544</v>
      </c>
      <c r="F173" s="7">
        <v>36302</v>
      </c>
      <c r="G173" s="7">
        <v>8.9848138600404998E-2</v>
      </c>
      <c r="H173" s="7">
        <f t="shared" si="2"/>
        <v>36544</v>
      </c>
    </row>
    <row r="174" spans="1:8" ht="25" customHeight="1">
      <c r="A174" s="1"/>
      <c r="B174" s="1">
        <v>57</v>
      </c>
      <c r="C174" s="6">
        <v>45383</v>
      </c>
      <c r="D174" s="1" t="s">
        <v>215</v>
      </c>
      <c r="E174" s="7">
        <v>36117</v>
      </c>
      <c r="F174" s="7">
        <v>36074</v>
      </c>
      <c r="G174" s="7">
        <v>8.9848138600404998E-2</v>
      </c>
      <c r="H174" s="7">
        <f t="shared" si="2"/>
        <v>36117</v>
      </c>
    </row>
    <row r="175" spans="1:8" ht="25" customHeight="1">
      <c r="A175" s="1"/>
      <c r="B175" s="1">
        <v>57</v>
      </c>
      <c r="C175" s="6">
        <v>45413</v>
      </c>
      <c r="D175" s="1" t="s">
        <v>215</v>
      </c>
      <c r="E175" s="7">
        <v>36226</v>
      </c>
      <c r="F175" s="7">
        <v>36414</v>
      </c>
      <c r="G175" s="7">
        <v>8.9848138600404998E-2</v>
      </c>
      <c r="H175" s="7">
        <f t="shared" si="2"/>
        <v>36226</v>
      </c>
    </row>
    <row r="176" spans="1:8" ht="25" customHeight="1">
      <c r="A176" s="1"/>
      <c r="B176" s="1">
        <v>57</v>
      </c>
      <c r="C176" s="6">
        <v>45444</v>
      </c>
      <c r="D176" s="1" t="s">
        <v>215</v>
      </c>
      <c r="E176" s="7">
        <v>36544</v>
      </c>
      <c r="F176" s="7">
        <v>36302</v>
      </c>
      <c r="G176" s="7">
        <v>8.9848138600404998E-2</v>
      </c>
      <c r="H176" s="7">
        <f t="shared" si="2"/>
        <v>36544</v>
      </c>
    </row>
    <row r="177" spans="1:8" ht="25" customHeight="1">
      <c r="A177" s="1"/>
      <c r="B177" s="1">
        <v>58</v>
      </c>
      <c r="C177" s="6">
        <v>45383</v>
      </c>
      <c r="D177" s="1" t="s">
        <v>214</v>
      </c>
      <c r="E177" s="7"/>
      <c r="F177" s="7">
        <v>35542</v>
      </c>
      <c r="G177" s="7">
        <v>5.4048367438071399</v>
      </c>
      <c r="H177" s="7">
        <f t="shared" si="2"/>
        <v>37462.987075483936</v>
      </c>
    </row>
    <row r="178" spans="1:8" ht="25" customHeight="1">
      <c r="A178" s="1"/>
      <c r="B178" s="1">
        <v>58</v>
      </c>
      <c r="C178" s="6">
        <v>45413</v>
      </c>
      <c r="D178" s="1" t="s">
        <v>214</v>
      </c>
      <c r="E178" s="7"/>
      <c r="F178" s="7">
        <v>35928</v>
      </c>
      <c r="G178" s="7">
        <v>5.4048367438071399</v>
      </c>
      <c r="H178" s="7">
        <f t="shared" si="2"/>
        <v>37869.849745315027</v>
      </c>
    </row>
    <row r="179" spans="1:8" ht="25" customHeight="1">
      <c r="A179" s="1"/>
      <c r="B179" s="1">
        <v>58</v>
      </c>
      <c r="C179" s="6">
        <v>45444</v>
      </c>
      <c r="D179" s="1" t="s">
        <v>214</v>
      </c>
      <c r="E179" s="7"/>
      <c r="F179" s="7">
        <v>36020</v>
      </c>
      <c r="G179" s="7">
        <v>5.4048367438071399</v>
      </c>
      <c r="H179" s="7">
        <f t="shared" si="2"/>
        <v>37966.822195119334</v>
      </c>
    </row>
    <row r="180" spans="1:8" ht="25" customHeight="1">
      <c r="A180" s="1"/>
      <c r="B180" s="1">
        <v>59</v>
      </c>
      <c r="C180" s="6">
        <v>45383</v>
      </c>
      <c r="D180" s="1" t="s">
        <v>214</v>
      </c>
      <c r="E180" s="7"/>
      <c r="F180" s="7">
        <v>35542</v>
      </c>
      <c r="G180" s="7">
        <v>2.7031811704293291</v>
      </c>
      <c r="H180" s="7">
        <f t="shared" si="2"/>
        <v>36502.764651593992</v>
      </c>
    </row>
    <row r="181" spans="1:8" ht="25" customHeight="1">
      <c r="A181" s="1"/>
      <c r="B181" s="1">
        <v>59</v>
      </c>
      <c r="C181" s="6">
        <v>45413</v>
      </c>
      <c r="D181" s="1" t="s">
        <v>214</v>
      </c>
      <c r="E181" s="7"/>
      <c r="F181" s="7">
        <v>35928</v>
      </c>
      <c r="G181" s="7">
        <v>2.7031811704293291</v>
      </c>
      <c r="H181" s="7">
        <f t="shared" si="2"/>
        <v>36899.198930911851</v>
      </c>
    </row>
    <row r="182" spans="1:8" ht="25" customHeight="1">
      <c r="A182" s="1"/>
      <c r="B182" s="1">
        <v>59</v>
      </c>
      <c r="C182" s="6">
        <v>45444</v>
      </c>
      <c r="D182" s="1" t="s">
        <v>214</v>
      </c>
      <c r="E182" s="7"/>
      <c r="F182" s="7">
        <v>36020</v>
      </c>
      <c r="G182" s="7">
        <v>2.7031811704293291</v>
      </c>
      <c r="H182" s="7">
        <f t="shared" si="2"/>
        <v>36993.685857588644</v>
      </c>
    </row>
    <row r="183" spans="1:8" ht="25" customHeight="1">
      <c r="A183" s="1"/>
      <c r="B183" s="1">
        <v>60</v>
      </c>
      <c r="C183" s="6">
        <v>45383</v>
      </c>
      <c r="D183" s="1" t="s">
        <v>214</v>
      </c>
      <c r="E183" s="7"/>
      <c r="F183" s="7">
        <v>35542</v>
      </c>
      <c r="G183" s="7">
        <v>2.7031811704293291</v>
      </c>
      <c r="H183" s="7">
        <f t="shared" si="2"/>
        <v>36502.764651593992</v>
      </c>
    </row>
    <row r="184" spans="1:8" ht="25" customHeight="1">
      <c r="A184" s="1"/>
      <c r="B184" s="1">
        <v>60</v>
      </c>
      <c r="C184" s="6">
        <v>45413</v>
      </c>
      <c r="D184" s="1" t="s">
        <v>214</v>
      </c>
      <c r="E184" s="7"/>
      <c r="F184" s="7">
        <v>35928</v>
      </c>
      <c r="G184" s="7">
        <v>2.7031811704293291</v>
      </c>
      <c r="H184" s="7">
        <f t="shared" si="2"/>
        <v>36899.198930911851</v>
      </c>
    </row>
    <row r="185" spans="1:8" ht="25" customHeight="1">
      <c r="A185" s="1"/>
      <c r="B185" s="1">
        <v>60</v>
      </c>
      <c r="C185" s="6">
        <v>45444</v>
      </c>
      <c r="D185" s="1" t="s">
        <v>214</v>
      </c>
      <c r="E185" s="7"/>
      <c r="F185" s="7">
        <v>36020</v>
      </c>
      <c r="G185" s="7">
        <v>2.7031811704293291</v>
      </c>
      <c r="H185" s="7">
        <f t="shared" si="2"/>
        <v>36993.685857588644</v>
      </c>
    </row>
    <row r="186" spans="1:8" ht="25" customHeight="1">
      <c r="A186" s="1"/>
      <c r="B186" s="1">
        <v>61</v>
      </c>
      <c r="C186" s="6">
        <v>45383</v>
      </c>
      <c r="D186" s="1" t="s">
        <v>214</v>
      </c>
      <c r="E186" s="7"/>
      <c r="F186" s="7">
        <v>36036</v>
      </c>
      <c r="G186" s="7">
        <v>2.2798167267155627</v>
      </c>
      <c r="H186" s="7">
        <f t="shared" si="2"/>
        <v>36857.554755639219</v>
      </c>
    </row>
    <row r="187" spans="1:8" ht="25" customHeight="1">
      <c r="A187" s="1"/>
      <c r="B187" s="1">
        <v>61</v>
      </c>
      <c r="C187" s="6">
        <v>45413</v>
      </c>
      <c r="D187" s="1" t="s">
        <v>214</v>
      </c>
      <c r="E187" s="7"/>
      <c r="F187" s="7">
        <v>36307</v>
      </c>
      <c r="G187" s="7">
        <v>2.2798167267155627</v>
      </c>
      <c r="H187" s="7">
        <f t="shared" si="2"/>
        <v>37134.733058968617</v>
      </c>
    </row>
    <row r="188" spans="1:8" ht="25" customHeight="1">
      <c r="A188" s="1"/>
      <c r="B188" s="1">
        <v>61</v>
      </c>
      <c r="C188" s="6">
        <v>45444</v>
      </c>
      <c r="D188" s="1" t="s">
        <v>214</v>
      </c>
      <c r="E188" s="7"/>
      <c r="F188" s="7">
        <v>36302</v>
      </c>
      <c r="G188" s="7">
        <v>2.2798167267155627</v>
      </c>
      <c r="H188" s="7">
        <f t="shared" si="2"/>
        <v>37129.619068132284</v>
      </c>
    </row>
    <row r="189" spans="1:8" ht="25" customHeight="1">
      <c r="A189" s="1"/>
      <c r="B189" s="1">
        <v>62</v>
      </c>
      <c r="C189" s="6">
        <v>45383</v>
      </c>
      <c r="D189" s="1" t="s">
        <v>215</v>
      </c>
      <c r="E189" s="7">
        <v>36004</v>
      </c>
      <c r="F189" s="7">
        <v>36112</v>
      </c>
      <c r="G189" s="7">
        <v>0.93498106288717464</v>
      </c>
      <c r="H189" s="7">
        <f t="shared" si="2"/>
        <v>36004</v>
      </c>
    </row>
    <row r="190" spans="1:8" ht="25" customHeight="1">
      <c r="A190" s="1"/>
      <c r="B190" s="1">
        <v>62</v>
      </c>
      <c r="C190" s="6">
        <v>45413</v>
      </c>
      <c r="D190" s="1" t="s">
        <v>214</v>
      </c>
      <c r="E190" s="7"/>
      <c r="F190" s="7">
        <v>36307</v>
      </c>
      <c r="G190" s="7">
        <v>0.93498106288717464</v>
      </c>
      <c r="H190" s="7">
        <f t="shared" si="2"/>
        <v>36646.46357450245</v>
      </c>
    </row>
    <row r="191" spans="1:8" ht="25" customHeight="1">
      <c r="A191" s="1"/>
      <c r="B191" s="1">
        <v>62</v>
      </c>
      <c r="C191" s="6">
        <v>45444</v>
      </c>
      <c r="D191" s="1" t="s">
        <v>214</v>
      </c>
      <c r="E191" s="7"/>
      <c r="F191" s="7">
        <v>36302</v>
      </c>
      <c r="G191" s="7">
        <v>0.93498106288717464</v>
      </c>
      <c r="H191" s="7">
        <f t="shared" si="2"/>
        <v>36641.416825449305</v>
      </c>
    </row>
    <row r="192" spans="1:8" ht="25" customHeight="1">
      <c r="A192" s="1"/>
      <c r="B192" s="1">
        <v>63</v>
      </c>
      <c r="C192" s="6">
        <v>45383</v>
      </c>
      <c r="D192" s="1" t="s">
        <v>215</v>
      </c>
      <c r="E192" s="7">
        <v>36091</v>
      </c>
      <c r="F192" s="7">
        <v>36074</v>
      </c>
      <c r="G192" s="7">
        <v>0.28431670266137277</v>
      </c>
      <c r="H192" s="7">
        <f t="shared" si="2"/>
        <v>36091</v>
      </c>
    </row>
    <row r="193" spans="1:8" ht="25" customHeight="1">
      <c r="A193" s="1"/>
      <c r="B193" s="1">
        <v>63</v>
      </c>
      <c r="C193" s="6">
        <v>45413</v>
      </c>
      <c r="D193" s="1" t="s">
        <v>215</v>
      </c>
      <c r="E193" s="7">
        <v>36141</v>
      </c>
      <c r="F193" s="7">
        <v>36378</v>
      </c>
      <c r="G193" s="7">
        <v>0.28431670266137277</v>
      </c>
      <c r="H193" s="7">
        <f t="shared" si="2"/>
        <v>36141</v>
      </c>
    </row>
    <row r="194" spans="1:8" ht="25" customHeight="1">
      <c r="A194" s="1"/>
      <c r="B194" s="1">
        <v>63</v>
      </c>
      <c r="C194" s="6">
        <v>45444</v>
      </c>
      <c r="D194" s="1" t="s">
        <v>214</v>
      </c>
      <c r="E194" s="7"/>
      <c r="F194" s="7">
        <v>36302</v>
      </c>
      <c r="G194" s="7">
        <v>0.28431670266137277</v>
      </c>
      <c r="H194" s="7">
        <f t="shared" si="2"/>
        <v>36405.212649400135</v>
      </c>
    </row>
    <row r="195" spans="1:8" ht="25" customHeight="1">
      <c r="A195" s="1"/>
      <c r="B195" s="1">
        <v>64</v>
      </c>
      <c r="C195" s="6">
        <v>45383</v>
      </c>
      <c r="D195" s="1" t="s">
        <v>215</v>
      </c>
      <c r="E195" s="7">
        <v>36117</v>
      </c>
      <c r="F195" s="7">
        <v>36074</v>
      </c>
      <c r="G195" s="7">
        <v>8.9848138600404998E-2</v>
      </c>
      <c r="H195" s="7">
        <f t="shared" si="2"/>
        <v>36117</v>
      </c>
    </row>
    <row r="196" spans="1:8" ht="25" customHeight="1">
      <c r="A196" s="1"/>
      <c r="B196" s="1">
        <v>64</v>
      </c>
      <c r="C196" s="6">
        <v>45413</v>
      </c>
      <c r="D196" s="1" t="s">
        <v>215</v>
      </c>
      <c r="E196" s="7">
        <v>36226</v>
      </c>
      <c r="F196" s="7">
        <v>36414</v>
      </c>
      <c r="G196" s="7">
        <v>8.9848138600404998E-2</v>
      </c>
      <c r="H196" s="7">
        <f t="shared" si="2"/>
        <v>36226</v>
      </c>
    </row>
    <row r="197" spans="1:8" ht="25" customHeight="1">
      <c r="A197" s="1"/>
      <c r="B197" s="1">
        <v>64</v>
      </c>
      <c r="C197" s="6">
        <v>45444</v>
      </c>
      <c r="D197" s="1" t="s">
        <v>215</v>
      </c>
      <c r="E197" s="7">
        <v>36544</v>
      </c>
      <c r="F197" s="7">
        <v>36302</v>
      </c>
      <c r="G197" s="7">
        <v>8.9848138600404998E-2</v>
      </c>
      <c r="H197" s="7">
        <f t="shared" si="2"/>
        <v>36544</v>
      </c>
    </row>
    <row r="198" spans="1:8" ht="25" customHeight="1">
      <c r="A198" s="1"/>
      <c r="B198" s="1">
        <v>65</v>
      </c>
      <c r="C198" s="6">
        <v>45383</v>
      </c>
      <c r="D198" s="1" t="s">
        <v>215</v>
      </c>
      <c r="E198" s="7">
        <v>36117</v>
      </c>
      <c r="F198" s="7">
        <v>36074</v>
      </c>
      <c r="G198" s="7">
        <v>8.9848138600404998E-2</v>
      </c>
      <c r="H198" s="7">
        <f t="shared" ref="H198:H261" si="3">IF(D198="Yes",E198,F198*(1+G198/100))</f>
        <v>36117</v>
      </c>
    </row>
    <row r="199" spans="1:8" ht="25" customHeight="1">
      <c r="A199" s="1"/>
      <c r="B199" s="1">
        <v>65</v>
      </c>
      <c r="C199" s="6">
        <v>45413</v>
      </c>
      <c r="D199" s="1" t="s">
        <v>215</v>
      </c>
      <c r="E199" s="7">
        <v>36226</v>
      </c>
      <c r="F199" s="7">
        <v>36414</v>
      </c>
      <c r="G199" s="7">
        <v>8.9848138600404998E-2</v>
      </c>
      <c r="H199" s="7">
        <f t="shared" si="3"/>
        <v>36226</v>
      </c>
    </row>
    <row r="200" spans="1:8" ht="25" customHeight="1">
      <c r="A200" s="1"/>
      <c r="B200" s="1">
        <v>65</v>
      </c>
      <c r="C200" s="6">
        <v>45444</v>
      </c>
      <c r="D200" s="1" t="s">
        <v>215</v>
      </c>
      <c r="E200" s="7">
        <v>36544</v>
      </c>
      <c r="F200" s="7">
        <v>36302</v>
      </c>
      <c r="G200" s="7">
        <v>8.9848138600404998E-2</v>
      </c>
      <c r="H200" s="7">
        <f t="shared" si="3"/>
        <v>36544</v>
      </c>
    </row>
    <row r="201" spans="1:8" ht="25" customHeight="1">
      <c r="A201" s="1"/>
      <c r="B201" s="1">
        <v>66</v>
      </c>
      <c r="C201" s="6">
        <v>45474</v>
      </c>
      <c r="D201" s="1" t="s">
        <v>214</v>
      </c>
      <c r="E201" s="7"/>
      <c r="F201" s="7">
        <v>3363.5</v>
      </c>
      <c r="G201" s="7">
        <v>1.8076142102986026</v>
      </c>
      <c r="H201" s="7">
        <f t="shared" si="3"/>
        <v>3424.2991039633935</v>
      </c>
    </row>
    <row r="202" spans="1:8" ht="25" customHeight="1">
      <c r="A202" s="1"/>
      <c r="B202" s="1">
        <v>66</v>
      </c>
      <c r="C202" s="6">
        <v>45505</v>
      </c>
      <c r="D202" s="1" t="s">
        <v>214</v>
      </c>
      <c r="E202" s="7"/>
      <c r="F202" s="7">
        <v>3362.3</v>
      </c>
      <c r="G202" s="7">
        <v>1.8076142102986026</v>
      </c>
      <c r="H202" s="7">
        <f t="shared" si="3"/>
        <v>3423.0774125928701</v>
      </c>
    </row>
    <row r="203" spans="1:8" ht="25" customHeight="1">
      <c r="A203" s="1"/>
      <c r="B203" s="1">
        <v>66</v>
      </c>
      <c r="C203" s="6">
        <v>45536</v>
      </c>
      <c r="D203" s="1" t="s">
        <v>214</v>
      </c>
      <c r="E203" s="7"/>
      <c r="F203" s="7">
        <v>3376.1</v>
      </c>
      <c r="G203" s="7">
        <v>1.8076142102986026</v>
      </c>
      <c r="H203" s="7">
        <f t="shared" si="3"/>
        <v>3437.1268633538912</v>
      </c>
    </row>
    <row r="204" spans="1:8" ht="25" customHeight="1">
      <c r="A204" s="1"/>
      <c r="B204" s="1">
        <v>67</v>
      </c>
      <c r="C204" s="6">
        <v>45474</v>
      </c>
      <c r="D204" s="1" t="s">
        <v>214</v>
      </c>
      <c r="E204" s="7"/>
      <c r="F204" s="7">
        <v>3363.5</v>
      </c>
      <c r="G204" s="7">
        <v>1.7457094853091215</v>
      </c>
      <c r="H204" s="7">
        <f t="shared" si="3"/>
        <v>3422.2169385383722</v>
      </c>
    </row>
    <row r="205" spans="1:8" ht="25" customHeight="1">
      <c r="A205" s="1"/>
      <c r="B205" s="1">
        <v>67</v>
      </c>
      <c r="C205" s="6">
        <v>45505</v>
      </c>
      <c r="D205" s="1" t="s">
        <v>214</v>
      </c>
      <c r="E205" s="7"/>
      <c r="F205" s="7">
        <v>3362.3</v>
      </c>
      <c r="G205" s="7">
        <v>1.7457094853091215</v>
      </c>
      <c r="H205" s="7">
        <f t="shared" si="3"/>
        <v>3420.995990024549</v>
      </c>
    </row>
    <row r="206" spans="1:8" ht="25" customHeight="1">
      <c r="A206" s="1"/>
      <c r="B206" s="1">
        <v>67</v>
      </c>
      <c r="C206" s="6">
        <v>45536</v>
      </c>
      <c r="D206" s="1" t="s">
        <v>214</v>
      </c>
      <c r="E206" s="7"/>
      <c r="F206" s="7">
        <v>3376.1</v>
      </c>
      <c r="G206" s="7">
        <v>1.7457094853091215</v>
      </c>
      <c r="H206" s="7">
        <f t="shared" si="3"/>
        <v>3435.0368979335212</v>
      </c>
    </row>
    <row r="207" spans="1:8" ht="25" customHeight="1">
      <c r="A207" s="1"/>
      <c r="B207" s="1">
        <v>68</v>
      </c>
      <c r="C207" s="6">
        <v>45474</v>
      </c>
      <c r="D207" s="1" t="s">
        <v>214</v>
      </c>
      <c r="E207" s="7"/>
      <c r="F207" s="7">
        <v>3363.5</v>
      </c>
      <c r="G207" s="7">
        <v>1.7457094853091215</v>
      </c>
      <c r="H207" s="7">
        <f t="shared" si="3"/>
        <v>3422.2169385383722</v>
      </c>
    </row>
    <row r="208" spans="1:8" ht="25" customHeight="1">
      <c r="A208" s="1"/>
      <c r="B208" s="1">
        <v>68</v>
      </c>
      <c r="C208" s="6">
        <v>45505</v>
      </c>
      <c r="D208" s="1" t="s">
        <v>214</v>
      </c>
      <c r="E208" s="7"/>
      <c r="F208" s="7">
        <v>3362.3</v>
      </c>
      <c r="G208" s="7">
        <v>1.7457094853091215</v>
      </c>
      <c r="H208" s="7">
        <f t="shared" si="3"/>
        <v>3420.995990024549</v>
      </c>
    </row>
    <row r="209" spans="1:8" ht="25" customHeight="1">
      <c r="A209" s="1"/>
      <c r="B209" s="1">
        <v>68</v>
      </c>
      <c r="C209" s="6">
        <v>45536</v>
      </c>
      <c r="D209" s="1" t="s">
        <v>214</v>
      </c>
      <c r="E209" s="7"/>
      <c r="F209" s="7">
        <v>3376.1</v>
      </c>
      <c r="G209" s="7">
        <v>1.7457094853091215</v>
      </c>
      <c r="H209" s="7">
        <f t="shared" si="3"/>
        <v>3435.0368979335212</v>
      </c>
    </row>
    <row r="210" spans="1:8" ht="25" customHeight="1">
      <c r="A210" s="1"/>
      <c r="B210" s="1">
        <v>69</v>
      </c>
      <c r="C210" s="6">
        <v>45474</v>
      </c>
      <c r="D210" s="1" t="s">
        <v>215</v>
      </c>
      <c r="E210" s="7">
        <v>3421.7</v>
      </c>
      <c r="F210" s="7">
        <v>3363.5</v>
      </c>
      <c r="G210" s="7">
        <v>1.9501824084347936</v>
      </c>
      <c r="H210" s="7">
        <f t="shared" si="3"/>
        <v>3421.7</v>
      </c>
    </row>
    <row r="211" spans="1:8" ht="25" customHeight="1">
      <c r="A211" s="1"/>
      <c r="B211" s="1">
        <v>69</v>
      </c>
      <c r="C211" s="6">
        <v>45505</v>
      </c>
      <c r="D211" s="1" t="s">
        <v>214</v>
      </c>
      <c r="E211" s="7"/>
      <c r="F211" s="7">
        <v>3362.3</v>
      </c>
      <c r="G211" s="7">
        <v>1.9501824084347936</v>
      </c>
      <c r="H211" s="7">
        <f t="shared" si="3"/>
        <v>3427.870983118803</v>
      </c>
    </row>
    <row r="212" spans="1:8" ht="25" customHeight="1">
      <c r="A212" s="1"/>
      <c r="B212" s="1">
        <v>69</v>
      </c>
      <c r="C212" s="6">
        <v>45536</v>
      </c>
      <c r="D212" s="1" t="s">
        <v>214</v>
      </c>
      <c r="E212" s="7"/>
      <c r="F212" s="7">
        <v>3376.1</v>
      </c>
      <c r="G212" s="7">
        <v>1.9501824084347936</v>
      </c>
      <c r="H212" s="7">
        <f t="shared" si="3"/>
        <v>3441.9401082911668</v>
      </c>
    </row>
    <row r="213" spans="1:8" ht="25" customHeight="1">
      <c r="A213" s="1"/>
      <c r="B213" s="1">
        <v>70</v>
      </c>
      <c r="C213" s="6">
        <v>45474</v>
      </c>
      <c r="D213" s="1" t="s">
        <v>215</v>
      </c>
      <c r="E213" s="7">
        <v>3419.5</v>
      </c>
      <c r="F213" s="7">
        <v>3345</v>
      </c>
      <c r="G213" s="7">
        <v>2.1970378321914286</v>
      </c>
      <c r="H213" s="7">
        <f t="shared" si="3"/>
        <v>3419.5</v>
      </c>
    </row>
    <row r="214" spans="1:8" ht="25" customHeight="1">
      <c r="A214" s="1"/>
      <c r="B214" s="1">
        <v>70</v>
      </c>
      <c r="C214" s="6">
        <v>45505</v>
      </c>
      <c r="D214" s="1" t="s">
        <v>215</v>
      </c>
      <c r="E214" s="7">
        <v>3420.8</v>
      </c>
      <c r="F214" s="7">
        <v>3347.7</v>
      </c>
      <c r="G214" s="7">
        <v>2.1970378321914286</v>
      </c>
      <c r="H214" s="7">
        <f t="shared" si="3"/>
        <v>3420.8</v>
      </c>
    </row>
    <row r="215" spans="1:8" ht="25" customHeight="1">
      <c r="A215" s="1"/>
      <c r="B215" s="1">
        <v>70</v>
      </c>
      <c r="C215" s="6">
        <v>45536</v>
      </c>
      <c r="D215" s="1" t="s">
        <v>214</v>
      </c>
      <c r="E215" s="7"/>
      <c r="F215" s="7">
        <v>3362.1</v>
      </c>
      <c r="G215" s="7">
        <v>2.1970378321914286</v>
      </c>
      <c r="H215" s="7">
        <f t="shared" si="3"/>
        <v>3435.9666089561078</v>
      </c>
    </row>
    <row r="216" spans="1:8" ht="25" customHeight="1">
      <c r="A216" s="1"/>
      <c r="B216" s="1">
        <v>71</v>
      </c>
      <c r="C216" s="6">
        <v>45474</v>
      </c>
      <c r="D216" s="1" t="s">
        <v>215</v>
      </c>
      <c r="E216" s="7">
        <v>3419.5</v>
      </c>
      <c r="F216" s="7">
        <v>3345</v>
      </c>
      <c r="G216" s="7">
        <v>2.1970378321914286</v>
      </c>
      <c r="H216" s="7">
        <f t="shared" si="3"/>
        <v>3419.5</v>
      </c>
    </row>
    <row r="217" spans="1:8" ht="25" customHeight="1">
      <c r="A217" s="1"/>
      <c r="B217" s="1">
        <v>71</v>
      </c>
      <c r="C217" s="6">
        <v>45505</v>
      </c>
      <c r="D217" s="1" t="s">
        <v>215</v>
      </c>
      <c r="E217" s="7">
        <v>3420.8</v>
      </c>
      <c r="F217" s="7">
        <v>3347.7</v>
      </c>
      <c r="G217" s="7">
        <v>2.1970378321914286</v>
      </c>
      <c r="H217" s="7">
        <f t="shared" si="3"/>
        <v>3420.8</v>
      </c>
    </row>
    <row r="218" spans="1:8" ht="25" customHeight="1">
      <c r="A218" s="1"/>
      <c r="B218" s="1">
        <v>71</v>
      </c>
      <c r="C218" s="6">
        <v>45536</v>
      </c>
      <c r="D218" s="1" t="s">
        <v>214</v>
      </c>
      <c r="E218" s="7"/>
      <c r="F218" s="7">
        <v>3362.1</v>
      </c>
      <c r="G218" s="7">
        <v>2.1970378321914286</v>
      </c>
      <c r="H218" s="7">
        <f t="shared" si="3"/>
        <v>3435.9666089561078</v>
      </c>
    </row>
    <row r="219" spans="1:8" ht="25" customHeight="1">
      <c r="A219" s="1"/>
      <c r="B219" s="1">
        <v>72</v>
      </c>
      <c r="C219" s="6">
        <v>45474</v>
      </c>
      <c r="D219" s="1" t="s">
        <v>214</v>
      </c>
      <c r="E219" s="7"/>
      <c r="F219" s="7">
        <v>3363.5</v>
      </c>
      <c r="G219" s="7">
        <v>1.8076142102986026</v>
      </c>
      <c r="H219" s="7">
        <f t="shared" si="3"/>
        <v>3424.2991039633935</v>
      </c>
    </row>
    <row r="220" spans="1:8" ht="25" customHeight="1">
      <c r="A220" s="1"/>
      <c r="B220" s="1">
        <v>72</v>
      </c>
      <c r="C220" s="6">
        <v>45505</v>
      </c>
      <c r="D220" s="1" t="s">
        <v>214</v>
      </c>
      <c r="E220" s="7"/>
      <c r="F220" s="7">
        <v>3362.3</v>
      </c>
      <c r="G220" s="7">
        <v>1.8076142102986026</v>
      </c>
      <c r="H220" s="7">
        <f t="shared" si="3"/>
        <v>3423.0774125928701</v>
      </c>
    </row>
    <row r="221" spans="1:8" ht="25" customHeight="1">
      <c r="A221" s="1"/>
      <c r="B221" s="1">
        <v>72</v>
      </c>
      <c r="C221" s="6">
        <v>45536</v>
      </c>
      <c r="D221" s="1" t="s">
        <v>214</v>
      </c>
      <c r="E221" s="7"/>
      <c r="F221" s="7">
        <v>3376.1</v>
      </c>
      <c r="G221" s="7">
        <v>1.8076142102986026</v>
      </c>
      <c r="H221" s="7">
        <f t="shared" si="3"/>
        <v>3437.1268633538912</v>
      </c>
    </row>
    <row r="222" spans="1:8" ht="25" customHeight="1">
      <c r="A222" s="1"/>
      <c r="B222" s="1">
        <v>73</v>
      </c>
      <c r="C222" s="6">
        <v>45474</v>
      </c>
      <c r="D222" s="1" t="s">
        <v>214</v>
      </c>
      <c r="E222" s="7"/>
      <c r="F222" s="7">
        <v>3363.5</v>
      </c>
      <c r="G222" s="7">
        <v>1.7457094853091215</v>
      </c>
      <c r="H222" s="7">
        <f t="shared" si="3"/>
        <v>3422.2169385383722</v>
      </c>
    </row>
    <row r="223" spans="1:8" ht="25" customHeight="1">
      <c r="A223" s="1"/>
      <c r="B223" s="1">
        <v>73</v>
      </c>
      <c r="C223" s="6">
        <v>45505</v>
      </c>
      <c r="D223" s="1" t="s">
        <v>214</v>
      </c>
      <c r="E223" s="7"/>
      <c r="F223" s="7">
        <v>3362.3</v>
      </c>
      <c r="G223" s="7">
        <v>1.7457094853091215</v>
      </c>
      <c r="H223" s="7">
        <f t="shared" si="3"/>
        <v>3420.995990024549</v>
      </c>
    </row>
    <row r="224" spans="1:8" ht="25" customHeight="1">
      <c r="A224" s="1"/>
      <c r="B224" s="1">
        <v>73</v>
      </c>
      <c r="C224" s="6">
        <v>45536</v>
      </c>
      <c r="D224" s="1" t="s">
        <v>214</v>
      </c>
      <c r="E224" s="7"/>
      <c r="F224" s="7">
        <v>3376.1</v>
      </c>
      <c r="G224" s="7">
        <v>1.7457094853091215</v>
      </c>
      <c r="H224" s="7">
        <f t="shared" si="3"/>
        <v>3435.0368979335212</v>
      </c>
    </row>
    <row r="225" spans="1:8" ht="25" customHeight="1">
      <c r="A225" s="1"/>
      <c r="B225" s="1">
        <v>74</v>
      </c>
      <c r="C225" s="6">
        <v>45474</v>
      </c>
      <c r="D225" s="1" t="s">
        <v>214</v>
      </c>
      <c r="E225" s="7"/>
      <c r="F225" s="7">
        <v>3363.5</v>
      </c>
      <c r="G225" s="7">
        <v>1.7457094853091215</v>
      </c>
      <c r="H225" s="7">
        <f t="shared" si="3"/>
        <v>3422.2169385383722</v>
      </c>
    </row>
    <row r="226" spans="1:8" ht="25" customHeight="1">
      <c r="A226" s="1"/>
      <c r="B226" s="1">
        <v>74</v>
      </c>
      <c r="C226" s="6">
        <v>45505</v>
      </c>
      <c r="D226" s="1" t="s">
        <v>214</v>
      </c>
      <c r="E226" s="7"/>
      <c r="F226" s="7">
        <v>3362.3</v>
      </c>
      <c r="G226" s="7">
        <v>1.7457094853091215</v>
      </c>
      <c r="H226" s="7">
        <f t="shared" si="3"/>
        <v>3420.995990024549</v>
      </c>
    </row>
    <row r="227" spans="1:8" ht="25" customHeight="1">
      <c r="A227" s="1"/>
      <c r="B227" s="1">
        <v>74</v>
      </c>
      <c r="C227" s="6">
        <v>45536</v>
      </c>
      <c r="D227" s="1" t="s">
        <v>214</v>
      </c>
      <c r="E227" s="7"/>
      <c r="F227" s="7">
        <v>3376.1</v>
      </c>
      <c r="G227" s="7">
        <v>1.7457094853091215</v>
      </c>
      <c r="H227" s="7">
        <f t="shared" si="3"/>
        <v>3435.0368979335212</v>
      </c>
    </row>
    <row r="228" spans="1:8" ht="25" customHeight="1">
      <c r="A228" s="1"/>
      <c r="B228" s="1">
        <v>75</v>
      </c>
      <c r="C228" s="6">
        <v>45474</v>
      </c>
      <c r="D228" s="1" t="s">
        <v>215</v>
      </c>
      <c r="E228" s="7">
        <v>3421.7</v>
      </c>
      <c r="F228" s="7">
        <v>3363.5</v>
      </c>
      <c r="G228" s="7">
        <v>1.9501824084347936</v>
      </c>
      <c r="H228" s="7">
        <f t="shared" si="3"/>
        <v>3421.7</v>
      </c>
    </row>
    <row r="229" spans="1:8" ht="25" customHeight="1">
      <c r="A229" s="1"/>
      <c r="B229" s="1">
        <v>75</v>
      </c>
      <c r="C229" s="6">
        <v>45505</v>
      </c>
      <c r="D229" s="1" t="s">
        <v>214</v>
      </c>
      <c r="E229" s="7"/>
      <c r="F229" s="7">
        <v>3362.3</v>
      </c>
      <c r="G229" s="7">
        <v>1.9501824084347936</v>
      </c>
      <c r="H229" s="7">
        <f t="shared" si="3"/>
        <v>3427.870983118803</v>
      </c>
    </row>
    <row r="230" spans="1:8" ht="25" customHeight="1">
      <c r="A230" s="1"/>
      <c r="B230" s="1">
        <v>75</v>
      </c>
      <c r="C230" s="6">
        <v>45536</v>
      </c>
      <c r="D230" s="1" t="s">
        <v>214</v>
      </c>
      <c r="E230" s="7"/>
      <c r="F230" s="7">
        <v>3376.1</v>
      </c>
      <c r="G230" s="7">
        <v>1.9501824084347936</v>
      </c>
      <c r="H230" s="7">
        <f t="shared" si="3"/>
        <v>3441.9401082911668</v>
      </c>
    </row>
    <row r="231" spans="1:8" ht="25" customHeight="1">
      <c r="A231" s="1"/>
      <c r="B231" s="1">
        <v>76</v>
      </c>
      <c r="C231" s="6">
        <v>45474</v>
      </c>
      <c r="D231" s="1" t="s">
        <v>215</v>
      </c>
      <c r="E231" s="7">
        <v>3419.5</v>
      </c>
      <c r="F231" s="7">
        <v>3345</v>
      </c>
      <c r="G231" s="7">
        <v>2.1970378321914286</v>
      </c>
      <c r="H231" s="7">
        <f t="shared" si="3"/>
        <v>3419.5</v>
      </c>
    </row>
    <row r="232" spans="1:8" ht="25" customHeight="1">
      <c r="A232" s="1"/>
      <c r="B232" s="1">
        <v>76</v>
      </c>
      <c r="C232" s="6">
        <v>45505</v>
      </c>
      <c r="D232" s="1" t="s">
        <v>215</v>
      </c>
      <c r="E232" s="7">
        <v>3420.8</v>
      </c>
      <c r="F232" s="7">
        <v>3347.7</v>
      </c>
      <c r="G232" s="7">
        <v>2.1970378321914286</v>
      </c>
      <c r="H232" s="7">
        <f t="shared" si="3"/>
        <v>3420.8</v>
      </c>
    </row>
    <row r="233" spans="1:8" ht="25" customHeight="1">
      <c r="A233" s="1"/>
      <c r="B233" s="1">
        <v>76</v>
      </c>
      <c r="C233" s="6">
        <v>45536</v>
      </c>
      <c r="D233" s="1" t="s">
        <v>214</v>
      </c>
      <c r="E233" s="7"/>
      <c r="F233" s="7">
        <v>3362.1</v>
      </c>
      <c r="G233" s="7">
        <v>2.1970378321914286</v>
      </c>
      <c r="H233" s="7">
        <f t="shared" si="3"/>
        <v>3435.9666089561078</v>
      </c>
    </row>
    <row r="234" spans="1:8" ht="25" customHeight="1">
      <c r="A234" s="1"/>
      <c r="B234" s="1">
        <v>77</v>
      </c>
      <c r="C234" s="6">
        <v>45474</v>
      </c>
      <c r="D234" s="1" t="s">
        <v>215</v>
      </c>
      <c r="E234" s="7">
        <v>3419.5</v>
      </c>
      <c r="F234" s="7">
        <v>3345</v>
      </c>
      <c r="G234" s="7">
        <v>2.1970378321914286</v>
      </c>
      <c r="H234" s="7">
        <f t="shared" si="3"/>
        <v>3419.5</v>
      </c>
    </row>
    <row r="235" spans="1:8" ht="25" customHeight="1">
      <c r="A235" s="1"/>
      <c r="B235" s="1">
        <v>77</v>
      </c>
      <c r="C235" s="6">
        <v>45505</v>
      </c>
      <c r="D235" s="1" t="s">
        <v>215</v>
      </c>
      <c r="E235" s="7">
        <v>3420.8</v>
      </c>
      <c r="F235" s="7">
        <v>3347.7</v>
      </c>
      <c r="G235" s="7">
        <v>2.1970378321914286</v>
      </c>
      <c r="H235" s="7">
        <f t="shared" si="3"/>
        <v>3420.8</v>
      </c>
    </row>
    <row r="236" spans="1:8" ht="25" customHeight="1">
      <c r="A236" s="1"/>
      <c r="B236" s="1">
        <v>77</v>
      </c>
      <c r="C236" s="6">
        <v>45536</v>
      </c>
      <c r="D236" s="1" t="s">
        <v>214</v>
      </c>
      <c r="E236" s="7"/>
      <c r="F236" s="7">
        <v>3362.1</v>
      </c>
      <c r="G236" s="7">
        <v>2.1970378321914286</v>
      </c>
      <c r="H236" s="7">
        <f t="shared" si="3"/>
        <v>3435.9666089561078</v>
      </c>
    </row>
    <row r="237" spans="1:8" ht="25" customHeight="1">
      <c r="A237" s="1"/>
      <c r="B237" s="1">
        <v>78</v>
      </c>
      <c r="C237" s="6">
        <v>45474</v>
      </c>
      <c r="D237" s="1" t="s">
        <v>214</v>
      </c>
      <c r="E237" s="7"/>
      <c r="F237" s="7">
        <v>3363.5</v>
      </c>
      <c r="G237" s="7">
        <v>1.8076142102986026</v>
      </c>
      <c r="H237" s="7">
        <f t="shared" si="3"/>
        <v>3424.2991039633935</v>
      </c>
    </row>
    <row r="238" spans="1:8" ht="25" customHeight="1">
      <c r="A238" s="1"/>
      <c r="B238" s="1">
        <v>78</v>
      </c>
      <c r="C238" s="6">
        <v>45505</v>
      </c>
      <c r="D238" s="1" t="s">
        <v>214</v>
      </c>
      <c r="E238" s="7"/>
      <c r="F238" s="7">
        <v>3362.3</v>
      </c>
      <c r="G238" s="7">
        <v>1.8076142102986026</v>
      </c>
      <c r="H238" s="7">
        <f t="shared" si="3"/>
        <v>3423.0774125928701</v>
      </c>
    </row>
    <row r="239" spans="1:8" ht="25" customHeight="1">
      <c r="A239" s="1"/>
      <c r="B239" s="1">
        <v>78</v>
      </c>
      <c r="C239" s="6">
        <v>45536</v>
      </c>
      <c r="D239" s="1" t="s">
        <v>214</v>
      </c>
      <c r="E239" s="7"/>
      <c r="F239" s="7">
        <v>3376.1</v>
      </c>
      <c r="G239" s="7">
        <v>1.8076142102986026</v>
      </c>
      <c r="H239" s="7">
        <f t="shared" si="3"/>
        <v>3437.1268633538912</v>
      </c>
    </row>
    <row r="240" spans="1:8" ht="25" customHeight="1">
      <c r="A240" s="1"/>
      <c r="B240" s="1">
        <v>79</v>
      </c>
      <c r="C240" s="6">
        <v>45474</v>
      </c>
      <c r="D240" s="1" t="s">
        <v>214</v>
      </c>
      <c r="E240" s="7"/>
      <c r="F240" s="7">
        <v>3363.5</v>
      </c>
      <c r="G240" s="7">
        <v>1.7457094853091215</v>
      </c>
      <c r="H240" s="7">
        <f t="shared" si="3"/>
        <v>3422.2169385383722</v>
      </c>
    </row>
    <row r="241" spans="1:8" ht="25" customHeight="1">
      <c r="A241" s="1"/>
      <c r="B241" s="1">
        <v>79</v>
      </c>
      <c r="C241" s="6">
        <v>45505</v>
      </c>
      <c r="D241" s="1" t="s">
        <v>214</v>
      </c>
      <c r="E241" s="7"/>
      <c r="F241" s="7">
        <v>3362.3</v>
      </c>
      <c r="G241" s="7">
        <v>1.7457094853091215</v>
      </c>
      <c r="H241" s="7">
        <f t="shared" si="3"/>
        <v>3420.995990024549</v>
      </c>
    </row>
    <row r="242" spans="1:8" ht="25" customHeight="1">
      <c r="A242" s="1"/>
      <c r="B242" s="1">
        <v>79</v>
      </c>
      <c r="C242" s="6">
        <v>45536</v>
      </c>
      <c r="D242" s="1" t="s">
        <v>214</v>
      </c>
      <c r="E242" s="7"/>
      <c r="F242" s="7">
        <v>3376.1</v>
      </c>
      <c r="G242" s="7">
        <v>1.7457094853091215</v>
      </c>
      <c r="H242" s="7">
        <f t="shared" si="3"/>
        <v>3435.0368979335212</v>
      </c>
    </row>
    <row r="243" spans="1:8" ht="25" customHeight="1">
      <c r="A243" s="1"/>
      <c r="B243" s="1">
        <v>80</v>
      </c>
      <c r="C243" s="6">
        <v>45474</v>
      </c>
      <c r="D243" s="1" t="s">
        <v>214</v>
      </c>
      <c r="E243" s="7"/>
      <c r="F243" s="7">
        <v>3363.5</v>
      </c>
      <c r="G243" s="7">
        <v>1.7457094853091215</v>
      </c>
      <c r="H243" s="7">
        <f t="shared" si="3"/>
        <v>3422.2169385383722</v>
      </c>
    </row>
    <row r="244" spans="1:8" ht="25" customHeight="1">
      <c r="A244" s="1"/>
      <c r="B244" s="1">
        <v>80</v>
      </c>
      <c r="C244" s="6">
        <v>45505</v>
      </c>
      <c r="D244" s="1" t="s">
        <v>214</v>
      </c>
      <c r="E244" s="7"/>
      <c r="F244" s="7">
        <v>3362.3</v>
      </c>
      <c r="G244" s="7">
        <v>1.7457094853091215</v>
      </c>
      <c r="H244" s="7">
        <f t="shared" si="3"/>
        <v>3420.995990024549</v>
      </c>
    </row>
    <row r="245" spans="1:8" ht="25" customHeight="1">
      <c r="A245" s="1"/>
      <c r="B245" s="1">
        <v>80</v>
      </c>
      <c r="C245" s="6">
        <v>45536</v>
      </c>
      <c r="D245" s="1" t="s">
        <v>214</v>
      </c>
      <c r="E245" s="7"/>
      <c r="F245" s="7">
        <v>3376.1</v>
      </c>
      <c r="G245" s="7">
        <v>1.7457094853091215</v>
      </c>
      <c r="H245" s="7">
        <f t="shared" si="3"/>
        <v>3435.0368979335212</v>
      </c>
    </row>
    <row r="246" spans="1:8" ht="25" customHeight="1">
      <c r="A246" s="1"/>
      <c r="B246" s="1">
        <v>81</v>
      </c>
      <c r="C246" s="6">
        <v>45474</v>
      </c>
      <c r="D246" s="1" t="s">
        <v>215</v>
      </c>
      <c r="E246" s="7">
        <v>3421.7</v>
      </c>
      <c r="F246" s="7">
        <v>3363.5</v>
      </c>
      <c r="G246" s="7">
        <v>1.9501824084347936</v>
      </c>
      <c r="H246" s="7">
        <f t="shared" si="3"/>
        <v>3421.7</v>
      </c>
    </row>
    <row r="247" spans="1:8" ht="25" customHeight="1">
      <c r="A247" s="1"/>
      <c r="B247" s="1">
        <v>81</v>
      </c>
      <c r="C247" s="6">
        <v>45505</v>
      </c>
      <c r="D247" s="1" t="s">
        <v>214</v>
      </c>
      <c r="E247" s="7"/>
      <c r="F247" s="7">
        <v>3362.3</v>
      </c>
      <c r="G247" s="7">
        <v>1.9501824084347936</v>
      </c>
      <c r="H247" s="7">
        <f t="shared" si="3"/>
        <v>3427.870983118803</v>
      </c>
    </row>
    <row r="248" spans="1:8" ht="25" customHeight="1">
      <c r="A248" s="1"/>
      <c r="B248" s="1">
        <v>81</v>
      </c>
      <c r="C248" s="6">
        <v>45536</v>
      </c>
      <c r="D248" s="1" t="s">
        <v>214</v>
      </c>
      <c r="E248" s="7"/>
      <c r="F248" s="7">
        <v>3376.1</v>
      </c>
      <c r="G248" s="7">
        <v>1.9501824084347936</v>
      </c>
      <c r="H248" s="7">
        <f t="shared" si="3"/>
        <v>3441.9401082911668</v>
      </c>
    </row>
    <row r="249" spans="1:8" ht="25" customHeight="1">
      <c r="A249" s="1"/>
      <c r="B249" s="1">
        <v>82</v>
      </c>
      <c r="C249" s="6">
        <v>45474</v>
      </c>
      <c r="D249" s="1" t="s">
        <v>215</v>
      </c>
      <c r="E249" s="7">
        <v>3419.5</v>
      </c>
      <c r="F249" s="7">
        <v>3345</v>
      </c>
      <c r="G249" s="7">
        <v>2.1970378321914286</v>
      </c>
      <c r="H249" s="7">
        <f t="shared" si="3"/>
        <v>3419.5</v>
      </c>
    </row>
    <row r="250" spans="1:8" ht="25" customHeight="1">
      <c r="A250" s="1"/>
      <c r="B250" s="1">
        <v>82</v>
      </c>
      <c r="C250" s="6">
        <v>45505</v>
      </c>
      <c r="D250" s="1" t="s">
        <v>215</v>
      </c>
      <c r="E250" s="7">
        <v>3420.8</v>
      </c>
      <c r="F250" s="7">
        <v>3347.7</v>
      </c>
      <c r="G250" s="7">
        <v>2.1970378321914286</v>
      </c>
      <c r="H250" s="7">
        <f t="shared" si="3"/>
        <v>3420.8</v>
      </c>
    </row>
    <row r="251" spans="1:8" ht="25" customHeight="1">
      <c r="A251" s="1"/>
      <c r="B251" s="1">
        <v>82</v>
      </c>
      <c r="C251" s="6">
        <v>45536</v>
      </c>
      <c r="D251" s="1" t="s">
        <v>214</v>
      </c>
      <c r="E251" s="7"/>
      <c r="F251" s="7">
        <v>3362.1</v>
      </c>
      <c r="G251" s="7">
        <v>2.1970378321914286</v>
      </c>
      <c r="H251" s="7">
        <f t="shared" si="3"/>
        <v>3435.9666089561078</v>
      </c>
    </row>
    <row r="252" spans="1:8" ht="25" customHeight="1">
      <c r="A252" s="1"/>
      <c r="B252" s="1">
        <v>83</v>
      </c>
      <c r="C252" s="6">
        <v>45474</v>
      </c>
      <c r="D252" s="1" t="s">
        <v>215</v>
      </c>
      <c r="E252" s="7">
        <v>3419.5</v>
      </c>
      <c r="F252" s="7">
        <v>3345</v>
      </c>
      <c r="G252" s="7">
        <v>2.1970378321914286</v>
      </c>
      <c r="H252" s="7">
        <f t="shared" si="3"/>
        <v>3419.5</v>
      </c>
    </row>
    <row r="253" spans="1:8" ht="25" customHeight="1">
      <c r="A253" s="1"/>
      <c r="B253" s="1">
        <v>83</v>
      </c>
      <c r="C253" s="6">
        <v>45505</v>
      </c>
      <c r="D253" s="1" t="s">
        <v>215</v>
      </c>
      <c r="E253" s="7">
        <v>3420.8</v>
      </c>
      <c r="F253" s="7">
        <v>3347.7</v>
      </c>
      <c r="G253" s="7">
        <v>2.1970378321914286</v>
      </c>
      <c r="H253" s="7">
        <f t="shared" si="3"/>
        <v>3420.8</v>
      </c>
    </row>
    <row r="254" spans="1:8" ht="25" customHeight="1">
      <c r="A254" s="1"/>
      <c r="B254" s="1">
        <v>83</v>
      </c>
      <c r="C254" s="6">
        <v>45536</v>
      </c>
      <c r="D254" s="1" t="s">
        <v>214</v>
      </c>
      <c r="E254" s="7"/>
      <c r="F254" s="7">
        <v>3362.1</v>
      </c>
      <c r="G254" s="7">
        <v>2.1970378321914286</v>
      </c>
      <c r="H254" s="7">
        <f t="shared" si="3"/>
        <v>3435.9666089561078</v>
      </c>
    </row>
    <row r="255" spans="1:8" ht="25" customHeight="1">
      <c r="A255" s="1"/>
      <c r="B255" s="1">
        <v>84</v>
      </c>
      <c r="C255" s="6">
        <v>45474</v>
      </c>
      <c r="D255" s="1" t="s">
        <v>214</v>
      </c>
      <c r="E255" s="7"/>
      <c r="F255" s="7">
        <v>3363.5</v>
      </c>
      <c r="G255" s="7">
        <v>1.8076142102986026</v>
      </c>
      <c r="H255" s="7">
        <f t="shared" si="3"/>
        <v>3424.2991039633935</v>
      </c>
    </row>
    <row r="256" spans="1:8" ht="25" customHeight="1">
      <c r="A256" s="1"/>
      <c r="B256" s="1">
        <v>84</v>
      </c>
      <c r="C256" s="6">
        <v>45505</v>
      </c>
      <c r="D256" s="1" t="s">
        <v>214</v>
      </c>
      <c r="E256" s="7"/>
      <c r="F256" s="7">
        <v>3362.3</v>
      </c>
      <c r="G256" s="7">
        <v>1.8076142102986026</v>
      </c>
      <c r="H256" s="7">
        <f t="shared" si="3"/>
        <v>3423.0774125928701</v>
      </c>
    </row>
    <row r="257" spans="1:8" ht="25" customHeight="1">
      <c r="A257" s="1"/>
      <c r="B257" s="1">
        <v>84</v>
      </c>
      <c r="C257" s="6">
        <v>45536</v>
      </c>
      <c r="D257" s="1" t="s">
        <v>214</v>
      </c>
      <c r="E257" s="7"/>
      <c r="F257" s="7">
        <v>3376.1</v>
      </c>
      <c r="G257" s="7">
        <v>1.8076142102986026</v>
      </c>
      <c r="H257" s="7">
        <f t="shared" si="3"/>
        <v>3437.1268633538912</v>
      </c>
    </row>
    <row r="258" spans="1:8" ht="25" customHeight="1">
      <c r="A258" s="1"/>
      <c r="B258" s="1">
        <v>85</v>
      </c>
      <c r="C258" s="6">
        <v>45474</v>
      </c>
      <c r="D258" s="1" t="s">
        <v>214</v>
      </c>
      <c r="E258" s="7"/>
      <c r="F258" s="7">
        <v>3363.5</v>
      </c>
      <c r="G258" s="7">
        <v>1.7457094853091215</v>
      </c>
      <c r="H258" s="7">
        <f t="shared" si="3"/>
        <v>3422.2169385383722</v>
      </c>
    </row>
    <row r="259" spans="1:8" ht="25" customHeight="1">
      <c r="A259" s="1"/>
      <c r="B259" s="1">
        <v>85</v>
      </c>
      <c r="C259" s="6">
        <v>45505</v>
      </c>
      <c r="D259" s="1" t="s">
        <v>214</v>
      </c>
      <c r="E259" s="7"/>
      <c r="F259" s="7">
        <v>3362.3</v>
      </c>
      <c r="G259" s="7">
        <v>1.7457094853091215</v>
      </c>
      <c r="H259" s="7">
        <f t="shared" si="3"/>
        <v>3420.995990024549</v>
      </c>
    </row>
    <row r="260" spans="1:8" ht="25" customHeight="1">
      <c r="A260" s="1"/>
      <c r="B260" s="1">
        <v>85</v>
      </c>
      <c r="C260" s="6">
        <v>45536</v>
      </c>
      <c r="D260" s="1" t="s">
        <v>214</v>
      </c>
      <c r="E260" s="7"/>
      <c r="F260" s="7">
        <v>3376.1</v>
      </c>
      <c r="G260" s="7">
        <v>1.7457094853091215</v>
      </c>
      <c r="H260" s="7">
        <f t="shared" si="3"/>
        <v>3435.0368979335212</v>
      </c>
    </row>
    <row r="261" spans="1:8" ht="25" customHeight="1">
      <c r="A261" s="1"/>
      <c r="B261" s="1">
        <v>86</v>
      </c>
      <c r="C261" s="6">
        <v>45474</v>
      </c>
      <c r="D261" s="1" t="s">
        <v>214</v>
      </c>
      <c r="E261" s="7"/>
      <c r="F261" s="7">
        <v>3363.5</v>
      </c>
      <c r="G261" s="7">
        <v>1.7457094853091215</v>
      </c>
      <c r="H261" s="7">
        <f t="shared" si="3"/>
        <v>3422.2169385383722</v>
      </c>
    </row>
    <row r="262" spans="1:8" ht="25" customHeight="1">
      <c r="A262" s="1"/>
      <c r="B262" s="1">
        <v>86</v>
      </c>
      <c r="C262" s="6">
        <v>45505</v>
      </c>
      <c r="D262" s="1" t="s">
        <v>214</v>
      </c>
      <c r="E262" s="7"/>
      <c r="F262" s="7">
        <v>3362.3</v>
      </c>
      <c r="G262" s="7">
        <v>1.7457094853091215</v>
      </c>
      <c r="H262" s="7">
        <f t="shared" ref="H262:H325" si="4">IF(D262="Yes",E262,F262*(1+G262/100))</f>
        <v>3420.995990024549</v>
      </c>
    </row>
    <row r="263" spans="1:8" ht="25" customHeight="1">
      <c r="A263" s="1"/>
      <c r="B263" s="1">
        <v>86</v>
      </c>
      <c r="C263" s="6">
        <v>45536</v>
      </c>
      <c r="D263" s="1" t="s">
        <v>214</v>
      </c>
      <c r="E263" s="7"/>
      <c r="F263" s="7">
        <v>3376.1</v>
      </c>
      <c r="G263" s="7">
        <v>1.7457094853091215</v>
      </c>
      <c r="H263" s="7">
        <f t="shared" si="4"/>
        <v>3435.0368979335212</v>
      </c>
    </row>
    <row r="264" spans="1:8" ht="25" customHeight="1">
      <c r="A264" s="1"/>
      <c r="B264" s="1">
        <v>87</v>
      </c>
      <c r="C264" s="6">
        <v>45474</v>
      </c>
      <c r="D264" s="1" t="s">
        <v>215</v>
      </c>
      <c r="E264" s="7">
        <v>3421.7</v>
      </c>
      <c r="F264" s="7">
        <v>3363.5</v>
      </c>
      <c r="G264" s="7">
        <v>1.9501824084347936</v>
      </c>
      <c r="H264" s="7">
        <f t="shared" si="4"/>
        <v>3421.7</v>
      </c>
    </row>
    <row r="265" spans="1:8" ht="25" customHeight="1">
      <c r="A265" s="1"/>
      <c r="B265" s="1">
        <v>87</v>
      </c>
      <c r="C265" s="6">
        <v>45505</v>
      </c>
      <c r="D265" s="1" t="s">
        <v>214</v>
      </c>
      <c r="E265" s="7"/>
      <c r="F265" s="7">
        <v>3362.3</v>
      </c>
      <c r="G265" s="7">
        <v>1.9501824084347936</v>
      </c>
      <c r="H265" s="7">
        <f t="shared" si="4"/>
        <v>3427.870983118803</v>
      </c>
    </row>
    <row r="266" spans="1:8" ht="25" customHeight="1">
      <c r="A266" s="1"/>
      <c r="B266" s="1">
        <v>87</v>
      </c>
      <c r="C266" s="6">
        <v>45536</v>
      </c>
      <c r="D266" s="1" t="s">
        <v>214</v>
      </c>
      <c r="E266" s="7"/>
      <c r="F266" s="7">
        <v>3376.1</v>
      </c>
      <c r="G266" s="7">
        <v>1.9501824084347936</v>
      </c>
      <c r="H266" s="7">
        <f t="shared" si="4"/>
        <v>3441.9401082911668</v>
      </c>
    </row>
    <row r="267" spans="1:8" ht="25" customHeight="1">
      <c r="A267" s="1"/>
      <c r="B267" s="1">
        <v>88</v>
      </c>
      <c r="C267" s="6">
        <v>45474</v>
      </c>
      <c r="D267" s="1" t="s">
        <v>215</v>
      </c>
      <c r="E267" s="7">
        <v>3419.5</v>
      </c>
      <c r="F267" s="7">
        <v>3345</v>
      </c>
      <c r="G267" s="7">
        <v>2.1970378321914286</v>
      </c>
      <c r="H267" s="7">
        <f t="shared" si="4"/>
        <v>3419.5</v>
      </c>
    </row>
    <row r="268" spans="1:8" ht="25" customHeight="1">
      <c r="A268" s="1"/>
      <c r="B268" s="1">
        <v>88</v>
      </c>
      <c r="C268" s="6">
        <v>45505</v>
      </c>
      <c r="D268" s="1" t="s">
        <v>215</v>
      </c>
      <c r="E268" s="7">
        <v>3420.8</v>
      </c>
      <c r="F268" s="7">
        <v>3347.7</v>
      </c>
      <c r="G268" s="7">
        <v>2.1970378321914286</v>
      </c>
      <c r="H268" s="7">
        <f t="shared" si="4"/>
        <v>3420.8</v>
      </c>
    </row>
    <row r="269" spans="1:8" ht="25" customHeight="1">
      <c r="A269" s="1"/>
      <c r="B269" s="1">
        <v>88</v>
      </c>
      <c r="C269" s="6">
        <v>45536</v>
      </c>
      <c r="D269" s="1" t="s">
        <v>214</v>
      </c>
      <c r="E269" s="7"/>
      <c r="F269" s="7">
        <v>3362.1</v>
      </c>
      <c r="G269" s="7">
        <v>2.1970378321914286</v>
      </c>
      <c r="H269" s="7">
        <f t="shared" si="4"/>
        <v>3435.9666089561078</v>
      </c>
    </row>
    <row r="270" spans="1:8" ht="25" customHeight="1">
      <c r="A270" s="1"/>
      <c r="B270" s="1">
        <v>89</v>
      </c>
      <c r="C270" s="6">
        <v>45474</v>
      </c>
      <c r="D270" s="1" t="s">
        <v>215</v>
      </c>
      <c r="E270" s="7">
        <v>3419.5</v>
      </c>
      <c r="F270" s="7">
        <v>3345</v>
      </c>
      <c r="G270" s="7">
        <v>2.1970378321914286</v>
      </c>
      <c r="H270" s="7">
        <f t="shared" si="4"/>
        <v>3419.5</v>
      </c>
    </row>
    <row r="271" spans="1:8" ht="25" customHeight="1">
      <c r="A271" s="1"/>
      <c r="B271" s="1">
        <v>89</v>
      </c>
      <c r="C271" s="6">
        <v>45505</v>
      </c>
      <c r="D271" s="1" t="s">
        <v>215</v>
      </c>
      <c r="E271" s="7">
        <v>3420.8</v>
      </c>
      <c r="F271" s="7">
        <v>3347.7</v>
      </c>
      <c r="G271" s="7">
        <v>2.1970378321914286</v>
      </c>
      <c r="H271" s="7">
        <f t="shared" si="4"/>
        <v>3420.8</v>
      </c>
    </row>
    <row r="272" spans="1:8" ht="25" customHeight="1">
      <c r="A272" s="1"/>
      <c r="B272" s="1">
        <v>89</v>
      </c>
      <c r="C272" s="6">
        <v>45536</v>
      </c>
      <c r="D272" s="1" t="s">
        <v>214</v>
      </c>
      <c r="E272" s="7"/>
      <c r="F272" s="7">
        <v>3362.1</v>
      </c>
      <c r="G272" s="7">
        <v>2.1970378321914286</v>
      </c>
      <c r="H272" s="7">
        <f t="shared" si="4"/>
        <v>3435.9666089561078</v>
      </c>
    </row>
    <row r="273" spans="1:8" ht="25" customHeight="1">
      <c r="A273" s="1"/>
      <c r="B273" s="1">
        <v>90</v>
      </c>
      <c r="C273" s="6">
        <v>45474</v>
      </c>
      <c r="D273" s="1" t="s">
        <v>214</v>
      </c>
      <c r="E273" s="7"/>
      <c r="F273" s="7">
        <v>3363.5</v>
      </c>
      <c r="G273" s="7">
        <v>1.8076142102986026</v>
      </c>
      <c r="H273" s="7">
        <f t="shared" si="4"/>
        <v>3424.2991039633935</v>
      </c>
    </row>
    <row r="274" spans="1:8" ht="25" customHeight="1">
      <c r="A274" s="1"/>
      <c r="B274" s="1">
        <v>90</v>
      </c>
      <c r="C274" s="6">
        <v>45505</v>
      </c>
      <c r="D274" s="1" t="s">
        <v>214</v>
      </c>
      <c r="E274" s="7"/>
      <c r="F274" s="7">
        <v>3362.3</v>
      </c>
      <c r="G274" s="7">
        <v>1.8076142102986026</v>
      </c>
      <c r="H274" s="7">
        <f t="shared" si="4"/>
        <v>3423.0774125928701</v>
      </c>
    </row>
    <row r="275" spans="1:8" ht="25" customHeight="1">
      <c r="A275" s="1"/>
      <c r="B275" s="1">
        <v>90</v>
      </c>
      <c r="C275" s="6">
        <v>45536</v>
      </c>
      <c r="D275" s="1" t="s">
        <v>214</v>
      </c>
      <c r="E275" s="7"/>
      <c r="F275" s="7">
        <v>3376.1</v>
      </c>
      <c r="G275" s="7">
        <v>1.8076142102986026</v>
      </c>
      <c r="H275" s="7">
        <f t="shared" si="4"/>
        <v>3437.1268633538912</v>
      </c>
    </row>
    <row r="276" spans="1:8" ht="25" customHeight="1">
      <c r="A276" s="1"/>
      <c r="B276" s="1">
        <v>91</v>
      </c>
      <c r="C276" s="6">
        <v>45474</v>
      </c>
      <c r="D276" s="1" t="s">
        <v>214</v>
      </c>
      <c r="E276" s="7"/>
      <c r="F276" s="7">
        <v>3363.5</v>
      </c>
      <c r="G276" s="7">
        <v>1.7457094853091215</v>
      </c>
      <c r="H276" s="7">
        <f t="shared" si="4"/>
        <v>3422.2169385383722</v>
      </c>
    </row>
    <row r="277" spans="1:8" ht="25" customHeight="1">
      <c r="A277" s="1"/>
      <c r="B277" s="1">
        <v>91</v>
      </c>
      <c r="C277" s="6">
        <v>45505</v>
      </c>
      <c r="D277" s="1" t="s">
        <v>214</v>
      </c>
      <c r="E277" s="7"/>
      <c r="F277" s="7">
        <v>3362.3</v>
      </c>
      <c r="G277" s="7">
        <v>1.7457094853091215</v>
      </c>
      <c r="H277" s="7">
        <f t="shared" si="4"/>
        <v>3420.995990024549</v>
      </c>
    </row>
    <row r="278" spans="1:8" ht="25" customHeight="1">
      <c r="A278" s="1"/>
      <c r="B278" s="1">
        <v>91</v>
      </c>
      <c r="C278" s="6">
        <v>45536</v>
      </c>
      <c r="D278" s="1" t="s">
        <v>214</v>
      </c>
      <c r="E278" s="7"/>
      <c r="F278" s="7">
        <v>3376.1</v>
      </c>
      <c r="G278" s="7">
        <v>1.7457094853091215</v>
      </c>
      <c r="H278" s="7">
        <f t="shared" si="4"/>
        <v>3435.0368979335212</v>
      </c>
    </row>
    <row r="279" spans="1:8" ht="25" customHeight="1">
      <c r="A279" s="1"/>
      <c r="B279" s="1">
        <v>92</v>
      </c>
      <c r="C279" s="6">
        <v>45474</v>
      </c>
      <c r="D279" s="1" t="s">
        <v>214</v>
      </c>
      <c r="E279" s="7"/>
      <c r="F279" s="7">
        <v>3363.5</v>
      </c>
      <c r="G279" s="7">
        <v>1.7457094853091215</v>
      </c>
      <c r="H279" s="7">
        <f t="shared" si="4"/>
        <v>3422.2169385383722</v>
      </c>
    </row>
    <row r="280" spans="1:8" ht="25" customHeight="1">
      <c r="A280" s="1"/>
      <c r="B280" s="1">
        <v>92</v>
      </c>
      <c r="C280" s="6">
        <v>45505</v>
      </c>
      <c r="D280" s="1" t="s">
        <v>214</v>
      </c>
      <c r="E280" s="7"/>
      <c r="F280" s="7">
        <v>3362.3</v>
      </c>
      <c r="G280" s="7">
        <v>1.7457094853091215</v>
      </c>
      <c r="H280" s="7">
        <f t="shared" si="4"/>
        <v>3420.995990024549</v>
      </c>
    </row>
    <row r="281" spans="1:8" ht="25" customHeight="1">
      <c r="A281" s="1"/>
      <c r="B281" s="1">
        <v>92</v>
      </c>
      <c r="C281" s="6">
        <v>45536</v>
      </c>
      <c r="D281" s="1" t="s">
        <v>214</v>
      </c>
      <c r="E281" s="7"/>
      <c r="F281" s="7">
        <v>3376.1</v>
      </c>
      <c r="G281" s="7">
        <v>1.7457094853091215</v>
      </c>
      <c r="H281" s="7">
        <f t="shared" si="4"/>
        <v>3435.0368979335212</v>
      </c>
    </row>
    <row r="282" spans="1:8" ht="25" customHeight="1">
      <c r="A282" s="1"/>
      <c r="B282" s="1">
        <v>93</v>
      </c>
      <c r="C282" s="6">
        <v>45474</v>
      </c>
      <c r="D282" s="1" t="s">
        <v>215</v>
      </c>
      <c r="E282" s="7">
        <v>3421.7</v>
      </c>
      <c r="F282" s="7">
        <v>3363.5</v>
      </c>
      <c r="G282" s="7">
        <v>1.9501824084347936</v>
      </c>
      <c r="H282" s="7">
        <f t="shared" si="4"/>
        <v>3421.7</v>
      </c>
    </row>
    <row r="283" spans="1:8" ht="25" customHeight="1">
      <c r="A283" s="1"/>
      <c r="B283" s="1">
        <v>93</v>
      </c>
      <c r="C283" s="6">
        <v>45505</v>
      </c>
      <c r="D283" s="1" t="s">
        <v>214</v>
      </c>
      <c r="E283" s="7"/>
      <c r="F283" s="7">
        <v>3362.3</v>
      </c>
      <c r="G283" s="7">
        <v>1.9501824084347936</v>
      </c>
      <c r="H283" s="7">
        <f t="shared" si="4"/>
        <v>3427.870983118803</v>
      </c>
    </row>
    <row r="284" spans="1:8" ht="25" customHeight="1">
      <c r="A284" s="1"/>
      <c r="B284" s="1">
        <v>93</v>
      </c>
      <c r="C284" s="6">
        <v>45536</v>
      </c>
      <c r="D284" s="1" t="s">
        <v>214</v>
      </c>
      <c r="E284" s="7"/>
      <c r="F284" s="7">
        <v>3376.1</v>
      </c>
      <c r="G284" s="7">
        <v>1.9501824084347936</v>
      </c>
      <c r="H284" s="7">
        <f t="shared" si="4"/>
        <v>3441.9401082911668</v>
      </c>
    </row>
    <row r="285" spans="1:8" ht="25" customHeight="1">
      <c r="A285" s="1"/>
      <c r="B285" s="1">
        <v>94</v>
      </c>
      <c r="C285" s="6">
        <v>45474</v>
      </c>
      <c r="D285" s="1" t="s">
        <v>215</v>
      </c>
      <c r="E285" s="7">
        <v>3419.5</v>
      </c>
      <c r="F285" s="7">
        <v>3345</v>
      </c>
      <c r="G285" s="7">
        <v>2.1970378321914286</v>
      </c>
      <c r="H285" s="7">
        <f t="shared" si="4"/>
        <v>3419.5</v>
      </c>
    </row>
    <row r="286" spans="1:8" ht="25" customHeight="1">
      <c r="A286" s="1"/>
      <c r="B286" s="1">
        <v>94</v>
      </c>
      <c r="C286" s="6">
        <v>45505</v>
      </c>
      <c r="D286" s="1" t="s">
        <v>215</v>
      </c>
      <c r="E286" s="7">
        <v>3420.8</v>
      </c>
      <c r="F286" s="7">
        <v>3347.7</v>
      </c>
      <c r="G286" s="7">
        <v>2.1970378321914286</v>
      </c>
      <c r="H286" s="7">
        <f t="shared" si="4"/>
        <v>3420.8</v>
      </c>
    </row>
    <row r="287" spans="1:8" ht="25" customHeight="1">
      <c r="A287" s="1"/>
      <c r="B287" s="1">
        <v>94</v>
      </c>
      <c r="C287" s="6">
        <v>45536</v>
      </c>
      <c r="D287" s="1" t="s">
        <v>214</v>
      </c>
      <c r="E287" s="7"/>
      <c r="F287" s="7">
        <v>3362.1</v>
      </c>
      <c r="G287" s="7">
        <v>2.1970378321914286</v>
      </c>
      <c r="H287" s="7">
        <f t="shared" si="4"/>
        <v>3435.9666089561078</v>
      </c>
    </row>
    <row r="288" spans="1:8" ht="25" customHeight="1">
      <c r="A288" s="1"/>
      <c r="B288" s="1">
        <v>95</v>
      </c>
      <c r="C288" s="6">
        <v>45474</v>
      </c>
      <c r="D288" s="1" t="s">
        <v>215</v>
      </c>
      <c r="E288" s="7">
        <v>3419.5</v>
      </c>
      <c r="F288" s="7">
        <v>3345</v>
      </c>
      <c r="G288" s="7">
        <v>2.1970378321914286</v>
      </c>
      <c r="H288" s="7">
        <f t="shared" si="4"/>
        <v>3419.5</v>
      </c>
    </row>
    <row r="289" spans="1:8" ht="25" customHeight="1">
      <c r="A289" s="1"/>
      <c r="B289" s="1">
        <v>95</v>
      </c>
      <c r="C289" s="6">
        <v>45505</v>
      </c>
      <c r="D289" s="1" t="s">
        <v>215</v>
      </c>
      <c r="E289" s="7">
        <v>3420.8</v>
      </c>
      <c r="F289" s="7">
        <v>3347.7</v>
      </c>
      <c r="G289" s="7">
        <v>2.1970378321914286</v>
      </c>
      <c r="H289" s="7">
        <f t="shared" si="4"/>
        <v>3420.8</v>
      </c>
    </row>
    <row r="290" spans="1:8" ht="25" customHeight="1">
      <c r="A290" s="1"/>
      <c r="B290" s="1">
        <v>95</v>
      </c>
      <c r="C290" s="6">
        <v>45536</v>
      </c>
      <c r="D290" s="1" t="s">
        <v>214</v>
      </c>
      <c r="E290" s="7"/>
      <c r="F290" s="7">
        <v>3362.1</v>
      </c>
      <c r="G290" s="7">
        <v>2.1970378321914286</v>
      </c>
      <c r="H290" s="7">
        <f t="shared" si="4"/>
        <v>3435.9666089561078</v>
      </c>
    </row>
    <row r="291" spans="1:8" ht="25" customHeight="1">
      <c r="A291" s="1"/>
      <c r="B291" s="1">
        <v>96</v>
      </c>
      <c r="C291" s="6">
        <v>45474</v>
      </c>
      <c r="D291" s="1" t="s">
        <v>214</v>
      </c>
      <c r="E291" s="7"/>
      <c r="F291" s="7">
        <v>177.65100000000001</v>
      </c>
      <c r="G291" s="7">
        <v>2.4448012966521659</v>
      </c>
      <c r="H291" s="7">
        <f t="shared" si="4"/>
        <v>181.99421395151555</v>
      </c>
    </row>
    <row r="292" spans="1:8" ht="25" customHeight="1">
      <c r="A292" s="1"/>
      <c r="B292" s="1">
        <v>96</v>
      </c>
      <c r="C292" s="6">
        <v>45505</v>
      </c>
      <c r="D292" s="1" t="s">
        <v>214</v>
      </c>
      <c r="E292" s="7"/>
      <c r="F292" s="7">
        <v>178.14</v>
      </c>
      <c r="G292" s="7">
        <v>2.4448012966521659</v>
      </c>
      <c r="H292" s="7">
        <f t="shared" si="4"/>
        <v>182.49516902985616</v>
      </c>
    </row>
    <row r="293" spans="1:8" ht="25" customHeight="1">
      <c r="A293" s="1"/>
      <c r="B293" s="1">
        <v>96</v>
      </c>
      <c r="C293" s="6">
        <v>45536</v>
      </c>
      <c r="D293" s="1" t="s">
        <v>214</v>
      </c>
      <c r="E293" s="7"/>
      <c r="F293" s="7">
        <v>178.898</v>
      </c>
      <c r="G293" s="7">
        <v>2.4448012966521659</v>
      </c>
      <c r="H293" s="7">
        <f t="shared" si="4"/>
        <v>183.27170062368478</v>
      </c>
    </row>
    <row r="294" spans="1:8" ht="25" customHeight="1">
      <c r="A294" s="1"/>
      <c r="B294" s="1">
        <v>97</v>
      </c>
      <c r="C294" s="6">
        <v>45474</v>
      </c>
      <c r="D294" s="1" t="s">
        <v>214</v>
      </c>
      <c r="E294" s="7"/>
      <c r="F294" s="7">
        <v>177.65100000000001</v>
      </c>
      <c r="G294" s="7">
        <v>1.6583438100702175</v>
      </c>
      <c r="H294" s="7">
        <f t="shared" si="4"/>
        <v>180.59706436202785</v>
      </c>
    </row>
    <row r="295" spans="1:8" ht="25" customHeight="1">
      <c r="A295" s="1"/>
      <c r="B295" s="1">
        <v>97</v>
      </c>
      <c r="C295" s="6">
        <v>45505</v>
      </c>
      <c r="D295" s="1" t="s">
        <v>214</v>
      </c>
      <c r="E295" s="7"/>
      <c r="F295" s="7">
        <v>178.14</v>
      </c>
      <c r="G295" s="7">
        <v>1.6583438100702175</v>
      </c>
      <c r="H295" s="7">
        <f t="shared" si="4"/>
        <v>181.09417366325908</v>
      </c>
    </row>
    <row r="296" spans="1:8" ht="25" customHeight="1">
      <c r="A296" s="1"/>
      <c r="B296" s="1">
        <v>97</v>
      </c>
      <c r="C296" s="6">
        <v>45536</v>
      </c>
      <c r="D296" s="1" t="s">
        <v>214</v>
      </c>
      <c r="E296" s="7"/>
      <c r="F296" s="7">
        <v>178.898</v>
      </c>
      <c r="G296" s="7">
        <v>1.6583438100702175</v>
      </c>
      <c r="H296" s="7">
        <f t="shared" si="4"/>
        <v>181.86474390933941</v>
      </c>
    </row>
    <row r="297" spans="1:8" ht="25" customHeight="1">
      <c r="A297" s="1"/>
      <c r="B297" s="1">
        <v>98</v>
      </c>
      <c r="C297" s="6">
        <v>45474</v>
      </c>
      <c r="D297" s="1" t="s">
        <v>214</v>
      </c>
      <c r="E297" s="7"/>
      <c r="F297" s="7">
        <v>177.65100000000001</v>
      </c>
      <c r="G297" s="7">
        <v>1.6583438100702175</v>
      </c>
      <c r="H297" s="7">
        <f t="shared" si="4"/>
        <v>180.59706436202785</v>
      </c>
    </row>
    <row r="298" spans="1:8" ht="25" customHeight="1">
      <c r="A298" s="1"/>
      <c r="B298" s="1">
        <v>98</v>
      </c>
      <c r="C298" s="6">
        <v>45505</v>
      </c>
      <c r="D298" s="1" t="s">
        <v>214</v>
      </c>
      <c r="E298" s="7"/>
      <c r="F298" s="7">
        <v>178.14</v>
      </c>
      <c r="G298" s="7">
        <v>1.6583438100702175</v>
      </c>
      <c r="H298" s="7">
        <f t="shared" si="4"/>
        <v>181.09417366325908</v>
      </c>
    </row>
    <row r="299" spans="1:8" ht="25" customHeight="1">
      <c r="A299" s="1"/>
      <c r="B299" s="1">
        <v>98</v>
      </c>
      <c r="C299" s="6">
        <v>45536</v>
      </c>
      <c r="D299" s="1" t="s">
        <v>214</v>
      </c>
      <c r="E299" s="7"/>
      <c r="F299" s="7">
        <v>178.898</v>
      </c>
      <c r="G299" s="7">
        <v>1.6583438100702175</v>
      </c>
      <c r="H299" s="7">
        <f t="shared" si="4"/>
        <v>181.86474390933941</v>
      </c>
    </row>
    <row r="300" spans="1:8" ht="25" customHeight="1">
      <c r="A300" s="1"/>
      <c r="B300" s="1">
        <v>99</v>
      </c>
      <c r="C300" s="6">
        <v>45474</v>
      </c>
      <c r="D300" s="1" t="s">
        <v>215</v>
      </c>
      <c r="E300" s="7">
        <v>179.07900000000001</v>
      </c>
      <c r="F300" s="7">
        <v>177.65100000000001</v>
      </c>
      <c r="G300" s="7">
        <v>1.0571045401668533</v>
      </c>
      <c r="H300" s="7">
        <f t="shared" si="4"/>
        <v>179.07900000000001</v>
      </c>
    </row>
    <row r="301" spans="1:8" ht="25" customHeight="1">
      <c r="A301" s="1"/>
      <c r="B301" s="1">
        <v>99</v>
      </c>
      <c r="C301" s="6">
        <v>45505</v>
      </c>
      <c r="D301" s="1" t="s">
        <v>214</v>
      </c>
      <c r="E301" s="7"/>
      <c r="F301" s="7">
        <v>178.14</v>
      </c>
      <c r="G301" s="7">
        <v>1.0571045401668533</v>
      </c>
      <c r="H301" s="7">
        <f t="shared" si="4"/>
        <v>180.02312602785321</v>
      </c>
    </row>
    <row r="302" spans="1:8" ht="25" customHeight="1">
      <c r="A302" s="1"/>
      <c r="B302" s="1">
        <v>99</v>
      </c>
      <c r="C302" s="6">
        <v>45536</v>
      </c>
      <c r="D302" s="1" t="s">
        <v>214</v>
      </c>
      <c r="E302" s="7"/>
      <c r="F302" s="7">
        <v>178.898</v>
      </c>
      <c r="G302" s="7">
        <v>1.0571045401668533</v>
      </c>
      <c r="H302" s="7">
        <f t="shared" si="4"/>
        <v>180.7891388802677</v>
      </c>
    </row>
    <row r="303" spans="1:8" ht="25" customHeight="1">
      <c r="A303" s="1"/>
      <c r="B303" s="1">
        <v>100</v>
      </c>
      <c r="C303" s="6">
        <v>45474</v>
      </c>
      <c r="D303" s="1" t="s">
        <v>215</v>
      </c>
      <c r="E303" s="7">
        <v>179.07900000000001</v>
      </c>
      <c r="F303" s="7">
        <v>177.65100000000001</v>
      </c>
      <c r="G303" s="7">
        <v>0.67238593102096167</v>
      </c>
      <c r="H303" s="7">
        <f t="shared" si="4"/>
        <v>179.07900000000001</v>
      </c>
    </row>
    <row r="304" spans="1:8" ht="25" customHeight="1">
      <c r="A304" s="1"/>
      <c r="B304" s="1">
        <v>100</v>
      </c>
      <c r="C304" s="6">
        <v>45505</v>
      </c>
      <c r="D304" s="1" t="s">
        <v>215</v>
      </c>
      <c r="E304" s="7">
        <v>178.452</v>
      </c>
      <c r="F304" s="7">
        <v>178.14</v>
      </c>
      <c r="G304" s="7">
        <v>0.67238593102096167</v>
      </c>
      <c r="H304" s="7">
        <f t="shared" si="4"/>
        <v>178.452</v>
      </c>
    </row>
    <row r="305" spans="1:8" ht="25" customHeight="1">
      <c r="A305" s="1"/>
      <c r="B305" s="1">
        <v>100</v>
      </c>
      <c r="C305" s="6">
        <v>45536</v>
      </c>
      <c r="D305" s="1" t="s">
        <v>214</v>
      </c>
      <c r="E305" s="7"/>
      <c r="F305" s="7">
        <v>178.898</v>
      </c>
      <c r="G305" s="7">
        <v>0.67238593102096167</v>
      </c>
      <c r="H305" s="7">
        <f t="shared" si="4"/>
        <v>180.10088498287789</v>
      </c>
    </row>
    <row r="306" spans="1:8" ht="25" customHeight="1">
      <c r="A306" s="1"/>
      <c r="B306" s="1">
        <v>101</v>
      </c>
      <c r="C306" s="6">
        <v>45474</v>
      </c>
      <c r="D306" s="1" t="s">
        <v>215</v>
      </c>
      <c r="E306" s="7">
        <v>179.07900000000001</v>
      </c>
      <c r="F306" s="7">
        <v>177.65100000000001</v>
      </c>
      <c r="G306" s="7">
        <v>0.37402155803477244</v>
      </c>
      <c r="H306" s="7">
        <f t="shared" si="4"/>
        <v>179.07900000000001</v>
      </c>
    </row>
    <row r="307" spans="1:8" ht="25" customHeight="1">
      <c r="A307" s="1"/>
      <c r="B307" s="1">
        <v>101</v>
      </c>
      <c r="C307" s="6">
        <v>45505</v>
      </c>
      <c r="D307" s="1" t="s">
        <v>215</v>
      </c>
      <c r="E307" s="7">
        <v>178.452</v>
      </c>
      <c r="F307" s="7">
        <v>178.14</v>
      </c>
      <c r="G307" s="7">
        <v>0.37402155803477244</v>
      </c>
      <c r="H307" s="7">
        <f t="shared" si="4"/>
        <v>178.452</v>
      </c>
    </row>
    <row r="308" spans="1:8" ht="25" customHeight="1">
      <c r="A308" s="1"/>
      <c r="B308" s="1">
        <v>101</v>
      </c>
      <c r="C308" s="6">
        <v>45536</v>
      </c>
      <c r="D308" s="1" t="s">
        <v>215</v>
      </c>
      <c r="E308" s="7">
        <v>179.154</v>
      </c>
      <c r="F308" s="7">
        <v>178.898</v>
      </c>
      <c r="G308" s="7">
        <v>0.37402155803477244</v>
      </c>
      <c r="H308" s="7">
        <f t="shared" si="4"/>
        <v>179.154</v>
      </c>
    </row>
    <row r="309" spans="1:8" ht="25" customHeight="1">
      <c r="A309" s="1"/>
      <c r="B309" s="1">
        <v>102</v>
      </c>
      <c r="C309" s="6">
        <v>45474</v>
      </c>
      <c r="D309" s="1" t="s">
        <v>215</v>
      </c>
      <c r="E309" s="7">
        <v>179.07900000000001</v>
      </c>
      <c r="F309" s="7">
        <v>177.65100000000001</v>
      </c>
      <c r="G309" s="7">
        <v>0.37402155803477244</v>
      </c>
      <c r="H309" s="7">
        <f t="shared" si="4"/>
        <v>179.07900000000001</v>
      </c>
    </row>
    <row r="310" spans="1:8" ht="25" customHeight="1">
      <c r="A310" s="1"/>
      <c r="B310" s="1">
        <v>102</v>
      </c>
      <c r="C310" s="6">
        <v>45505</v>
      </c>
      <c r="D310" s="1" t="s">
        <v>215</v>
      </c>
      <c r="E310" s="7">
        <v>178.452</v>
      </c>
      <c r="F310" s="7">
        <v>178.14</v>
      </c>
      <c r="G310" s="7">
        <v>0.37402155803477244</v>
      </c>
      <c r="H310" s="7">
        <f t="shared" si="4"/>
        <v>178.452</v>
      </c>
    </row>
    <row r="311" spans="1:8" ht="25" customHeight="1">
      <c r="A311" s="1"/>
      <c r="B311" s="1">
        <v>102</v>
      </c>
      <c r="C311" s="6">
        <v>45536</v>
      </c>
      <c r="D311" s="1" t="s">
        <v>215</v>
      </c>
      <c r="E311" s="7">
        <v>179.154</v>
      </c>
      <c r="F311" s="7">
        <v>178.898</v>
      </c>
      <c r="G311" s="7">
        <v>0.37402155803477244</v>
      </c>
      <c r="H311" s="7">
        <f t="shared" si="4"/>
        <v>179.154</v>
      </c>
    </row>
    <row r="312" spans="1:8" ht="25" customHeight="1">
      <c r="A312" s="1"/>
      <c r="B312" s="1">
        <v>103</v>
      </c>
      <c r="C312" s="6">
        <v>45474</v>
      </c>
      <c r="D312" s="1" t="s">
        <v>214</v>
      </c>
      <c r="E312" s="7"/>
      <c r="F312" s="7">
        <v>177.65100000000001</v>
      </c>
      <c r="G312" s="7">
        <v>2.4448012966521659</v>
      </c>
      <c r="H312" s="7">
        <f t="shared" si="4"/>
        <v>181.99421395151555</v>
      </c>
    </row>
    <row r="313" spans="1:8" ht="25" customHeight="1">
      <c r="A313" s="1"/>
      <c r="B313" s="1">
        <v>103</v>
      </c>
      <c r="C313" s="6">
        <v>45505</v>
      </c>
      <c r="D313" s="1" t="s">
        <v>214</v>
      </c>
      <c r="E313" s="7"/>
      <c r="F313" s="7">
        <v>178.14</v>
      </c>
      <c r="G313" s="7">
        <v>2.4448012966521659</v>
      </c>
      <c r="H313" s="7">
        <f t="shared" si="4"/>
        <v>182.49516902985616</v>
      </c>
    </row>
    <row r="314" spans="1:8" ht="25" customHeight="1">
      <c r="A314" s="1"/>
      <c r="B314" s="1">
        <v>103</v>
      </c>
      <c r="C314" s="6">
        <v>45536</v>
      </c>
      <c r="D314" s="1" t="s">
        <v>214</v>
      </c>
      <c r="E314" s="7"/>
      <c r="F314" s="7">
        <v>178.898</v>
      </c>
      <c r="G314" s="7">
        <v>2.4448012966521659</v>
      </c>
      <c r="H314" s="7">
        <f t="shared" si="4"/>
        <v>183.27170062368478</v>
      </c>
    </row>
    <row r="315" spans="1:8" ht="25" customHeight="1">
      <c r="A315" s="1"/>
      <c r="B315" s="1">
        <v>104</v>
      </c>
      <c r="C315" s="6">
        <v>45474</v>
      </c>
      <c r="D315" s="1" t="s">
        <v>214</v>
      </c>
      <c r="E315" s="7"/>
      <c r="F315" s="7">
        <v>177.65100000000001</v>
      </c>
      <c r="G315" s="7">
        <v>1.6583438100702175</v>
      </c>
      <c r="H315" s="7">
        <f t="shared" si="4"/>
        <v>180.59706436202785</v>
      </c>
    </row>
    <row r="316" spans="1:8" ht="25" customHeight="1">
      <c r="A316" s="1"/>
      <c r="B316" s="1">
        <v>104</v>
      </c>
      <c r="C316" s="6">
        <v>45505</v>
      </c>
      <c r="D316" s="1" t="s">
        <v>214</v>
      </c>
      <c r="E316" s="7"/>
      <c r="F316" s="7">
        <v>178.14</v>
      </c>
      <c r="G316" s="7">
        <v>1.6583438100702175</v>
      </c>
      <c r="H316" s="7">
        <f t="shared" si="4"/>
        <v>181.09417366325908</v>
      </c>
    </row>
    <row r="317" spans="1:8" ht="25" customHeight="1">
      <c r="A317" s="1"/>
      <c r="B317" s="1">
        <v>104</v>
      </c>
      <c r="C317" s="6">
        <v>45536</v>
      </c>
      <c r="D317" s="1" t="s">
        <v>214</v>
      </c>
      <c r="E317" s="7"/>
      <c r="F317" s="7">
        <v>178.898</v>
      </c>
      <c r="G317" s="7">
        <v>1.6583438100702175</v>
      </c>
      <c r="H317" s="7">
        <f t="shared" si="4"/>
        <v>181.86474390933941</v>
      </c>
    </row>
    <row r="318" spans="1:8" ht="25" customHeight="1">
      <c r="A318" s="1"/>
      <c r="B318" s="1">
        <v>105</v>
      </c>
      <c r="C318" s="6">
        <v>45474</v>
      </c>
      <c r="D318" s="1" t="s">
        <v>214</v>
      </c>
      <c r="E318" s="7"/>
      <c r="F318" s="7">
        <v>177.65100000000001</v>
      </c>
      <c r="G318" s="7">
        <v>1.6583438100702175</v>
      </c>
      <c r="H318" s="7">
        <f t="shared" si="4"/>
        <v>180.59706436202785</v>
      </c>
    </row>
    <row r="319" spans="1:8" ht="25" customHeight="1">
      <c r="A319" s="1"/>
      <c r="B319" s="1">
        <v>105</v>
      </c>
      <c r="C319" s="6">
        <v>45505</v>
      </c>
      <c r="D319" s="1" t="s">
        <v>214</v>
      </c>
      <c r="E319" s="7"/>
      <c r="F319" s="7">
        <v>178.14</v>
      </c>
      <c r="G319" s="7">
        <v>1.6583438100702175</v>
      </c>
      <c r="H319" s="7">
        <f t="shared" si="4"/>
        <v>181.09417366325908</v>
      </c>
    </row>
    <row r="320" spans="1:8" ht="25" customHeight="1">
      <c r="A320" s="1"/>
      <c r="B320" s="1">
        <v>105</v>
      </c>
      <c r="C320" s="6">
        <v>45536</v>
      </c>
      <c r="D320" s="1" t="s">
        <v>214</v>
      </c>
      <c r="E320" s="7"/>
      <c r="F320" s="7">
        <v>178.898</v>
      </c>
      <c r="G320" s="7">
        <v>1.6583438100702175</v>
      </c>
      <c r="H320" s="7">
        <f t="shared" si="4"/>
        <v>181.86474390933941</v>
      </c>
    </row>
    <row r="321" spans="1:8" ht="25" customHeight="1">
      <c r="A321" s="1"/>
      <c r="B321" s="1">
        <v>106</v>
      </c>
      <c r="C321" s="6">
        <v>45474</v>
      </c>
      <c r="D321" s="1" t="s">
        <v>215</v>
      </c>
      <c r="E321" s="7">
        <v>179.07900000000001</v>
      </c>
      <c r="F321" s="7">
        <v>177.65100000000001</v>
      </c>
      <c r="G321" s="7">
        <v>1.0571045401668533</v>
      </c>
      <c r="H321" s="7">
        <f t="shared" si="4"/>
        <v>179.07900000000001</v>
      </c>
    </row>
    <row r="322" spans="1:8" ht="25" customHeight="1">
      <c r="A322" s="1"/>
      <c r="B322" s="1">
        <v>106</v>
      </c>
      <c r="C322" s="6">
        <v>45505</v>
      </c>
      <c r="D322" s="1" t="s">
        <v>214</v>
      </c>
      <c r="E322" s="7"/>
      <c r="F322" s="7">
        <v>178.14</v>
      </c>
      <c r="G322" s="7">
        <v>1.0571045401668533</v>
      </c>
      <c r="H322" s="7">
        <f t="shared" si="4"/>
        <v>180.02312602785321</v>
      </c>
    </row>
    <row r="323" spans="1:8" ht="25" customHeight="1">
      <c r="A323" s="1"/>
      <c r="B323" s="1">
        <v>106</v>
      </c>
      <c r="C323" s="6">
        <v>45536</v>
      </c>
      <c r="D323" s="1" t="s">
        <v>214</v>
      </c>
      <c r="E323" s="7"/>
      <c r="F323" s="7">
        <v>178.898</v>
      </c>
      <c r="G323" s="7">
        <v>1.0571045401668533</v>
      </c>
      <c r="H323" s="7">
        <f t="shared" si="4"/>
        <v>180.7891388802677</v>
      </c>
    </row>
    <row r="324" spans="1:8" ht="25" customHeight="1">
      <c r="A324" s="1"/>
      <c r="B324" s="1">
        <v>107</v>
      </c>
      <c r="C324" s="6">
        <v>45474</v>
      </c>
      <c r="D324" s="1" t="s">
        <v>215</v>
      </c>
      <c r="E324" s="7">
        <v>179.07900000000001</v>
      </c>
      <c r="F324" s="7">
        <v>177.65100000000001</v>
      </c>
      <c r="G324" s="7">
        <v>0.67238593102096167</v>
      </c>
      <c r="H324" s="7">
        <f t="shared" si="4"/>
        <v>179.07900000000001</v>
      </c>
    </row>
    <row r="325" spans="1:8" ht="25" customHeight="1">
      <c r="A325" s="1"/>
      <c r="B325" s="1">
        <v>107</v>
      </c>
      <c r="C325" s="6">
        <v>45505</v>
      </c>
      <c r="D325" s="1" t="s">
        <v>215</v>
      </c>
      <c r="E325" s="7">
        <v>178.452</v>
      </c>
      <c r="F325" s="7">
        <v>178.14</v>
      </c>
      <c r="G325" s="7">
        <v>0.67238593102096167</v>
      </c>
      <c r="H325" s="7">
        <f t="shared" si="4"/>
        <v>178.452</v>
      </c>
    </row>
    <row r="326" spans="1:8" ht="25" customHeight="1">
      <c r="A326" s="1"/>
      <c r="B326" s="1">
        <v>107</v>
      </c>
      <c r="C326" s="6">
        <v>45536</v>
      </c>
      <c r="D326" s="1" t="s">
        <v>214</v>
      </c>
      <c r="E326" s="7"/>
      <c r="F326" s="7">
        <v>178.898</v>
      </c>
      <c r="G326" s="7">
        <v>0.67238593102096167</v>
      </c>
      <c r="H326" s="7">
        <f t="shared" ref="H326:H389" si="5">IF(D326="Yes",E326,F326*(1+G326/100))</f>
        <v>180.10088498287789</v>
      </c>
    </row>
    <row r="327" spans="1:8" ht="25" customHeight="1">
      <c r="A327" s="1"/>
      <c r="B327" s="1">
        <v>108</v>
      </c>
      <c r="C327" s="6">
        <v>45474</v>
      </c>
      <c r="D327" s="1" t="s">
        <v>215</v>
      </c>
      <c r="E327" s="7">
        <v>179.07900000000001</v>
      </c>
      <c r="F327" s="7">
        <v>177.65100000000001</v>
      </c>
      <c r="G327" s="7">
        <v>0.37402155803477244</v>
      </c>
      <c r="H327" s="7">
        <f t="shared" si="5"/>
        <v>179.07900000000001</v>
      </c>
    </row>
    <row r="328" spans="1:8" ht="25" customHeight="1">
      <c r="A328" s="1"/>
      <c r="B328" s="1">
        <v>108</v>
      </c>
      <c r="C328" s="6">
        <v>45505</v>
      </c>
      <c r="D328" s="1" t="s">
        <v>215</v>
      </c>
      <c r="E328" s="7">
        <v>178.452</v>
      </c>
      <c r="F328" s="7">
        <v>178.14</v>
      </c>
      <c r="G328" s="7">
        <v>0.37402155803477244</v>
      </c>
      <c r="H328" s="7">
        <f t="shared" si="5"/>
        <v>178.452</v>
      </c>
    </row>
    <row r="329" spans="1:8" ht="25" customHeight="1">
      <c r="A329" s="1"/>
      <c r="B329" s="1">
        <v>108</v>
      </c>
      <c r="C329" s="6">
        <v>45536</v>
      </c>
      <c r="D329" s="1" t="s">
        <v>215</v>
      </c>
      <c r="E329" s="7">
        <v>179.154</v>
      </c>
      <c r="F329" s="7">
        <v>178.898</v>
      </c>
      <c r="G329" s="7">
        <v>0.37402155803477244</v>
      </c>
      <c r="H329" s="7">
        <f t="shared" si="5"/>
        <v>179.154</v>
      </c>
    </row>
    <row r="330" spans="1:8" ht="25" customHeight="1">
      <c r="A330" s="1"/>
      <c r="B330" s="1">
        <v>109</v>
      </c>
      <c r="C330" s="6">
        <v>45474</v>
      </c>
      <c r="D330" s="1" t="s">
        <v>215</v>
      </c>
      <c r="E330" s="7">
        <v>179.07900000000001</v>
      </c>
      <c r="F330" s="7">
        <v>177.65100000000001</v>
      </c>
      <c r="G330" s="7">
        <v>0.37402155803477244</v>
      </c>
      <c r="H330" s="7">
        <f t="shared" si="5"/>
        <v>179.07900000000001</v>
      </c>
    </row>
    <row r="331" spans="1:8" ht="25" customHeight="1">
      <c r="A331" s="1"/>
      <c r="B331" s="1">
        <v>109</v>
      </c>
      <c r="C331" s="6">
        <v>45505</v>
      </c>
      <c r="D331" s="1" t="s">
        <v>215</v>
      </c>
      <c r="E331" s="7">
        <v>178.452</v>
      </c>
      <c r="F331" s="7">
        <v>178.14</v>
      </c>
      <c r="G331" s="7">
        <v>0.37402155803477244</v>
      </c>
      <c r="H331" s="7">
        <f t="shared" si="5"/>
        <v>178.452</v>
      </c>
    </row>
    <row r="332" spans="1:8" ht="25" customHeight="1">
      <c r="A332" s="1"/>
      <c r="B332" s="1">
        <v>109</v>
      </c>
      <c r="C332" s="6">
        <v>45536</v>
      </c>
      <c r="D332" s="1" t="s">
        <v>215</v>
      </c>
      <c r="E332" s="7">
        <v>179.154</v>
      </c>
      <c r="F332" s="7">
        <v>178.898</v>
      </c>
      <c r="G332" s="7">
        <v>0.37402155803477244</v>
      </c>
      <c r="H332" s="7">
        <f t="shared" si="5"/>
        <v>179.154</v>
      </c>
    </row>
    <row r="333" spans="1:8" ht="25" customHeight="1">
      <c r="A333" s="1"/>
      <c r="B333" s="1">
        <v>110</v>
      </c>
      <c r="C333" s="6">
        <v>45474</v>
      </c>
      <c r="D333" s="1" t="s">
        <v>214</v>
      </c>
      <c r="E333" s="7"/>
      <c r="F333" s="7">
        <v>35993</v>
      </c>
      <c r="G333" s="7">
        <v>0.28431670266137277</v>
      </c>
      <c r="H333" s="7">
        <f t="shared" si="5"/>
        <v>36095.334110788914</v>
      </c>
    </row>
    <row r="334" spans="1:8" ht="25" customHeight="1">
      <c r="A334" s="1"/>
      <c r="B334" s="1">
        <v>110</v>
      </c>
      <c r="C334" s="6">
        <v>45505</v>
      </c>
      <c r="D334" s="1" t="s">
        <v>214</v>
      </c>
      <c r="E334" s="7"/>
      <c r="F334" s="7">
        <v>36666</v>
      </c>
      <c r="G334" s="7">
        <v>0.28431670266137277</v>
      </c>
      <c r="H334" s="7">
        <f t="shared" si="5"/>
        <v>36770.247562197823</v>
      </c>
    </row>
    <row r="335" spans="1:8" ht="25" customHeight="1">
      <c r="A335" s="1"/>
      <c r="B335" s="1">
        <v>110</v>
      </c>
      <c r="C335" s="6">
        <v>45536</v>
      </c>
      <c r="D335" s="1" t="s">
        <v>214</v>
      </c>
      <c r="E335" s="7"/>
      <c r="F335" s="7">
        <v>36755</v>
      </c>
      <c r="G335" s="7">
        <v>0.28431670266137277</v>
      </c>
      <c r="H335" s="7">
        <f t="shared" si="5"/>
        <v>36859.500604063192</v>
      </c>
    </row>
    <row r="336" spans="1:8" ht="25" customHeight="1">
      <c r="A336" s="1"/>
      <c r="B336" s="1">
        <v>111</v>
      </c>
      <c r="C336" s="6">
        <v>45474</v>
      </c>
      <c r="D336" s="1" t="s">
        <v>214</v>
      </c>
      <c r="E336" s="7"/>
      <c r="F336" s="7">
        <v>35993</v>
      </c>
      <c r="G336" s="7">
        <v>8.9848138600404998E-2</v>
      </c>
      <c r="H336" s="7">
        <f t="shared" si="5"/>
        <v>36025.339040526444</v>
      </c>
    </row>
    <row r="337" spans="1:8" ht="25" customHeight="1">
      <c r="A337" s="1"/>
      <c r="B337" s="1">
        <v>111</v>
      </c>
      <c r="C337" s="6">
        <v>45505</v>
      </c>
      <c r="D337" s="1" t="s">
        <v>214</v>
      </c>
      <c r="E337" s="7"/>
      <c r="F337" s="7">
        <v>36666</v>
      </c>
      <c r="G337" s="7">
        <v>8.9848138600404998E-2</v>
      </c>
      <c r="H337" s="7">
        <f t="shared" si="5"/>
        <v>36698.94371849922</v>
      </c>
    </row>
    <row r="338" spans="1:8" ht="25" customHeight="1">
      <c r="A338" s="1"/>
      <c r="B338" s="1">
        <v>111</v>
      </c>
      <c r="C338" s="6">
        <v>45536</v>
      </c>
      <c r="D338" s="1" t="s">
        <v>214</v>
      </c>
      <c r="E338" s="7"/>
      <c r="F338" s="7">
        <v>36755</v>
      </c>
      <c r="G338" s="7">
        <v>8.9848138600404998E-2</v>
      </c>
      <c r="H338" s="7">
        <f t="shared" si="5"/>
        <v>36788.023683342581</v>
      </c>
    </row>
    <row r="339" spans="1:8" ht="25" customHeight="1">
      <c r="A339" s="1"/>
      <c r="B339" s="1">
        <v>112</v>
      </c>
      <c r="C339" s="6">
        <v>45474</v>
      </c>
      <c r="D339" s="1" t="s">
        <v>214</v>
      </c>
      <c r="E339" s="7"/>
      <c r="F339" s="7">
        <v>35993</v>
      </c>
      <c r="G339" s="7">
        <v>8.9848138600404998E-2</v>
      </c>
      <c r="H339" s="7">
        <f t="shared" si="5"/>
        <v>36025.339040526444</v>
      </c>
    </row>
    <row r="340" spans="1:8" ht="25" customHeight="1">
      <c r="A340" s="1"/>
      <c r="B340" s="1">
        <v>112</v>
      </c>
      <c r="C340" s="6">
        <v>45505</v>
      </c>
      <c r="D340" s="1" t="s">
        <v>214</v>
      </c>
      <c r="E340" s="7"/>
      <c r="F340" s="7">
        <v>36666</v>
      </c>
      <c r="G340" s="7">
        <v>8.9848138600404998E-2</v>
      </c>
      <c r="H340" s="7">
        <f t="shared" si="5"/>
        <v>36698.94371849922</v>
      </c>
    </row>
    <row r="341" spans="1:8" ht="25" customHeight="1">
      <c r="A341" s="1"/>
      <c r="B341" s="1">
        <v>112</v>
      </c>
      <c r="C341" s="6">
        <v>45536</v>
      </c>
      <c r="D341" s="1" t="s">
        <v>214</v>
      </c>
      <c r="E341" s="7"/>
      <c r="F341" s="7">
        <v>36755</v>
      </c>
      <c r="G341" s="7">
        <v>8.9848138600404998E-2</v>
      </c>
      <c r="H341" s="7">
        <f t="shared" si="5"/>
        <v>36788.023683342581</v>
      </c>
    </row>
    <row r="342" spans="1:8" ht="25" customHeight="1">
      <c r="A342" s="1"/>
      <c r="B342" s="1">
        <v>113</v>
      </c>
      <c r="C342" s="6">
        <v>45474</v>
      </c>
      <c r="D342" s="1" t="s">
        <v>215</v>
      </c>
      <c r="E342" s="7">
        <v>37113</v>
      </c>
      <c r="F342" s="7">
        <v>35881</v>
      </c>
      <c r="G342" s="7">
        <v>1.8164144583574811</v>
      </c>
      <c r="H342" s="7">
        <f t="shared" si="5"/>
        <v>37113</v>
      </c>
    </row>
    <row r="343" spans="1:8" ht="25" customHeight="1">
      <c r="A343" s="1"/>
      <c r="B343" s="1">
        <v>113</v>
      </c>
      <c r="C343" s="6">
        <v>45505</v>
      </c>
      <c r="D343" s="1" t="s">
        <v>214</v>
      </c>
      <c r="E343" s="7"/>
      <c r="F343" s="7">
        <v>36666</v>
      </c>
      <c r="G343" s="7">
        <v>1.8164144583574811</v>
      </c>
      <c r="H343" s="7">
        <f t="shared" si="5"/>
        <v>37332.006525301353</v>
      </c>
    </row>
    <row r="344" spans="1:8" ht="25" customHeight="1">
      <c r="A344" s="1"/>
      <c r="B344" s="1">
        <v>113</v>
      </c>
      <c r="C344" s="6">
        <v>45536</v>
      </c>
      <c r="D344" s="1" t="s">
        <v>214</v>
      </c>
      <c r="E344" s="7"/>
      <c r="F344" s="7">
        <v>36755</v>
      </c>
      <c r="G344" s="7">
        <v>1.8164144583574811</v>
      </c>
      <c r="H344" s="7">
        <f t="shared" si="5"/>
        <v>37422.623134169291</v>
      </c>
    </row>
    <row r="345" spans="1:8" ht="25" customHeight="1">
      <c r="A345" s="1"/>
      <c r="B345" s="1">
        <v>114</v>
      </c>
      <c r="C345" s="6">
        <v>45474</v>
      </c>
      <c r="D345" s="1" t="s">
        <v>215</v>
      </c>
      <c r="E345" s="7">
        <v>37543</v>
      </c>
      <c r="F345" s="7">
        <v>35844</v>
      </c>
      <c r="G345" s="7">
        <v>3.2693103466801432</v>
      </c>
      <c r="H345" s="7">
        <f t="shared" si="5"/>
        <v>37543</v>
      </c>
    </row>
    <row r="346" spans="1:8" ht="25" customHeight="1">
      <c r="A346" s="1"/>
      <c r="B346" s="1">
        <v>114</v>
      </c>
      <c r="C346" s="6">
        <v>45505</v>
      </c>
      <c r="D346" s="1" t="s">
        <v>215</v>
      </c>
      <c r="E346" s="7">
        <v>37797</v>
      </c>
      <c r="F346" s="7">
        <v>36521</v>
      </c>
      <c r="G346" s="7">
        <v>3.2693103466801432</v>
      </c>
      <c r="H346" s="7">
        <f t="shared" si="5"/>
        <v>37797</v>
      </c>
    </row>
    <row r="347" spans="1:8" ht="25" customHeight="1">
      <c r="A347" s="1"/>
      <c r="B347" s="1">
        <v>114</v>
      </c>
      <c r="C347" s="6">
        <v>45536</v>
      </c>
      <c r="D347" s="1" t="s">
        <v>214</v>
      </c>
      <c r="E347" s="7"/>
      <c r="F347" s="7">
        <v>36755</v>
      </c>
      <c r="G347" s="7">
        <v>3.2693103466801432</v>
      </c>
      <c r="H347" s="7">
        <f t="shared" si="5"/>
        <v>37956.635017922286</v>
      </c>
    </row>
    <row r="348" spans="1:8" ht="25" customHeight="1">
      <c r="A348" s="1"/>
      <c r="B348" s="1">
        <v>115</v>
      </c>
      <c r="C348" s="6">
        <v>45474</v>
      </c>
      <c r="D348" s="1" t="s">
        <v>215</v>
      </c>
      <c r="E348" s="7">
        <v>37605</v>
      </c>
      <c r="F348" s="7">
        <v>35844</v>
      </c>
      <c r="G348" s="7">
        <v>4.2776302845816652</v>
      </c>
      <c r="H348" s="7">
        <f t="shared" si="5"/>
        <v>37605</v>
      </c>
    </row>
    <row r="349" spans="1:8" ht="25" customHeight="1">
      <c r="A349" s="1"/>
      <c r="B349" s="1">
        <v>115</v>
      </c>
      <c r="C349" s="6">
        <v>45505</v>
      </c>
      <c r="D349" s="1" t="s">
        <v>215</v>
      </c>
      <c r="E349" s="7">
        <v>37820</v>
      </c>
      <c r="F349" s="7">
        <v>36593</v>
      </c>
      <c r="G349" s="7">
        <v>4.2776302845816652</v>
      </c>
      <c r="H349" s="7">
        <f t="shared" si="5"/>
        <v>37820</v>
      </c>
    </row>
    <row r="350" spans="1:8" ht="25" customHeight="1">
      <c r="A350" s="1"/>
      <c r="B350" s="1">
        <v>115</v>
      </c>
      <c r="C350" s="6">
        <v>45536</v>
      </c>
      <c r="D350" s="1" t="s">
        <v>215</v>
      </c>
      <c r="E350" s="7">
        <v>38238</v>
      </c>
      <c r="F350" s="7">
        <v>36568</v>
      </c>
      <c r="G350" s="7">
        <v>4.2776302845816652</v>
      </c>
      <c r="H350" s="7">
        <f t="shared" si="5"/>
        <v>38238</v>
      </c>
    </row>
    <row r="351" spans="1:8" ht="25" customHeight="1">
      <c r="A351" s="1"/>
      <c r="B351" s="1">
        <v>116</v>
      </c>
      <c r="C351" s="6">
        <v>45474</v>
      </c>
      <c r="D351" s="1" t="s">
        <v>214</v>
      </c>
      <c r="E351" s="7"/>
      <c r="F351" s="7">
        <v>35993</v>
      </c>
      <c r="G351" s="7">
        <v>0.28431670266137277</v>
      </c>
      <c r="H351" s="7">
        <f t="shared" si="5"/>
        <v>36095.334110788914</v>
      </c>
    </row>
    <row r="352" spans="1:8" ht="25" customHeight="1">
      <c r="A352" s="1"/>
      <c r="B352" s="1">
        <v>116</v>
      </c>
      <c r="C352" s="6">
        <v>45505</v>
      </c>
      <c r="D352" s="1" t="s">
        <v>214</v>
      </c>
      <c r="E352" s="7"/>
      <c r="F352" s="7">
        <v>36666</v>
      </c>
      <c r="G352" s="7">
        <v>0.28431670266137277</v>
      </c>
      <c r="H352" s="7">
        <f t="shared" si="5"/>
        <v>36770.247562197823</v>
      </c>
    </row>
    <row r="353" spans="1:8" ht="25" customHeight="1">
      <c r="A353" s="1"/>
      <c r="B353" s="1">
        <v>116</v>
      </c>
      <c r="C353" s="6">
        <v>45536</v>
      </c>
      <c r="D353" s="1" t="s">
        <v>214</v>
      </c>
      <c r="E353" s="7"/>
      <c r="F353" s="7">
        <v>36755</v>
      </c>
      <c r="G353" s="7">
        <v>0.28431670266137277</v>
      </c>
      <c r="H353" s="7">
        <f t="shared" si="5"/>
        <v>36859.500604063192</v>
      </c>
    </row>
    <row r="354" spans="1:8" ht="25" customHeight="1">
      <c r="A354" s="1"/>
      <c r="B354" s="1">
        <v>117</v>
      </c>
      <c r="C354" s="6">
        <v>45474</v>
      </c>
      <c r="D354" s="1" t="s">
        <v>214</v>
      </c>
      <c r="E354" s="7"/>
      <c r="F354" s="7">
        <v>35993</v>
      </c>
      <c r="G354" s="7">
        <v>8.9848138600404998E-2</v>
      </c>
      <c r="H354" s="7">
        <f t="shared" si="5"/>
        <v>36025.339040526444</v>
      </c>
    </row>
    <row r="355" spans="1:8" ht="25" customHeight="1">
      <c r="A355" s="1"/>
      <c r="B355" s="1">
        <v>117</v>
      </c>
      <c r="C355" s="6">
        <v>45505</v>
      </c>
      <c r="D355" s="1" t="s">
        <v>214</v>
      </c>
      <c r="E355" s="7"/>
      <c r="F355" s="7">
        <v>36666</v>
      </c>
      <c r="G355" s="7">
        <v>8.9848138600404998E-2</v>
      </c>
      <c r="H355" s="7">
        <f t="shared" si="5"/>
        <v>36698.94371849922</v>
      </c>
    </row>
    <row r="356" spans="1:8" ht="25" customHeight="1">
      <c r="A356" s="1"/>
      <c r="B356" s="1">
        <v>117</v>
      </c>
      <c r="C356" s="6">
        <v>45536</v>
      </c>
      <c r="D356" s="1" t="s">
        <v>214</v>
      </c>
      <c r="E356" s="7"/>
      <c r="F356" s="7">
        <v>36755</v>
      </c>
      <c r="G356" s="7">
        <v>8.9848138600404998E-2</v>
      </c>
      <c r="H356" s="7">
        <f t="shared" si="5"/>
        <v>36788.023683342581</v>
      </c>
    </row>
    <row r="357" spans="1:8" ht="25" customHeight="1">
      <c r="A357" s="1"/>
      <c r="B357" s="1">
        <v>118</v>
      </c>
      <c r="C357" s="6">
        <v>45474</v>
      </c>
      <c r="D357" s="1" t="s">
        <v>214</v>
      </c>
      <c r="E357" s="7"/>
      <c r="F357" s="7">
        <v>35993</v>
      </c>
      <c r="G357" s="7">
        <v>8.9848138600404998E-2</v>
      </c>
      <c r="H357" s="7">
        <f t="shared" si="5"/>
        <v>36025.339040526444</v>
      </c>
    </row>
    <row r="358" spans="1:8" ht="25" customHeight="1">
      <c r="A358" s="1"/>
      <c r="B358" s="1">
        <v>118</v>
      </c>
      <c r="C358" s="6">
        <v>45505</v>
      </c>
      <c r="D358" s="1" t="s">
        <v>214</v>
      </c>
      <c r="E358" s="7"/>
      <c r="F358" s="7">
        <v>36666</v>
      </c>
      <c r="G358" s="7">
        <v>8.9848138600404998E-2</v>
      </c>
      <c r="H358" s="7">
        <f t="shared" si="5"/>
        <v>36698.94371849922</v>
      </c>
    </row>
    <row r="359" spans="1:8" ht="25" customHeight="1">
      <c r="A359" s="1"/>
      <c r="B359" s="1">
        <v>118</v>
      </c>
      <c r="C359" s="6">
        <v>45536</v>
      </c>
      <c r="D359" s="1" t="s">
        <v>214</v>
      </c>
      <c r="E359" s="7"/>
      <c r="F359" s="7">
        <v>36755</v>
      </c>
      <c r="G359" s="7">
        <v>8.9848138600404998E-2</v>
      </c>
      <c r="H359" s="7">
        <f t="shared" si="5"/>
        <v>36788.023683342581</v>
      </c>
    </row>
    <row r="360" spans="1:8" ht="25" customHeight="1">
      <c r="A360" s="1"/>
      <c r="B360" s="1">
        <v>119</v>
      </c>
      <c r="C360" s="6">
        <v>45474</v>
      </c>
      <c r="D360" s="1" t="s">
        <v>215</v>
      </c>
      <c r="E360" s="7">
        <v>37113</v>
      </c>
      <c r="F360" s="7">
        <v>35881</v>
      </c>
      <c r="G360" s="7">
        <v>1.8164144583574811</v>
      </c>
      <c r="H360" s="7">
        <f t="shared" si="5"/>
        <v>37113</v>
      </c>
    </row>
    <row r="361" spans="1:8" ht="25" customHeight="1">
      <c r="A361" s="1"/>
      <c r="B361" s="1">
        <v>119</v>
      </c>
      <c r="C361" s="6">
        <v>45505</v>
      </c>
      <c r="D361" s="1" t="s">
        <v>214</v>
      </c>
      <c r="E361" s="7"/>
      <c r="F361" s="7">
        <v>36666</v>
      </c>
      <c r="G361" s="7">
        <v>1.8164144583574811</v>
      </c>
      <c r="H361" s="7">
        <f t="shared" si="5"/>
        <v>37332.006525301353</v>
      </c>
    </row>
    <row r="362" spans="1:8" ht="25" customHeight="1">
      <c r="A362" s="1"/>
      <c r="B362" s="1">
        <v>119</v>
      </c>
      <c r="C362" s="6">
        <v>45536</v>
      </c>
      <c r="D362" s="1" t="s">
        <v>214</v>
      </c>
      <c r="E362" s="7"/>
      <c r="F362" s="7">
        <v>36755</v>
      </c>
      <c r="G362" s="7">
        <v>1.8164144583574811</v>
      </c>
      <c r="H362" s="7">
        <f t="shared" si="5"/>
        <v>37422.623134169291</v>
      </c>
    </row>
    <row r="363" spans="1:8" ht="25" customHeight="1">
      <c r="A363" s="1"/>
      <c r="B363" s="1">
        <v>120</v>
      </c>
      <c r="C363" s="6">
        <v>45474</v>
      </c>
      <c r="D363" s="1" t="s">
        <v>215</v>
      </c>
      <c r="E363" s="7">
        <v>37543</v>
      </c>
      <c r="F363" s="7">
        <v>35844</v>
      </c>
      <c r="G363" s="7">
        <v>3.2693103466801432</v>
      </c>
      <c r="H363" s="7">
        <f t="shared" si="5"/>
        <v>37543</v>
      </c>
    </row>
    <row r="364" spans="1:8" ht="25" customHeight="1">
      <c r="A364" s="1"/>
      <c r="B364" s="1">
        <v>120</v>
      </c>
      <c r="C364" s="6">
        <v>45505</v>
      </c>
      <c r="D364" s="1" t="s">
        <v>215</v>
      </c>
      <c r="E364" s="7">
        <v>37797</v>
      </c>
      <c r="F364" s="7">
        <v>36521</v>
      </c>
      <c r="G364" s="7">
        <v>3.2693103466801432</v>
      </c>
      <c r="H364" s="7">
        <f t="shared" si="5"/>
        <v>37797</v>
      </c>
    </row>
    <row r="365" spans="1:8" ht="25" customHeight="1">
      <c r="A365" s="1"/>
      <c r="B365" s="1">
        <v>120</v>
      </c>
      <c r="C365" s="6">
        <v>45536</v>
      </c>
      <c r="D365" s="1" t="s">
        <v>214</v>
      </c>
      <c r="E365" s="7"/>
      <c r="F365" s="7">
        <v>36755</v>
      </c>
      <c r="G365" s="7">
        <v>3.2693103466801432</v>
      </c>
      <c r="H365" s="7">
        <f t="shared" si="5"/>
        <v>37956.635017922286</v>
      </c>
    </row>
    <row r="366" spans="1:8" ht="25" customHeight="1">
      <c r="A366" s="1"/>
      <c r="B366" s="1">
        <v>121</v>
      </c>
      <c r="C366" s="6">
        <v>45474</v>
      </c>
      <c r="D366" s="1" t="s">
        <v>215</v>
      </c>
      <c r="E366" s="7">
        <v>37605</v>
      </c>
      <c r="F366" s="7">
        <v>35844</v>
      </c>
      <c r="G366" s="7">
        <v>4.2776302845816652</v>
      </c>
      <c r="H366" s="7">
        <f t="shared" si="5"/>
        <v>37605</v>
      </c>
    </row>
    <row r="367" spans="1:8" ht="25" customHeight="1">
      <c r="A367" s="1"/>
      <c r="B367" s="1">
        <v>121</v>
      </c>
      <c r="C367" s="6">
        <v>45505</v>
      </c>
      <c r="D367" s="1" t="s">
        <v>215</v>
      </c>
      <c r="E367" s="7">
        <v>37820</v>
      </c>
      <c r="F367" s="7">
        <v>36593</v>
      </c>
      <c r="G367" s="7">
        <v>4.2776302845816652</v>
      </c>
      <c r="H367" s="7">
        <f t="shared" si="5"/>
        <v>37820</v>
      </c>
    </row>
    <row r="368" spans="1:8" ht="25" customHeight="1">
      <c r="A368" s="1"/>
      <c r="B368" s="1">
        <v>121</v>
      </c>
      <c r="C368" s="6">
        <v>45536</v>
      </c>
      <c r="D368" s="1" t="s">
        <v>215</v>
      </c>
      <c r="E368" s="7">
        <v>38238</v>
      </c>
      <c r="F368" s="7">
        <v>36568</v>
      </c>
      <c r="G368" s="7">
        <v>4.2776302845816652</v>
      </c>
      <c r="H368" s="7">
        <f t="shared" si="5"/>
        <v>38238</v>
      </c>
    </row>
    <row r="369" spans="1:8" ht="25" customHeight="1">
      <c r="A369" s="1"/>
      <c r="B369" s="1">
        <v>122</v>
      </c>
      <c r="C369" s="6">
        <v>45566</v>
      </c>
      <c r="D369" s="1" t="s">
        <v>214</v>
      </c>
      <c r="E369" s="7"/>
      <c r="F369" s="7">
        <v>3369.6</v>
      </c>
      <c r="G369" s="7">
        <v>2.1970378321914286</v>
      </c>
      <c r="H369" s="7">
        <f t="shared" si="5"/>
        <v>3443.6313867935223</v>
      </c>
    </row>
    <row r="370" spans="1:8" ht="25" customHeight="1">
      <c r="A370" s="1"/>
      <c r="B370" s="1">
        <v>122</v>
      </c>
      <c r="C370" s="6">
        <v>45597</v>
      </c>
      <c r="D370" s="1" t="s">
        <v>214</v>
      </c>
      <c r="E370" s="7"/>
      <c r="F370" s="7">
        <v>3375.8</v>
      </c>
      <c r="G370" s="7">
        <v>2.1970378321914286</v>
      </c>
      <c r="H370" s="7">
        <f t="shared" si="5"/>
        <v>3449.9676031391186</v>
      </c>
    </row>
    <row r="371" spans="1:8" ht="25" customHeight="1">
      <c r="A371" s="1"/>
      <c r="B371" s="1">
        <v>122</v>
      </c>
      <c r="C371" s="6">
        <v>45627</v>
      </c>
      <c r="D371" s="1" t="s">
        <v>214</v>
      </c>
      <c r="E371" s="7"/>
      <c r="F371" s="7">
        <v>3399.7</v>
      </c>
      <c r="G371" s="7">
        <v>2.1970378321914286</v>
      </c>
      <c r="H371" s="7">
        <f t="shared" si="5"/>
        <v>3474.3926951810117</v>
      </c>
    </row>
    <row r="372" spans="1:8" ht="25" customHeight="1">
      <c r="A372" s="1"/>
      <c r="B372" s="1">
        <v>123</v>
      </c>
      <c r="C372" s="6">
        <v>45566</v>
      </c>
      <c r="D372" s="1" t="s">
        <v>214</v>
      </c>
      <c r="E372" s="7"/>
      <c r="F372" s="7">
        <v>3369.6</v>
      </c>
      <c r="G372" s="7">
        <v>2.1970378321914286</v>
      </c>
      <c r="H372" s="7">
        <f t="shared" si="5"/>
        <v>3443.6313867935223</v>
      </c>
    </row>
    <row r="373" spans="1:8" ht="25" customHeight="1">
      <c r="A373" s="1"/>
      <c r="B373" s="1">
        <v>123</v>
      </c>
      <c r="C373" s="6">
        <v>45597</v>
      </c>
      <c r="D373" s="1" t="s">
        <v>214</v>
      </c>
      <c r="E373" s="7"/>
      <c r="F373" s="7">
        <v>3375.8</v>
      </c>
      <c r="G373" s="7">
        <v>2.1970378321914286</v>
      </c>
      <c r="H373" s="7">
        <f t="shared" si="5"/>
        <v>3449.9676031391186</v>
      </c>
    </row>
    <row r="374" spans="1:8" ht="25" customHeight="1">
      <c r="A374" s="1"/>
      <c r="B374" s="1">
        <v>123</v>
      </c>
      <c r="C374" s="6">
        <v>45627</v>
      </c>
      <c r="D374" s="1" t="s">
        <v>214</v>
      </c>
      <c r="E374" s="7"/>
      <c r="F374" s="7">
        <v>3399.7</v>
      </c>
      <c r="G374" s="7">
        <v>2.1970378321914286</v>
      </c>
      <c r="H374" s="7">
        <f t="shared" si="5"/>
        <v>3474.3926951810117</v>
      </c>
    </row>
    <row r="375" spans="1:8" ht="25" customHeight="1">
      <c r="A375" s="1"/>
      <c r="B375" s="1">
        <v>124</v>
      </c>
      <c r="C375" s="6">
        <v>45566</v>
      </c>
      <c r="D375" s="1" t="s">
        <v>214</v>
      </c>
      <c r="E375" s="7"/>
      <c r="F375" s="7">
        <v>3369.6</v>
      </c>
      <c r="G375" s="7">
        <v>2.3140133769309719</v>
      </c>
      <c r="H375" s="7">
        <f t="shared" si="5"/>
        <v>3447.5729947490663</v>
      </c>
    </row>
    <row r="376" spans="1:8" ht="25" customHeight="1">
      <c r="A376" s="1"/>
      <c r="B376" s="1">
        <v>124</v>
      </c>
      <c r="C376" s="6">
        <v>45597</v>
      </c>
      <c r="D376" s="1" t="s">
        <v>214</v>
      </c>
      <c r="E376" s="7"/>
      <c r="F376" s="7">
        <v>3375.8</v>
      </c>
      <c r="G376" s="7">
        <v>2.3140133769309719</v>
      </c>
      <c r="H376" s="7">
        <f t="shared" si="5"/>
        <v>3453.9164635784364</v>
      </c>
    </row>
    <row r="377" spans="1:8" ht="25" customHeight="1">
      <c r="A377" s="1"/>
      <c r="B377" s="1">
        <v>124</v>
      </c>
      <c r="C377" s="6">
        <v>45627</v>
      </c>
      <c r="D377" s="1" t="s">
        <v>214</v>
      </c>
      <c r="E377" s="7"/>
      <c r="F377" s="7">
        <v>3399.7</v>
      </c>
      <c r="G377" s="7">
        <v>2.3140133769309719</v>
      </c>
      <c r="H377" s="7">
        <f t="shared" si="5"/>
        <v>3478.3695127755223</v>
      </c>
    </row>
    <row r="378" spans="1:8" ht="25" customHeight="1">
      <c r="A378" s="1"/>
      <c r="B378" s="1">
        <v>125</v>
      </c>
      <c r="C378" s="6">
        <v>45566</v>
      </c>
      <c r="D378" s="1" t="s">
        <v>215</v>
      </c>
      <c r="E378" s="7">
        <v>3444.7</v>
      </c>
      <c r="F378" s="7">
        <v>3369.6</v>
      </c>
      <c r="G378" s="7">
        <v>2.2278080717336683</v>
      </c>
      <c r="H378" s="7">
        <f t="shared" si="5"/>
        <v>3444.7</v>
      </c>
    </row>
    <row r="379" spans="1:8" ht="25" customHeight="1">
      <c r="A379" s="1"/>
      <c r="B379" s="1">
        <v>125</v>
      </c>
      <c r="C379" s="6">
        <v>45597</v>
      </c>
      <c r="D379" s="1" t="s">
        <v>214</v>
      </c>
      <c r="E379" s="7"/>
      <c r="F379" s="7">
        <v>3375.8</v>
      </c>
      <c r="G379" s="7">
        <v>2.2278080717336683</v>
      </c>
      <c r="H379" s="7">
        <f t="shared" si="5"/>
        <v>3451.0063448855853</v>
      </c>
    </row>
    <row r="380" spans="1:8" ht="25" customHeight="1">
      <c r="A380" s="1"/>
      <c r="B380" s="1">
        <v>125</v>
      </c>
      <c r="C380" s="6">
        <v>45627</v>
      </c>
      <c r="D380" s="1" t="s">
        <v>214</v>
      </c>
      <c r="E380" s="7"/>
      <c r="F380" s="7">
        <v>3399.7</v>
      </c>
      <c r="G380" s="7">
        <v>2.2278080717336683</v>
      </c>
      <c r="H380" s="7">
        <f t="shared" si="5"/>
        <v>3475.4387910147293</v>
      </c>
    </row>
    <row r="381" spans="1:8" ht="25" customHeight="1">
      <c r="A381" s="1"/>
      <c r="B381" s="1">
        <v>126</v>
      </c>
      <c r="C381" s="6">
        <v>45566</v>
      </c>
      <c r="D381" s="1" t="s">
        <v>215</v>
      </c>
      <c r="E381" s="7">
        <v>3442.5</v>
      </c>
      <c r="F381" s="7">
        <v>3369.6</v>
      </c>
      <c r="G381" s="7">
        <v>2.3134618459836735</v>
      </c>
      <c r="H381" s="7">
        <f t="shared" si="5"/>
        <v>3442.5</v>
      </c>
    </row>
    <row r="382" spans="1:8" ht="25" customHeight="1">
      <c r="A382" s="1"/>
      <c r="B382" s="1">
        <v>126</v>
      </c>
      <c r="C382" s="6">
        <v>45597</v>
      </c>
      <c r="D382" s="1" t="s">
        <v>215</v>
      </c>
      <c r="E382" s="7">
        <v>3448.5</v>
      </c>
      <c r="F382" s="7">
        <v>3375.8</v>
      </c>
      <c r="G382" s="7">
        <v>2.3134618459836735</v>
      </c>
      <c r="H382" s="7">
        <f t="shared" si="5"/>
        <v>3448.5</v>
      </c>
    </row>
    <row r="383" spans="1:8" ht="25" customHeight="1">
      <c r="A383" s="1"/>
      <c r="B383" s="1">
        <v>126</v>
      </c>
      <c r="C383" s="6">
        <v>45627</v>
      </c>
      <c r="D383" s="1" t="s">
        <v>214</v>
      </c>
      <c r="E383" s="7"/>
      <c r="F383" s="7">
        <v>3399.7</v>
      </c>
      <c r="G383" s="7">
        <v>2.3134618459836735</v>
      </c>
      <c r="H383" s="7">
        <f t="shared" si="5"/>
        <v>3478.3507623779064</v>
      </c>
    </row>
    <row r="384" spans="1:8" ht="25" customHeight="1">
      <c r="A384" s="1"/>
      <c r="B384" s="1">
        <v>127</v>
      </c>
      <c r="C384" s="6">
        <v>45566</v>
      </c>
      <c r="D384" s="1" t="s">
        <v>215</v>
      </c>
      <c r="E384" s="7">
        <v>3442.5</v>
      </c>
      <c r="F384" s="7">
        <v>3369.6</v>
      </c>
      <c r="G384" s="7">
        <v>2.3134618459836735</v>
      </c>
      <c r="H384" s="7">
        <f t="shared" si="5"/>
        <v>3442.5</v>
      </c>
    </row>
    <row r="385" spans="1:8" ht="25" customHeight="1">
      <c r="A385" s="1"/>
      <c r="B385" s="1">
        <v>127</v>
      </c>
      <c r="C385" s="6">
        <v>45597</v>
      </c>
      <c r="D385" s="1" t="s">
        <v>215</v>
      </c>
      <c r="E385" s="7">
        <v>3448.5</v>
      </c>
      <c r="F385" s="7">
        <v>3375.8</v>
      </c>
      <c r="G385" s="7">
        <v>2.3134618459836735</v>
      </c>
      <c r="H385" s="7">
        <f t="shared" si="5"/>
        <v>3448.5</v>
      </c>
    </row>
    <row r="386" spans="1:8" ht="25" customHeight="1">
      <c r="A386" s="1"/>
      <c r="B386" s="1">
        <v>127</v>
      </c>
      <c r="C386" s="6">
        <v>45627</v>
      </c>
      <c r="D386" s="1" t="s">
        <v>214</v>
      </c>
      <c r="E386" s="7"/>
      <c r="F386" s="7">
        <v>3399.7</v>
      </c>
      <c r="G386" s="7">
        <v>2.3134618459836735</v>
      </c>
      <c r="H386" s="7">
        <f t="shared" si="5"/>
        <v>3478.3507623779064</v>
      </c>
    </row>
    <row r="387" spans="1:8" ht="25" customHeight="1">
      <c r="A387" s="1"/>
      <c r="B387" s="1">
        <v>128</v>
      </c>
      <c r="C387" s="6">
        <v>45566</v>
      </c>
      <c r="D387" s="1" t="s">
        <v>214</v>
      </c>
      <c r="E387" s="7"/>
      <c r="F387" s="7">
        <v>3369.6</v>
      </c>
      <c r="G387" s="7">
        <v>2.1970378321914286</v>
      </c>
      <c r="H387" s="7">
        <f t="shared" si="5"/>
        <v>3443.6313867935223</v>
      </c>
    </row>
    <row r="388" spans="1:8" ht="25" customHeight="1">
      <c r="A388" s="1"/>
      <c r="B388" s="1">
        <v>128</v>
      </c>
      <c r="C388" s="6">
        <v>45597</v>
      </c>
      <c r="D388" s="1" t="s">
        <v>214</v>
      </c>
      <c r="E388" s="7"/>
      <c r="F388" s="7">
        <v>3375.8</v>
      </c>
      <c r="G388" s="7">
        <v>2.1970378321914286</v>
      </c>
      <c r="H388" s="7">
        <f t="shared" si="5"/>
        <v>3449.9676031391186</v>
      </c>
    </row>
    <row r="389" spans="1:8" ht="25" customHeight="1">
      <c r="A389" s="1"/>
      <c r="B389" s="1">
        <v>128</v>
      </c>
      <c r="C389" s="6">
        <v>45627</v>
      </c>
      <c r="D389" s="1" t="s">
        <v>214</v>
      </c>
      <c r="E389" s="7"/>
      <c r="F389" s="7">
        <v>3399.7</v>
      </c>
      <c r="G389" s="7">
        <v>2.1970378321914286</v>
      </c>
      <c r="H389" s="7">
        <f t="shared" si="5"/>
        <v>3474.3926951810117</v>
      </c>
    </row>
    <row r="390" spans="1:8" ht="25" customHeight="1">
      <c r="A390" s="1"/>
      <c r="B390" s="1">
        <v>129</v>
      </c>
      <c r="C390" s="6">
        <v>45566</v>
      </c>
      <c r="D390" s="1" t="s">
        <v>214</v>
      </c>
      <c r="E390" s="7"/>
      <c r="F390" s="7">
        <v>3369.6</v>
      </c>
      <c r="G390" s="7">
        <v>2.1970378321914286</v>
      </c>
      <c r="H390" s="7">
        <f t="shared" ref="H390:H453" si="6">IF(D390="Yes",E390,F390*(1+G390/100))</f>
        <v>3443.6313867935223</v>
      </c>
    </row>
    <row r="391" spans="1:8" ht="25" customHeight="1">
      <c r="A391" s="1"/>
      <c r="B391" s="1">
        <v>129</v>
      </c>
      <c r="C391" s="6">
        <v>45597</v>
      </c>
      <c r="D391" s="1" t="s">
        <v>214</v>
      </c>
      <c r="E391" s="7"/>
      <c r="F391" s="7">
        <v>3375.8</v>
      </c>
      <c r="G391" s="7">
        <v>2.1970378321914286</v>
      </c>
      <c r="H391" s="7">
        <f t="shared" si="6"/>
        <v>3449.9676031391186</v>
      </c>
    </row>
    <row r="392" spans="1:8" ht="25" customHeight="1">
      <c r="A392" s="1"/>
      <c r="B392" s="1">
        <v>129</v>
      </c>
      <c r="C392" s="6">
        <v>45627</v>
      </c>
      <c r="D392" s="1" t="s">
        <v>214</v>
      </c>
      <c r="E392" s="7"/>
      <c r="F392" s="7">
        <v>3399.7</v>
      </c>
      <c r="G392" s="7">
        <v>2.1970378321914286</v>
      </c>
      <c r="H392" s="7">
        <f t="shared" si="6"/>
        <v>3474.3926951810117</v>
      </c>
    </row>
    <row r="393" spans="1:8" ht="25" customHeight="1">
      <c r="A393" s="1"/>
      <c r="B393" s="1">
        <v>130</v>
      </c>
      <c r="C393" s="6">
        <v>45566</v>
      </c>
      <c r="D393" s="1" t="s">
        <v>214</v>
      </c>
      <c r="E393" s="7"/>
      <c r="F393" s="7">
        <v>3369.6</v>
      </c>
      <c r="G393" s="7">
        <v>2.3140133769309719</v>
      </c>
      <c r="H393" s="7">
        <f t="shared" si="6"/>
        <v>3447.5729947490663</v>
      </c>
    </row>
    <row r="394" spans="1:8" ht="25" customHeight="1">
      <c r="A394" s="1"/>
      <c r="B394" s="1">
        <v>130</v>
      </c>
      <c r="C394" s="6">
        <v>45597</v>
      </c>
      <c r="D394" s="1" t="s">
        <v>214</v>
      </c>
      <c r="E394" s="7"/>
      <c r="F394" s="7">
        <v>3375.8</v>
      </c>
      <c r="G394" s="7">
        <v>2.3140133769309719</v>
      </c>
      <c r="H394" s="7">
        <f t="shared" si="6"/>
        <v>3453.9164635784364</v>
      </c>
    </row>
    <row r="395" spans="1:8" ht="25" customHeight="1">
      <c r="A395" s="1"/>
      <c r="B395" s="1">
        <v>130</v>
      </c>
      <c r="C395" s="6">
        <v>45627</v>
      </c>
      <c r="D395" s="1" t="s">
        <v>214</v>
      </c>
      <c r="E395" s="7"/>
      <c r="F395" s="7">
        <v>3399.7</v>
      </c>
      <c r="G395" s="7">
        <v>2.3140133769309719</v>
      </c>
      <c r="H395" s="7">
        <f t="shared" si="6"/>
        <v>3478.3695127755223</v>
      </c>
    </row>
    <row r="396" spans="1:8" ht="25" customHeight="1">
      <c r="A396" s="1"/>
      <c r="B396" s="1">
        <v>131</v>
      </c>
      <c r="C396" s="6">
        <v>45566</v>
      </c>
      <c r="D396" s="1" t="s">
        <v>215</v>
      </c>
      <c r="E396" s="7">
        <v>3444.7</v>
      </c>
      <c r="F396" s="7">
        <v>3369.6</v>
      </c>
      <c r="G396" s="7">
        <v>2.2278080717336683</v>
      </c>
      <c r="H396" s="7">
        <f t="shared" si="6"/>
        <v>3444.7</v>
      </c>
    </row>
    <row r="397" spans="1:8" ht="25" customHeight="1">
      <c r="A397" s="1"/>
      <c r="B397" s="1">
        <v>131</v>
      </c>
      <c r="C397" s="6">
        <v>45597</v>
      </c>
      <c r="D397" s="1" t="s">
        <v>214</v>
      </c>
      <c r="E397" s="7"/>
      <c r="F397" s="7">
        <v>3375.8</v>
      </c>
      <c r="G397" s="7">
        <v>2.2278080717336683</v>
      </c>
      <c r="H397" s="7">
        <f t="shared" si="6"/>
        <v>3451.0063448855853</v>
      </c>
    </row>
    <row r="398" spans="1:8" ht="25" customHeight="1">
      <c r="A398" s="1"/>
      <c r="B398" s="1">
        <v>131</v>
      </c>
      <c r="C398" s="6">
        <v>45627</v>
      </c>
      <c r="D398" s="1" t="s">
        <v>214</v>
      </c>
      <c r="E398" s="7"/>
      <c r="F398" s="7">
        <v>3399.7</v>
      </c>
      <c r="G398" s="7">
        <v>2.2278080717336683</v>
      </c>
      <c r="H398" s="7">
        <f t="shared" si="6"/>
        <v>3475.4387910147293</v>
      </c>
    </row>
    <row r="399" spans="1:8" ht="25" customHeight="1">
      <c r="A399" s="1"/>
      <c r="B399" s="1">
        <v>132</v>
      </c>
      <c r="C399" s="6">
        <v>45566</v>
      </c>
      <c r="D399" s="1" t="s">
        <v>215</v>
      </c>
      <c r="E399" s="7">
        <v>3442.5</v>
      </c>
      <c r="F399" s="7">
        <v>3369.6</v>
      </c>
      <c r="G399" s="7">
        <v>2.3134618459836735</v>
      </c>
      <c r="H399" s="7">
        <f t="shared" si="6"/>
        <v>3442.5</v>
      </c>
    </row>
    <row r="400" spans="1:8" ht="25" customHeight="1">
      <c r="A400" s="1"/>
      <c r="B400" s="1">
        <v>132</v>
      </c>
      <c r="C400" s="6">
        <v>45597</v>
      </c>
      <c r="D400" s="1" t="s">
        <v>215</v>
      </c>
      <c r="E400" s="7">
        <v>3448.5</v>
      </c>
      <c r="F400" s="7">
        <v>3375.8</v>
      </c>
      <c r="G400" s="7">
        <v>2.3134618459836735</v>
      </c>
      <c r="H400" s="7">
        <f t="shared" si="6"/>
        <v>3448.5</v>
      </c>
    </row>
    <row r="401" spans="1:8" ht="25" customHeight="1">
      <c r="A401" s="1"/>
      <c r="B401" s="1">
        <v>132</v>
      </c>
      <c r="C401" s="6">
        <v>45627</v>
      </c>
      <c r="D401" s="1" t="s">
        <v>214</v>
      </c>
      <c r="E401" s="7"/>
      <c r="F401" s="7">
        <v>3399.7</v>
      </c>
      <c r="G401" s="7">
        <v>2.3134618459836735</v>
      </c>
      <c r="H401" s="7">
        <f t="shared" si="6"/>
        <v>3478.3507623779064</v>
      </c>
    </row>
    <row r="402" spans="1:8" ht="25" customHeight="1">
      <c r="A402" s="1"/>
      <c r="B402" s="1">
        <v>133</v>
      </c>
      <c r="C402" s="6">
        <v>45566</v>
      </c>
      <c r="D402" s="1" t="s">
        <v>215</v>
      </c>
      <c r="E402" s="7">
        <v>3442.5</v>
      </c>
      <c r="F402" s="7">
        <v>3369.6</v>
      </c>
      <c r="G402" s="7">
        <v>2.3134618459836735</v>
      </c>
      <c r="H402" s="7">
        <f t="shared" si="6"/>
        <v>3442.5</v>
      </c>
    </row>
    <row r="403" spans="1:8" ht="25" customHeight="1">
      <c r="A403" s="1"/>
      <c r="B403" s="1">
        <v>133</v>
      </c>
      <c r="C403" s="6">
        <v>45597</v>
      </c>
      <c r="D403" s="1" t="s">
        <v>215</v>
      </c>
      <c r="E403" s="7">
        <v>3448.5</v>
      </c>
      <c r="F403" s="7">
        <v>3375.8</v>
      </c>
      <c r="G403" s="7">
        <v>2.3134618459836735</v>
      </c>
      <c r="H403" s="7">
        <f t="shared" si="6"/>
        <v>3448.5</v>
      </c>
    </row>
    <row r="404" spans="1:8" ht="25" customHeight="1">
      <c r="A404" s="1"/>
      <c r="B404" s="1">
        <v>133</v>
      </c>
      <c r="C404" s="6">
        <v>45627</v>
      </c>
      <c r="D404" s="1" t="s">
        <v>214</v>
      </c>
      <c r="E404" s="7"/>
      <c r="F404" s="7">
        <v>3399.7</v>
      </c>
      <c r="G404" s="7">
        <v>2.3134618459836735</v>
      </c>
      <c r="H404" s="7">
        <f t="shared" si="6"/>
        <v>3478.3507623779064</v>
      </c>
    </row>
    <row r="405" spans="1:8" ht="25" customHeight="1">
      <c r="A405" s="1"/>
      <c r="B405" s="1">
        <v>134</v>
      </c>
      <c r="C405" s="6">
        <v>45566</v>
      </c>
      <c r="D405" s="1" t="s">
        <v>214</v>
      </c>
      <c r="E405" s="7"/>
      <c r="F405" s="7">
        <v>3369.6</v>
      </c>
      <c r="G405" s="7">
        <v>2.1970378321914286</v>
      </c>
      <c r="H405" s="7">
        <f t="shared" si="6"/>
        <v>3443.6313867935223</v>
      </c>
    </row>
    <row r="406" spans="1:8" ht="25" customHeight="1">
      <c r="A406" s="1"/>
      <c r="B406" s="1">
        <v>134</v>
      </c>
      <c r="C406" s="6">
        <v>45597</v>
      </c>
      <c r="D406" s="1" t="s">
        <v>214</v>
      </c>
      <c r="E406" s="7"/>
      <c r="F406" s="7">
        <v>3375.8</v>
      </c>
      <c r="G406" s="7">
        <v>2.1970378321914286</v>
      </c>
      <c r="H406" s="7">
        <f t="shared" si="6"/>
        <v>3449.9676031391186</v>
      </c>
    </row>
    <row r="407" spans="1:8" ht="25" customHeight="1">
      <c r="A407" s="1"/>
      <c r="B407" s="1">
        <v>134</v>
      </c>
      <c r="C407" s="6">
        <v>45627</v>
      </c>
      <c r="D407" s="1" t="s">
        <v>214</v>
      </c>
      <c r="E407" s="7"/>
      <c r="F407" s="7">
        <v>3399.7</v>
      </c>
      <c r="G407" s="7">
        <v>2.1970378321914286</v>
      </c>
      <c r="H407" s="7">
        <f t="shared" si="6"/>
        <v>3474.3926951810117</v>
      </c>
    </row>
    <row r="408" spans="1:8" ht="25" customHeight="1">
      <c r="A408" s="1"/>
      <c r="B408" s="1">
        <v>135</v>
      </c>
      <c r="C408" s="6">
        <v>45566</v>
      </c>
      <c r="D408" s="1" t="s">
        <v>214</v>
      </c>
      <c r="E408" s="7"/>
      <c r="F408" s="7">
        <v>3369.6</v>
      </c>
      <c r="G408" s="7">
        <v>2.1970378321914286</v>
      </c>
      <c r="H408" s="7">
        <f t="shared" si="6"/>
        <v>3443.6313867935223</v>
      </c>
    </row>
    <row r="409" spans="1:8" ht="25" customHeight="1">
      <c r="A409" s="1"/>
      <c r="B409" s="1">
        <v>135</v>
      </c>
      <c r="C409" s="6">
        <v>45597</v>
      </c>
      <c r="D409" s="1" t="s">
        <v>214</v>
      </c>
      <c r="E409" s="7"/>
      <c r="F409" s="7">
        <v>3375.8</v>
      </c>
      <c r="G409" s="7">
        <v>2.1970378321914286</v>
      </c>
      <c r="H409" s="7">
        <f t="shared" si="6"/>
        <v>3449.9676031391186</v>
      </c>
    </row>
    <row r="410" spans="1:8" ht="25" customHeight="1">
      <c r="A410" s="1"/>
      <c r="B410" s="1">
        <v>135</v>
      </c>
      <c r="C410" s="6">
        <v>45627</v>
      </c>
      <c r="D410" s="1" t="s">
        <v>214</v>
      </c>
      <c r="E410" s="7"/>
      <c r="F410" s="7">
        <v>3399.7</v>
      </c>
      <c r="G410" s="7">
        <v>2.1970378321914286</v>
      </c>
      <c r="H410" s="7">
        <f t="shared" si="6"/>
        <v>3474.3926951810117</v>
      </c>
    </row>
    <row r="411" spans="1:8" ht="25" customHeight="1">
      <c r="A411" s="1"/>
      <c r="B411" s="1">
        <v>136</v>
      </c>
      <c r="C411" s="6">
        <v>45566</v>
      </c>
      <c r="D411" s="1" t="s">
        <v>214</v>
      </c>
      <c r="E411" s="7"/>
      <c r="F411" s="7">
        <v>3369.6</v>
      </c>
      <c r="G411" s="7">
        <v>2.3140133769309719</v>
      </c>
      <c r="H411" s="7">
        <f t="shared" si="6"/>
        <v>3447.5729947490663</v>
      </c>
    </row>
    <row r="412" spans="1:8" ht="25" customHeight="1">
      <c r="A412" s="1"/>
      <c r="B412" s="1">
        <v>136</v>
      </c>
      <c r="C412" s="6">
        <v>45597</v>
      </c>
      <c r="D412" s="1" t="s">
        <v>214</v>
      </c>
      <c r="E412" s="7"/>
      <c r="F412" s="7">
        <v>3375.8</v>
      </c>
      <c r="G412" s="7">
        <v>2.3140133769309719</v>
      </c>
      <c r="H412" s="7">
        <f t="shared" si="6"/>
        <v>3453.9164635784364</v>
      </c>
    </row>
    <row r="413" spans="1:8" ht="25" customHeight="1">
      <c r="A413" s="1"/>
      <c r="B413" s="1">
        <v>136</v>
      </c>
      <c r="C413" s="6">
        <v>45627</v>
      </c>
      <c r="D413" s="1" t="s">
        <v>214</v>
      </c>
      <c r="E413" s="7"/>
      <c r="F413" s="7">
        <v>3399.7</v>
      </c>
      <c r="G413" s="7">
        <v>2.3140133769309719</v>
      </c>
      <c r="H413" s="7">
        <f t="shared" si="6"/>
        <v>3478.3695127755223</v>
      </c>
    </row>
    <row r="414" spans="1:8" ht="25" customHeight="1">
      <c r="A414" s="1"/>
      <c r="B414" s="1">
        <v>137</v>
      </c>
      <c r="C414" s="6">
        <v>45566</v>
      </c>
      <c r="D414" s="1" t="s">
        <v>215</v>
      </c>
      <c r="E414" s="7">
        <v>3444.7</v>
      </c>
      <c r="F414" s="7">
        <v>3369.6</v>
      </c>
      <c r="G414" s="7">
        <v>2.2278080717336683</v>
      </c>
      <c r="H414" s="7">
        <f t="shared" si="6"/>
        <v>3444.7</v>
      </c>
    </row>
    <row r="415" spans="1:8" ht="25" customHeight="1">
      <c r="A415" s="1"/>
      <c r="B415" s="1">
        <v>137</v>
      </c>
      <c r="C415" s="6">
        <v>45597</v>
      </c>
      <c r="D415" s="1" t="s">
        <v>214</v>
      </c>
      <c r="E415" s="7"/>
      <c r="F415" s="7">
        <v>3375.8</v>
      </c>
      <c r="G415" s="7">
        <v>2.2278080717336683</v>
      </c>
      <c r="H415" s="7">
        <f t="shared" si="6"/>
        <v>3451.0063448855853</v>
      </c>
    </row>
    <row r="416" spans="1:8" ht="25" customHeight="1">
      <c r="A416" s="1"/>
      <c r="B416" s="1">
        <v>137</v>
      </c>
      <c r="C416" s="6">
        <v>45627</v>
      </c>
      <c r="D416" s="1" t="s">
        <v>214</v>
      </c>
      <c r="E416" s="7"/>
      <c r="F416" s="7">
        <v>3399.7</v>
      </c>
      <c r="G416" s="7">
        <v>2.2278080717336683</v>
      </c>
      <c r="H416" s="7">
        <f t="shared" si="6"/>
        <v>3475.4387910147293</v>
      </c>
    </row>
    <row r="417" spans="1:8" ht="25" customHeight="1">
      <c r="A417" s="1"/>
      <c r="B417" s="1">
        <v>138</v>
      </c>
      <c r="C417" s="6">
        <v>45566</v>
      </c>
      <c r="D417" s="1" t="s">
        <v>215</v>
      </c>
      <c r="E417" s="7">
        <v>3442.5</v>
      </c>
      <c r="F417" s="7">
        <v>3369.6</v>
      </c>
      <c r="G417" s="7">
        <v>2.3134618459836735</v>
      </c>
      <c r="H417" s="7">
        <f t="shared" si="6"/>
        <v>3442.5</v>
      </c>
    </row>
    <row r="418" spans="1:8" ht="25" customHeight="1">
      <c r="A418" s="1"/>
      <c r="B418" s="1">
        <v>138</v>
      </c>
      <c r="C418" s="6">
        <v>45597</v>
      </c>
      <c r="D418" s="1" t="s">
        <v>215</v>
      </c>
      <c r="E418" s="7">
        <v>3448.5</v>
      </c>
      <c r="F418" s="7">
        <v>3375.8</v>
      </c>
      <c r="G418" s="7">
        <v>2.3134618459836735</v>
      </c>
      <c r="H418" s="7">
        <f t="shared" si="6"/>
        <v>3448.5</v>
      </c>
    </row>
    <row r="419" spans="1:8" ht="25" customHeight="1">
      <c r="A419" s="1"/>
      <c r="B419" s="1">
        <v>138</v>
      </c>
      <c r="C419" s="6">
        <v>45627</v>
      </c>
      <c r="D419" s="1" t="s">
        <v>214</v>
      </c>
      <c r="E419" s="7"/>
      <c r="F419" s="7">
        <v>3399.7</v>
      </c>
      <c r="G419" s="7">
        <v>2.3134618459836735</v>
      </c>
      <c r="H419" s="7">
        <f t="shared" si="6"/>
        <v>3478.3507623779064</v>
      </c>
    </row>
    <row r="420" spans="1:8" ht="25" customHeight="1">
      <c r="A420" s="1"/>
      <c r="B420" s="1">
        <v>139</v>
      </c>
      <c r="C420" s="6">
        <v>45566</v>
      </c>
      <c r="D420" s="1" t="s">
        <v>215</v>
      </c>
      <c r="E420" s="7">
        <v>3442.5</v>
      </c>
      <c r="F420" s="7">
        <v>3369.6</v>
      </c>
      <c r="G420" s="7">
        <v>2.3134618459836735</v>
      </c>
      <c r="H420" s="7">
        <f t="shared" si="6"/>
        <v>3442.5</v>
      </c>
    </row>
    <row r="421" spans="1:8" ht="25" customHeight="1">
      <c r="A421" s="1"/>
      <c r="B421" s="1">
        <v>139</v>
      </c>
      <c r="C421" s="6">
        <v>45597</v>
      </c>
      <c r="D421" s="1" t="s">
        <v>215</v>
      </c>
      <c r="E421" s="7">
        <v>3448.5</v>
      </c>
      <c r="F421" s="7">
        <v>3375.8</v>
      </c>
      <c r="G421" s="7">
        <v>2.3134618459836735</v>
      </c>
      <c r="H421" s="7">
        <f t="shared" si="6"/>
        <v>3448.5</v>
      </c>
    </row>
    <row r="422" spans="1:8" ht="25" customHeight="1">
      <c r="A422" s="1"/>
      <c r="B422" s="1">
        <v>139</v>
      </c>
      <c r="C422" s="6">
        <v>45627</v>
      </c>
      <c r="D422" s="1" t="s">
        <v>214</v>
      </c>
      <c r="E422" s="7"/>
      <c r="F422" s="7">
        <v>3399.7</v>
      </c>
      <c r="G422" s="7">
        <v>2.3134618459836735</v>
      </c>
      <c r="H422" s="7">
        <f t="shared" si="6"/>
        <v>3478.3507623779064</v>
      </c>
    </row>
    <row r="423" spans="1:8" ht="25" customHeight="1">
      <c r="A423" s="1"/>
      <c r="B423" s="1">
        <v>140</v>
      </c>
      <c r="C423" s="6">
        <v>45566</v>
      </c>
      <c r="D423" s="1" t="s">
        <v>214</v>
      </c>
      <c r="E423" s="7"/>
      <c r="F423" s="7">
        <v>3369.6</v>
      </c>
      <c r="G423" s="7">
        <v>2.1970378321914286</v>
      </c>
      <c r="H423" s="7">
        <f t="shared" si="6"/>
        <v>3443.6313867935223</v>
      </c>
    </row>
    <row r="424" spans="1:8" ht="25" customHeight="1">
      <c r="A424" s="1"/>
      <c r="B424" s="1">
        <v>140</v>
      </c>
      <c r="C424" s="6">
        <v>45597</v>
      </c>
      <c r="D424" s="1" t="s">
        <v>214</v>
      </c>
      <c r="E424" s="7"/>
      <c r="F424" s="7">
        <v>3375.8</v>
      </c>
      <c r="G424" s="7">
        <v>2.1970378321914286</v>
      </c>
      <c r="H424" s="7">
        <f t="shared" si="6"/>
        <v>3449.9676031391186</v>
      </c>
    </row>
    <row r="425" spans="1:8" ht="25" customHeight="1">
      <c r="A425" s="1"/>
      <c r="B425" s="1">
        <v>140</v>
      </c>
      <c r="C425" s="6">
        <v>45627</v>
      </c>
      <c r="D425" s="1" t="s">
        <v>214</v>
      </c>
      <c r="E425" s="7"/>
      <c r="F425" s="7">
        <v>3399.7</v>
      </c>
      <c r="G425" s="7">
        <v>2.1970378321914286</v>
      </c>
      <c r="H425" s="7">
        <f t="shared" si="6"/>
        <v>3474.3926951810117</v>
      </c>
    </row>
    <row r="426" spans="1:8" ht="25" customHeight="1">
      <c r="A426" s="1"/>
      <c r="B426" s="1">
        <v>141</v>
      </c>
      <c r="C426" s="6">
        <v>45566</v>
      </c>
      <c r="D426" s="1" t="s">
        <v>214</v>
      </c>
      <c r="E426" s="7"/>
      <c r="F426" s="7">
        <v>3369.6</v>
      </c>
      <c r="G426" s="7">
        <v>2.1970378321914286</v>
      </c>
      <c r="H426" s="7">
        <f t="shared" si="6"/>
        <v>3443.6313867935223</v>
      </c>
    </row>
    <row r="427" spans="1:8" ht="25" customHeight="1">
      <c r="A427" s="1"/>
      <c r="B427" s="1">
        <v>141</v>
      </c>
      <c r="C427" s="6">
        <v>45597</v>
      </c>
      <c r="D427" s="1" t="s">
        <v>214</v>
      </c>
      <c r="E427" s="7"/>
      <c r="F427" s="7">
        <v>3375.8</v>
      </c>
      <c r="G427" s="7">
        <v>2.1970378321914286</v>
      </c>
      <c r="H427" s="7">
        <f t="shared" si="6"/>
        <v>3449.9676031391186</v>
      </c>
    </row>
    <row r="428" spans="1:8" ht="25" customHeight="1">
      <c r="A428" s="1"/>
      <c r="B428" s="1">
        <v>141</v>
      </c>
      <c r="C428" s="6">
        <v>45627</v>
      </c>
      <c r="D428" s="1" t="s">
        <v>214</v>
      </c>
      <c r="E428" s="7"/>
      <c r="F428" s="7">
        <v>3399.7</v>
      </c>
      <c r="G428" s="7">
        <v>2.1970378321914286</v>
      </c>
      <c r="H428" s="7">
        <f t="shared" si="6"/>
        <v>3474.3926951810117</v>
      </c>
    </row>
    <row r="429" spans="1:8" ht="25" customHeight="1">
      <c r="A429" s="1"/>
      <c r="B429" s="1">
        <v>142</v>
      </c>
      <c r="C429" s="6">
        <v>45566</v>
      </c>
      <c r="D429" s="1" t="s">
        <v>214</v>
      </c>
      <c r="E429" s="7"/>
      <c r="F429" s="7">
        <v>3369.6</v>
      </c>
      <c r="G429" s="7">
        <v>2.3140133769309719</v>
      </c>
      <c r="H429" s="7">
        <f t="shared" si="6"/>
        <v>3447.5729947490663</v>
      </c>
    </row>
    <row r="430" spans="1:8" ht="25" customHeight="1">
      <c r="A430" s="1"/>
      <c r="B430" s="1">
        <v>142</v>
      </c>
      <c r="C430" s="6">
        <v>45597</v>
      </c>
      <c r="D430" s="1" t="s">
        <v>214</v>
      </c>
      <c r="E430" s="7"/>
      <c r="F430" s="7">
        <v>3375.8</v>
      </c>
      <c r="G430" s="7">
        <v>2.3140133769309719</v>
      </c>
      <c r="H430" s="7">
        <f t="shared" si="6"/>
        <v>3453.9164635784364</v>
      </c>
    </row>
    <row r="431" spans="1:8" ht="25" customHeight="1">
      <c r="A431" s="1"/>
      <c r="B431" s="1">
        <v>142</v>
      </c>
      <c r="C431" s="6">
        <v>45627</v>
      </c>
      <c r="D431" s="1" t="s">
        <v>214</v>
      </c>
      <c r="E431" s="7"/>
      <c r="F431" s="7">
        <v>3399.7</v>
      </c>
      <c r="G431" s="7">
        <v>2.3140133769309719</v>
      </c>
      <c r="H431" s="7">
        <f t="shared" si="6"/>
        <v>3478.3695127755223</v>
      </c>
    </row>
    <row r="432" spans="1:8" ht="25" customHeight="1">
      <c r="A432" s="1"/>
      <c r="B432" s="1">
        <v>143</v>
      </c>
      <c r="C432" s="6">
        <v>45566</v>
      </c>
      <c r="D432" s="1" t="s">
        <v>215</v>
      </c>
      <c r="E432" s="7">
        <v>3444.7</v>
      </c>
      <c r="F432" s="7">
        <v>3369.6</v>
      </c>
      <c r="G432" s="7">
        <v>2.2278080717336683</v>
      </c>
      <c r="H432" s="7">
        <f t="shared" si="6"/>
        <v>3444.7</v>
      </c>
    </row>
    <row r="433" spans="1:8" ht="25" customHeight="1">
      <c r="A433" s="1"/>
      <c r="B433" s="1">
        <v>143</v>
      </c>
      <c r="C433" s="6">
        <v>45597</v>
      </c>
      <c r="D433" s="1" t="s">
        <v>214</v>
      </c>
      <c r="E433" s="7"/>
      <c r="F433" s="7">
        <v>3375.8</v>
      </c>
      <c r="G433" s="7">
        <v>2.2278080717336683</v>
      </c>
      <c r="H433" s="7">
        <f t="shared" si="6"/>
        <v>3451.0063448855853</v>
      </c>
    </row>
    <row r="434" spans="1:8" ht="25" customHeight="1">
      <c r="A434" s="1"/>
      <c r="B434" s="1">
        <v>143</v>
      </c>
      <c r="C434" s="6">
        <v>45627</v>
      </c>
      <c r="D434" s="1" t="s">
        <v>214</v>
      </c>
      <c r="E434" s="7"/>
      <c r="F434" s="7">
        <v>3399.7</v>
      </c>
      <c r="G434" s="7">
        <v>2.2278080717336683</v>
      </c>
      <c r="H434" s="7">
        <f t="shared" si="6"/>
        <v>3475.4387910147293</v>
      </c>
    </row>
    <row r="435" spans="1:8" ht="25" customHeight="1">
      <c r="A435" s="1"/>
      <c r="B435" s="1">
        <v>144</v>
      </c>
      <c r="C435" s="6">
        <v>45566</v>
      </c>
      <c r="D435" s="1" t="s">
        <v>215</v>
      </c>
      <c r="E435" s="7">
        <v>3442.5</v>
      </c>
      <c r="F435" s="7">
        <v>3369.6</v>
      </c>
      <c r="G435" s="7">
        <v>2.3134618459836735</v>
      </c>
      <c r="H435" s="7">
        <f t="shared" si="6"/>
        <v>3442.5</v>
      </c>
    </row>
    <row r="436" spans="1:8" ht="25" customHeight="1">
      <c r="A436" s="1"/>
      <c r="B436" s="1">
        <v>144</v>
      </c>
      <c r="C436" s="6">
        <v>45597</v>
      </c>
      <c r="D436" s="1" t="s">
        <v>215</v>
      </c>
      <c r="E436" s="7">
        <v>3448.5</v>
      </c>
      <c r="F436" s="7">
        <v>3375.8</v>
      </c>
      <c r="G436" s="7">
        <v>2.3134618459836735</v>
      </c>
      <c r="H436" s="7">
        <f t="shared" si="6"/>
        <v>3448.5</v>
      </c>
    </row>
    <row r="437" spans="1:8" ht="25" customHeight="1">
      <c r="A437" s="1"/>
      <c r="B437" s="1">
        <v>144</v>
      </c>
      <c r="C437" s="6">
        <v>45627</v>
      </c>
      <c r="D437" s="1" t="s">
        <v>214</v>
      </c>
      <c r="E437" s="7"/>
      <c r="F437" s="7">
        <v>3399.7</v>
      </c>
      <c r="G437" s="7">
        <v>2.3134618459836735</v>
      </c>
      <c r="H437" s="7">
        <f t="shared" si="6"/>
        <v>3478.3507623779064</v>
      </c>
    </row>
    <row r="438" spans="1:8" ht="25" customHeight="1">
      <c r="A438" s="1"/>
      <c r="B438" s="1">
        <v>145</v>
      </c>
      <c r="C438" s="6">
        <v>45566</v>
      </c>
      <c r="D438" s="1" t="s">
        <v>215</v>
      </c>
      <c r="E438" s="7">
        <v>3442.5</v>
      </c>
      <c r="F438" s="7">
        <v>3369.6</v>
      </c>
      <c r="G438" s="7">
        <v>2.3134618459836735</v>
      </c>
      <c r="H438" s="7">
        <f t="shared" si="6"/>
        <v>3442.5</v>
      </c>
    </row>
    <row r="439" spans="1:8" ht="25" customHeight="1">
      <c r="A439" s="1"/>
      <c r="B439" s="1">
        <v>145</v>
      </c>
      <c r="C439" s="6">
        <v>45597</v>
      </c>
      <c r="D439" s="1" t="s">
        <v>215</v>
      </c>
      <c r="E439" s="7">
        <v>3448.5</v>
      </c>
      <c r="F439" s="7">
        <v>3375.8</v>
      </c>
      <c r="G439" s="7">
        <v>2.3134618459836735</v>
      </c>
      <c r="H439" s="7">
        <f t="shared" si="6"/>
        <v>3448.5</v>
      </c>
    </row>
    <row r="440" spans="1:8" ht="25" customHeight="1">
      <c r="A440" s="1"/>
      <c r="B440" s="1">
        <v>145</v>
      </c>
      <c r="C440" s="6">
        <v>45627</v>
      </c>
      <c r="D440" s="1" t="s">
        <v>214</v>
      </c>
      <c r="E440" s="7"/>
      <c r="F440" s="7">
        <v>3399.7</v>
      </c>
      <c r="G440" s="7">
        <v>2.3134618459836735</v>
      </c>
      <c r="H440" s="7">
        <f t="shared" si="6"/>
        <v>3478.3507623779064</v>
      </c>
    </row>
    <row r="441" spans="1:8" ht="25" customHeight="1">
      <c r="A441" s="1"/>
      <c r="B441" s="1">
        <v>146</v>
      </c>
      <c r="C441" s="6">
        <v>45566</v>
      </c>
      <c r="D441" s="1" t="s">
        <v>214</v>
      </c>
      <c r="E441" s="7"/>
      <c r="F441" s="7">
        <v>3369.6</v>
      </c>
      <c r="G441" s="7">
        <v>2.1970378321914286</v>
      </c>
      <c r="H441" s="7">
        <f t="shared" si="6"/>
        <v>3443.6313867935223</v>
      </c>
    </row>
    <row r="442" spans="1:8" ht="25" customHeight="1">
      <c r="A442" s="1"/>
      <c r="B442" s="1">
        <v>146</v>
      </c>
      <c r="C442" s="6">
        <v>45597</v>
      </c>
      <c r="D442" s="1" t="s">
        <v>214</v>
      </c>
      <c r="E442" s="7"/>
      <c r="F442" s="7">
        <v>3375.8</v>
      </c>
      <c r="G442" s="7">
        <v>2.1970378321914286</v>
      </c>
      <c r="H442" s="7">
        <f t="shared" si="6"/>
        <v>3449.9676031391186</v>
      </c>
    </row>
    <row r="443" spans="1:8" ht="25" customHeight="1">
      <c r="A443" s="1"/>
      <c r="B443" s="1">
        <v>146</v>
      </c>
      <c r="C443" s="6">
        <v>45627</v>
      </c>
      <c r="D443" s="1" t="s">
        <v>214</v>
      </c>
      <c r="E443" s="7"/>
      <c r="F443" s="7">
        <v>3399.7</v>
      </c>
      <c r="G443" s="7">
        <v>2.1970378321914286</v>
      </c>
      <c r="H443" s="7">
        <f t="shared" si="6"/>
        <v>3474.3926951810117</v>
      </c>
    </row>
    <row r="444" spans="1:8" ht="25" customHeight="1">
      <c r="A444" s="1"/>
      <c r="B444" s="1">
        <v>147</v>
      </c>
      <c r="C444" s="6">
        <v>45566</v>
      </c>
      <c r="D444" s="1" t="s">
        <v>214</v>
      </c>
      <c r="E444" s="7"/>
      <c r="F444" s="7">
        <v>3369.6</v>
      </c>
      <c r="G444" s="7">
        <v>2.1970378321914286</v>
      </c>
      <c r="H444" s="7">
        <f t="shared" si="6"/>
        <v>3443.6313867935223</v>
      </c>
    </row>
    <row r="445" spans="1:8" ht="25" customHeight="1">
      <c r="A445" s="1"/>
      <c r="B445" s="1">
        <v>147</v>
      </c>
      <c r="C445" s="6">
        <v>45597</v>
      </c>
      <c r="D445" s="1" t="s">
        <v>214</v>
      </c>
      <c r="E445" s="7"/>
      <c r="F445" s="7">
        <v>3375.8</v>
      </c>
      <c r="G445" s="7">
        <v>2.1970378321914286</v>
      </c>
      <c r="H445" s="7">
        <f t="shared" si="6"/>
        <v>3449.9676031391186</v>
      </c>
    </row>
    <row r="446" spans="1:8" ht="25" customHeight="1">
      <c r="A446" s="1"/>
      <c r="B446" s="1">
        <v>147</v>
      </c>
      <c r="C446" s="6">
        <v>45627</v>
      </c>
      <c r="D446" s="1" t="s">
        <v>214</v>
      </c>
      <c r="E446" s="7"/>
      <c r="F446" s="7">
        <v>3399.7</v>
      </c>
      <c r="G446" s="7">
        <v>2.1970378321914286</v>
      </c>
      <c r="H446" s="7">
        <f t="shared" si="6"/>
        <v>3474.3926951810117</v>
      </c>
    </row>
    <row r="447" spans="1:8" ht="25" customHeight="1">
      <c r="A447" s="1"/>
      <c r="B447" s="1">
        <v>148</v>
      </c>
      <c r="C447" s="6">
        <v>45566</v>
      </c>
      <c r="D447" s="1" t="s">
        <v>214</v>
      </c>
      <c r="E447" s="7"/>
      <c r="F447" s="7">
        <v>3369.6</v>
      </c>
      <c r="G447" s="7">
        <v>2.3140133769309719</v>
      </c>
      <c r="H447" s="7">
        <f t="shared" si="6"/>
        <v>3447.5729947490663</v>
      </c>
    </row>
    <row r="448" spans="1:8" ht="25" customHeight="1">
      <c r="A448" s="1"/>
      <c r="B448" s="1">
        <v>148</v>
      </c>
      <c r="C448" s="6">
        <v>45597</v>
      </c>
      <c r="D448" s="1" t="s">
        <v>214</v>
      </c>
      <c r="E448" s="7"/>
      <c r="F448" s="7">
        <v>3375.8</v>
      </c>
      <c r="G448" s="7">
        <v>2.3140133769309719</v>
      </c>
      <c r="H448" s="7">
        <f t="shared" si="6"/>
        <v>3453.9164635784364</v>
      </c>
    </row>
    <row r="449" spans="1:8" ht="25" customHeight="1">
      <c r="A449" s="1"/>
      <c r="B449" s="1">
        <v>148</v>
      </c>
      <c r="C449" s="6">
        <v>45627</v>
      </c>
      <c r="D449" s="1" t="s">
        <v>214</v>
      </c>
      <c r="E449" s="7"/>
      <c r="F449" s="7">
        <v>3399.7</v>
      </c>
      <c r="G449" s="7">
        <v>2.3140133769309719</v>
      </c>
      <c r="H449" s="7">
        <f t="shared" si="6"/>
        <v>3478.3695127755223</v>
      </c>
    </row>
    <row r="450" spans="1:8" ht="25" customHeight="1">
      <c r="A450" s="1"/>
      <c r="B450" s="1">
        <v>149</v>
      </c>
      <c r="C450" s="6">
        <v>45566</v>
      </c>
      <c r="D450" s="1" t="s">
        <v>215</v>
      </c>
      <c r="E450" s="7">
        <v>3444.7</v>
      </c>
      <c r="F450" s="7">
        <v>3369.6</v>
      </c>
      <c r="G450" s="7">
        <v>2.2278080717336683</v>
      </c>
      <c r="H450" s="7">
        <f t="shared" si="6"/>
        <v>3444.7</v>
      </c>
    </row>
    <row r="451" spans="1:8" ht="25" customHeight="1">
      <c r="A451" s="1"/>
      <c r="B451" s="1">
        <v>149</v>
      </c>
      <c r="C451" s="6">
        <v>45597</v>
      </c>
      <c r="D451" s="1" t="s">
        <v>214</v>
      </c>
      <c r="E451" s="7"/>
      <c r="F451" s="7">
        <v>3375.8</v>
      </c>
      <c r="G451" s="7">
        <v>2.2278080717336683</v>
      </c>
      <c r="H451" s="7">
        <f t="shared" si="6"/>
        <v>3451.0063448855853</v>
      </c>
    </row>
    <row r="452" spans="1:8" ht="25" customHeight="1">
      <c r="A452" s="1"/>
      <c r="B452" s="1">
        <v>149</v>
      </c>
      <c r="C452" s="6">
        <v>45627</v>
      </c>
      <c r="D452" s="1" t="s">
        <v>214</v>
      </c>
      <c r="E452" s="7"/>
      <c r="F452" s="7">
        <v>3399.7</v>
      </c>
      <c r="G452" s="7">
        <v>2.2278080717336683</v>
      </c>
      <c r="H452" s="7">
        <f t="shared" si="6"/>
        <v>3475.4387910147293</v>
      </c>
    </row>
    <row r="453" spans="1:8" ht="25" customHeight="1">
      <c r="A453" s="1"/>
      <c r="B453" s="1">
        <v>150</v>
      </c>
      <c r="C453" s="6">
        <v>45566</v>
      </c>
      <c r="D453" s="1" t="s">
        <v>215</v>
      </c>
      <c r="E453" s="7">
        <v>3442.5</v>
      </c>
      <c r="F453" s="7">
        <v>3369.6</v>
      </c>
      <c r="G453" s="7">
        <v>2.3134618459836735</v>
      </c>
      <c r="H453" s="7">
        <f t="shared" si="6"/>
        <v>3442.5</v>
      </c>
    </row>
    <row r="454" spans="1:8" ht="25" customHeight="1">
      <c r="A454" s="1"/>
      <c r="B454" s="1">
        <v>150</v>
      </c>
      <c r="C454" s="6">
        <v>45597</v>
      </c>
      <c r="D454" s="1" t="s">
        <v>215</v>
      </c>
      <c r="E454" s="7">
        <v>3448.5</v>
      </c>
      <c r="F454" s="7">
        <v>3375.8</v>
      </c>
      <c r="G454" s="7">
        <v>2.3134618459836735</v>
      </c>
      <c r="H454" s="7">
        <f t="shared" ref="H454:H517" si="7">IF(D454="Yes",E454,F454*(1+G454/100))</f>
        <v>3448.5</v>
      </c>
    </row>
    <row r="455" spans="1:8" ht="25" customHeight="1">
      <c r="A455" s="1"/>
      <c r="B455" s="1">
        <v>150</v>
      </c>
      <c r="C455" s="6">
        <v>45627</v>
      </c>
      <c r="D455" s="1" t="s">
        <v>214</v>
      </c>
      <c r="E455" s="7"/>
      <c r="F455" s="7">
        <v>3399.7</v>
      </c>
      <c r="G455" s="7">
        <v>2.3134618459836735</v>
      </c>
      <c r="H455" s="7">
        <f t="shared" si="7"/>
        <v>3478.3507623779064</v>
      </c>
    </row>
    <row r="456" spans="1:8" ht="25" customHeight="1">
      <c r="A456" s="1"/>
      <c r="B456" s="1">
        <v>151</v>
      </c>
      <c r="C456" s="6">
        <v>45566</v>
      </c>
      <c r="D456" s="1" t="s">
        <v>215</v>
      </c>
      <c r="E456" s="7">
        <v>3442.5</v>
      </c>
      <c r="F456" s="7">
        <v>3369.6</v>
      </c>
      <c r="G456" s="7">
        <v>2.3134618459836735</v>
      </c>
      <c r="H456" s="7">
        <f t="shared" si="7"/>
        <v>3442.5</v>
      </c>
    </row>
    <row r="457" spans="1:8" ht="25" customHeight="1">
      <c r="A457" s="1"/>
      <c r="B457" s="1">
        <v>151</v>
      </c>
      <c r="C457" s="6">
        <v>45597</v>
      </c>
      <c r="D457" s="1" t="s">
        <v>215</v>
      </c>
      <c r="E457" s="7">
        <v>3448.5</v>
      </c>
      <c r="F457" s="7">
        <v>3375.8</v>
      </c>
      <c r="G457" s="7">
        <v>2.3134618459836735</v>
      </c>
      <c r="H457" s="7">
        <f t="shared" si="7"/>
        <v>3448.5</v>
      </c>
    </row>
    <row r="458" spans="1:8" ht="25" customHeight="1">
      <c r="A458" s="1"/>
      <c r="B458" s="1">
        <v>151</v>
      </c>
      <c r="C458" s="6">
        <v>45627</v>
      </c>
      <c r="D458" s="1" t="s">
        <v>214</v>
      </c>
      <c r="E458" s="7"/>
      <c r="F458" s="7">
        <v>3399.7</v>
      </c>
      <c r="G458" s="7">
        <v>2.3134618459836735</v>
      </c>
      <c r="H458" s="7">
        <f t="shared" si="7"/>
        <v>3478.3507623779064</v>
      </c>
    </row>
    <row r="459" spans="1:8" ht="25" customHeight="1">
      <c r="A459" s="1"/>
      <c r="B459" s="1">
        <v>152</v>
      </c>
      <c r="C459" s="6">
        <v>45566</v>
      </c>
      <c r="D459" s="1" t="s">
        <v>214</v>
      </c>
      <c r="E459" s="7"/>
      <c r="F459" s="7">
        <v>179.61699999999999</v>
      </c>
      <c r="G459" s="7">
        <v>0.67238593102096167</v>
      </c>
      <c r="H459" s="7">
        <f t="shared" si="7"/>
        <v>180.82471943772191</v>
      </c>
    </row>
    <row r="460" spans="1:8" ht="25" customHeight="1">
      <c r="A460" s="1"/>
      <c r="B460" s="1">
        <v>152</v>
      </c>
      <c r="C460" s="6">
        <v>45597</v>
      </c>
      <c r="D460" s="1" t="s">
        <v>214</v>
      </c>
      <c r="E460" s="7"/>
      <c r="F460" s="7">
        <v>178.553</v>
      </c>
      <c r="G460" s="7">
        <v>0.67238593102096167</v>
      </c>
      <c r="H460" s="7">
        <f t="shared" si="7"/>
        <v>179.75356525141586</v>
      </c>
    </row>
    <row r="461" spans="1:8" ht="25" customHeight="1">
      <c r="A461" s="1"/>
      <c r="B461" s="1">
        <v>152</v>
      </c>
      <c r="C461" s="6">
        <v>45627</v>
      </c>
      <c r="D461" s="1" t="s">
        <v>214</v>
      </c>
      <c r="E461" s="7"/>
      <c r="F461" s="7">
        <v>176.62</v>
      </c>
      <c r="G461" s="7">
        <v>0.67238593102096167</v>
      </c>
      <c r="H461" s="7">
        <f t="shared" si="7"/>
        <v>177.80756803136924</v>
      </c>
    </row>
    <row r="462" spans="1:8" ht="25" customHeight="1">
      <c r="A462" s="1"/>
      <c r="B462" s="1">
        <v>153</v>
      </c>
      <c r="C462" s="6">
        <v>45566</v>
      </c>
      <c r="D462" s="1" t="s">
        <v>214</v>
      </c>
      <c r="E462" s="7"/>
      <c r="F462" s="7">
        <v>179.61699999999999</v>
      </c>
      <c r="G462" s="7">
        <v>0.37402155803477244</v>
      </c>
      <c r="H462" s="7">
        <f t="shared" si="7"/>
        <v>180.28880630189531</v>
      </c>
    </row>
    <row r="463" spans="1:8" ht="25" customHeight="1">
      <c r="A463" s="1"/>
      <c r="B463" s="1">
        <v>153</v>
      </c>
      <c r="C463" s="6">
        <v>45597</v>
      </c>
      <c r="D463" s="1" t="s">
        <v>214</v>
      </c>
      <c r="E463" s="7"/>
      <c r="F463" s="7">
        <v>178.553</v>
      </c>
      <c r="G463" s="7">
        <v>0.37402155803477244</v>
      </c>
      <c r="H463" s="7">
        <f t="shared" si="7"/>
        <v>179.22082671251781</v>
      </c>
    </row>
    <row r="464" spans="1:8" ht="25" customHeight="1">
      <c r="A464" s="1"/>
      <c r="B464" s="1">
        <v>153</v>
      </c>
      <c r="C464" s="6">
        <v>45627</v>
      </c>
      <c r="D464" s="1" t="s">
        <v>214</v>
      </c>
      <c r="E464" s="7"/>
      <c r="F464" s="7">
        <v>176.62</v>
      </c>
      <c r="G464" s="7">
        <v>0.37402155803477244</v>
      </c>
      <c r="H464" s="7">
        <f t="shared" si="7"/>
        <v>177.280596875801</v>
      </c>
    </row>
    <row r="465" spans="1:8" ht="25" customHeight="1">
      <c r="A465" s="1"/>
      <c r="B465" s="1">
        <v>154</v>
      </c>
      <c r="C465" s="6">
        <v>45566</v>
      </c>
      <c r="D465" s="1" t="s">
        <v>214</v>
      </c>
      <c r="E465" s="7"/>
      <c r="F465" s="7">
        <v>179.61699999999999</v>
      </c>
      <c r="G465" s="7">
        <v>0.37402155803477244</v>
      </c>
      <c r="H465" s="7">
        <f t="shared" si="7"/>
        <v>180.28880630189531</v>
      </c>
    </row>
    <row r="466" spans="1:8" ht="25" customHeight="1">
      <c r="A466" s="1"/>
      <c r="B466" s="1">
        <v>154</v>
      </c>
      <c r="C466" s="6">
        <v>45597</v>
      </c>
      <c r="D466" s="1" t="s">
        <v>214</v>
      </c>
      <c r="E466" s="7"/>
      <c r="F466" s="7">
        <v>178.553</v>
      </c>
      <c r="G466" s="7">
        <v>0.37402155803477244</v>
      </c>
      <c r="H466" s="7">
        <f t="shared" si="7"/>
        <v>179.22082671251781</v>
      </c>
    </row>
    <row r="467" spans="1:8" ht="25" customHeight="1">
      <c r="A467" s="1"/>
      <c r="B467" s="1">
        <v>154</v>
      </c>
      <c r="C467" s="6">
        <v>45627</v>
      </c>
      <c r="D467" s="1" t="s">
        <v>214</v>
      </c>
      <c r="E467" s="7"/>
      <c r="F467" s="7">
        <v>176.62</v>
      </c>
      <c r="G467" s="7">
        <v>0.37402155803477244</v>
      </c>
      <c r="H467" s="7">
        <f t="shared" si="7"/>
        <v>177.280596875801</v>
      </c>
    </row>
    <row r="468" spans="1:8" ht="25" customHeight="1">
      <c r="A468" s="1"/>
      <c r="B468" s="1">
        <v>155</v>
      </c>
      <c r="C468" s="6">
        <v>45566</v>
      </c>
      <c r="D468" s="1" t="s">
        <v>215</v>
      </c>
      <c r="E468" s="7">
        <v>179.63399999999999</v>
      </c>
      <c r="F468" s="7">
        <v>179.61699999999999</v>
      </c>
      <c r="G468" s="7">
        <v>0.1092353435465802</v>
      </c>
      <c r="H468" s="7">
        <f t="shared" si="7"/>
        <v>179.63399999999999</v>
      </c>
    </row>
    <row r="469" spans="1:8" ht="25" customHeight="1">
      <c r="A469" s="1"/>
      <c r="B469" s="1">
        <v>155</v>
      </c>
      <c r="C469" s="6">
        <v>45597</v>
      </c>
      <c r="D469" s="1" t="s">
        <v>214</v>
      </c>
      <c r="E469" s="7"/>
      <c r="F469" s="7">
        <v>178.553</v>
      </c>
      <c r="G469" s="7">
        <v>0.1092353435465802</v>
      </c>
      <c r="H469" s="7">
        <f t="shared" si="7"/>
        <v>178.74804298296274</v>
      </c>
    </row>
    <row r="470" spans="1:8" ht="25" customHeight="1">
      <c r="A470" s="1"/>
      <c r="B470" s="1">
        <v>155</v>
      </c>
      <c r="C470" s="6">
        <v>45627</v>
      </c>
      <c r="D470" s="1" t="s">
        <v>214</v>
      </c>
      <c r="E470" s="7"/>
      <c r="F470" s="7">
        <v>176.62</v>
      </c>
      <c r="G470" s="7">
        <v>0.1092353435465802</v>
      </c>
      <c r="H470" s="7">
        <f t="shared" si="7"/>
        <v>176.81293146377197</v>
      </c>
    </row>
    <row r="471" spans="1:8" ht="25" customHeight="1">
      <c r="A471" s="1"/>
      <c r="B471" s="1">
        <v>156</v>
      </c>
      <c r="C471" s="6">
        <v>45566</v>
      </c>
      <c r="D471" s="1" t="s">
        <v>215</v>
      </c>
      <c r="E471" s="7">
        <v>179.63399999999999</v>
      </c>
      <c r="F471" s="7">
        <v>179.61699999999999</v>
      </c>
      <c r="G471" s="7">
        <v>0.21719146092865996</v>
      </c>
      <c r="H471" s="7">
        <f t="shared" si="7"/>
        <v>179.63399999999999</v>
      </c>
    </row>
    <row r="472" spans="1:8" ht="25" customHeight="1">
      <c r="A472" s="1"/>
      <c r="B472" s="1">
        <v>156</v>
      </c>
      <c r="C472" s="6">
        <v>45597</v>
      </c>
      <c r="D472" s="1" t="s">
        <v>215</v>
      </c>
      <c r="E472" s="7">
        <v>179.44399999999999</v>
      </c>
      <c r="F472" s="7">
        <v>178.553</v>
      </c>
      <c r="G472" s="7">
        <v>0.21719146092865996</v>
      </c>
      <c r="H472" s="7">
        <f t="shared" si="7"/>
        <v>179.44399999999999</v>
      </c>
    </row>
    <row r="473" spans="1:8" ht="25" customHeight="1">
      <c r="A473" s="1"/>
      <c r="B473" s="1">
        <v>156</v>
      </c>
      <c r="C473" s="6">
        <v>45627</v>
      </c>
      <c r="D473" s="1" t="s">
        <v>214</v>
      </c>
      <c r="E473" s="7"/>
      <c r="F473" s="7">
        <v>176.62</v>
      </c>
      <c r="G473" s="7">
        <v>0.21719146092865996</v>
      </c>
      <c r="H473" s="7">
        <f t="shared" si="7"/>
        <v>177.00360355829221</v>
      </c>
    </row>
    <row r="474" spans="1:8" ht="25" customHeight="1">
      <c r="A474" s="1"/>
      <c r="B474" s="1">
        <v>157</v>
      </c>
      <c r="C474" s="6">
        <v>45566</v>
      </c>
      <c r="D474" s="1" t="s">
        <v>215</v>
      </c>
      <c r="E474" s="7">
        <v>179.63399999999999</v>
      </c>
      <c r="F474" s="7">
        <v>179.61699999999999</v>
      </c>
      <c r="G474" s="7">
        <v>0.3423678809859535</v>
      </c>
      <c r="H474" s="7">
        <f t="shared" si="7"/>
        <v>179.63399999999999</v>
      </c>
    </row>
    <row r="475" spans="1:8" ht="25" customHeight="1">
      <c r="A475" s="1"/>
      <c r="B475" s="1">
        <v>157</v>
      </c>
      <c r="C475" s="6">
        <v>45597</v>
      </c>
      <c r="D475" s="1" t="s">
        <v>215</v>
      </c>
      <c r="E475" s="7">
        <v>179.44399999999999</v>
      </c>
      <c r="F475" s="7">
        <v>178.553</v>
      </c>
      <c r="G475" s="7">
        <v>0.3423678809859535</v>
      </c>
      <c r="H475" s="7">
        <f t="shared" si="7"/>
        <v>179.44399999999999</v>
      </c>
    </row>
    <row r="476" spans="1:8" ht="25" customHeight="1">
      <c r="A476" s="1"/>
      <c r="B476" s="1">
        <v>157</v>
      </c>
      <c r="C476" s="6">
        <v>45627</v>
      </c>
      <c r="D476" s="1" t="s">
        <v>215</v>
      </c>
      <c r="E476" s="7">
        <v>177.536</v>
      </c>
      <c r="F476" s="7">
        <v>176.62</v>
      </c>
      <c r="G476" s="7">
        <v>0.3423678809859535</v>
      </c>
      <c r="H476" s="7">
        <f t="shared" si="7"/>
        <v>177.536</v>
      </c>
    </row>
    <row r="477" spans="1:8" ht="25" customHeight="1">
      <c r="A477" s="1"/>
      <c r="B477" s="1">
        <v>158</v>
      </c>
      <c r="C477" s="6">
        <v>45566</v>
      </c>
      <c r="D477" s="1" t="s">
        <v>215</v>
      </c>
      <c r="E477" s="7">
        <v>179.63399999999999</v>
      </c>
      <c r="F477" s="7">
        <v>179.61699999999999</v>
      </c>
      <c r="G477" s="7">
        <v>0.3423678809859535</v>
      </c>
      <c r="H477" s="7">
        <f t="shared" si="7"/>
        <v>179.63399999999999</v>
      </c>
    </row>
    <row r="478" spans="1:8" ht="25" customHeight="1">
      <c r="A478" s="1"/>
      <c r="B478" s="1">
        <v>158</v>
      </c>
      <c r="C478" s="6">
        <v>45597</v>
      </c>
      <c r="D478" s="1" t="s">
        <v>215</v>
      </c>
      <c r="E478" s="7">
        <v>179.44399999999999</v>
      </c>
      <c r="F478" s="7">
        <v>178.553</v>
      </c>
      <c r="G478" s="7">
        <v>0.3423678809859535</v>
      </c>
      <c r="H478" s="7">
        <f t="shared" si="7"/>
        <v>179.44399999999999</v>
      </c>
    </row>
    <row r="479" spans="1:8" ht="25" customHeight="1">
      <c r="A479" s="1"/>
      <c r="B479" s="1">
        <v>158</v>
      </c>
      <c r="C479" s="6">
        <v>45627</v>
      </c>
      <c r="D479" s="1" t="s">
        <v>215</v>
      </c>
      <c r="E479" s="7">
        <v>177.536</v>
      </c>
      <c r="F479" s="7">
        <v>176.62</v>
      </c>
      <c r="G479" s="7">
        <v>0.3423678809859535</v>
      </c>
      <c r="H479" s="7">
        <f t="shared" si="7"/>
        <v>177.536</v>
      </c>
    </row>
    <row r="480" spans="1:8" ht="25" customHeight="1">
      <c r="A480" s="1"/>
      <c r="B480" s="1">
        <v>159</v>
      </c>
      <c r="C480" s="6">
        <v>45566</v>
      </c>
      <c r="D480" s="1" t="s">
        <v>214</v>
      </c>
      <c r="E480" s="7"/>
      <c r="F480" s="7">
        <v>179.61699999999999</v>
      </c>
      <c r="G480" s="7">
        <v>0.67238593102096167</v>
      </c>
      <c r="H480" s="7">
        <f t="shared" si="7"/>
        <v>180.82471943772191</v>
      </c>
    </row>
    <row r="481" spans="1:8" ht="25" customHeight="1">
      <c r="A481" s="1"/>
      <c r="B481" s="1">
        <v>159</v>
      </c>
      <c r="C481" s="6">
        <v>45597</v>
      </c>
      <c r="D481" s="1" t="s">
        <v>214</v>
      </c>
      <c r="E481" s="7"/>
      <c r="F481" s="7">
        <v>178.553</v>
      </c>
      <c r="G481" s="7">
        <v>0.67238593102096167</v>
      </c>
      <c r="H481" s="7">
        <f t="shared" si="7"/>
        <v>179.75356525141586</v>
      </c>
    </row>
    <row r="482" spans="1:8" ht="25" customHeight="1">
      <c r="A482" s="1"/>
      <c r="B482" s="1">
        <v>159</v>
      </c>
      <c r="C482" s="6">
        <v>45627</v>
      </c>
      <c r="D482" s="1" t="s">
        <v>214</v>
      </c>
      <c r="E482" s="7"/>
      <c r="F482" s="7">
        <v>176.62</v>
      </c>
      <c r="G482" s="7">
        <v>0.67238593102096167</v>
      </c>
      <c r="H482" s="7">
        <f t="shared" si="7"/>
        <v>177.80756803136924</v>
      </c>
    </row>
    <row r="483" spans="1:8" ht="25" customHeight="1">
      <c r="A483" s="1"/>
      <c r="B483" s="1">
        <v>160</v>
      </c>
      <c r="C483" s="6">
        <v>45566</v>
      </c>
      <c r="D483" s="1" t="s">
        <v>214</v>
      </c>
      <c r="E483" s="7"/>
      <c r="F483" s="7">
        <v>179.61699999999999</v>
      </c>
      <c r="G483" s="7">
        <v>0.37402155803477244</v>
      </c>
      <c r="H483" s="7">
        <f t="shared" si="7"/>
        <v>180.28880630189531</v>
      </c>
    </row>
    <row r="484" spans="1:8" ht="25" customHeight="1">
      <c r="A484" s="1"/>
      <c r="B484" s="1">
        <v>160</v>
      </c>
      <c r="C484" s="6">
        <v>45597</v>
      </c>
      <c r="D484" s="1" t="s">
        <v>214</v>
      </c>
      <c r="E484" s="7"/>
      <c r="F484" s="7">
        <v>178.553</v>
      </c>
      <c r="G484" s="7">
        <v>0.37402155803477244</v>
      </c>
      <c r="H484" s="7">
        <f t="shared" si="7"/>
        <v>179.22082671251781</v>
      </c>
    </row>
    <row r="485" spans="1:8" ht="25" customHeight="1">
      <c r="A485" s="1"/>
      <c r="B485" s="1">
        <v>160</v>
      </c>
      <c r="C485" s="6">
        <v>45627</v>
      </c>
      <c r="D485" s="1" t="s">
        <v>214</v>
      </c>
      <c r="E485" s="7"/>
      <c r="F485" s="7">
        <v>176.62</v>
      </c>
      <c r="G485" s="7">
        <v>0.37402155803477244</v>
      </c>
      <c r="H485" s="7">
        <f t="shared" si="7"/>
        <v>177.280596875801</v>
      </c>
    </row>
    <row r="486" spans="1:8" ht="25" customHeight="1">
      <c r="A486" s="1"/>
      <c r="B486" s="1">
        <v>161</v>
      </c>
      <c r="C486" s="6">
        <v>45566</v>
      </c>
      <c r="D486" s="1" t="s">
        <v>214</v>
      </c>
      <c r="E486" s="7"/>
      <c r="F486" s="7">
        <v>179.61699999999999</v>
      </c>
      <c r="G486" s="7">
        <v>0.37402155803477244</v>
      </c>
      <c r="H486" s="7">
        <f t="shared" si="7"/>
        <v>180.28880630189531</v>
      </c>
    </row>
    <row r="487" spans="1:8" ht="25" customHeight="1">
      <c r="A487" s="1"/>
      <c r="B487" s="1">
        <v>161</v>
      </c>
      <c r="C487" s="6">
        <v>45597</v>
      </c>
      <c r="D487" s="1" t="s">
        <v>214</v>
      </c>
      <c r="E487" s="7"/>
      <c r="F487" s="7">
        <v>178.553</v>
      </c>
      <c r="G487" s="7">
        <v>0.37402155803477244</v>
      </c>
      <c r="H487" s="7">
        <f t="shared" si="7"/>
        <v>179.22082671251781</v>
      </c>
    </row>
    <row r="488" spans="1:8" ht="25" customHeight="1">
      <c r="A488" s="1"/>
      <c r="B488" s="1">
        <v>161</v>
      </c>
      <c r="C488" s="6">
        <v>45627</v>
      </c>
      <c r="D488" s="1" t="s">
        <v>214</v>
      </c>
      <c r="E488" s="7"/>
      <c r="F488" s="7">
        <v>176.62</v>
      </c>
      <c r="G488" s="7">
        <v>0.37402155803477244</v>
      </c>
      <c r="H488" s="7">
        <f t="shared" si="7"/>
        <v>177.280596875801</v>
      </c>
    </row>
    <row r="489" spans="1:8" ht="25" customHeight="1">
      <c r="A489" s="1"/>
      <c r="B489" s="1">
        <v>162</v>
      </c>
      <c r="C489" s="6">
        <v>45566</v>
      </c>
      <c r="D489" s="1" t="s">
        <v>215</v>
      </c>
      <c r="E489" s="7">
        <v>179.63399999999999</v>
      </c>
      <c r="F489" s="7">
        <v>179.61699999999999</v>
      </c>
      <c r="G489" s="7">
        <v>0.1092353435465802</v>
      </c>
      <c r="H489" s="7">
        <f t="shared" si="7"/>
        <v>179.63399999999999</v>
      </c>
    </row>
    <row r="490" spans="1:8" ht="25" customHeight="1">
      <c r="A490" s="1"/>
      <c r="B490" s="1">
        <v>162</v>
      </c>
      <c r="C490" s="6">
        <v>45597</v>
      </c>
      <c r="D490" s="1" t="s">
        <v>214</v>
      </c>
      <c r="E490" s="7"/>
      <c r="F490" s="7">
        <v>178.553</v>
      </c>
      <c r="G490" s="7">
        <v>0.1092353435465802</v>
      </c>
      <c r="H490" s="7">
        <f t="shared" si="7"/>
        <v>178.74804298296274</v>
      </c>
    </row>
    <row r="491" spans="1:8" ht="25" customHeight="1">
      <c r="A491" s="1"/>
      <c r="B491" s="1">
        <v>162</v>
      </c>
      <c r="C491" s="6">
        <v>45627</v>
      </c>
      <c r="D491" s="1" t="s">
        <v>214</v>
      </c>
      <c r="E491" s="7"/>
      <c r="F491" s="7">
        <v>176.62</v>
      </c>
      <c r="G491" s="7">
        <v>0.1092353435465802</v>
      </c>
      <c r="H491" s="7">
        <f t="shared" si="7"/>
        <v>176.81293146377197</v>
      </c>
    </row>
    <row r="492" spans="1:8" ht="25" customHeight="1">
      <c r="A492" s="1"/>
      <c r="B492" s="1">
        <v>163</v>
      </c>
      <c r="C492" s="6">
        <v>45566</v>
      </c>
      <c r="D492" s="1" t="s">
        <v>215</v>
      </c>
      <c r="E492" s="7">
        <v>179.63399999999999</v>
      </c>
      <c r="F492" s="7">
        <v>179.61699999999999</v>
      </c>
      <c r="G492" s="7">
        <v>0.21719146092865996</v>
      </c>
      <c r="H492" s="7">
        <f t="shared" si="7"/>
        <v>179.63399999999999</v>
      </c>
    </row>
    <row r="493" spans="1:8" ht="25" customHeight="1">
      <c r="A493" s="1"/>
      <c r="B493" s="1">
        <v>163</v>
      </c>
      <c r="C493" s="6">
        <v>45597</v>
      </c>
      <c r="D493" s="1" t="s">
        <v>215</v>
      </c>
      <c r="E493" s="7">
        <v>179.44399999999999</v>
      </c>
      <c r="F493" s="7">
        <v>178.553</v>
      </c>
      <c r="G493" s="7">
        <v>0.21719146092865996</v>
      </c>
      <c r="H493" s="7">
        <f t="shared" si="7"/>
        <v>179.44399999999999</v>
      </c>
    </row>
    <row r="494" spans="1:8" ht="25" customHeight="1">
      <c r="A494" s="1"/>
      <c r="B494" s="1">
        <v>163</v>
      </c>
      <c r="C494" s="6">
        <v>45627</v>
      </c>
      <c r="D494" s="1" t="s">
        <v>214</v>
      </c>
      <c r="E494" s="7"/>
      <c r="F494" s="7">
        <v>176.62</v>
      </c>
      <c r="G494" s="7">
        <v>0.21719146092865996</v>
      </c>
      <c r="H494" s="7">
        <f t="shared" si="7"/>
        <v>177.00360355829221</v>
      </c>
    </row>
    <row r="495" spans="1:8" ht="25" customHeight="1">
      <c r="A495" s="1"/>
      <c r="B495" s="1">
        <v>164</v>
      </c>
      <c r="C495" s="6">
        <v>45566</v>
      </c>
      <c r="D495" s="1" t="s">
        <v>215</v>
      </c>
      <c r="E495" s="7">
        <v>179.63399999999999</v>
      </c>
      <c r="F495" s="7">
        <v>179.61699999999999</v>
      </c>
      <c r="G495" s="7">
        <v>0.3423678809859535</v>
      </c>
      <c r="H495" s="7">
        <f t="shared" si="7"/>
        <v>179.63399999999999</v>
      </c>
    </row>
    <row r="496" spans="1:8" ht="25" customHeight="1">
      <c r="A496" s="1"/>
      <c r="B496" s="1">
        <v>164</v>
      </c>
      <c r="C496" s="6">
        <v>45597</v>
      </c>
      <c r="D496" s="1" t="s">
        <v>215</v>
      </c>
      <c r="E496" s="7">
        <v>179.44399999999999</v>
      </c>
      <c r="F496" s="7">
        <v>178.553</v>
      </c>
      <c r="G496" s="7">
        <v>0.3423678809859535</v>
      </c>
      <c r="H496" s="7">
        <f t="shared" si="7"/>
        <v>179.44399999999999</v>
      </c>
    </row>
    <row r="497" spans="1:8" ht="25" customHeight="1">
      <c r="A497" s="1"/>
      <c r="B497" s="1">
        <v>164</v>
      </c>
      <c r="C497" s="6">
        <v>45627</v>
      </c>
      <c r="D497" s="1" t="s">
        <v>215</v>
      </c>
      <c r="E497" s="7">
        <v>177.536</v>
      </c>
      <c r="F497" s="7">
        <v>176.62</v>
      </c>
      <c r="G497" s="7">
        <v>0.3423678809859535</v>
      </c>
      <c r="H497" s="7">
        <f t="shared" si="7"/>
        <v>177.536</v>
      </c>
    </row>
    <row r="498" spans="1:8" ht="25" customHeight="1">
      <c r="A498" s="1"/>
      <c r="B498" s="1">
        <v>165</v>
      </c>
      <c r="C498" s="6">
        <v>45566</v>
      </c>
      <c r="D498" s="1" t="s">
        <v>215</v>
      </c>
      <c r="E498" s="7">
        <v>179.63399999999999</v>
      </c>
      <c r="F498" s="7">
        <v>179.61699999999999</v>
      </c>
      <c r="G498" s="7">
        <v>0.3423678809859535</v>
      </c>
      <c r="H498" s="7">
        <f t="shared" si="7"/>
        <v>179.63399999999999</v>
      </c>
    </row>
    <row r="499" spans="1:8" ht="25" customHeight="1">
      <c r="A499" s="1"/>
      <c r="B499" s="1">
        <v>165</v>
      </c>
      <c r="C499" s="6">
        <v>45597</v>
      </c>
      <c r="D499" s="1" t="s">
        <v>215</v>
      </c>
      <c r="E499" s="7">
        <v>179.44399999999999</v>
      </c>
      <c r="F499" s="7">
        <v>178.553</v>
      </c>
      <c r="G499" s="7">
        <v>0.3423678809859535</v>
      </c>
      <c r="H499" s="7">
        <f t="shared" si="7"/>
        <v>179.44399999999999</v>
      </c>
    </row>
    <row r="500" spans="1:8" ht="25" customHeight="1">
      <c r="A500" s="1"/>
      <c r="B500" s="1">
        <v>165</v>
      </c>
      <c r="C500" s="6">
        <v>45627</v>
      </c>
      <c r="D500" s="1" t="s">
        <v>215</v>
      </c>
      <c r="E500" s="7">
        <v>177.536</v>
      </c>
      <c r="F500" s="7">
        <v>176.62</v>
      </c>
      <c r="G500" s="7">
        <v>0.3423678809859535</v>
      </c>
      <c r="H500" s="7">
        <f t="shared" si="7"/>
        <v>177.536</v>
      </c>
    </row>
    <row r="501" spans="1:8" ht="25" customHeight="1">
      <c r="A501" s="1"/>
      <c r="B501" s="1">
        <v>166</v>
      </c>
      <c r="C501" s="6">
        <v>45566</v>
      </c>
      <c r="D501" s="1" t="s">
        <v>214</v>
      </c>
      <c r="E501" s="7"/>
      <c r="F501" s="7">
        <v>37607</v>
      </c>
      <c r="G501" s="7">
        <v>3.2693103466801432</v>
      </c>
      <c r="H501" s="7">
        <f t="shared" si="7"/>
        <v>38836.489542076</v>
      </c>
    </row>
    <row r="502" spans="1:8" ht="25" customHeight="1">
      <c r="A502" s="1"/>
      <c r="B502" s="1">
        <v>166</v>
      </c>
      <c r="C502" s="6">
        <v>45597</v>
      </c>
      <c r="D502" s="1" t="s">
        <v>214</v>
      </c>
      <c r="E502" s="7"/>
      <c r="F502" s="7">
        <v>37455</v>
      </c>
      <c r="G502" s="7">
        <v>3.2693103466801432</v>
      </c>
      <c r="H502" s="7">
        <f t="shared" si="7"/>
        <v>38679.520190349045</v>
      </c>
    </row>
    <row r="503" spans="1:8" ht="25" customHeight="1">
      <c r="A503" s="1"/>
      <c r="B503" s="1">
        <v>166</v>
      </c>
      <c r="C503" s="6">
        <v>45627</v>
      </c>
      <c r="D503" s="1" t="s">
        <v>214</v>
      </c>
      <c r="E503" s="7"/>
      <c r="F503" s="7">
        <v>36799</v>
      </c>
      <c r="G503" s="7">
        <v>3.2693103466801432</v>
      </c>
      <c r="H503" s="7">
        <f t="shared" si="7"/>
        <v>38002.073514474825</v>
      </c>
    </row>
    <row r="504" spans="1:8" ht="25" customHeight="1">
      <c r="A504" s="1"/>
      <c r="B504" s="1">
        <v>167</v>
      </c>
      <c r="C504" s="6">
        <v>45566</v>
      </c>
      <c r="D504" s="1" t="s">
        <v>214</v>
      </c>
      <c r="E504" s="7"/>
      <c r="F504" s="7">
        <v>37607</v>
      </c>
      <c r="G504" s="7">
        <v>4.2776302845816652</v>
      </c>
      <c r="H504" s="7">
        <f t="shared" si="7"/>
        <v>39215.688421122621</v>
      </c>
    </row>
    <row r="505" spans="1:8" ht="25" customHeight="1">
      <c r="A505" s="1"/>
      <c r="B505" s="1">
        <v>167</v>
      </c>
      <c r="C505" s="6">
        <v>45597</v>
      </c>
      <c r="D505" s="1" t="s">
        <v>214</v>
      </c>
      <c r="E505" s="7"/>
      <c r="F505" s="7">
        <v>37455</v>
      </c>
      <c r="G505" s="7">
        <v>4.2776302845816652</v>
      </c>
      <c r="H505" s="7">
        <f t="shared" si="7"/>
        <v>39057.186423090061</v>
      </c>
    </row>
    <row r="506" spans="1:8" ht="25" customHeight="1">
      <c r="A506" s="1"/>
      <c r="B506" s="1">
        <v>167</v>
      </c>
      <c r="C506" s="6">
        <v>45627</v>
      </c>
      <c r="D506" s="1" t="s">
        <v>214</v>
      </c>
      <c r="E506" s="7"/>
      <c r="F506" s="7">
        <v>36799</v>
      </c>
      <c r="G506" s="7">
        <v>4.2776302845816652</v>
      </c>
      <c r="H506" s="7">
        <f t="shared" si="7"/>
        <v>38373.125168423205</v>
      </c>
    </row>
    <row r="507" spans="1:8" ht="25" customHeight="1">
      <c r="A507" s="1"/>
      <c r="B507" s="1">
        <v>168</v>
      </c>
      <c r="C507" s="6">
        <v>45566</v>
      </c>
      <c r="D507" s="1" t="s">
        <v>214</v>
      </c>
      <c r="E507" s="7"/>
      <c r="F507" s="7">
        <v>37607</v>
      </c>
      <c r="G507" s="7">
        <v>4.2776302845816652</v>
      </c>
      <c r="H507" s="7">
        <f t="shared" si="7"/>
        <v>39215.688421122621</v>
      </c>
    </row>
    <row r="508" spans="1:8" ht="25" customHeight="1">
      <c r="A508" s="1"/>
      <c r="B508" s="1">
        <v>168</v>
      </c>
      <c r="C508" s="6">
        <v>45597</v>
      </c>
      <c r="D508" s="1" t="s">
        <v>214</v>
      </c>
      <c r="E508" s="7"/>
      <c r="F508" s="7">
        <v>37455</v>
      </c>
      <c r="G508" s="7">
        <v>4.2776302845816652</v>
      </c>
      <c r="H508" s="7">
        <f t="shared" si="7"/>
        <v>39057.186423090061</v>
      </c>
    </row>
    <row r="509" spans="1:8" ht="25" customHeight="1">
      <c r="A509" s="1"/>
      <c r="B509" s="1">
        <v>168</v>
      </c>
      <c r="C509" s="6">
        <v>45627</v>
      </c>
      <c r="D509" s="1" t="s">
        <v>214</v>
      </c>
      <c r="E509" s="7"/>
      <c r="F509" s="7">
        <v>36799</v>
      </c>
      <c r="G509" s="7">
        <v>4.2776302845816652</v>
      </c>
      <c r="H509" s="7">
        <f t="shared" si="7"/>
        <v>38373.125168423205</v>
      </c>
    </row>
    <row r="510" spans="1:8" ht="25" customHeight="1">
      <c r="A510" s="1"/>
      <c r="B510" s="1">
        <v>169</v>
      </c>
      <c r="C510" s="6">
        <v>45566</v>
      </c>
      <c r="D510" s="1" t="s">
        <v>215</v>
      </c>
      <c r="E510" s="7">
        <v>38179</v>
      </c>
      <c r="F510" s="7">
        <v>37570</v>
      </c>
      <c r="G510" s="7">
        <v>3.4374068880820654</v>
      </c>
      <c r="H510" s="7">
        <f t="shared" si="7"/>
        <v>38179</v>
      </c>
    </row>
    <row r="511" spans="1:8" ht="25" customHeight="1">
      <c r="A511" s="1"/>
      <c r="B511" s="1">
        <v>169</v>
      </c>
      <c r="C511" s="6">
        <v>45597</v>
      </c>
      <c r="D511" s="1" t="s">
        <v>214</v>
      </c>
      <c r="E511" s="7"/>
      <c r="F511" s="7">
        <v>37455</v>
      </c>
      <c r="G511" s="7">
        <v>3.4374068880820654</v>
      </c>
      <c r="H511" s="7">
        <f t="shared" si="7"/>
        <v>38742.480749931143</v>
      </c>
    </row>
    <row r="512" spans="1:8" ht="25" customHeight="1">
      <c r="A512" s="1"/>
      <c r="B512" s="1">
        <v>169</v>
      </c>
      <c r="C512" s="6">
        <v>45627</v>
      </c>
      <c r="D512" s="1" t="s">
        <v>214</v>
      </c>
      <c r="E512" s="7"/>
      <c r="F512" s="7">
        <v>36799</v>
      </c>
      <c r="G512" s="7">
        <v>3.4374068880820654</v>
      </c>
      <c r="H512" s="7">
        <f t="shared" si="7"/>
        <v>38063.931360745322</v>
      </c>
    </row>
    <row r="513" spans="1:8" ht="25" customHeight="1">
      <c r="A513" s="1"/>
      <c r="B513" s="1">
        <v>170</v>
      </c>
      <c r="C513" s="6">
        <v>45566</v>
      </c>
      <c r="D513" s="1" t="s">
        <v>215</v>
      </c>
      <c r="E513" s="7">
        <v>38099</v>
      </c>
      <c r="F513" s="7">
        <v>37533</v>
      </c>
      <c r="G513" s="7">
        <v>2.8944578612646099</v>
      </c>
      <c r="H513" s="7">
        <f t="shared" si="7"/>
        <v>38099</v>
      </c>
    </row>
    <row r="514" spans="1:8" ht="25" customHeight="1">
      <c r="A514" s="1"/>
      <c r="B514" s="1">
        <v>170</v>
      </c>
      <c r="C514" s="6">
        <v>45597</v>
      </c>
      <c r="D514" s="1" t="s">
        <v>215</v>
      </c>
      <c r="E514" s="7">
        <v>38083</v>
      </c>
      <c r="F514" s="7">
        <v>37417</v>
      </c>
      <c r="G514" s="7">
        <v>2.8944578612646099</v>
      </c>
      <c r="H514" s="7">
        <f t="shared" si="7"/>
        <v>38083</v>
      </c>
    </row>
    <row r="515" spans="1:8" ht="25" customHeight="1">
      <c r="A515" s="1"/>
      <c r="B515" s="1">
        <v>170</v>
      </c>
      <c r="C515" s="6">
        <v>45627</v>
      </c>
      <c r="D515" s="1" t="s">
        <v>214</v>
      </c>
      <c r="E515" s="7"/>
      <c r="F515" s="7">
        <v>36799</v>
      </c>
      <c r="G515" s="7">
        <v>2.8944578612646099</v>
      </c>
      <c r="H515" s="7">
        <f t="shared" si="7"/>
        <v>37864.131548366764</v>
      </c>
    </row>
    <row r="516" spans="1:8" ht="25" customHeight="1">
      <c r="A516" s="1"/>
      <c r="B516" s="1">
        <v>171</v>
      </c>
      <c r="C516" s="6">
        <v>45566</v>
      </c>
      <c r="D516" s="1" t="s">
        <v>215</v>
      </c>
      <c r="E516" s="7">
        <v>38057</v>
      </c>
      <c r="F516" s="7">
        <v>37533</v>
      </c>
      <c r="G516" s="7">
        <v>2.3333601668064237</v>
      </c>
      <c r="H516" s="7">
        <f t="shared" si="7"/>
        <v>38057</v>
      </c>
    </row>
    <row r="517" spans="1:8" ht="25" customHeight="1">
      <c r="A517" s="1"/>
      <c r="B517" s="1">
        <v>171</v>
      </c>
      <c r="C517" s="6">
        <v>45597</v>
      </c>
      <c r="D517" s="1" t="s">
        <v>215</v>
      </c>
      <c r="E517" s="7">
        <v>38153</v>
      </c>
      <c r="F517" s="7">
        <v>37342</v>
      </c>
      <c r="G517" s="7">
        <v>2.3333601668064237</v>
      </c>
      <c r="H517" s="7">
        <f t="shared" si="7"/>
        <v>38153</v>
      </c>
    </row>
    <row r="518" spans="1:8" ht="25" customHeight="1">
      <c r="A518" s="1"/>
      <c r="B518" s="1">
        <v>171</v>
      </c>
      <c r="C518" s="6">
        <v>45627</v>
      </c>
      <c r="D518" s="1" t="s">
        <v>215</v>
      </c>
      <c r="E518" s="7">
        <v>38062</v>
      </c>
      <c r="F518" s="7">
        <v>36799</v>
      </c>
      <c r="G518" s="7">
        <v>2.3333601668064237</v>
      </c>
      <c r="H518" s="7">
        <f t="shared" ref="H518:H581" si="8">IF(D518="Yes",E518,F518*(1+G518/100))</f>
        <v>38062</v>
      </c>
    </row>
    <row r="519" spans="1:8" ht="25" customHeight="1">
      <c r="A519" s="1"/>
      <c r="B519" s="1">
        <v>172</v>
      </c>
      <c r="C519" s="6">
        <v>45566</v>
      </c>
      <c r="D519" s="1" t="s">
        <v>215</v>
      </c>
      <c r="E519" s="7">
        <v>38057</v>
      </c>
      <c r="F519" s="7">
        <v>37533</v>
      </c>
      <c r="G519" s="7">
        <v>2.3333601668064237</v>
      </c>
      <c r="H519" s="7">
        <f t="shared" si="8"/>
        <v>38057</v>
      </c>
    </row>
    <row r="520" spans="1:8" ht="25" customHeight="1">
      <c r="A520" s="1"/>
      <c r="B520" s="1">
        <v>172</v>
      </c>
      <c r="C520" s="6">
        <v>45597</v>
      </c>
      <c r="D520" s="1" t="s">
        <v>215</v>
      </c>
      <c r="E520" s="7">
        <v>38153</v>
      </c>
      <c r="F520" s="7">
        <v>37342</v>
      </c>
      <c r="G520" s="7">
        <v>2.3333601668064237</v>
      </c>
      <c r="H520" s="7">
        <f t="shared" si="8"/>
        <v>38153</v>
      </c>
    </row>
    <row r="521" spans="1:8" ht="25" customHeight="1">
      <c r="A521" s="1"/>
      <c r="B521" s="1">
        <v>172</v>
      </c>
      <c r="C521" s="6">
        <v>45627</v>
      </c>
      <c r="D521" s="1" t="s">
        <v>215</v>
      </c>
      <c r="E521" s="7">
        <v>38062</v>
      </c>
      <c r="F521" s="7">
        <v>36799</v>
      </c>
      <c r="G521" s="7">
        <v>2.3333601668064237</v>
      </c>
      <c r="H521" s="7">
        <f t="shared" si="8"/>
        <v>38062</v>
      </c>
    </row>
    <row r="522" spans="1:8" ht="25" customHeight="1">
      <c r="A522" s="1"/>
      <c r="B522" s="1">
        <v>173</v>
      </c>
      <c r="C522" s="6">
        <v>45566</v>
      </c>
      <c r="D522" s="1" t="s">
        <v>214</v>
      </c>
      <c r="E522" s="7"/>
      <c r="F522" s="7">
        <v>37607</v>
      </c>
      <c r="G522" s="7">
        <v>3.2693103466801432</v>
      </c>
      <c r="H522" s="7">
        <f t="shared" si="8"/>
        <v>38836.489542076</v>
      </c>
    </row>
    <row r="523" spans="1:8" ht="25" customHeight="1">
      <c r="A523" s="1"/>
      <c r="B523" s="1">
        <v>173</v>
      </c>
      <c r="C523" s="6">
        <v>45597</v>
      </c>
      <c r="D523" s="1" t="s">
        <v>214</v>
      </c>
      <c r="E523" s="7"/>
      <c r="F523" s="7">
        <v>37455</v>
      </c>
      <c r="G523" s="7">
        <v>3.2693103466801432</v>
      </c>
      <c r="H523" s="7">
        <f t="shared" si="8"/>
        <v>38679.520190349045</v>
      </c>
    </row>
    <row r="524" spans="1:8" ht="25" customHeight="1">
      <c r="A524" s="1"/>
      <c r="B524" s="1">
        <v>173</v>
      </c>
      <c r="C524" s="6">
        <v>45627</v>
      </c>
      <c r="D524" s="1" t="s">
        <v>214</v>
      </c>
      <c r="E524" s="7"/>
      <c r="F524" s="7">
        <v>36799</v>
      </c>
      <c r="G524" s="7">
        <v>3.2693103466801432</v>
      </c>
      <c r="H524" s="7">
        <f t="shared" si="8"/>
        <v>38002.073514474825</v>
      </c>
    </row>
    <row r="525" spans="1:8" ht="25" customHeight="1">
      <c r="A525" s="1"/>
      <c r="B525" s="1">
        <v>174</v>
      </c>
      <c r="C525" s="6">
        <v>45566</v>
      </c>
      <c r="D525" s="1" t="s">
        <v>214</v>
      </c>
      <c r="E525" s="7"/>
      <c r="F525" s="7">
        <v>37607</v>
      </c>
      <c r="G525" s="7">
        <v>4.2776302845816652</v>
      </c>
      <c r="H525" s="7">
        <f t="shared" si="8"/>
        <v>39215.688421122621</v>
      </c>
    </row>
    <row r="526" spans="1:8" ht="25" customHeight="1">
      <c r="A526" s="1"/>
      <c r="B526" s="1">
        <v>174</v>
      </c>
      <c r="C526" s="6">
        <v>45597</v>
      </c>
      <c r="D526" s="1" t="s">
        <v>214</v>
      </c>
      <c r="E526" s="7"/>
      <c r="F526" s="7">
        <v>37455</v>
      </c>
      <c r="G526" s="7">
        <v>4.2776302845816652</v>
      </c>
      <c r="H526" s="7">
        <f t="shared" si="8"/>
        <v>39057.186423090061</v>
      </c>
    </row>
    <row r="527" spans="1:8" ht="25" customHeight="1">
      <c r="A527" s="1"/>
      <c r="B527" s="1">
        <v>174</v>
      </c>
      <c r="C527" s="6">
        <v>45627</v>
      </c>
      <c r="D527" s="1" t="s">
        <v>214</v>
      </c>
      <c r="E527" s="7"/>
      <c r="F527" s="7">
        <v>36799</v>
      </c>
      <c r="G527" s="7">
        <v>4.2776302845816652</v>
      </c>
      <c r="H527" s="7">
        <f t="shared" si="8"/>
        <v>38373.125168423205</v>
      </c>
    </row>
    <row r="528" spans="1:8" ht="25" customHeight="1">
      <c r="A528" s="1"/>
      <c r="B528" s="1">
        <v>175</v>
      </c>
      <c r="C528" s="6">
        <v>45566</v>
      </c>
      <c r="D528" s="1" t="s">
        <v>214</v>
      </c>
      <c r="E528" s="7"/>
      <c r="F528" s="7">
        <v>37607</v>
      </c>
      <c r="G528" s="7">
        <v>4.2776302845816652</v>
      </c>
      <c r="H528" s="7">
        <f t="shared" si="8"/>
        <v>39215.688421122621</v>
      </c>
    </row>
    <row r="529" spans="1:8" ht="25" customHeight="1">
      <c r="A529" s="1"/>
      <c r="B529" s="1">
        <v>175</v>
      </c>
      <c r="C529" s="6">
        <v>45597</v>
      </c>
      <c r="D529" s="1" t="s">
        <v>214</v>
      </c>
      <c r="E529" s="7"/>
      <c r="F529" s="7">
        <v>37455</v>
      </c>
      <c r="G529" s="7">
        <v>4.2776302845816652</v>
      </c>
      <c r="H529" s="7">
        <f t="shared" si="8"/>
        <v>39057.186423090061</v>
      </c>
    </row>
    <row r="530" spans="1:8" ht="25" customHeight="1">
      <c r="A530" s="1"/>
      <c r="B530" s="1">
        <v>175</v>
      </c>
      <c r="C530" s="6">
        <v>45627</v>
      </c>
      <c r="D530" s="1" t="s">
        <v>214</v>
      </c>
      <c r="E530" s="7"/>
      <c r="F530" s="7">
        <v>36799</v>
      </c>
      <c r="G530" s="7">
        <v>4.2776302845816652</v>
      </c>
      <c r="H530" s="7">
        <f t="shared" si="8"/>
        <v>38373.125168423205</v>
      </c>
    </row>
    <row r="531" spans="1:8" ht="25" customHeight="1">
      <c r="A531" s="1"/>
      <c r="B531" s="1">
        <v>176</v>
      </c>
      <c r="C531" s="6">
        <v>45566</v>
      </c>
      <c r="D531" s="1" t="s">
        <v>215</v>
      </c>
      <c r="E531" s="7">
        <v>38179</v>
      </c>
      <c r="F531" s="7">
        <v>37570</v>
      </c>
      <c r="G531" s="7">
        <v>3.4374068880820654</v>
      </c>
      <c r="H531" s="7">
        <f t="shared" si="8"/>
        <v>38179</v>
      </c>
    </row>
    <row r="532" spans="1:8" ht="25" customHeight="1">
      <c r="A532" s="1"/>
      <c r="B532" s="1">
        <v>176</v>
      </c>
      <c r="C532" s="6">
        <v>45597</v>
      </c>
      <c r="D532" s="1" t="s">
        <v>214</v>
      </c>
      <c r="E532" s="7"/>
      <c r="F532" s="7">
        <v>37455</v>
      </c>
      <c r="G532" s="7">
        <v>3.4374068880820654</v>
      </c>
      <c r="H532" s="7">
        <f t="shared" si="8"/>
        <v>38742.480749931143</v>
      </c>
    </row>
    <row r="533" spans="1:8" ht="25" customHeight="1">
      <c r="A533" s="1"/>
      <c r="B533" s="1">
        <v>176</v>
      </c>
      <c r="C533" s="6">
        <v>45627</v>
      </c>
      <c r="D533" s="1" t="s">
        <v>214</v>
      </c>
      <c r="E533" s="7"/>
      <c r="F533" s="7">
        <v>36799</v>
      </c>
      <c r="G533" s="7">
        <v>3.4374068880820654</v>
      </c>
      <c r="H533" s="7">
        <f t="shared" si="8"/>
        <v>38063.931360745322</v>
      </c>
    </row>
    <row r="534" spans="1:8" ht="25" customHeight="1">
      <c r="A534" s="1"/>
      <c r="B534" s="1">
        <v>177</v>
      </c>
      <c r="C534" s="6">
        <v>45566</v>
      </c>
      <c r="D534" s="1" t="s">
        <v>215</v>
      </c>
      <c r="E534" s="7">
        <v>38099</v>
      </c>
      <c r="F534" s="7">
        <v>37533</v>
      </c>
      <c r="G534" s="7">
        <v>2.8944578612646099</v>
      </c>
      <c r="H534" s="7">
        <f t="shared" si="8"/>
        <v>38099</v>
      </c>
    </row>
    <row r="535" spans="1:8" ht="25" customHeight="1">
      <c r="A535" s="1"/>
      <c r="B535" s="1">
        <v>177</v>
      </c>
      <c r="C535" s="6">
        <v>45597</v>
      </c>
      <c r="D535" s="1" t="s">
        <v>215</v>
      </c>
      <c r="E535" s="7">
        <v>38083</v>
      </c>
      <c r="F535" s="7">
        <v>37417</v>
      </c>
      <c r="G535" s="7">
        <v>2.8944578612646099</v>
      </c>
      <c r="H535" s="7">
        <f t="shared" si="8"/>
        <v>38083</v>
      </c>
    </row>
    <row r="536" spans="1:8" ht="25" customHeight="1">
      <c r="A536" s="1"/>
      <c r="B536" s="1">
        <v>177</v>
      </c>
      <c r="C536" s="6">
        <v>45627</v>
      </c>
      <c r="D536" s="1" t="s">
        <v>214</v>
      </c>
      <c r="E536" s="7"/>
      <c r="F536" s="7">
        <v>36799</v>
      </c>
      <c r="G536" s="7">
        <v>2.8944578612646099</v>
      </c>
      <c r="H536" s="7">
        <f t="shared" si="8"/>
        <v>37864.131548366764</v>
      </c>
    </row>
    <row r="537" spans="1:8" ht="25" customHeight="1">
      <c r="A537" s="1"/>
      <c r="B537" s="1">
        <v>178</v>
      </c>
      <c r="C537" s="6">
        <v>45566</v>
      </c>
      <c r="D537" s="1" t="s">
        <v>215</v>
      </c>
      <c r="E537" s="7">
        <v>38057</v>
      </c>
      <c r="F537" s="7">
        <v>37533</v>
      </c>
      <c r="G537" s="7">
        <v>2.3333601668064237</v>
      </c>
      <c r="H537" s="7">
        <f t="shared" si="8"/>
        <v>38057</v>
      </c>
    </row>
    <row r="538" spans="1:8" ht="25" customHeight="1">
      <c r="A538" s="1"/>
      <c r="B538" s="1">
        <v>178</v>
      </c>
      <c r="C538" s="6">
        <v>45597</v>
      </c>
      <c r="D538" s="1" t="s">
        <v>215</v>
      </c>
      <c r="E538" s="7">
        <v>38153</v>
      </c>
      <c r="F538" s="7">
        <v>37342</v>
      </c>
      <c r="G538" s="7">
        <v>2.3333601668064237</v>
      </c>
      <c r="H538" s="7">
        <f t="shared" si="8"/>
        <v>38153</v>
      </c>
    </row>
    <row r="539" spans="1:8" ht="25" customHeight="1">
      <c r="A539" s="1"/>
      <c r="B539" s="1">
        <v>178</v>
      </c>
      <c r="C539" s="6">
        <v>45627</v>
      </c>
      <c r="D539" s="1" t="s">
        <v>215</v>
      </c>
      <c r="E539" s="7">
        <v>38062</v>
      </c>
      <c r="F539" s="7">
        <v>36799</v>
      </c>
      <c r="G539" s="7">
        <v>2.3333601668064237</v>
      </c>
      <c r="H539" s="7">
        <f t="shared" si="8"/>
        <v>38062</v>
      </c>
    </row>
    <row r="540" spans="1:8" ht="25" customHeight="1">
      <c r="A540" s="1"/>
      <c r="B540" s="1">
        <v>179</v>
      </c>
      <c r="C540" s="6">
        <v>45566</v>
      </c>
      <c r="D540" s="1" t="s">
        <v>215</v>
      </c>
      <c r="E540" s="7">
        <v>38057</v>
      </c>
      <c r="F540" s="7">
        <v>37533</v>
      </c>
      <c r="G540" s="7">
        <v>2.3333601668064237</v>
      </c>
      <c r="H540" s="7">
        <f t="shared" si="8"/>
        <v>38057</v>
      </c>
    </row>
    <row r="541" spans="1:8" ht="25" customHeight="1">
      <c r="A541" s="1"/>
      <c r="B541" s="1">
        <v>179</v>
      </c>
      <c r="C541" s="6">
        <v>45597</v>
      </c>
      <c r="D541" s="1" t="s">
        <v>215</v>
      </c>
      <c r="E541" s="7">
        <v>38153</v>
      </c>
      <c r="F541" s="7">
        <v>37342</v>
      </c>
      <c r="G541" s="7">
        <v>2.3333601668064237</v>
      </c>
      <c r="H541" s="7">
        <f t="shared" si="8"/>
        <v>38153</v>
      </c>
    </row>
    <row r="542" spans="1:8" ht="25" customHeight="1">
      <c r="A542" s="1"/>
      <c r="B542" s="1">
        <v>179</v>
      </c>
      <c r="C542" s="6">
        <v>45627</v>
      </c>
      <c r="D542" s="1" t="s">
        <v>215</v>
      </c>
      <c r="E542" s="7">
        <v>38062</v>
      </c>
      <c r="F542" s="7">
        <v>36799</v>
      </c>
      <c r="G542" s="7">
        <v>2.3333601668064237</v>
      </c>
      <c r="H542" s="7">
        <f t="shared" si="8"/>
        <v>38062</v>
      </c>
    </row>
    <row r="543" spans="1:8" ht="25" customHeight="1">
      <c r="A543" s="1"/>
      <c r="B543" s="1">
        <v>180</v>
      </c>
      <c r="C543" s="6">
        <v>45658</v>
      </c>
      <c r="D543" s="1" t="s">
        <v>214</v>
      </c>
      <c r="E543" s="7"/>
      <c r="F543" s="7">
        <v>3375.4</v>
      </c>
      <c r="G543" s="7">
        <v>2.3134618459836735</v>
      </c>
      <c r="H543" s="7">
        <f t="shared" si="8"/>
        <v>3453.4885911493329</v>
      </c>
    </row>
    <row r="544" spans="1:8" ht="25" customHeight="1">
      <c r="A544" s="1"/>
      <c r="B544" s="1">
        <v>180</v>
      </c>
      <c r="C544" s="6">
        <v>45689</v>
      </c>
      <c r="D544" s="1" t="s">
        <v>214</v>
      </c>
      <c r="E544" s="7"/>
      <c r="F544" s="7">
        <v>3356</v>
      </c>
      <c r="G544" s="7">
        <v>2.3134618459836735</v>
      </c>
      <c r="H544" s="7">
        <f t="shared" si="8"/>
        <v>3433.6397795512116</v>
      </c>
    </row>
    <row r="545" spans="1:8" ht="25" customHeight="1">
      <c r="A545" s="1"/>
      <c r="B545" s="1">
        <v>180</v>
      </c>
      <c r="C545" s="6">
        <v>45717</v>
      </c>
      <c r="D545" s="1" t="s">
        <v>214</v>
      </c>
      <c r="E545" s="7"/>
      <c r="F545" s="7">
        <v>3392.2</v>
      </c>
      <c r="G545" s="7">
        <v>2.3134618459836735</v>
      </c>
      <c r="H545" s="7">
        <f t="shared" si="8"/>
        <v>3470.6772527394578</v>
      </c>
    </row>
    <row r="546" spans="1:8" ht="25" customHeight="1">
      <c r="A546" s="1"/>
      <c r="B546" s="1">
        <v>181</v>
      </c>
      <c r="C546" s="6">
        <v>45658</v>
      </c>
      <c r="D546" s="1" t="s">
        <v>214</v>
      </c>
      <c r="E546" s="7"/>
      <c r="F546" s="7">
        <v>3375.4</v>
      </c>
      <c r="G546" s="7">
        <v>2.3134618459836735</v>
      </c>
      <c r="H546" s="7">
        <f t="shared" si="8"/>
        <v>3453.4885911493329</v>
      </c>
    </row>
    <row r="547" spans="1:8" ht="25" customHeight="1">
      <c r="A547" s="1"/>
      <c r="B547" s="1">
        <v>181</v>
      </c>
      <c r="C547" s="6">
        <v>45689</v>
      </c>
      <c r="D547" s="1" t="s">
        <v>214</v>
      </c>
      <c r="E547" s="7"/>
      <c r="F547" s="7">
        <v>3356</v>
      </c>
      <c r="G547" s="7">
        <v>2.3134618459836735</v>
      </c>
      <c r="H547" s="7">
        <f t="shared" si="8"/>
        <v>3433.6397795512116</v>
      </c>
    </row>
    <row r="548" spans="1:8" ht="25" customHeight="1">
      <c r="A548" s="1"/>
      <c r="B548" s="1">
        <v>181</v>
      </c>
      <c r="C548" s="6">
        <v>45717</v>
      </c>
      <c r="D548" s="1" t="s">
        <v>214</v>
      </c>
      <c r="E548" s="7"/>
      <c r="F548" s="7">
        <v>3392.2</v>
      </c>
      <c r="G548" s="7">
        <v>2.3134618459836735</v>
      </c>
      <c r="H548" s="7">
        <f t="shared" si="8"/>
        <v>3470.6772527394578</v>
      </c>
    </row>
    <row r="549" spans="1:8" ht="25" customHeight="1">
      <c r="A549" s="1"/>
      <c r="B549" s="1">
        <v>182</v>
      </c>
      <c r="C549" s="6">
        <v>45658</v>
      </c>
      <c r="D549" s="1" t="s">
        <v>214</v>
      </c>
      <c r="E549" s="7"/>
      <c r="F549" s="7">
        <v>3375.4</v>
      </c>
      <c r="G549" s="7">
        <v>2.2762717594742243</v>
      </c>
      <c r="H549" s="7">
        <f t="shared" si="8"/>
        <v>3452.233276969293</v>
      </c>
    </row>
    <row r="550" spans="1:8" ht="25" customHeight="1">
      <c r="A550" s="1"/>
      <c r="B550" s="1">
        <v>182</v>
      </c>
      <c r="C550" s="6">
        <v>45689</v>
      </c>
      <c r="D550" s="1" t="s">
        <v>214</v>
      </c>
      <c r="E550" s="7"/>
      <c r="F550" s="7">
        <v>3356</v>
      </c>
      <c r="G550" s="7">
        <v>2.2762717594742243</v>
      </c>
      <c r="H550" s="7">
        <f t="shared" si="8"/>
        <v>3432.3916802479548</v>
      </c>
    </row>
    <row r="551" spans="1:8" ht="25" customHeight="1">
      <c r="A551" s="1"/>
      <c r="B551" s="1">
        <v>182</v>
      </c>
      <c r="C551" s="6">
        <v>45717</v>
      </c>
      <c r="D551" s="1" t="s">
        <v>214</v>
      </c>
      <c r="E551" s="7"/>
      <c r="F551" s="7">
        <v>3392.2</v>
      </c>
      <c r="G551" s="7">
        <v>2.2762717594742243</v>
      </c>
      <c r="H551" s="7">
        <f t="shared" si="8"/>
        <v>3469.4156906248845</v>
      </c>
    </row>
    <row r="552" spans="1:8" ht="25" customHeight="1">
      <c r="A552" s="1"/>
      <c r="B552" s="1">
        <v>183</v>
      </c>
      <c r="C552" s="6">
        <v>45658</v>
      </c>
      <c r="D552" s="1" t="s">
        <v>215</v>
      </c>
      <c r="E552" s="7">
        <v>3442.8</v>
      </c>
      <c r="F552" s="7">
        <v>3375.4</v>
      </c>
      <c r="G552" s="7">
        <v>2.0233809759385641</v>
      </c>
      <c r="H552" s="7">
        <f t="shared" si="8"/>
        <v>3442.8</v>
      </c>
    </row>
    <row r="553" spans="1:8" ht="25" customHeight="1">
      <c r="A553" s="1"/>
      <c r="B553" s="1">
        <v>183</v>
      </c>
      <c r="C553" s="6">
        <v>45689</v>
      </c>
      <c r="D553" s="1" t="s">
        <v>214</v>
      </c>
      <c r="E553" s="7"/>
      <c r="F553" s="7">
        <v>3356</v>
      </c>
      <c r="G553" s="7">
        <v>2.0233809759385641</v>
      </c>
      <c r="H553" s="7">
        <f t="shared" si="8"/>
        <v>3423.9046655524985</v>
      </c>
    </row>
    <row r="554" spans="1:8" ht="25" customHeight="1">
      <c r="A554" s="1"/>
      <c r="B554" s="1">
        <v>183</v>
      </c>
      <c r="C554" s="6">
        <v>45717</v>
      </c>
      <c r="D554" s="1" t="s">
        <v>214</v>
      </c>
      <c r="E554" s="7"/>
      <c r="F554" s="7">
        <v>3392.2</v>
      </c>
      <c r="G554" s="7">
        <v>2.0233809759385641</v>
      </c>
      <c r="H554" s="7">
        <f t="shared" si="8"/>
        <v>3460.8371294657882</v>
      </c>
    </row>
    <row r="555" spans="1:8" ht="25" customHeight="1">
      <c r="A555" s="1"/>
      <c r="B555" s="1">
        <v>184</v>
      </c>
      <c r="C555" s="6">
        <v>45658</v>
      </c>
      <c r="D555" s="1" t="s">
        <v>215</v>
      </c>
      <c r="E555" s="7">
        <v>3443.8</v>
      </c>
      <c r="F555" s="7">
        <v>3375.4</v>
      </c>
      <c r="G555" s="7">
        <v>2.4263020900480674</v>
      </c>
      <c r="H555" s="7">
        <f t="shared" si="8"/>
        <v>3443.8</v>
      </c>
    </row>
    <row r="556" spans="1:8" ht="25" customHeight="1">
      <c r="A556" s="1"/>
      <c r="B556" s="1">
        <v>184</v>
      </c>
      <c r="C556" s="6">
        <v>45689</v>
      </c>
      <c r="D556" s="1" t="s">
        <v>215</v>
      </c>
      <c r="E556" s="7">
        <v>3461.1</v>
      </c>
      <c r="F556" s="7">
        <v>3356</v>
      </c>
      <c r="G556" s="7">
        <v>2.4263020900480674</v>
      </c>
      <c r="H556" s="7">
        <f t="shared" si="8"/>
        <v>3461.1</v>
      </c>
    </row>
    <row r="557" spans="1:8" ht="25" customHeight="1">
      <c r="A557" s="1"/>
      <c r="B557" s="1">
        <v>184</v>
      </c>
      <c r="C557" s="6">
        <v>45717</v>
      </c>
      <c r="D557" s="1" t="s">
        <v>214</v>
      </c>
      <c r="E557" s="7"/>
      <c r="F557" s="7">
        <v>3392.2</v>
      </c>
      <c r="G557" s="7">
        <v>2.4263020900480674</v>
      </c>
      <c r="H557" s="7">
        <f t="shared" si="8"/>
        <v>3474.5050194986102</v>
      </c>
    </row>
    <row r="558" spans="1:8" ht="25" customHeight="1">
      <c r="A558" s="1"/>
      <c r="B558" s="1">
        <v>185</v>
      </c>
      <c r="C558" s="6">
        <v>45658</v>
      </c>
      <c r="D558" s="1" t="s">
        <v>215</v>
      </c>
      <c r="E558" s="7">
        <v>3443.8</v>
      </c>
      <c r="F558" s="7">
        <v>3375.4</v>
      </c>
      <c r="G558" s="7">
        <v>2.4263020900480674</v>
      </c>
      <c r="H558" s="7">
        <f t="shared" si="8"/>
        <v>3443.8</v>
      </c>
    </row>
    <row r="559" spans="1:8" ht="25" customHeight="1">
      <c r="A559" s="1"/>
      <c r="B559" s="1">
        <v>185</v>
      </c>
      <c r="C559" s="6">
        <v>45689</v>
      </c>
      <c r="D559" s="1" t="s">
        <v>215</v>
      </c>
      <c r="E559" s="7">
        <v>3461.1</v>
      </c>
      <c r="F559" s="7">
        <v>3356</v>
      </c>
      <c r="G559" s="7">
        <v>2.4263020900480674</v>
      </c>
      <c r="H559" s="7">
        <f t="shared" si="8"/>
        <v>3461.1</v>
      </c>
    </row>
    <row r="560" spans="1:8" ht="25" customHeight="1">
      <c r="A560" s="1"/>
      <c r="B560" s="1">
        <v>185</v>
      </c>
      <c r="C560" s="6">
        <v>45717</v>
      </c>
      <c r="D560" s="1" t="s">
        <v>214</v>
      </c>
      <c r="E560" s="7"/>
      <c r="F560" s="7">
        <v>3392.2</v>
      </c>
      <c r="G560" s="7">
        <v>2.4263020900480674</v>
      </c>
      <c r="H560" s="7">
        <f t="shared" si="8"/>
        <v>3474.5050194986102</v>
      </c>
    </row>
    <row r="561" spans="1:8" ht="25" customHeight="1">
      <c r="A561" s="1"/>
      <c r="B561" s="1">
        <v>186</v>
      </c>
      <c r="C561" s="6">
        <v>45658</v>
      </c>
      <c r="D561" s="1" t="s">
        <v>214</v>
      </c>
      <c r="E561" s="7"/>
      <c r="F561" s="7">
        <v>3375.4</v>
      </c>
      <c r="G561" s="7">
        <v>2.3134618459836735</v>
      </c>
      <c r="H561" s="7">
        <f t="shared" si="8"/>
        <v>3453.4885911493329</v>
      </c>
    </row>
    <row r="562" spans="1:8" ht="25" customHeight="1">
      <c r="A562" s="1"/>
      <c r="B562" s="1">
        <v>186</v>
      </c>
      <c r="C562" s="6">
        <v>45689</v>
      </c>
      <c r="D562" s="1" t="s">
        <v>214</v>
      </c>
      <c r="E562" s="7"/>
      <c r="F562" s="7">
        <v>3356</v>
      </c>
      <c r="G562" s="7">
        <v>2.3134618459836735</v>
      </c>
      <c r="H562" s="7">
        <f t="shared" si="8"/>
        <v>3433.6397795512116</v>
      </c>
    </row>
    <row r="563" spans="1:8" ht="25" customHeight="1">
      <c r="A563" s="1"/>
      <c r="B563" s="1">
        <v>186</v>
      </c>
      <c r="C563" s="6">
        <v>45717</v>
      </c>
      <c r="D563" s="1" t="s">
        <v>214</v>
      </c>
      <c r="E563" s="7"/>
      <c r="F563" s="7">
        <v>3392.2</v>
      </c>
      <c r="G563" s="7">
        <v>2.3134618459836735</v>
      </c>
      <c r="H563" s="7">
        <f t="shared" si="8"/>
        <v>3470.6772527394578</v>
      </c>
    </row>
    <row r="564" spans="1:8" ht="25" customHeight="1">
      <c r="A564" s="1"/>
      <c r="B564" s="1">
        <v>187</v>
      </c>
      <c r="C564" s="6">
        <v>45658</v>
      </c>
      <c r="D564" s="1" t="s">
        <v>214</v>
      </c>
      <c r="E564" s="7"/>
      <c r="F564" s="7">
        <v>3375.4</v>
      </c>
      <c r="G564" s="7">
        <v>2.3134618459836735</v>
      </c>
      <c r="H564" s="7">
        <f t="shared" si="8"/>
        <v>3453.4885911493329</v>
      </c>
    </row>
    <row r="565" spans="1:8" ht="25" customHeight="1">
      <c r="A565" s="1"/>
      <c r="B565" s="1">
        <v>187</v>
      </c>
      <c r="C565" s="6">
        <v>45689</v>
      </c>
      <c r="D565" s="1" t="s">
        <v>214</v>
      </c>
      <c r="E565" s="7"/>
      <c r="F565" s="7">
        <v>3356</v>
      </c>
      <c r="G565" s="7">
        <v>2.3134618459836735</v>
      </c>
      <c r="H565" s="7">
        <f t="shared" si="8"/>
        <v>3433.6397795512116</v>
      </c>
    </row>
    <row r="566" spans="1:8" ht="25" customHeight="1">
      <c r="A566" s="1"/>
      <c r="B566" s="1">
        <v>187</v>
      </c>
      <c r="C566" s="6">
        <v>45717</v>
      </c>
      <c r="D566" s="1" t="s">
        <v>214</v>
      </c>
      <c r="E566" s="7"/>
      <c r="F566" s="7">
        <v>3392.2</v>
      </c>
      <c r="G566" s="7">
        <v>2.3134618459836735</v>
      </c>
      <c r="H566" s="7">
        <f t="shared" si="8"/>
        <v>3470.6772527394578</v>
      </c>
    </row>
    <row r="567" spans="1:8" ht="25" customHeight="1">
      <c r="A567" s="1"/>
      <c r="B567" s="1">
        <v>188</v>
      </c>
      <c r="C567" s="6">
        <v>45658</v>
      </c>
      <c r="D567" s="1" t="s">
        <v>214</v>
      </c>
      <c r="E567" s="7"/>
      <c r="F567" s="7">
        <v>3375.4</v>
      </c>
      <c r="G567" s="7">
        <v>2.2762717594742243</v>
      </c>
      <c r="H567" s="7">
        <f t="shared" si="8"/>
        <v>3452.233276969293</v>
      </c>
    </row>
    <row r="568" spans="1:8" ht="25" customHeight="1">
      <c r="A568" s="1"/>
      <c r="B568" s="1">
        <v>188</v>
      </c>
      <c r="C568" s="6">
        <v>45689</v>
      </c>
      <c r="D568" s="1" t="s">
        <v>214</v>
      </c>
      <c r="E568" s="7"/>
      <c r="F568" s="7">
        <v>3356</v>
      </c>
      <c r="G568" s="7">
        <v>2.2762717594742243</v>
      </c>
      <c r="H568" s="7">
        <f t="shared" si="8"/>
        <v>3432.3916802479548</v>
      </c>
    </row>
    <row r="569" spans="1:8" ht="25" customHeight="1">
      <c r="A569" s="1"/>
      <c r="B569" s="1">
        <v>188</v>
      </c>
      <c r="C569" s="6">
        <v>45717</v>
      </c>
      <c r="D569" s="1" t="s">
        <v>214</v>
      </c>
      <c r="E569" s="7"/>
      <c r="F569" s="7">
        <v>3392.2</v>
      </c>
      <c r="G569" s="7">
        <v>2.2762717594742243</v>
      </c>
      <c r="H569" s="7">
        <f t="shared" si="8"/>
        <v>3469.4156906248845</v>
      </c>
    </row>
    <row r="570" spans="1:8" ht="25" customHeight="1">
      <c r="A570" s="1"/>
      <c r="B570" s="1">
        <v>189</v>
      </c>
      <c r="C570" s="6">
        <v>45658</v>
      </c>
      <c r="D570" s="1" t="s">
        <v>215</v>
      </c>
      <c r="E570" s="7">
        <v>3442.8</v>
      </c>
      <c r="F570" s="7">
        <v>3375.4</v>
      </c>
      <c r="G570" s="7">
        <v>2.0233809759385641</v>
      </c>
      <c r="H570" s="7">
        <f t="shared" si="8"/>
        <v>3442.8</v>
      </c>
    </row>
    <row r="571" spans="1:8" ht="25" customHeight="1">
      <c r="A571" s="1"/>
      <c r="B571" s="1">
        <v>189</v>
      </c>
      <c r="C571" s="6">
        <v>45689</v>
      </c>
      <c r="D571" s="1" t="s">
        <v>214</v>
      </c>
      <c r="E571" s="7"/>
      <c r="F571" s="7">
        <v>3356</v>
      </c>
      <c r="G571" s="7">
        <v>2.0233809759385641</v>
      </c>
      <c r="H571" s="7">
        <f t="shared" si="8"/>
        <v>3423.9046655524985</v>
      </c>
    </row>
    <row r="572" spans="1:8" ht="25" customHeight="1">
      <c r="A572" s="1"/>
      <c r="B572" s="1">
        <v>189</v>
      </c>
      <c r="C572" s="6">
        <v>45717</v>
      </c>
      <c r="D572" s="1" t="s">
        <v>214</v>
      </c>
      <c r="E572" s="7"/>
      <c r="F572" s="7">
        <v>3392.2</v>
      </c>
      <c r="G572" s="7">
        <v>2.0233809759385641</v>
      </c>
      <c r="H572" s="7">
        <f t="shared" si="8"/>
        <v>3460.8371294657882</v>
      </c>
    </row>
    <row r="573" spans="1:8" ht="25" customHeight="1">
      <c r="A573" s="1"/>
      <c r="B573" s="1">
        <v>190</v>
      </c>
      <c r="C573" s="6">
        <v>45658</v>
      </c>
      <c r="D573" s="1" t="s">
        <v>215</v>
      </c>
      <c r="E573" s="7">
        <v>3443.8</v>
      </c>
      <c r="F573" s="7">
        <v>3375.4</v>
      </c>
      <c r="G573" s="7">
        <v>2.4263020900480674</v>
      </c>
      <c r="H573" s="7">
        <f t="shared" si="8"/>
        <v>3443.8</v>
      </c>
    </row>
    <row r="574" spans="1:8" ht="25" customHeight="1">
      <c r="A574" s="1"/>
      <c r="B574" s="1">
        <v>190</v>
      </c>
      <c r="C574" s="6">
        <v>45689</v>
      </c>
      <c r="D574" s="1" t="s">
        <v>215</v>
      </c>
      <c r="E574" s="7">
        <v>3461.1</v>
      </c>
      <c r="F574" s="7">
        <v>3356</v>
      </c>
      <c r="G574" s="7">
        <v>2.4263020900480674</v>
      </c>
      <c r="H574" s="7">
        <f t="shared" si="8"/>
        <v>3461.1</v>
      </c>
    </row>
    <row r="575" spans="1:8" ht="25" customHeight="1">
      <c r="A575" s="1"/>
      <c r="B575" s="1">
        <v>190</v>
      </c>
      <c r="C575" s="6">
        <v>45717</v>
      </c>
      <c r="D575" s="1" t="s">
        <v>214</v>
      </c>
      <c r="E575" s="7"/>
      <c r="F575" s="7">
        <v>3392.2</v>
      </c>
      <c r="G575" s="7">
        <v>2.4263020900480674</v>
      </c>
      <c r="H575" s="7">
        <f t="shared" si="8"/>
        <v>3474.5050194986102</v>
      </c>
    </row>
    <row r="576" spans="1:8" ht="25" customHeight="1">
      <c r="A576" s="1"/>
      <c r="B576" s="1">
        <v>191</v>
      </c>
      <c r="C576" s="6">
        <v>45658</v>
      </c>
      <c r="D576" s="1" t="s">
        <v>215</v>
      </c>
      <c r="E576" s="7">
        <v>3443.8</v>
      </c>
      <c r="F576" s="7">
        <v>3375.4</v>
      </c>
      <c r="G576" s="7">
        <v>2.4263020900480674</v>
      </c>
      <c r="H576" s="7">
        <f t="shared" si="8"/>
        <v>3443.8</v>
      </c>
    </row>
    <row r="577" spans="1:8" ht="25" customHeight="1">
      <c r="A577" s="1"/>
      <c r="B577" s="1">
        <v>191</v>
      </c>
      <c r="C577" s="6">
        <v>45689</v>
      </c>
      <c r="D577" s="1" t="s">
        <v>215</v>
      </c>
      <c r="E577" s="7">
        <v>3461.1</v>
      </c>
      <c r="F577" s="7">
        <v>3356</v>
      </c>
      <c r="G577" s="7">
        <v>2.4263020900480674</v>
      </c>
      <c r="H577" s="7">
        <f t="shared" si="8"/>
        <v>3461.1</v>
      </c>
    </row>
    <row r="578" spans="1:8" ht="25" customHeight="1">
      <c r="A578" s="1"/>
      <c r="B578" s="1">
        <v>191</v>
      </c>
      <c r="C578" s="6">
        <v>45717</v>
      </c>
      <c r="D578" s="1" t="s">
        <v>214</v>
      </c>
      <c r="E578" s="7"/>
      <c r="F578" s="7">
        <v>3392.2</v>
      </c>
      <c r="G578" s="7">
        <v>2.4263020900480674</v>
      </c>
      <c r="H578" s="7">
        <f t="shared" si="8"/>
        <v>3474.5050194986102</v>
      </c>
    </row>
    <row r="579" spans="1:8" ht="25" customHeight="1">
      <c r="A579" s="1"/>
      <c r="B579" s="1">
        <v>192</v>
      </c>
      <c r="C579" s="6">
        <v>45658</v>
      </c>
      <c r="D579" s="1" t="s">
        <v>214</v>
      </c>
      <c r="E579" s="7"/>
      <c r="F579" s="7">
        <v>3375.4</v>
      </c>
      <c r="G579" s="7">
        <v>2.3134618459836735</v>
      </c>
      <c r="H579" s="7">
        <f t="shared" si="8"/>
        <v>3453.4885911493329</v>
      </c>
    </row>
    <row r="580" spans="1:8" ht="25" customHeight="1">
      <c r="A580" s="1"/>
      <c r="B580" s="1">
        <v>192</v>
      </c>
      <c r="C580" s="6">
        <v>45689</v>
      </c>
      <c r="D580" s="1" t="s">
        <v>214</v>
      </c>
      <c r="E580" s="7"/>
      <c r="F580" s="7">
        <v>3356</v>
      </c>
      <c r="G580" s="7">
        <v>2.3134618459836735</v>
      </c>
      <c r="H580" s="7">
        <f t="shared" si="8"/>
        <v>3433.6397795512116</v>
      </c>
    </row>
    <row r="581" spans="1:8" ht="25" customHeight="1">
      <c r="A581" s="1"/>
      <c r="B581" s="1">
        <v>192</v>
      </c>
      <c r="C581" s="6">
        <v>45717</v>
      </c>
      <c r="D581" s="1" t="s">
        <v>214</v>
      </c>
      <c r="E581" s="7"/>
      <c r="F581" s="7">
        <v>3392.2</v>
      </c>
      <c r="G581" s="7">
        <v>2.3134618459836735</v>
      </c>
      <c r="H581" s="7">
        <f t="shared" si="8"/>
        <v>3470.6772527394578</v>
      </c>
    </row>
    <row r="582" spans="1:8" ht="25" customHeight="1">
      <c r="A582" s="1"/>
      <c r="B582" s="1">
        <v>193</v>
      </c>
      <c r="C582" s="6">
        <v>45658</v>
      </c>
      <c r="D582" s="1" t="s">
        <v>214</v>
      </c>
      <c r="E582" s="7"/>
      <c r="F582" s="7">
        <v>3375.4</v>
      </c>
      <c r="G582" s="7">
        <v>2.3134618459836735</v>
      </c>
      <c r="H582" s="7">
        <f t="shared" ref="H582:H645" si="9">IF(D582="Yes",E582,F582*(1+G582/100))</f>
        <v>3453.4885911493329</v>
      </c>
    </row>
    <row r="583" spans="1:8" ht="25" customHeight="1">
      <c r="A583" s="1"/>
      <c r="B583" s="1">
        <v>193</v>
      </c>
      <c r="C583" s="6">
        <v>45689</v>
      </c>
      <c r="D583" s="1" t="s">
        <v>214</v>
      </c>
      <c r="E583" s="7"/>
      <c r="F583" s="7">
        <v>3356</v>
      </c>
      <c r="G583" s="7">
        <v>2.3134618459836735</v>
      </c>
      <c r="H583" s="7">
        <f t="shared" si="9"/>
        <v>3433.6397795512116</v>
      </c>
    </row>
    <row r="584" spans="1:8" ht="25" customHeight="1">
      <c r="A584" s="1"/>
      <c r="B584" s="1">
        <v>193</v>
      </c>
      <c r="C584" s="6">
        <v>45717</v>
      </c>
      <c r="D584" s="1" t="s">
        <v>214</v>
      </c>
      <c r="E584" s="7"/>
      <c r="F584" s="7">
        <v>3392.2</v>
      </c>
      <c r="G584" s="7">
        <v>2.3134618459836735</v>
      </c>
      <c r="H584" s="7">
        <f t="shared" si="9"/>
        <v>3470.6772527394578</v>
      </c>
    </row>
    <row r="585" spans="1:8" ht="25" customHeight="1">
      <c r="A585" s="1"/>
      <c r="B585" s="1">
        <v>194</v>
      </c>
      <c r="C585" s="6">
        <v>45658</v>
      </c>
      <c r="D585" s="1" t="s">
        <v>214</v>
      </c>
      <c r="E585" s="7"/>
      <c r="F585" s="7">
        <v>3375.4</v>
      </c>
      <c r="G585" s="7">
        <v>2.2762717594742243</v>
      </c>
      <c r="H585" s="7">
        <f t="shared" si="9"/>
        <v>3452.233276969293</v>
      </c>
    </row>
    <row r="586" spans="1:8" ht="25" customHeight="1">
      <c r="A586" s="1"/>
      <c r="B586" s="1">
        <v>194</v>
      </c>
      <c r="C586" s="6">
        <v>45689</v>
      </c>
      <c r="D586" s="1" t="s">
        <v>214</v>
      </c>
      <c r="E586" s="7"/>
      <c r="F586" s="7">
        <v>3356</v>
      </c>
      <c r="G586" s="7">
        <v>2.2762717594742243</v>
      </c>
      <c r="H586" s="7">
        <f t="shared" si="9"/>
        <v>3432.3916802479548</v>
      </c>
    </row>
    <row r="587" spans="1:8" ht="25" customHeight="1">
      <c r="A587" s="1"/>
      <c r="B587" s="1">
        <v>194</v>
      </c>
      <c r="C587" s="6">
        <v>45717</v>
      </c>
      <c r="D587" s="1" t="s">
        <v>214</v>
      </c>
      <c r="E587" s="7"/>
      <c r="F587" s="7">
        <v>3392.2</v>
      </c>
      <c r="G587" s="7">
        <v>2.2762717594742243</v>
      </c>
      <c r="H587" s="7">
        <f t="shared" si="9"/>
        <v>3469.4156906248845</v>
      </c>
    </row>
    <row r="588" spans="1:8" ht="25" customHeight="1">
      <c r="A588" s="1"/>
      <c r="B588" s="1">
        <v>195</v>
      </c>
      <c r="C588" s="6">
        <v>45658</v>
      </c>
      <c r="D588" s="1" t="s">
        <v>215</v>
      </c>
      <c r="E588" s="7">
        <v>3442.8</v>
      </c>
      <c r="F588" s="7">
        <v>3375.4</v>
      </c>
      <c r="G588" s="7">
        <v>2.0233809759385641</v>
      </c>
      <c r="H588" s="7">
        <f t="shared" si="9"/>
        <v>3442.8</v>
      </c>
    </row>
    <row r="589" spans="1:8" ht="25" customHeight="1">
      <c r="A589" s="1"/>
      <c r="B589" s="1">
        <v>195</v>
      </c>
      <c r="C589" s="6">
        <v>45689</v>
      </c>
      <c r="D589" s="1" t="s">
        <v>214</v>
      </c>
      <c r="E589" s="7"/>
      <c r="F589" s="7">
        <v>3356</v>
      </c>
      <c r="G589" s="7">
        <v>2.0233809759385641</v>
      </c>
      <c r="H589" s="7">
        <f t="shared" si="9"/>
        <v>3423.9046655524985</v>
      </c>
    </row>
    <row r="590" spans="1:8" ht="25" customHeight="1">
      <c r="A590" s="1"/>
      <c r="B590" s="1">
        <v>195</v>
      </c>
      <c r="C590" s="6">
        <v>45717</v>
      </c>
      <c r="D590" s="1" t="s">
        <v>214</v>
      </c>
      <c r="E590" s="7"/>
      <c r="F590" s="7">
        <v>3392.2</v>
      </c>
      <c r="G590" s="7">
        <v>2.0233809759385641</v>
      </c>
      <c r="H590" s="7">
        <f t="shared" si="9"/>
        <v>3460.8371294657882</v>
      </c>
    </row>
    <row r="591" spans="1:8" ht="25" customHeight="1">
      <c r="A591" s="1"/>
      <c r="B591" s="1">
        <v>196</v>
      </c>
      <c r="C591" s="6">
        <v>45658</v>
      </c>
      <c r="D591" s="1" t="s">
        <v>215</v>
      </c>
      <c r="E591" s="7">
        <v>3443.8</v>
      </c>
      <c r="F591" s="7">
        <v>3375.4</v>
      </c>
      <c r="G591" s="7">
        <v>2.4263020900480674</v>
      </c>
      <c r="H591" s="7">
        <f t="shared" si="9"/>
        <v>3443.8</v>
      </c>
    </row>
    <row r="592" spans="1:8" ht="25" customHeight="1">
      <c r="A592" s="1"/>
      <c r="B592" s="1">
        <v>196</v>
      </c>
      <c r="C592" s="6">
        <v>45689</v>
      </c>
      <c r="D592" s="1" t="s">
        <v>215</v>
      </c>
      <c r="E592" s="7">
        <v>3461.1</v>
      </c>
      <c r="F592" s="7">
        <v>3356</v>
      </c>
      <c r="G592" s="7">
        <v>2.4263020900480674</v>
      </c>
      <c r="H592" s="7">
        <f t="shared" si="9"/>
        <v>3461.1</v>
      </c>
    </row>
    <row r="593" spans="1:8" ht="25" customHeight="1">
      <c r="A593" s="1"/>
      <c r="B593" s="1">
        <v>196</v>
      </c>
      <c r="C593" s="6">
        <v>45717</v>
      </c>
      <c r="D593" s="1" t="s">
        <v>214</v>
      </c>
      <c r="E593" s="7"/>
      <c r="F593" s="7">
        <v>3392.2</v>
      </c>
      <c r="G593" s="7">
        <v>2.4263020900480674</v>
      </c>
      <c r="H593" s="7">
        <f t="shared" si="9"/>
        <v>3474.5050194986102</v>
      </c>
    </row>
    <row r="594" spans="1:8" ht="25" customHeight="1">
      <c r="A594" s="1"/>
      <c r="B594" s="1">
        <v>197</v>
      </c>
      <c r="C594" s="6">
        <v>45658</v>
      </c>
      <c r="D594" s="1" t="s">
        <v>215</v>
      </c>
      <c r="E594" s="7">
        <v>3443.8</v>
      </c>
      <c r="F594" s="7">
        <v>3375.4</v>
      </c>
      <c r="G594" s="7">
        <v>2.4263020900480674</v>
      </c>
      <c r="H594" s="7">
        <f t="shared" si="9"/>
        <v>3443.8</v>
      </c>
    </row>
    <row r="595" spans="1:8" ht="25" customHeight="1">
      <c r="A595" s="1"/>
      <c r="B595" s="1">
        <v>197</v>
      </c>
      <c r="C595" s="6">
        <v>45689</v>
      </c>
      <c r="D595" s="1" t="s">
        <v>215</v>
      </c>
      <c r="E595" s="7">
        <v>3461.1</v>
      </c>
      <c r="F595" s="7">
        <v>3356</v>
      </c>
      <c r="G595" s="7">
        <v>2.4263020900480674</v>
      </c>
      <c r="H595" s="7">
        <f t="shared" si="9"/>
        <v>3461.1</v>
      </c>
    </row>
    <row r="596" spans="1:8" ht="25" customHeight="1">
      <c r="A596" s="1"/>
      <c r="B596" s="1">
        <v>197</v>
      </c>
      <c r="C596" s="6">
        <v>45717</v>
      </c>
      <c r="D596" s="1" t="s">
        <v>214</v>
      </c>
      <c r="E596" s="7"/>
      <c r="F596" s="7">
        <v>3392.2</v>
      </c>
      <c r="G596" s="7">
        <v>2.4263020900480674</v>
      </c>
      <c r="H596" s="7">
        <f t="shared" si="9"/>
        <v>3474.5050194986102</v>
      </c>
    </row>
    <row r="597" spans="1:8" ht="25" customHeight="1">
      <c r="A597" s="1"/>
      <c r="B597" s="1">
        <v>198</v>
      </c>
      <c r="C597" s="6">
        <v>45658</v>
      </c>
      <c r="D597" s="1" t="s">
        <v>214</v>
      </c>
      <c r="E597" s="7"/>
      <c r="F597" s="7">
        <v>3375.4</v>
      </c>
      <c r="G597" s="7">
        <v>2.3134618459836735</v>
      </c>
      <c r="H597" s="7">
        <f t="shared" si="9"/>
        <v>3453.4885911493329</v>
      </c>
    </row>
    <row r="598" spans="1:8" ht="25" customHeight="1">
      <c r="A598" s="1"/>
      <c r="B598" s="1">
        <v>198</v>
      </c>
      <c r="C598" s="6">
        <v>45689</v>
      </c>
      <c r="D598" s="1" t="s">
        <v>214</v>
      </c>
      <c r="E598" s="7"/>
      <c r="F598" s="7">
        <v>3356</v>
      </c>
      <c r="G598" s="7">
        <v>2.3134618459836735</v>
      </c>
      <c r="H598" s="7">
        <f t="shared" si="9"/>
        <v>3433.6397795512116</v>
      </c>
    </row>
    <row r="599" spans="1:8" ht="25" customHeight="1">
      <c r="A599" s="1"/>
      <c r="B599" s="1">
        <v>198</v>
      </c>
      <c r="C599" s="6">
        <v>45717</v>
      </c>
      <c r="D599" s="1" t="s">
        <v>214</v>
      </c>
      <c r="E599" s="7"/>
      <c r="F599" s="7">
        <v>3392.2</v>
      </c>
      <c r="G599" s="7">
        <v>2.3134618459836735</v>
      </c>
      <c r="H599" s="7">
        <f t="shared" si="9"/>
        <v>3470.6772527394578</v>
      </c>
    </row>
    <row r="600" spans="1:8" ht="25" customHeight="1">
      <c r="A600" s="1"/>
      <c r="B600" s="1">
        <v>199</v>
      </c>
      <c r="C600" s="6">
        <v>45658</v>
      </c>
      <c r="D600" s="1" t="s">
        <v>214</v>
      </c>
      <c r="E600" s="7"/>
      <c r="F600" s="7">
        <v>3375.4</v>
      </c>
      <c r="G600" s="7">
        <v>2.3134618459836735</v>
      </c>
      <c r="H600" s="7">
        <f t="shared" si="9"/>
        <v>3453.4885911493329</v>
      </c>
    </row>
    <row r="601" spans="1:8" ht="25" customHeight="1">
      <c r="A601" s="1"/>
      <c r="B601" s="1">
        <v>199</v>
      </c>
      <c r="C601" s="6">
        <v>45689</v>
      </c>
      <c r="D601" s="1" t="s">
        <v>214</v>
      </c>
      <c r="E601" s="7"/>
      <c r="F601" s="7">
        <v>3356</v>
      </c>
      <c r="G601" s="7">
        <v>2.3134618459836735</v>
      </c>
      <c r="H601" s="7">
        <f t="shared" si="9"/>
        <v>3433.6397795512116</v>
      </c>
    </row>
    <row r="602" spans="1:8" ht="25" customHeight="1">
      <c r="A602" s="1"/>
      <c r="B602" s="1">
        <v>199</v>
      </c>
      <c r="C602" s="6">
        <v>45717</v>
      </c>
      <c r="D602" s="1" t="s">
        <v>214</v>
      </c>
      <c r="E602" s="7"/>
      <c r="F602" s="7">
        <v>3392.2</v>
      </c>
      <c r="G602" s="7">
        <v>2.3134618459836735</v>
      </c>
      <c r="H602" s="7">
        <f t="shared" si="9"/>
        <v>3470.6772527394578</v>
      </c>
    </row>
    <row r="603" spans="1:8" ht="25" customHeight="1">
      <c r="A603" s="1"/>
      <c r="B603" s="1">
        <v>200</v>
      </c>
      <c r="C603" s="6">
        <v>45658</v>
      </c>
      <c r="D603" s="1" t="s">
        <v>214</v>
      </c>
      <c r="E603" s="7"/>
      <c r="F603" s="7">
        <v>3375.4</v>
      </c>
      <c r="G603" s="7">
        <v>2.2762717594742243</v>
      </c>
      <c r="H603" s="7">
        <f t="shared" si="9"/>
        <v>3452.233276969293</v>
      </c>
    </row>
    <row r="604" spans="1:8" ht="25" customHeight="1">
      <c r="A604" s="1"/>
      <c r="B604" s="1">
        <v>200</v>
      </c>
      <c r="C604" s="6">
        <v>45689</v>
      </c>
      <c r="D604" s="1" t="s">
        <v>214</v>
      </c>
      <c r="E604" s="7"/>
      <c r="F604" s="7">
        <v>3356</v>
      </c>
      <c r="G604" s="7">
        <v>2.2762717594742243</v>
      </c>
      <c r="H604" s="7">
        <f t="shared" si="9"/>
        <v>3432.3916802479548</v>
      </c>
    </row>
    <row r="605" spans="1:8" ht="25" customHeight="1">
      <c r="A605" s="1"/>
      <c r="B605" s="1">
        <v>200</v>
      </c>
      <c r="C605" s="6">
        <v>45717</v>
      </c>
      <c r="D605" s="1" t="s">
        <v>214</v>
      </c>
      <c r="E605" s="7"/>
      <c r="F605" s="7">
        <v>3392.2</v>
      </c>
      <c r="G605" s="7">
        <v>2.2762717594742243</v>
      </c>
      <c r="H605" s="7">
        <f t="shared" si="9"/>
        <v>3469.4156906248845</v>
      </c>
    </row>
    <row r="606" spans="1:8" ht="25" customHeight="1">
      <c r="A606" s="1"/>
      <c r="B606" s="1">
        <v>201</v>
      </c>
      <c r="C606" s="6">
        <v>45658</v>
      </c>
      <c r="D606" s="1" t="s">
        <v>215</v>
      </c>
      <c r="E606" s="7">
        <v>3442.8</v>
      </c>
      <c r="F606" s="7">
        <v>3375.4</v>
      </c>
      <c r="G606" s="7">
        <v>2.0233809759385641</v>
      </c>
      <c r="H606" s="7">
        <f t="shared" si="9"/>
        <v>3442.8</v>
      </c>
    </row>
    <row r="607" spans="1:8" ht="25" customHeight="1">
      <c r="A607" s="1"/>
      <c r="B607" s="1">
        <v>201</v>
      </c>
      <c r="C607" s="6">
        <v>45689</v>
      </c>
      <c r="D607" s="1" t="s">
        <v>214</v>
      </c>
      <c r="E607" s="7"/>
      <c r="F607" s="7">
        <v>3356</v>
      </c>
      <c r="G607" s="7">
        <v>2.0233809759385641</v>
      </c>
      <c r="H607" s="7">
        <f t="shared" si="9"/>
        <v>3423.9046655524985</v>
      </c>
    </row>
    <row r="608" spans="1:8" ht="25" customHeight="1">
      <c r="A608" s="1"/>
      <c r="B608" s="1">
        <v>201</v>
      </c>
      <c r="C608" s="6">
        <v>45717</v>
      </c>
      <c r="D608" s="1" t="s">
        <v>214</v>
      </c>
      <c r="E608" s="7"/>
      <c r="F608" s="7">
        <v>3392.2</v>
      </c>
      <c r="G608" s="7">
        <v>2.0233809759385641</v>
      </c>
      <c r="H608" s="7">
        <f t="shared" si="9"/>
        <v>3460.8371294657882</v>
      </c>
    </row>
    <row r="609" spans="1:8" ht="25" customHeight="1">
      <c r="A609" s="1"/>
      <c r="B609" s="1">
        <v>202</v>
      </c>
      <c r="C609" s="6">
        <v>45658</v>
      </c>
      <c r="D609" s="1" t="s">
        <v>215</v>
      </c>
      <c r="E609" s="7">
        <v>3443.8</v>
      </c>
      <c r="F609" s="7">
        <v>3375.4</v>
      </c>
      <c r="G609" s="7">
        <v>2.4263020900480674</v>
      </c>
      <c r="H609" s="7">
        <f t="shared" si="9"/>
        <v>3443.8</v>
      </c>
    </row>
    <row r="610" spans="1:8" ht="25" customHeight="1">
      <c r="A610" s="1"/>
      <c r="B610" s="1">
        <v>202</v>
      </c>
      <c r="C610" s="6">
        <v>45689</v>
      </c>
      <c r="D610" s="1" t="s">
        <v>215</v>
      </c>
      <c r="E610" s="7">
        <v>3461.1</v>
      </c>
      <c r="F610" s="7">
        <v>3356</v>
      </c>
      <c r="G610" s="7">
        <v>2.4263020900480674</v>
      </c>
      <c r="H610" s="7">
        <f t="shared" si="9"/>
        <v>3461.1</v>
      </c>
    </row>
    <row r="611" spans="1:8" ht="25" customHeight="1">
      <c r="A611" s="1"/>
      <c r="B611" s="1">
        <v>202</v>
      </c>
      <c r="C611" s="6">
        <v>45717</v>
      </c>
      <c r="D611" s="1" t="s">
        <v>214</v>
      </c>
      <c r="E611" s="7"/>
      <c r="F611" s="7">
        <v>3392.2</v>
      </c>
      <c r="G611" s="7">
        <v>2.4263020900480674</v>
      </c>
      <c r="H611" s="7">
        <f t="shared" si="9"/>
        <v>3474.5050194986102</v>
      </c>
    </row>
    <row r="612" spans="1:8" ht="25" customHeight="1">
      <c r="A612" s="1"/>
      <c r="B612" s="1">
        <v>203</v>
      </c>
      <c r="C612" s="6">
        <v>45658</v>
      </c>
      <c r="D612" s="1" t="s">
        <v>215</v>
      </c>
      <c r="E612" s="7">
        <v>3443.8</v>
      </c>
      <c r="F612" s="7">
        <v>3375.4</v>
      </c>
      <c r="G612" s="7">
        <v>2.4263020900480674</v>
      </c>
      <c r="H612" s="7">
        <f t="shared" si="9"/>
        <v>3443.8</v>
      </c>
    </row>
    <row r="613" spans="1:8" ht="25" customHeight="1">
      <c r="A613" s="1"/>
      <c r="B613" s="1">
        <v>203</v>
      </c>
      <c r="C613" s="6">
        <v>45689</v>
      </c>
      <c r="D613" s="1" t="s">
        <v>215</v>
      </c>
      <c r="E613" s="7">
        <v>3461.1</v>
      </c>
      <c r="F613" s="7">
        <v>3356</v>
      </c>
      <c r="G613" s="7">
        <v>2.4263020900480674</v>
      </c>
      <c r="H613" s="7">
        <f t="shared" si="9"/>
        <v>3461.1</v>
      </c>
    </row>
    <row r="614" spans="1:8" ht="25" customHeight="1">
      <c r="A614" s="1"/>
      <c r="B614" s="1">
        <v>203</v>
      </c>
      <c r="C614" s="6">
        <v>45717</v>
      </c>
      <c r="D614" s="1" t="s">
        <v>214</v>
      </c>
      <c r="E614" s="7"/>
      <c r="F614" s="7">
        <v>3392.2</v>
      </c>
      <c r="G614" s="7">
        <v>2.4263020900480674</v>
      </c>
      <c r="H614" s="7">
        <f t="shared" si="9"/>
        <v>3474.5050194986102</v>
      </c>
    </row>
    <row r="615" spans="1:8" ht="25" customHeight="1">
      <c r="A615" s="1"/>
      <c r="B615" s="1">
        <v>204</v>
      </c>
      <c r="C615" s="6">
        <v>45658</v>
      </c>
      <c r="D615" s="1" t="s">
        <v>214</v>
      </c>
      <c r="E615" s="7"/>
      <c r="F615" s="7">
        <v>3375.4</v>
      </c>
      <c r="G615" s="7">
        <v>2.3134618459836735</v>
      </c>
      <c r="H615" s="7">
        <f t="shared" si="9"/>
        <v>3453.4885911493329</v>
      </c>
    </row>
    <row r="616" spans="1:8" ht="25" customHeight="1">
      <c r="A616" s="1"/>
      <c r="B616" s="1">
        <v>204</v>
      </c>
      <c r="C616" s="6">
        <v>45689</v>
      </c>
      <c r="D616" s="1" t="s">
        <v>214</v>
      </c>
      <c r="E616" s="7"/>
      <c r="F616" s="7">
        <v>3356</v>
      </c>
      <c r="G616" s="7">
        <v>2.3134618459836735</v>
      </c>
      <c r="H616" s="7">
        <f t="shared" si="9"/>
        <v>3433.6397795512116</v>
      </c>
    </row>
    <row r="617" spans="1:8" ht="25" customHeight="1">
      <c r="A617" s="1"/>
      <c r="B617" s="1">
        <v>204</v>
      </c>
      <c r="C617" s="6">
        <v>45717</v>
      </c>
      <c r="D617" s="1" t="s">
        <v>214</v>
      </c>
      <c r="E617" s="7"/>
      <c r="F617" s="7">
        <v>3392.2</v>
      </c>
      <c r="G617" s="7">
        <v>2.3134618459836735</v>
      </c>
      <c r="H617" s="7">
        <f t="shared" si="9"/>
        <v>3470.6772527394578</v>
      </c>
    </row>
    <row r="618" spans="1:8" ht="25" customHeight="1">
      <c r="A618" s="1"/>
      <c r="B618" s="1">
        <v>205</v>
      </c>
      <c r="C618" s="6">
        <v>45658</v>
      </c>
      <c r="D618" s="1" t="s">
        <v>214</v>
      </c>
      <c r="E618" s="7"/>
      <c r="F618" s="7">
        <v>3375.4</v>
      </c>
      <c r="G618" s="7">
        <v>2.3134618459836735</v>
      </c>
      <c r="H618" s="7">
        <f t="shared" si="9"/>
        <v>3453.4885911493329</v>
      </c>
    </row>
    <row r="619" spans="1:8" ht="25" customHeight="1">
      <c r="A619" s="1"/>
      <c r="B619" s="1">
        <v>205</v>
      </c>
      <c r="C619" s="6">
        <v>45689</v>
      </c>
      <c r="D619" s="1" t="s">
        <v>214</v>
      </c>
      <c r="E619" s="7"/>
      <c r="F619" s="7">
        <v>3356</v>
      </c>
      <c r="G619" s="7">
        <v>2.3134618459836735</v>
      </c>
      <c r="H619" s="7">
        <f t="shared" si="9"/>
        <v>3433.6397795512116</v>
      </c>
    </row>
    <row r="620" spans="1:8" ht="25" customHeight="1">
      <c r="A620" s="1"/>
      <c r="B620" s="1">
        <v>205</v>
      </c>
      <c r="C620" s="6">
        <v>45717</v>
      </c>
      <c r="D620" s="1" t="s">
        <v>214</v>
      </c>
      <c r="E620" s="7"/>
      <c r="F620" s="7">
        <v>3392.2</v>
      </c>
      <c r="G620" s="7">
        <v>2.3134618459836735</v>
      </c>
      <c r="H620" s="7">
        <f t="shared" si="9"/>
        <v>3470.6772527394578</v>
      </c>
    </row>
    <row r="621" spans="1:8" ht="25" customHeight="1">
      <c r="A621" s="1"/>
      <c r="B621" s="1">
        <v>206</v>
      </c>
      <c r="C621" s="6">
        <v>45658</v>
      </c>
      <c r="D621" s="1" t="s">
        <v>214</v>
      </c>
      <c r="E621" s="7"/>
      <c r="F621" s="7">
        <v>3375.4</v>
      </c>
      <c r="G621" s="7">
        <v>2.2762717594742243</v>
      </c>
      <c r="H621" s="7">
        <f t="shared" si="9"/>
        <v>3452.233276969293</v>
      </c>
    </row>
    <row r="622" spans="1:8" ht="25" customHeight="1">
      <c r="A622" s="1"/>
      <c r="B622" s="1">
        <v>206</v>
      </c>
      <c r="C622" s="6">
        <v>45689</v>
      </c>
      <c r="D622" s="1" t="s">
        <v>214</v>
      </c>
      <c r="E622" s="7"/>
      <c r="F622" s="7">
        <v>3356</v>
      </c>
      <c r="G622" s="7">
        <v>2.2762717594742243</v>
      </c>
      <c r="H622" s="7">
        <f t="shared" si="9"/>
        <v>3432.3916802479548</v>
      </c>
    </row>
    <row r="623" spans="1:8" ht="25" customHeight="1">
      <c r="A623" s="1"/>
      <c r="B623" s="1">
        <v>206</v>
      </c>
      <c r="C623" s="6">
        <v>45717</v>
      </c>
      <c r="D623" s="1" t="s">
        <v>214</v>
      </c>
      <c r="E623" s="7"/>
      <c r="F623" s="7">
        <v>3392.2</v>
      </c>
      <c r="G623" s="7">
        <v>2.2762717594742243</v>
      </c>
      <c r="H623" s="7">
        <f t="shared" si="9"/>
        <v>3469.4156906248845</v>
      </c>
    </row>
    <row r="624" spans="1:8" ht="25" customHeight="1">
      <c r="A624" s="1"/>
      <c r="B624" s="1">
        <v>207</v>
      </c>
      <c r="C624" s="6">
        <v>45658</v>
      </c>
      <c r="D624" s="1" t="s">
        <v>215</v>
      </c>
      <c r="E624" s="7">
        <v>3442.8</v>
      </c>
      <c r="F624" s="7">
        <v>3375.4</v>
      </c>
      <c r="G624" s="7">
        <v>2.0233809759385641</v>
      </c>
      <c r="H624" s="7">
        <f t="shared" si="9"/>
        <v>3442.8</v>
      </c>
    </row>
    <row r="625" spans="1:8" ht="25" customHeight="1">
      <c r="A625" s="1"/>
      <c r="B625" s="1">
        <v>207</v>
      </c>
      <c r="C625" s="6">
        <v>45689</v>
      </c>
      <c r="D625" s="1" t="s">
        <v>214</v>
      </c>
      <c r="E625" s="7"/>
      <c r="F625" s="7">
        <v>3356</v>
      </c>
      <c r="G625" s="7">
        <v>2.0233809759385641</v>
      </c>
      <c r="H625" s="7">
        <f t="shared" si="9"/>
        <v>3423.9046655524985</v>
      </c>
    </row>
    <row r="626" spans="1:8" ht="25" customHeight="1">
      <c r="A626" s="1"/>
      <c r="B626" s="1">
        <v>207</v>
      </c>
      <c r="C626" s="6">
        <v>45717</v>
      </c>
      <c r="D626" s="1" t="s">
        <v>214</v>
      </c>
      <c r="E626" s="7"/>
      <c r="F626" s="7">
        <v>3392.2</v>
      </c>
      <c r="G626" s="7">
        <v>2.0233809759385641</v>
      </c>
      <c r="H626" s="7">
        <f t="shared" si="9"/>
        <v>3460.8371294657882</v>
      </c>
    </row>
    <row r="627" spans="1:8" ht="25" customHeight="1">
      <c r="A627" s="1"/>
      <c r="B627" s="1">
        <v>208</v>
      </c>
      <c r="C627" s="6">
        <v>45658</v>
      </c>
      <c r="D627" s="1" t="s">
        <v>215</v>
      </c>
      <c r="E627" s="7">
        <v>3443.8</v>
      </c>
      <c r="F627" s="7">
        <v>3375.4</v>
      </c>
      <c r="G627" s="7">
        <v>2.4263020900480674</v>
      </c>
      <c r="H627" s="7">
        <f t="shared" si="9"/>
        <v>3443.8</v>
      </c>
    </row>
    <row r="628" spans="1:8" ht="25" customHeight="1">
      <c r="A628" s="1"/>
      <c r="B628" s="1">
        <v>208</v>
      </c>
      <c r="C628" s="6">
        <v>45689</v>
      </c>
      <c r="D628" s="1" t="s">
        <v>215</v>
      </c>
      <c r="E628" s="7">
        <v>3461.1</v>
      </c>
      <c r="F628" s="7">
        <v>3356</v>
      </c>
      <c r="G628" s="7">
        <v>2.4263020900480674</v>
      </c>
      <c r="H628" s="7">
        <f t="shared" si="9"/>
        <v>3461.1</v>
      </c>
    </row>
    <row r="629" spans="1:8" ht="25" customHeight="1">
      <c r="A629" s="1"/>
      <c r="B629" s="1">
        <v>208</v>
      </c>
      <c r="C629" s="6">
        <v>45717</v>
      </c>
      <c r="D629" s="1" t="s">
        <v>214</v>
      </c>
      <c r="E629" s="7"/>
      <c r="F629" s="7">
        <v>3392.2</v>
      </c>
      <c r="G629" s="7">
        <v>2.4263020900480674</v>
      </c>
      <c r="H629" s="7">
        <f t="shared" si="9"/>
        <v>3474.5050194986102</v>
      </c>
    </row>
    <row r="630" spans="1:8" ht="25" customHeight="1">
      <c r="A630" s="1"/>
      <c r="B630" s="1">
        <v>209</v>
      </c>
      <c r="C630" s="6">
        <v>45658</v>
      </c>
      <c r="D630" s="1" t="s">
        <v>215</v>
      </c>
      <c r="E630" s="7">
        <v>3443.8</v>
      </c>
      <c r="F630" s="7">
        <v>3375.4</v>
      </c>
      <c r="G630" s="7">
        <v>2.4263020900480674</v>
      </c>
      <c r="H630" s="7">
        <f t="shared" si="9"/>
        <v>3443.8</v>
      </c>
    </row>
    <row r="631" spans="1:8" ht="25" customHeight="1">
      <c r="A631" s="1"/>
      <c r="B631" s="1">
        <v>209</v>
      </c>
      <c r="C631" s="6">
        <v>45689</v>
      </c>
      <c r="D631" s="1" t="s">
        <v>215</v>
      </c>
      <c r="E631" s="7">
        <v>3461.1</v>
      </c>
      <c r="F631" s="7">
        <v>3356</v>
      </c>
      <c r="G631" s="7">
        <v>2.4263020900480674</v>
      </c>
      <c r="H631" s="7">
        <f t="shared" si="9"/>
        <v>3461.1</v>
      </c>
    </row>
    <row r="632" spans="1:8" ht="25" customHeight="1">
      <c r="A632" s="1"/>
      <c r="B632" s="1">
        <v>209</v>
      </c>
      <c r="C632" s="6">
        <v>45717</v>
      </c>
      <c r="D632" s="1" t="s">
        <v>214</v>
      </c>
      <c r="E632" s="7"/>
      <c r="F632" s="7">
        <v>3392.2</v>
      </c>
      <c r="G632" s="7">
        <v>2.4263020900480674</v>
      </c>
      <c r="H632" s="7">
        <f t="shared" si="9"/>
        <v>3474.5050194986102</v>
      </c>
    </row>
    <row r="633" spans="1:8" ht="25" customHeight="1">
      <c r="A633" s="1"/>
      <c r="B633" s="1">
        <v>210</v>
      </c>
      <c r="C633" s="6">
        <v>45658</v>
      </c>
      <c r="D633" s="1" t="s">
        <v>214</v>
      </c>
      <c r="E633" s="7"/>
      <c r="F633" s="7">
        <v>177.54599999999999</v>
      </c>
      <c r="G633" s="7">
        <v>0.21719146092865996</v>
      </c>
      <c r="H633" s="7">
        <f t="shared" si="9"/>
        <v>177.93161475122039</v>
      </c>
    </row>
    <row r="634" spans="1:8" ht="25" customHeight="1">
      <c r="A634" s="1"/>
      <c r="B634" s="1">
        <v>210</v>
      </c>
      <c r="C634" s="6">
        <v>45689</v>
      </c>
      <c r="D634" s="1" t="s">
        <v>214</v>
      </c>
      <c r="E634" s="7"/>
      <c r="F634" s="7">
        <v>179.31100000000001</v>
      </c>
      <c r="G634" s="7">
        <v>0.21719146092865996</v>
      </c>
      <c r="H634" s="7">
        <f t="shared" si="9"/>
        <v>179.70044818050582</v>
      </c>
    </row>
    <row r="635" spans="1:8" ht="25" customHeight="1">
      <c r="A635" s="1"/>
      <c r="B635" s="1">
        <v>210</v>
      </c>
      <c r="C635" s="6">
        <v>45717</v>
      </c>
      <c r="D635" s="1" t="s">
        <v>214</v>
      </c>
      <c r="E635" s="7"/>
      <c r="F635" s="7">
        <v>179.70599999999999</v>
      </c>
      <c r="G635" s="7">
        <v>0.21719146092865996</v>
      </c>
      <c r="H635" s="7">
        <f t="shared" si="9"/>
        <v>180.09630608677645</v>
      </c>
    </row>
    <row r="636" spans="1:8" ht="25" customHeight="1">
      <c r="A636" s="1"/>
      <c r="B636" s="1">
        <v>211</v>
      </c>
      <c r="C636" s="6">
        <v>45658</v>
      </c>
      <c r="D636" s="1" t="s">
        <v>214</v>
      </c>
      <c r="E636" s="7"/>
      <c r="F636" s="7">
        <v>177.54599999999999</v>
      </c>
      <c r="G636" s="7">
        <v>0.3423678809859535</v>
      </c>
      <c r="H636" s="7">
        <f t="shared" si="9"/>
        <v>178.15386047797531</v>
      </c>
    </row>
    <row r="637" spans="1:8" ht="25" customHeight="1">
      <c r="A637" s="1"/>
      <c r="B637" s="1">
        <v>211</v>
      </c>
      <c r="C637" s="6">
        <v>45689</v>
      </c>
      <c r="D637" s="1" t="s">
        <v>214</v>
      </c>
      <c r="E637" s="7"/>
      <c r="F637" s="7">
        <v>179.31100000000001</v>
      </c>
      <c r="G637" s="7">
        <v>0.3423678809859535</v>
      </c>
      <c r="H637" s="7">
        <f t="shared" si="9"/>
        <v>179.92490327107475</v>
      </c>
    </row>
    <row r="638" spans="1:8" ht="25" customHeight="1">
      <c r="A638" s="1"/>
      <c r="B638" s="1">
        <v>211</v>
      </c>
      <c r="C638" s="6">
        <v>45717</v>
      </c>
      <c r="D638" s="1" t="s">
        <v>214</v>
      </c>
      <c r="E638" s="7"/>
      <c r="F638" s="7">
        <v>179.70599999999999</v>
      </c>
      <c r="G638" s="7">
        <v>0.3423678809859535</v>
      </c>
      <c r="H638" s="7">
        <f t="shared" si="9"/>
        <v>180.32125562420461</v>
      </c>
    </row>
    <row r="639" spans="1:8" ht="25" customHeight="1">
      <c r="A639" s="1"/>
      <c r="B639" s="1">
        <v>212</v>
      </c>
      <c r="C639" s="6">
        <v>45658</v>
      </c>
      <c r="D639" s="1" t="s">
        <v>214</v>
      </c>
      <c r="E639" s="7"/>
      <c r="F639" s="7">
        <v>177.54599999999999</v>
      </c>
      <c r="G639" s="7">
        <v>0.3423678809859535</v>
      </c>
      <c r="H639" s="7">
        <f t="shared" si="9"/>
        <v>178.15386047797531</v>
      </c>
    </row>
    <row r="640" spans="1:8" ht="25" customHeight="1">
      <c r="A640" s="1"/>
      <c r="B640" s="1">
        <v>212</v>
      </c>
      <c r="C640" s="6">
        <v>45689</v>
      </c>
      <c r="D640" s="1" t="s">
        <v>214</v>
      </c>
      <c r="E640" s="7"/>
      <c r="F640" s="7">
        <v>179.31100000000001</v>
      </c>
      <c r="G640" s="7">
        <v>0.3423678809859535</v>
      </c>
      <c r="H640" s="7">
        <f t="shared" si="9"/>
        <v>179.92490327107475</v>
      </c>
    </row>
    <row r="641" spans="1:8" ht="25" customHeight="1">
      <c r="A641" s="1"/>
      <c r="B641" s="1">
        <v>212</v>
      </c>
      <c r="C641" s="6">
        <v>45717</v>
      </c>
      <c r="D641" s="1" t="s">
        <v>214</v>
      </c>
      <c r="E641" s="7"/>
      <c r="F641" s="7">
        <v>179.70599999999999</v>
      </c>
      <c r="G641" s="7">
        <v>0.3423678809859535</v>
      </c>
      <c r="H641" s="7">
        <f t="shared" si="9"/>
        <v>180.32125562420461</v>
      </c>
    </row>
    <row r="642" spans="1:8" ht="25" customHeight="1">
      <c r="A642" s="1"/>
      <c r="B642" s="1">
        <v>213</v>
      </c>
      <c r="C642" s="6">
        <v>45658</v>
      </c>
      <c r="D642" s="1" t="s">
        <v>215</v>
      </c>
      <c r="E642" s="7">
        <v>178.25899999999999</v>
      </c>
      <c r="F642" s="7">
        <v>177.54599999999999</v>
      </c>
      <c r="G642" s="7">
        <v>0.47307504260667432</v>
      </c>
      <c r="H642" s="7">
        <f t="shared" si="9"/>
        <v>178.25899999999999</v>
      </c>
    </row>
    <row r="643" spans="1:8" ht="25" customHeight="1">
      <c r="A643" s="1"/>
      <c r="B643" s="1">
        <v>213</v>
      </c>
      <c r="C643" s="6">
        <v>45689</v>
      </c>
      <c r="D643" s="1" t="s">
        <v>214</v>
      </c>
      <c r="E643" s="7"/>
      <c r="F643" s="7">
        <v>179.31100000000001</v>
      </c>
      <c r="G643" s="7">
        <v>0.47307504260667432</v>
      </c>
      <c r="H643" s="7">
        <f t="shared" si="9"/>
        <v>180.15927558964847</v>
      </c>
    </row>
    <row r="644" spans="1:8" ht="25" customHeight="1">
      <c r="A644" s="1"/>
      <c r="B644" s="1">
        <v>213</v>
      </c>
      <c r="C644" s="6">
        <v>45717</v>
      </c>
      <c r="D644" s="1" t="s">
        <v>214</v>
      </c>
      <c r="E644" s="7"/>
      <c r="F644" s="7">
        <v>179.70599999999999</v>
      </c>
      <c r="G644" s="7">
        <v>0.47307504260667432</v>
      </c>
      <c r="H644" s="7">
        <f t="shared" si="9"/>
        <v>180.55614423606673</v>
      </c>
    </row>
    <row r="645" spans="1:8" ht="25" customHeight="1">
      <c r="A645" s="1"/>
      <c r="B645" s="1">
        <v>214</v>
      </c>
      <c r="C645" s="6">
        <v>45658</v>
      </c>
      <c r="D645" s="1" t="s">
        <v>215</v>
      </c>
      <c r="E645" s="7">
        <v>178.25899999999999</v>
      </c>
      <c r="F645" s="7">
        <v>177.54599999999999</v>
      </c>
      <c r="G645" s="7">
        <v>0.40210291277735788</v>
      </c>
      <c r="H645" s="7">
        <f t="shared" si="9"/>
        <v>178.25899999999999</v>
      </c>
    </row>
    <row r="646" spans="1:8" ht="25" customHeight="1">
      <c r="A646" s="1"/>
      <c r="B646" s="1">
        <v>214</v>
      </c>
      <c r="C646" s="6">
        <v>45689</v>
      </c>
      <c r="D646" s="1" t="s">
        <v>215</v>
      </c>
      <c r="E646" s="7">
        <v>179.82400000000001</v>
      </c>
      <c r="F646" s="7">
        <v>179.31100000000001</v>
      </c>
      <c r="G646" s="7">
        <v>0.40210291277735788</v>
      </c>
      <c r="H646" s="7">
        <f t="shared" ref="H646:H709" si="10">IF(D646="Yes",E646,F646*(1+G646/100))</f>
        <v>179.82400000000001</v>
      </c>
    </row>
    <row r="647" spans="1:8" ht="25" customHeight="1">
      <c r="A647" s="1"/>
      <c r="B647" s="1">
        <v>214</v>
      </c>
      <c r="C647" s="6">
        <v>45717</v>
      </c>
      <c r="D647" s="1" t="s">
        <v>214</v>
      </c>
      <c r="E647" s="7"/>
      <c r="F647" s="7">
        <v>179.70599999999999</v>
      </c>
      <c r="G647" s="7">
        <v>0.40210291277735788</v>
      </c>
      <c r="H647" s="7">
        <f t="shared" si="10"/>
        <v>180.42860306043568</v>
      </c>
    </row>
    <row r="648" spans="1:8" ht="25" customHeight="1">
      <c r="A648" s="1"/>
      <c r="B648" s="1">
        <v>215</v>
      </c>
      <c r="C648" s="6">
        <v>45658</v>
      </c>
      <c r="D648" s="1" t="s">
        <v>215</v>
      </c>
      <c r="E648" s="7">
        <v>178.25899999999999</v>
      </c>
      <c r="F648" s="7">
        <v>177.54599999999999</v>
      </c>
      <c r="G648" s="7">
        <v>0.23664658474467823</v>
      </c>
      <c r="H648" s="7">
        <f t="shared" si="10"/>
        <v>178.25899999999999</v>
      </c>
    </row>
    <row r="649" spans="1:8" ht="25" customHeight="1">
      <c r="A649" s="1"/>
      <c r="B649" s="1">
        <v>215</v>
      </c>
      <c r="C649" s="6">
        <v>45689</v>
      </c>
      <c r="D649" s="1" t="s">
        <v>215</v>
      </c>
      <c r="E649" s="7">
        <v>179.82400000000001</v>
      </c>
      <c r="F649" s="7">
        <v>179.31100000000001</v>
      </c>
      <c r="G649" s="7">
        <v>0.23664658474467823</v>
      </c>
      <c r="H649" s="7">
        <f t="shared" si="10"/>
        <v>179.82400000000001</v>
      </c>
    </row>
    <row r="650" spans="1:8" ht="25" customHeight="1">
      <c r="A650" s="1"/>
      <c r="B650" s="1">
        <v>215</v>
      </c>
      <c r="C650" s="6">
        <v>45717</v>
      </c>
      <c r="D650" s="1" t="s">
        <v>215</v>
      </c>
      <c r="E650" s="7">
        <v>179.74600000000001</v>
      </c>
      <c r="F650" s="7">
        <v>179.70599999999999</v>
      </c>
      <c r="G650" s="7">
        <v>0.23664658474467823</v>
      </c>
      <c r="H650" s="7">
        <f t="shared" si="10"/>
        <v>179.74600000000001</v>
      </c>
    </row>
    <row r="651" spans="1:8" ht="25" customHeight="1">
      <c r="A651" s="1"/>
      <c r="B651" s="1">
        <v>216</v>
      </c>
      <c r="C651" s="6">
        <v>45658</v>
      </c>
      <c r="D651" s="1" t="s">
        <v>215</v>
      </c>
      <c r="E651" s="7">
        <v>178.25899999999999</v>
      </c>
      <c r="F651" s="7">
        <v>177.54599999999999</v>
      </c>
      <c r="G651" s="7">
        <v>0.23664658474467823</v>
      </c>
      <c r="H651" s="7">
        <f t="shared" si="10"/>
        <v>178.25899999999999</v>
      </c>
    </row>
    <row r="652" spans="1:8" ht="25" customHeight="1">
      <c r="A652" s="1"/>
      <c r="B652" s="1">
        <v>216</v>
      </c>
      <c r="C652" s="6">
        <v>45689</v>
      </c>
      <c r="D652" s="1" t="s">
        <v>215</v>
      </c>
      <c r="E652" s="7">
        <v>179.82400000000001</v>
      </c>
      <c r="F652" s="7">
        <v>179.31100000000001</v>
      </c>
      <c r="G652" s="7">
        <v>0.23664658474467823</v>
      </c>
      <c r="H652" s="7">
        <f t="shared" si="10"/>
        <v>179.82400000000001</v>
      </c>
    </row>
    <row r="653" spans="1:8" ht="25" customHeight="1">
      <c r="A653" s="1"/>
      <c r="B653" s="1">
        <v>216</v>
      </c>
      <c r="C653" s="6">
        <v>45717</v>
      </c>
      <c r="D653" s="1" t="s">
        <v>215</v>
      </c>
      <c r="E653" s="7">
        <v>179.74600000000001</v>
      </c>
      <c r="F653" s="7">
        <v>179.70599999999999</v>
      </c>
      <c r="G653" s="7">
        <v>0.23664658474467823</v>
      </c>
      <c r="H653" s="7">
        <f t="shared" si="10"/>
        <v>179.74600000000001</v>
      </c>
    </row>
    <row r="654" spans="1:8" ht="25" customHeight="1">
      <c r="A654" s="1"/>
      <c r="B654" s="1">
        <v>217</v>
      </c>
      <c r="C654" s="6">
        <v>45658</v>
      </c>
      <c r="D654" s="1" t="s">
        <v>214</v>
      </c>
      <c r="E654" s="7"/>
      <c r="F654" s="7">
        <v>177.54599999999999</v>
      </c>
      <c r="G654" s="7">
        <v>0.21719146092865996</v>
      </c>
      <c r="H654" s="7">
        <f t="shared" si="10"/>
        <v>177.93161475122039</v>
      </c>
    </row>
    <row r="655" spans="1:8" ht="25" customHeight="1">
      <c r="A655" s="1"/>
      <c r="B655" s="1">
        <v>217</v>
      </c>
      <c r="C655" s="6">
        <v>45689</v>
      </c>
      <c r="D655" s="1" t="s">
        <v>214</v>
      </c>
      <c r="E655" s="7"/>
      <c r="F655" s="7">
        <v>179.31100000000001</v>
      </c>
      <c r="G655" s="7">
        <v>0.21719146092865996</v>
      </c>
      <c r="H655" s="7">
        <f t="shared" si="10"/>
        <v>179.70044818050582</v>
      </c>
    </row>
    <row r="656" spans="1:8" ht="25" customHeight="1">
      <c r="A656" s="1"/>
      <c r="B656" s="1">
        <v>217</v>
      </c>
      <c r="C656" s="6">
        <v>45717</v>
      </c>
      <c r="D656" s="1" t="s">
        <v>214</v>
      </c>
      <c r="E656" s="7"/>
      <c r="F656" s="7">
        <v>179.70599999999999</v>
      </c>
      <c r="G656" s="7">
        <v>0.21719146092865996</v>
      </c>
      <c r="H656" s="7">
        <f t="shared" si="10"/>
        <v>180.09630608677645</v>
      </c>
    </row>
    <row r="657" spans="1:8" ht="25" customHeight="1">
      <c r="A657" s="1"/>
      <c r="B657" s="1">
        <v>218</v>
      </c>
      <c r="C657" s="6">
        <v>45658</v>
      </c>
      <c r="D657" s="1" t="s">
        <v>214</v>
      </c>
      <c r="E657" s="7"/>
      <c r="F657" s="7">
        <v>177.54599999999999</v>
      </c>
      <c r="G657" s="7">
        <v>0.3423678809859535</v>
      </c>
      <c r="H657" s="7">
        <f t="shared" si="10"/>
        <v>178.15386047797531</v>
      </c>
    </row>
    <row r="658" spans="1:8" ht="25" customHeight="1">
      <c r="A658" s="1"/>
      <c r="B658" s="1">
        <v>218</v>
      </c>
      <c r="C658" s="6">
        <v>45689</v>
      </c>
      <c r="D658" s="1" t="s">
        <v>214</v>
      </c>
      <c r="E658" s="7"/>
      <c r="F658" s="7">
        <v>179.31100000000001</v>
      </c>
      <c r="G658" s="7">
        <v>0.3423678809859535</v>
      </c>
      <c r="H658" s="7">
        <f t="shared" si="10"/>
        <v>179.92490327107475</v>
      </c>
    </row>
    <row r="659" spans="1:8" ht="25" customHeight="1">
      <c r="A659" s="1"/>
      <c r="B659" s="1">
        <v>218</v>
      </c>
      <c r="C659" s="6">
        <v>45717</v>
      </c>
      <c r="D659" s="1" t="s">
        <v>214</v>
      </c>
      <c r="E659" s="7"/>
      <c r="F659" s="7">
        <v>179.70599999999999</v>
      </c>
      <c r="G659" s="7">
        <v>0.3423678809859535</v>
      </c>
      <c r="H659" s="7">
        <f t="shared" si="10"/>
        <v>180.32125562420461</v>
      </c>
    </row>
    <row r="660" spans="1:8" ht="25" customHeight="1">
      <c r="A660" s="1"/>
      <c r="B660" s="1">
        <v>219</v>
      </c>
      <c r="C660" s="6">
        <v>45658</v>
      </c>
      <c r="D660" s="1" t="s">
        <v>214</v>
      </c>
      <c r="E660" s="7"/>
      <c r="F660" s="7">
        <v>177.54599999999999</v>
      </c>
      <c r="G660" s="7">
        <v>0.3423678809859535</v>
      </c>
      <c r="H660" s="7">
        <f t="shared" si="10"/>
        <v>178.15386047797531</v>
      </c>
    </row>
    <row r="661" spans="1:8" ht="25" customHeight="1">
      <c r="A661" s="1"/>
      <c r="B661" s="1">
        <v>219</v>
      </c>
      <c r="C661" s="6">
        <v>45689</v>
      </c>
      <c r="D661" s="1" t="s">
        <v>214</v>
      </c>
      <c r="E661" s="7"/>
      <c r="F661" s="7">
        <v>179.31100000000001</v>
      </c>
      <c r="G661" s="7">
        <v>0.3423678809859535</v>
      </c>
      <c r="H661" s="7">
        <f t="shared" si="10"/>
        <v>179.92490327107475</v>
      </c>
    </row>
    <row r="662" spans="1:8" ht="25" customHeight="1">
      <c r="A662" s="1"/>
      <c r="B662" s="1">
        <v>219</v>
      </c>
      <c r="C662" s="6">
        <v>45717</v>
      </c>
      <c r="D662" s="1" t="s">
        <v>214</v>
      </c>
      <c r="E662" s="7"/>
      <c r="F662" s="7">
        <v>179.70599999999999</v>
      </c>
      <c r="G662" s="7">
        <v>0.3423678809859535</v>
      </c>
      <c r="H662" s="7">
        <f t="shared" si="10"/>
        <v>180.32125562420461</v>
      </c>
    </row>
    <row r="663" spans="1:8" ht="25" customHeight="1">
      <c r="A663" s="1"/>
      <c r="B663" s="1">
        <v>220</v>
      </c>
      <c r="C663" s="6">
        <v>45658</v>
      </c>
      <c r="D663" s="1" t="s">
        <v>215</v>
      </c>
      <c r="E663" s="7">
        <v>178.25899999999999</v>
      </c>
      <c r="F663" s="7">
        <v>177.54599999999999</v>
      </c>
      <c r="G663" s="7">
        <v>0.47307504260667432</v>
      </c>
      <c r="H663" s="7">
        <f t="shared" si="10"/>
        <v>178.25899999999999</v>
      </c>
    </row>
    <row r="664" spans="1:8" ht="25" customHeight="1">
      <c r="A664" s="1"/>
      <c r="B664" s="1">
        <v>220</v>
      </c>
      <c r="C664" s="6">
        <v>45689</v>
      </c>
      <c r="D664" s="1" t="s">
        <v>214</v>
      </c>
      <c r="E664" s="7"/>
      <c r="F664" s="7">
        <v>179.31100000000001</v>
      </c>
      <c r="G664" s="7">
        <v>0.47307504260667432</v>
      </c>
      <c r="H664" s="7">
        <f t="shared" si="10"/>
        <v>180.15927558964847</v>
      </c>
    </row>
    <row r="665" spans="1:8" ht="25" customHeight="1">
      <c r="A665" s="1"/>
      <c r="B665" s="1">
        <v>220</v>
      </c>
      <c r="C665" s="6">
        <v>45717</v>
      </c>
      <c r="D665" s="1" t="s">
        <v>214</v>
      </c>
      <c r="E665" s="7"/>
      <c r="F665" s="7">
        <v>179.70599999999999</v>
      </c>
      <c r="G665" s="7">
        <v>0.47307504260667432</v>
      </c>
      <c r="H665" s="7">
        <f t="shared" si="10"/>
        <v>180.55614423606673</v>
      </c>
    </row>
    <row r="666" spans="1:8" ht="25" customHeight="1">
      <c r="A666" s="1"/>
      <c r="B666" s="1">
        <v>221</v>
      </c>
      <c r="C666" s="6">
        <v>45658</v>
      </c>
      <c r="D666" s="1" t="s">
        <v>215</v>
      </c>
      <c r="E666" s="7">
        <v>178.25899999999999</v>
      </c>
      <c r="F666" s="7">
        <v>177.54599999999999</v>
      </c>
      <c r="G666" s="7">
        <v>0.40210291277735788</v>
      </c>
      <c r="H666" s="7">
        <f t="shared" si="10"/>
        <v>178.25899999999999</v>
      </c>
    </row>
    <row r="667" spans="1:8" ht="25" customHeight="1">
      <c r="A667" s="1"/>
      <c r="B667" s="1">
        <v>221</v>
      </c>
      <c r="C667" s="6">
        <v>45689</v>
      </c>
      <c r="D667" s="1" t="s">
        <v>215</v>
      </c>
      <c r="E667" s="7">
        <v>179.82400000000001</v>
      </c>
      <c r="F667" s="7">
        <v>179.31100000000001</v>
      </c>
      <c r="G667" s="7">
        <v>0.40210291277735788</v>
      </c>
      <c r="H667" s="7">
        <f t="shared" si="10"/>
        <v>179.82400000000001</v>
      </c>
    </row>
    <row r="668" spans="1:8" ht="25" customHeight="1">
      <c r="A668" s="1"/>
      <c r="B668" s="1">
        <v>221</v>
      </c>
      <c r="C668" s="6">
        <v>45717</v>
      </c>
      <c r="D668" s="1" t="s">
        <v>214</v>
      </c>
      <c r="E668" s="7"/>
      <c r="F668" s="7">
        <v>179.70599999999999</v>
      </c>
      <c r="G668" s="7">
        <v>0.40210291277735788</v>
      </c>
      <c r="H668" s="7">
        <f t="shared" si="10"/>
        <v>180.42860306043568</v>
      </c>
    </row>
    <row r="669" spans="1:8" ht="25" customHeight="1">
      <c r="A669" s="1"/>
      <c r="B669" s="1">
        <v>222</v>
      </c>
      <c r="C669" s="6">
        <v>45658</v>
      </c>
      <c r="D669" s="1" t="s">
        <v>215</v>
      </c>
      <c r="E669" s="7">
        <v>178.25899999999999</v>
      </c>
      <c r="F669" s="7">
        <v>177.54599999999999</v>
      </c>
      <c r="G669" s="7">
        <v>0.23664658474467823</v>
      </c>
      <c r="H669" s="7">
        <f t="shared" si="10"/>
        <v>178.25899999999999</v>
      </c>
    </row>
    <row r="670" spans="1:8" ht="25" customHeight="1">
      <c r="A670" s="1"/>
      <c r="B670" s="1">
        <v>222</v>
      </c>
      <c r="C670" s="6">
        <v>45689</v>
      </c>
      <c r="D670" s="1" t="s">
        <v>215</v>
      </c>
      <c r="E670" s="7">
        <v>179.82400000000001</v>
      </c>
      <c r="F670" s="7">
        <v>179.31100000000001</v>
      </c>
      <c r="G670" s="7">
        <v>0.23664658474467823</v>
      </c>
      <c r="H670" s="7">
        <f t="shared" si="10"/>
        <v>179.82400000000001</v>
      </c>
    </row>
    <row r="671" spans="1:8" ht="25" customHeight="1">
      <c r="A671" s="1"/>
      <c r="B671" s="1">
        <v>222</v>
      </c>
      <c r="C671" s="6">
        <v>45717</v>
      </c>
      <c r="D671" s="1" t="s">
        <v>215</v>
      </c>
      <c r="E671" s="7">
        <v>179.74600000000001</v>
      </c>
      <c r="F671" s="7">
        <v>179.70599999999999</v>
      </c>
      <c r="G671" s="7">
        <v>0.23664658474467823</v>
      </c>
      <c r="H671" s="7">
        <f t="shared" si="10"/>
        <v>179.74600000000001</v>
      </c>
    </row>
    <row r="672" spans="1:8" ht="25" customHeight="1">
      <c r="A672" s="1"/>
      <c r="B672" s="1">
        <v>223</v>
      </c>
      <c r="C672" s="6">
        <v>45658</v>
      </c>
      <c r="D672" s="1" t="s">
        <v>215</v>
      </c>
      <c r="E672" s="7">
        <v>178.25899999999999</v>
      </c>
      <c r="F672" s="7">
        <v>177.54599999999999</v>
      </c>
      <c r="G672" s="7">
        <v>0.23664658474467823</v>
      </c>
      <c r="H672" s="7">
        <f t="shared" si="10"/>
        <v>178.25899999999999</v>
      </c>
    </row>
    <row r="673" spans="1:8" ht="25" customHeight="1">
      <c r="A673" s="1"/>
      <c r="B673" s="1">
        <v>223</v>
      </c>
      <c r="C673" s="6">
        <v>45689</v>
      </c>
      <c r="D673" s="1" t="s">
        <v>215</v>
      </c>
      <c r="E673" s="7">
        <v>179.82400000000001</v>
      </c>
      <c r="F673" s="7">
        <v>179.31100000000001</v>
      </c>
      <c r="G673" s="7">
        <v>0.23664658474467823</v>
      </c>
      <c r="H673" s="7">
        <f t="shared" si="10"/>
        <v>179.82400000000001</v>
      </c>
    </row>
    <row r="674" spans="1:8" ht="25" customHeight="1">
      <c r="A674" s="1"/>
      <c r="B674" s="1">
        <v>223</v>
      </c>
      <c r="C674" s="6">
        <v>45717</v>
      </c>
      <c r="D674" s="1" t="s">
        <v>215</v>
      </c>
      <c r="E674" s="7">
        <v>179.74600000000001</v>
      </c>
      <c r="F674" s="7">
        <v>179.70599999999999</v>
      </c>
      <c r="G674" s="7">
        <v>0.23664658474467823</v>
      </c>
      <c r="H674" s="7">
        <f t="shared" si="10"/>
        <v>179.74600000000001</v>
      </c>
    </row>
    <row r="675" spans="1:8" ht="25" customHeight="1">
      <c r="A675" s="1"/>
      <c r="B675" s="1">
        <v>224</v>
      </c>
      <c r="C675" s="6">
        <v>45658</v>
      </c>
      <c r="D675" s="1" t="s">
        <v>214</v>
      </c>
      <c r="E675" s="7"/>
      <c r="F675" s="7">
        <v>36213</v>
      </c>
      <c r="G675" s="7">
        <v>2.8944578612646099</v>
      </c>
      <c r="H675" s="7">
        <f t="shared" si="10"/>
        <v>37261.170025299754</v>
      </c>
    </row>
    <row r="676" spans="1:8" ht="25" customHeight="1">
      <c r="A676" s="1"/>
      <c r="B676" s="1">
        <v>224</v>
      </c>
      <c r="C676" s="6">
        <v>45689</v>
      </c>
      <c r="D676" s="1" t="s">
        <v>214</v>
      </c>
      <c r="E676" s="7"/>
      <c r="F676" s="7">
        <v>36142</v>
      </c>
      <c r="G676" s="7">
        <v>2.8944578612646099</v>
      </c>
      <c r="H676" s="7">
        <f t="shared" si="10"/>
        <v>37188.114960218256</v>
      </c>
    </row>
    <row r="677" spans="1:8" ht="25" customHeight="1">
      <c r="A677" s="1"/>
      <c r="B677" s="1">
        <v>224</v>
      </c>
      <c r="C677" s="6">
        <v>45717</v>
      </c>
      <c r="D677" s="1" t="s">
        <v>214</v>
      </c>
      <c r="E677" s="7"/>
      <c r="F677" s="7">
        <v>36202</v>
      </c>
      <c r="G677" s="7">
        <v>2.8944578612646099</v>
      </c>
      <c r="H677" s="7">
        <f t="shared" si="10"/>
        <v>37249.851634935018</v>
      </c>
    </row>
    <row r="678" spans="1:8" ht="25" customHeight="1">
      <c r="A678" s="1"/>
      <c r="B678" s="1">
        <v>225</v>
      </c>
      <c r="C678" s="6">
        <v>45658</v>
      </c>
      <c r="D678" s="1" t="s">
        <v>214</v>
      </c>
      <c r="E678" s="7"/>
      <c r="F678" s="7">
        <v>36213</v>
      </c>
      <c r="G678" s="7">
        <v>2.3333601668064237</v>
      </c>
      <c r="H678" s="7">
        <f t="shared" si="10"/>
        <v>37057.979717205613</v>
      </c>
    </row>
    <row r="679" spans="1:8" ht="25" customHeight="1">
      <c r="A679" s="1"/>
      <c r="B679" s="1">
        <v>225</v>
      </c>
      <c r="C679" s="6">
        <v>45689</v>
      </c>
      <c r="D679" s="1" t="s">
        <v>214</v>
      </c>
      <c r="E679" s="7"/>
      <c r="F679" s="7">
        <v>36142</v>
      </c>
      <c r="G679" s="7">
        <v>2.3333601668064237</v>
      </c>
      <c r="H679" s="7">
        <f t="shared" si="10"/>
        <v>36985.323031487183</v>
      </c>
    </row>
    <row r="680" spans="1:8" ht="25" customHeight="1">
      <c r="A680" s="1"/>
      <c r="B680" s="1">
        <v>225</v>
      </c>
      <c r="C680" s="6">
        <v>45717</v>
      </c>
      <c r="D680" s="1" t="s">
        <v>214</v>
      </c>
      <c r="E680" s="7"/>
      <c r="F680" s="7">
        <v>36202</v>
      </c>
      <c r="G680" s="7">
        <v>2.3333601668064237</v>
      </c>
      <c r="H680" s="7">
        <f t="shared" si="10"/>
        <v>37046.723047587264</v>
      </c>
    </row>
    <row r="681" spans="1:8" ht="25" customHeight="1">
      <c r="A681" s="1"/>
      <c r="B681" s="1">
        <v>226</v>
      </c>
      <c r="C681" s="6">
        <v>45658</v>
      </c>
      <c r="D681" s="1" t="s">
        <v>214</v>
      </c>
      <c r="E681" s="7"/>
      <c r="F681" s="7">
        <v>36213</v>
      </c>
      <c r="G681" s="7">
        <v>2.3333601668064237</v>
      </c>
      <c r="H681" s="7">
        <f t="shared" si="10"/>
        <v>37057.979717205613</v>
      </c>
    </row>
    <row r="682" spans="1:8" ht="25" customHeight="1">
      <c r="A682" s="1"/>
      <c r="B682" s="1">
        <v>226</v>
      </c>
      <c r="C682" s="6">
        <v>45689</v>
      </c>
      <c r="D682" s="1" t="s">
        <v>214</v>
      </c>
      <c r="E682" s="7"/>
      <c r="F682" s="7">
        <v>36142</v>
      </c>
      <c r="G682" s="7">
        <v>2.3333601668064237</v>
      </c>
      <c r="H682" s="7">
        <f t="shared" si="10"/>
        <v>36985.323031487183</v>
      </c>
    </row>
    <row r="683" spans="1:8" ht="25" customHeight="1">
      <c r="A683" s="1"/>
      <c r="B683" s="1">
        <v>226</v>
      </c>
      <c r="C683" s="6">
        <v>45717</v>
      </c>
      <c r="D683" s="1" t="s">
        <v>214</v>
      </c>
      <c r="E683" s="7"/>
      <c r="F683" s="7">
        <v>36202</v>
      </c>
      <c r="G683" s="7">
        <v>2.3333601668064237</v>
      </c>
      <c r="H683" s="7">
        <f t="shared" si="10"/>
        <v>37046.723047587264</v>
      </c>
    </row>
    <row r="684" spans="1:8" ht="25" customHeight="1">
      <c r="A684" s="1"/>
      <c r="B684" s="1">
        <v>227</v>
      </c>
      <c r="C684" s="6">
        <v>45658</v>
      </c>
      <c r="D684" s="1" t="s">
        <v>215</v>
      </c>
      <c r="E684" s="7">
        <v>38122</v>
      </c>
      <c r="F684" s="7">
        <v>36358</v>
      </c>
      <c r="G684" s="7">
        <v>3.780936163916119</v>
      </c>
      <c r="H684" s="7">
        <f t="shared" si="10"/>
        <v>38122</v>
      </c>
    </row>
    <row r="685" spans="1:8" ht="25" customHeight="1">
      <c r="A685" s="1"/>
      <c r="B685" s="1">
        <v>227</v>
      </c>
      <c r="C685" s="6">
        <v>45689</v>
      </c>
      <c r="D685" s="1" t="s">
        <v>214</v>
      </c>
      <c r="E685" s="7"/>
      <c r="F685" s="7">
        <v>36142</v>
      </c>
      <c r="G685" s="7">
        <v>3.780936163916119</v>
      </c>
      <c r="H685" s="7">
        <f t="shared" si="10"/>
        <v>37508.505948362566</v>
      </c>
    </row>
    <row r="686" spans="1:8" ht="25" customHeight="1">
      <c r="A686" s="1"/>
      <c r="B686" s="1">
        <v>227</v>
      </c>
      <c r="C686" s="6">
        <v>45717</v>
      </c>
      <c r="D686" s="1" t="s">
        <v>214</v>
      </c>
      <c r="E686" s="7"/>
      <c r="F686" s="7">
        <v>36202</v>
      </c>
      <c r="G686" s="7">
        <v>3.780936163916119</v>
      </c>
      <c r="H686" s="7">
        <f t="shared" si="10"/>
        <v>37570.774510060917</v>
      </c>
    </row>
    <row r="687" spans="1:8" ht="25" customHeight="1">
      <c r="A687" s="1"/>
      <c r="B687" s="1">
        <v>228</v>
      </c>
      <c r="C687" s="6">
        <v>45658</v>
      </c>
      <c r="D687" s="1" t="s">
        <v>215</v>
      </c>
      <c r="E687" s="7">
        <v>37963</v>
      </c>
      <c r="F687" s="7">
        <v>36358</v>
      </c>
      <c r="G687" s="7">
        <v>5.267727303523273</v>
      </c>
      <c r="H687" s="7">
        <f t="shared" si="10"/>
        <v>37963</v>
      </c>
    </row>
    <row r="688" spans="1:8" ht="25" customHeight="1">
      <c r="A688" s="1"/>
      <c r="B688" s="1">
        <v>228</v>
      </c>
      <c r="C688" s="6">
        <v>45689</v>
      </c>
      <c r="D688" s="1" t="s">
        <v>215</v>
      </c>
      <c r="E688" s="7">
        <v>38627</v>
      </c>
      <c r="F688" s="7">
        <v>36218</v>
      </c>
      <c r="G688" s="7">
        <v>5.267727303523273</v>
      </c>
      <c r="H688" s="7">
        <f t="shared" si="10"/>
        <v>38627</v>
      </c>
    </row>
    <row r="689" spans="1:8" ht="25" customHeight="1">
      <c r="A689" s="1"/>
      <c r="B689" s="1">
        <v>228</v>
      </c>
      <c r="C689" s="6">
        <v>45717</v>
      </c>
      <c r="D689" s="1" t="s">
        <v>214</v>
      </c>
      <c r="E689" s="7"/>
      <c r="F689" s="7">
        <v>36202</v>
      </c>
      <c r="G689" s="7">
        <v>5.267727303523273</v>
      </c>
      <c r="H689" s="7">
        <f t="shared" si="10"/>
        <v>38109.022638421498</v>
      </c>
    </row>
    <row r="690" spans="1:8" ht="25" customHeight="1">
      <c r="A690" s="1"/>
      <c r="B690" s="1">
        <v>229</v>
      </c>
      <c r="C690" s="6">
        <v>45658</v>
      </c>
      <c r="D690" s="1" t="s">
        <v>215</v>
      </c>
      <c r="E690" s="7">
        <v>37894</v>
      </c>
      <c r="F690" s="7">
        <v>36358</v>
      </c>
      <c r="G690" s="7">
        <v>6.0208310391030615</v>
      </c>
      <c r="H690" s="7">
        <f t="shared" si="10"/>
        <v>37894</v>
      </c>
    </row>
    <row r="691" spans="1:8" ht="25" customHeight="1">
      <c r="A691" s="1"/>
      <c r="B691" s="1">
        <v>229</v>
      </c>
      <c r="C691" s="6">
        <v>45689</v>
      </c>
      <c r="D691" s="1" t="s">
        <v>215</v>
      </c>
      <c r="E691" s="7">
        <v>38667</v>
      </c>
      <c r="F691" s="7">
        <v>36256</v>
      </c>
      <c r="G691" s="7">
        <v>6.0208310391030615</v>
      </c>
      <c r="H691" s="7">
        <f t="shared" si="10"/>
        <v>38667</v>
      </c>
    </row>
    <row r="692" spans="1:8" ht="25" customHeight="1">
      <c r="A692" s="1"/>
      <c r="B692" s="1">
        <v>229</v>
      </c>
      <c r="C692" s="6">
        <v>45717</v>
      </c>
      <c r="D692" s="1" t="s">
        <v>215</v>
      </c>
      <c r="E692" s="7">
        <v>38921</v>
      </c>
      <c r="F692" s="7">
        <v>36311</v>
      </c>
      <c r="G692" s="7">
        <v>6.0208310391030615</v>
      </c>
      <c r="H692" s="7">
        <f t="shared" si="10"/>
        <v>38921</v>
      </c>
    </row>
    <row r="693" spans="1:8" ht="25" customHeight="1">
      <c r="A693" s="1"/>
      <c r="B693" s="1">
        <v>230</v>
      </c>
      <c r="C693" s="6">
        <v>45658</v>
      </c>
      <c r="D693" s="1" t="s">
        <v>215</v>
      </c>
      <c r="E693" s="7">
        <v>37894</v>
      </c>
      <c r="F693" s="7">
        <v>36358</v>
      </c>
      <c r="G693" s="7">
        <v>6.0208310391030615</v>
      </c>
      <c r="H693" s="7">
        <f t="shared" si="10"/>
        <v>37894</v>
      </c>
    </row>
    <row r="694" spans="1:8" ht="25" customHeight="1">
      <c r="A694" s="1"/>
      <c r="B694" s="1">
        <v>230</v>
      </c>
      <c r="C694" s="6">
        <v>45689</v>
      </c>
      <c r="D694" s="1" t="s">
        <v>215</v>
      </c>
      <c r="E694" s="7">
        <v>38667</v>
      </c>
      <c r="F694" s="7">
        <v>36256</v>
      </c>
      <c r="G694" s="7">
        <v>6.0208310391030615</v>
      </c>
      <c r="H694" s="7">
        <f t="shared" si="10"/>
        <v>38667</v>
      </c>
    </row>
    <row r="695" spans="1:8" ht="25" customHeight="1">
      <c r="A695" s="1"/>
      <c r="B695" s="1">
        <v>230</v>
      </c>
      <c r="C695" s="6">
        <v>45717</v>
      </c>
      <c r="D695" s="1" t="s">
        <v>215</v>
      </c>
      <c r="E695" s="7">
        <v>38921</v>
      </c>
      <c r="F695" s="7">
        <v>36311</v>
      </c>
      <c r="G695" s="7">
        <v>6.0208310391030615</v>
      </c>
      <c r="H695" s="7">
        <f t="shared" si="10"/>
        <v>38921</v>
      </c>
    </row>
    <row r="696" spans="1:8" ht="25" customHeight="1">
      <c r="A696" s="1"/>
      <c r="B696" s="1">
        <v>231</v>
      </c>
      <c r="C696" s="6">
        <v>45658</v>
      </c>
      <c r="D696" s="1" t="s">
        <v>214</v>
      </c>
      <c r="E696" s="7"/>
      <c r="F696" s="7">
        <v>36213</v>
      </c>
      <c r="G696" s="7">
        <v>2.8944578612646099</v>
      </c>
      <c r="H696" s="7">
        <f t="shared" si="10"/>
        <v>37261.170025299754</v>
      </c>
    </row>
    <row r="697" spans="1:8" ht="25" customHeight="1">
      <c r="A697" s="1"/>
      <c r="B697" s="1">
        <v>231</v>
      </c>
      <c r="C697" s="6">
        <v>45689</v>
      </c>
      <c r="D697" s="1" t="s">
        <v>214</v>
      </c>
      <c r="E697" s="7"/>
      <c r="F697" s="7">
        <v>36142</v>
      </c>
      <c r="G697" s="7">
        <v>2.8944578612646099</v>
      </c>
      <c r="H697" s="7">
        <f t="shared" si="10"/>
        <v>37188.114960218256</v>
      </c>
    </row>
    <row r="698" spans="1:8" ht="25" customHeight="1">
      <c r="A698" s="1"/>
      <c r="B698" s="1">
        <v>231</v>
      </c>
      <c r="C698" s="6">
        <v>45717</v>
      </c>
      <c r="D698" s="1" t="s">
        <v>214</v>
      </c>
      <c r="E698" s="7"/>
      <c r="F698" s="7">
        <v>36202</v>
      </c>
      <c r="G698" s="7">
        <v>2.8944578612646099</v>
      </c>
      <c r="H698" s="7">
        <f t="shared" si="10"/>
        <v>37249.851634935018</v>
      </c>
    </row>
    <row r="699" spans="1:8" ht="25" customHeight="1">
      <c r="A699" s="1"/>
      <c r="B699" s="1">
        <v>232</v>
      </c>
      <c r="C699" s="6">
        <v>45658</v>
      </c>
      <c r="D699" s="1" t="s">
        <v>214</v>
      </c>
      <c r="E699" s="7"/>
      <c r="F699" s="7">
        <v>36213</v>
      </c>
      <c r="G699" s="7">
        <v>2.3333601668064237</v>
      </c>
      <c r="H699" s="7">
        <f t="shared" si="10"/>
        <v>37057.979717205613</v>
      </c>
    </row>
    <row r="700" spans="1:8" ht="25" customHeight="1">
      <c r="A700" s="1"/>
      <c r="B700" s="1">
        <v>232</v>
      </c>
      <c r="C700" s="6">
        <v>45689</v>
      </c>
      <c r="D700" s="1" t="s">
        <v>214</v>
      </c>
      <c r="E700" s="7"/>
      <c r="F700" s="7">
        <v>36142</v>
      </c>
      <c r="G700" s="7">
        <v>2.3333601668064237</v>
      </c>
      <c r="H700" s="7">
        <f t="shared" si="10"/>
        <v>36985.323031487183</v>
      </c>
    </row>
    <row r="701" spans="1:8" ht="25" customHeight="1">
      <c r="A701" s="1"/>
      <c r="B701" s="1">
        <v>232</v>
      </c>
      <c r="C701" s="6">
        <v>45717</v>
      </c>
      <c r="D701" s="1" t="s">
        <v>214</v>
      </c>
      <c r="E701" s="7"/>
      <c r="F701" s="7">
        <v>36202</v>
      </c>
      <c r="G701" s="7">
        <v>2.3333601668064237</v>
      </c>
      <c r="H701" s="7">
        <f t="shared" si="10"/>
        <v>37046.723047587264</v>
      </c>
    </row>
    <row r="702" spans="1:8" ht="25" customHeight="1">
      <c r="A702" s="1"/>
      <c r="B702" s="1">
        <v>233</v>
      </c>
      <c r="C702" s="6">
        <v>45658</v>
      </c>
      <c r="D702" s="1" t="s">
        <v>214</v>
      </c>
      <c r="E702" s="7"/>
      <c r="F702" s="7">
        <v>36213</v>
      </c>
      <c r="G702" s="7">
        <v>2.3333601668064237</v>
      </c>
      <c r="H702" s="7">
        <f t="shared" si="10"/>
        <v>37057.979717205613</v>
      </c>
    </row>
    <row r="703" spans="1:8" ht="25" customHeight="1">
      <c r="A703" s="1"/>
      <c r="B703" s="1">
        <v>233</v>
      </c>
      <c r="C703" s="6">
        <v>45689</v>
      </c>
      <c r="D703" s="1" t="s">
        <v>214</v>
      </c>
      <c r="E703" s="7"/>
      <c r="F703" s="7">
        <v>36142</v>
      </c>
      <c r="G703" s="7">
        <v>2.3333601668064237</v>
      </c>
      <c r="H703" s="7">
        <f t="shared" si="10"/>
        <v>36985.323031487183</v>
      </c>
    </row>
    <row r="704" spans="1:8" ht="25" customHeight="1">
      <c r="A704" s="1"/>
      <c r="B704" s="1">
        <v>233</v>
      </c>
      <c r="C704" s="6">
        <v>45717</v>
      </c>
      <c r="D704" s="1" t="s">
        <v>214</v>
      </c>
      <c r="E704" s="7"/>
      <c r="F704" s="7">
        <v>36202</v>
      </c>
      <c r="G704" s="7">
        <v>2.3333601668064237</v>
      </c>
      <c r="H704" s="7">
        <f t="shared" si="10"/>
        <v>37046.723047587264</v>
      </c>
    </row>
    <row r="705" spans="1:8" ht="25" customHeight="1">
      <c r="A705" s="1"/>
      <c r="B705" s="1">
        <v>234</v>
      </c>
      <c r="C705" s="6">
        <v>45658</v>
      </c>
      <c r="D705" s="1" t="s">
        <v>215</v>
      </c>
      <c r="E705" s="7">
        <v>38122</v>
      </c>
      <c r="F705" s="7">
        <v>36358</v>
      </c>
      <c r="G705" s="7">
        <v>3.780936163916119</v>
      </c>
      <c r="H705" s="7">
        <f t="shared" si="10"/>
        <v>38122</v>
      </c>
    </row>
    <row r="706" spans="1:8" ht="25" customHeight="1">
      <c r="A706" s="1"/>
      <c r="B706" s="1">
        <v>234</v>
      </c>
      <c r="C706" s="6">
        <v>45689</v>
      </c>
      <c r="D706" s="1" t="s">
        <v>214</v>
      </c>
      <c r="E706" s="7"/>
      <c r="F706" s="7">
        <v>36142</v>
      </c>
      <c r="G706" s="7">
        <v>3.780936163916119</v>
      </c>
      <c r="H706" s="7">
        <f t="shared" si="10"/>
        <v>37508.505948362566</v>
      </c>
    </row>
    <row r="707" spans="1:8" ht="25" customHeight="1">
      <c r="A707" s="1"/>
      <c r="B707" s="1">
        <v>234</v>
      </c>
      <c r="C707" s="6">
        <v>45717</v>
      </c>
      <c r="D707" s="1" t="s">
        <v>214</v>
      </c>
      <c r="E707" s="7"/>
      <c r="F707" s="7">
        <v>36202</v>
      </c>
      <c r="G707" s="7">
        <v>3.780936163916119</v>
      </c>
      <c r="H707" s="7">
        <f t="shared" si="10"/>
        <v>37570.774510060917</v>
      </c>
    </row>
    <row r="708" spans="1:8" ht="25" customHeight="1">
      <c r="A708" s="1"/>
      <c r="B708" s="1">
        <v>235</v>
      </c>
      <c r="C708" s="6">
        <v>45658</v>
      </c>
      <c r="D708" s="1" t="s">
        <v>215</v>
      </c>
      <c r="E708" s="7">
        <v>37963</v>
      </c>
      <c r="F708" s="7">
        <v>36358</v>
      </c>
      <c r="G708" s="7">
        <v>5.267727303523273</v>
      </c>
      <c r="H708" s="7">
        <f t="shared" si="10"/>
        <v>37963</v>
      </c>
    </row>
    <row r="709" spans="1:8" ht="25" customHeight="1">
      <c r="A709" s="1"/>
      <c r="B709" s="1">
        <v>235</v>
      </c>
      <c r="C709" s="6">
        <v>45689</v>
      </c>
      <c r="D709" s="1" t="s">
        <v>215</v>
      </c>
      <c r="E709" s="7">
        <v>38627</v>
      </c>
      <c r="F709" s="7">
        <v>36218</v>
      </c>
      <c r="G709" s="7">
        <v>5.267727303523273</v>
      </c>
      <c r="H709" s="7">
        <f t="shared" si="10"/>
        <v>38627</v>
      </c>
    </row>
    <row r="710" spans="1:8" ht="25" customHeight="1">
      <c r="A710" s="1"/>
      <c r="B710" s="1">
        <v>235</v>
      </c>
      <c r="C710" s="6">
        <v>45717</v>
      </c>
      <c r="D710" s="1" t="s">
        <v>214</v>
      </c>
      <c r="E710" s="7"/>
      <c r="F710" s="7">
        <v>36202</v>
      </c>
      <c r="G710" s="7">
        <v>5.267727303523273</v>
      </c>
      <c r="H710" s="7">
        <f t="shared" ref="H710:H773" si="11">IF(D710="Yes",E710,F710*(1+G710/100))</f>
        <v>38109.022638421498</v>
      </c>
    </row>
    <row r="711" spans="1:8" ht="25" customHeight="1">
      <c r="A711" s="1"/>
      <c r="B711" s="1">
        <v>236</v>
      </c>
      <c r="C711" s="6">
        <v>45658</v>
      </c>
      <c r="D711" s="1" t="s">
        <v>215</v>
      </c>
      <c r="E711" s="7">
        <v>37894</v>
      </c>
      <c r="F711" s="7">
        <v>36358</v>
      </c>
      <c r="G711" s="7">
        <v>6.0208310391030615</v>
      </c>
      <c r="H711" s="7">
        <f t="shared" si="11"/>
        <v>37894</v>
      </c>
    </row>
    <row r="712" spans="1:8" ht="25" customHeight="1">
      <c r="A712" s="1"/>
      <c r="B712" s="1">
        <v>236</v>
      </c>
      <c r="C712" s="6">
        <v>45689</v>
      </c>
      <c r="D712" s="1" t="s">
        <v>215</v>
      </c>
      <c r="E712" s="7">
        <v>38667</v>
      </c>
      <c r="F712" s="7">
        <v>36256</v>
      </c>
      <c r="G712" s="7">
        <v>6.0208310391030615</v>
      </c>
      <c r="H712" s="7">
        <f t="shared" si="11"/>
        <v>38667</v>
      </c>
    </row>
    <row r="713" spans="1:8" ht="25" customHeight="1">
      <c r="A713" s="1"/>
      <c r="B713" s="1">
        <v>236</v>
      </c>
      <c r="C713" s="6">
        <v>45717</v>
      </c>
      <c r="D713" s="1" t="s">
        <v>215</v>
      </c>
      <c r="E713" s="7">
        <v>38921</v>
      </c>
      <c r="F713" s="7">
        <v>36311</v>
      </c>
      <c r="G713" s="7">
        <v>6.0208310391030615</v>
      </c>
      <c r="H713" s="7">
        <f t="shared" si="11"/>
        <v>38921</v>
      </c>
    </row>
    <row r="714" spans="1:8" ht="25" customHeight="1">
      <c r="A714" s="1"/>
      <c r="B714" s="1">
        <v>237</v>
      </c>
      <c r="C714" s="6">
        <v>45658</v>
      </c>
      <c r="D714" s="1" t="s">
        <v>215</v>
      </c>
      <c r="E714" s="7">
        <v>37894</v>
      </c>
      <c r="F714" s="7">
        <v>36358</v>
      </c>
      <c r="G714" s="7">
        <v>6.0208310391030615</v>
      </c>
      <c r="H714" s="7">
        <f t="shared" si="11"/>
        <v>37894</v>
      </c>
    </row>
    <row r="715" spans="1:8" ht="25" customHeight="1">
      <c r="A715" s="1"/>
      <c r="B715" s="1">
        <v>237</v>
      </c>
      <c r="C715" s="6">
        <v>45689</v>
      </c>
      <c r="D715" s="1" t="s">
        <v>215</v>
      </c>
      <c r="E715" s="7">
        <v>38667</v>
      </c>
      <c r="F715" s="7">
        <v>36256</v>
      </c>
      <c r="G715" s="7">
        <v>6.0208310391030615</v>
      </c>
      <c r="H715" s="7">
        <f t="shared" si="11"/>
        <v>38667</v>
      </c>
    </row>
    <row r="716" spans="1:8" ht="25" customHeight="1">
      <c r="A716" s="1"/>
      <c r="B716" s="1">
        <v>237</v>
      </c>
      <c r="C716" s="6">
        <v>45717</v>
      </c>
      <c r="D716" s="1" t="s">
        <v>215</v>
      </c>
      <c r="E716" s="7">
        <v>38921</v>
      </c>
      <c r="F716" s="7">
        <v>36311</v>
      </c>
      <c r="G716" s="7">
        <v>6.0208310391030615</v>
      </c>
      <c r="H716" s="7">
        <f t="shared" si="11"/>
        <v>38921</v>
      </c>
    </row>
    <row r="717" spans="1:8" ht="25" customHeight="1">
      <c r="A717" s="1"/>
      <c r="B717" s="1">
        <v>238</v>
      </c>
      <c r="C717" s="6">
        <v>45748</v>
      </c>
      <c r="D717" s="1" t="s">
        <v>214</v>
      </c>
      <c r="E717" s="7"/>
      <c r="F717" s="7">
        <v>3377.1</v>
      </c>
      <c r="G717" s="7">
        <v>2.4263020900480674</v>
      </c>
      <c r="H717" s="7">
        <f t="shared" si="11"/>
        <v>3459.0386478830128</v>
      </c>
    </row>
    <row r="718" spans="1:8" ht="25" customHeight="1">
      <c r="A718" s="1"/>
      <c r="B718" s="1">
        <v>238</v>
      </c>
      <c r="C718" s="6">
        <v>45778</v>
      </c>
      <c r="D718" s="1" t="s">
        <v>214</v>
      </c>
      <c r="E718" s="7"/>
      <c r="F718" s="7">
        <v>3390.9</v>
      </c>
      <c r="G718" s="7">
        <v>2.4263020900480674</v>
      </c>
      <c r="H718" s="7">
        <f t="shared" si="11"/>
        <v>3473.1734775714399</v>
      </c>
    </row>
    <row r="719" spans="1:8" ht="25" customHeight="1">
      <c r="A719" s="1"/>
      <c r="B719" s="1">
        <v>238</v>
      </c>
      <c r="C719" s="6">
        <v>45809</v>
      </c>
      <c r="D719" s="1" t="s">
        <v>214</v>
      </c>
      <c r="E719" s="7"/>
      <c r="F719" s="7">
        <v>3397.7</v>
      </c>
      <c r="G719" s="7">
        <v>2.4263020900480674</v>
      </c>
      <c r="H719" s="7">
        <f t="shared" si="11"/>
        <v>3480.1384661135626</v>
      </c>
    </row>
    <row r="720" spans="1:8" ht="25" customHeight="1">
      <c r="A720" s="1"/>
      <c r="B720" s="1">
        <v>239</v>
      </c>
      <c r="C720" s="6">
        <v>45748</v>
      </c>
      <c r="D720" s="1" t="s">
        <v>214</v>
      </c>
      <c r="E720" s="7"/>
      <c r="F720" s="7">
        <v>3377.1</v>
      </c>
      <c r="G720" s="7">
        <v>2.4263020900480674</v>
      </c>
      <c r="H720" s="7">
        <f t="shared" si="11"/>
        <v>3459.0386478830128</v>
      </c>
    </row>
    <row r="721" spans="1:8" ht="25" customHeight="1">
      <c r="A721" s="1"/>
      <c r="B721" s="1">
        <v>239</v>
      </c>
      <c r="C721" s="6">
        <v>45778</v>
      </c>
      <c r="D721" s="1" t="s">
        <v>214</v>
      </c>
      <c r="E721" s="7"/>
      <c r="F721" s="7">
        <v>3390.9</v>
      </c>
      <c r="G721" s="7">
        <v>2.4263020900480674</v>
      </c>
      <c r="H721" s="7">
        <f t="shared" si="11"/>
        <v>3473.1734775714399</v>
      </c>
    </row>
    <row r="722" spans="1:8" ht="25" customHeight="1">
      <c r="A722" s="1"/>
      <c r="B722" s="1">
        <v>239</v>
      </c>
      <c r="C722" s="6">
        <v>45809</v>
      </c>
      <c r="D722" s="1" t="s">
        <v>214</v>
      </c>
      <c r="E722" s="7"/>
      <c r="F722" s="7">
        <v>3397.7</v>
      </c>
      <c r="G722" s="7">
        <v>2.4263020900480674</v>
      </c>
      <c r="H722" s="7">
        <f t="shared" si="11"/>
        <v>3480.1384661135626</v>
      </c>
    </row>
    <row r="723" spans="1:8" ht="25" customHeight="1">
      <c r="A723" s="1"/>
      <c r="B723" s="1">
        <v>240</v>
      </c>
      <c r="C723" s="6">
        <v>45748</v>
      </c>
      <c r="D723" s="1" t="s">
        <v>214</v>
      </c>
      <c r="E723" s="7"/>
      <c r="F723" s="7">
        <v>3377.1</v>
      </c>
      <c r="G723" s="7">
        <v>3.0141422774432032</v>
      </c>
      <c r="H723" s="7">
        <f t="shared" si="11"/>
        <v>3478.8905988515344</v>
      </c>
    </row>
    <row r="724" spans="1:8" ht="25" customHeight="1">
      <c r="A724" s="1"/>
      <c r="B724" s="1">
        <v>240</v>
      </c>
      <c r="C724" s="6">
        <v>45778</v>
      </c>
      <c r="D724" s="1" t="s">
        <v>214</v>
      </c>
      <c r="E724" s="7"/>
      <c r="F724" s="7">
        <v>3390.9</v>
      </c>
      <c r="G724" s="7">
        <v>3.0141422774432032</v>
      </c>
      <c r="H724" s="7">
        <f t="shared" si="11"/>
        <v>3493.106550485822</v>
      </c>
    </row>
    <row r="725" spans="1:8" ht="25" customHeight="1">
      <c r="A725" s="1"/>
      <c r="B725" s="1">
        <v>240</v>
      </c>
      <c r="C725" s="6">
        <v>45809</v>
      </c>
      <c r="D725" s="1" t="s">
        <v>214</v>
      </c>
      <c r="E725" s="7"/>
      <c r="F725" s="7">
        <v>3397.7</v>
      </c>
      <c r="G725" s="7">
        <v>3.0141422774432032</v>
      </c>
      <c r="H725" s="7">
        <f t="shared" si="11"/>
        <v>3500.1115121606877</v>
      </c>
    </row>
    <row r="726" spans="1:8" ht="25" customHeight="1">
      <c r="A726" s="1"/>
      <c r="B726" s="1">
        <v>241</v>
      </c>
      <c r="C726" s="6">
        <v>45748</v>
      </c>
      <c r="D726" s="1" t="s">
        <v>215</v>
      </c>
      <c r="E726" s="7">
        <v>3486</v>
      </c>
      <c r="F726" s="7">
        <v>3377.1</v>
      </c>
      <c r="G726" s="7">
        <v>3.1340770968899609</v>
      </c>
      <c r="H726" s="7">
        <f t="shared" si="11"/>
        <v>3486</v>
      </c>
    </row>
    <row r="727" spans="1:8" ht="25" customHeight="1">
      <c r="A727" s="1"/>
      <c r="B727" s="1">
        <v>241</v>
      </c>
      <c r="C727" s="6">
        <v>45778</v>
      </c>
      <c r="D727" s="1" t="s">
        <v>214</v>
      </c>
      <c r="E727" s="7"/>
      <c r="F727" s="7">
        <v>3390.9</v>
      </c>
      <c r="G727" s="7">
        <v>3.1340770968899609</v>
      </c>
      <c r="H727" s="7">
        <f t="shared" si="11"/>
        <v>3497.1734202784414</v>
      </c>
    </row>
    <row r="728" spans="1:8" ht="25" customHeight="1">
      <c r="A728" s="1"/>
      <c r="B728" s="1">
        <v>241</v>
      </c>
      <c r="C728" s="6">
        <v>45809</v>
      </c>
      <c r="D728" s="1" t="s">
        <v>214</v>
      </c>
      <c r="E728" s="7"/>
      <c r="F728" s="7">
        <v>3397.7</v>
      </c>
      <c r="G728" s="7">
        <v>3.1340770968899609</v>
      </c>
      <c r="H728" s="7">
        <f t="shared" si="11"/>
        <v>3504.1865375210295</v>
      </c>
    </row>
    <row r="729" spans="1:8" ht="25" customHeight="1">
      <c r="A729" s="1"/>
      <c r="B729" s="1">
        <v>242</v>
      </c>
      <c r="C729" s="6">
        <v>45748</v>
      </c>
      <c r="D729" s="1" t="s">
        <v>215</v>
      </c>
      <c r="E729" s="7">
        <v>3486.2</v>
      </c>
      <c r="F729" s="7">
        <v>3377.1</v>
      </c>
      <c r="G729" s="7">
        <v>2.8115539262481226</v>
      </c>
      <c r="H729" s="7">
        <f t="shared" si="11"/>
        <v>3486.2</v>
      </c>
    </row>
    <row r="730" spans="1:8" ht="25" customHeight="1">
      <c r="A730" s="1"/>
      <c r="B730" s="1">
        <v>242</v>
      </c>
      <c r="C730" s="6">
        <v>45778</v>
      </c>
      <c r="D730" s="1" t="s">
        <v>215</v>
      </c>
      <c r="E730" s="7">
        <v>3476.4</v>
      </c>
      <c r="F730" s="7">
        <v>3390.9</v>
      </c>
      <c r="G730" s="7">
        <v>2.8115539262481226</v>
      </c>
      <c r="H730" s="7">
        <f t="shared" si="11"/>
        <v>3476.4</v>
      </c>
    </row>
    <row r="731" spans="1:8" ht="25" customHeight="1">
      <c r="A731" s="1"/>
      <c r="B731" s="1">
        <v>242</v>
      </c>
      <c r="C731" s="6">
        <v>45809</v>
      </c>
      <c r="D731" s="1" t="s">
        <v>214</v>
      </c>
      <c r="E731" s="7"/>
      <c r="F731" s="7">
        <v>3397.7</v>
      </c>
      <c r="G731" s="7">
        <v>2.8115539262481226</v>
      </c>
      <c r="H731" s="7">
        <f t="shared" si="11"/>
        <v>3493.2281677521323</v>
      </c>
    </row>
    <row r="732" spans="1:8" ht="25" customHeight="1">
      <c r="A732" s="1"/>
      <c r="B732" s="1">
        <v>243</v>
      </c>
      <c r="C732" s="6">
        <v>45748</v>
      </c>
      <c r="D732" s="1" t="s">
        <v>215</v>
      </c>
      <c r="E732" s="7">
        <v>3486.2</v>
      </c>
      <c r="F732" s="7">
        <v>3377.1</v>
      </c>
      <c r="G732" s="7">
        <v>2.8115539262481226</v>
      </c>
      <c r="H732" s="7">
        <f t="shared" si="11"/>
        <v>3486.2</v>
      </c>
    </row>
    <row r="733" spans="1:8" ht="25" customHeight="1">
      <c r="A733" s="1"/>
      <c r="B733" s="1">
        <v>243</v>
      </c>
      <c r="C733" s="6">
        <v>45778</v>
      </c>
      <c r="D733" s="1" t="s">
        <v>215</v>
      </c>
      <c r="E733" s="7">
        <v>3476.4</v>
      </c>
      <c r="F733" s="7">
        <v>3390.9</v>
      </c>
      <c r="G733" s="7">
        <v>2.8115539262481226</v>
      </c>
      <c r="H733" s="7">
        <f t="shared" si="11"/>
        <v>3476.4</v>
      </c>
    </row>
    <row r="734" spans="1:8" ht="25" customHeight="1">
      <c r="A734" s="1"/>
      <c r="B734" s="1">
        <v>243</v>
      </c>
      <c r="C734" s="6">
        <v>45809</v>
      </c>
      <c r="D734" s="1" t="s">
        <v>214</v>
      </c>
      <c r="E734" s="7"/>
      <c r="F734" s="7">
        <v>3397.7</v>
      </c>
      <c r="G734" s="7">
        <v>2.8115539262481226</v>
      </c>
      <c r="H734" s="7">
        <f t="shared" si="11"/>
        <v>3493.2281677521323</v>
      </c>
    </row>
    <row r="735" spans="1:8" ht="25" customHeight="1">
      <c r="A735" s="1"/>
      <c r="B735" s="1">
        <v>244</v>
      </c>
      <c r="C735" s="6">
        <v>45748</v>
      </c>
      <c r="D735" s="1" t="s">
        <v>214</v>
      </c>
      <c r="E735" s="7"/>
      <c r="F735" s="7">
        <v>3377.1</v>
      </c>
      <c r="G735" s="7">
        <v>2.4263020900480674</v>
      </c>
      <c r="H735" s="7">
        <f t="shared" si="11"/>
        <v>3459.0386478830128</v>
      </c>
    </row>
    <row r="736" spans="1:8" ht="25" customHeight="1">
      <c r="A736" s="1"/>
      <c r="B736" s="1">
        <v>244</v>
      </c>
      <c r="C736" s="6">
        <v>45778</v>
      </c>
      <c r="D736" s="1" t="s">
        <v>214</v>
      </c>
      <c r="E736" s="7"/>
      <c r="F736" s="7">
        <v>3390.9</v>
      </c>
      <c r="G736" s="7">
        <v>2.4263020900480674</v>
      </c>
      <c r="H736" s="7">
        <f t="shared" si="11"/>
        <v>3473.1734775714399</v>
      </c>
    </row>
    <row r="737" spans="1:8" ht="25" customHeight="1">
      <c r="A737" s="1"/>
      <c r="B737" s="1">
        <v>244</v>
      </c>
      <c r="C737" s="6">
        <v>45809</v>
      </c>
      <c r="D737" s="1" t="s">
        <v>214</v>
      </c>
      <c r="E737" s="7"/>
      <c r="F737" s="7">
        <v>3397.7</v>
      </c>
      <c r="G737" s="7">
        <v>2.4263020900480674</v>
      </c>
      <c r="H737" s="7">
        <f t="shared" si="11"/>
        <v>3480.1384661135626</v>
      </c>
    </row>
    <row r="738" spans="1:8" ht="25" customHeight="1">
      <c r="A738" s="1"/>
      <c r="B738" s="1">
        <v>245</v>
      </c>
      <c r="C738" s="6">
        <v>45748</v>
      </c>
      <c r="D738" s="1" t="s">
        <v>214</v>
      </c>
      <c r="E738" s="7"/>
      <c r="F738" s="7">
        <v>3377.1</v>
      </c>
      <c r="G738" s="7">
        <v>2.4263020900480674</v>
      </c>
      <c r="H738" s="7">
        <f t="shared" si="11"/>
        <v>3459.0386478830128</v>
      </c>
    </row>
    <row r="739" spans="1:8" ht="25" customHeight="1">
      <c r="A739" s="1"/>
      <c r="B739" s="1">
        <v>245</v>
      </c>
      <c r="C739" s="6">
        <v>45778</v>
      </c>
      <c r="D739" s="1" t="s">
        <v>214</v>
      </c>
      <c r="E739" s="7"/>
      <c r="F739" s="7">
        <v>3390.9</v>
      </c>
      <c r="G739" s="7">
        <v>2.4263020900480674</v>
      </c>
      <c r="H739" s="7">
        <f t="shared" si="11"/>
        <v>3473.1734775714399</v>
      </c>
    </row>
    <row r="740" spans="1:8" ht="25" customHeight="1">
      <c r="A740" s="1"/>
      <c r="B740" s="1">
        <v>245</v>
      </c>
      <c r="C740" s="6">
        <v>45809</v>
      </c>
      <c r="D740" s="1" t="s">
        <v>214</v>
      </c>
      <c r="E740" s="7"/>
      <c r="F740" s="7">
        <v>3397.7</v>
      </c>
      <c r="G740" s="7">
        <v>2.4263020900480674</v>
      </c>
      <c r="H740" s="7">
        <f t="shared" si="11"/>
        <v>3480.1384661135626</v>
      </c>
    </row>
    <row r="741" spans="1:8" ht="25" customHeight="1">
      <c r="A741" s="1"/>
      <c r="B741" s="1">
        <v>246</v>
      </c>
      <c r="C741" s="6">
        <v>45748</v>
      </c>
      <c r="D741" s="1" t="s">
        <v>214</v>
      </c>
      <c r="E741" s="7"/>
      <c r="F741" s="7">
        <v>3377.1</v>
      </c>
      <c r="G741" s="7">
        <v>3.0141422774432032</v>
      </c>
      <c r="H741" s="7">
        <f t="shared" si="11"/>
        <v>3478.8905988515344</v>
      </c>
    </row>
    <row r="742" spans="1:8" ht="25" customHeight="1">
      <c r="A742" s="1"/>
      <c r="B742" s="1">
        <v>246</v>
      </c>
      <c r="C742" s="6">
        <v>45778</v>
      </c>
      <c r="D742" s="1" t="s">
        <v>214</v>
      </c>
      <c r="E742" s="7"/>
      <c r="F742" s="7">
        <v>3390.9</v>
      </c>
      <c r="G742" s="7">
        <v>3.0141422774432032</v>
      </c>
      <c r="H742" s="7">
        <f t="shared" si="11"/>
        <v>3493.106550485822</v>
      </c>
    </row>
    <row r="743" spans="1:8" ht="25" customHeight="1">
      <c r="A743" s="1"/>
      <c r="B743" s="1">
        <v>246</v>
      </c>
      <c r="C743" s="6">
        <v>45809</v>
      </c>
      <c r="D743" s="1" t="s">
        <v>214</v>
      </c>
      <c r="E743" s="7"/>
      <c r="F743" s="7">
        <v>3397.7</v>
      </c>
      <c r="G743" s="7">
        <v>3.0141422774432032</v>
      </c>
      <c r="H743" s="7">
        <f t="shared" si="11"/>
        <v>3500.1115121606877</v>
      </c>
    </row>
    <row r="744" spans="1:8" ht="25" customHeight="1">
      <c r="A744" s="1"/>
      <c r="B744" s="1">
        <v>247</v>
      </c>
      <c r="C744" s="6">
        <v>45748</v>
      </c>
      <c r="D744" s="1" t="s">
        <v>215</v>
      </c>
      <c r="E744" s="7">
        <v>3486</v>
      </c>
      <c r="F744" s="7">
        <v>3377.1</v>
      </c>
      <c r="G744" s="7">
        <v>3.1340770968899609</v>
      </c>
      <c r="H744" s="7">
        <f t="shared" si="11"/>
        <v>3486</v>
      </c>
    </row>
    <row r="745" spans="1:8" ht="25" customHeight="1">
      <c r="A745" s="1"/>
      <c r="B745" s="1">
        <v>247</v>
      </c>
      <c r="C745" s="6">
        <v>45778</v>
      </c>
      <c r="D745" s="1" t="s">
        <v>214</v>
      </c>
      <c r="E745" s="7"/>
      <c r="F745" s="7">
        <v>3390.9</v>
      </c>
      <c r="G745" s="7">
        <v>3.1340770968899609</v>
      </c>
      <c r="H745" s="7">
        <f t="shared" si="11"/>
        <v>3497.1734202784414</v>
      </c>
    </row>
    <row r="746" spans="1:8" ht="25" customHeight="1">
      <c r="A746" s="1"/>
      <c r="B746" s="1">
        <v>247</v>
      </c>
      <c r="C746" s="6">
        <v>45809</v>
      </c>
      <c r="D746" s="1" t="s">
        <v>214</v>
      </c>
      <c r="E746" s="7"/>
      <c r="F746" s="7">
        <v>3397.7</v>
      </c>
      <c r="G746" s="7">
        <v>3.1340770968899609</v>
      </c>
      <c r="H746" s="7">
        <f t="shared" si="11"/>
        <v>3504.1865375210295</v>
      </c>
    </row>
    <row r="747" spans="1:8" ht="25" customHeight="1">
      <c r="A747" s="1"/>
      <c r="B747" s="1">
        <v>248</v>
      </c>
      <c r="C747" s="6">
        <v>45748</v>
      </c>
      <c r="D747" s="1" t="s">
        <v>215</v>
      </c>
      <c r="E747" s="7">
        <v>3486.2</v>
      </c>
      <c r="F747" s="7">
        <v>3377.1</v>
      </c>
      <c r="G747" s="7">
        <v>2.8115539262481226</v>
      </c>
      <c r="H747" s="7">
        <f t="shared" si="11"/>
        <v>3486.2</v>
      </c>
    </row>
    <row r="748" spans="1:8" ht="25" customHeight="1">
      <c r="A748" s="1"/>
      <c r="B748" s="1">
        <v>248</v>
      </c>
      <c r="C748" s="6">
        <v>45778</v>
      </c>
      <c r="D748" s="1" t="s">
        <v>215</v>
      </c>
      <c r="E748" s="7">
        <v>3476.4</v>
      </c>
      <c r="F748" s="7">
        <v>3390.9</v>
      </c>
      <c r="G748" s="7">
        <v>2.8115539262481226</v>
      </c>
      <c r="H748" s="7">
        <f t="shared" si="11"/>
        <v>3476.4</v>
      </c>
    </row>
    <row r="749" spans="1:8" ht="25" customHeight="1">
      <c r="A749" s="1"/>
      <c r="B749" s="1">
        <v>248</v>
      </c>
      <c r="C749" s="6">
        <v>45809</v>
      </c>
      <c r="D749" s="1" t="s">
        <v>214</v>
      </c>
      <c r="E749" s="7"/>
      <c r="F749" s="7">
        <v>3397.7</v>
      </c>
      <c r="G749" s="7">
        <v>2.8115539262481226</v>
      </c>
      <c r="H749" s="7">
        <f t="shared" si="11"/>
        <v>3493.2281677521323</v>
      </c>
    </row>
    <row r="750" spans="1:8" ht="25" customHeight="1">
      <c r="A750" s="1"/>
      <c r="B750" s="1">
        <v>249</v>
      </c>
      <c r="C750" s="6">
        <v>45748</v>
      </c>
      <c r="D750" s="1" t="s">
        <v>215</v>
      </c>
      <c r="E750" s="7">
        <v>3486.2</v>
      </c>
      <c r="F750" s="7">
        <v>3377.1</v>
      </c>
      <c r="G750" s="7">
        <v>2.8115539262481226</v>
      </c>
      <c r="H750" s="7">
        <f t="shared" si="11"/>
        <v>3486.2</v>
      </c>
    </row>
    <row r="751" spans="1:8" ht="25" customHeight="1">
      <c r="A751" s="1"/>
      <c r="B751" s="1">
        <v>249</v>
      </c>
      <c r="C751" s="6">
        <v>45778</v>
      </c>
      <c r="D751" s="1" t="s">
        <v>215</v>
      </c>
      <c r="E751" s="7">
        <v>3476.4</v>
      </c>
      <c r="F751" s="7">
        <v>3390.9</v>
      </c>
      <c r="G751" s="7">
        <v>2.8115539262481226</v>
      </c>
      <c r="H751" s="7">
        <f t="shared" si="11"/>
        <v>3476.4</v>
      </c>
    </row>
    <row r="752" spans="1:8" ht="25" customHeight="1">
      <c r="A752" s="1"/>
      <c r="B752" s="1">
        <v>249</v>
      </c>
      <c r="C752" s="6">
        <v>45809</v>
      </c>
      <c r="D752" s="1" t="s">
        <v>214</v>
      </c>
      <c r="E752" s="7"/>
      <c r="F752" s="7">
        <v>3397.7</v>
      </c>
      <c r="G752" s="7">
        <v>2.8115539262481226</v>
      </c>
      <c r="H752" s="7">
        <f t="shared" si="11"/>
        <v>3493.2281677521323</v>
      </c>
    </row>
    <row r="753" spans="1:8" ht="25" customHeight="1">
      <c r="A753" s="1"/>
      <c r="B753" s="1">
        <v>250</v>
      </c>
      <c r="C753" s="6">
        <v>45748</v>
      </c>
      <c r="D753" s="1" t="s">
        <v>214</v>
      </c>
      <c r="E753" s="7"/>
      <c r="F753" s="7">
        <v>3377.1</v>
      </c>
      <c r="G753" s="7">
        <v>2.4263020900480674</v>
      </c>
      <c r="H753" s="7">
        <f t="shared" si="11"/>
        <v>3459.0386478830128</v>
      </c>
    </row>
    <row r="754" spans="1:8" ht="25" customHeight="1">
      <c r="A754" s="1"/>
      <c r="B754" s="1">
        <v>250</v>
      </c>
      <c r="C754" s="6">
        <v>45778</v>
      </c>
      <c r="D754" s="1" t="s">
        <v>214</v>
      </c>
      <c r="E754" s="7"/>
      <c r="F754" s="7">
        <v>3390.9</v>
      </c>
      <c r="G754" s="7">
        <v>2.4263020900480674</v>
      </c>
      <c r="H754" s="7">
        <f t="shared" si="11"/>
        <v>3473.1734775714399</v>
      </c>
    </row>
    <row r="755" spans="1:8" ht="25" customHeight="1">
      <c r="A755" s="1"/>
      <c r="B755" s="1">
        <v>250</v>
      </c>
      <c r="C755" s="6">
        <v>45809</v>
      </c>
      <c r="D755" s="1" t="s">
        <v>214</v>
      </c>
      <c r="E755" s="7"/>
      <c r="F755" s="7">
        <v>3397.7</v>
      </c>
      <c r="G755" s="7">
        <v>2.4263020900480674</v>
      </c>
      <c r="H755" s="7">
        <f t="shared" si="11"/>
        <v>3480.1384661135626</v>
      </c>
    </row>
    <row r="756" spans="1:8" ht="25" customHeight="1">
      <c r="A756" s="1"/>
      <c r="B756" s="1">
        <v>251</v>
      </c>
      <c r="C756" s="6">
        <v>45748</v>
      </c>
      <c r="D756" s="1" t="s">
        <v>214</v>
      </c>
      <c r="E756" s="7"/>
      <c r="F756" s="7">
        <v>3377.1</v>
      </c>
      <c r="G756" s="7">
        <v>2.4263020900480674</v>
      </c>
      <c r="H756" s="7">
        <f t="shared" si="11"/>
        <v>3459.0386478830128</v>
      </c>
    </row>
    <row r="757" spans="1:8" ht="25" customHeight="1">
      <c r="A757" s="1"/>
      <c r="B757" s="1">
        <v>251</v>
      </c>
      <c r="C757" s="6">
        <v>45778</v>
      </c>
      <c r="D757" s="1" t="s">
        <v>214</v>
      </c>
      <c r="E757" s="7"/>
      <c r="F757" s="7">
        <v>3390.9</v>
      </c>
      <c r="G757" s="7">
        <v>2.4263020900480674</v>
      </c>
      <c r="H757" s="7">
        <f t="shared" si="11"/>
        <v>3473.1734775714399</v>
      </c>
    </row>
    <row r="758" spans="1:8" ht="25" customHeight="1">
      <c r="A758" s="1"/>
      <c r="B758" s="1">
        <v>251</v>
      </c>
      <c r="C758" s="6">
        <v>45809</v>
      </c>
      <c r="D758" s="1" t="s">
        <v>214</v>
      </c>
      <c r="E758" s="7"/>
      <c r="F758" s="7">
        <v>3397.7</v>
      </c>
      <c r="G758" s="7">
        <v>2.4263020900480674</v>
      </c>
      <c r="H758" s="7">
        <f t="shared" si="11"/>
        <v>3480.1384661135626</v>
      </c>
    </row>
    <row r="759" spans="1:8" ht="25" customHeight="1">
      <c r="A759" s="1"/>
      <c r="B759" s="1">
        <v>252</v>
      </c>
      <c r="C759" s="6">
        <v>45748</v>
      </c>
      <c r="D759" s="1" t="s">
        <v>214</v>
      </c>
      <c r="E759" s="7"/>
      <c r="F759" s="7">
        <v>3377.1</v>
      </c>
      <c r="G759" s="7">
        <v>3.0141422774432032</v>
      </c>
      <c r="H759" s="7">
        <f t="shared" si="11"/>
        <v>3478.8905988515344</v>
      </c>
    </row>
    <row r="760" spans="1:8" ht="25" customHeight="1">
      <c r="A760" s="1"/>
      <c r="B760" s="1">
        <v>252</v>
      </c>
      <c r="C760" s="6">
        <v>45778</v>
      </c>
      <c r="D760" s="1" t="s">
        <v>214</v>
      </c>
      <c r="E760" s="7"/>
      <c r="F760" s="7">
        <v>3390.9</v>
      </c>
      <c r="G760" s="7">
        <v>3.0141422774432032</v>
      </c>
      <c r="H760" s="7">
        <f t="shared" si="11"/>
        <v>3493.106550485822</v>
      </c>
    </row>
    <row r="761" spans="1:8" ht="25" customHeight="1">
      <c r="A761" s="1"/>
      <c r="B761" s="1">
        <v>252</v>
      </c>
      <c r="C761" s="6">
        <v>45809</v>
      </c>
      <c r="D761" s="1" t="s">
        <v>214</v>
      </c>
      <c r="E761" s="7"/>
      <c r="F761" s="7">
        <v>3397.7</v>
      </c>
      <c r="G761" s="7">
        <v>3.0141422774432032</v>
      </c>
      <c r="H761" s="7">
        <f t="shared" si="11"/>
        <v>3500.1115121606877</v>
      </c>
    </row>
    <row r="762" spans="1:8" ht="25" customHeight="1">
      <c r="A762" s="1"/>
      <c r="B762" s="1">
        <v>253</v>
      </c>
      <c r="C762" s="6">
        <v>45748</v>
      </c>
      <c r="D762" s="1" t="s">
        <v>215</v>
      </c>
      <c r="E762" s="7">
        <v>3486</v>
      </c>
      <c r="F762" s="7">
        <v>3377.1</v>
      </c>
      <c r="G762" s="7">
        <v>3.1340770968899609</v>
      </c>
      <c r="H762" s="7">
        <f t="shared" si="11"/>
        <v>3486</v>
      </c>
    </row>
    <row r="763" spans="1:8" ht="25" customHeight="1">
      <c r="A763" s="1"/>
      <c r="B763" s="1">
        <v>253</v>
      </c>
      <c r="C763" s="6">
        <v>45778</v>
      </c>
      <c r="D763" s="1" t="s">
        <v>214</v>
      </c>
      <c r="E763" s="7"/>
      <c r="F763" s="7">
        <v>3390.9</v>
      </c>
      <c r="G763" s="7">
        <v>3.1340770968899609</v>
      </c>
      <c r="H763" s="7">
        <f t="shared" si="11"/>
        <v>3497.1734202784414</v>
      </c>
    </row>
    <row r="764" spans="1:8" ht="25" customHeight="1">
      <c r="A764" s="1"/>
      <c r="B764" s="1">
        <v>253</v>
      </c>
      <c r="C764" s="6">
        <v>45809</v>
      </c>
      <c r="D764" s="1" t="s">
        <v>214</v>
      </c>
      <c r="E764" s="7"/>
      <c r="F764" s="7">
        <v>3397.7</v>
      </c>
      <c r="G764" s="7">
        <v>3.1340770968899609</v>
      </c>
      <c r="H764" s="7">
        <f t="shared" si="11"/>
        <v>3504.1865375210295</v>
      </c>
    </row>
    <row r="765" spans="1:8" ht="25" customHeight="1">
      <c r="A765" s="1"/>
      <c r="B765" s="1">
        <v>254</v>
      </c>
      <c r="C765" s="6">
        <v>45748</v>
      </c>
      <c r="D765" s="1" t="s">
        <v>215</v>
      </c>
      <c r="E765" s="7">
        <v>3486.2</v>
      </c>
      <c r="F765" s="7">
        <v>3377.1</v>
      </c>
      <c r="G765" s="7">
        <v>2.8115539262481226</v>
      </c>
      <c r="H765" s="7">
        <f t="shared" si="11"/>
        <v>3486.2</v>
      </c>
    </row>
    <row r="766" spans="1:8" ht="25" customHeight="1">
      <c r="A766" s="1"/>
      <c r="B766" s="1">
        <v>254</v>
      </c>
      <c r="C766" s="6">
        <v>45778</v>
      </c>
      <c r="D766" s="1" t="s">
        <v>215</v>
      </c>
      <c r="E766" s="7">
        <v>3476.4</v>
      </c>
      <c r="F766" s="7">
        <v>3390.9</v>
      </c>
      <c r="G766" s="7">
        <v>2.8115539262481226</v>
      </c>
      <c r="H766" s="7">
        <f t="shared" si="11"/>
        <v>3476.4</v>
      </c>
    </row>
    <row r="767" spans="1:8" ht="25" customHeight="1">
      <c r="A767" s="1"/>
      <c r="B767" s="1">
        <v>254</v>
      </c>
      <c r="C767" s="6">
        <v>45809</v>
      </c>
      <c r="D767" s="1" t="s">
        <v>214</v>
      </c>
      <c r="E767" s="7"/>
      <c r="F767" s="7">
        <v>3397.7</v>
      </c>
      <c r="G767" s="7">
        <v>2.8115539262481226</v>
      </c>
      <c r="H767" s="7">
        <f t="shared" si="11"/>
        <v>3493.2281677521323</v>
      </c>
    </row>
    <row r="768" spans="1:8" ht="25" customHeight="1">
      <c r="A768" s="1"/>
      <c r="B768" s="1">
        <v>255</v>
      </c>
      <c r="C768" s="6">
        <v>45748</v>
      </c>
      <c r="D768" s="1" t="s">
        <v>215</v>
      </c>
      <c r="E768" s="7">
        <v>3486.2</v>
      </c>
      <c r="F768" s="7">
        <v>3377.1</v>
      </c>
      <c r="G768" s="7">
        <v>2.8115539262481226</v>
      </c>
      <c r="H768" s="7">
        <f t="shared" si="11"/>
        <v>3486.2</v>
      </c>
    </row>
    <row r="769" spans="1:8" ht="25" customHeight="1">
      <c r="A769" s="1"/>
      <c r="B769" s="1">
        <v>255</v>
      </c>
      <c r="C769" s="6">
        <v>45778</v>
      </c>
      <c r="D769" s="1" t="s">
        <v>215</v>
      </c>
      <c r="E769" s="7">
        <v>3476.4</v>
      </c>
      <c r="F769" s="7">
        <v>3390.9</v>
      </c>
      <c r="G769" s="7">
        <v>2.8115539262481226</v>
      </c>
      <c r="H769" s="7">
        <f t="shared" si="11"/>
        <v>3476.4</v>
      </c>
    </row>
    <row r="770" spans="1:8" ht="25" customHeight="1">
      <c r="A770" s="1"/>
      <c r="B770" s="1">
        <v>255</v>
      </c>
      <c r="C770" s="6">
        <v>45809</v>
      </c>
      <c r="D770" s="1" t="s">
        <v>214</v>
      </c>
      <c r="E770" s="7"/>
      <c r="F770" s="7">
        <v>3397.7</v>
      </c>
      <c r="G770" s="7">
        <v>2.8115539262481226</v>
      </c>
      <c r="H770" s="7">
        <f t="shared" si="11"/>
        <v>3493.2281677521323</v>
      </c>
    </row>
    <row r="771" spans="1:8" ht="25" customHeight="1">
      <c r="A771" s="1"/>
      <c r="B771" s="1">
        <v>256</v>
      </c>
      <c r="C771" s="6">
        <v>45748</v>
      </c>
      <c r="D771" s="1" t="s">
        <v>214</v>
      </c>
      <c r="E771" s="7"/>
      <c r="F771" s="7">
        <v>3377.1</v>
      </c>
      <c r="G771" s="7">
        <v>2.4263020900480674</v>
      </c>
      <c r="H771" s="7">
        <f t="shared" si="11"/>
        <v>3459.0386478830128</v>
      </c>
    </row>
    <row r="772" spans="1:8" ht="25" customHeight="1">
      <c r="A772" s="1"/>
      <c r="B772" s="1">
        <v>256</v>
      </c>
      <c r="C772" s="6">
        <v>45778</v>
      </c>
      <c r="D772" s="1" t="s">
        <v>214</v>
      </c>
      <c r="E772" s="7"/>
      <c r="F772" s="7">
        <v>3390.9</v>
      </c>
      <c r="G772" s="7">
        <v>2.4263020900480674</v>
      </c>
      <c r="H772" s="7">
        <f t="shared" si="11"/>
        <v>3473.1734775714399</v>
      </c>
    </row>
    <row r="773" spans="1:8" ht="25" customHeight="1">
      <c r="A773" s="1"/>
      <c r="B773" s="1">
        <v>256</v>
      </c>
      <c r="C773" s="6">
        <v>45809</v>
      </c>
      <c r="D773" s="1" t="s">
        <v>214</v>
      </c>
      <c r="E773" s="7"/>
      <c r="F773" s="7">
        <v>3397.7</v>
      </c>
      <c r="G773" s="7">
        <v>2.4263020900480674</v>
      </c>
      <c r="H773" s="7">
        <f t="shared" si="11"/>
        <v>3480.1384661135626</v>
      </c>
    </row>
    <row r="774" spans="1:8" ht="25" customHeight="1">
      <c r="A774" s="1"/>
      <c r="B774" s="1">
        <v>257</v>
      </c>
      <c r="C774" s="6">
        <v>45748</v>
      </c>
      <c r="D774" s="1" t="s">
        <v>214</v>
      </c>
      <c r="E774" s="7"/>
      <c r="F774" s="7">
        <v>3377.1</v>
      </c>
      <c r="G774" s="7">
        <v>2.4263020900480674</v>
      </c>
      <c r="H774" s="7">
        <f t="shared" ref="H774:H837" si="12">IF(D774="Yes",E774,F774*(1+G774/100))</f>
        <v>3459.0386478830128</v>
      </c>
    </row>
    <row r="775" spans="1:8" ht="25" customHeight="1">
      <c r="A775" s="1"/>
      <c r="B775" s="1">
        <v>257</v>
      </c>
      <c r="C775" s="6">
        <v>45778</v>
      </c>
      <c r="D775" s="1" t="s">
        <v>214</v>
      </c>
      <c r="E775" s="7"/>
      <c r="F775" s="7">
        <v>3390.9</v>
      </c>
      <c r="G775" s="7">
        <v>2.4263020900480674</v>
      </c>
      <c r="H775" s="7">
        <f t="shared" si="12"/>
        <v>3473.1734775714399</v>
      </c>
    </row>
    <row r="776" spans="1:8" ht="25" customHeight="1">
      <c r="A776" s="1"/>
      <c r="B776" s="1">
        <v>257</v>
      </c>
      <c r="C776" s="6">
        <v>45809</v>
      </c>
      <c r="D776" s="1" t="s">
        <v>214</v>
      </c>
      <c r="E776" s="7"/>
      <c r="F776" s="7">
        <v>3397.7</v>
      </c>
      <c r="G776" s="7">
        <v>2.4263020900480674</v>
      </c>
      <c r="H776" s="7">
        <f t="shared" si="12"/>
        <v>3480.1384661135626</v>
      </c>
    </row>
    <row r="777" spans="1:8" ht="25" customHeight="1">
      <c r="A777" s="1"/>
      <c r="B777" s="1">
        <v>258</v>
      </c>
      <c r="C777" s="6">
        <v>45748</v>
      </c>
      <c r="D777" s="1" t="s">
        <v>214</v>
      </c>
      <c r="E777" s="7"/>
      <c r="F777" s="7">
        <v>3377.1</v>
      </c>
      <c r="G777" s="7">
        <v>3.0141422774432032</v>
      </c>
      <c r="H777" s="7">
        <f t="shared" si="12"/>
        <v>3478.8905988515344</v>
      </c>
    </row>
    <row r="778" spans="1:8" ht="25" customHeight="1">
      <c r="A778" s="1"/>
      <c r="B778" s="1">
        <v>258</v>
      </c>
      <c r="C778" s="6">
        <v>45778</v>
      </c>
      <c r="D778" s="1" t="s">
        <v>214</v>
      </c>
      <c r="E778" s="7"/>
      <c r="F778" s="7">
        <v>3390.9</v>
      </c>
      <c r="G778" s="7">
        <v>3.0141422774432032</v>
      </c>
      <c r="H778" s="7">
        <f t="shared" si="12"/>
        <v>3493.106550485822</v>
      </c>
    </row>
    <row r="779" spans="1:8" ht="25" customHeight="1">
      <c r="A779" s="1"/>
      <c r="B779" s="1">
        <v>258</v>
      </c>
      <c r="C779" s="6">
        <v>45809</v>
      </c>
      <c r="D779" s="1" t="s">
        <v>214</v>
      </c>
      <c r="E779" s="7"/>
      <c r="F779" s="7">
        <v>3397.7</v>
      </c>
      <c r="G779" s="7">
        <v>3.0141422774432032</v>
      </c>
      <c r="H779" s="7">
        <f t="shared" si="12"/>
        <v>3500.1115121606877</v>
      </c>
    </row>
    <row r="780" spans="1:8" ht="25" customHeight="1">
      <c r="A780" s="1"/>
      <c r="B780" s="1">
        <v>259</v>
      </c>
      <c r="C780" s="6">
        <v>45748</v>
      </c>
      <c r="D780" s="1" t="s">
        <v>215</v>
      </c>
      <c r="E780" s="7">
        <v>3486</v>
      </c>
      <c r="F780" s="7">
        <v>3377.1</v>
      </c>
      <c r="G780" s="7">
        <v>3.1340770968899609</v>
      </c>
      <c r="H780" s="7">
        <f t="shared" si="12"/>
        <v>3486</v>
      </c>
    </row>
    <row r="781" spans="1:8" ht="25" customHeight="1">
      <c r="A781" s="1"/>
      <c r="B781" s="1">
        <v>259</v>
      </c>
      <c r="C781" s="6">
        <v>45778</v>
      </c>
      <c r="D781" s="1" t="s">
        <v>214</v>
      </c>
      <c r="E781" s="7"/>
      <c r="F781" s="7">
        <v>3390.9</v>
      </c>
      <c r="G781" s="7">
        <v>3.1340770968899609</v>
      </c>
      <c r="H781" s="7">
        <f t="shared" si="12"/>
        <v>3497.1734202784414</v>
      </c>
    </row>
    <row r="782" spans="1:8" ht="25" customHeight="1">
      <c r="A782" s="1"/>
      <c r="B782" s="1">
        <v>259</v>
      </c>
      <c r="C782" s="6">
        <v>45809</v>
      </c>
      <c r="D782" s="1" t="s">
        <v>214</v>
      </c>
      <c r="E782" s="7"/>
      <c r="F782" s="7">
        <v>3397.7</v>
      </c>
      <c r="G782" s="7">
        <v>3.1340770968899609</v>
      </c>
      <c r="H782" s="7">
        <f t="shared" si="12"/>
        <v>3504.1865375210295</v>
      </c>
    </row>
    <row r="783" spans="1:8" ht="25" customHeight="1">
      <c r="A783" s="1"/>
      <c r="B783" s="1">
        <v>260</v>
      </c>
      <c r="C783" s="6">
        <v>45748</v>
      </c>
      <c r="D783" s="1" t="s">
        <v>215</v>
      </c>
      <c r="E783" s="7">
        <v>3486.2</v>
      </c>
      <c r="F783" s="7">
        <v>3377.1</v>
      </c>
      <c r="G783" s="7">
        <v>2.8115539262481226</v>
      </c>
      <c r="H783" s="7">
        <f t="shared" si="12"/>
        <v>3486.2</v>
      </c>
    </row>
    <row r="784" spans="1:8" ht="25" customHeight="1">
      <c r="A784" s="1"/>
      <c r="B784" s="1">
        <v>260</v>
      </c>
      <c r="C784" s="6">
        <v>45778</v>
      </c>
      <c r="D784" s="1" t="s">
        <v>215</v>
      </c>
      <c r="E784" s="7">
        <v>3476.4</v>
      </c>
      <c r="F784" s="7">
        <v>3390.9</v>
      </c>
      <c r="G784" s="7">
        <v>2.8115539262481226</v>
      </c>
      <c r="H784" s="7">
        <f t="shared" si="12"/>
        <v>3476.4</v>
      </c>
    </row>
    <row r="785" spans="1:8" ht="25" customHeight="1">
      <c r="A785" s="1"/>
      <c r="B785" s="1">
        <v>260</v>
      </c>
      <c r="C785" s="6">
        <v>45809</v>
      </c>
      <c r="D785" s="1" t="s">
        <v>214</v>
      </c>
      <c r="E785" s="7"/>
      <c r="F785" s="7">
        <v>3397.7</v>
      </c>
      <c r="G785" s="7">
        <v>2.8115539262481226</v>
      </c>
      <c r="H785" s="7">
        <f t="shared" si="12"/>
        <v>3493.2281677521323</v>
      </c>
    </row>
    <row r="786" spans="1:8" ht="25" customHeight="1">
      <c r="A786" s="1"/>
      <c r="B786" s="1">
        <v>261</v>
      </c>
      <c r="C786" s="6">
        <v>45748</v>
      </c>
      <c r="D786" s="1" t="s">
        <v>215</v>
      </c>
      <c r="E786" s="7">
        <v>3486.2</v>
      </c>
      <c r="F786" s="7">
        <v>3377.1</v>
      </c>
      <c r="G786" s="7">
        <v>2.8115539262481226</v>
      </c>
      <c r="H786" s="7">
        <f t="shared" si="12"/>
        <v>3486.2</v>
      </c>
    </row>
    <row r="787" spans="1:8" ht="25" customHeight="1">
      <c r="A787" s="1"/>
      <c r="B787" s="1">
        <v>261</v>
      </c>
      <c r="C787" s="6">
        <v>45778</v>
      </c>
      <c r="D787" s="1" t="s">
        <v>215</v>
      </c>
      <c r="E787" s="7">
        <v>3476.4</v>
      </c>
      <c r="F787" s="7">
        <v>3390.9</v>
      </c>
      <c r="G787" s="7">
        <v>2.8115539262481226</v>
      </c>
      <c r="H787" s="7">
        <f t="shared" si="12"/>
        <v>3476.4</v>
      </c>
    </row>
    <row r="788" spans="1:8" ht="25" customHeight="1">
      <c r="A788" s="1"/>
      <c r="B788" s="1">
        <v>261</v>
      </c>
      <c r="C788" s="6">
        <v>45809</v>
      </c>
      <c r="D788" s="1" t="s">
        <v>214</v>
      </c>
      <c r="E788" s="7"/>
      <c r="F788" s="7">
        <v>3397.7</v>
      </c>
      <c r="G788" s="7">
        <v>2.8115539262481226</v>
      </c>
      <c r="H788" s="7">
        <f t="shared" si="12"/>
        <v>3493.2281677521323</v>
      </c>
    </row>
    <row r="789" spans="1:8" ht="25" customHeight="1">
      <c r="A789" s="1"/>
      <c r="B789" s="1">
        <v>262</v>
      </c>
      <c r="C789" s="6">
        <v>45748</v>
      </c>
      <c r="D789" s="1" t="s">
        <v>214</v>
      </c>
      <c r="E789" s="7"/>
      <c r="F789" s="7">
        <v>3377.1</v>
      </c>
      <c r="G789" s="7">
        <v>2.4263020900480674</v>
      </c>
      <c r="H789" s="7">
        <f t="shared" si="12"/>
        <v>3459.0386478830128</v>
      </c>
    </row>
    <row r="790" spans="1:8" ht="25" customHeight="1">
      <c r="A790" s="1"/>
      <c r="B790" s="1">
        <v>262</v>
      </c>
      <c r="C790" s="6">
        <v>45778</v>
      </c>
      <c r="D790" s="1" t="s">
        <v>214</v>
      </c>
      <c r="E790" s="7"/>
      <c r="F790" s="7">
        <v>3390.9</v>
      </c>
      <c r="G790" s="7">
        <v>2.4263020900480674</v>
      </c>
      <c r="H790" s="7">
        <f t="shared" si="12"/>
        <v>3473.1734775714399</v>
      </c>
    </row>
    <row r="791" spans="1:8" ht="25" customHeight="1">
      <c r="A791" s="1"/>
      <c r="B791" s="1">
        <v>262</v>
      </c>
      <c r="C791" s="6">
        <v>45809</v>
      </c>
      <c r="D791" s="1" t="s">
        <v>214</v>
      </c>
      <c r="E791" s="7"/>
      <c r="F791" s="7">
        <v>3397.7</v>
      </c>
      <c r="G791" s="7">
        <v>2.4263020900480674</v>
      </c>
      <c r="H791" s="7">
        <f t="shared" si="12"/>
        <v>3480.1384661135626</v>
      </c>
    </row>
    <row r="792" spans="1:8" ht="25" customHeight="1">
      <c r="A792" s="1"/>
      <c r="B792" s="1">
        <v>263</v>
      </c>
      <c r="C792" s="6">
        <v>45748</v>
      </c>
      <c r="D792" s="1" t="s">
        <v>214</v>
      </c>
      <c r="E792" s="7"/>
      <c r="F792" s="7">
        <v>3377.1</v>
      </c>
      <c r="G792" s="7">
        <v>2.4263020900480674</v>
      </c>
      <c r="H792" s="7">
        <f t="shared" si="12"/>
        <v>3459.0386478830128</v>
      </c>
    </row>
    <row r="793" spans="1:8" ht="25" customHeight="1">
      <c r="A793" s="1"/>
      <c r="B793" s="1">
        <v>263</v>
      </c>
      <c r="C793" s="6">
        <v>45778</v>
      </c>
      <c r="D793" s="1" t="s">
        <v>214</v>
      </c>
      <c r="E793" s="7"/>
      <c r="F793" s="7">
        <v>3390.9</v>
      </c>
      <c r="G793" s="7">
        <v>2.4263020900480674</v>
      </c>
      <c r="H793" s="7">
        <f t="shared" si="12"/>
        <v>3473.1734775714399</v>
      </c>
    </row>
    <row r="794" spans="1:8" ht="25" customHeight="1">
      <c r="A794" s="1"/>
      <c r="B794" s="1">
        <v>263</v>
      </c>
      <c r="C794" s="6">
        <v>45809</v>
      </c>
      <c r="D794" s="1" t="s">
        <v>214</v>
      </c>
      <c r="E794" s="7"/>
      <c r="F794" s="7">
        <v>3397.7</v>
      </c>
      <c r="G794" s="7">
        <v>2.4263020900480674</v>
      </c>
      <c r="H794" s="7">
        <f t="shared" si="12"/>
        <v>3480.1384661135626</v>
      </c>
    </row>
    <row r="795" spans="1:8" ht="25" customHeight="1">
      <c r="A795" s="1"/>
      <c r="B795" s="1">
        <v>264</v>
      </c>
      <c r="C795" s="6">
        <v>45748</v>
      </c>
      <c r="D795" s="1" t="s">
        <v>214</v>
      </c>
      <c r="E795" s="7"/>
      <c r="F795" s="7">
        <v>3377.1</v>
      </c>
      <c r="G795" s="7">
        <v>3.0141422774432032</v>
      </c>
      <c r="H795" s="7">
        <f t="shared" si="12"/>
        <v>3478.8905988515344</v>
      </c>
    </row>
    <row r="796" spans="1:8" ht="25" customHeight="1">
      <c r="A796" s="1"/>
      <c r="B796" s="1">
        <v>264</v>
      </c>
      <c r="C796" s="6">
        <v>45778</v>
      </c>
      <c r="D796" s="1" t="s">
        <v>214</v>
      </c>
      <c r="E796" s="7"/>
      <c r="F796" s="7">
        <v>3390.9</v>
      </c>
      <c r="G796" s="7">
        <v>3.0141422774432032</v>
      </c>
      <c r="H796" s="7">
        <f t="shared" si="12"/>
        <v>3493.106550485822</v>
      </c>
    </row>
    <row r="797" spans="1:8" ht="25" customHeight="1">
      <c r="A797" s="1"/>
      <c r="B797" s="1">
        <v>264</v>
      </c>
      <c r="C797" s="6">
        <v>45809</v>
      </c>
      <c r="D797" s="1" t="s">
        <v>214</v>
      </c>
      <c r="E797" s="7"/>
      <c r="F797" s="7">
        <v>3397.7</v>
      </c>
      <c r="G797" s="7">
        <v>3.0141422774432032</v>
      </c>
      <c r="H797" s="7">
        <f t="shared" si="12"/>
        <v>3500.1115121606877</v>
      </c>
    </row>
    <row r="798" spans="1:8" ht="25" customHeight="1">
      <c r="A798" s="1"/>
      <c r="B798" s="1">
        <v>265</v>
      </c>
      <c r="C798" s="6">
        <v>45748</v>
      </c>
      <c r="D798" s="1" t="s">
        <v>215</v>
      </c>
      <c r="E798" s="7">
        <v>3486</v>
      </c>
      <c r="F798" s="7">
        <v>3377.1</v>
      </c>
      <c r="G798" s="7">
        <v>3.1340770968899609</v>
      </c>
      <c r="H798" s="7">
        <f t="shared" si="12"/>
        <v>3486</v>
      </c>
    </row>
    <row r="799" spans="1:8" ht="25" customHeight="1">
      <c r="A799" s="1"/>
      <c r="B799" s="1">
        <v>265</v>
      </c>
      <c r="C799" s="6">
        <v>45778</v>
      </c>
      <c r="D799" s="1" t="s">
        <v>214</v>
      </c>
      <c r="E799" s="7"/>
      <c r="F799" s="7">
        <v>3390.9</v>
      </c>
      <c r="G799" s="7">
        <v>3.1340770968899609</v>
      </c>
      <c r="H799" s="7">
        <f t="shared" si="12"/>
        <v>3497.1734202784414</v>
      </c>
    </row>
    <row r="800" spans="1:8" ht="25" customHeight="1">
      <c r="A800" s="1"/>
      <c r="B800" s="1">
        <v>265</v>
      </c>
      <c r="C800" s="6">
        <v>45809</v>
      </c>
      <c r="D800" s="1" t="s">
        <v>214</v>
      </c>
      <c r="E800" s="7"/>
      <c r="F800" s="7">
        <v>3397.7</v>
      </c>
      <c r="G800" s="7">
        <v>3.1340770968899609</v>
      </c>
      <c r="H800" s="7">
        <f t="shared" si="12"/>
        <v>3504.1865375210295</v>
      </c>
    </row>
    <row r="801" spans="1:8" ht="25" customHeight="1">
      <c r="A801" s="1"/>
      <c r="B801" s="1">
        <v>266</v>
      </c>
      <c r="C801" s="6">
        <v>45748</v>
      </c>
      <c r="D801" s="1" t="s">
        <v>215</v>
      </c>
      <c r="E801" s="7">
        <v>3486.2</v>
      </c>
      <c r="F801" s="7">
        <v>3377.1</v>
      </c>
      <c r="G801" s="7">
        <v>2.8115539262481226</v>
      </c>
      <c r="H801" s="7">
        <f t="shared" si="12"/>
        <v>3486.2</v>
      </c>
    </row>
    <row r="802" spans="1:8" ht="25" customHeight="1">
      <c r="A802" s="1"/>
      <c r="B802" s="1">
        <v>266</v>
      </c>
      <c r="C802" s="6">
        <v>45778</v>
      </c>
      <c r="D802" s="1" t="s">
        <v>215</v>
      </c>
      <c r="E802" s="7">
        <v>3476.4</v>
      </c>
      <c r="F802" s="7">
        <v>3390.9</v>
      </c>
      <c r="G802" s="7">
        <v>2.8115539262481226</v>
      </c>
      <c r="H802" s="7">
        <f t="shared" si="12"/>
        <v>3476.4</v>
      </c>
    </row>
    <row r="803" spans="1:8" ht="25" customHeight="1">
      <c r="A803" s="1"/>
      <c r="B803" s="1">
        <v>266</v>
      </c>
      <c r="C803" s="6">
        <v>45809</v>
      </c>
      <c r="D803" s="1" t="s">
        <v>214</v>
      </c>
      <c r="E803" s="7"/>
      <c r="F803" s="7">
        <v>3397.7</v>
      </c>
      <c r="G803" s="7">
        <v>2.8115539262481226</v>
      </c>
      <c r="H803" s="7">
        <f t="shared" si="12"/>
        <v>3493.2281677521323</v>
      </c>
    </row>
    <row r="804" spans="1:8" ht="25" customHeight="1">
      <c r="A804" s="1"/>
      <c r="B804" s="1">
        <v>267</v>
      </c>
      <c r="C804" s="6">
        <v>45748</v>
      </c>
      <c r="D804" s="1" t="s">
        <v>215</v>
      </c>
      <c r="E804" s="7">
        <v>3486.2</v>
      </c>
      <c r="F804" s="7">
        <v>3377.1</v>
      </c>
      <c r="G804" s="7">
        <v>2.8115539262481226</v>
      </c>
      <c r="H804" s="7">
        <f t="shared" si="12"/>
        <v>3486.2</v>
      </c>
    </row>
    <row r="805" spans="1:8" ht="25" customHeight="1">
      <c r="A805" s="1"/>
      <c r="B805" s="1">
        <v>267</v>
      </c>
      <c r="C805" s="6">
        <v>45778</v>
      </c>
      <c r="D805" s="1" t="s">
        <v>215</v>
      </c>
      <c r="E805" s="7">
        <v>3476.4</v>
      </c>
      <c r="F805" s="7">
        <v>3390.9</v>
      </c>
      <c r="G805" s="7">
        <v>2.8115539262481226</v>
      </c>
      <c r="H805" s="7">
        <f t="shared" si="12"/>
        <v>3476.4</v>
      </c>
    </row>
    <row r="806" spans="1:8" ht="25" customHeight="1">
      <c r="A806" s="1"/>
      <c r="B806" s="1">
        <v>267</v>
      </c>
      <c r="C806" s="6">
        <v>45809</v>
      </c>
      <c r="D806" s="1" t="s">
        <v>214</v>
      </c>
      <c r="E806" s="7"/>
      <c r="F806" s="7">
        <v>3397.7</v>
      </c>
      <c r="G806" s="7">
        <v>2.8115539262481226</v>
      </c>
      <c r="H806" s="7">
        <f t="shared" si="12"/>
        <v>3493.2281677521323</v>
      </c>
    </row>
    <row r="807" spans="1:8" ht="25" customHeight="1">
      <c r="A807" s="1"/>
      <c r="B807" s="1">
        <v>268</v>
      </c>
      <c r="C807" s="6">
        <v>45748</v>
      </c>
      <c r="D807" s="1" t="s">
        <v>214</v>
      </c>
      <c r="E807" s="7"/>
      <c r="F807" s="7">
        <v>179.28</v>
      </c>
      <c r="G807" s="7">
        <v>0.40210291277735788</v>
      </c>
      <c r="H807" s="7">
        <f t="shared" si="12"/>
        <v>180.00089010202726</v>
      </c>
    </row>
    <row r="808" spans="1:8" ht="25" customHeight="1">
      <c r="A808" s="1"/>
      <c r="B808" s="1">
        <v>268</v>
      </c>
      <c r="C808" s="6">
        <v>45778</v>
      </c>
      <c r="D808" s="1" t="s">
        <v>214</v>
      </c>
      <c r="E808" s="7"/>
      <c r="F808" s="7">
        <v>178.83</v>
      </c>
      <c r="G808" s="7">
        <v>0.40210291277735788</v>
      </c>
      <c r="H808" s="7">
        <f t="shared" si="12"/>
        <v>179.54908063891978</v>
      </c>
    </row>
    <row r="809" spans="1:8" ht="25" customHeight="1">
      <c r="A809" s="1"/>
      <c r="B809" s="1">
        <v>268</v>
      </c>
      <c r="C809" s="6">
        <v>45809</v>
      </c>
      <c r="D809" s="1" t="s">
        <v>214</v>
      </c>
      <c r="E809" s="7"/>
      <c r="F809" s="7">
        <v>178.68199999999999</v>
      </c>
      <c r="G809" s="7">
        <v>0.40210291277735788</v>
      </c>
      <c r="H809" s="7">
        <f t="shared" si="12"/>
        <v>179.40048552660883</v>
      </c>
    </row>
    <row r="810" spans="1:8" ht="25" customHeight="1">
      <c r="A810" s="1"/>
      <c r="B810" s="1">
        <v>269</v>
      </c>
      <c r="C810" s="6">
        <v>45748</v>
      </c>
      <c r="D810" s="1" t="s">
        <v>214</v>
      </c>
      <c r="E810" s="7"/>
      <c r="F810" s="7">
        <v>179.28</v>
      </c>
      <c r="G810" s="7">
        <v>0.23664658474467823</v>
      </c>
      <c r="H810" s="7">
        <f t="shared" si="12"/>
        <v>179.70425999713024</v>
      </c>
    </row>
    <row r="811" spans="1:8" ht="25" customHeight="1">
      <c r="A811" s="1"/>
      <c r="B811" s="1">
        <v>269</v>
      </c>
      <c r="C811" s="6">
        <v>45778</v>
      </c>
      <c r="D811" s="1" t="s">
        <v>214</v>
      </c>
      <c r="E811" s="7"/>
      <c r="F811" s="7">
        <v>178.83</v>
      </c>
      <c r="G811" s="7">
        <v>0.23664658474467823</v>
      </c>
      <c r="H811" s="7">
        <f t="shared" si="12"/>
        <v>179.25319508749891</v>
      </c>
    </row>
    <row r="812" spans="1:8" ht="25" customHeight="1">
      <c r="A812" s="1"/>
      <c r="B812" s="1">
        <v>269</v>
      </c>
      <c r="C812" s="6">
        <v>45809</v>
      </c>
      <c r="D812" s="1" t="s">
        <v>214</v>
      </c>
      <c r="E812" s="7"/>
      <c r="F812" s="7">
        <v>178.68199999999999</v>
      </c>
      <c r="G812" s="7">
        <v>0.23664658474467823</v>
      </c>
      <c r="H812" s="7">
        <f t="shared" si="12"/>
        <v>179.10484485055346</v>
      </c>
    </row>
    <row r="813" spans="1:8" ht="25" customHeight="1">
      <c r="A813" s="1"/>
      <c r="B813" s="1">
        <v>270</v>
      </c>
      <c r="C813" s="6">
        <v>45748</v>
      </c>
      <c r="D813" s="1" t="s">
        <v>214</v>
      </c>
      <c r="E813" s="7"/>
      <c r="F813" s="7">
        <v>179.28</v>
      </c>
      <c r="G813" s="7">
        <v>0.23664658474467823</v>
      </c>
      <c r="H813" s="7">
        <f t="shared" si="12"/>
        <v>179.70425999713024</v>
      </c>
    </row>
    <row r="814" spans="1:8" ht="25" customHeight="1">
      <c r="A814" s="1"/>
      <c r="B814" s="1">
        <v>270</v>
      </c>
      <c r="C814" s="6">
        <v>45778</v>
      </c>
      <c r="D814" s="1" t="s">
        <v>214</v>
      </c>
      <c r="E814" s="7"/>
      <c r="F814" s="7">
        <v>178.83</v>
      </c>
      <c r="G814" s="7">
        <v>0.23664658474467823</v>
      </c>
      <c r="H814" s="7">
        <f t="shared" si="12"/>
        <v>179.25319508749891</v>
      </c>
    </row>
    <row r="815" spans="1:8" ht="25" customHeight="1">
      <c r="A815" s="1"/>
      <c r="B815" s="1">
        <v>270</v>
      </c>
      <c r="C815" s="6">
        <v>45809</v>
      </c>
      <c r="D815" s="1" t="s">
        <v>214</v>
      </c>
      <c r="E815" s="7"/>
      <c r="F815" s="7">
        <v>178.68199999999999</v>
      </c>
      <c r="G815" s="7">
        <v>0.23664658474467823</v>
      </c>
      <c r="H815" s="7">
        <f t="shared" si="12"/>
        <v>179.10484485055346</v>
      </c>
    </row>
    <row r="816" spans="1:8" ht="25" customHeight="1">
      <c r="A816" s="1"/>
      <c r="B816" s="1">
        <v>271</v>
      </c>
      <c r="C816" s="6">
        <v>45748</v>
      </c>
      <c r="D816" s="1" t="s">
        <v>215</v>
      </c>
      <c r="E816" s="7">
        <v>180.00399999999999</v>
      </c>
      <c r="F816" s="7">
        <v>179.28</v>
      </c>
      <c r="G816" s="7">
        <v>0.23739708630345172</v>
      </c>
      <c r="H816" s="7">
        <f t="shared" si="12"/>
        <v>180.00399999999999</v>
      </c>
    </row>
    <row r="817" spans="1:8" ht="25" customHeight="1">
      <c r="A817" s="1"/>
      <c r="B817" s="1">
        <v>271</v>
      </c>
      <c r="C817" s="6">
        <v>45778</v>
      </c>
      <c r="D817" s="1" t="s">
        <v>214</v>
      </c>
      <c r="E817" s="7"/>
      <c r="F817" s="7">
        <v>178.83</v>
      </c>
      <c r="G817" s="7">
        <v>0.23739708630345172</v>
      </c>
      <c r="H817" s="7">
        <f t="shared" si="12"/>
        <v>179.25453720943648</v>
      </c>
    </row>
    <row r="818" spans="1:8" ht="25" customHeight="1">
      <c r="A818" s="1"/>
      <c r="B818" s="1">
        <v>271</v>
      </c>
      <c r="C818" s="6">
        <v>45809</v>
      </c>
      <c r="D818" s="1" t="s">
        <v>214</v>
      </c>
      <c r="E818" s="7"/>
      <c r="F818" s="7">
        <v>178.68199999999999</v>
      </c>
      <c r="G818" s="7">
        <v>0.23739708630345172</v>
      </c>
      <c r="H818" s="7">
        <f t="shared" si="12"/>
        <v>179.10618586174874</v>
      </c>
    </row>
    <row r="819" spans="1:8" ht="25" customHeight="1">
      <c r="A819" s="1"/>
      <c r="B819" s="1">
        <v>272</v>
      </c>
      <c r="C819" s="6">
        <v>45748</v>
      </c>
      <c r="D819" s="1" t="s">
        <v>215</v>
      </c>
      <c r="E819" s="7">
        <v>180.00399999999999</v>
      </c>
      <c r="F819" s="7">
        <v>179.28</v>
      </c>
      <c r="G819" s="7">
        <v>0.29916452231752244</v>
      </c>
      <c r="H819" s="7">
        <f t="shared" si="12"/>
        <v>180.00399999999999</v>
      </c>
    </row>
    <row r="820" spans="1:8" ht="25" customHeight="1">
      <c r="A820" s="1"/>
      <c r="B820" s="1">
        <v>272</v>
      </c>
      <c r="C820" s="6">
        <v>45778</v>
      </c>
      <c r="D820" s="1" t="s">
        <v>215</v>
      </c>
      <c r="E820" s="7">
        <v>179.673</v>
      </c>
      <c r="F820" s="7">
        <v>178.83</v>
      </c>
      <c r="G820" s="7">
        <v>0.29916452231752244</v>
      </c>
      <c r="H820" s="7">
        <f t="shared" si="12"/>
        <v>179.673</v>
      </c>
    </row>
    <row r="821" spans="1:8" ht="25" customHeight="1">
      <c r="A821" s="1"/>
      <c r="B821" s="1">
        <v>272</v>
      </c>
      <c r="C821" s="6">
        <v>45809</v>
      </c>
      <c r="D821" s="1" t="s">
        <v>214</v>
      </c>
      <c r="E821" s="7"/>
      <c r="F821" s="7">
        <v>178.68199999999999</v>
      </c>
      <c r="G821" s="7">
        <v>0.29916452231752244</v>
      </c>
      <c r="H821" s="7">
        <f t="shared" si="12"/>
        <v>179.21655315176739</v>
      </c>
    </row>
    <row r="822" spans="1:8" ht="25" customHeight="1">
      <c r="A822" s="1"/>
      <c r="B822" s="1">
        <v>273</v>
      </c>
      <c r="C822" s="6">
        <v>45748</v>
      </c>
      <c r="D822" s="1" t="s">
        <v>215</v>
      </c>
      <c r="E822" s="7">
        <v>180.00399999999999</v>
      </c>
      <c r="F822" s="7">
        <v>179.28</v>
      </c>
      <c r="G822" s="7">
        <v>0.50590572136344947</v>
      </c>
      <c r="H822" s="7">
        <f t="shared" si="12"/>
        <v>180.00399999999999</v>
      </c>
    </row>
    <row r="823" spans="1:8" ht="25" customHeight="1">
      <c r="A823" s="1"/>
      <c r="B823" s="1">
        <v>273</v>
      </c>
      <c r="C823" s="6">
        <v>45778</v>
      </c>
      <c r="D823" s="1" t="s">
        <v>215</v>
      </c>
      <c r="E823" s="7">
        <v>179.673</v>
      </c>
      <c r="F823" s="7">
        <v>178.83</v>
      </c>
      <c r="G823" s="7">
        <v>0.50590572136344947</v>
      </c>
      <c r="H823" s="7">
        <f t="shared" si="12"/>
        <v>179.673</v>
      </c>
    </row>
    <row r="824" spans="1:8" ht="25" customHeight="1">
      <c r="A824" s="1"/>
      <c r="B824" s="1">
        <v>273</v>
      </c>
      <c r="C824" s="6">
        <v>45809</v>
      </c>
      <c r="D824" s="1" t="s">
        <v>215</v>
      </c>
      <c r="E824" s="7">
        <v>179.83</v>
      </c>
      <c r="F824" s="7">
        <v>178.68199999999999</v>
      </c>
      <c r="G824" s="7">
        <v>0.50590572136344947</v>
      </c>
      <c r="H824" s="7">
        <f t="shared" si="12"/>
        <v>179.83</v>
      </c>
    </row>
    <row r="825" spans="1:8" ht="25" customHeight="1">
      <c r="A825" s="1"/>
      <c r="B825" s="1">
        <v>274</v>
      </c>
      <c r="C825" s="6">
        <v>45748</v>
      </c>
      <c r="D825" s="1" t="s">
        <v>215</v>
      </c>
      <c r="E825" s="7">
        <v>180.00399999999999</v>
      </c>
      <c r="F825" s="7">
        <v>179.28</v>
      </c>
      <c r="G825" s="7">
        <v>0.50590572136344947</v>
      </c>
      <c r="H825" s="7">
        <f t="shared" si="12"/>
        <v>180.00399999999999</v>
      </c>
    </row>
    <row r="826" spans="1:8" ht="25" customHeight="1">
      <c r="A826" s="1"/>
      <c r="B826" s="1">
        <v>274</v>
      </c>
      <c r="C826" s="6">
        <v>45778</v>
      </c>
      <c r="D826" s="1" t="s">
        <v>215</v>
      </c>
      <c r="E826" s="7">
        <v>179.673</v>
      </c>
      <c r="F826" s="7">
        <v>178.83</v>
      </c>
      <c r="G826" s="7">
        <v>0.50590572136344947</v>
      </c>
      <c r="H826" s="7">
        <f t="shared" si="12"/>
        <v>179.673</v>
      </c>
    </row>
    <row r="827" spans="1:8" ht="25" customHeight="1">
      <c r="A827" s="1"/>
      <c r="B827" s="1">
        <v>274</v>
      </c>
      <c r="C827" s="6">
        <v>45809</v>
      </c>
      <c r="D827" s="1" t="s">
        <v>215</v>
      </c>
      <c r="E827" s="7">
        <v>179.83</v>
      </c>
      <c r="F827" s="7">
        <v>178.68199999999999</v>
      </c>
      <c r="G827" s="7">
        <v>0.50590572136344947</v>
      </c>
      <c r="H827" s="7">
        <f t="shared" si="12"/>
        <v>179.83</v>
      </c>
    </row>
    <row r="828" spans="1:8" ht="25" customHeight="1">
      <c r="A828" s="1"/>
      <c r="B828" s="1">
        <v>275</v>
      </c>
      <c r="C828" s="6">
        <v>45748</v>
      </c>
      <c r="D828" s="1" t="s">
        <v>214</v>
      </c>
      <c r="E828" s="7"/>
      <c r="F828" s="7">
        <v>179.28</v>
      </c>
      <c r="G828" s="7">
        <v>0.40210291277735788</v>
      </c>
      <c r="H828" s="7">
        <f t="shared" si="12"/>
        <v>180.00089010202726</v>
      </c>
    </row>
    <row r="829" spans="1:8" ht="25" customHeight="1">
      <c r="A829" s="1"/>
      <c r="B829" s="1">
        <v>275</v>
      </c>
      <c r="C829" s="6">
        <v>45778</v>
      </c>
      <c r="D829" s="1" t="s">
        <v>214</v>
      </c>
      <c r="E829" s="7"/>
      <c r="F829" s="7">
        <v>178.83</v>
      </c>
      <c r="G829" s="7">
        <v>0.40210291277735788</v>
      </c>
      <c r="H829" s="7">
        <f t="shared" si="12"/>
        <v>179.54908063891978</v>
      </c>
    </row>
    <row r="830" spans="1:8" ht="25" customHeight="1">
      <c r="A830" s="1"/>
      <c r="B830" s="1">
        <v>275</v>
      </c>
      <c r="C830" s="6">
        <v>45809</v>
      </c>
      <c r="D830" s="1" t="s">
        <v>214</v>
      </c>
      <c r="E830" s="7"/>
      <c r="F830" s="7">
        <v>178.68199999999999</v>
      </c>
      <c r="G830" s="7">
        <v>0.40210291277735788</v>
      </c>
      <c r="H830" s="7">
        <f t="shared" si="12"/>
        <v>179.40048552660883</v>
      </c>
    </row>
    <row r="831" spans="1:8" ht="25" customHeight="1">
      <c r="A831" s="1"/>
      <c r="B831" s="1">
        <v>276</v>
      </c>
      <c r="C831" s="6">
        <v>45748</v>
      </c>
      <c r="D831" s="1" t="s">
        <v>214</v>
      </c>
      <c r="E831" s="7"/>
      <c r="F831" s="7">
        <v>179.28</v>
      </c>
      <c r="G831" s="7">
        <v>0.23664658474467823</v>
      </c>
      <c r="H831" s="7">
        <f t="shared" si="12"/>
        <v>179.70425999713024</v>
      </c>
    </row>
    <row r="832" spans="1:8" ht="25" customHeight="1">
      <c r="A832" s="1"/>
      <c r="B832" s="1">
        <v>276</v>
      </c>
      <c r="C832" s="6">
        <v>45778</v>
      </c>
      <c r="D832" s="1" t="s">
        <v>214</v>
      </c>
      <c r="E832" s="7"/>
      <c r="F832" s="7">
        <v>178.83</v>
      </c>
      <c r="G832" s="7">
        <v>0.23664658474467823</v>
      </c>
      <c r="H832" s="7">
        <f t="shared" si="12"/>
        <v>179.25319508749891</v>
      </c>
    </row>
    <row r="833" spans="1:8" ht="25" customHeight="1">
      <c r="A833" s="1"/>
      <c r="B833" s="1">
        <v>276</v>
      </c>
      <c r="C833" s="6">
        <v>45809</v>
      </c>
      <c r="D833" s="1" t="s">
        <v>214</v>
      </c>
      <c r="E833" s="7"/>
      <c r="F833" s="7">
        <v>178.68199999999999</v>
      </c>
      <c r="G833" s="7">
        <v>0.23664658474467823</v>
      </c>
      <c r="H833" s="7">
        <f t="shared" si="12"/>
        <v>179.10484485055346</v>
      </c>
    </row>
    <row r="834" spans="1:8" ht="25" customHeight="1">
      <c r="A834" s="1"/>
      <c r="B834" s="1">
        <v>277</v>
      </c>
      <c r="C834" s="6">
        <v>45748</v>
      </c>
      <c r="D834" s="1" t="s">
        <v>214</v>
      </c>
      <c r="E834" s="7"/>
      <c r="F834" s="7">
        <v>179.28</v>
      </c>
      <c r="G834" s="7">
        <v>0.23664658474467823</v>
      </c>
      <c r="H834" s="7">
        <f t="shared" si="12"/>
        <v>179.70425999713024</v>
      </c>
    </row>
    <row r="835" spans="1:8" ht="25" customHeight="1">
      <c r="A835" s="1"/>
      <c r="B835" s="1">
        <v>277</v>
      </c>
      <c r="C835" s="6">
        <v>45778</v>
      </c>
      <c r="D835" s="1" t="s">
        <v>214</v>
      </c>
      <c r="E835" s="7"/>
      <c r="F835" s="7">
        <v>178.83</v>
      </c>
      <c r="G835" s="7">
        <v>0.23664658474467823</v>
      </c>
      <c r="H835" s="7">
        <f t="shared" si="12"/>
        <v>179.25319508749891</v>
      </c>
    </row>
    <row r="836" spans="1:8" ht="25" customHeight="1">
      <c r="A836" s="1"/>
      <c r="B836" s="1">
        <v>277</v>
      </c>
      <c r="C836" s="6">
        <v>45809</v>
      </c>
      <c r="D836" s="1" t="s">
        <v>214</v>
      </c>
      <c r="E836" s="7"/>
      <c r="F836" s="7">
        <v>178.68199999999999</v>
      </c>
      <c r="G836" s="7">
        <v>0.23664658474467823</v>
      </c>
      <c r="H836" s="7">
        <f t="shared" si="12"/>
        <v>179.10484485055346</v>
      </c>
    </row>
    <row r="837" spans="1:8" ht="25" customHeight="1">
      <c r="A837" s="1"/>
      <c r="B837" s="1">
        <v>278</v>
      </c>
      <c r="C837" s="6">
        <v>45748</v>
      </c>
      <c r="D837" s="1" t="s">
        <v>215</v>
      </c>
      <c r="E837" s="7">
        <v>180.00399999999999</v>
      </c>
      <c r="F837" s="7">
        <v>179.28</v>
      </c>
      <c r="G837" s="7">
        <v>0.23739708630345172</v>
      </c>
      <c r="H837" s="7">
        <f t="shared" si="12"/>
        <v>180.00399999999999</v>
      </c>
    </row>
    <row r="838" spans="1:8" ht="25" customHeight="1">
      <c r="A838" s="1"/>
      <c r="B838" s="1">
        <v>278</v>
      </c>
      <c r="C838" s="6">
        <v>45778</v>
      </c>
      <c r="D838" s="1" t="s">
        <v>214</v>
      </c>
      <c r="E838" s="7"/>
      <c r="F838" s="7">
        <v>178.83</v>
      </c>
      <c r="G838" s="7">
        <v>0.23739708630345172</v>
      </c>
      <c r="H838" s="7">
        <f t="shared" ref="H838:H901" si="13">IF(D838="Yes",E838,F838*(1+G838/100))</f>
        <v>179.25453720943648</v>
      </c>
    </row>
    <row r="839" spans="1:8" ht="25" customHeight="1">
      <c r="A839" s="1"/>
      <c r="B839" s="1">
        <v>278</v>
      </c>
      <c r="C839" s="6">
        <v>45809</v>
      </c>
      <c r="D839" s="1" t="s">
        <v>214</v>
      </c>
      <c r="E839" s="7"/>
      <c r="F839" s="7">
        <v>178.68199999999999</v>
      </c>
      <c r="G839" s="7">
        <v>0.23739708630345172</v>
      </c>
      <c r="H839" s="7">
        <f t="shared" si="13"/>
        <v>179.10618586174874</v>
      </c>
    </row>
    <row r="840" spans="1:8" ht="25" customHeight="1">
      <c r="A840" s="1"/>
      <c r="B840" s="1">
        <v>279</v>
      </c>
      <c r="C840" s="6">
        <v>45748</v>
      </c>
      <c r="D840" s="1" t="s">
        <v>215</v>
      </c>
      <c r="E840" s="7">
        <v>180.00399999999999</v>
      </c>
      <c r="F840" s="7">
        <v>179.28</v>
      </c>
      <c r="G840" s="7">
        <v>0.29916452231752244</v>
      </c>
      <c r="H840" s="7">
        <f t="shared" si="13"/>
        <v>180.00399999999999</v>
      </c>
    </row>
    <row r="841" spans="1:8" ht="25" customHeight="1">
      <c r="A841" s="1"/>
      <c r="B841" s="1">
        <v>279</v>
      </c>
      <c r="C841" s="6">
        <v>45778</v>
      </c>
      <c r="D841" s="1" t="s">
        <v>215</v>
      </c>
      <c r="E841" s="7">
        <v>179.673</v>
      </c>
      <c r="F841" s="7">
        <v>178.83</v>
      </c>
      <c r="G841" s="7">
        <v>0.29916452231752244</v>
      </c>
      <c r="H841" s="7">
        <f t="shared" si="13"/>
        <v>179.673</v>
      </c>
    </row>
    <row r="842" spans="1:8" ht="25" customHeight="1">
      <c r="A842" s="1"/>
      <c r="B842" s="1">
        <v>279</v>
      </c>
      <c r="C842" s="6">
        <v>45809</v>
      </c>
      <c r="D842" s="1" t="s">
        <v>214</v>
      </c>
      <c r="E842" s="7"/>
      <c r="F842" s="7">
        <v>178.68199999999999</v>
      </c>
      <c r="G842" s="7">
        <v>0.29916452231752244</v>
      </c>
      <c r="H842" s="7">
        <f t="shared" si="13"/>
        <v>179.21655315176739</v>
      </c>
    </row>
    <row r="843" spans="1:8" ht="25" customHeight="1">
      <c r="A843" s="1"/>
      <c r="B843" s="1">
        <v>280</v>
      </c>
      <c r="C843" s="6">
        <v>45748</v>
      </c>
      <c r="D843" s="1" t="s">
        <v>215</v>
      </c>
      <c r="E843" s="7">
        <v>180.00399999999999</v>
      </c>
      <c r="F843" s="7">
        <v>179.28</v>
      </c>
      <c r="G843" s="7">
        <v>0.50590572136344947</v>
      </c>
      <c r="H843" s="7">
        <f t="shared" si="13"/>
        <v>180.00399999999999</v>
      </c>
    </row>
    <row r="844" spans="1:8" ht="25" customHeight="1">
      <c r="A844" s="1"/>
      <c r="B844" s="1">
        <v>280</v>
      </c>
      <c r="C844" s="6">
        <v>45778</v>
      </c>
      <c r="D844" s="1" t="s">
        <v>215</v>
      </c>
      <c r="E844" s="7">
        <v>179.673</v>
      </c>
      <c r="F844" s="7">
        <v>178.83</v>
      </c>
      <c r="G844" s="7">
        <v>0.50590572136344947</v>
      </c>
      <c r="H844" s="7">
        <f t="shared" si="13"/>
        <v>179.673</v>
      </c>
    </row>
    <row r="845" spans="1:8" ht="25" customHeight="1">
      <c r="A845" s="1"/>
      <c r="B845" s="1">
        <v>280</v>
      </c>
      <c r="C845" s="6">
        <v>45809</v>
      </c>
      <c r="D845" s="1" t="s">
        <v>215</v>
      </c>
      <c r="E845" s="7">
        <v>179.83</v>
      </c>
      <c r="F845" s="7">
        <v>178.68199999999999</v>
      </c>
      <c r="G845" s="7">
        <v>0.50590572136344947</v>
      </c>
      <c r="H845" s="7">
        <f t="shared" si="13"/>
        <v>179.83</v>
      </c>
    </row>
    <row r="846" spans="1:8" ht="25" customHeight="1">
      <c r="A846" s="1"/>
      <c r="B846" s="1">
        <v>281</v>
      </c>
      <c r="C846" s="6">
        <v>45748</v>
      </c>
      <c r="D846" s="1" t="s">
        <v>215</v>
      </c>
      <c r="E846" s="7">
        <v>180.00399999999999</v>
      </c>
      <c r="F846" s="7">
        <v>179.28</v>
      </c>
      <c r="G846" s="7">
        <v>0.50590572136344947</v>
      </c>
      <c r="H846" s="7">
        <f t="shared" si="13"/>
        <v>180.00399999999999</v>
      </c>
    </row>
    <row r="847" spans="1:8" ht="25" customHeight="1">
      <c r="A847" s="1"/>
      <c r="B847" s="1">
        <v>281</v>
      </c>
      <c r="C847" s="6">
        <v>45778</v>
      </c>
      <c r="D847" s="1" t="s">
        <v>215</v>
      </c>
      <c r="E847" s="7">
        <v>179.673</v>
      </c>
      <c r="F847" s="7">
        <v>178.83</v>
      </c>
      <c r="G847" s="7">
        <v>0.50590572136344947</v>
      </c>
      <c r="H847" s="7">
        <f t="shared" si="13"/>
        <v>179.673</v>
      </c>
    </row>
    <row r="848" spans="1:8" ht="25" customHeight="1">
      <c r="A848" s="1"/>
      <c r="B848" s="1">
        <v>281</v>
      </c>
      <c r="C848" s="6">
        <v>45809</v>
      </c>
      <c r="D848" s="1" t="s">
        <v>215</v>
      </c>
      <c r="E848" s="7">
        <v>179.83</v>
      </c>
      <c r="F848" s="7">
        <v>178.68199999999999</v>
      </c>
      <c r="G848" s="7">
        <v>0.50590572136344947</v>
      </c>
      <c r="H848" s="7">
        <f t="shared" si="13"/>
        <v>179.83</v>
      </c>
    </row>
    <row r="849" spans="1:8" ht="25" customHeight="1">
      <c r="A849" s="1"/>
      <c r="B849" s="1">
        <v>282</v>
      </c>
      <c r="C849" s="6">
        <v>45748</v>
      </c>
      <c r="D849" s="1" t="s">
        <v>214</v>
      </c>
      <c r="E849" s="7"/>
      <c r="F849" s="7">
        <v>36117</v>
      </c>
      <c r="G849" s="7">
        <v>5.267727303523273</v>
      </c>
      <c r="H849" s="7">
        <f t="shared" si="13"/>
        <v>38019.545070213499</v>
      </c>
    </row>
    <row r="850" spans="1:8" ht="25" customHeight="1">
      <c r="A850" s="1"/>
      <c r="B850" s="1">
        <v>282</v>
      </c>
      <c r="C850" s="6">
        <v>45778</v>
      </c>
      <c r="D850" s="1" t="s">
        <v>214</v>
      </c>
      <c r="E850" s="7"/>
      <c r="F850" s="7">
        <v>36669</v>
      </c>
      <c r="G850" s="7">
        <v>5.267727303523273</v>
      </c>
      <c r="H850" s="7">
        <f t="shared" si="13"/>
        <v>38600.622924928946</v>
      </c>
    </row>
    <row r="851" spans="1:8" ht="25" customHeight="1">
      <c r="A851" s="1"/>
      <c r="B851" s="1">
        <v>282</v>
      </c>
      <c r="C851" s="6">
        <v>45809</v>
      </c>
      <c r="D851" s="1" t="s">
        <v>214</v>
      </c>
      <c r="E851" s="7"/>
      <c r="F851" s="7">
        <v>36911</v>
      </c>
      <c r="G851" s="7">
        <v>5.267727303523273</v>
      </c>
      <c r="H851" s="7">
        <f t="shared" si="13"/>
        <v>38855.370825003476</v>
      </c>
    </row>
    <row r="852" spans="1:8" ht="25" customHeight="1">
      <c r="A852" s="1"/>
      <c r="B852" s="1">
        <v>283</v>
      </c>
      <c r="C852" s="6">
        <v>45748</v>
      </c>
      <c r="D852" s="1" t="s">
        <v>214</v>
      </c>
      <c r="E852" s="7"/>
      <c r="F852" s="7">
        <v>36117</v>
      </c>
      <c r="G852" s="7">
        <v>6.0208310391030615</v>
      </c>
      <c r="H852" s="7">
        <f t="shared" si="13"/>
        <v>38291.543546392859</v>
      </c>
    </row>
    <row r="853" spans="1:8" ht="25" customHeight="1">
      <c r="A853" s="1"/>
      <c r="B853" s="1">
        <v>283</v>
      </c>
      <c r="C853" s="6">
        <v>45778</v>
      </c>
      <c r="D853" s="1" t="s">
        <v>214</v>
      </c>
      <c r="E853" s="7"/>
      <c r="F853" s="7">
        <v>36669</v>
      </c>
      <c r="G853" s="7">
        <v>6.0208310391030615</v>
      </c>
      <c r="H853" s="7">
        <f t="shared" si="13"/>
        <v>38876.778533728706</v>
      </c>
    </row>
    <row r="854" spans="1:8" ht="25" customHeight="1">
      <c r="A854" s="1"/>
      <c r="B854" s="1">
        <v>283</v>
      </c>
      <c r="C854" s="6">
        <v>45809</v>
      </c>
      <c r="D854" s="1" t="s">
        <v>214</v>
      </c>
      <c r="E854" s="7"/>
      <c r="F854" s="7">
        <v>36911</v>
      </c>
      <c r="G854" s="7">
        <v>6.0208310391030615</v>
      </c>
      <c r="H854" s="7">
        <f t="shared" si="13"/>
        <v>39133.348944843332</v>
      </c>
    </row>
    <row r="855" spans="1:8" ht="25" customHeight="1">
      <c r="A855" s="1"/>
      <c r="B855" s="1">
        <v>284</v>
      </c>
      <c r="C855" s="6">
        <v>45748</v>
      </c>
      <c r="D855" s="1" t="s">
        <v>214</v>
      </c>
      <c r="E855" s="7"/>
      <c r="F855" s="7">
        <v>36117</v>
      </c>
      <c r="G855" s="7">
        <v>6.0208310391030615</v>
      </c>
      <c r="H855" s="7">
        <f t="shared" si="13"/>
        <v>38291.543546392859</v>
      </c>
    </row>
    <row r="856" spans="1:8" ht="25" customHeight="1">
      <c r="A856" s="1"/>
      <c r="B856" s="1">
        <v>284</v>
      </c>
      <c r="C856" s="6">
        <v>45778</v>
      </c>
      <c r="D856" s="1" t="s">
        <v>214</v>
      </c>
      <c r="E856" s="7"/>
      <c r="F856" s="7">
        <v>36669</v>
      </c>
      <c r="G856" s="7">
        <v>6.0208310391030615</v>
      </c>
      <c r="H856" s="7">
        <f t="shared" si="13"/>
        <v>38876.778533728706</v>
      </c>
    </row>
    <row r="857" spans="1:8" ht="25" customHeight="1">
      <c r="A857" s="1"/>
      <c r="B857" s="1">
        <v>284</v>
      </c>
      <c r="C857" s="6">
        <v>45809</v>
      </c>
      <c r="D857" s="1" t="s">
        <v>214</v>
      </c>
      <c r="E857" s="7"/>
      <c r="F857" s="7">
        <v>36911</v>
      </c>
      <c r="G857" s="7">
        <v>6.0208310391030615</v>
      </c>
      <c r="H857" s="7">
        <f t="shared" si="13"/>
        <v>39133.348944843332</v>
      </c>
    </row>
    <row r="858" spans="1:8" ht="25" customHeight="1">
      <c r="A858" s="1"/>
      <c r="B858" s="1">
        <v>285</v>
      </c>
      <c r="C858" s="6">
        <v>45748</v>
      </c>
      <c r="D858" s="1" t="s">
        <v>214</v>
      </c>
      <c r="E858" s="7"/>
      <c r="F858" s="7">
        <v>35851</v>
      </c>
      <c r="G858" s="7">
        <v>6.1449551317444815</v>
      </c>
      <c r="H858" s="7">
        <f t="shared" si="13"/>
        <v>38054.027864281714</v>
      </c>
    </row>
    <row r="859" spans="1:8" ht="25" customHeight="1">
      <c r="A859" s="1"/>
      <c r="B859" s="1">
        <v>285</v>
      </c>
      <c r="C859" s="6">
        <v>45778</v>
      </c>
      <c r="D859" s="1" t="s">
        <v>214</v>
      </c>
      <c r="E859" s="7"/>
      <c r="F859" s="7">
        <v>35992</v>
      </c>
      <c r="G859" s="7">
        <v>6.1449551317444815</v>
      </c>
      <c r="H859" s="7">
        <f t="shared" si="13"/>
        <v>38203.692251017477</v>
      </c>
    </row>
    <row r="860" spans="1:8" ht="25" customHeight="1">
      <c r="A860" s="1"/>
      <c r="B860" s="1">
        <v>285</v>
      </c>
      <c r="C860" s="6">
        <v>45809</v>
      </c>
      <c r="D860" s="1" t="s">
        <v>214</v>
      </c>
      <c r="E860" s="7"/>
      <c r="F860" s="7">
        <v>36095</v>
      </c>
      <c r="G860" s="7">
        <v>6.1449551317444815</v>
      </c>
      <c r="H860" s="7">
        <f t="shared" si="13"/>
        <v>38313.02155480317</v>
      </c>
    </row>
    <row r="861" spans="1:8" ht="25" customHeight="1">
      <c r="A861" s="1"/>
      <c r="B861" s="1">
        <v>286</v>
      </c>
      <c r="C861" s="6">
        <v>45748</v>
      </c>
      <c r="D861" s="1" t="s">
        <v>215</v>
      </c>
      <c r="E861" s="7">
        <v>38872</v>
      </c>
      <c r="F861" s="7">
        <v>35815</v>
      </c>
      <c r="G861" s="7">
        <v>8.5706627564293854</v>
      </c>
      <c r="H861" s="7">
        <f t="shared" si="13"/>
        <v>38872</v>
      </c>
    </row>
    <row r="862" spans="1:8" ht="25" customHeight="1">
      <c r="A862" s="1"/>
      <c r="B862" s="1">
        <v>286</v>
      </c>
      <c r="C862" s="6">
        <v>45778</v>
      </c>
      <c r="D862" s="1" t="s">
        <v>214</v>
      </c>
      <c r="E862" s="7"/>
      <c r="F862" s="7">
        <v>35992</v>
      </c>
      <c r="G862" s="7">
        <v>8.5706627564293854</v>
      </c>
      <c r="H862" s="7">
        <f t="shared" si="13"/>
        <v>39076.752939294071</v>
      </c>
    </row>
    <row r="863" spans="1:8" ht="25" customHeight="1">
      <c r="A863" s="1"/>
      <c r="B863" s="1">
        <v>286</v>
      </c>
      <c r="C863" s="6">
        <v>45809</v>
      </c>
      <c r="D863" s="1" t="s">
        <v>214</v>
      </c>
      <c r="E863" s="7"/>
      <c r="F863" s="7">
        <v>36095</v>
      </c>
      <c r="G863" s="7">
        <v>8.5706627564293854</v>
      </c>
      <c r="H863" s="7">
        <f t="shared" si="13"/>
        <v>39188.580721933191</v>
      </c>
    </row>
    <row r="864" spans="1:8" ht="25" customHeight="1">
      <c r="A864" s="1"/>
      <c r="B864" s="1">
        <v>287</v>
      </c>
      <c r="C864" s="6">
        <v>45748</v>
      </c>
      <c r="D864" s="1" t="s">
        <v>215</v>
      </c>
      <c r="E864" s="7">
        <v>38852</v>
      </c>
      <c r="F864" s="7">
        <v>35778</v>
      </c>
      <c r="G864" s="7">
        <v>8.5827964282214015</v>
      </c>
      <c r="H864" s="7">
        <f t="shared" si="13"/>
        <v>38852</v>
      </c>
    </row>
    <row r="865" spans="1:8" ht="25" customHeight="1">
      <c r="A865" s="1"/>
      <c r="B865" s="1">
        <v>287</v>
      </c>
      <c r="C865" s="6">
        <v>45778</v>
      </c>
      <c r="D865" s="1" t="s">
        <v>215</v>
      </c>
      <c r="E865" s="7">
        <v>38807</v>
      </c>
      <c r="F865" s="7">
        <v>36028</v>
      </c>
      <c r="G865" s="7">
        <v>8.5827964282214015</v>
      </c>
      <c r="H865" s="7">
        <f t="shared" si="13"/>
        <v>38807</v>
      </c>
    </row>
    <row r="866" spans="1:8" ht="25" customHeight="1">
      <c r="A866" s="1"/>
      <c r="B866" s="1">
        <v>287</v>
      </c>
      <c r="C866" s="6">
        <v>45809</v>
      </c>
      <c r="D866" s="1" t="s">
        <v>214</v>
      </c>
      <c r="E866" s="7"/>
      <c r="F866" s="7">
        <v>36095</v>
      </c>
      <c r="G866" s="7">
        <v>8.5827964282214015</v>
      </c>
      <c r="H866" s="7">
        <f t="shared" si="13"/>
        <v>39192.960370766516</v>
      </c>
    </row>
    <row r="867" spans="1:8" ht="25" customHeight="1">
      <c r="A867" s="1"/>
      <c r="B867" s="1">
        <v>288</v>
      </c>
      <c r="C867" s="6">
        <v>45748</v>
      </c>
      <c r="D867" s="1" t="s">
        <v>215</v>
      </c>
      <c r="E867" s="7">
        <v>38881</v>
      </c>
      <c r="F867" s="7">
        <v>35778</v>
      </c>
      <c r="G867" s="7">
        <v>8.2484044593825967</v>
      </c>
      <c r="H867" s="7">
        <f t="shared" si="13"/>
        <v>38881</v>
      </c>
    </row>
    <row r="868" spans="1:8" ht="25" customHeight="1">
      <c r="A868" s="1"/>
      <c r="B868" s="1">
        <v>288</v>
      </c>
      <c r="C868" s="6">
        <v>45778</v>
      </c>
      <c r="D868" s="1" t="s">
        <v>215</v>
      </c>
      <c r="E868" s="7">
        <v>38844</v>
      </c>
      <c r="F868" s="7">
        <v>36028</v>
      </c>
      <c r="G868" s="7">
        <v>8.2484044593825967</v>
      </c>
      <c r="H868" s="7">
        <f t="shared" si="13"/>
        <v>38844</v>
      </c>
    </row>
    <row r="869" spans="1:8" ht="25" customHeight="1">
      <c r="A869" s="1"/>
      <c r="B869" s="1">
        <v>288</v>
      </c>
      <c r="C869" s="6">
        <v>45809</v>
      </c>
      <c r="D869" s="1" t="s">
        <v>215</v>
      </c>
      <c r="E869" s="7">
        <v>39035</v>
      </c>
      <c r="F869" s="7">
        <v>36058</v>
      </c>
      <c r="G869" s="7">
        <v>8.2484044593825967</v>
      </c>
      <c r="H869" s="7">
        <f t="shared" si="13"/>
        <v>39035</v>
      </c>
    </row>
    <row r="870" spans="1:8" ht="25" customHeight="1">
      <c r="A870" s="1"/>
      <c r="B870" s="1">
        <v>289</v>
      </c>
      <c r="C870" s="6">
        <v>45748</v>
      </c>
      <c r="D870" s="1" t="s">
        <v>215</v>
      </c>
      <c r="E870" s="7">
        <v>38881</v>
      </c>
      <c r="F870" s="7">
        <v>35778</v>
      </c>
      <c r="G870" s="7">
        <v>8.2484044593825967</v>
      </c>
      <c r="H870" s="7">
        <f t="shared" si="13"/>
        <v>38881</v>
      </c>
    </row>
    <row r="871" spans="1:8" ht="25" customHeight="1">
      <c r="A871" s="1"/>
      <c r="B871" s="1">
        <v>289</v>
      </c>
      <c r="C871" s="6">
        <v>45778</v>
      </c>
      <c r="D871" s="1" t="s">
        <v>215</v>
      </c>
      <c r="E871" s="7">
        <v>38844</v>
      </c>
      <c r="F871" s="7">
        <v>36028</v>
      </c>
      <c r="G871" s="7">
        <v>8.2484044593825967</v>
      </c>
      <c r="H871" s="7">
        <f t="shared" si="13"/>
        <v>38844</v>
      </c>
    </row>
    <row r="872" spans="1:8" ht="25" customHeight="1">
      <c r="A872" s="1"/>
      <c r="B872" s="1">
        <v>289</v>
      </c>
      <c r="C872" s="6">
        <v>45809</v>
      </c>
      <c r="D872" s="1" t="s">
        <v>215</v>
      </c>
      <c r="E872" s="7">
        <v>39035</v>
      </c>
      <c r="F872" s="7">
        <v>36058</v>
      </c>
      <c r="G872" s="7">
        <v>8.2484044593825967</v>
      </c>
      <c r="H872" s="7">
        <f t="shared" si="13"/>
        <v>39035</v>
      </c>
    </row>
    <row r="873" spans="1:8" ht="25" customHeight="1">
      <c r="A873" s="1"/>
      <c r="B873" s="1">
        <v>290</v>
      </c>
      <c r="C873" s="6">
        <v>45748</v>
      </c>
      <c r="D873" s="1" t="s">
        <v>214</v>
      </c>
      <c r="E873" s="7"/>
      <c r="F873" s="7">
        <v>36117</v>
      </c>
      <c r="G873" s="7">
        <v>5.267727303523273</v>
      </c>
      <c r="H873" s="7">
        <f t="shared" si="13"/>
        <v>38019.545070213499</v>
      </c>
    </row>
    <row r="874" spans="1:8" ht="25" customHeight="1">
      <c r="A874" s="1"/>
      <c r="B874" s="1">
        <v>290</v>
      </c>
      <c r="C874" s="6">
        <v>45778</v>
      </c>
      <c r="D874" s="1" t="s">
        <v>214</v>
      </c>
      <c r="E874" s="7"/>
      <c r="F874" s="7">
        <v>36669</v>
      </c>
      <c r="G874" s="7">
        <v>5.267727303523273</v>
      </c>
      <c r="H874" s="7">
        <f t="shared" si="13"/>
        <v>38600.622924928946</v>
      </c>
    </row>
    <row r="875" spans="1:8" ht="25" customHeight="1">
      <c r="A875" s="1"/>
      <c r="B875" s="1">
        <v>290</v>
      </c>
      <c r="C875" s="6">
        <v>45809</v>
      </c>
      <c r="D875" s="1" t="s">
        <v>214</v>
      </c>
      <c r="E875" s="7"/>
      <c r="F875" s="7">
        <v>36911</v>
      </c>
      <c r="G875" s="7">
        <v>5.267727303523273</v>
      </c>
      <c r="H875" s="7">
        <f t="shared" si="13"/>
        <v>38855.370825003476</v>
      </c>
    </row>
    <row r="876" spans="1:8" ht="25" customHeight="1">
      <c r="A876" s="1"/>
      <c r="B876" s="1">
        <v>291</v>
      </c>
      <c r="C876" s="6">
        <v>45748</v>
      </c>
      <c r="D876" s="1" t="s">
        <v>214</v>
      </c>
      <c r="E876" s="7"/>
      <c r="F876" s="7">
        <v>36117</v>
      </c>
      <c r="G876" s="7">
        <v>6.0208310391030615</v>
      </c>
      <c r="H876" s="7">
        <f t="shared" si="13"/>
        <v>38291.543546392859</v>
      </c>
    </row>
    <row r="877" spans="1:8" ht="25" customHeight="1">
      <c r="A877" s="1"/>
      <c r="B877" s="1">
        <v>291</v>
      </c>
      <c r="C877" s="6">
        <v>45778</v>
      </c>
      <c r="D877" s="1" t="s">
        <v>214</v>
      </c>
      <c r="E877" s="7"/>
      <c r="F877" s="7">
        <v>36669</v>
      </c>
      <c r="G877" s="7">
        <v>6.0208310391030615</v>
      </c>
      <c r="H877" s="7">
        <f t="shared" si="13"/>
        <v>38876.778533728706</v>
      </c>
    </row>
    <row r="878" spans="1:8" ht="25" customHeight="1">
      <c r="A878" s="1"/>
      <c r="B878" s="1">
        <v>291</v>
      </c>
      <c r="C878" s="6">
        <v>45809</v>
      </c>
      <c r="D878" s="1" t="s">
        <v>214</v>
      </c>
      <c r="E878" s="7"/>
      <c r="F878" s="7">
        <v>36911</v>
      </c>
      <c r="G878" s="7">
        <v>6.0208310391030615</v>
      </c>
      <c r="H878" s="7">
        <f t="shared" si="13"/>
        <v>39133.348944843332</v>
      </c>
    </row>
    <row r="879" spans="1:8" ht="25" customHeight="1">
      <c r="A879" s="1"/>
      <c r="B879" s="1">
        <v>292</v>
      </c>
      <c r="C879" s="6">
        <v>45748</v>
      </c>
      <c r="D879" s="1" t="s">
        <v>214</v>
      </c>
      <c r="E879" s="7"/>
      <c r="F879" s="7">
        <v>36117</v>
      </c>
      <c r="G879" s="7">
        <v>6.0208310391030615</v>
      </c>
      <c r="H879" s="7">
        <f t="shared" si="13"/>
        <v>38291.543546392859</v>
      </c>
    </row>
    <row r="880" spans="1:8" ht="25" customHeight="1">
      <c r="A880" s="1"/>
      <c r="B880" s="1">
        <v>292</v>
      </c>
      <c r="C880" s="6">
        <v>45778</v>
      </c>
      <c r="D880" s="1" t="s">
        <v>214</v>
      </c>
      <c r="E880" s="7"/>
      <c r="F880" s="7">
        <v>36669</v>
      </c>
      <c r="G880" s="7">
        <v>6.0208310391030615</v>
      </c>
      <c r="H880" s="7">
        <f t="shared" si="13"/>
        <v>38876.778533728706</v>
      </c>
    </row>
    <row r="881" spans="1:8" ht="25" customHeight="1">
      <c r="A881" s="1"/>
      <c r="B881" s="1">
        <v>292</v>
      </c>
      <c r="C881" s="6">
        <v>45809</v>
      </c>
      <c r="D881" s="1" t="s">
        <v>214</v>
      </c>
      <c r="E881" s="7"/>
      <c r="F881" s="7">
        <v>36911</v>
      </c>
      <c r="G881" s="7">
        <v>6.0208310391030615</v>
      </c>
      <c r="H881" s="7">
        <f t="shared" si="13"/>
        <v>39133.348944843332</v>
      </c>
    </row>
    <row r="882" spans="1:8" ht="25" customHeight="1">
      <c r="A882" s="1"/>
      <c r="B882" s="1">
        <v>293</v>
      </c>
      <c r="C882" s="6">
        <v>45748</v>
      </c>
      <c r="D882" s="1" t="s">
        <v>214</v>
      </c>
      <c r="E882" s="7"/>
      <c r="F882" s="7">
        <v>35851</v>
      </c>
      <c r="G882" s="7">
        <v>6.1449551317444815</v>
      </c>
      <c r="H882" s="7">
        <f t="shared" si="13"/>
        <v>38054.027864281714</v>
      </c>
    </row>
    <row r="883" spans="1:8" ht="25" customHeight="1">
      <c r="A883" s="1"/>
      <c r="B883" s="1">
        <v>293</v>
      </c>
      <c r="C883" s="6">
        <v>45778</v>
      </c>
      <c r="D883" s="1" t="s">
        <v>214</v>
      </c>
      <c r="E883" s="7"/>
      <c r="F883" s="7">
        <v>35992</v>
      </c>
      <c r="G883" s="7">
        <v>6.1449551317444815</v>
      </c>
      <c r="H883" s="7">
        <f t="shared" si="13"/>
        <v>38203.692251017477</v>
      </c>
    </row>
    <row r="884" spans="1:8" ht="25" customHeight="1">
      <c r="A884" s="1"/>
      <c r="B884" s="1">
        <v>293</v>
      </c>
      <c r="C884" s="6">
        <v>45809</v>
      </c>
      <c r="D884" s="1" t="s">
        <v>214</v>
      </c>
      <c r="E884" s="7"/>
      <c r="F884" s="7">
        <v>36095</v>
      </c>
      <c r="G884" s="7">
        <v>6.1449551317444815</v>
      </c>
      <c r="H884" s="7">
        <f t="shared" si="13"/>
        <v>38313.02155480317</v>
      </c>
    </row>
    <row r="885" spans="1:8" ht="25" customHeight="1">
      <c r="A885" s="1"/>
      <c r="B885" s="1">
        <v>294</v>
      </c>
      <c r="C885" s="6">
        <v>45748</v>
      </c>
      <c r="D885" s="1" t="s">
        <v>215</v>
      </c>
      <c r="E885" s="7">
        <v>38872</v>
      </c>
      <c r="F885" s="7">
        <v>35815</v>
      </c>
      <c r="G885" s="7">
        <v>8.5706627564293854</v>
      </c>
      <c r="H885" s="7">
        <f t="shared" si="13"/>
        <v>38872</v>
      </c>
    </row>
    <row r="886" spans="1:8" ht="25" customHeight="1">
      <c r="A886" s="1"/>
      <c r="B886" s="1">
        <v>294</v>
      </c>
      <c r="C886" s="6">
        <v>45778</v>
      </c>
      <c r="D886" s="1" t="s">
        <v>214</v>
      </c>
      <c r="E886" s="7"/>
      <c r="F886" s="7">
        <v>35992</v>
      </c>
      <c r="G886" s="7">
        <v>8.5706627564293854</v>
      </c>
      <c r="H886" s="7">
        <f t="shared" si="13"/>
        <v>39076.752939294071</v>
      </c>
    </row>
    <row r="887" spans="1:8" ht="25" customHeight="1">
      <c r="A887" s="1"/>
      <c r="B887" s="1">
        <v>294</v>
      </c>
      <c r="C887" s="6">
        <v>45809</v>
      </c>
      <c r="D887" s="1" t="s">
        <v>214</v>
      </c>
      <c r="E887" s="7"/>
      <c r="F887" s="7">
        <v>36095</v>
      </c>
      <c r="G887" s="7">
        <v>8.5706627564293854</v>
      </c>
      <c r="H887" s="7">
        <f t="shared" si="13"/>
        <v>39188.580721933191</v>
      </c>
    </row>
    <row r="888" spans="1:8" ht="25" customHeight="1">
      <c r="A888" s="1"/>
      <c r="B888" s="1">
        <v>295</v>
      </c>
      <c r="C888" s="6">
        <v>45748</v>
      </c>
      <c r="D888" s="1" t="s">
        <v>215</v>
      </c>
      <c r="E888" s="7">
        <v>38852</v>
      </c>
      <c r="F888" s="7">
        <v>35778</v>
      </c>
      <c r="G888" s="7">
        <v>8.5827964282214015</v>
      </c>
      <c r="H888" s="7">
        <f t="shared" si="13"/>
        <v>38852</v>
      </c>
    </row>
    <row r="889" spans="1:8" ht="25" customHeight="1">
      <c r="A889" s="1"/>
      <c r="B889" s="1">
        <v>295</v>
      </c>
      <c r="C889" s="6">
        <v>45778</v>
      </c>
      <c r="D889" s="1" t="s">
        <v>215</v>
      </c>
      <c r="E889" s="7">
        <v>38807</v>
      </c>
      <c r="F889" s="7">
        <v>36028</v>
      </c>
      <c r="G889" s="7">
        <v>8.5827964282214015</v>
      </c>
      <c r="H889" s="7">
        <f t="shared" si="13"/>
        <v>38807</v>
      </c>
    </row>
    <row r="890" spans="1:8" ht="25" customHeight="1">
      <c r="A890" s="1"/>
      <c r="B890" s="1">
        <v>295</v>
      </c>
      <c r="C890" s="6">
        <v>45809</v>
      </c>
      <c r="D890" s="1" t="s">
        <v>214</v>
      </c>
      <c r="E890" s="7"/>
      <c r="F890" s="7">
        <v>36095</v>
      </c>
      <c r="G890" s="7">
        <v>8.5827964282214015</v>
      </c>
      <c r="H890" s="7">
        <f t="shared" si="13"/>
        <v>39192.960370766516</v>
      </c>
    </row>
    <row r="891" spans="1:8" ht="25" customHeight="1">
      <c r="A891" s="1"/>
      <c r="B891" s="1">
        <v>296</v>
      </c>
      <c r="C891" s="6">
        <v>45748</v>
      </c>
      <c r="D891" s="1" t="s">
        <v>215</v>
      </c>
      <c r="E891" s="7">
        <v>38881</v>
      </c>
      <c r="F891" s="7">
        <v>35778</v>
      </c>
      <c r="G891" s="7">
        <v>8.2484044593825967</v>
      </c>
      <c r="H891" s="7">
        <f t="shared" si="13"/>
        <v>38881</v>
      </c>
    </row>
    <row r="892" spans="1:8" ht="25" customHeight="1">
      <c r="A892" s="1"/>
      <c r="B892" s="1">
        <v>296</v>
      </c>
      <c r="C892" s="6">
        <v>45778</v>
      </c>
      <c r="D892" s="1" t="s">
        <v>215</v>
      </c>
      <c r="E892" s="7">
        <v>38844</v>
      </c>
      <c r="F892" s="7">
        <v>36028</v>
      </c>
      <c r="G892" s="7">
        <v>8.2484044593825967</v>
      </c>
      <c r="H892" s="7">
        <f t="shared" si="13"/>
        <v>38844</v>
      </c>
    </row>
    <row r="893" spans="1:8" ht="25" customHeight="1">
      <c r="A893" s="1"/>
      <c r="B893" s="1">
        <v>296</v>
      </c>
      <c r="C893" s="6">
        <v>45809</v>
      </c>
      <c r="D893" s="1" t="s">
        <v>215</v>
      </c>
      <c r="E893" s="7">
        <v>39035</v>
      </c>
      <c r="F893" s="7">
        <v>36058</v>
      </c>
      <c r="G893" s="7">
        <v>8.2484044593825967</v>
      </c>
      <c r="H893" s="7">
        <f t="shared" si="13"/>
        <v>39035</v>
      </c>
    </row>
    <row r="894" spans="1:8" ht="25" customHeight="1">
      <c r="A894" s="1"/>
      <c r="B894" s="1">
        <v>297</v>
      </c>
      <c r="C894" s="6">
        <v>45748</v>
      </c>
      <c r="D894" s="1" t="s">
        <v>215</v>
      </c>
      <c r="E894" s="7">
        <v>38881</v>
      </c>
      <c r="F894" s="7">
        <v>35778</v>
      </c>
      <c r="G894" s="7">
        <v>8.2484044593825967</v>
      </c>
      <c r="H894" s="7">
        <f t="shared" si="13"/>
        <v>38881</v>
      </c>
    </row>
    <row r="895" spans="1:8" ht="25" customHeight="1">
      <c r="A895" s="1"/>
      <c r="B895" s="1">
        <v>297</v>
      </c>
      <c r="C895" s="6">
        <v>45778</v>
      </c>
      <c r="D895" s="1" t="s">
        <v>215</v>
      </c>
      <c r="E895" s="7">
        <v>38844</v>
      </c>
      <c r="F895" s="7">
        <v>36028</v>
      </c>
      <c r="G895" s="7">
        <v>8.2484044593825967</v>
      </c>
      <c r="H895" s="7">
        <f t="shared" si="13"/>
        <v>38844</v>
      </c>
    </row>
    <row r="896" spans="1:8" ht="25" customHeight="1">
      <c r="A896" s="1"/>
      <c r="B896" s="1">
        <v>297</v>
      </c>
      <c r="C896" s="6">
        <v>45809</v>
      </c>
      <c r="D896" s="1" t="s">
        <v>215</v>
      </c>
      <c r="E896" s="7">
        <v>39035</v>
      </c>
      <c r="F896" s="7">
        <v>36058</v>
      </c>
      <c r="G896" s="7">
        <v>8.2484044593825967</v>
      </c>
      <c r="H896" s="7">
        <f t="shared" si="13"/>
        <v>39035</v>
      </c>
    </row>
    <row r="897" spans="1:8" ht="25" customHeight="1">
      <c r="A897" s="1"/>
      <c r="B897" s="1">
        <v>298</v>
      </c>
      <c r="C897" s="6">
        <v>45839</v>
      </c>
      <c r="D897" s="1" t="s">
        <v>214</v>
      </c>
      <c r="E897" s="7"/>
      <c r="F897" s="7">
        <v>3420.1</v>
      </c>
      <c r="G897" s="7">
        <v>2.8115539262481226</v>
      </c>
      <c r="H897" s="7">
        <f t="shared" si="13"/>
        <v>3516.257955831612</v>
      </c>
    </row>
    <row r="898" spans="1:8" ht="25" customHeight="1">
      <c r="A898" s="1"/>
      <c r="B898" s="1">
        <v>298</v>
      </c>
      <c r="C898" s="6">
        <v>45870</v>
      </c>
      <c r="D898" s="1" t="s">
        <v>214</v>
      </c>
      <c r="E898" s="7"/>
      <c r="F898" s="7">
        <v>3410.4</v>
      </c>
      <c r="G898" s="7">
        <v>2.8115539262481226</v>
      </c>
      <c r="H898" s="7">
        <f t="shared" si="13"/>
        <v>3506.2852351007659</v>
      </c>
    </row>
    <row r="899" spans="1:8" ht="25" customHeight="1">
      <c r="A899" s="1"/>
      <c r="B899" s="1">
        <v>298</v>
      </c>
      <c r="C899" s="6">
        <v>45901</v>
      </c>
      <c r="D899" s="1" t="s">
        <v>214</v>
      </c>
      <c r="E899" s="7"/>
      <c r="F899" s="7">
        <v>3450.3</v>
      </c>
      <c r="G899" s="7">
        <v>2.8115539262481226</v>
      </c>
      <c r="H899" s="7">
        <f t="shared" si="13"/>
        <v>3547.3070451173394</v>
      </c>
    </row>
    <row r="900" spans="1:8" ht="25" customHeight="1">
      <c r="A900" s="1"/>
      <c r="B900" s="1">
        <v>299</v>
      </c>
      <c r="C900" s="6">
        <v>45839</v>
      </c>
      <c r="D900" s="1" t="s">
        <v>214</v>
      </c>
      <c r="E900" s="7"/>
      <c r="F900" s="7">
        <v>3420.1</v>
      </c>
      <c r="G900" s="7">
        <v>2.8115539262481226</v>
      </c>
      <c r="H900" s="7">
        <f t="shared" si="13"/>
        <v>3516.257955831612</v>
      </c>
    </row>
    <row r="901" spans="1:8" ht="25" customHeight="1">
      <c r="A901" s="1"/>
      <c r="B901" s="1">
        <v>299</v>
      </c>
      <c r="C901" s="6">
        <v>45870</v>
      </c>
      <c r="D901" s="1" t="s">
        <v>214</v>
      </c>
      <c r="E901" s="7"/>
      <c r="F901" s="7">
        <v>3410.4</v>
      </c>
      <c r="G901" s="7">
        <v>2.8115539262481226</v>
      </c>
      <c r="H901" s="7">
        <f t="shared" si="13"/>
        <v>3506.2852351007659</v>
      </c>
    </row>
    <row r="902" spans="1:8" ht="25" customHeight="1">
      <c r="A902" s="1"/>
      <c r="B902" s="1">
        <v>299</v>
      </c>
      <c r="C902" s="6">
        <v>45901</v>
      </c>
      <c r="D902" s="1" t="s">
        <v>214</v>
      </c>
      <c r="E902" s="7"/>
      <c r="F902" s="7">
        <v>3450.3</v>
      </c>
      <c r="G902" s="7">
        <v>2.8115539262481226</v>
      </c>
      <c r="H902" s="7">
        <f t="shared" ref="H902:H965" si="14">IF(D902="Yes",E902,F902*(1+G902/100))</f>
        <v>3547.3070451173394</v>
      </c>
    </row>
    <row r="903" spans="1:8" ht="25" customHeight="1">
      <c r="A903" s="1"/>
      <c r="B903" s="1">
        <v>300</v>
      </c>
      <c r="C903" s="6">
        <v>45839</v>
      </c>
      <c r="D903" s="1" t="s">
        <v>214</v>
      </c>
      <c r="E903" s="7"/>
      <c r="F903" s="7">
        <v>3420.1</v>
      </c>
      <c r="G903" s="7">
        <v>2.7796163180228444</v>
      </c>
      <c r="H903" s="7">
        <f t="shared" si="14"/>
        <v>3515.1656576926989</v>
      </c>
    </row>
    <row r="904" spans="1:8" ht="25" customHeight="1">
      <c r="A904" s="1"/>
      <c r="B904" s="1">
        <v>300</v>
      </c>
      <c r="C904" s="6">
        <v>45870</v>
      </c>
      <c r="D904" s="1" t="s">
        <v>214</v>
      </c>
      <c r="E904" s="7"/>
      <c r="F904" s="7">
        <v>3410.4</v>
      </c>
      <c r="G904" s="7">
        <v>2.7796163180228444</v>
      </c>
      <c r="H904" s="7">
        <f t="shared" si="14"/>
        <v>3505.1960349098508</v>
      </c>
    </row>
    <row r="905" spans="1:8" ht="25" customHeight="1">
      <c r="A905" s="1"/>
      <c r="B905" s="1">
        <v>300</v>
      </c>
      <c r="C905" s="6">
        <v>45901</v>
      </c>
      <c r="D905" s="1" t="s">
        <v>214</v>
      </c>
      <c r="E905" s="7"/>
      <c r="F905" s="7">
        <v>3450.3</v>
      </c>
      <c r="G905" s="7">
        <v>2.7796163180228444</v>
      </c>
      <c r="H905" s="7">
        <f t="shared" si="14"/>
        <v>3546.2051018207421</v>
      </c>
    </row>
    <row r="906" spans="1:8" ht="25" customHeight="1">
      <c r="A906" s="1"/>
      <c r="B906" s="1">
        <v>301</v>
      </c>
      <c r="C906" s="6">
        <v>45839</v>
      </c>
      <c r="D906" s="1" t="s">
        <v>215</v>
      </c>
      <c r="E906" s="7">
        <v>3513.6</v>
      </c>
      <c r="F906" s="7">
        <v>3420.1</v>
      </c>
      <c r="G906" s="7">
        <v>2.8604950085929186</v>
      </c>
      <c r="H906" s="7">
        <f t="shared" si="14"/>
        <v>3513.6</v>
      </c>
    </row>
    <row r="907" spans="1:8" ht="25" customHeight="1">
      <c r="A907" s="1"/>
      <c r="B907" s="1">
        <v>301</v>
      </c>
      <c r="C907" s="6">
        <v>45870</v>
      </c>
      <c r="D907" s="1" t="s">
        <v>214</v>
      </c>
      <c r="E907" s="7"/>
      <c r="F907" s="7">
        <v>3410.4</v>
      </c>
      <c r="G907" s="7">
        <v>2.8604950085929186</v>
      </c>
      <c r="H907" s="7">
        <f t="shared" si="14"/>
        <v>3507.9543217730529</v>
      </c>
    </row>
    <row r="908" spans="1:8" ht="25" customHeight="1">
      <c r="A908" s="1"/>
      <c r="B908" s="1">
        <v>301</v>
      </c>
      <c r="C908" s="6">
        <v>45901</v>
      </c>
      <c r="D908" s="1" t="s">
        <v>214</v>
      </c>
      <c r="E908" s="7"/>
      <c r="F908" s="7">
        <v>3450.3</v>
      </c>
      <c r="G908" s="7">
        <v>2.8604950085929186</v>
      </c>
      <c r="H908" s="7">
        <f t="shared" si="14"/>
        <v>3548.9956592814815</v>
      </c>
    </row>
    <row r="909" spans="1:8" ht="25" customHeight="1">
      <c r="A909" s="1"/>
      <c r="B909" s="1">
        <v>302</v>
      </c>
      <c r="C909" s="6">
        <v>45839</v>
      </c>
      <c r="D909" s="1" t="s">
        <v>215</v>
      </c>
      <c r="E909" s="7">
        <v>3528.1</v>
      </c>
      <c r="F909" s="7">
        <v>3428.5</v>
      </c>
      <c r="G909" s="7">
        <v>3.2996786594750396</v>
      </c>
      <c r="H909" s="7">
        <f t="shared" si="14"/>
        <v>3528.1</v>
      </c>
    </row>
    <row r="910" spans="1:8" ht="25" customHeight="1">
      <c r="A910" s="1"/>
      <c r="B910" s="1">
        <v>302</v>
      </c>
      <c r="C910" s="6">
        <v>45870</v>
      </c>
      <c r="D910" s="1" t="s">
        <v>215</v>
      </c>
      <c r="E910" s="7">
        <v>3547.1</v>
      </c>
      <c r="F910" s="7">
        <v>3421.8</v>
      </c>
      <c r="G910" s="7">
        <v>3.2996786594750396</v>
      </c>
      <c r="H910" s="7">
        <f t="shared" si="14"/>
        <v>3547.1</v>
      </c>
    </row>
    <row r="911" spans="1:8" ht="25" customHeight="1">
      <c r="A911" s="1"/>
      <c r="B911" s="1">
        <v>302</v>
      </c>
      <c r="C911" s="6">
        <v>45901</v>
      </c>
      <c r="D911" s="1" t="s">
        <v>214</v>
      </c>
      <c r="E911" s="7"/>
      <c r="F911" s="7">
        <v>3464.3</v>
      </c>
      <c r="G911" s="7">
        <v>3.2996786594750396</v>
      </c>
      <c r="H911" s="7">
        <f t="shared" si="14"/>
        <v>3578.610767800194</v>
      </c>
    </row>
    <row r="912" spans="1:8" ht="25" customHeight="1">
      <c r="A912" s="1"/>
      <c r="B912" s="1">
        <v>303</v>
      </c>
      <c r="C912" s="6">
        <v>45839</v>
      </c>
      <c r="D912" s="1" t="s">
        <v>215</v>
      </c>
      <c r="E912" s="7">
        <v>3528.1</v>
      </c>
      <c r="F912" s="7">
        <v>3428.5</v>
      </c>
      <c r="G912" s="7">
        <v>3.2996786594750396</v>
      </c>
      <c r="H912" s="7">
        <f t="shared" si="14"/>
        <v>3528.1</v>
      </c>
    </row>
    <row r="913" spans="1:8" ht="25" customHeight="1">
      <c r="A913" s="1"/>
      <c r="B913" s="1">
        <v>303</v>
      </c>
      <c r="C913" s="6">
        <v>45870</v>
      </c>
      <c r="D913" s="1" t="s">
        <v>215</v>
      </c>
      <c r="E913" s="7">
        <v>3547.1</v>
      </c>
      <c r="F913" s="7">
        <v>3421.8</v>
      </c>
      <c r="G913" s="7">
        <v>3.2996786594750396</v>
      </c>
      <c r="H913" s="7">
        <f t="shared" si="14"/>
        <v>3547.1</v>
      </c>
    </row>
    <row r="914" spans="1:8" ht="25" customHeight="1">
      <c r="A914" s="1"/>
      <c r="B914" s="1">
        <v>303</v>
      </c>
      <c r="C914" s="6">
        <v>45901</v>
      </c>
      <c r="D914" s="1" t="s">
        <v>214</v>
      </c>
      <c r="E914" s="7"/>
      <c r="F914" s="7">
        <v>3464.3</v>
      </c>
      <c r="G914" s="7">
        <v>3.2996786594750396</v>
      </c>
      <c r="H914" s="7">
        <f t="shared" si="14"/>
        <v>3578.610767800194</v>
      </c>
    </row>
    <row r="915" spans="1:8" ht="25" customHeight="1">
      <c r="A915" s="1"/>
      <c r="B915" s="1">
        <v>304</v>
      </c>
      <c r="C915" s="6">
        <v>45839</v>
      </c>
      <c r="D915" s="1" t="s">
        <v>214</v>
      </c>
      <c r="E915" s="7"/>
      <c r="F915" s="7">
        <v>3420.1</v>
      </c>
      <c r="G915" s="7">
        <v>2.8115539262481226</v>
      </c>
      <c r="H915" s="7">
        <f t="shared" si="14"/>
        <v>3516.257955831612</v>
      </c>
    </row>
    <row r="916" spans="1:8" ht="25" customHeight="1">
      <c r="A916" s="1"/>
      <c r="B916" s="1">
        <v>304</v>
      </c>
      <c r="C916" s="6">
        <v>45870</v>
      </c>
      <c r="D916" s="1" t="s">
        <v>214</v>
      </c>
      <c r="E916" s="7"/>
      <c r="F916" s="7">
        <v>3410.4</v>
      </c>
      <c r="G916" s="7">
        <v>2.8115539262481226</v>
      </c>
      <c r="H916" s="7">
        <f t="shared" si="14"/>
        <v>3506.2852351007659</v>
      </c>
    </row>
    <row r="917" spans="1:8" ht="25" customHeight="1">
      <c r="A917" s="1"/>
      <c r="B917" s="1">
        <v>304</v>
      </c>
      <c r="C917" s="6">
        <v>45901</v>
      </c>
      <c r="D917" s="1" t="s">
        <v>214</v>
      </c>
      <c r="E917" s="7"/>
      <c r="F917" s="7">
        <v>3450.3</v>
      </c>
      <c r="G917" s="7">
        <v>2.8115539262481226</v>
      </c>
      <c r="H917" s="7">
        <f t="shared" si="14"/>
        <v>3547.3070451173394</v>
      </c>
    </row>
    <row r="918" spans="1:8" ht="25" customHeight="1">
      <c r="A918" s="1"/>
      <c r="B918" s="1">
        <v>305</v>
      </c>
      <c r="C918" s="6">
        <v>45839</v>
      </c>
      <c r="D918" s="1" t="s">
        <v>214</v>
      </c>
      <c r="E918" s="7"/>
      <c r="F918" s="7">
        <v>3420.1</v>
      </c>
      <c r="G918" s="7">
        <v>2.8115539262481226</v>
      </c>
      <c r="H918" s="7">
        <f t="shared" si="14"/>
        <v>3516.257955831612</v>
      </c>
    </row>
    <row r="919" spans="1:8" ht="25" customHeight="1">
      <c r="A919" s="1"/>
      <c r="B919" s="1">
        <v>305</v>
      </c>
      <c r="C919" s="6">
        <v>45870</v>
      </c>
      <c r="D919" s="1" t="s">
        <v>214</v>
      </c>
      <c r="E919" s="7"/>
      <c r="F919" s="7">
        <v>3410.4</v>
      </c>
      <c r="G919" s="7">
        <v>2.8115539262481226</v>
      </c>
      <c r="H919" s="7">
        <f t="shared" si="14"/>
        <v>3506.2852351007659</v>
      </c>
    </row>
    <row r="920" spans="1:8" ht="25" customHeight="1">
      <c r="A920" s="1"/>
      <c r="B920" s="1">
        <v>305</v>
      </c>
      <c r="C920" s="6">
        <v>45901</v>
      </c>
      <c r="D920" s="1" t="s">
        <v>214</v>
      </c>
      <c r="E920" s="7"/>
      <c r="F920" s="7">
        <v>3450.3</v>
      </c>
      <c r="G920" s="7">
        <v>2.8115539262481226</v>
      </c>
      <c r="H920" s="7">
        <f t="shared" si="14"/>
        <v>3547.3070451173394</v>
      </c>
    </row>
    <row r="921" spans="1:8" ht="25" customHeight="1">
      <c r="A921" s="1"/>
      <c r="B921" s="1">
        <v>306</v>
      </c>
      <c r="C921" s="6">
        <v>45839</v>
      </c>
      <c r="D921" s="1" t="s">
        <v>214</v>
      </c>
      <c r="E921" s="7"/>
      <c r="F921" s="7">
        <v>3420.1</v>
      </c>
      <c r="G921" s="7">
        <v>2.7796163180228444</v>
      </c>
      <c r="H921" s="7">
        <f t="shared" si="14"/>
        <v>3515.1656576926989</v>
      </c>
    </row>
    <row r="922" spans="1:8" ht="25" customHeight="1">
      <c r="A922" s="1"/>
      <c r="B922" s="1">
        <v>306</v>
      </c>
      <c r="C922" s="6">
        <v>45870</v>
      </c>
      <c r="D922" s="1" t="s">
        <v>214</v>
      </c>
      <c r="E922" s="7"/>
      <c r="F922" s="7">
        <v>3410.4</v>
      </c>
      <c r="G922" s="7">
        <v>2.7796163180228444</v>
      </c>
      <c r="H922" s="7">
        <f t="shared" si="14"/>
        <v>3505.1960349098508</v>
      </c>
    </row>
    <row r="923" spans="1:8" ht="25" customHeight="1">
      <c r="A923" s="1"/>
      <c r="B923" s="1">
        <v>306</v>
      </c>
      <c r="C923" s="6">
        <v>45901</v>
      </c>
      <c r="D923" s="1" t="s">
        <v>214</v>
      </c>
      <c r="E923" s="7"/>
      <c r="F923" s="7">
        <v>3450.3</v>
      </c>
      <c r="G923" s="7">
        <v>2.7796163180228444</v>
      </c>
      <c r="H923" s="7">
        <f t="shared" si="14"/>
        <v>3546.2051018207421</v>
      </c>
    </row>
    <row r="924" spans="1:8" ht="25" customHeight="1">
      <c r="A924" s="1"/>
      <c r="B924" s="1">
        <v>307</v>
      </c>
      <c r="C924" s="6">
        <v>45839</v>
      </c>
      <c r="D924" s="1" t="s">
        <v>215</v>
      </c>
      <c r="E924" s="7">
        <v>3513.6</v>
      </c>
      <c r="F924" s="7">
        <v>3420.1</v>
      </c>
      <c r="G924" s="7">
        <v>2.8604950085929186</v>
      </c>
      <c r="H924" s="7">
        <f t="shared" si="14"/>
        <v>3513.6</v>
      </c>
    </row>
    <row r="925" spans="1:8" ht="25" customHeight="1">
      <c r="A925" s="1"/>
      <c r="B925" s="1">
        <v>307</v>
      </c>
      <c r="C925" s="6">
        <v>45870</v>
      </c>
      <c r="D925" s="1" t="s">
        <v>214</v>
      </c>
      <c r="E925" s="7"/>
      <c r="F925" s="7">
        <v>3410.4</v>
      </c>
      <c r="G925" s="7">
        <v>2.8604950085929186</v>
      </c>
      <c r="H925" s="7">
        <f t="shared" si="14"/>
        <v>3507.9543217730529</v>
      </c>
    </row>
    <row r="926" spans="1:8" ht="25" customHeight="1">
      <c r="A926" s="1"/>
      <c r="B926" s="1">
        <v>307</v>
      </c>
      <c r="C926" s="6">
        <v>45901</v>
      </c>
      <c r="D926" s="1" t="s">
        <v>214</v>
      </c>
      <c r="E926" s="7"/>
      <c r="F926" s="7">
        <v>3450.3</v>
      </c>
      <c r="G926" s="7">
        <v>2.8604950085929186</v>
      </c>
      <c r="H926" s="7">
        <f t="shared" si="14"/>
        <v>3548.9956592814815</v>
      </c>
    </row>
    <row r="927" spans="1:8" ht="25" customHeight="1">
      <c r="A927" s="1"/>
      <c r="B927" s="1">
        <v>308</v>
      </c>
      <c r="C927" s="6">
        <v>45839</v>
      </c>
      <c r="D927" s="1" t="s">
        <v>215</v>
      </c>
      <c r="E927" s="7">
        <v>3528.1</v>
      </c>
      <c r="F927" s="7">
        <v>3428.5</v>
      </c>
      <c r="G927" s="7">
        <v>3.2996786594750396</v>
      </c>
      <c r="H927" s="7">
        <f t="shared" si="14"/>
        <v>3528.1</v>
      </c>
    </row>
    <row r="928" spans="1:8" ht="25" customHeight="1">
      <c r="A928" s="1"/>
      <c r="B928" s="1">
        <v>308</v>
      </c>
      <c r="C928" s="6">
        <v>45870</v>
      </c>
      <c r="D928" s="1" t="s">
        <v>215</v>
      </c>
      <c r="E928" s="7">
        <v>3547.1</v>
      </c>
      <c r="F928" s="7">
        <v>3421.8</v>
      </c>
      <c r="G928" s="7">
        <v>3.2996786594750396</v>
      </c>
      <c r="H928" s="7">
        <f t="shared" si="14"/>
        <v>3547.1</v>
      </c>
    </row>
    <row r="929" spans="1:8" ht="25" customHeight="1">
      <c r="A929" s="1"/>
      <c r="B929" s="1">
        <v>308</v>
      </c>
      <c r="C929" s="6">
        <v>45901</v>
      </c>
      <c r="D929" s="1" t="s">
        <v>214</v>
      </c>
      <c r="E929" s="7"/>
      <c r="F929" s="7">
        <v>3464.3</v>
      </c>
      <c r="G929" s="7">
        <v>3.2996786594750396</v>
      </c>
      <c r="H929" s="7">
        <f t="shared" si="14"/>
        <v>3578.610767800194</v>
      </c>
    </row>
    <row r="930" spans="1:8" ht="25" customHeight="1">
      <c r="A930" s="1"/>
      <c r="B930" s="1">
        <v>309</v>
      </c>
      <c r="C930" s="6">
        <v>45839</v>
      </c>
      <c r="D930" s="1" t="s">
        <v>215</v>
      </c>
      <c r="E930" s="7">
        <v>3528.1</v>
      </c>
      <c r="F930" s="7">
        <v>3428.5</v>
      </c>
      <c r="G930" s="7">
        <v>3.2996786594750396</v>
      </c>
      <c r="H930" s="7">
        <f t="shared" si="14"/>
        <v>3528.1</v>
      </c>
    </row>
    <row r="931" spans="1:8" ht="25" customHeight="1">
      <c r="A931" s="1"/>
      <c r="B931" s="1">
        <v>309</v>
      </c>
      <c r="C931" s="6">
        <v>45870</v>
      </c>
      <c r="D931" s="1" t="s">
        <v>215</v>
      </c>
      <c r="E931" s="7">
        <v>3547.1</v>
      </c>
      <c r="F931" s="7">
        <v>3421.8</v>
      </c>
      <c r="G931" s="7">
        <v>3.2996786594750396</v>
      </c>
      <c r="H931" s="7">
        <f t="shared" si="14"/>
        <v>3547.1</v>
      </c>
    </row>
    <row r="932" spans="1:8" ht="25" customHeight="1">
      <c r="A932" s="1"/>
      <c r="B932" s="1">
        <v>309</v>
      </c>
      <c r="C932" s="6">
        <v>45901</v>
      </c>
      <c r="D932" s="1" t="s">
        <v>214</v>
      </c>
      <c r="E932" s="7"/>
      <c r="F932" s="7">
        <v>3464.3</v>
      </c>
      <c r="G932" s="7">
        <v>3.2996786594750396</v>
      </c>
      <c r="H932" s="7">
        <f t="shared" si="14"/>
        <v>3578.610767800194</v>
      </c>
    </row>
    <row r="933" spans="1:8" ht="25" customHeight="1">
      <c r="A933" s="1"/>
      <c r="B933" s="1">
        <v>310</v>
      </c>
      <c r="C933" s="6">
        <v>45839</v>
      </c>
      <c r="D933" s="1" t="s">
        <v>214</v>
      </c>
      <c r="E933" s="7"/>
      <c r="F933" s="7">
        <v>3420.1</v>
      </c>
      <c r="G933" s="7">
        <v>2.8115539262481226</v>
      </c>
      <c r="H933" s="7">
        <f t="shared" si="14"/>
        <v>3516.257955831612</v>
      </c>
    </row>
    <row r="934" spans="1:8" ht="25" customHeight="1">
      <c r="A934" s="1"/>
      <c r="B934" s="1">
        <v>310</v>
      </c>
      <c r="C934" s="6">
        <v>45870</v>
      </c>
      <c r="D934" s="1" t="s">
        <v>214</v>
      </c>
      <c r="E934" s="7"/>
      <c r="F934" s="7">
        <v>3410.4</v>
      </c>
      <c r="G934" s="7">
        <v>2.8115539262481226</v>
      </c>
      <c r="H934" s="7">
        <f t="shared" si="14"/>
        <v>3506.2852351007659</v>
      </c>
    </row>
    <row r="935" spans="1:8" ht="25" customHeight="1">
      <c r="A935" s="1"/>
      <c r="B935" s="1">
        <v>310</v>
      </c>
      <c r="C935" s="6">
        <v>45901</v>
      </c>
      <c r="D935" s="1" t="s">
        <v>214</v>
      </c>
      <c r="E935" s="7"/>
      <c r="F935" s="7">
        <v>3450.3</v>
      </c>
      <c r="G935" s="7">
        <v>2.8115539262481226</v>
      </c>
      <c r="H935" s="7">
        <f t="shared" si="14"/>
        <v>3547.3070451173394</v>
      </c>
    </row>
    <row r="936" spans="1:8" ht="25" customHeight="1">
      <c r="A936" s="1"/>
      <c r="B936" s="1">
        <v>311</v>
      </c>
      <c r="C936" s="6">
        <v>45839</v>
      </c>
      <c r="D936" s="1" t="s">
        <v>214</v>
      </c>
      <c r="E936" s="7"/>
      <c r="F936" s="7">
        <v>3420.1</v>
      </c>
      <c r="G936" s="7">
        <v>2.8115539262481226</v>
      </c>
      <c r="H936" s="7">
        <f t="shared" si="14"/>
        <v>3516.257955831612</v>
      </c>
    </row>
    <row r="937" spans="1:8" ht="25" customHeight="1">
      <c r="A937" s="1"/>
      <c r="B937" s="1">
        <v>311</v>
      </c>
      <c r="C937" s="6">
        <v>45870</v>
      </c>
      <c r="D937" s="1" t="s">
        <v>214</v>
      </c>
      <c r="E937" s="7"/>
      <c r="F937" s="7">
        <v>3410.4</v>
      </c>
      <c r="G937" s="7">
        <v>2.8115539262481226</v>
      </c>
      <c r="H937" s="7">
        <f t="shared" si="14"/>
        <v>3506.2852351007659</v>
      </c>
    </row>
    <row r="938" spans="1:8" ht="25" customHeight="1">
      <c r="A938" s="1"/>
      <c r="B938" s="1">
        <v>311</v>
      </c>
      <c r="C938" s="6">
        <v>45901</v>
      </c>
      <c r="D938" s="1" t="s">
        <v>214</v>
      </c>
      <c r="E938" s="7"/>
      <c r="F938" s="7">
        <v>3450.3</v>
      </c>
      <c r="G938" s="7">
        <v>2.8115539262481226</v>
      </c>
      <c r="H938" s="7">
        <f t="shared" si="14"/>
        <v>3547.3070451173394</v>
      </c>
    </row>
    <row r="939" spans="1:8" ht="25" customHeight="1">
      <c r="A939" s="1"/>
      <c r="B939" s="1">
        <v>312</v>
      </c>
      <c r="C939" s="6">
        <v>45839</v>
      </c>
      <c r="D939" s="1" t="s">
        <v>214</v>
      </c>
      <c r="E939" s="7"/>
      <c r="F939" s="7">
        <v>3420.1</v>
      </c>
      <c r="G939" s="7">
        <v>2.7796163180228444</v>
      </c>
      <c r="H939" s="7">
        <f t="shared" si="14"/>
        <v>3515.1656576926989</v>
      </c>
    </row>
    <row r="940" spans="1:8" ht="25" customHeight="1">
      <c r="A940" s="1"/>
      <c r="B940" s="1">
        <v>312</v>
      </c>
      <c r="C940" s="6">
        <v>45870</v>
      </c>
      <c r="D940" s="1" t="s">
        <v>214</v>
      </c>
      <c r="E940" s="7"/>
      <c r="F940" s="7">
        <v>3410.4</v>
      </c>
      <c r="G940" s="7">
        <v>2.7796163180228444</v>
      </c>
      <c r="H940" s="7">
        <f t="shared" si="14"/>
        <v>3505.1960349098508</v>
      </c>
    </row>
    <row r="941" spans="1:8" ht="25" customHeight="1">
      <c r="A941" s="1"/>
      <c r="B941" s="1">
        <v>312</v>
      </c>
      <c r="C941" s="6">
        <v>45901</v>
      </c>
      <c r="D941" s="1" t="s">
        <v>214</v>
      </c>
      <c r="E941" s="7"/>
      <c r="F941" s="7">
        <v>3450.3</v>
      </c>
      <c r="G941" s="7">
        <v>2.7796163180228444</v>
      </c>
      <c r="H941" s="7">
        <f t="shared" si="14"/>
        <v>3546.2051018207421</v>
      </c>
    </row>
    <row r="942" spans="1:8" ht="25" customHeight="1">
      <c r="A942" s="1"/>
      <c r="B942" s="1">
        <v>313</v>
      </c>
      <c r="C942" s="6">
        <v>45839</v>
      </c>
      <c r="D942" s="1" t="s">
        <v>215</v>
      </c>
      <c r="E942" s="7">
        <v>3513.6</v>
      </c>
      <c r="F942" s="7">
        <v>3420.1</v>
      </c>
      <c r="G942" s="7">
        <v>2.8604950085929186</v>
      </c>
      <c r="H942" s="7">
        <f t="shared" si="14"/>
        <v>3513.6</v>
      </c>
    </row>
    <row r="943" spans="1:8" ht="25" customHeight="1">
      <c r="A943" s="1"/>
      <c r="B943" s="1">
        <v>313</v>
      </c>
      <c r="C943" s="6">
        <v>45870</v>
      </c>
      <c r="D943" s="1" t="s">
        <v>214</v>
      </c>
      <c r="E943" s="7"/>
      <c r="F943" s="7">
        <v>3410.4</v>
      </c>
      <c r="G943" s="7">
        <v>2.8604950085929186</v>
      </c>
      <c r="H943" s="7">
        <f t="shared" si="14"/>
        <v>3507.9543217730529</v>
      </c>
    </row>
    <row r="944" spans="1:8" ht="25" customHeight="1">
      <c r="A944" s="1"/>
      <c r="B944" s="1">
        <v>313</v>
      </c>
      <c r="C944" s="6">
        <v>45901</v>
      </c>
      <c r="D944" s="1" t="s">
        <v>214</v>
      </c>
      <c r="E944" s="7"/>
      <c r="F944" s="7">
        <v>3450.3</v>
      </c>
      <c r="G944" s="7">
        <v>2.8604950085929186</v>
      </c>
      <c r="H944" s="7">
        <f t="shared" si="14"/>
        <v>3548.9956592814815</v>
      </c>
    </row>
    <row r="945" spans="1:8" ht="25" customHeight="1">
      <c r="A945" s="1"/>
      <c r="B945" s="1">
        <v>314</v>
      </c>
      <c r="C945" s="6">
        <v>45839</v>
      </c>
      <c r="D945" s="1" t="s">
        <v>215</v>
      </c>
      <c r="E945" s="7">
        <v>3528.1</v>
      </c>
      <c r="F945" s="7">
        <v>3428.5</v>
      </c>
      <c r="G945" s="7">
        <v>3.2996786594750396</v>
      </c>
      <c r="H945" s="7">
        <f t="shared" si="14"/>
        <v>3528.1</v>
      </c>
    </row>
    <row r="946" spans="1:8" ht="25" customHeight="1">
      <c r="A946" s="1"/>
      <c r="B946" s="1">
        <v>314</v>
      </c>
      <c r="C946" s="6">
        <v>45870</v>
      </c>
      <c r="D946" s="1" t="s">
        <v>215</v>
      </c>
      <c r="E946" s="7">
        <v>3547.1</v>
      </c>
      <c r="F946" s="7">
        <v>3421.8</v>
      </c>
      <c r="G946" s="7">
        <v>3.2996786594750396</v>
      </c>
      <c r="H946" s="7">
        <f t="shared" si="14"/>
        <v>3547.1</v>
      </c>
    </row>
    <row r="947" spans="1:8" ht="25" customHeight="1">
      <c r="A947" s="1"/>
      <c r="B947" s="1">
        <v>314</v>
      </c>
      <c r="C947" s="6">
        <v>45901</v>
      </c>
      <c r="D947" s="1" t="s">
        <v>214</v>
      </c>
      <c r="E947" s="7"/>
      <c r="F947" s="7">
        <v>3464.3</v>
      </c>
      <c r="G947" s="7">
        <v>3.2996786594750396</v>
      </c>
      <c r="H947" s="7">
        <f t="shared" si="14"/>
        <v>3578.610767800194</v>
      </c>
    </row>
    <row r="948" spans="1:8" ht="25" customHeight="1">
      <c r="A948" s="1"/>
      <c r="B948" s="1">
        <v>315</v>
      </c>
      <c r="C948" s="6">
        <v>45839</v>
      </c>
      <c r="D948" s="1" t="s">
        <v>215</v>
      </c>
      <c r="E948" s="7">
        <v>3528.1</v>
      </c>
      <c r="F948" s="7">
        <v>3428.5</v>
      </c>
      <c r="G948" s="7">
        <v>3.2996786594750396</v>
      </c>
      <c r="H948" s="7">
        <f t="shared" si="14"/>
        <v>3528.1</v>
      </c>
    </row>
    <row r="949" spans="1:8" ht="25" customHeight="1">
      <c r="A949" s="1"/>
      <c r="B949" s="1">
        <v>315</v>
      </c>
      <c r="C949" s="6">
        <v>45870</v>
      </c>
      <c r="D949" s="1" t="s">
        <v>215</v>
      </c>
      <c r="E949" s="7">
        <v>3547.1</v>
      </c>
      <c r="F949" s="7">
        <v>3421.8</v>
      </c>
      <c r="G949" s="7">
        <v>3.2996786594750396</v>
      </c>
      <c r="H949" s="7">
        <f t="shared" si="14"/>
        <v>3547.1</v>
      </c>
    </row>
    <row r="950" spans="1:8" ht="25" customHeight="1">
      <c r="A950" s="1"/>
      <c r="B950" s="1">
        <v>315</v>
      </c>
      <c r="C950" s="6">
        <v>45901</v>
      </c>
      <c r="D950" s="1" t="s">
        <v>214</v>
      </c>
      <c r="E950" s="7"/>
      <c r="F950" s="7">
        <v>3464.3</v>
      </c>
      <c r="G950" s="7">
        <v>3.2996786594750396</v>
      </c>
      <c r="H950" s="7">
        <f t="shared" si="14"/>
        <v>3578.610767800194</v>
      </c>
    </row>
    <row r="951" spans="1:8" ht="25" customHeight="1">
      <c r="A951" s="1"/>
      <c r="B951" s="1">
        <v>316</v>
      </c>
      <c r="C951" s="6">
        <v>45839</v>
      </c>
      <c r="D951" s="1" t="s">
        <v>214</v>
      </c>
      <c r="E951" s="7"/>
      <c r="F951" s="7">
        <v>3420.1</v>
      </c>
      <c r="G951" s="7">
        <v>2.8115539262481226</v>
      </c>
      <c r="H951" s="7">
        <f t="shared" si="14"/>
        <v>3516.257955831612</v>
      </c>
    </row>
    <row r="952" spans="1:8" ht="25" customHeight="1">
      <c r="A952" s="1"/>
      <c r="B952" s="1">
        <v>316</v>
      </c>
      <c r="C952" s="6">
        <v>45870</v>
      </c>
      <c r="D952" s="1" t="s">
        <v>214</v>
      </c>
      <c r="E952" s="7"/>
      <c r="F952" s="7">
        <v>3410.4</v>
      </c>
      <c r="G952" s="7">
        <v>2.8115539262481226</v>
      </c>
      <c r="H952" s="7">
        <f t="shared" si="14"/>
        <v>3506.2852351007659</v>
      </c>
    </row>
    <row r="953" spans="1:8" ht="25" customHeight="1">
      <c r="A953" s="1"/>
      <c r="B953" s="1">
        <v>316</v>
      </c>
      <c r="C953" s="6">
        <v>45901</v>
      </c>
      <c r="D953" s="1" t="s">
        <v>214</v>
      </c>
      <c r="E953" s="7"/>
      <c r="F953" s="7">
        <v>3450.3</v>
      </c>
      <c r="G953" s="7">
        <v>2.8115539262481226</v>
      </c>
      <c r="H953" s="7">
        <f t="shared" si="14"/>
        <v>3547.3070451173394</v>
      </c>
    </row>
    <row r="954" spans="1:8" ht="25" customHeight="1">
      <c r="A954" s="1"/>
      <c r="B954" s="1">
        <v>317</v>
      </c>
      <c r="C954" s="6">
        <v>45839</v>
      </c>
      <c r="D954" s="1" t="s">
        <v>214</v>
      </c>
      <c r="E954" s="7"/>
      <c r="F954" s="7">
        <v>3420.1</v>
      </c>
      <c r="G954" s="7">
        <v>2.8115539262481226</v>
      </c>
      <c r="H954" s="7">
        <f t="shared" si="14"/>
        <v>3516.257955831612</v>
      </c>
    </row>
    <row r="955" spans="1:8" ht="25" customHeight="1">
      <c r="A955" s="1"/>
      <c r="B955" s="1">
        <v>317</v>
      </c>
      <c r="C955" s="6">
        <v>45870</v>
      </c>
      <c r="D955" s="1" t="s">
        <v>214</v>
      </c>
      <c r="E955" s="7"/>
      <c r="F955" s="7">
        <v>3410.4</v>
      </c>
      <c r="G955" s="7">
        <v>2.8115539262481226</v>
      </c>
      <c r="H955" s="7">
        <f t="shared" si="14"/>
        <v>3506.2852351007659</v>
      </c>
    </row>
    <row r="956" spans="1:8" ht="25" customHeight="1">
      <c r="A956" s="1"/>
      <c r="B956" s="1">
        <v>317</v>
      </c>
      <c r="C956" s="6">
        <v>45901</v>
      </c>
      <c r="D956" s="1" t="s">
        <v>214</v>
      </c>
      <c r="E956" s="7"/>
      <c r="F956" s="7">
        <v>3450.3</v>
      </c>
      <c r="G956" s="7">
        <v>2.8115539262481226</v>
      </c>
      <c r="H956" s="7">
        <f t="shared" si="14"/>
        <v>3547.3070451173394</v>
      </c>
    </row>
    <row r="957" spans="1:8" ht="25" customHeight="1">
      <c r="A957" s="1"/>
      <c r="B957" s="1">
        <v>318</v>
      </c>
      <c r="C957" s="6">
        <v>45839</v>
      </c>
      <c r="D957" s="1" t="s">
        <v>214</v>
      </c>
      <c r="E957" s="7"/>
      <c r="F957" s="7">
        <v>3420.1</v>
      </c>
      <c r="G957" s="7">
        <v>2.7796163180228444</v>
      </c>
      <c r="H957" s="7">
        <f t="shared" si="14"/>
        <v>3515.1656576926989</v>
      </c>
    </row>
    <row r="958" spans="1:8" ht="25" customHeight="1">
      <c r="A958" s="1"/>
      <c r="B958" s="1">
        <v>318</v>
      </c>
      <c r="C958" s="6">
        <v>45870</v>
      </c>
      <c r="D958" s="1" t="s">
        <v>214</v>
      </c>
      <c r="E958" s="7"/>
      <c r="F958" s="7">
        <v>3410.4</v>
      </c>
      <c r="G958" s="7">
        <v>2.7796163180228444</v>
      </c>
      <c r="H958" s="7">
        <f t="shared" si="14"/>
        <v>3505.1960349098508</v>
      </c>
    </row>
    <row r="959" spans="1:8" ht="25" customHeight="1">
      <c r="A959" s="1"/>
      <c r="B959" s="1">
        <v>318</v>
      </c>
      <c r="C959" s="6">
        <v>45901</v>
      </c>
      <c r="D959" s="1" t="s">
        <v>214</v>
      </c>
      <c r="E959" s="7"/>
      <c r="F959" s="7">
        <v>3450.3</v>
      </c>
      <c r="G959" s="7">
        <v>2.7796163180228444</v>
      </c>
      <c r="H959" s="7">
        <f t="shared" si="14"/>
        <v>3546.2051018207421</v>
      </c>
    </row>
    <row r="960" spans="1:8" ht="25" customHeight="1">
      <c r="A960" s="1"/>
      <c r="B960" s="1">
        <v>319</v>
      </c>
      <c r="C960" s="6">
        <v>45839</v>
      </c>
      <c r="D960" s="1" t="s">
        <v>215</v>
      </c>
      <c r="E960" s="7">
        <v>3513.6</v>
      </c>
      <c r="F960" s="7">
        <v>3420.1</v>
      </c>
      <c r="G960" s="7">
        <v>2.8604950085929186</v>
      </c>
      <c r="H960" s="7">
        <f t="shared" si="14"/>
        <v>3513.6</v>
      </c>
    </row>
    <row r="961" spans="1:8" ht="25" customHeight="1">
      <c r="A961" s="1"/>
      <c r="B961" s="1">
        <v>319</v>
      </c>
      <c r="C961" s="6">
        <v>45870</v>
      </c>
      <c r="D961" s="1" t="s">
        <v>214</v>
      </c>
      <c r="E961" s="7"/>
      <c r="F961" s="7">
        <v>3410.4</v>
      </c>
      <c r="G961" s="7">
        <v>2.8604950085929186</v>
      </c>
      <c r="H961" s="7">
        <f t="shared" si="14"/>
        <v>3507.9543217730529</v>
      </c>
    </row>
    <row r="962" spans="1:8" ht="25" customHeight="1">
      <c r="A962" s="1"/>
      <c r="B962" s="1">
        <v>319</v>
      </c>
      <c r="C962" s="6">
        <v>45901</v>
      </c>
      <c r="D962" s="1" t="s">
        <v>214</v>
      </c>
      <c r="E962" s="7"/>
      <c r="F962" s="7">
        <v>3450.3</v>
      </c>
      <c r="G962" s="7">
        <v>2.8604950085929186</v>
      </c>
      <c r="H962" s="7">
        <f t="shared" si="14"/>
        <v>3548.9956592814815</v>
      </c>
    </row>
    <row r="963" spans="1:8" ht="25" customHeight="1">
      <c r="A963" s="1"/>
      <c r="B963" s="1">
        <v>320</v>
      </c>
      <c r="C963" s="6">
        <v>45839</v>
      </c>
      <c r="D963" s="1" t="s">
        <v>215</v>
      </c>
      <c r="E963" s="7">
        <v>3528.1</v>
      </c>
      <c r="F963" s="7">
        <v>3428.5</v>
      </c>
      <c r="G963" s="7">
        <v>3.2996786594750396</v>
      </c>
      <c r="H963" s="7">
        <f t="shared" si="14"/>
        <v>3528.1</v>
      </c>
    </row>
    <row r="964" spans="1:8" ht="25" customHeight="1">
      <c r="A964" s="1"/>
      <c r="B964" s="1">
        <v>320</v>
      </c>
      <c r="C964" s="6">
        <v>45870</v>
      </c>
      <c r="D964" s="1" t="s">
        <v>215</v>
      </c>
      <c r="E964" s="7">
        <v>3547.1</v>
      </c>
      <c r="F964" s="7">
        <v>3421.8</v>
      </c>
      <c r="G964" s="7">
        <v>3.2996786594750396</v>
      </c>
      <c r="H964" s="7">
        <f t="shared" si="14"/>
        <v>3547.1</v>
      </c>
    </row>
    <row r="965" spans="1:8" ht="25" customHeight="1">
      <c r="A965" s="1"/>
      <c r="B965" s="1">
        <v>320</v>
      </c>
      <c r="C965" s="6">
        <v>45901</v>
      </c>
      <c r="D965" s="1" t="s">
        <v>214</v>
      </c>
      <c r="E965" s="7"/>
      <c r="F965" s="7">
        <v>3464.3</v>
      </c>
      <c r="G965" s="7">
        <v>3.2996786594750396</v>
      </c>
      <c r="H965" s="7">
        <f t="shared" si="14"/>
        <v>3578.610767800194</v>
      </c>
    </row>
    <row r="966" spans="1:8" ht="25" customHeight="1">
      <c r="A966" s="1"/>
      <c r="B966" s="1">
        <v>321</v>
      </c>
      <c r="C966" s="6">
        <v>45839</v>
      </c>
      <c r="D966" s="1" t="s">
        <v>215</v>
      </c>
      <c r="E966" s="7">
        <v>3528.1</v>
      </c>
      <c r="F966" s="7">
        <v>3428.5</v>
      </c>
      <c r="G966" s="7">
        <v>3.2996786594750396</v>
      </c>
      <c r="H966" s="7">
        <f t="shared" ref="H966:H1029" si="15">IF(D966="Yes",E966,F966*(1+G966/100))</f>
        <v>3528.1</v>
      </c>
    </row>
    <row r="967" spans="1:8" ht="25" customHeight="1">
      <c r="A967" s="1"/>
      <c r="B967" s="1">
        <v>321</v>
      </c>
      <c r="C967" s="6">
        <v>45870</v>
      </c>
      <c r="D967" s="1" t="s">
        <v>215</v>
      </c>
      <c r="E967" s="7">
        <v>3547.1</v>
      </c>
      <c r="F967" s="7">
        <v>3421.8</v>
      </c>
      <c r="G967" s="7">
        <v>3.2996786594750396</v>
      </c>
      <c r="H967" s="7">
        <f t="shared" si="15"/>
        <v>3547.1</v>
      </c>
    </row>
    <row r="968" spans="1:8" ht="25" customHeight="1">
      <c r="A968" s="1"/>
      <c r="B968" s="1">
        <v>321</v>
      </c>
      <c r="C968" s="6">
        <v>45901</v>
      </c>
      <c r="D968" s="1" t="s">
        <v>214</v>
      </c>
      <c r="E968" s="7"/>
      <c r="F968" s="7">
        <v>3464.3</v>
      </c>
      <c r="G968" s="7">
        <v>3.2996786594750396</v>
      </c>
      <c r="H968" s="7">
        <f t="shared" si="15"/>
        <v>3578.610767800194</v>
      </c>
    </row>
    <row r="969" spans="1:8" ht="25" customHeight="1">
      <c r="A969" s="1"/>
      <c r="B969" s="1">
        <v>322</v>
      </c>
      <c r="C969" s="6">
        <v>45839</v>
      </c>
      <c r="D969" s="1" t="s">
        <v>214</v>
      </c>
      <c r="E969" s="7"/>
      <c r="F969" s="7">
        <v>3420.1</v>
      </c>
      <c r="G969" s="7">
        <v>2.8115539262481226</v>
      </c>
      <c r="H969" s="7">
        <f t="shared" si="15"/>
        <v>3516.257955831612</v>
      </c>
    </row>
    <row r="970" spans="1:8" ht="25" customHeight="1">
      <c r="A970" s="1"/>
      <c r="B970" s="1">
        <v>322</v>
      </c>
      <c r="C970" s="6">
        <v>45870</v>
      </c>
      <c r="D970" s="1" t="s">
        <v>214</v>
      </c>
      <c r="E970" s="7"/>
      <c r="F970" s="7">
        <v>3410.4</v>
      </c>
      <c r="G970" s="7">
        <v>2.8115539262481226</v>
      </c>
      <c r="H970" s="7">
        <f t="shared" si="15"/>
        <v>3506.2852351007659</v>
      </c>
    </row>
    <row r="971" spans="1:8" ht="25" customHeight="1">
      <c r="A971" s="1"/>
      <c r="B971" s="1">
        <v>322</v>
      </c>
      <c r="C971" s="6">
        <v>45901</v>
      </c>
      <c r="D971" s="1" t="s">
        <v>214</v>
      </c>
      <c r="E971" s="7"/>
      <c r="F971" s="7">
        <v>3450.3</v>
      </c>
      <c r="G971" s="7">
        <v>2.8115539262481226</v>
      </c>
      <c r="H971" s="7">
        <f t="shared" si="15"/>
        <v>3547.3070451173394</v>
      </c>
    </row>
    <row r="972" spans="1:8" ht="25" customHeight="1">
      <c r="A972" s="1"/>
      <c r="B972" s="1">
        <v>323</v>
      </c>
      <c r="C972" s="6">
        <v>45839</v>
      </c>
      <c r="D972" s="1" t="s">
        <v>214</v>
      </c>
      <c r="E972" s="7"/>
      <c r="F972" s="7">
        <v>3420.1</v>
      </c>
      <c r="G972" s="7">
        <v>2.8115539262481226</v>
      </c>
      <c r="H972" s="7">
        <f t="shared" si="15"/>
        <v>3516.257955831612</v>
      </c>
    </row>
    <row r="973" spans="1:8" ht="25" customHeight="1">
      <c r="A973" s="1"/>
      <c r="B973" s="1">
        <v>323</v>
      </c>
      <c r="C973" s="6">
        <v>45870</v>
      </c>
      <c r="D973" s="1" t="s">
        <v>214</v>
      </c>
      <c r="E973" s="7"/>
      <c r="F973" s="7">
        <v>3410.4</v>
      </c>
      <c r="G973" s="7">
        <v>2.8115539262481226</v>
      </c>
      <c r="H973" s="7">
        <f t="shared" si="15"/>
        <v>3506.2852351007659</v>
      </c>
    </row>
    <row r="974" spans="1:8" ht="25" customHeight="1">
      <c r="A974" s="1"/>
      <c r="B974" s="1">
        <v>323</v>
      </c>
      <c r="C974" s="6">
        <v>45901</v>
      </c>
      <c r="D974" s="1" t="s">
        <v>214</v>
      </c>
      <c r="E974" s="7"/>
      <c r="F974" s="7">
        <v>3450.3</v>
      </c>
      <c r="G974" s="7">
        <v>2.8115539262481226</v>
      </c>
      <c r="H974" s="7">
        <f t="shared" si="15"/>
        <v>3547.3070451173394</v>
      </c>
    </row>
    <row r="975" spans="1:8" ht="25" customHeight="1">
      <c r="A975" s="1"/>
      <c r="B975" s="1">
        <v>324</v>
      </c>
      <c r="C975" s="6">
        <v>45839</v>
      </c>
      <c r="D975" s="1" t="s">
        <v>214</v>
      </c>
      <c r="E975" s="7"/>
      <c r="F975" s="7">
        <v>3420.1</v>
      </c>
      <c r="G975" s="7">
        <v>2.7796163180228444</v>
      </c>
      <c r="H975" s="7">
        <f t="shared" si="15"/>
        <v>3515.1656576926989</v>
      </c>
    </row>
    <row r="976" spans="1:8" ht="25" customHeight="1">
      <c r="A976" s="1"/>
      <c r="B976" s="1">
        <v>324</v>
      </c>
      <c r="C976" s="6">
        <v>45870</v>
      </c>
      <c r="D976" s="1" t="s">
        <v>214</v>
      </c>
      <c r="E976" s="7"/>
      <c r="F976" s="7">
        <v>3410.4</v>
      </c>
      <c r="G976" s="7">
        <v>2.7796163180228444</v>
      </c>
      <c r="H976" s="7">
        <f t="shared" si="15"/>
        <v>3505.1960349098508</v>
      </c>
    </row>
    <row r="977" spans="1:8" ht="25" customHeight="1">
      <c r="A977" s="1"/>
      <c r="B977" s="1">
        <v>324</v>
      </c>
      <c r="C977" s="6">
        <v>45901</v>
      </c>
      <c r="D977" s="1" t="s">
        <v>214</v>
      </c>
      <c r="E977" s="7"/>
      <c r="F977" s="7">
        <v>3450.3</v>
      </c>
      <c r="G977" s="7">
        <v>2.7796163180228444</v>
      </c>
      <c r="H977" s="7">
        <f t="shared" si="15"/>
        <v>3546.2051018207421</v>
      </c>
    </row>
    <row r="978" spans="1:8" ht="25" customHeight="1">
      <c r="A978" s="1"/>
      <c r="B978" s="1">
        <v>325</v>
      </c>
      <c r="C978" s="6">
        <v>45839</v>
      </c>
      <c r="D978" s="1" t="s">
        <v>215</v>
      </c>
      <c r="E978" s="7">
        <v>3513.6</v>
      </c>
      <c r="F978" s="7">
        <v>3420.1</v>
      </c>
      <c r="G978" s="7">
        <v>2.8604950085929186</v>
      </c>
      <c r="H978" s="7">
        <f t="shared" si="15"/>
        <v>3513.6</v>
      </c>
    </row>
    <row r="979" spans="1:8" ht="25" customHeight="1">
      <c r="A979" s="1"/>
      <c r="B979" s="1">
        <v>325</v>
      </c>
      <c r="C979" s="6">
        <v>45870</v>
      </c>
      <c r="D979" s="1" t="s">
        <v>214</v>
      </c>
      <c r="E979" s="7"/>
      <c r="F979" s="7">
        <v>3410.4</v>
      </c>
      <c r="G979" s="7">
        <v>2.8604950085929186</v>
      </c>
      <c r="H979" s="7">
        <f t="shared" si="15"/>
        <v>3507.9543217730529</v>
      </c>
    </row>
    <row r="980" spans="1:8" ht="25" customHeight="1">
      <c r="A980" s="1"/>
      <c r="B980" s="1">
        <v>325</v>
      </c>
      <c r="C980" s="6">
        <v>45901</v>
      </c>
      <c r="D980" s="1" t="s">
        <v>214</v>
      </c>
      <c r="E980" s="7"/>
      <c r="F980" s="7">
        <v>3450.3</v>
      </c>
      <c r="G980" s="7">
        <v>2.8604950085929186</v>
      </c>
      <c r="H980" s="7">
        <f t="shared" si="15"/>
        <v>3548.9956592814815</v>
      </c>
    </row>
    <row r="981" spans="1:8" ht="25" customHeight="1">
      <c r="A981" s="1"/>
      <c r="B981" s="1">
        <v>326</v>
      </c>
      <c r="C981" s="6">
        <v>45839</v>
      </c>
      <c r="D981" s="1" t="s">
        <v>215</v>
      </c>
      <c r="E981" s="7">
        <v>3528.1</v>
      </c>
      <c r="F981" s="7">
        <v>3428.5</v>
      </c>
      <c r="G981" s="7">
        <v>3.2996786594750396</v>
      </c>
      <c r="H981" s="7">
        <f t="shared" si="15"/>
        <v>3528.1</v>
      </c>
    </row>
    <row r="982" spans="1:8" ht="25" customHeight="1">
      <c r="A982" s="1"/>
      <c r="B982" s="1">
        <v>326</v>
      </c>
      <c r="C982" s="6">
        <v>45870</v>
      </c>
      <c r="D982" s="1" t="s">
        <v>215</v>
      </c>
      <c r="E982" s="7">
        <v>3547.1</v>
      </c>
      <c r="F982" s="7">
        <v>3421.8</v>
      </c>
      <c r="G982" s="7">
        <v>3.2996786594750396</v>
      </c>
      <c r="H982" s="7">
        <f t="shared" si="15"/>
        <v>3547.1</v>
      </c>
    </row>
    <row r="983" spans="1:8" ht="25" customHeight="1">
      <c r="A983" s="1"/>
      <c r="B983" s="1">
        <v>326</v>
      </c>
      <c r="C983" s="6">
        <v>45901</v>
      </c>
      <c r="D983" s="1" t="s">
        <v>214</v>
      </c>
      <c r="E983" s="7"/>
      <c r="F983" s="7">
        <v>3464.3</v>
      </c>
      <c r="G983" s="7">
        <v>3.2996786594750396</v>
      </c>
      <c r="H983" s="7">
        <f t="shared" si="15"/>
        <v>3578.610767800194</v>
      </c>
    </row>
    <row r="984" spans="1:8" ht="25" customHeight="1">
      <c r="A984" s="1"/>
      <c r="B984" s="1">
        <v>327</v>
      </c>
      <c r="C984" s="6">
        <v>45839</v>
      </c>
      <c r="D984" s="1" t="s">
        <v>215</v>
      </c>
      <c r="E984" s="7">
        <v>3528.1</v>
      </c>
      <c r="F984" s="7">
        <v>3428.5</v>
      </c>
      <c r="G984" s="7">
        <v>3.2996786594750396</v>
      </c>
      <c r="H984" s="7">
        <f t="shared" si="15"/>
        <v>3528.1</v>
      </c>
    </row>
    <row r="985" spans="1:8" ht="25" customHeight="1">
      <c r="A985" s="1"/>
      <c r="B985" s="1">
        <v>327</v>
      </c>
      <c r="C985" s="6">
        <v>45870</v>
      </c>
      <c r="D985" s="1" t="s">
        <v>215</v>
      </c>
      <c r="E985" s="7">
        <v>3547.1</v>
      </c>
      <c r="F985" s="7">
        <v>3421.8</v>
      </c>
      <c r="G985" s="7">
        <v>3.2996786594750396</v>
      </c>
      <c r="H985" s="7">
        <f t="shared" si="15"/>
        <v>3547.1</v>
      </c>
    </row>
    <row r="986" spans="1:8" ht="25" customHeight="1">
      <c r="A986" s="1"/>
      <c r="B986" s="1">
        <v>327</v>
      </c>
      <c r="C986" s="6">
        <v>45901</v>
      </c>
      <c r="D986" s="1" t="s">
        <v>214</v>
      </c>
      <c r="E986" s="7"/>
      <c r="F986" s="7">
        <v>3464.3</v>
      </c>
      <c r="G986" s="7">
        <v>3.2996786594750396</v>
      </c>
      <c r="H986" s="7">
        <f t="shared" si="15"/>
        <v>3578.610767800194</v>
      </c>
    </row>
    <row r="987" spans="1:8" ht="25" customHeight="1">
      <c r="A987" s="1"/>
      <c r="B987" s="1">
        <v>328</v>
      </c>
      <c r="C987" s="6">
        <v>45839</v>
      </c>
      <c r="D987" s="1" t="s">
        <v>214</v>
      </c>
      <c r="E987" s="7"/>
      <c r="F987" s="7">
        <v>179.07900000000001</v>
      </c>
      <c r="G987" s="7">
        <v>0.29916452231752244</v>
      </c>
      <c r="H987" s="7">
        <f t="shared" si="15"/>
        <v>179.61474083492101</v>
      </c>
    </row>
    <row r="988" spans="1:8" ht="25" customHeight="1">
      <c r="A988" s="1"/>
      <c r="B988" s="1">
        <v>328</v>
      </c>
      <c r="C988" s="6">
        <v>45870</v>
      </c>
      <c r="D988" s="1" t="s">
        <v>214</v>
      </c>
      <c r="E988" s="7"/>
      <c r="F988" s="7">
        <v>178.452</v>
      </c>
      <c r="G988" s="7">
        <v>0.29916452231752244</v>
      </c>
      <c r="H988" s="7">
        <f t="shared" si="15"/>
        <v>178.98586507336609</v>
      </c>
    </row>
    <row r="989" spans="1:8" ht="25" customHeight="1">
      <c r="A989" s="1"/>
      <c r="B989" s="1">
        <v>328</v>
      </c>
      <c r="C989" s="6">
        <v>45901</v>
      </c>
      <c r="D989" s="1" t="s">
        <v>214</v>
      </c>
      <c r="E989" s="7"/>
      <c r="F989" s="7">
        <v>179.154</v>
      </c>
      <c r="G989" s="7">
        <v>0.29916452231752244</v>
      </c>
      <c r="H989" s="7">
        <f t="shared" si="15"/>
        <v>179.68996520831274</v>
      </c>
    </row>
    <row r="990" spans="1:8" ht="25" customHeight="1">
      <c r="A990" s="1"/>
      <c r="B990" s="1">
        <v>329</v>
      </c>
      <c r="C990" s="6">
        <v>45839</v>
      </c>
      <c r="D990" s="1" t="s">
        <v>214</v>
      </c>
      <c r="E990" s="7"/>
      <c r="F990" s="7">
        <v>179.07900000000001</v>
      </c>
      <c r="G990" s="7">
        <v>0.50590572136344947</v>
      </c>
      <c r="H990" s="7">
        <f t="shared" si="15"/>
        <v>179.98497090676045</v>
      </c>
    </row>
    <row r="991" spans="1:8" ht="25" customHeight="1">
      <c r="A991" s="1"/>
      <c r="B991" s="1">
        <v>329</v>
      </c>
      <c r="C991" s="6">
        <v>45870</v>
      </c>
      <c r="D991" s="1" t="s">
        <v>214</v>
      </c>
      <c r="E991" s="7"/>
      <c r="F991" s="7">
        <v>178.452</v>
      </c>
      <c r="G991" s="7">
        <v>0.50590572136344947</v>
      </c>
      <c r="H991" s="7">
        <f t="shared" si="15"/>
        <v>179.35479887788748</v>
      </c>
    </row>
    <row r="992" spans="1:8" ht="25" customHeight="1">
      <c r="A992" s="1"/>
      <c r="B992" s="1">
        <v>329</v>
      </c>
      <c r="C992" s="6">
        <v>45901</v>
      </c>
      <c r="D992" s="1" t="s">
        <v>214</v>
      </c>
      <c r="E992" s="7"/>
      <c r="F992" s="7">
        <v>179.154</v>
      </c>
      <c r="G992" s="7">
        <v>0.50590572136344947</v>
      </c>
      <c r="H992" s="7">
        <f t="shared" si="15"/>
        <v>180.06035033605147</v>
      </c>
    </row>
    <row r="993" spans="1:8" ht="25" customHeight="1">
      <c r="A993" s="1"/>
      <c r="B993" s="1">
        <v>330</v>
      </c>
      <c r="C993" s="6">
        <v>45839</v>
      </c>
      <c r="D993" s="1" t="s">
        <v>214</v>
      </c>
      <c r="E993" s="7"/>
      <c r="F993" s="7">
        <v>179.07900000000001</v>
      </c>
      <c r="G993" s="7">
        <v>0.50590572136344947</v>
      </c>
      <c r="H993" s="7">
        <f t="shared" si="15"/>
        <v>179.98497090676045</v>
      </c>
    </row>
    <row r="994" spans="1:8" ht="25" customHeight="1">
      <c r="A994" s="1"/>
      <c r="B994" s="1">
        <v>330</v>
      </c>
      <c r="C994" s="6">
        <v>45870</v>
      </c>
      <c r="D994" s="1" t="s">
        <v>214</v>
      </c>
      <c r="E994" s="7"/>
      <c r="F994" s="7">
        <v>178.452</v>
      </c>
      <c r="G994" s="7">
        <v>0.50590572136344947</v>
      </c>
      <c r="H994" s="7">
        <f t="shared" si="15"/>
        <v>179.35479887788748</v>
      </c>
    </row>
    <row r="995" spans="1:8" ht="25" customHeight="1">
      <c r="A995" s="1"/>
      <c r="B995" s="1">
        <v>330</v>
      </c>
      <c r="C995" s="6">
        <v>45901</v>
      </c>
      <c r="D995" s="1" t="s">
        <v>214</v>
      </c>
      <c r="E995" s="7"/>
      <c r="F995" s="7">
        <v>179.154</v>
      </c>
      <c r="G995" s="7">
        <v>0.50590572136344947</v>
      </c>
      <c r="H995" s="7">
        <f t="shared" si="15"/>
        <v>180.06035033605147</v>
      </c>
    </row>
    <row r="996" spans="1:8" ht="25" customHeight="1">
      <c r="A996" s="1"/>
      <c r="B996" s="1">
        <v>331</v>
      </c>
      <c r="C996" s="6">
        <v>45839</v>
      </c>
      <c r="D996" s="1" t="s">
        <v>215</v>
      </c>
      <c r="E996" s="7">
        <v>179.77699999999999</v>
      </c>
      <c r="F996" s="7">
        <v>179.07900000000001</v>
      </c>
      <c r="G996" s="7">
        <v>0.50121723444254873</v>
      </c>
      <c r="H996" s="7">
        <f t="shared" si="15"/>
        <v>179.77699999999999</v>
      </c>
    </row>
    <row r="997" spans="1:8" ht="25" customHeight="1">
      <c r="A997" s="1"/>
      <c r="B997" s="1">
        <v>331</v>
      </c>
      <c r="C997" s="6">
        <v>45870</v>
      </c>
      <c r="D997" s="1" t="s">
        <v>214</v>
      </c>
      <c r="E997" s="7"/>
      <c r="F997" s="7">
        <v>178.452</v>
      </c>
      <c r="G997" s="7">
        <v>0.50121723444254873</v>
      </c>
      <c r="H997" s="7">
        <f t="shared" si="15"/>
        <v>179.3464321792074</v>
      </c>
    </row>
    <row r="998" spans="1:8" ht="25" customHeight="1">
      <c r="A998" s="1"/>
      <c r="B998" s="1">
        <v>331</v>
      </c>
      <c r="C998" s="6">
        <v>45901</v>
      </c>
      <c r="D998" s="1" t="s">
        <v>214</v>
      </c>
      <c r="E998" s="7"/>
      <c r="F998" s="7">
        <v>179.154</v>
      </c>
      <c r="G998" s="7">
        <v>0.50121723444254873</v>
      </c>
      <c r="H998" s="7">
        <f t="shared" si="15"/>
        <v>180.05195072419318</v>
      </c>
    </row>
    <row r="999" spans="1:8" ht="25" customHeight="1">
      <c r="A999" s="1"/>
      <c r="B999" s="1">
        <v>332</v>
      </c>
      <c r="C999" s="6">
        <v>45839</v>
      </c>
      <c r="D999" s="1" t="s">
        <v>215</v>
      </c>
      <c r="E999" s="7">
        <v>179.77699999999999</v>
      </c>
      <c r="F999" s="7">
        <v>179.07900000000001</v>
      </c>
      <c r="G999" s="7">
        <v>0.72719431926731759</v>
      </c>
      <c r="H999" s="7">
        <f t="shared" si="15"/>
        <v>179.77699999999999</v>
      </c>
    </row>
    <row r="1000" spans="1:8" ht="25" customHeight="1">
      <c r="A1000" s="1"/>
      <c r="B1000" s="1">
        <v>332</v>
      </c>
      <c r="C1000" s="6">
        <v>45870</v>
      </c>
      <c r="D1000" s="1" t="s">
        <v>215</v>
      </c>
      <c r="E1000" s="7">
        <v>180.50299999999999</v>
      </c>
      <c r="F1000" s="7">
        <v>178.452</v>
      </c>
      <c r="G1000" s="7">
        <v>0.72719431926731759</v>
      </c>
      <c r="H1000" s="7">
        <f t="shared" si="15"/>
        <v>180.50299999999999</v>
      </c>
    </row>
    <row r="1001" spans="1:8" ht="25" customHeight="1">
      <c r="A1001" s="1"/>
      <c r="B1001" s="1">
        <v>332</v>
      </c>
      <c r="C1001" s="6">
        <v>45901</v>
      </c>
      <c r="D1001" s="1" t="s">
        <v>214</v>
      </c>
      <c r="E1001" s="7"/>
      <c r="F1001" s="7">
        <v>179.154</v>
      </c>
      <c r="G1001" s="7">
        <v>0.72719431926731759</v>
      </c>
      <c r="H1001" s="7">
        <f t="shared" si="15"/>
        <v>180.45679771074015</v>
      </c>
    </row>
    <row r="1002" spans="1:8" ht="25" customHeight="1">
      <c r="A1002" s="1"/>
      <c r="B1002" s="1">
        <v>333</v>
      </c>
      <c r="C1002" s="6">
        <v>45839</v>
      </c>
      <c r="D1002" s="1" t="s">
        <v>215</v>
      </c>
      <c r="E1002" s="7">
        <v>179.77699999999999</v>
      </c>
      <c r="F1002" s="7">
        <v>179.07900000000001</v>
      </c>
      <c r="G1002" s="7">
        <v>0.72719431926731759</v>
      </c>
      <c r="H1002" s="7">
        <f t="shared" si="15"/>
        <v>179.77699999999999</v>
      </c>
    </row>
    <row r="1003" spans="1:8" ht="25" customHeight="1">
      <c r="A1003" s="1"/>
      <c r="B1003" s="1">
        <v>333</v>
      </c>
      <c r="C1003" s="6">
        <v>45870</v>
      </c>
      <c r="D1003" s="1" t="s">
        <v>215</v>
      </c>
      <c r="E1003" s="7">
        <v>180.50299999999999</v>
      </c>
      <c r="F1003" s="7">
        <v>178.452</v>
      </c>
      <c r="G1003" s="7">
        <v>0.72719431926731759</v>
      </c>
      <c r="H1003" s="7">
        <f t="shared" si="15"/>
        <v>180.50299999999999</v>
      </c>
    </row>
    <row r="1004" spans="1:8" ht="25" customHeight="1">
      <c r="A1004" s="1"/>
      <c r="B1004" s="1">
        <v>333</v>
      </c>
      <c r="C1004" s="6">
        <v>45901</v>
      </c>
      <c r="D1004" s="1" t="s">
        <v>214</v>
      </c>
      <c r="E1004" s="7"/>
      <c r="F1004" s="7">
        <v>179.154</v>
      </c>
      <c r="G1004" s="7">
        <v>0.72719431926731759</v>
      </c>
      <c r="H1004" s="7">
        <f t="shared" si="15"/>
        <v>180.45679771074015</v>
      </c>
    </row>
    <row r="1005" spans="1:8" ht="25" customHeight="1">
      <c r="A1005" s="1"/>
      <c r="B1005" s="1">
        <v>334</v>
      </c>
      <c r="C1005" s="6">
        <v>45839</v>
      </c>
      <c r="D1005" s="1" t="s">
        <v>214</v>
      </c>
      <c r="E1005" s="7"/>
      <c r="F1005" s="7">
        <v>179.07900000000001</v>
      </c>
      <c r="G1005" s="7">
        <v>0.29916452231752244</v>
      </c>
      <c r="H1005" s="7">
        <f t="shared" si="15"/>
        <v>179.61474083492101</v>
      </c>
    </row>
    <row r="1006" spans="1:8" ht="25" customHeight="1">
      <c r="A1006" s="1"/>
      <c r="B1006" s="1">
        <v>334</v>
      </c>
      <c r="C1006" s="6">
        <v>45870</v>
      </c>
      <c r="D1006" s="1" t="s">
        <v>214</v>
      </c>
      <c r="E1006" s="7"/>
      <c r="F1006" s="7">
        <v>178.452</v>
      </c>
      <c r="G1006" s="7">
        <v>0.29916452231752244</v>
      </c>
      <c r="H1006" s="7">
        <f t="shared" si="15"/>
        <v>178.98586507336609</v>
      </c>
    </row>
    <row r="1007" spans="1:8" ht="25" customHeight="1">
      <c r="A1007" s="1"/>
      <c r="B1007" s="1">
        <v>334</v>
      </c>
      <c r="C1007" s="6">
        <v>45901</v>
      </c>
      <c r="D1007" s="1" t="s">
        <v>214</v>
      </c>
      <c r="E1007" s="7"/>
      <c r="F1007" s="7">
        <v>179.154</v>
      </c>
      <c r="G1007" s="7">
        <v>0.29916452231752244</v>
      </c>
      <c r="H1007" s="7">
        <f t="shared" si="15"/>
        <v>179.68996520831274</v>
      </c>
    </row>
    <row r="1008" spans="1:8" ht="25" customHeight="1">
      <c r="A1008" s="1"/>
      <c r="B1008" s="1">
        <v>335</v>
      </c>
      <c r="C1008" s="6">
        <v>45839</v>
      </c>
      <c r="D1008" s="1" t="s">
        <v>214</v>
      </c>
      <c r="E1008" s="7"/>
      <c r="F1008" s="7">
        <v>179.07900000000001</v>
      </c>
      <c r="G1008" s="7">
        <v>0.50590572136344947</v>
      </c>
      <c r="H1008" s="7">
        <f t="shared" si="15"/>
        <v>179.98497090676045</v>
      </c>
    </row>
    <row r="1009" spans="1:8" ht="25" customHeight="1">
      <c r="A1009" s="1"/>
      <c r="B1009" s="1">
        <v>335</v>
      </c>
      <c r="C1009" s="6">
        <v>45870</v>
      </c>
      <c r="D1009" s="1" t="s">
        <v>214</v>
      </c>
      <c r="E1009" s="7"/>
      <c r="F1009" s="7">
        <v>178.452</v>
      </c>
      <c r="G1009" s="7">
        <v>0.50590572136344947</v>
      </c>
      <c r="H1009" s="7">
        <f t="shared" si="15"/>
        <v>179.35479887788748</v>
      </c>
    </row>
    <row r="1010" spans="1:8" ht="25" customHeight="1">
      <c r="A1010" s="1"/>
      <c r="B1010" s="1">
        <v>335</v>
      </c>
      <c r="C1010" s="6">
        <v>45901</v>
      </c>
      <c r="D1010" s="1" t="s">
        <v>214</v>
      </c>
      <c r="E1010" s="7"/>
      <c r="F1010" s="7">
        <v>179.154</v>
      </c>
      <c r="G1010" s="7">
        <v>0.50590572136344947</v>
      </c>
      <c r="H1010" s="7">
        <f t="shared" si="15"/>
        <v>180.06035033605147</v>
      </c>
    </row>
    <row r="1011" spans="1:8" ht="25" customHeight="1">
      <c r="A1011" s="1"/>
      <c r="B1011" s="1">
        <v>336</v>
      </c>
      <c r="C1011" s="6">
        <v>45839</v>
      </c>
      <c r="D1011" s="1" t="s">
        <v>214</v>
      </c>
      <c r="E1011" s="7"/>
      <c r="F1011" s="7">
        <v>179.07900000000001</v>
      </c>
      <c r="G1011" s="7">
        <v>0.50590572136344947</v>
      </c>
      <c r="H1011" s="7">
        <f t="shared" si="15"/>
        <v>179.98497090676045</v>
      </c>
    </row>
    <row r="1012" spans="1:8" ht="25" customHeight="1">
      <c r="A1012" s="1"/>
      <c r="B1012" s="1">
        <v>336</v>
      </c>
      <c r="C1012" s="6">
        <v>45870</v>
      </c>
      <c r="D1012" s="1" t="s">
        <v>214</v>
      </c>
      <c r="E1012" s="7"/>
      <c r="F1012" s="7">
        <v>178.452</v>
      </c>
      <c r="G1012" s="7">
        <v>0.50590572136344947</v>
      </c>
      <c r="H1012" s="7">
        <f t="shared" si="15"/>
        <v>179.35479887788748</v>
      </c>
    </row>
    <row r="1013" spans="1:8" ht="25" customHeight="1">
      <c r="A1013" s="1"/>
      <c r="B1013" s="1">
        <v>336</v>
      </c>
      <c r="C1013" s="6">
        <v>45901</v>
      </c>
      <c r="D1013" s="1" t="s">
        <v>214</v>
      </c>
      <c r="E1013" s="7"/>
      <c r="F1013" s="7">
        <v>179.154</v>
      </c>
      <c r="G1013" s="7">
        <v>0.50590572136344947</v>
      </c>
      <c r="H1013" s="7">
        <f t="shared" si="15"/>
        <v>180.06035033605147</v>
      </c>
    </row>
    <row r="1014" spans="1:8" ht="25" customHeight="1">
      <c r="A1014" s="1"/>
      <c r="B1014" s="1">
        <v>337</v>
      </c>
      <c r="C1014" s="6">
        <v>45839</v>
      </c>
      <c r="D1014" s="1" t="s">
        <v>215</v>
      </c>
      <c r="E1014" s="7">
        <v>179.77699999999999</v>
      </c>
      <c r="F1014" s="7">
        <v>179.07900000000001</v>
      </c>
      <c r="G1014" s="7">
        <v>0.50121723444254873</v>
      </c>
      <c r="H1014" s="7">
        <f t="shared" si="15"/>
        <v>179.77699999999999</v>
      </c>
    </row>
    <row r="1015" spans="1:8" ht="25" customHeight="1">
      <c r="A1015" s="1"/>
      <c r="B1015" s="1">
        <v>337</v>
      </c>
      <c r="C1015" s="6">
        <v>45870</v>
      </c>
      <c r="D1015" s="1" t="s">
        <v>214</v>
      </c>
      <c r="E1015" s="7"/>
      <c r="F1015" s="7">
        <v>178.452</v>
      </c>
      <c r="G1015" s="7">
        <v>0.50121723444254873</v>
      </c>
      <c r="H1015" s="7">
        <f t="shared" si="15"/>
        <v>179.3464321792074</v>
      </c>
    </row>
    <row r="1016" spans="1:8" ht="25" customHeight="1">
      <c r="A1016" s="1"/>
      <c r="B1016" s="1">
        <v>337</v>
      </c>
      <c r="C1016" s="6">
        <v>45901</v>
      </c>
      <c r="D1016" s="1" t="s">
        <v>214</v>
      </c>
      <c r="E1016" s="7"/>
      <c r="F1016" s="7">
        <v>179.154</v>
      </c>
      <c r="G1016" s="7">
        <v>0.50121723444254873</v>
      </c>
      <c r="H1016" s="7">
        <f t="shared" si="15"/>
        <v>180.05195072419318</v>
      </c>
    </row>
    <row r="1017" spans="1:8" ht="25" customHeight="1">
      <c r="A1017" s="1"/>
      <c r="B1017" s="1">
        <v>338</v>
      </c>
      <c r="C1017" s="6">
        <v>45839</v>
      </c>
      <c r="D1017" s="1" t="s">
        <v>215</v>
      </c>
      <c r="E1017" s="7">
        <v>179.77699999999999</v>
      </c>
      <c r="F1017" s="7">
        <v>179.07900000000001</v>
      </c>
      <c r="G1017" s="7">
        <v>0.72719431926731759</v>
      </c>
      <c r="H1017" s="7">
        <f t="shared" si="15"/>
        <v>179.77699999999999</v>
      </c>
    </row>
    <row r="1018" spans="1:8" ht="25" customHeight="1">
      <c r="A1018" s="1"/>
      <c r="B1018" s="1">
        <v>338</v>
      </c>
      <c r="C1018" s="6">
        <v>45870</v>
      </c>
      <c r="D1018" s="1" t="s">
        <v>215</v>
      </c>
      <c r="E1018" s="7">
        <v>180.50299999999999</v>
      </c>
      <c r="F1018" s="7">
        <v>178.452</v>
      </c>
      <c r="G1018" s="7">
        <v>0.72719431926731759</v>
      </c>
      <c r="H1018" s="7">
        <f t="shared" si="15"/>
        <v>180.50299999999999</v>
      </c>
    </row>
    <row r="1019" spans="1:8" ht="25" customHeight="1">
      <c r="A1019" s="1"/>
      <c r="B1019" s="1">
        <v>338</v>
      </c>
      <c r="C1019" s="6">
        <v>45901</v>
      </c>
      <c r="D1019" s="1" t="s">
        <v>214</v>
      </c>
      <c r="E1019" s="7"/>
      <c r="F1019" s="7">
        <v>179.154</v>
      </c>
      <c r="G1019" s="7">
        <v>0.72719431926731759</v>
      </c>
      <c r="H1019" s="7">
        <f t="shared" si="15"/>
        <v>180.45679771074015</v>
      </c>
    </row>
    <row r="1020" spans="1:8" ht="25" customHeight="1">
      <c r="A1020" s="1"/>
      <c r="B1020" s="1">
        <v>339</v>
      </c>
      <c r="C1020" s="6">
        <v>45839</v>
      </c>
      <c r="D1020" s="1" t="s">
        <v>215</v>
      </c>
      <c r="E1020" s="7">
        <v>179.77699999999999</v>
      </c>
      <c r="F1020" s="7">
        <v>179.07900000000001</v>
      </c>
      <c r="G1020" s="7">
        <v>0.72719431926731759</v>
      </c>
      <c r="H1020" s="7">
        <f t="shared" si="15"/>
        <v>179.77699999999999</v>
      </c>
    </row>
    <row r="1021" spans="1:8" ht="25" customHeight="1">
      <c r="A1021" s="1"/>
      <c r="B1021" s="1">
        <v>339</v>
      </c>
      <c r="C1021" s="6">
        <v>45870</v>
      </c>
      <c r="D1021" s="1" t="s">
        <v>215</v>
      </c>
      <c r="E1021" s="7">
        <v>180.50299999999999</v>
      </c>
      <c r="F1021" s="7">
        <v>178.452</v>
      </c>
      <c r="G1021" s="7">
        <v>0.72719431926731759</v>
      </c>
      <c r="H1021" s="7">
        <f t="shared" si="15"/>
        <v>180.50299999999999</v>
      </c>
    </row>
    <row r="1022" spans="1:8" ht="25" customHeight="1">
      <c r="A1022" s="1"/>
      <c r="B1022" s="1">
        <v>339</v>
      </c>
      <c r="C1022" s="6">
        <v>45901</v>
      </c>
      <c r="D1022" s="1" t="s">
        <v>214</v>
      </c>
      <c r="E1022" s="7"/>
      <c r="F1022" s="7">
        <v>179.154</v>
      </c>
      <c r="G1022" s="7">
        <v>0.72719431926731759</v>
      </c>
      <c r="H1022" s="7">
        <f t="shared" si="15"/>
        <v>180.45679771074015</v>
      </c>
    </row>
    <row r="1023" spans="1:8" ht="25" customHeight="1">
      <c r="A1023" s="1"/>
      <c r="B1023" s="1">
        <v>340</v>
      </c>
      <c r="C1023" s="6">
        <v>45839</v>
      </c>
      <c r="D1023" s="1" t="s">
        <v>214</v>
      </c>
      <c r="E1023" s="7"/>
      <c r="F1023" s="7">
        <v>37687</v>
      </c>
      <c r="G1023" s="7">
        <v>8.5827964282214015</v>
      </c>
      <c r="H1023" s="7">
        <f t="shared" si="15"/>
        <v>40921.598489903794</v>
      </c>
    </row>
    <row r="1024" spans="1:8" ht="25" customHeight="1">
      <c r="A1024" s="1"/>
      <c r="B1024" s="1">
        <v>340</v>
      </c>
      <c r="C1024" s="6">
        <v>45870</v>
      </c>
      <c r="D1024" s="1" t="s">
        <v>214</v>
      </c>
      <c r="E1024" s="7"/>
      <c r="F1024" s="7">
        <v>37715</v>
      </c>
      <c r="G1024" s="7">
        <v>8.5827964282214015</v>
      </c>
      <c r="H1024" s="7">
        <f t="shared" si="15"/>
        <v>40952.001672903702</v>
      </c>
    </row>
    <row r="1025" spans="1:8" ht="25" customHeight="1">
      <c r="A1025" s="1"/>
      <c r="B1025" s="1">
        <v>340</v>
      </c>
      <c r="C1025" s="6">
        <v>45901</v>
      </c>
      <c r="D1025" s="1" t="s">
        <v>214</v>
      </c>
      <c r="E1025" s="7"/>
      <c r="F1025" s="7">
        <v>38556</v>
      </c>
      <c r="G1025" s="7">
        <v>8.5827964282214015</v>
      </c>
      <c r="H1025" s="7">
        <f t="shared" si="15"/>
        <v>41865.18299086504</v>
      </c>
    </row>
    <row r="1026" spans="1:8" ht="25" customHeight="1">
      <c r="A1026" s="1"/>
      <c r="B1026" s="1">
        <v>341</v>
      </c>
      <c r="C1026" s="6">
        <v>45839</v>
      </c>
      <c r="D1026" s="1" t="s">
        <v>214</v>
      </c>
      <c r="E1026" s="7"/>
      <c r="F1026" s="7">
        <v>37687</v>
      </c>
      <c r="G1026" s="7">
        <v>8.2484044593825967</v>
      </c>
      <c r="H1026" s="7">
        <f t="shared" si="15"/>
        <v>40795.57618860752</v>
      </c>
    </row>
    <row r="1027" spans="1:8" ht="25" customHeight="1">
      <c r="A1027" s="1"/>
      <c r="B1027" s="1">
        <v>341</v>
      </c>
      <c r="C1027" s="6">
        <v>45870</v>
      </c>
      <c r="D1027" s="1" t="s">
        <v>214</v>
      </c>
      <c r="E1027" s="7"/>
      <c r="F1027" s="7">
        <v>37715</v>
      </c>
      <c r="G1027" s="7">
        <v>8.2484044593825967</v>
      </c>
      <c r="H1027" s="7">
        <f t="shared" si="15"/>
        <v>40825.885741856146</v>
      </c>
    </row>
    <row r="1028" spans="1:8" ht="25" customHeight="1">
      <c r="A1028" s="1"/>
      <c r="B1028" s="1">
        <v>341</v>
      </c>
      <c r="C1028" s="6">
        <v>45901</v>
      </c>
      <c r="D1028" s="1" t="s">
        <v>214</v>
      </c>
      <c r="E1028" s="7"/>
      <c r="F1028" s="7">
        <v>38556</v>
      </c>
      <c r="G1028" s="7">
        <v>8.2484044593825967</v>
      </c>
      <c r="H1028" s="7">
        <f t="shared" si="15"/>
        <v>41736.254823359552</v>
      </c>
    </row>
    <row r="1029" spans="1:8" ht="25" customHeight="1">
      <c r="A1029" s="1"/>
      <c r="B1029" s="1">
        <v>342</v>
      </c>
      <c r="C1029" s="6">
        <v>45839</v>
      </c>
      <c r="D1029" s="1" t="s">
        <v>214</v>
      </c>
      <c r="E1029" s="7"/>
      <c r="F1029" s="7">
        <v>37687</v>
      </c>
      <c r="G1029" s="7">
        <v>8.2484044593825967</v>
      </c>
      <c r="H1029" s="7">
        <f t="shared" si="15"/>
        <v>40795.57618860752</v>
      </c>
    </row>
    <row r="1030" spans="1:8" ht="25" customHeight="1">
      <c r="A1030" s="1"/>
      <c r="B1030" s="1">
        <v>342</v>
      </c>
      <c r="C1030" s="6">
        <v>45870</v>
      </c>
      <c r="D1030" s="1" t="s">
        <v>214</v>
      </c>
      <c r="E1030" s="7"/>
      <c r="F1030" s="7">
        <v>37715</v>
      </c>
      <c r="G1030" s="7">
        <v>8.2484044593825967</v>
      </c>
      <c r="H1030" s="7">
        <f t="shared" ref="H1030:H1093" si="16">IF(D1030="Yes",E1030,F1030*(1+G1030/100))</f>
        <v>40825.885741856146</v>
      </c>
    </row>
    <row r="1031" spans="1:8" ht="25" customHeight="1">
      <c r="A1031" s="1"/>
      <c r="B1031" s="1">
        <v>342</v>
      </c>
      <c r="C1031" s="6">
        <v>45901</v>
      </c>
      <c r="D1031" s="1" t="s">
        <v>214</v>
      </c>
      <c r="E1031" s="7"/>
      <c r="F1031" s="7">
        <v>38556</v>
      </c>
      <c r="G1031" s="7">
        <v>8.2484044593825967</v>
      </c>
      <c r="H1031" s="7">
        <f t="shared" si="16"/>
        <v>41736.254823359552</v>
      </c>
    </row>
    <row r="1032" spans="1:8" ht="25" customHeight="1">
      <c r="A1032" s="1"/>
      <c r="B1032" s="1">
        <v>343</v>
      </c>
      <c r="C1032" s="6">
        <v>45839</v>
      </c>
      <c r="D1032" s="1" t="s">
        <v>215</v>
      </c>
      <c r="E1032" s="7">
        <v>39655</v>
      </c>
      <c r="F1032" s="7">
        <v>37535</v>
      </c>
      <c r="G1032" s="7">
        <v>7.9489656014888999</v>
      </c>
      <c r="H1032" s="7">
        <f t="shared" si="16"/>
        <v>39655</v>
      </c>
    </row>
    <row r="1033" spans="1:8" ht="25" customHeight="1">
      <c r="A1033" s="1"/>
      <c r="B1033" s="1">
        <v>343</v>
      </c>
      <c r="C1033" s="6">
        <v>45870</v>
      </c>
      <c r="D1033" s="1" t="s">
        <v>214</v>
      </c>
      <c r="E1033" s="7"/>
      <c r="F1033" s="7">
        <v>37715</v>
      </c>
      <c r="G1033" s="7">
        <v>7.9489656014888999</v>
      </c>
      <c r="H1033" s="7">
        <f t="shared" si="16"/>
        <v>40712.952376601541</v>
      </c>
    </row>
    <row r="1034" spans="1:8" ht="25" customHeight="1">
      <c r="A1034" s="1"/>
      <c r="B1034" s="1">
        <v>343</v>
      </c>
      <c r="C1034" s="6">
        <v>45901</v>
      </c>
      <c r="D1034" s="1" t="s">
        <v>214</v>
      </c>
      <c r="E1034" s="7"/>
      <c r="F1034" s="7">
        <v>38556</v>
      </c>
      <c r="G1034" s="7">
        <v>7.9489656014888999</v>
      </c>
      <c r="H1034" s="7">
        <f t="shared" si="16"/>
        <v>41620.803177310059</v>
      </c>
    </row>
    <row r="1035" spans="1:8" ht="25" customHeight="1">
      <c r="A1035" s="1"/>
      <c r="B1035" s="1">
        <v>344</v>
      </c>
      <c r="C1035" s="6">
        <v>45839</v>
      </c>
      <c r="D1035" s="1" t="s">
        <v>215</v>
      </c>
      <c r="E1035" s="7">
        <v>39683</v>
      </c>
      <c r="F1035" s="7">
        <v>37535</v>
      </c>
      <c r="G1035" s="7">
        <v>6.8475947696650845</v>
      </c>
      <c r="H1035" s="7">
        <f t="shared" si="16"/>
        <v>39683</v>
      </c>
    </row>
    <row r="1036" spans="1:8" ht="25" customHeight="1">
      <c r="A1036" s="1"/>
      <c r="B1036" s="1">
        <v>344</v>
      </c>
      <c r="C1036" s="6">
        <v>45870</v>
      </c>
      <c r="D1036" s="1" t="s">
        <v>215</v>
      </c>
      <c r="E1036" s="7">
        <v>39644</v>
      </c>
      <c r="F1036" s="7">
        <v>37715</v>
      </c>
      <c r="G1036" s="7">
        <v>6.8475947696650845</v>
      </c>
      <c r="H1036" s="7">
        <f t="shared" si="16"/>
        <v>39644</v>
      </c>
    </row>
    <row r="1037" spans="1:8" ht="25" customHeight="1">
      <c r="A1037" s="1"/>
      <c r="B1037" s="1">
        <v>344</v>
      </c>
      <c r="C1037" s="6">
        <v>45901</v>
      </c>
      <c r="D1037" s="1" t="s">
        <v>214</v>
      </c>
      <c r="E1037" s="7"/>
      <c r="F1037" s="7">
        <v>38556</v>
      </c>
      <c r="G1037" s="7">
        <v>6.8475947696650845</v>
      </c>
      <c r="H1037" s="7">
        <f t="shared" si="16"/>
        <v>41196.158639392066</v>
      </c>
    </row>
    <row r="1038" spans="1:8" ht="25" customHeight="1">
      <c r="A1038" s="1"/>
      <c r="B1038" s="1">
        <v>345</v>
      </c>
      <c r="C1038" s="6">
        <v>45839</v>
      </c>
      <c r="D1038" s="1" t="s">
        <v>215</v>
      </c>
      <c r="E1038" s="7">
        <v>39683</v>
      </c>
      <c r="F1038" s="7">
        <v>37535</v>
      </c>
      <c r="G1038" s="7">
        <v>6.8475947696650845</v>
      </c>
      <c r="H1038" s="7">
        <f t="shared" si="16"/>
        <v>39683</v>
      </c>
    </row>
    <row r="1039" spans="1:8" ht="25" customHeight="1">
      <c r="A1039" s="1"/>
      <c r="B1039" s="1">
        <v>345</v>
      </c>
      <c r="C1039" s="6">
        <v>45870</v>
      </c>
      <c r="D1039" s="1" t="s">
        <v>215</v>
      </c>
      <c r="E1039" s="7">
        <v>39644</v>
      </c>
      <c r="F1039" s="7">
        <v>37715</v>
      </c>
      <c r="G1039" s="7">
        <v>6.8475947696650845</v>
      </c>
      <c r="H1039" s="7">
        <f t="shared" si="16"/>
        <v>39644</v>
      </c>
    </row>
    <row r="1040" spans="1:8" ht="25" customHeight="1">
      <c r="A1040" s="1"/>
      <c r="B1040" s="1">
        <v>345</v>
      </c>
      <c r="C1040" s="6">
        <v>45901</v>
      </c>
      <c r="D1040" s="1" t="s">
        <v>214</v>
      </c>
      <c r="E1040" s="7"/>
      <c r="F1040" s="7">
        <v>38556</v>
      </c>
      <c r="G1040" s="7">
        <v>6.8475947696650845</v>
      </c>
      <c r="H1040" s="7">
        <f t="shared" si="16"/>
        <v>41196.158639392066</v>
      </c>
    </row>
    <row r="1041" spans="1:8" ht="25" customHeight="1">
      <c r="A1041" s="1"/>
      <c r="B1041" s="1">
        <v>346</v>
      </c>
      <c r="C1041" s="6">
        <v>45839</v>
      </c>
      <c r="D1041" s="1" t="s">
        <v>214</v>
      </c>
      <c r="E1041" s="7"/>
      <c r="F1041" s="7">
        <v>37687</v>
      </c>
      <c r="G1041" s="7">
        <v>8.5827964282214015</v>
      </c>
      <c r="H1041" s="7">
        <f t="shared" si="16"/>
        <v>40921.598489903794</v>
      </c>
    </row>
    <row r="1042" spans="1:8" ht="25" customHeight="1">
      <c r="A1042" s="1"/>
      <c r="B1042" s="1">
        <v>346</v>
      </c>
      <c r="C1042" s="6">
        <v>45870</v>
      </c>
      <c r="D1042" s="1" t="s">
        <v>214</v>
      </c>
      <c r="E1042" s="7"/>
      <c r="F1042" s="7">
        <v>37715</v>
      </c>
      <c r="G1042" s="7">
        <v>8.5827964282214015</v>
      </c>
      <c r="H1042" s="7">
        <f t="shared" si="16"/>
        <v>40952.001672903702</v>
      </c>
    </row>
    <row r="1043" spans="1:8" ht="25" customHeight="1">
      <c r="A1043" s="1"/>
      <c r="B1043" s="1">
        <v>346</v>
      </c>
      <c r="C1043" s="6">
        <v>45901</v>
      </c>
      <c r="D1043" s="1" t="s">
        <v>214</v>
      </c>
      <c r="E1043" s="7"/>
      <c r="F1043" s="7">
        <v>38556</v>
      </c>
      <c r="G1043" s="7">
        <v>8.5827964282214015</v>
      </c>
      <c r="H1043" s="7">
        <f t="shared" si="16"/>
        <v>41865.18299086504</v>
      </c>
    </row>
    <row r="1044" spans="1:8" ht="25" customHeight="1">
      <c r="A1044" s="1"/>
      <c r="B1044" s="1">
        <v>347</v>
      </c>
      <c r="C1044" s="6">
        <v>45839</v>
      </c>
      <c r="D1044" s="1" t="s">
        <v>214</v>
      </c>
      <c r="E1044" s="7"/>
      <c r="F1044" s="7">
        <v>37687</v>
      </c>
      <c r="G1044" s="7">
        <v>8.2484044593825967</v>
      </c>
      <c r="H1044" s="7">
        <f t="shared" si="16"/>
        <v>40795.57618860752</v>
      </c>
    </row>
    <row r="1045" spans="1:8" ht="25" customHeight="1">
      <c r="A1045" s="1"/>
      <c r="B1045" s="1">
        <v>347</v>
      </c>
      <c r="C1045" s="6">
        <v>45870</v>
      </c>
      <c r="D1045" s="1" t="s">
        <v>214</v>
      </c>
      <c r="E1045" s="7"/>
      <c r="F1045" s="7">
        <v>37715</v>
      </c>
      <c r="G1045" s="7">
        <v>8.2484044593825967</v>
      </c>
      <c r="H1045" s="7">
        <f t="shared" si="16"/>
        <v>40825.885741856146</v>
      </c>
    </row>
    <row r="1046" spans="1:8" ht="25" customHeight="1">
      <c r="A1046" s="1"/>
      <c r="B1046" s="1">
        <v>347</v>
      </c>
      <c r="C1046" s="6">
        <v>45901</v>
      </c>
      <c r="D1046" s="1" t="s">
        <v>214</v>
      </c>
      <c r="E1046" s="7"/>
      <c r="F1046" s="7">
        <v>38556</v>
      </c>
      <c r="G1046" s="7">
        <v>8.2484044593825967</v>
      </c>
      <c r="H1046" s="7">
        <f t="shared" si="16"/>
        <v>41736.254823359552</v>
      </c>
    </row>
    <row r="1047" spans="1:8" ht="25" customHeight="1">
      <c r="A1047" s="1"/>
      <c r="B1047" s="1">
        <v>348</v>
      </c>
      <c r="C1047" s="6">
        <v>45839</v>
      </c>
      <c r="D1047" s="1" t="s">
        <v>214</v>
      </c>
      <c r="E1047" s="7"/>
      <c r="F1047" s="7">
        <v>37687</v>
      </c>
      <c r="G1047" s="7">
        <v>8.2484044593825967</v>
      </c>
      <c r="H1047" s="7">
        <f t="shared" si="16"/>
        <v>40795.57618860752</v>
      </c>
    </row>
    <row r="1048" spans="1:8" ht="25" customHeight="1">
      <c r="A1048" s="1"/>
      <c r="B1048" s="1">
        <v>348</v>
      </c>
      <c r="C1048" s="6">
        <v>45870</v>
      </c>
      <c r="D1048" s="1" t="s">
        <v>214</v>
      </c>
      <c r="E1048" s="7"/>
      <c r="F1048" s="7">
        <v>37715</v>
      </c>
      <c r="G1048" s="7">
        <v>8.2484044593825967</v>
      </c>
      <c r="H1048" s="7">
        <f t="shared" si="16"/>
        <v>40825.885741856146</v>
      </c>
    </row>
    <row r="1049" spans="1:8" ht="25" customHeight="1">
      <c r="A1049" s="1"/>
      <c r="B1049" s="1">
        <v>348</v>
      </c>
      <c r="C1049" s="6">
        <v>45901</v>
      </c>
      <c r="D1049" s="1" t="s">
        <v>214</v>
      </c>
      <c r="E1049" s="7"/>
      <c r="F1049" s="7">
        <v>38556</v>
      </c>
      <c r="G1049" s="7">
        <v>8.2484044593825967</v>
      </c>
      <c r="H1049" s="7">
        <f t="shared" si="16"/>
        <v>41736.254823359552</v>
      </c>
    </row>
    <row r="1050" spans="1:8" ht="25" customHeight="1">
      <c r="A1050" s="1"/>
      <c r="B1050" s="1">
        <v>349</v>
      </c>
      <c r="C1050" s="6">
        <v>45839</v>
      </c>
      <c r="D1050" s="1" t="s">
        <v>215</v>
      </c>
      <c r="E1050" s="7">
        <v>39655</v>
      </c>
      <c r="F1050" s="7">
        <v>37535</v>
      </c>
      <c r="G1050" s="7">
        <v>7.9489656014888999</v>
      </c>
      <c r="H1050" s="7">
        <f t="shared" si="16"/>
        <v>39655</v>
      </c>
    </row>
    <row r="1051" spans="1:8" ht="25" customHeight="1">
      <c r="A1051" s="1"/>
      <c r="B1051" s="1">
        <v>349</v>
      </c>
      <c r="C1051" s="6">
        <v>45870</v>
      </c>
      <c r="D1051" s="1" t="s">
        <v>214</v>
      </c>
      <c r="E1051" s="7"/>
      <c r="F1051" s="7">
        <v>37715</v>
      </c>
      <c r="G1051" s="7">
        <v>7.9489656014888999</v>
      </c>
      <c r="H1051" s="7">
        <f t="shared" si="16"/>
        <v>40712.952376601541</v>
      </c>
    </row>
    <row r="1052" spans="1:8" ht="25" customHeight="1">
      <c r="A1052" s="1"/>
      <c r="B1052" s="1">
        <v>349</v>
      </c>
      <c r="C1052" s="6">
        <v>45901</v>
      </c>
      <c r="D1052" s="1" t="s">
        <v>214</v>
      </c>
      <c r="E1052" s="7"/>
      <c r="F1052" s="7">
        <v>38556</v>
      </c>
      <c r="G1052" s="7">
        <v>7.9489656014888999</v>
      </c>
      <c r="H1052" s="7">
        <f t="shared" si="16"/>
        <v>41620.803177310059</v>
      </c>
    </row>
    <row r="1053" spans="1:8" ht="25" customHeight="1">
      <c r="A1053" s="1"/>
      <c r="B1053" s="1">
        <v>350</v>
      </c>
      <c r="C1053" s="6">
        <v>45839</v>
      </c>
      <c r="D1053" s="1" t="s">
        <v>215</v>
      </c>
      <c r="E1053" s="7">
        <v>39683</v>
      </c>
      <c r="F1053" s="7">
        <v>37535</v>
      </c>
      <c r="G1053" s="7">
        <v>6.8475947696650845</v>
      </c>
      <c r="H1053" s="7">
        <f t="shared" si="16"/>
        <v>39683</v>
      </c>
    </row>
    <row r="1054" spans="1:8" ht="25" customHeight="1">
      <c r="A1054" s="1"/>
      <c r="B1054" s="1">
        <v>350</v>
      </c>
      <c r="C1054" s="6">
        <v>45870</v>
      </c>
      <c r="D1054" s="1" t="s">
        <v>215</v>
      </c>
      <c r="E1054" s="7">
        <v>39644</v>
      </c>
      <c r="F1054" s="7">
        <v>37715</v>
      </c>
      <c r="G1054" s="7">
        <v>6.8475947696650845</v>
      </c>
      <c r="H1054" s="7">
        <f t="shared" si="16"/>
        <v>39644</v>
      </c>
    </row>
    <row r="1055" spans="1:8" ht="25" customHeight="1">
      <c r="A1055" s="1"/>
      <c r="B1055" s="1">
        <v>350</v>
      </c>
      <c r="C1055" s="6">
        <v>45901</v>
      </c>
      <c r="D1055" s="1" t="s">
        <v>214</v>
      </c>
      <c r="E1055" s="7"/>
      <c r="F1055" s="7">
        <v>38556</v>
      </c>
      <c r="G1055" s="7">
        <v>6.8475947696650845</v>
      </c>
      <c r="H1055" s="7">
        <f t="shared" si="16"/>
        <v>41196.158639392066</v>
      </c>
    </row>
    <row r="1056" spans="1:8" ht="25" customHeight="1">
      <c r="A1056" s="1"/>
      <c r="B1056" s="1">
        <v>351</v>
      </c>
      <c r="C1056" s="6">
        <v>45839</v>
      </c>
      <c r="D1056" s="1" t="s">
        <v>215</v>
      </c>
      <c r="E1056" s="7">
        <v>39683</v>
      </c>
      <c r="F1056" s="7">
        <v>37535</v>
      </c>
      <c r="G1056" s="7">
        <v>6.8475947696650845</v>
      </c>
      <c r="H1056" s="7">
        <f t="shared" si="16"/>
        <v>39683</v>
      </c>
    </row>
    <row r="1057" spans="1:8" ht="25" customHeight="1">
      <c r="A1057" s="1"/>
      <c r="B1057" s="1">
        <v>351</v>
      </c>
      <c r="C1057" s="6">
        <v>45870</v>
      </c>
      <c r="D1057" s="1" t="s">
        <v>215</v>
      </c>
      <c r="E1057" s="7">
        <v>39644</v>
      </c>
      <c r="F1057" s="7">
        <v>37715</v>
      </c>
      <c r="G1057" s="7">
        <v>6.8475947696650845</v>
      </c>
      <c r="H1057" s="7">
        <f t="shared" si="16"/>
        <v>39644</v>
      </c>
    </row>
    <row r="1058" spans="1:8" ht="25" customHeight="1">
      <c r="A1058" s="1"/>
      <c r="B1058" s="1">
        <v>351</v>
      </c>
      <c r="C1058" s="6">
        <v>45901</v>
      </c>
      <c r="D1058" s="1" t="s">
        <v>214</v>
      </c>
      <c r="E1058" s="7"/>
      <c r="F1058" s="7">
        <v>38556</v>
      </c>
      <c r="G1058" s="7">
        <v>6.8475947696650845</v>
      </c>
      <c r="H1058" s="7">
        <f t="shared" si="16"/>
        <v>41196.158639392066</v>
      </c>
    </row>
    <row r="1059" spans="1:8" ht="25" customHeight="1">
      <c r="A1059" s="1"/>
      <c r="B1059" s="1">
        <v>352</v>
      </c>
      <c r="C1059" s="6">
        <v>45931</v>
      </c>
      <c r="D1059" s="1" t="s">
        <v>214</v>
      </c>
      <c r="E1059" s="7"/>
      <c r="F1059" s="7">
        <v>3459.5</v>
      </c>
      <c r="G1059" s="7">
        <v>3.2996786594750396</v>
      </c>
      <c r="H1059" s="7">
        <f t="shared" si="16"/>
        <v>3573.6523832245393</v>
      </c>
    </row>
    <row r="1060" spans="1:8" ht="25" customHeight="1">
      <c r="A1060" s="1"/>
      <c r="B1060" s="1">
        <v>352</v>
      </c>
      <c r="C1060" s="6">
        <v>45962</v>
      </c>
      <c r="D1060" s="1" t="s">
        <v>214</v>
      </c>
      <c r="E1060" s="7"/>
      <c r="F1060" s="7">
        <v>3458.9</v>
      </c>
      <c r="G1060" s="7">
        <v>3.2996786594750396</v>
      </c>
      <c r="H1060" s="7">
        <f t="shared" si="16"/>
        <v>3573.0325851525827</v>
      </c>
    </row>
    <row r="1061" spans="1:8" ht="25" customHeight="1">
      <c r="A1061" s="1"/>
      <c r="B1061" s="1">
        <v>352</v>
      </c>
      <c r="C1061" s="6">
        <v>45992</v>
      </c>
      <c r="D1061" s="1" t="s">
        <v>214</v>
      </c>
      <c r="E1061" s="7"/>
      <c r="F1061" s="7">
        <v>3492.2</v>
      </c>
      <c r="G1061" s="7">
        <v>3.2996786594750396</v>
      </c>
      <c r="H1061" s="7">
        <f t="shared" si="16"/>
        <v>3607.4313781461874</v>
      </c>
    </row>
    <row r="1062" spans="1:8" ht="25" customHeight="1">
      <c r="A1062" s="1"/>
      <c r="B1062" s="1">
        <v>353</v>
      </c>
      <c r="C1062" s="6">
        <v>45931</v>
      </c>
      <c r="D1062" s="1" t="s">
        <v>214</v>
      </c>
      <c r="E1062" s="7"/>
      <c r="F1062" s="7">
        <v>3459.5</v>
      </c>
      <c r="G1062" s="7">
        <v>3.2996786594750396</v>
      </c>
      <c r="H1062" s="7">
        <f t="shared" si="16"/>
        <v>3573.6523832245393</v>
      </c>
    </row>
    <row r="1063" spans="1:8" ht="25" customHeight="1">
      <c r="A1063" s="1"/>
      <c r="B1063" s="1">
        <v>353</v>
      </c>
      <c r="C1063" s="6">
        <v>45962</v>
      </c>
      <c r="D1063" s="1" t="s">
        <v>214</v>
      </c>
      <c r="E1063" s="7"/>
      <c r="F1063" s="7">
        <v>3458.9</v>
      </c>
      <c r="G1063" s="7">
        <v>3.2996786594750396</v>
      </c>
      <c r="H1063" s="7">
        <f t="shared" si="16"/>
        <v>3573.0325851525827</v>
      </c>
    </row>
    <row r="1064" spans="1:8" ht="25" customHeight="1">
      <c r="A1064" s="1"/>
      <c r="B1064" s="1">
        <v>353</v>
      </c>
      <c r="C1064" s="6">
        <v>45992</v>
      </c>
      <c r="D1064" s="1" t="s">
        <v>214</v>
      </c>
      <c r="E1064" s="7"/>
      <c r="F1064" s="7">
        <v>3492.2</v>
      </c>
      <c r="G1064" s="7">
        <v>3.2996786594750396</v>
      </c>
      <c r="H1064" s="7">
        <f t="shared" si="16"/>
        <v>3607.4313781461874</v>
      </c>
    </row>
    <row r="1065" spans="1:8" ht="25" customHeight="1">
      <c r="A1065" s="1"/>
      <c r="B1065" s="1">
        <v>354</v>
      </c>
      <c r="C1065" s="6">
        <v>45931</v>
      </c>
      <c r="D1065" s="1" t="s">
        <v>214</v>
      </c>
      <c r="E1065" s="7"/>
      <c r="F1065" s="7">
        <v>3459.5</v>
      </c>
      <c r="G1065" s="7">
        <v>2.960428538294857</v>
      </c>
      <c r="H1065" s="7">
        <f t="shared" si="16"/>
        <v>3561.9160252823108</v>
      </c>
    </row>
    <row r="1066" spans="1:8" ht="25" customHeight="1">
      <c r="A1066" s="1"/>
      <c r="B1066" s="1">
        <v>354</v>
      </c>
      <c r="C1066" s="6">
        <v>45962</v>
      </c>
      <c r="D1066" s="1" t="s">
        <v>214</v>
      </c>
      <c r="E1066" s="7"/>
      <c r="F1066" s="7">
        <v>3458.9</v>
      </c>
      <c r="G1066" s="7">
        <v>2.960428538294857</v>
      </c>
      <c r="H1066" s="7">
        <f t="shared" si="16"/>
        <v>3561.298262711081</v>
      </c>
    </row>
    <row r="1067" spans="1:8" ht="25" customHeight="1">
      <c r="A1067" s="1"/>
      <c r="B1067" s="1">
        <v>354</v>
      </c>
      <c r="C1067" s="6">
        <v>45992</v>
      </c>
      <c r="D1067" s="1" t="s">
        <v>214</v>
      </c>
      <c r="E1067" s="7"/>
      <c r="F1067" s="7">
        <v>3492.2</v>
      </c>
      <c r="G1067" s="7">
        <v>2.960428538294857</v>
      </c>
      <c r="H1067" s="7">
        <f t="shared" si="16"/>
        <v>3595.584085414333</v>
      </c>
    </row>
    <row r="1068" spans="1:8" ht="25" customHeight="1">
      <c r="A1068" s="1"/>
      <c r="B1068" s="1">
        <v>355</v>
      </c>
      <c r="C1068" s="6">
        <v>45931</v>
      </c>
      <c r="D1068" s="1" t="s">
        <v>214</v>
      </c>
      <c r="E1068" s="7"/>
      <c r="F1068" s="7">
        <v>3459.5</v>
      </c>
      <c r="G1068" s="7">
        <v>3.0175188319920387</v>
      </c>
      <c r="H1068" s="7">
        <f t="shared" si="16"/>
        <v>3563.8910639927644</v>
      </c>
    </row>
    <row r="1069" spans="1:8" ht="25" customHeight="1">
      <c r="A1069" s="1"/>
      <c r="B1069" s="1">
        <v>355</v>
      </c>
      <c r="C1069" s="6">
        <v>45962</v>
      </c>
      <c r="D1069" s="1" t="s">
        <v>214</v>
      </c>
      <c r="E1069" s="7"/>
      <c r="F1069" s="7">
        <v>3458.9</v>
      </c>
      <c r="G1069" s="7">
        <v>3.0175188319920387</v>
      </c>
      <c r="H1069" s="7">
        <f t="shared" si="16"/>
        <v>3563.2729588797729</v>
      </c>
    </row>
    <row r="1070" spans="1:8" ht="25" customHeight="1">
      <c r="A1070" s="1"/>
      <c r="B1070" s="1">
        <v>355</v>
      </c>
      <c r="C1070" s="6">
        <v>45992</v>
      </c>
      <c r="D1070" s="1" t="s">
        <v>214</v>
      </c>
      <c r="E1070" s="7"/>
      <c r="F1070" s="7">
        <v>3492.2</v>
      </c>
      <c r="G1070" s="7">
        <v>3.0175188319920387</v>
      </c>
      <c r="H1070" s="7">
        <f t="shared" si="16"/>
        <v>3597.5777926508258</v>
      </c>
    </row>
    <row r="1071" spans="1:8" ht="25" customHeight="1">
      <c r="A1071" s="1"/>
      <c r="B1071" s="1">
        <v>356</v>
      </c>
      <c r="C1071" s="6">
        <v>45931</v>
      </c>
      <c r="D1071" s="1" t="s">
        <v>215</v>
      </c>
      <c r="E1071" s="7">
        <v>3554.4</v>
      </c>
      <c r="F1071" s="7">
        <v>3459.5</v>
      </c>
      <c r="G1071" s="7">
        <v>2.7279121275772438</v>
      </c>
      <c r="H1071" s="7">
        <f t="shared" si="16"/>
        <v>3554.4</v>
      </c>
    </row>
    <row r="1072" spans="1:8" ht="25" customHeight="1">
      <c r="A1072" s="1"/>
      <c r="B1072" s="1">
        <v>356</v>
      </c>
      <c r="C1072" s="6">
        <v>45962</v>
      </c>
      <c r="D1072" s="1" t="s">
        <v>215</v>
      </c>
      <c r="E1072" s="7">
        <v>3572.6</v>
      </c>
      <c r="F1072" s="7">
        <v>3458.9</v>
      </c>
      <c r="G1072" s="7">
        <v>2.7279121275772438</v>
      </c>
      <c r="H1072" s="7">
        <f t="shared" si="16"/>
        <v>3572.6</v>
      </c>
    </row>
    <row r="1073" spans="1:8" ht="25" customHeight="1">
      <c r="A1073" s="1"/>
      <c r="B1073" s="1">
        <v>356</v>
      </c>
      <c r="C1073" s="6">
        <v>45992</v>
      </c>
      <c r="D1073" s="1" t="s">
        <v>214</v>
      </c>
      <c r="E1073" s="7"/>
      <c r="F1073" s="7">
        <v>3492.2</v>
      </c>
      <c r="G1073" s="7">
        <v>2.7279121275772438</v>
      </c>
      <c r="H1073" s="7">
        <f t="shared" si="16"/>
        <v>3587.4641473192519</v>
      </c>
    </row>
    <row r="1074" spans="1:8" ht="25" customHeight="1">
      <c r="A1074" s="1"/>
      <c r="B1074" s="1">
        <v>357</v>
      </c>
      <c r="C1074" s="6">
        <v>45931</v>
      </c>
      <c r="D1074" s="1" t="s">
        <v>214</v>
      </c>
      <c r="E1074" s="7"/>
      <c r="F1074" s="7">
        <v>3459.5</v>
      </c>
      <c r="G1074" s="7">
        <v>3.2996786594750396</v>
      </c>
      <c r="H1074" s="7">
        <f t="shared" si="16"/>
        <v>3573.6523832245393</v>
      </c>
    </row>
    <row r="1075" spans="1:8" ht="25" customHeight="1">
      <c r="A1075" s="1"/>
      <c r="B1075" s="1">
        <v>357</v>
      </c>
      <c r="C1075" s="6">
        <v>45962</v>
      </c>
      <c r="D1075" s="1" t="s">
        <v>214</v>
      </c>
      <c r="E1075" s="7"/>
      <c r="F1075" s="7">
        <v>3458.9</v>
      </c>
      <c r="G1075" s="7">
        <v>3.2996786594750396</v>
      </c>
      <c r="H1075" s="7">
        <f t="shared" si="16"/>
        <v>3573.0325851525827</v>
      </c>
    </row>
    <row r="1076" spans="1:8" ht="25" customHeight="1">
      <c r="A1076" s="1"/>
      <c r="B1076" s="1">
        <v>357</v>
      </c>
      <c r="C1076" s="6">
        <v>45992</v>
      </c>
      <c r="D1076" s="1" t="s">
        <v>214</v>
      </c>
      <c r="E1076" s="7"/>
      <c r="F1076" s="7">
        <v>3492.2</v>
      </c>
      <c r="G1076" s="7">
        <v>3.2996786594750396</v>
      </c>
      <c r="H1076" s="7">
        <f t="shared" si="16"/>
        <v>3607.4313781461874</v>
      </c>
    </row>
    <row r="1077" spans="1:8" ht="25" customHeight="1">
      <c r="A1077" s="1"/>
      <c r="B1077" s="1">
        <v>358</v>
      </c>
      <c r="C1077" s="6">
        <v>45931</v>
      </c>
      <c r="D1077" s="1" t="s">
        <v>214</v>
      </c>
      <c r="E1077" s="7"/>
      <c r="F1077" s="7">
        <v>3459.5</v>
      </c>
      <c r="G1077" s="7">
        <v>3.2996786594750396</v>
      </c>
      <c r="H1077" s="7">
        <f t="shared" si="16"/>
        <v>3573.6523832245393</v>
      </c>
    </row>
    <row r="1078" spans="1:8" ht="25" customHeight="1">
      <c r="A1078" s="1"/>
      <c r="B1078" s="1">
        <v>358</v>
      </c>
      <c r="C1078" s="6">
        <v>45962</v>
      </c>
      <c r="D1078" s="1" t="s">
        <v>214</v>
      </c>
      <c r="E1078" s="7"/>
      <c r="F1078" s="7">
        <v>3458.9</v>
      </c>
      <c r="G1078" s="7">
        <v>3.2996786594750396</v>
      </c>
      <c r="H1078" s="7">
        <f t="shared" si="16"/>
        <v>3573.0325851525827</v>
      </c>
    </row>
    <row r="1079" spans="1:8" ht="25" customHeight="1">
      <c r="A1079" s="1"/>
      <c r="B1079" s="1">
        <v>358</v>
      </c>
      <c r="C1079" s="6">
        <v>45992</v>
      </c>
      <c r="D1079" s="1" t="s">
        <v>214</v>
      </c>
      <c r="E1079" s="7"/>
      <c r="F1079" s="7">
        <v>3492.2</v>
      </c>
      <c r="G1079" s="7">
        <v>3.2996786594750396</v>
      </c>
      <c r="H1079" s="7">
        <f t="shared" si="16"/>
        <v>3607.4313781461874</v>
      </c>
    </row>
    <row r="1080" spans="1:8" ht="25" customHeight="1">
      <c r="A1080" s="1"/>
      <c r="B1080" s="1">
        <v>359</v>
      </c>
      <c r="C1080" s="6">
        <v>45931</v>
      </c>
      <c r="D1080" s="1" t="s">
        <v>214</v>
      </c>
      <c r="E1080" s="7"/>
      <c r="F1080" s="7">
        <v>3459.5</v>
      </c>
      <c r="G1080" s="7">
        <v>2.960428538294857</v>
      </c>
      <c r="H1080" s="7">
        <f t="shared" si="16"/>
        <v>3561.9160252823108</v>
      </c>
    </row>
    <row r="1081" spans="1:8" ht="25" customHeight="1">
      <c r="A1081" s="1"/>
      <c r="B1081" s="1">
        <v>359</v>
      </c>
      <c r="C1081" s="6">
        <v>45962</v>
      </c>
      <c r="D1081" s="1" t="s">
        <v>214</v>
      </c>
      <c r="E1081" s="7"/>
      <c r="F1081" s="7">
        <v>3458.9</v>
      </c>
      <c r="G1081" s="7">
        <v>2.960428538294857</v>
      </c>
      <c r="H1081" s="7">
        <f t="shared" si="16"/>
        <v>3561.298262711081</v>
      </c>
    </row>
    <row r="1082" spans="1:8" ht="25" customHeight="1">
      <c r="A1082" s="1"/>
      <c r="B1082" s="1">
        <v>359</v>
      </c>
      <c r="C1082" s="6">
        <v>45992</v>
      </c>
      <c r="D1082" s="1" t="s">
        <v>214</v>
      </c>
      <c r="E1082" s="7"/>
      <c r="F1082" s="7">
        <v>3492.2</v>
      </c>
      <c r="G1082" s="7">
        <v>2.960428538294857</v>
      </c>
      <c r="H1082" s="7">
        <f t="shared" si="16"/>
        <v>3595.584085414333</v>
      </c>
    </row>
    <row r="1083" spans="1:8" ht="25" customHeight="1">
      <c r="A1083" s="1"/>
      <c r="B1083" s="1">
        <v>360</v>
      </c>
      <c r="C1083" s="6">
        <v>45931</v>
      </c>
      <c r="D1083" s="1" t="s">
        <v>214</v>
      </c>
      <c r="E1083" s="7"/>
      <c r="F1083" s="7">
        <v>3459.5</v>
      </c>
      <c r="G1083" s="7">
        <v>3.0175188319920387</v>
      </c>
      <c r="H1083" s="7">
        <f t="shared" si="16"/>
        <v>3563.8910639927644</v>
      </c>
    </row>
    <row r="1084" spans="1:8" ht="25" customHeight="1">
      <c r="A1084" s="1"/>
      <c r="B1084" s="1">
        <v>360</v>
      </c>
      <c r="C1084" s="6">
        <v>45962</v>
      </c>
      <c r="D1084" s="1" t="s">
        <v>214</v>
      </c>
      <c r="E1084" s="7"/>
      <c r="F1084" s="7">
        <v>3458.9</v>
      </c>
      <c r="G1084" s="7">
        <v>3.0175188319920387</v>
      </c>
      <c r="H1084" s="7">
        <f t="shared" si="16"/>
        <v>3563.2729588797729</v>
      </c>
    </row>
    <row r="1085" spans="1:8" ht="25" customHeight="1">
      <c r="A1085" s="1"/>
      <c r="B1085" s="1">
        <v>360</v>
      </c>
      <c r="C1085" s="6">
        <v>45992</v>
      </c>
      <c r="D1085" s="1" t="s">
        <v>214</v>
      </c>
      <c r="E1085" s="7"/>
      <c r="F1085" s="7">
        <v>3492.2</v>
      </c>
      <c r="G1085" s="7">
        <v>3.0175188319920387</v>
      </c>
      <c r="H1085" s="7">
        <f t="shared" si="16"/>
        <v>3597.5777926508258</v>
      </c>
    </row>
    <row r="1086" spans="1:8" ht="25" customHeight="1">
      <c r="A1086" s="1"/>
      <c r="B1086" s="1">
        <v>361</v>
      </c>
      <c r="C1086" s="6">
        <v>45931</v>
      </c>
      <c r="D1086" s="1" t="s">
        <v>215</v>
      </c>
      <c r="E1086" s="7">
        <v>3554.4</v>
      </c>
      <c r="F1086" s="7">
        <v>3459.5</v>
      </c>
      <c r="G1086" s="7">
        <v>2.7279121275772438</v>
      </c>
      <c r="H1086" s="7">
        <f t="shared" si="16"/>
        <v>3554.4</v>
      </c>
    </row>
    <row r="1087" spans="1:8" ht="25" customHeight="1">
      <c r="A1087" s="1"/>
      <c r="B1087" s="1">
        <v>361</v>
      </c>
      <c r="C1087" s="6">
        <v>45962</v>
      </c>
      <c r="D1087" s="1" t="s">
        <v>215</v>
      </c>
      <c r="E1087" s="7">
        <v>3572.6</v>
      </c>
      <c r="F1087" s="7">
        <v>3458.9</v>
      </c>
      <c r="G1087" s="7">
        <v>2.7279121275772438</v>
      </c>
      <c r="H1087" s="7">
        <f t="shared" si="16"/>
        <v>3572.6</v>
      </c>
    </row>
    <row r="1088" spans="1:8" ht="25" customHeight="1">
      <c r="A1088" s="1"/>
      <c r="B1088" s="1">
        <v>361</v>
      </c>
      <c r="C1088" s="6">
        <v>45992</v>
      </c>
      <c r="D1088" s="1" t="s">
        <v>214</v>
      </c>
      <c r="E1088" s="7"/>
      <c r="F1088" s="7">
        <v>3492.2</v>
      </c>
      <c r="G1088" s="7">
        <v>2.7279121275772438</v>
      </c>
      <c r="H1088" s="7">
        <f t="shared" si="16"/>
        <v>3587.4641473192519</v>
      </c>
    </row>
    <row r="1089" spans="1:8" ht="25" customHeight="1">
      <c r="A1089" s="1"/>
      <c r="B1089" s="1">
        <v>362</v>
      </c>
      <c r="C1089" s="6">
        <v>45931</v>
      </c>
      <c r="D1089" s="1" t="s">
        <v>214</v>
      </c>
      <c r="E1089" s="7"/>
      <c r="F1089" s="7">
        <v>3459.5</v>
      </c>
      <c r="G1089" s="7">
        <v>3.2996786594750396</v>
      </c>
      <c r="H1089" s="7">
        <f t="shared" si="16"/>
        <v>3573.6523832245393</v>
      </c>
    </row>
    <row r="1090" spans="1:8" ht="25" customHeight="1">
      <c r="A1090" s="1"/>
      <c r="B1090" s="1">
        <v>362</v>
      </c>
      <c r="C1090" s="6">
        <v>45962</v>
      </c>
      <c r="D1090" s="1" t="s">
        <v>214</v>
      </c>
      <c r="E1090" s="7"/>
      <c r="F1090" s="7">
        <v>3458.9</v>
      </c>
      <c r="G1090" s="7">
        <v>3.2996786594750396</v>
      </c>
      <c r="H1090" s="7">
        <f t="shared" si="16"/>
        <v>3573.0325851525827</v>
      </c>
    </row>
    <row r="1091" spans="1:8" ht="25" customHeight="1">
      <c r="A1091" s="1"/>
      <c r="B1091" s="1">
        <v>362</v>
      </c>
      <c r="C1091" s="6">
        <v>45992</v>
      </c>
      <c r="D1091" s="1" t="s">
        <v>214</v>
      </c>
      <c r="E1091" s="7"/>
      <c r="F1091" s="7">
        <v>3492.2</v>
      </c>
      <c r="G1091" s="7">
        <v>3.2996786594750396</v>
      </c>
      <c r="H1091" s="7">
        <f t="shared" si="16"/>
        <v>3607.4313781461874</v>
      </c>
    </row>
    <row r="1092" spans="1:8" ht="25" customHeight="1">
      <c r="A1092" s="1"/>
      <c r="B1092" s="1">
        <v>363</v>
      </c>
      <c r="C1092" s="6">
        <v>45931</v>
      </c>
      <c r="D1092" s="1" t="s">
        <v>214</v>
      </c>
      <c r="E1092" s="7"/>
      <c r="F1092" s="7">
        <v>3459.5</v>
      </c>
      <c r="G1092" s="7">
        <v>3.2996786594750396</v>
      </c>
      <c r="H1092" s="7">
        <f t="shared" si="16"/>
        <v>3573.6523832245393</v>
      </c>
    </row>
    <row r="1093" spans="1:8" ht="25" customHeight="1">
      <c r="A1093" s="1"/>
      <c r="B1093" s="1">
        <v>363</v>
      </c>
      <c r="C1093" s="6">
        <v>45962</v>
      </c>
      <c r="D1093" s="1" t="s">
        <v>214</v>
      </c>
      <c r="E1093" s="7"/>
      <c r="F1093" s="7">
        <v>3458.9</v>
      </c>
      <c r="G1093" s="7">
        <v>3.2996786594750396</v>
      </c>
      <c r="H1093" s="7">
        <f t="shared" si="16"/>
        <v>3573.0325851525827</v>
      </c>
    </row>
    <row r="1094" spans="1:8" ht="25" customHeight="1">
      <c r="A1094" s="1"/>
      <c r="B1094" s="1">
        <v>363</v>
      </c>
      <c r="C1094" s="6">
        <v>45992</v>
      </c>
      <c r="D1094" s="1" t="s">
        <v>214</v>
      </c>
      <c r="E1094" s="7"/>
      <c r="F1094" s="7">
        <v>3492.2</v>
      </c>
      <c r="G1094" s="7">
        <v>3.2996786594750396</v>
      </c>
      <c r="H1094" s="7">
        <f t="shared" ref="H1094:H1157" si="17">IF(D1094="Yes",E1094,F1094*(1+G1094/100))</f>
        <v>3607.4313781461874</v>
      </c>
    </row>
    <row r="1095" spans="1:8" ht="25" customHeight="1">
      <c r="A1095" s="1"/>
      <c r="B1095" s="1">
        <v>364</v>
      </c>
      <c r="C1095" s="6">
        <v>45931</v>
      </c>
      <c r="D1095" s="1" t="s">
        <v>214</v>
      </c>
      <c r="E1095" s="7"/>
      <c r="F1095" s="7">
        <v>3459.5</v>
      </c>
      <c r="G1095" s="7">
        <v>2.960428538294857</v>
      </c>
      <c r="H1095" s="7">
        <f t="shared" si="17"/>
        <v>3561.9160252823108</v>
      </c>
    </row>
    <row r="1096" spans="1:8" ht="25" customHeight="1">
      <c r="A1096" s="1"/>
      <c r="B1096" s="1">
        <v>364</v>
      </c>
      <c r="C1096" s="6">
        <v>45962</v>
      </c>
      <c r="D1096" s="1" t="s">
        <v>214</v>
      </c>
      <c r="E1096" s="7"/>
      <c r="F1096" s="7">
        <v>3458.9</v>
      </c>
      <c r="G1096" s="7">
        <v>2.960428538294857</v>
      </c>
      <c r="H1096" s="7">
        <f t="shared" si="17"/>
        <v>3561.298262711081</v>
      </c>
    </row>
    <row r="1097" spans="1:8" ht="25" customHeight="1">
      <c r="A1097" s="1"/>
      <c r="B1097" s="1">
        <v>364</v>
      </c>
      <c r="C1097" s="6">
        <v>45992</v>
      </c>
      <c r="D1097" s="1" t="s">
        <v>214</v>
      </c>
      <c r="E1097" s="7"/>
      <c r="F1097" s="7">
        <v>3492.2</v>
      </c>
      <c r="G1097" s="7">
        <v>2.960428538294857</v>
      </c>
      <c r="H1097" s="7">
        <f t="shared" si="17"/>
        <v>3595.584085414333</v>
      </c>
    </row>
    <row r="1098" spans="1:8" ht="25" customHeight="1">
      <c r="A1098" s="1"/>
      <c r="B1098" s="1">
        <v>365</v>
      </c>
      <c r="C1098" s="6">
        <v>45931</v>
      </c>
      <c r="D1098" s="1" t="s">
        <v>214</v>
      </c>
      <c r="E1098" s="7"/>
      <c r="F1098" s="7">
        <v>3459.5</v>
      </c>
      <c r="G1098" s="7">
        <v>3.0175188319920387</v>
      </c>
      <c r="H1098" s="7">
        <f t="shared" si="17"/>
        <v>3563.8910639927644</v>
      </c>
    </row>
    <row r="1099" spans="1:8" ht="25" customHeight="1">
      <c r="A1099" s="1"/>
      <c r="B1099" s="1">
        <v>365</v>
      </c>
      <c r="C1099" s="6">
        <v>45962</v>
      </c>
      <c r="D1099" s="1" t="s">
        <v>214</v>
      </c>
      <c r="E1099" s="7"/>
      <c r="F1099" s="7">
        <v>3458.9</v>
      </c>
      <c r="G1099" s="7">
        <v>3.0175188319920387</v>
      </c>
      <c r="H1099" s="7">
        <f t="shared" si="17"/>
        <v>3563.2729588797729</v>
      </c>
    </row>
    <row r="1100" spans="1:8" ht="25" customHeight="1">
      <c r="A1100" s="1"/>
      <c r="B1100" s="1">
        <v>365</v>
      </c>
      <c r="C1100" s="6">
        <v>45992</v>
      </c>
      <c r="D1100" s="1" t="s">
        <v>214</v>
      </c>
      <c r="E1100" s="7"/>
      <c r="F1100" s="7">
        <v>3492.2</v>
      </c>
      <c r="G1100" s="7">
        <v>3.0175188319920387</v>
      </c>
      <c r="H1100" s="7">
        <f t="shared" si="17"/>
        <v>3597.5777926508258</v>
      </c>
    </row>
    <row r="1101" spans="1:8" ht="25" customHeight="1">
      <c r="A1101" s="1"/>
      <c r="B1101" s="1">
        <v>366</v>
      </c>
      <c r="C1101" s="6">
        <v>45931</v>
      </c>
      <c r="D1101" s="1" t="s">
        <v>215</v>
      </c>
      <c r="E1101" s="7">
        <v>3554.4</v>
      </c>
      <c r="F1101" s="7">
        <v>3459.5</v>
      </c>
      <c r="G1101" s="7">
        <v>2.7279121275772438</v>
      </c>
      <c r="H1101" s="7">
        <f t="shared" si="17"/>
        <v>3554.4</v>
      </c>
    </row>
    <row r="1102" spans="1:8" ht="25" customHeight="1">
      <c r="A1102" s="1"/>
      <c r="B1102" s="1">
        <v>366</v>
      </c>
      <c r="C1102" s="6">
        <v>45962</v>
      </c>
      <c r="D1102" s="1" t="s">
        <v>215</v>
      </c>
      <c r="E1102" s="7">
        <v>3572.6</v>
      </c>
      <c r="F1102" s="7">
        <v>3458.9</v>
      </c>
      <c r="G1102" s="7">
        <v>2.7279121275772438</v>
      </c>
      <c r="H1102" s="7">
        <f t="shared" si="17"/>
        <v>3572.6</v>
      </c>
    </row>
    <row r="1103" spans="1:8" ht="25" customHeight="1">
      <c r="A1103" s="1"/>
      <c r="B1103" s="1">
        <v>366</v>
      </c>
      <c r="C1103" s="6">
        <v>45992</v>
      </c>
      <c r="D1103" s="1" t="s">
        <v>214</v>
      </c>
      <c r="E1103" s="7"/>
      <c r="F1103" s="7">
        <v>3492.2</v>
      </c>
      <c r="G1103" s="7">
        <v>2.7279121275772438</v>
      </c>
      <c r="H1103" s="7">
        <f t="shared" si="17"/>
        <v>3587.4641473192519</v>
      </c>
    </row>
    <row r="1104" spans="1:8" ht="25" customHeight="1">
      <c r="A1104" s="1"/>
      <c r="B1104" s="1">
        <v>367</v>
      </c>
      <c r="C1104" s="6">
        <v>45931</v>
      </c>
      <c r="D1104" s="1" t="s">
        <v>214</v>
      </c>
      <c r="E1104" s="7"/>
      <c r="F1104" s="7">
        <v>3459.5</v>
      </c>
      <c r="G1104" s="7">
        <v>3.2996786594750396</v>
      </c>
      <c r="H1104" s="7">
        <f t="shared" si="17"/>
        <v>3573.6523832245393</v>
      </c>
    </row>
    <row r="1105" spans="1:8" ht="25" customHeight="1">
      <c r="A1105" s="1"/>
      <c r="B1105" s="1">
        <v>367</v>
      </c>
      <c r="C1105" s="6">
        <v>45962</v>
      </c>
      <c r="D1105" s="1" t="s">
        <v>214</v>
      </c>
      <c r="E1105" s="7"/>
      <c r="F1105" s="7">
        <v>3458.9</v>
      </c>
      <c r="G1105" s="7">
        <v>3.2996786594750396</v>
      </c>
      <c r="H1105" s="7">
        <f t="shared" si="17"/>
        <v>3573.0325851525827</v>
      </c>
    </row>
    <row r="1106" spans="1:8" ht="25" customHeight="1">
      <c r="A1106" s="1"/>
      <c r="B1106" s="1">
        <v>367</v>
      </c>
      <c r="C1106" s="6">
        <v>45992</v>
      </c>
      <c r="D1106" s="1" t="s">
        <v>214</v>
      </c>
      <c r="E1106" s="7"/>
      <c r="F1106" s="7">
        <v>3492.2</v>
      </c>
      <c r="G1106" s="7">
        <v>3.2996786594750396</v>
      </c>
      <c r="H1106" s="7">
        <f t="shared" si="17"/>
        <v>3607.4313781461874</v>
      </c>
    </row>
    <row r="1107" spans="1:8" ht="25" customHeight="1">
      <c r="A1107" s="1"/>
      <c r="B1107" s="1">
        <v>368</v>
      </c>
      <c r="C1107" s="6">
        <v>45931</v>
      </c>
      <c r="D1107" s="1" t="s">
        <v>214</v>
      </c>
      <c r="E1107" s="7"/>
      <c r="F1107" s="7">
        <v>3459.5</v>
      </c>
      <c r="G1107" s="7">
        <v>3.2996786594750396</v>
      </c>
      <c r="H1107" s="7">
        <f t="shared" si="17"/>
        <v>3573.6523832245393</v>
      </c>
    </row>
    <row r="1108" spans="1:8" ht="25" customHeight="1">
      <c r="A1108" s="1"/>
      <c r="B1108" s="1">
        <v>368</v>
      </c>
      <c r="C1108" s="6">
        <v>45962</v>
      </c>
      <c r="D1108" s="1" t="s">
        <v>214</v>
      </c>
      <c r="E1108" s="7"/>
      <c r="F1108" s="7">
        <v>3458.9</v>
      </c>
      <c r="G1108" s="7">
        <v>3.2996786594750396</v>
      </c>
      <c r="H1108" s="7">
        <f t="shared" si="17"/>
        <v>3573.0325851525827</v>
      </c>
    </row>
    <row r="1109" spans="1:8" ht="25" customHeight="1">
      <c r="A1109" s="1"/>
      <c r="B1109" s="1">
        <v>368</v>
      </c>
      <c r="C1109" s="6">
        <v>45992</v>
      </c>
      <c r="D1109" s="1" t="s">
        <v>214</v>
      </c>
      <c r="E1109" s="7"/>
      <c r="F1109" s="7">
        <v>3492.2</v>
      </c>
      <c r="G1109" s="7">
        <v>3.2996786594750396</v>
      </c>
      <c r="H1109" s="7">
        <f t="shared" si="17"/>
        <v>3607.4313781461874</v>
      </c>
    </row>
    <row r="1110" spans="1:8" ht="25" customHeight="1">
      <c r="A1110" s="1"/>
      <c r="B1110" s="1">
        <v>369</v>
      </c>
      <c r="C1110" s="6">
        <v>45931</v>
      </c>
      <c r="D1110" s="1" t="s">
        <v>214</v>
      </c>
      <c r="E1110" s="7"/>
      <c r="F1110" s="7">
        <v>3459.5</v>
      </c>
      <c r="G1110" s="7">
        <v>2.960428538294857</v>
      </c>
      <c r="H1110" s="7">
        <f t="shared" si="17"/>
        <v>3561.9160252823108</v>
      </c>
    </row>
    <row r="1111" spans="1:8" ht="25" customHeight="1">
      <c r="A1111" s="1"/>
      <c r="B1111" s="1">
        <v>369</v>
      </c>
      <c r="C1111" s="6">
        <v>45962</v>
      </c>
      <c r="D1111" s="1" t="s">
        <v>214</v>
      </c>
      <c r="E1111" s="7"/>
      <c r="F1111" s="7">
        <v>3458.9</v>
      </c>
      <c r="G1111" s="7">
        <v>2.960428538294857</v>
      </c>
      <c r="H1111" s="7">
        <f t="shared" si="17"/>
        <v>3561.298262711081</v>
      </c>
    </row>
    <row r="1112" spans="1:8" ht="25" customHeight="1">
      <c r="A1112" s="1"/>
      <c r="B1112" s="1">
        <v>369</v>
      </c>
      <c r="C1112" s="6">
        <v>45992</v>
      </c>
      <c r="D1112" s="1" t="s">
        <v>214</v>
      </c>
      <c r="E1112" s="7"/>
      <c r="F1112" s="7">
        <v>3492.2</v>
      </c>
      <c r="G1112" s="7">
        <v>2.960428538294857</v>
      </c>
      <c r="H1112" s="7">
        <f t="shared" si="17"/>
        <v>3595.584085414333</v>
      </c>
    </row>
    <row r="1113" spans="1:8" ht="25" customHeight="1">
      <c r="A1113" s="1"/>
      <c r="B1113" s="1">
        <v>370</v>
      </c>
      <c r="C1113" s="6">
        <v>45931</v>
      </c>
      <c r="D1113" s="1" t="s">
        <v>214</v>
      </c>
      <c r="E1113" s="7"/>
      <c r="F1113" s="7">
        <v>3459.5</v>
      </c>
      <c r="G1113" s="7">
        <v>3.0175188319920387</v>
      </c>
      <c r="H1113" s="7">
        <f t="shared" si="17"/>
        <v>3563.8910639927644</v>
      </c>
    </row>
    <row r="1114" spans="1:8" ht="25" customHeight="1">
      <c r="A1114" s="1"/>
      <c r="B1114" s="1">
        <v>370</v>
      </c>
      <c r="C1114" s="6">
        <v>45962</v>
      </c>
      <c r="D1114" s="1" t="s">
        <v>214</v>
      </c>
      <c r="E1114" s="7"/>
      <c r="F1114" s="7">
        <v>3458.9</v>
      </c>
      <c r="G1114" s="7">
        <v>3.0175188319920387</v>
      </c>
      <c r="H1114" s="7">
        <f t="shared" si="17"/>
        <v>3563.2729588797729</v>
      </c>
    </row>
    <row r="1115" spans="1:8" ht="25" customHeight="1">
      <c r="A1115" s="1"/>
      <c r="B1115" s="1">
        <v>370</v>
      </c>
      <c r="C1115" s="6">
        <v>45992</v>
      </c>
      <c r="D1115" s="1" t="s">
        <v>214</v>
      </c>
      <c r="E1115" s="7"/>
      <c r="F1115" s="7">
        <v>3492.2</v>
      </c>
      <c r="G1115" s="7">
        <v>3.0175188319920387</v>
      </c>
      <c r="H1115" s="7">
        <f t="shared" si="17"/>
        <v>3597.5777926508258</v>
      </c>
    </row>
    <row r="1116" spans="1:8" ht="25" customHeight="1">
      <c r="A1116" s="1"/>
      <c r="B1116" s="1">
        <v>371</v>
      </c>
      <c r="C1116" s="6">
        <v>45931</v>
      </c>
      <c r="D1116" s="1" t="s">
        <v>215</v>
      </c>
      <c r="E1116" s="7">
        <v>3554.4</v>
      </c>
      <c r="F1116" s="7">
        <v>3459.5</v>
      </c>
      <c r="G1116" s="7">
        <v>2.7279121275772438</v>
      </c>
      <c r="H1116" s="7">
        <f t="shared" si="17"/>
        <v>3554.4</v>
      </c>
    </row>
    <row r="1117" spans="1:8" ht="25" customHeight="1">
      <c r="A1117" s="1"/>
      <c r="B1117" s="1">
        <v>371</v>
      </c>
      <c r="C1117" s="6">
        <v>45962</v>
      </c>
      <c r="D1117" s="1" t="s">
        <v>215</v>
      </c>
      <c r="E1117" s="7">
        <v>3572.6</v>
      </c>
      <c r="F1117" s="7">
        <v>3458.9</v>
      </c>
      <c r="G1117" s="7">
        <v>2.7279121275772438</v>
      </c>
      <c r="H1117" s="7">
        <f t="shared" si="17"/>
        <v>3572.6</v>
      </c>
    </row>
    <row r="1118" spans="1:8" ht="25" customHeight="1">
      <c r="A1118" s="1"/>
      <c r="B1118" s="1">
        <v>371</v>
      </c>
      <c r="C1118" s="6">
        <v>45992</v>
      </c>
      <c r="D1118" s="1" t="s">
        <v>214</v>
      </c>
      <c r="E1118" s="7"/>
      <c r="F1118" s="7">
        <v>3492.2</v>
      </c>
      <c r="G1118" s="7">
        <v>2.7279121275772438</v>
      </c>
      <c r="H1118" s="7">
        <f t="shared" si="17"/>
        <v>3587.4641473192519</v>
      </c>
    </row>
    <row r="1119" spans="1:8" ht="25" customHeight="1">
      <c r="A1119" s="1"/>
      <c r="B1119" s="1">
        <v>372</v>
      </c>
      <c r="C1119" s="6">
        <v>45931</v>
      </c>
      <c r="D1119" s="1" t="s">
        <v>214</v>
      </c>
      <c r="E1119" s="7"/>
      <c r="F1119" s="7">
        <v>3459.5</v>
      </c>
      <c r="G1119" s="7">
        <v>3.2996786594750396</v>
      </c>
      <c r="H1119" s="7">
        <f t="shared" si="17"/>
        <v>3573.6523832245393</v>
      </c>
    </row>
    <row r="1120" spans="1:8" ht="25" customHeight="1">
      <c r="A1120" s="1"/>
      <c r="B1120" s="1">
        <v>372</v>
      </c>
      <c r="C1120" s="6">
        <v>45962</v>
      </c>
      <c r="D1120" s="1" t="s">
        <v>214</v>
      </c>
      <c r="E1120" s="7"/>
      <c r="F1120" s="7">
        <v>3458.9</v>
      </c>
      <c r="G1120" s="7">
        <v>3.2996786594750396</v>
      </c>
      <c r="H1120" s="7">
        <f t="shared" si="17"/>
        <v>3573.0325851525827</v>
      </c>
    </row>
    <row r="1121" spans="1:8" ht="25" customHeight="1">
      <c r="A1121" s="1"/>
      <c r="B1121" s="1">
        <v>372</v>
      </c>
      <c r="C1121" s="6">
        <v>45992</v>
      </c>
      <c r="D1121" s="1" t="s">
        <v>214</v>
      </c>
      <c r="E1121" s="7"/>
      <c r="F1121" s="7">
        <v>3492.2</v>
      </c>
      <c r="G1121" s="7">
        <v>3.2996786594750396</v>
      </c>
      <c r="H1121" s="7">
        <f t="shared" si="17"/>
        <v>3607.4313781461874</v>
      </c>
    </row>
    <row r="1122" spans="1:8" ht="25" customHeight="1">
      <c r="A1122" s="1"/>
      <c r="B1122" s="1">
        <v>373</v>
      </c>
      <c r="C1122" s="6">
        <v>45931</v>
      </c>
      <c r="D1122" s="1" t="s">
        <v>214</v>
      </c>
      <c r="E1122" s="7"/>
      <c r="F1122" s="7">
        <v>3459.5</v>
      </c>
      <c r="G1122" s="7">
        <v>3.2996786594750396</v>
      </c>
      <c r="H1122" s="7">
        <f t="shared" si="17"/>
        <v>3573.6523832245393</v>
      </c>
    </row>
    <row r="1123" spans="1:8" ht="25" customHeight="1">
      <c r="A1123" s="1"/>
      <c r="B1123" s="1">
        <v>373</v>
      </c>
      <c r="C1123" s="6">
        <v>45962</v>
      </c>
      <c r="D1123" s="1" t="s">
        <v>214</v>
      </c>
      <c r="E1123" s="7"/>
      <c r="F1123" s="7">
        <v>3458.9</v>
      </c>
      <c r="G1123" s="7">
        <v>3.2996786594750396</v>
      </c>
      <c r="H1123" s="7">
        <f t="shared" si="17"/>
        <v>3573.0325851525827</v>
      </c>
    </row>
    <row r="1124" spans="1:8" ht="25" customHeight="1">
      <c r="A1124" s="1"/>
      <c r="B1124" s="1">
        <v>373</v>
      </c>
      <c r="C1124" s="6">
        <v>45992</v>
      </c>
      <c r="D1124" s="1" t="s">
        <v>214</v>
      </c>
      <c r="E1124" s="7"/>
      <c r="F1124" s="7">
        <v>3492.2</v>
      </c>
      <c r="G1124" s="7">
        <v>3.2996786594750396</v>
      </c>
      <c r="H1124" s="7">
        <f t="shared" si="17"/>
        <v>3607.4313781461874</v>
      </c>
    </row>
    <row r="1125" spans="1:8" ht="25" customHeight="1">
      <c r="A1125" s="1"/>
      <c r="B1125" s="1">
        <v>374</v>
      </c>
      <c r="C1125" s="6">
        <v>45931</v>
      </c>
      <c r="D1125" s="1" t="s">
        <v>214</v>
      </c>
      <c r="E1125" s="7"/>
      <c r="F1125" s="7">
        <v>3459.5</v>
      </c>
      <c r="G1125" s="7">
        <v>2.960428538294857</v>
      </c>
      <c r="H1125" s="7">
        <f t="shared" si="17"/>
        <v>3561.9160252823108</v>
      </c>
    </row>
    <row r="1126" spans="1:8" ht="25" customHeight="1">
      <c r="A1126" s="1"/>
      <c r="B1126" s="1">
        <v>374</v>
      </c>
      <c r="C1126" s="6">
        <v>45962</v>
      </c>
      <c r="D1126" s="1" t="s">
        <v>214</v>
      </c>
      <c r="E1126" s="7"/>
      <c r="F1126" s="7">
        <v>3458.9</v>
      </c>
      <c r="G1126" s="7">
        <v>2.960428538294857</v>
      </c>
      <c r="H1126" s="7">
        <f t="shared" si="17"/>
        <v>3561.298262711081</v>
      </c>
    </row>
    <row r="1127" spans="1:8" ht="25" customHeight="1">
      <c r="A1127" s="1"/>
      <c r="B1127" s="1">
        <v>374</v>
      </c>
      <c r="C1127" s="6">
        <v>45992</v>
      </c>
      <c r="D1127" s="1" t="s">
        <v>214</v>
      </c>
      <c r="E1127" s="7"/>
      <c r="F1127" s="7">
        <v>3492.2</v>
      </c>
      <c r="G1127" s="7">
        <v>2.960428538294857</v>
      </c>
      <c r="H1127" s="7">
        <f t="shared" si="17"/>
        <v>3595.584085414333</v>
      </c>
    </row>
    <row r="1128" spans="1:8" ht="25" customHeight="1">
      <c r="A1128" s="1"/>
      <c r="B1128" s="1">
        <v>375</v>
      </c>
      <c r="C1128" s="6">
        <v>45931</v>
      </c>
      <c r="D1128" s="1" t="s">
        <v>214</v>
      </c>
      <c r="E1128" s="7"/>
      <c r="F1128" s="7">
        <v>3459.5</v>
      </c>
      <c r="G1128" s="7">
        <v>3.0175188319920387</v>
      </c>
      <c r="H1128" s="7">
        <f t="shared" si="17"/>
        <v>3563.8910639927644</v>
      </c>
    </row>
    <row r="1129" spans="1:8" ht="25" customHeight="1">
      <c r="A1129" s="1"/>
      <c r="B1129" s="1">
        <v>375</v>
      </c>
      <c r="C1129" s="6">
        <v>45962</v>
      </c>
      <c r="D1129" s="1" t="s">
        <v>214</v>
      </c>
      <c r="E1129" s="7"/>
      <c r="F1129" s="7">
        <v>3458.9</v>
      </c>
      <c r="G1129" s="7">
        <v>3.0175188319920387</v>
      </c>
      <c r="H1129" s="7">
        <f t="shared" si="17"/>
        <v>3563.2729588797729</v>
      </c>
    </row>
    <row r="1130" spans="1:8" ht="25" customHeight="1">
      <c r="A1130" s="1"/>
      <c r="B1130" s="1">
        <v>375</v>
      </c>
      <c r="C1130" s="6">
        <v>45992</v>
      </c>
      <c r="D1130" s="1" t="s">
        <v>214</v>
      </c>
      <c r="E1130" s="7"/>
      <c r="F1130" s="7">
        <v>3492.2</v>
      </c>
      <c r="G1130" s="7">
        <v>3.0175188319920387</v>
      </c>
      <c r="H1130" s="7">
        <f t="shared" si="17"/>
        <v>3597.5777926508258</v>
      </c>
    </row>
    <row r="1131" spans="1:8" ht="25" customHeight="1">
      <c r="A1131" s="1"/>
      <c r="B1131" s="1">
        <v>376</v>
      </c>
      <c r="C1131" s="6">
        <v>45931</v>
      </c>
      <c r="D1131" s="1" t="s">
        <v>215</v>
      </c>
      <c r="E1131" s="7">
        <v>3554.4</v>
      </c>
      <c r="F1131" s="7">
        <v>3459.5</v>
      </c>
      <c r="G1131" s="7">
        <v>2.7279121275772438</v>
      </c>
      <c r="H1131" s="7">
        <f t="shared" si="17"/>
        <v>3554.4</v>
      </c>
    </row>
    <row r="1132" spans="1:8" ht="25" customHeight="1">
      <c r="A1132" s="1"/>
      <c r="B1132" s="1">
        <v>376</v>
      </c>
      <c r="C1132" s="6">
        <v>45962</v>
      </c>
      <c r="D1132" s="1" t="s">
        <v>215</v>
      </c>
      <c r="E1132" s="7">
        <v>3572.6</v>
      </c>
      <c r="F1132" s="7">
        <v>3458.9</v>
      </c>
      <c r="G1132" s="7">
        <v>2.7279121275772438</v>
      </c>
      <c r="H1132" s="7">
        <f t="shared" si="17"/>
        <v>3572.6</v>
      </c>
    </row>
    <row r="1133" spans="1:8" ht="25" customHeight="1">
      <c r="A1133" s="1"/>
      <c r="B1133" s="1">
        <v>376</v>
      </c>
      <c r="C1133" s="6">
        <v>45992</v>
      </c>
      <c r="D1133" s="1" t="s">
        <v>214</v>
      </c>
      <c r="E1133" s="7"/>
      <c r="F1133" s="7">
        <v>3492.2</v>
      </c>
      <c r="G1133" s="7">
        <v>2.7279121275772438</v>
      </c>
      <c r="H1133" s="7">
        <f t="shared" si="17"/>
        <v>3587.4641473192519</v>
      </c>
    </row>
    <row r="1134" spans="1:8" ht="25" customHeight="1">
      <c r="A1134" s="1"/>
      <c r="B1134" s="1">
        <v>377</v>
      </c>
      <c r="C1134" s="6">
        <v>45931</v>
      </c>
      <c r="D1134" s="1" t="s">
        <v>214</v>
      </c>
      <c r="E1134" s="7"/>
      <c r="F1134" s="7">
        <v>179.63399999999999</v>
      </c>
      <c r="G1134" s="7">
        <v>0.72719431926731759</v>
      </c>
      <c r="H1134" s="7">
        <f t="shared" si="17"/>
        <v>180.94028824347262</v>
      </c>
    </row>
    <row r="1135" spans="1:8" ht="25" customHeight="1">
      <c r="A1135" s="1"/>
      <c r="B1135" s="1">
        <v>377</v>
      </c>
      <c r="C1135" s="6">
        <v>45962</v>
      </c>
      <c r="D1135" s="1" t="s">
        <v>214</v>
      </c>
      <c r="E1135" s="7"/>
      <c r="F1135" s="7">
        <v>179.44399999999999</v>
      </c>
      <c r="G1135" s="7">
        <v>0.72719431926731759</v>
      </c>
      <c r="H1135" s="7">
        <f t="shared" si="17"/>
        <v>180.74890657426602</v>
      </c>
    </row>
    <row r="1136" spans="1:8" ht="25" customHeight="1">
      <c r="A1136" s="1"/>
      <c r="B1136" s="1">
        <v>377</v>
      </c>
      <c r="C1136" s="6">
        <v>45992</v>
      </c>
      <c r="D1136" s="1" t="s">
        <v>214</v>
      </c>
      <c r="E1136" s="7"/>
      <c r="F1136" s="7">
        <v>177.536</v>
      </c>
      <c r="G1136" s="7">
        <v>0.72719431926731759</v>
      </c>
      <c r="H1136" s="7">
        <f t="shared" si="17"/>
        <v>178.82703170665442</v>
      </c>
    </row>
    <row r="1137" spans="1:8" ht="25" customHeight="1">
      <c r="A1137" s="1"/>
      <c r="B1137" s="1">
        <v>378</v>
      </c>
      <c r="C1137" s="6">
        <v>45931</v>
      </c>
      <c r="D1137" s="1" t="s">
        <v>214</v>
      </c>
      <c r="E1137" s="7"/>
      <c r="F1137" s="7">
        <v>179.63399999999999</v>
      </c>
      <c r="G1137" s="7">
        <v>1.0083244241182232</v>
      </c>
      <c r="H1137" s="7">
        <f t="shared" si="17"/>
        <v>181.44529349602053</v>
      </c>
    </row>
    <row r="1138" spans="1:8" ht="25" customHeight="1">
      <c r="A1138" s="1"/>
      <c r="B1138" s="1">
        <v>378</v>
      </c>
      <c r="C1138" s="6">
        <v>45962</v>
      </c>
      <c r="D1138" s="1" t="s">
        <v>214</v>
      </c>
      <c r="E1138" s="7"/>
      <c r="F1138" s="7">
        <v>179.44399999999999</v>
      </c>
      <c r="G1138" s="7">
        <v>1.0083244241182232</v>
      </c>
      <c r="H1138" s="7">
        <f t="shared" si="17"/>
        <v>181.25337767961469</v>
      </c>
    </row>
    <row r="1139" spans="1:8" ht="25" customHeight="1">
      <c r="A1139" s="1"/>
      <c r="B1139" s="1">
        <v>378</v>
      </c>
      <c r="C1139" s="6">
        <v>45992</v>
      </c>
      <c r="D1139" s="1" t="s">
        <v>214</v>
      </c>
      <c r="E1139" s="7"/>
      <c r="F1139" s="7">
        <v>177.536</v>
      </c>
      <c r="G1139" s="7">
        <v>1.0083244241182232</v>
      </c>
      <c r="H1139" s="7">
        <f t="shared" si="17"/>
        <v>179.32613884960253</v>
      </c>
    </row>
    <row r="1140" spans="1:8" ht="25" customHeight="1">
      <c r="A1140" s="1"/>
      <c r="B1140" s="1">
        <v>379</v>
      </c>
      <c r="C1140" s="6">
        <v>45931</v>
      </c>
      <c r="D1140" s="1" t="s">
        <v>214</v>
      </c>
      <c r="E1140" s="7"/>
      <c r="F1140" s="7">
        <v>179.63399999999999</v>
      </c>
      <c r="G1140" s="7">
        <v>1.1213731248813494</v>
      </c>
      <c r="H1140" s="7">
        <f t="shared" si="17"/>
        <v>181.64836739914932</v>
      </c>
    </row>
    <row r="1141" spans="1:8" ht="25" customHeight="1">
      <c r="A1141" s="1"/>
      <c r="B1141" s="1">
        <v>379</v>
      </c>
      <c r="C1141" s="6">
        <v>45962</v>
      </c>
      <c r="D1141" s="1" t="s">
        <v>215</v>
      </c>
      <c r="E1141" s="7">
        <v>180.75200000000001</v>
      </c>
      <c r="F1141" s="7">
        <v>179.44399999999999</v>
      </c>
      <c r="G1141" s="7">
        <v>1.1213731248813494</v>
      </c>
      <c r="H1141" s="7">
        <f t="shared" si="17"/>
        <v>180.75200000000001</v>
      </c>
    </row>
    <row r="1142" spans="1:8" ht="25" customHeight="1">
      <c r="A1142" s="1"/>
      <c r="B1142" s="1">
        <v>379</v>
      </c>
      <c r="C1142" s="6">
        <v>45992</v>
      </c>
      <c r="D1142" s="1" t="s">
        <v>214</v>
      </c>
      <c r="E1142" s="7"/>
      <c r="F1142" s="7">
        <v>177.536</v>
      </c>
      <c r="G1142" s="7">
        <v>1.1213731248813494</v>
      </c>
      <c r="H1142" s="7">
        <f t="shared" si="17"/>
        <v>179.52684099098934</v>
      </c>
    </row>
    <row r="1143" spans="1:8" ht="25" customHeight="1">
      <c r="A1143" s="1"/>
      <c r="B1143" s="1">
        <v>380</v>
      </c>
      <c r="C1143" s="6">
        <v>45931</v>
      </c>
      <c r="D1143" s="1" t="s">
        <v>214</v>
      </c>
      <c r="E1143" s="7"/>
      <c r="F1143" s="7">
        <v>179.63399999999999</v>
      </c>
      <c r="G1143" s="7">
        <v>1.2470805589842073</v>
      </c>
      <c r="H1143" s="7">
        <f t="shared" si="17"/>
        <v>181.87418069132568</v>
      </c>
    </row>
    <row r="1144" spans="1:8" ht="25" customHeight="1">
      <c r="A1144" s="1"/>
      <c r="B1144" s="1">
        <v>380</v>
      </c>
      <c r="C1144" s="6">
        <v>45962</v>
      </c>
      <c r="D1144" s="1" t="s">
        <v>215</v>
      </c>
      <c r="E1144" s="7">
        <v>180.75200000000001</v>
      </c>
      <c r="F1144" s="7">
        <v>179.44399999999999</v>
      </c>
      <c r="G1144" s="7">
        <v>1.2470805589842073</v>
      </c>
      <c r="H1144" s="7">
        <f t="shared" si="17"/>
        <v>180.75200000000001</v>
      </c>
    </row>
    <row r="1145" spans="1:8" ht="25" customHeight="1">
      <c r="A1145" s="1"/>
      <c r="B1145" s="1">
        <v>380</v>
      </c>
      <c r="C1145" s="6">
        <v>45992</v>
      </c>
      <c r="D1145" s="1" t="s">
        <v>215</v>
      </c>
      <c r="E1145" s="7">
        <v>180.24600000000001</v>
      </c>
      <c r="F1145" s="7">
        <v>177.536</v>
      </c>
      <c r="G1145" s="7">
        <v>1.2470805589842073</v>
      </c>
      <c r="H1145" s="7">
        <f t="shared" si="17"/>
        <v>180.24600000000001</v>
      </c>
    </row>
    <row r="1146" spans="1:8" ht="25" customHeight="1">
      <c r="A1146" s="1"/>
      <c r="B1146" s="1">
        <v>381</v>
      </c>
      <c r="C1146" s="6">
        <v>45931</v>
      </c>
      <c r="D1146" s="1" t="s">
        <v>214</v>
      </c>
      <c r="E1146" s="7"/>
      <c r="F1146" s="7">
        <v>179.63399999999999</v>
      </c>
      <c r="G1146" s="7">
        <v>1.2470805589842073</v>
      </c>
      <c r="H1146" s="7">
        <f t="shared" si="17"/>
        <v>181.87418069132568</v>
      </c>
    </row>
    <row r="1147" spans="1:8" ht="25" customHeight="1">
      <c r="A1147" s="1"/>
      <c r="B1147" s="1">
        <v>381</v>
      </c>
      <c r="C1147" s="6">
        <v>45962</v>
      </c>
      <c r="D1147" s="1" t="s">
        <v>215</v>
      </c>
      <c r="E1147" s="7">
        <v>180.75200000000001</v>
      </c>
      <c r="F1147" s="7">
        <v>179.44399999999999</v>
      </c>
      <c r="G1147" s="7">
        <v>1.2470805589842073</v>
      </c>
      <c r="H1147" s="7">
        <f t="shared" si="17"/>
        <v>180.75200000000001</v>
      </c>
    </row>
    <row r="1148" spans="1:8" ht="25" customHeight="1">
      <c r="A1148" s="1"/>
      <c r="B1148" s="1">
        <v>381</v>
      </c>
      <c r="C1148" s="6">
        <v>45992</v>
      </c>
      <c r="D1148" s="1" t="s">
        <v>215</v>
      </c>
      <c r="E1148" s="7">
        <v>180.24600000000001</v>
      </c>
      <c r="F1148" s="7">
        <v>177.536</v>
      </c>
      <c r="G1148" s="7">
        <v>1.2470805589842073</v>
      </c>
      <c r="H1148" s="7">
        <f t="shared" si="17"/>
        <v>180.24600000000001</v>
      </c>
    </row>
    <row r="1149" spans="1:8" ht="25" customHeight="1">
      <c r="A1149" s="1"/>
      <c r="B1149" s="1">
        <v>382</v>
      </c>
      <c r="C1149" s="6">
        <v>45931</v>
      </c>
      <c r="D1149" s="1" t="s">
        <v>214</v>
      </c>
      <c r="E1149" s="7"/>
      <c r="F1149" s="7">
        <v>179.63399999999999</v>
      </c>
      <c r="G1149" s="7">
        <v>0.72719431926731759</v>
      </c>
      <c r="H1149" s="7">
        <f t="shared" si="17"/>
        <v>180.94028824347262</v>
      </c>
    </row>
    <row r="1150" spans="1:8" ht="25" customHeight="1">
      <c r="A1150" s="1"/>
      <c r="B1150" s="1">
        <v>382</v>
      </c>
      <c r="C1150" s="6">
        <v>45962</v>
      </c>
      <c r="D1150" s="1" t="s">
        <v>214</v>
      </c>
      <c r="E1150" s="7"/>
      <c r="F1150" s="7">
        <v>179.44399999999999</v>
      </c>
      <c r="G1150" s="7">
        <v>0.72719431926731759</v>
      </c>
      <c r="H1150" s="7">
        <f t="shared" si="17"/>
        <v>180.74890657426602</v>
      </c>
    </row>
    <row r="1151" spans="1:8" ht="25" customHeight="1">
      <c r="A1151" s="1"/>
      <c r="B1151" s="1">
        <v>382</v>
      </c>
      <c r="C1151" s="6">
        <v>45992</v>
      </c>
      <c r="D1151" s="1" t="s">
        <v>214</v>
      </c>
      <c r="E1151" s="7"/>
      <c r="F1151" s="7">
        <v>177.536</v>
      </c>
      <c r="G1151" s="7">
        <v>0.72719431926731759</v>
      </c>
      <c r="H1151" s="7">
        <f t="shared" si="17"/>
        <v>178.82703170665442</v>
      </c>
    </row>
    <row r="1152" spans="1:8" ht="25" customHeight="1">
      <c r="A1152" s="1"/>
      <c r="B1152" s="1">
        <v>383</v>
      </c>
      <c r="C1152" s="6">
        <v>45931</v>
      </c>
      <c r="D1152" s="1" t="s">
        <v>214</v>
      </c>
      <c r="E1152" s="7"/>
      <c r="F1152" s="7">
        <v>179.63399999999999</v>
      </c>
      <c r="G1152" s="7">
        <v>1.0083244241182232</v>
      </c>
      <c r="H1152" s="7">
        <f t="shared" si="17"/>
        <v>181.44529349602053</v>
      </c>
    </row>
    <row r="1153" spans="1:8" ht="25" customHeight="1">
      <c r="A1153" s="1"/>
      <c r="B1153" s="1">
        <v>383</v>
      </c>
      <c r="C1153" s="6">
        <v>45962</v>
      </c>
      <c r="D1153" s="1" t="s">
        <v>214</v>
      </c>
      <c r="E1153" s="7"/>
      <c r="F1153" s="7">
        <v>179.44399999999999</v>
      </c>
      <c r="G1153" s="7">
        <v>1.0083244241182232</v>
      </c>
      <c r="H1153" s="7">
        <f t="shared" si="17"/>
        <v>181.25337767961469</v>
      </c>
    </row>
    <row r="1154" spans="1:8" ht="25" customHeight="1">
      <c r="A1154" s="1"/>
      <c r="B1154" s="1">
        <v>383</v>
      </c>
      <c r="C1154" s="6">
        <v>45992</v>
      </c>
      <c r="D1154" s="1" t="s">
        <v>214</v>
      </c>
      <c r="E1154" s="7"/>
      <c r="F1154" s="7">
        <v>177.536</v>
      </c>
      <c r="G1154" s="7">
        <v>1.0083244241182232</v>
      </c>
      <c r="H1154" s="7">
        <f t="shared" si="17"/>
        <v>179.32613884960253</v>
      </c>
    </row>
    <row r="1155" spans="1:8" ht="25" customHeight="1">
      <c r="A1155" s="1"/>
      <c r="B1155" s="1">
        <v>384</v>
      </c>
      <c r="C1155" s="6">
        <v>45931</v>
      </c>
      <c r="D1155" s="1" t="s">
        <v>214</v>
      </c>
      <c r="E1155" s="7"/>
      <c r="F1155" s="7">
        <v>179.63399999999999</v>
      </c>
      <c r="G1155" s="7">
        <v>1.1213731248813494</v>
      </c>
      <c r="H1155" s="7">
        <f t="shared" si="17"/>
        <v>181.64836739914932</v>
      </c>
    </row>
    <row r="1156" spans="1:8" ht="25" customHeight="1">
      <c r="A1156" s="1"/>
      <c r="B1156" s="1">
        <v>384</v>
      </c>
      <c r="C1156" s="6">
        <v>45962</v>
      </c>
      <c r="D1156" s="1" t="s">
        <v>215</v>
      </c>
      <c r="E1156" s="7">
        <v>180.75200000000001</v>
      </c>
      <c r="F1156" s="7">
        <v>179.44399999999999</v>
      </c>
      <c r="G1156" s="7">
        <v>1.1213731248813494</v>
      </c>
      <c r="H1156" s="7">
        <f t="shared" si="17"/>
        <v>180.75200000000001</v>
      </c>
    </row>
    <row r="1157" spans="1:8" ht="25" customHeight="1">
      <c r="A1157" s="1"/>
      <c r="B1157" s="1">
        <v>384</v>
      </c>
      <c r="C1157" s="6">
        <v>45992</v>
      </c>
      <c r="D1157" s="1" t="s">
        <v>214</v>
      </c>
      <c r="E1157" s="7"/>
      <c r="F1157" s="7">
        <v>177.536</v>
      </c>
      <c r="G1157" s="7">
        <v>1.1213731248813494</v>
      </c>
      <c r="H1157" s="7">
        <f t="shared" si="17"/>
        <v>179.52684099098934</v>
      </c>
    </row>
    <row r="1158" spans="1:8" ht="25" customHeight="1">
      <c r="A1158" s="1"/>
      <c r="B1158" s="1">
        <v>385</v>
      </c>
      <c r="C1158" s="6">
        <v>45931</v>
      </c>
      <c r="D1158" s="1" t="s">
        <v>214</v>
      </c>
      <c r="E1158" s="7"/>
      <c r="F1158" s="7">
        <v>179.63399999999999</v>
      </c>
      <c r="G1158" s="7">
        <v>1.2470805589842073</v>
      </c>
      <c r="H1158" s="7">
        <f t="shared" ref="H1158:H1221" si="18">IF(D1158="Yes",E1158,F1158*(1+G1158/100))</f>
        <v>181.87418069132568</v>
      </c>
    </row>
    <row r="1159" spans="1:8" ht="25" customHeight="1">
      <c r="A1159" s="1"/>
      <c r="B1159" s="1">
        <v>385</v>
      </c>
      <c r="C1159" s="6">
        <v>45962</v>
      </c>
      <c r="D1159" s="1" t="s">
        <v>215</v>
      </c>
      <c r="E1159" s="7">
        <v>180.75200000000001</v>
      </c>
      <c r="F1159" s="7">
        <v>179.44399999999999</v>
      </c>
      <c r="G1159" s="7">
        <v>1.2470805589842073</v>
      </c>
      <c r="H1159" s="7">
        <f t="shared" si="18"/>
        <v>180.75200000000001</v>
      </c>
    </row>
    <row r="1160" spans="1:8" ht="25" customHeight="1">
      <c r="A1160" s="1"/>
      <c r="B1160" s="1">
        <v>385</v>
      </c>
      <c r="C1160" s="6">
        <v>45992</v>
      </c>
      <c r="D1160" s="1" t="s">
        <v>215</v>
      </c>
      <c r="E1160" s="7">
        <v>180.24600000000001</v>
      </c>
      <c r="F1160" s="7">
        <v>177.536</v>
      </c>
      <c r="G1160" s="7">
        <v>1.2470805589842073</v>
      </c>
      <c r="H1160" s="7">
        <f t="shared" si="18"/>
        <v>180.24600000000001</v>
      </c>
    </row>
    <row r="1161" spans="1:8" ht="25" customHeight="1">
      <c r="A1161" s="1"/>
      <c r="B1161" s="1">
        <v>386</v>
      </c>
      <c r="C1161" s="6">
        <v>45931</v>
      </c>
      <c r="D1161" s="1" t="s">
        <v>214</v>
      </c>
      <c r="E1161" s="7"/>
      <c r="F1161" s="7">
        <v>179.63399999999999</v>
      </c>
      <c r="G1161" s="7">
        <v>1.2470805589842073</v>
      </c>
      <c r="H1161" s="7">
        <f t="shared" si="18"/>
        <v>181.87418069132568</v>
      </c>
    </row>
    <row r="1162" spans="1:8" ht="25" customHeight="1">
      <c r="A1162" s="1"/>
      <c r="B1162" s="1">
        <v>386</v>
      </c>
      <c r="C1162" s="6">
        <v>45962</v>
      </c>
      <c r="D1162" s="1" t="s">
        <v>215</v>
      </c>
      <c r="E1162" s="7">
        <v>180.75200000000001</v>
      </c>
      <c r="F1162" s="7">
        <v>179.44399999999999</v>
      </c>
      <c r="G1162" s="7">
        <v>1.2470805589842073</v>
      </c>
      <c r="H1162" s="7">
        <f t="shared" si="18"/>
        <v>180.75200000000001</v>
      </c>
    </row>
    <row r="1163" spans="1:8" ht="25" customHeight="1">
      <c r="A1163" s="1"/>
      <c r="B1163" s="1">
        <v>386</v>
      </c>
      <c r="C1163" s="6">
        <v>45992</v>
      </c>
      <c r="D1163" s="1" t="s">
        <v>215</v>
      </c>
      <c r="E1163" s="7">
        <v>180.24600000000001</v>
      </c>
      <c r="F1163" s="7">
        <v>177.536</v>
      </c>
      <c r="G1163" s="7">
        <v>1.2470805589842073</v>
      </c>
      <c r="H1163" s="7">
        <f t="shared" si="18"/>
        <v>180.24600000000001</v>
      </c>
    </row>
    <row r="1164" spans="1:8" ht="25" customHeight="1">
      <c r="A1164" s="1"/>
      <c r="B1164" s="1">
        <v>387</v>
      </c>
      <c r="C1164" s="6">
        <v>45931</v>
      </c>
      <c r="D1164" s="1" t="s">
        <v>214</v>
      </c>
      <c r="E1164" s="7"/>
      <c r="F1164" s="7">
        <v>38232</v>
      </c>
      <c r="G1164" s="7">
        <v>6.8475947696650845</v>
      </c>
      <c r="H1164" s="7">
        <f t="shared" si="18"/>
        <v>40849.972432338349</v>
      </c>
    </row>
    <row r="1165" spans="1:8" ht="25" customHeight="1">
      <c r="A1165" s="1"/>
      <c r="B1165" s="1">
        <v>387</v>
      </c>
      <c r="C1165" s="6">
        <v>45962</v>
      </c>
      <c r="D1165" s="1" t="s">
        <v>214</v>
      </c>
      <c r="E1165" s="7"/>
      <c r="F1165" s="7">
        <v>38085</v>
      </c>
      <c r="G1165" s="7">
        <v>6.8475947696650845</v>
      </c>
      <c r="H1165" s="7">
        <f t="shared" si="18"/>
        <v>40692.906468026944</v>
      </c>
    </row>
    <row r="1166" spans="1:8" ht="25" customHeight="1">
      <c r="A1166" s="1"/>
      <c r="B1166" s="1">
        <v>387</v>
      </c>
      <c r="C1166" s="6">
        <v>45992</v>
      </c>
      <c r="D1166" s="1" t="s">
        <v>214</v>
      </c>
      <c r="E1166" s="7"/>
      <c r="F1166" s="7">
        <v>37899</v>
      </c>
      <c r="G1166" s="7">
        <v>6.8475947696650845</v>
      </c>
      <c r="H1166" s="7">
        <f t="shared" si="18"/>
        <v>40494.169941755368</v>
      </c>
    </row>
    <row r="1167" spans="1:8" ht="25" customHeight="1">
      <c r="A1167" s="1"/>
      <c r="B1167" s="1">
        <v>388</v>
      </c>
      <c r="C1167" s="6">
        <v>45931</v>
      </c>
      <c r="D1167" s="1" t="s">
        <v>214</v>
      </c>
      <c r="E1167" s="7"/>
      <c r="F1167" s="7">
        <v>38232</v>
      </c>
      <c r="G1167" s="7">
        <v>6.8475947696650845</v>
      </c>
      <c r="H1167" s="7">
        <f t="shared" si="18"/>
        <v>40849.972432338349</v>
      </c>
    </row>
    <row r="1168" spans="1:8" ht="25" customHeight="1">
      <c r="A1168" s="1"/>
      <c r="B1168" s="1">
        <v>388</v>
      </c>
      <c r="C1168" s="6">
        <v>45962</v>
      </c>
      <c r="D1168" s="1" t="s">
        <v>214</v>
      </c>
      <c r="E1168" s="7"/>
      <c r="F1168" s="7">
        <v>38085</v>
      </c>
      <c r="G1168" s="7">
        <v>6.8475947696650845</v>
      </c>
      <c r="H1168" s="7">
        <f t="shared" si="18"/>
        <v>40692.906468026944</v>
      </c>
    </row>
    <row r="1169" spans="1:8" ht="25" customHeight="1">
      <c r="A1169" s="1"/>
      <c r="B1169" s="1">
        <v>388</v>
      </c>
      <c r="C1169" s="6">
        <v>45992</v>
      </c>
      <c r="D1169" s="1" t="s">
        <v>214</v>
      </c>
      <c r="E1169" s="7"/>
      <c r="F1169" s="7">
        <v>37899</v>
      </c>
      <c r="G1169" s="7">
        <v>6.8475947696650845</v>
      </c>
      <c r="H1169" s="7">
        <f t="shared" si="18"/>
        <v>40494.169941755368</v>
      </c>
    </row>
    <row r="1170" spans="1:8" ht="25" customHeight="1">
      <c r="A1170" s="1"/>
      <c r="B1170" s="1">
        <v>389</v>
      </c>
      <c r="C1170" s="6">
        <v>45931</v>
      </c>
      <c r="D1170" s="1" t="s">
        <v>214</v>
      </c>
      <c r="E1170" s="7"/>
      <c r="F1170" s="7">
        <v>38232</v>
      </c>
      <c r="G1170" s="7">
        <v>6.3986531074041064</v>
      </c>
      <c r="H1170" s="7">
        <f t="shared" si="18"/>
        <v>40678.33305602274</v>
      </c>
    </row>
    <row r="1171" spans="1:8" ht="25" customHeight="1">
      <c r="A1171" s="1"/>
      <c r="B1171" s="1">
        <v>389</v>
      </c>
      <c r="C1171" s="6">
        <v>45962</v>
      </c>
      <c r="D1171" s="1" t="s">
        <v>214</v>
      </c>
      <c r="E1171" s="7"/>
      <c r="F1171" s="7">
        <v>38085</v>
      </c>
      <c r="G1171" s="7">
        <v>6.3986531074041064</v>
      </c>
      <c r="H1171" s="7">
        <f t="shared" si="18"/>
        <v>40521.927035954854</v>
      </c>
    </row>
    <row r="1172" spans="1:8" ht="25" customHeight="1">
      <c r="A1172" s="1"/>
      <c r="B1172" s="1">
        <v>389</v>
      </c>
      <c r="C1172" s="6">
        <v>45992</v>
      </c>
      <c r="D1172" s="1" t="s">
        <v>214</v>
      </c>
      <c r="E1172" s="7"/>
      <c r="F1172" s="7">
        <v>37899</v>
      </c>
      <c r="G1172" s="7">
        <v>6.3986531074041064</v>
      </c>
      <c r="H1172" s="7">
        <f t="shared" si="18"/>
        <v>40324.025541175084</v>
      </c>
    </row>
    <row r="1173" spans="1:8" ht="25" customHeight="1">
      <c r="A1173" s="1"/>
      <c r="B1173" s="1">
        <v>390</v>
      </c>
      <c r="C1173" s="6">
        <v>45931</v>
      </c>
      <c r="D1173" s="1" t="s">
        <v>215</v>
      </c>
      <c r="E1173" s="7">
        <v>40399</v>
      </c>
      <c r="F1173" s="7">
        <v>38232</v>
      </c>
      <c r="G1173" s="7">
        <v>6.0187877133254322</v>
      </c>
      <c r="H1173" s="7">
        <f t="shared" si="18"/>
        <v>40399</v>
      </c>
    </row>
    <row r="1174" spans="1:8" ht="25" customHeight="1">
      <c r="A1174" s="1"/>
      <c r="B1174" s="1">
        <v>390</v>
      </c>
      <c r="C1174" s="6">
        <v>45962</v>
      </c>
      <c r="D1174" s="1" t="s">
        <v>214</v>
      </c>
      <c r="E1174" s="7"/>
      <c r="F1174" s="7">
        <v>38085</v>
      </c>
      <c r="G1174" s="7">
        <v>6.0187877133254322</v>
      </c>
      <c r="H1174" s="7">
        <f t="shared" si="18"/>
        <v>40377.255300619989</v>
      </c>
    </row>
    <row r="1175" spans="1:8" ht="25" customHeight="1">
      <c r="A1175" s="1"/>
      <c r="B1175" s="1">
        <v>390</v>
      </c>
      <c r="C1175" s="6">
        <v>45992</v>
      </c>
      <c r="D1175" s="1" t="s">
        <v>214</v>
      </c>
      <c r="E1175" s="7"/>
      <c r="F1175" s="7">
        <v>37899</v>
      </c>
      <c r="G1175" s="7">
        <v>6.0187877133254322</v>
      </c>
      <c r="H1175" s="7">
        <f t="shared" si="18"/>
        <v>40180.060355473201</v>
      </c>
    </row>
    <row r="1176" spans="1:8" ht="25" customHeight="1">
      <c r="A1176" s="1"/>
      <c r="B1176" s="1">
        <v>391</v>
      </c>
      <c r="C1176" s="6">
        <v>45931</v>
      </c>
      <c r="D1176" s="1" t="s">
        <v>215</v>
      </c>
      <c r="E1176" s="7">
        <v>40557</v>
      </c>
      <c r="F1176" s="7">
        <v>38196</v>
      </c>
      <c r="G1176" s="7">
        <v>6.2712384384047803</v>
      </c>
      <c r="H1176" s="7">
        <f t="shared" si="18"/>
        <v>40557</v>
      </c>
    </row>
    <row r="1177" spans="1:8" ht="25" customHeight="1">
      <c r="A1177" s="1"/>
      <c r="B1177" s="1">
        <v>391</v>
      </c>
      <c r="C1177" s="6">
        <v>45962</v>
      </c>
      <c r="D1177" s="1" t="s">
        <v>215</v>
      </c>
      <c r="E1177" s="7">
        <v>40677</v>
      </c>
      <c r="F1177" s="7">
        <v>38124</v>
      </c>
      <c r="G1177" s="7">
        <v>6.2712384384047803</v>
      </c>
      <c r="H1177" s="7">
        <f t="shared" si="18"/>
        <v>40677</v>
      </c>
    </row>
    <row r="1178" spans="1:8" ht="25" customHeight="1">
      <c r="A1178" s="1"/>
      <c r="B1178" s="1">
        <v>391</v>
      </c>
      <c r="C1178" s="6">
        <v>45992</v>
      </c>
      <c r="D1178" s="1" t="s">
        <v>214</v>
      </c>
      <c r="E1178" s="7"/>
      <c r="F1178" s="7">
        <v>37899</v>
      </c>
      <c r="G1178" s="7">
        <v>6.2712384384047803</v>
      </c>
      <c r="H1178" s="7">
        <f t="shared" si="18"/>
        <v>40275.736655771027</v>
      </c>
    </row>
    <row r="1179" spans="1:8" ht="25" customHeight="1">
      <c r="A1179" s="1"/>
      <c r="B1179" s="1">
        <v>392</v>
      </c>
      <c r="C1179" s="6">
        <v>45931</v>
      </c>
      <c r="D1179" s="1" t="s">
        <v>215</v>
      </c>
      <c r="E1179" s="7">
        <v>40557</v>
      </c>
      <c r="F1179" s="7">
        <v>38196</v>
      </c>
      <c r="G1179" s="7">
        <v>6.2712384384047803</v>
      </c>
      <c r="H1179" s="7">
        <f t="shared" si="18"/>
        <v>40557</v>
      </c>
    </row>
    <row r="1180" spans="1:8" ht="25" customHeight="1">
      <c r="A1180" s="1"/>
      <c r="B1180" s="1">
        <v>392</v>
      </c>
      <c r="C1180" s="6">
        <v>45962</v>
      </c>
      <c r="D1180" s="1" t="s">
        <v>215</v>
      </c>
      <c r="E1180" s="7">
        <v>40677</v>
      </c>
      <c r="F1180" s="7">
        <v>38124</v>
      </c>
      <c r="G1180" s="7">
        <v>6.2712384384047803</v>
      </c>
      <c r="H1180" s="7">
        <f t="shared" si="18"/>
        <v>40677</v>
      </c>
    </row>
    <row r="1181" spans="1:8" ht="25" customHeight="1">
      <c r="A1181" s="1"/>
      <c r="B1181" s="1">
        <v>392</v>
      </c>
      <c r="C1181" s="6">
        <v>45992</v>
      </c>
      <c r="D1181" s="1" t="s">
        <v>214</v>
      </c>
      <c r="E1181" s="7"/>
      <c r="F1181" s="7">
        <v>37899</v>
      </c>
      <c r="G1181" s="7">
        <v>6.2712384384047803</v>
      </c>
      <c r="H1181" s="7">
        <f t="shared" si="18"/>
        <v>40275.736655771027</v>
      </c>
    </row>
    <row r="1182" spans="1:8" ht="25" customHeight="1">
      <c r="A1182" s="1"/>
      <c r="B1182" s="1">
        <v>393</v>
      </c>
      <c r="C1182" s="6">
        <v>45931</v>
      </c>
      <c r="D1182" s="1" t="s">
        <v>214</v>
      </c>
      <c r="E1182" s="7"/>
      <c r="F1182" s="7">
        <v>38232</v>
      </c>
      <c r="G1182" s="7">
        <v>6.8475947696650845</v>
      </c>
      <c r="H1182" s="7">
        <f t="shared" si="18"/>
        <v>40849.972432338349</v>
      </c>
    </row>
    <row r="1183" spans="1:8" ht="25" customHeight="1">
      <c r="A1183" s="1"/>
      <c r="B1183" s="1">
        <v>393</v>
      </c>
      <c r="C1183" s="6">
        <v>45962</v>
      </c>
      <c r="D1183" s="1" t="s">
        <v>214</v>
      </c>
      <c r="E1183" s="7"/>
      <c r="F1183" s="7">
        <v>38085</v>
      </c>
      <c r="G1183" s="7">
        <v>6.8475947696650845</v>
      </c>
      <c r="H1183" s="7">
        <f t="shared" si="18"/>
        <v>40692.906468026944</v>
      </c>
    </row>
    <row r="1184" spans="1:8" ht="25" customHeight="1">
      <c r="A1184" s="1"/>
      <c r="B1184" s="1">
        <v>393</v>
      </c>
      <c r="C1184" s="6">
        <v>45992</v>
      </c>
      <c r="D1184" s="1" t="s">
        <v>214</v>
      </c>
      <c r="E1184" s="7"/>
      <c r="F1184" s="7">
        <v>37899</v>
      </c>
      <c r="G1184" s="7">
        <v>6.8475947696650845</v>
      </c>
      <c r="H1184" s="7">
        <f t="shared" si="18"/>
        <v>40494.169941755368</v>
      </c>
    </row>
    <row r="1185" spans="1:8" ht="25" customHeight="1">
      <c r="A1185" s="1"/>
      <c r="B1185" s="1">
        <v>394</v>
      </c>
      <c r="C1185" s="6">
        <v>45931</v>
      </c>
      <c r="D1185" s="1" t="s">
        <v>214</v>
      </c>
      <c r="E1185" s="7"/>
      <c r="F1185" s="7">
        <v>38232</v>
      </c>
      <c r="G1185" s="7">
        <v>6.8475947696650845</v>
      </c>
      <c r="H1185" s="7">
        <f t="shared" si="18"/>
        <v>40849.972432338349</v>
      </c>
    </row>
    <row r="1186" spans="1:8" ht="25" customHeight="1">
      <c r="A1186" s="1"/>
      <c r="B1186" s="1">
        <v>394</v>
      </c>
      <c r="C1186" s="6">
        <v>45962</v>
      </c>
      <c r="D1186" s="1" t="s">
        <v>214</v>
      </c>
      <c r="E1186" s="7"/>
      <c r="F1186" s="7">
        <v>38085</v>
      </c>
      <c r="G1186" s="7">
        <v>6.8475947696650845</v>
      </c>
      <c r="H1186" s="7">
        <f t="shared" si="18"/>
        <v>40692.906468026944</v>
      </c>
    </row>
    <row r="1187" spans="1:8" ht="25" customHeight="1">
      <c r="A1187" s="1"/>
      <c r="B1187" s="1">
        <v>394</v>
      </c>
      <c r="C1187" s="6">
        <v>45992</v>
      </c>
      <c r="D1187" s="1" t="s">
        <v>214</v>
      </c>
      <c r="E1187" s="7"/>
      <c r="F1187" s="7">
        <v>37899</v>
      </c>
      <c r="G1187" s="7">
        <v>6.8475947696650845</v>
      </c>
      <c r="H1187" s="7">
        <f t="shared" si="18"/>
        <v>40494.169941755368</v>
      </c>
    </row>
    <row r="1188" spans="1:8" ht="25" customHeight="1">
      <c r="A1188" s="1"/>
      <c r="B1188" s="1">
        <v>395</v>
      </c>
      <c r="C1188" s="6">
        <v>45931</v>
      </c>
      <c r="D1188" s="1" t="s">
        <v>214</v>
      </c>
      <c r="E1188" s="7"/>
      <c r="F1188" s="7">
        <v>38232</v>
      </c>
      <c r="G1188" s="7">
        <v>6.3986531074041064</v>
      </c>
      <c r="H1188" s="7">
        <f t="shared" si="18"/>
        <v>40678.33305602274</v>
      </c>
    </row>
    <row r="1189" spans="1:8" ht="25" customHeight="1">
      <c r="A1189" s="1"/>
      <c r="B1189" s="1">
        <v>395</v>
      </c>
      <c r="C1189" s="6">
        <v>45962</v>
      </c>
      <c r="D1189" s="1" t="s">
        <v>214</v>
      </c>
      <c r="E1189" s="7"/>
      <c r="F1189" s="7">
        <v>38085</v>
      </c>
      <c r="G1189" s="7">
        <v>6.3986531074041064</v>
      </c>
      <c r="H1189" s="7">
        <f t="shared" si="18"/>
        <v>40521.927035954854</v>
      </c>
    </row>
    <row r="1190" spans="1:8" ht="25" customHeight="1">
      <c r="A1190" s="1"/>
      <c r="B1190" s="1">
        <v>395</v>
      </c>
      <c r="C1190" s="6">
        <v>45992</v>
      </c>
      <c r="D1190" s="1" t="s">
        <v>214</v>
      </c>
      <c r="E1190" s="7"/>
      <c r="F1190" s="7">
        <v>37899</v>
      </c>
      <c r="G1190" s="7">
        <v>6.3986531074041064</v>
      </c>
      <c r="H1190" s="7">
        <f t="shared" si="18"/>
        <v>40324.025541175084</v>
      </c>
    </row>
    <row r="1191" spans="1:8" ht="25" customHeight="1">
      <c r="A1191" s="1"/>
      <c r="B1191" s="1">
        <v>396</v>
      </c>
      <c r="C1191" s="6">
        <v>45931</v>
      </c>
      <c r="D1191" s="1" t="s">
        <v>215</v>
      </c>
      <c r="E1191" s="7">
        <v>40399</v>
      </c>
      <c r="F1191" s="7">
        <v>38232</v>
      </c>
      <c r="G1191" s="7">
        <v>6.0187877133254322</v>
      </c>
      <c r="H1191" s="7">
        <f t="shared" si="18"/>
        <v>40399</v>
      </c>
    </row>
    <row r="1192" spans="1:8" ht="25" customHeight="1">
      <c r="A1192" s="1"/>
      <c r="B1192" s="1">
        <v>396</v>
      </c>
      <c r="C1192" s="6">
        <v>45962</v>
      </c>
      <c r="D1192" s="1" t="s">
        <v>214</v>
      </c>
      <c r="E1192" s="7"/>
      <c r="F1192" s="7">
        <v>38085</v>
      </c>
      <c r="G1192" s="7">
        <v>6.0187877133254322</v>
      </c>
      <c r="H1192" s="7">
        <f t="shared" si="18"/>
        <v>40377.255300619989</v>
      </c>
    </row>
    <row r="1193" spans="1:8" ht="25" customHeight="1">
      <c r="A1193" s="1"/>
      <c r="B1193" s="1">
        <v>396</v>
      </c>
      <c r="C1193" s="6">
        <v>45992</v>
      </c>
      <c r="D1193" s="1" t="s">
        <v>214</v>
      </c>
      <c r="E1193" s="7"/>
      <c r="F1193" s="7">
        <v>37899</v>
      </c>
      <c r="G1193" s="7">
        <v>6.0187877133254322</v>
      </c>
      <c r="H1193" s="7">
        <f t="shared" si="18"/>
        <v>40180.060355473201</v>
      </c>
    </row>
    <row r="1194" spans="1:8" ht="25" customHeight="1">
      <c r="A1194" s="1"/>
      <c r="B1194" s="1">
        <v>397</v>
      </c>
      <c r="C1194" s="6">
        <v>45931</v>
      </c>
      <c r="D1194" s="1" t="s">
        <v>215</v>
      </c>
      <c r="E1194" s="7">
        <v>40557</v>
      </c>
      <c r="F1194" s="7">
        <v>38196</v>
      </c>
      <c r="G1194" s="7">
        <v>6.2712384384047803</v>
      </c>
      <c r="H1194" s="7">
        <f t="shared" si="18"/>
        <v>40557</v>
      </c>
    </row>
    <row r="1195" spans="1:8" ht="25" customHeight="1">
      <c r="A1195" s="1"/>
      <c r="B1195" s="1">
        <v>397</v>
      </c>
      <c r="C1195" s="6">
        <v>45962</v>
      </c>
      <c r="D1195" s="1" t="s">
        <v>215</v>
      </c>
      <c r="E1195" s="7">
        <v>40677</v>
      </c>
      <c r="F1195" s="7">
        <v>38124</v>
      </c>
      <c r="G1195" s="7">
        <v>6.2712384384047803</v>
      </c>
      <c r="H1195" s="7">
        <f t="shared" si="18"/>
        <v>40677</v>
      </c>
    </row>
    <row r="1196" spans="1:8" ht="25" customHeight="1">
      <c r="A1196" s="1"/>
      <c r="B1196" s="1">
        <v>397</v>
      </c>
      <c r="C1196" s="6">
        <v>45992</v>
      </c>
      <c r="D1196" s="1" t="s">
        <v>214</v>
      </c>
      <c r="E1196" s="7"/>
      <c r="F1196" s="7">
        <v>37899</v>
      </c>
      <c r="G1196" s="7">
        <v>6.2712384384047803</v>
      </c>
      <c r="H1196" s="7">
        <f t="shared" si="18"/>
        <v>40275.736655771027</v>
      </c>
    </row>
    <row r="1197" spans="1:8" ht="25" customHeight="1">
      <c r="A1197" s="1"/>
      <c r="B1197" s="1">
        <v>398</v>
      </c>
      <c r="C1197" s="6">
        <v>45931</v>
      </c>
      <c r="D1197" s="1" t="s">
        <v>215</v>
      </c>
      <c r="E1197" s="7">
        <v>40557</v>
      </c>
      <c r="F1197" s="7">
        <v>38196</v>
      </c>
      <c r="G1197" s="7">
        <v>6.2712384384047803</v>
      </c>
      <c r="H1197" s="7">
        <f t="shared" si="18"/>
        <v>40557</v>
      </c>
    </row>
    <row r="1198" spans="1:8" ht="25" customHeight="1">
      <c r="A1198" s="1"/>
      <c r="B1198" s="1">
        <v>398</v>
      </c>
      <c r="C1198" s="6">
        <v>45962</v>
      </c>
      <c r="D1198" s="1" t="s">
        <v>215</v>
      </c>
      <c r="E1198" s="7">
        <v>40677</v>
      </c>
      <c r="F1198" s="7">
        <v>38124</v>
      </c>
      <c r="G1198" s="7">
        <v>6.2712384384047803</v>
      </c>
      <c r="H1198" s="7">
        <f t="shared" si="18"/>
        <v>40677</v>
      </c>
    </row>
    <row r="1199" spans="1:8" ht="25" customHeight="1">
      <c r="A1199" s="1"/>
      <c r="B1199" s="1">
        <v>398</v>
      </c>
      <c r="C1199" s="6">
        <v>45992</v>
      </c>
      <c r="D1199" s="1" t="s">
        <v>214</v>
      </c>
      <c r="E1199" s="7"/>
      <c r="F1199" s="7">
        <v>37899</v>
      </c>
      <c r="G1199" s="7">
        <v>6.2712384384047803</v>
      </c>
      <c r="H1199" s="7">
        <f t="shared" si="18"/>
        <v>40275.736655771027</v>
      </c>
    </row>
    <row r="1200" spans="1:8" ht="25" customHeight="1">
      <c r="A1200" s="1"/>
      <c r="B1200" s="1">
        <v>399</v>
      </c>
      <c r="C1200" s="6">
        <v>46023</v>
      </c>
      <c r="D1200" s="1" t="s">
        <v>214</v>
      </c>
      <c r="E1200" s="7"/>
      <c r="F1200" s="7">
        <v>3474.2</v>
      </c>
      <c r="G1200" s="7">
        <v>3.0175188319920387</v>
      </c>
      <c r="H1200" s="7">
        <f t="shared" si="18"/>
        <v>3579.0346392610672</v>
      </c>
    </row>
    <row r="1201" spans="1:8" ht="25" customHeight="1">
      <c r="A1201" s="1"/>
      <c r="B1201" s="1">
        <v>399</v>
      </c>
      <c r="C1201" s="6">
        <v>46054</v>
      </c>
      <c r="D1201" s="1" t="s">
        <v>214</v>
      </c>
      <c r="E1201" s="7"/>
      <c r="F1201" s="7">
        <v>3489.5</v>
      </c>
      <c r="G1201" s="7">
        <v>3.0175188319920387</v>
      </c>
      <c r="H1201" s="7">
        <f t="shared" si="18"/>
        <v>3594.7963196423621</v>
      </c>
    </row>
    <row r="1202" spans="1:8" ht="25" customHeight="1">
      <c r="A1202" s="1"/>
      <c r="B1202" s="1">
        <v>399</v>
      </c>
      <c r="C1202" s="6">
        <v>46082</v>
      </c>
      <c r="D1202" s="1" t="s">
        <v>214</v>
      </c>
      <c r="E1202" s="7"/>
      <c r="F1202" s="7">
        <v>3503</v>
      </c>
      <c r="G1202" s="7">
        <v>3.0175188319920387</v>
      </c>
      <c r="H1202" s="7">
        <f t="shared" si="18"/>
        <v>3608.7036846846813</v>
      </c>
    </row>
    <row r="1203" spans="1:8" ht="25" customHeight="1">
      <c r="A1203" s="1"/>
      <c r="B1203" s="1">
        <v>400</v>
      </c>
      <c r="C1203" s="6">
        <v>46023</v>
      </c>
      <c r="D1203" s="1" t="s">
        <v>214</v>
      </c>
      <c r="E1203" s="7"/>
      <c r="F1203" s="7">
        <v>3474.2</v>
      </c>
      <c r="G1203" s="7">
        <v>2.7279121275772438</v>
      </c>
      <c r="H1203" s="7">
        <f t="shared" si="18"/>
        <v>3568.973123136288</v>
      </c>
    </row>
    <row r="1204" spans="1:8" ht="25" customHeight="1">
      <c r="A1204" s="1"/>
      <c r="B1204" s="1">
        <v>400</v>
      </c>
      <c r="C1204" s="6">
        <v>46054</v>
      </c>
      <c r="D1204" s="1" t="s">
        <v>214</v>
      </c>
      <c r="E1204" s="7"/>
      <c r="F1204" s="7">
        <v>3489.5</v>
      </c>
      <c r="G1204" s="7">
        <v>2.7279121275772438</v>
      </c>
      <c r="H1204" s="7">
        <f t="shared" si="18"/>
        <v>3584.6904936918077</v>
      </c>
    </row>
    <row r="1205" spans="1:8" ht="25" customHeight="1">
      <c r="A1205" s="1"/>
      <c r="B1205" s="1">
        <v>400</v>
      </c>
      <c r="C1205" s="6">
        <v>46082</v>
      </c>
      <c r="D1205" s="1" t="s">
        <v>214</v>
      </c>
      <c r="E1205" s="7"/>
      <c r="F1205" s="7">
        <v>3503</v>
      </c>
      <c r="G1205" s="7">
        <v>2.7279121275772438</v>
      </c>
      <c r="H1205" s="7">
        <f t="shared" si="18"/>
        <v>3598.5587618290306</v>
      </c>
    </row>
    <row r="1206" spans="1:8" ht="25" customHeight="1">
      <c r="A1206" s="1"/>
      <c r="B1206" s="1">
        <v>401</v>
      </c>
      <c r="C1206" s="6">
        <v>46023</v>
      </c>
      <c r="D1206" s="1" t="s">
        <v>214</v>
      </c>
      <c r="E1206" s="7"/>
      <c r="F1206" s="7">
        <v>3474.2</v>
      </c>
      <c r="G1206" s="7">
        <v>2.7279121275772438</v>
      </c>
      <c r="H1206" s="7">
        <f t="shared" si="18"/>
        <v>3568.973123136288</v>
      </c>
    </row>
    <row r="1207" spans="1:8" ht="25" customHeight="1">
      <c r="A1207" s="1"/>
      <c r="B1207" s="1">
        <v>401</v>
      </c>
      <c r="C1207" s="6">
        <v>46054</v>
      </c>
      <c r="D1207" s="1" t="s">
        <v>214</v>
      </c>
      <c r="E1207" s="7"/>
      <c r="F1207" s="7">
        <v>3489.5</v>
      </c>
      <c r="G1207" s="7">
        <v>2.7279121275772438</v>
      </c>
      <c r="H1207" s="7">
        <f t="shared" si="18"/>
        <v>3584.6904936918077</v>
      </c>
    </row>
    <row r="1208" spans="1:8" ht="25" customHeight="1">
      <c r="A1208" s="1"/>
      <c r="B1208" s="1">
        <v>401</v>
      </c>
      <c r="C1208" s="6">
        <v>46082</v>
      </c>
      <c r="D1208" s="1" t="s">
        <v>214</v>
      </c>
      <c r="E1208" s="7"/>
      <c r="F1208" s="7">
        <v>3503</v>
      </c>
      <c r="G1208" s="7">
        <v>2.7279121275772438</v>
      </c>
      <c r="H1208" s="7">
        <f t="shared" si="18"/>
        <v>3598.5587618290306</v>
      </c>
    </row>
    <row r="1209" spans="1:8" ht="25" customHeight="1">
      <c r="A1209" s="1"/>
      <c r="B1209" s="1">
        <v>402</v>
      </c>
      <c r="C1209" s="6">
        <v>46023</v>
      </c>
      <c r="D1209" s="1" t="s">
        <v>214</v>
      </c>
      <c r="E1209" s="7"/>
      <c r="F1209" s="7">
        <v>3474.2</v>
      </c>
      <c r="G1209" s="7">
        <v>2.14262090006474</v>
      </c>
      <c r="H1209" s="7">
        <f t="shared" si="18"/>
        <v>3548.638935310049</v>
      </c>
    </row>
    <row r="1210" spans="1:8" ht="25" customHeight="1">
      <c r="A1210" s="1"/>
      <c r="B1210" s="1">
        <v>402</v>
      </c>
      <c r="C1210" s="6">
        <v>46054</v>
      </c>
      <c r="D1210" s="1" t="s">
        <v>214</v>
      </c>
      <c r="E1210" s="7"/>
      <c r="F1210" s="7">
        <v>3489.5</v>
      </c>
      <c r="G1210" s="7">
        <v>2.14262090006474</v>
      </c>
      <c r="H1210" s="7">
        <f t="shared" si="18"/>
        <v>3564.2667563077589</v>
      </c>
    </row>
    <row r="1211" spans="1:8" ht="25" customHeight="1">
      <c r="A1211" s="1"/>
      <c r="B1211" s="1">
        <v>402</v>
      </c>
      <c r="C1211" s="6">
        <v>46082</v>
      </c>
      <c r="D1211" s="1" t="s">
        <v>214</v>
      </c>
      <c r="E1211" s="7"/>
      <c r="F1211" s="7">
        <v>3503</v>
      </c>
      <c r="G1211" s="7">
        <v>2.14262090006474</v>
      </c>
      <c r="H1211" s="7">
        <f t="shared" si="18"/>
        <v>3578.0560101292676</v>
      </c>
    </row>
    <row r="1212" spans="1:8" ht="25" customHeight="1">
      <c r="A1212" s="1"/>
      <c r="B1212" s="1">
        <v>403</v>
      </c>
      <c r="C1212" s="6">
        <v>46023</v>
      </c>
      <c r="D1212" s="1" t="s">
        <v>215</v>
      </c>
      <c r="E1212" s="7">
        <v>3544.3</v>
      </c>
      <c r="F1212" s="7">
        <v>3474.2</v>
      </c>
      <c r="G1212" s="7">
        <v>2.047712184251786</v>
      </c>
      <c r="H1212" s="7">
        <f t="shared" si="18"/>
        <v>3544.3</v>
      </c>
    </row>
    <row r="1213" spans="1:8" ht="25" customHeight="1">
      <c r="A1213" s="1"/>
      <c r="B1213" s="1">
        <v>403</v>
      </c>
      <c r="C1213" s="6">
        <v>46054</v>
      </c>
      <c r="D1213" s="1" t="s">
        <v>214</v>
      </c>
      <c r="E1213" s="7"/>
      <c r="F1213" s="7">
        <v>3489.5</v>
      </c>
      <c r="G1213" s="7">
        <v>2.047712184251786</v>
      </c>
      <c r="H1213" s="7">
        <f t="shared" si="18"/>
        <v>3560.9549166694665</v>
      </c>
    </row>
    <row r="1214" spans="1:8" ht="25" customHeight="1">
      <c r="A1214" s="1"/>
      <c r="B1214" s="1">
        <v>403</v>
      </c>
      <c r="C1214" s="6">
        <v>46082</v>
      </c>
      <c r="D1214" s="1" t="s">
        <v>214</v>
      </c>
      <c r="E1214" s="7"/>
      <c r="F1214" s="7">
        <v>3503</v>
      </c>
      <c r="G1214" s="7">
        <v>2.047712184251786</v>
      </c>
      <c r="H1214" s="7">
        <f t="shared" si="18"/>
        <v>3574.7313578143403</v>
      </c>
    </row>
    <row r="1215" spans="1:8" ht="25" customHeight="1">
      <c r="A1215" s="1"/>
      <c r="B1215" s="1">
        <v>404</v>
      </c>
      <c r="C1215" s="6">
        <v>46023</v>
      </c>
      <c r="D1215" s="1" t="s">
        <v>215</v>
      </c>
      <c r="E1215" s="7">
        <v>3529.7</v>
      </c>
      <c r="F1215" s="7">
        <v>3474.2</v>
      </c>
      <c r="G1215" s="7">
        <v>1.3039748661953712</v>
      </c>
      <c r="H1215" s="7">
        <f t="shared" si="18"/>
        <v>3529.7</v>
      </c>
    </row>
    <row r="1216" spans="1:8" ht="25" customHeight="1">
      <c r="A1216" s="1"/>
      <c r="B1216" s="1">
        <v>404</v>
      </c>
      <c r="C1216" s="6">
        <v>46054</v>
      </c>
      <c r="D1216" s="1" t="s">
        <v>215</v>
      </c>
      <c r="E1216" s="7">
        <v>3521.4</v>
      </c>
      <c r="F1216" s="7">
        <v>3489.5</v>
      </c>
      <c r="G1216" s="7">
        <v>1.3039748661953712</v>
      </c>
      <c r="H1216" s="7">
        <f t="shared" si="18"/>
        <v>3521.4</v>
      </c>
    </row>
    <row r="1217" spans="1:8" ht="25" customHeight="1">
      <c r="A1217" s="1"/>
      <c r="B1217" s="1">
        <v>404</v>
      </c>
      <c r="C1217" s="6">
        <v>46082</v>
      </c>
      <c r="D1217" s="1" t="s">
        <v>214</v>
      </c>
      <c r="E1217" s="7"/>
      <c r="F1217" s="7">
        <v>3503</v>
      </c>
      <c r="G1217" s="7">
        <v>1.3039748661953712</v>
      </c>
      <c r="H1217" s="7">
        <f t="shared" si="18"/>
        <v>3548.6782395628243</v>
      </c>
    </row>
    <row r="1218" spans="1:8" ht="25" customHeight="1">
      <c r="A1218" s="1"/>
      <c r="B1218" s="1">
        <v>405</v>
      </c>
      <c r="C1218" s="6">
        <v>46023</v>
      </c>
      <c r="D1218" s="1" t="s">
        <v>215</v>
      </c>
      <c r="E1218" s="7">
        <v>3529.7</v>
      </c>
      <c r="F1218" s="7">
        <v>3474.2</v>
      </c>
      <c r="G1218" s="7">
        <v>1.3039748661953712</v>
      </c>
      <c r="H1218" s="7">
        <f t="shared" si="18"/>
        <v>3529.7</v>
      </c>
    </row>
    <row r="1219" spans="1:8" ht="25" customHeight="1">
      <c r="A1219" s="1"/>
      <c r="B1219" s="1">
        <v>405</v>
      </c>
      <c r="C1219" s="6">
        <v>46054</v>
      </c>
      <c r="D1219" s="1" t="s">
        <v>215</v>
      </c>
      <c r="E1219" s="7">
        <v>3521.4</v>
      </c>
      <c r="F1219" s="7">
        <v>3489.5</v>
      </c>
      <c r="G1219" s="7">
        <v>1.3039748661953712</v>
      </c>
      <c r="H1219" s="7">
        <f t="shared" si="18"/>
        <v>3521.4</v>
      </c>
    </row>
    <row r="1220" spans="1:8" ht="25" customHeight="1">
      <c r="A1220" s="1"/>
      <c r="B1220" s="1">
        <v>405</v>
      </c>
      <c r="C1220" s="6">
        <v>46082</v>
      </c>
      <c r="D1220" s="1" t="s">
        <v>214</v>
      </c>
      <c r="E1220" s="7"/>
      <c r="F1220" s="7">
        <v>3503</v>
      </c>
      <c r="G1220" s="7">
        <v>1.3039748661953712</v>
      </c>
      <c r="H1220" s="7">
        <f t="shared" si="18"/>
        <v>3548.6782395628243</v>
      </c>
    </row>
    <row r="1221" spans="1:8" ht="25" customHeight="1">
      <c r="A1221" s="1"/>
      <c r="B1221" s="1">
        <v>406</v>
      </c>
      <c r="C1221" s="6">
        <v>46023</v>
      </c>
      <c r="D1221" s="1" t="s">
        <v>214</v>
      </c>
      <c r="E1221" s="7"/>
      <c r="F1221" s="7">
        <v>3474.2</v>
      </c>
      <c r="G1221" s="7">
        <v>3.0175188319920387</v>
      </c>
      <c r="H1221" s="7">
        <f t="shared" si="18"/>
        <v>3579.0346392610672</v>
      </c>
    </row>
    <row r="1222" spans="1:8" ht="25" customHeight="1">
      <c r="A1222" s="1"/>
      <c r="B1222" s="1">
        <v>406</v>
      </c>
      <c r="C1222" s="6">
        <v>46054</v>
      </c>
      <c r="D1222" s="1" t="s">
        <v>214</v>
      </c>
      <c r="E1222" s="7"/>
      <c r="F1222" s="7">
        <v>3489.5</v>
      </c>
      <c r="G1222" s="7">
        <v>3.0175188319920387</v>
      </c>
      <c r="H1222" s="7">
        <f t="shared" ref="H1222:H1285" si="19">IF(D1222="Yes",E1222,F1222*(1+G1222/100))</f>
        <v>3594.7963196423621</v>
      </c>
    </row>
    <row r="1223" spans="1:8" ht="25" customHeight="1">
      <c r="A1223" s="1"/>
      <c r="B1223" s="1">
        <v>406</v>
      </c>
      <c r="C1223" s="6">
        <v>46082</v>
      </c>
      <c r="D1223" s="1" t="s">
        <v>214</v>
      </c>
      <c r="E1223" s="7"/>
      <c r="F1223" s="7">
        <v>3503</v>
      </c>
      <c r="G1223" s="7">
        <v>3.0175188319920387</v>
      </c>
      <c r="H1223" s="7">
        <f t="shared" si="19"/>
        <v>3608.7036846846813</v>
      </c>
    </row>
    <row r="1224" spans="1:8" ht="25" customHeight="1">
      <c r="A1224" s="1"/>
      <c r="B1224" s="1">
        <v>407</v>
      </c>
      <c r="C1224" s="6">
        <v>46023</v>
      </c>
      <c r="D1224" s="1" t="s">
        <v>214</v>
      </c>
      <c r="E1224" s="7"/>
      <c r="F1224" s="7">
        <v>3474.2</v>
      </c>
      <c r="G1224" s="7">
        <v>2.7279121275772438</v>
      </c>
      <c r="H1224" s="7">
        <f t="shared" si="19"/>
        <v>3568.973123136288</v>
      </c>
    </row>
    <row r="1225" spans="1:8" ht="25" customHeight="1">
      <c r="A1225" s="1"/>
      <c r="B1225" s="1">
        <v>407</v>
      </c>
      <c r="C1225" s="6">
        <v>46054</v>
      </c>
      <c r="D1225" s="1" t="s">
        <v>214</v>
      </c>
      <c r="E1225" s="7"/>
      <c r="F1225" s="7">
        <v>3489.5</v>
      </c>
      <c r="G1225" s="7">
        <v>2.7279121275772438</v>
      </c>
      <c r="H1225" s="7">
        <f t="shared" si="19"/>
        <v>3584.6904936918077</v>
      </c>
    </row>
    <row r="1226" spans="1:8" ht="25" customHeight="1">
      <c r="A1226" s="1"/>
      <c r="B1226" s="1">
        <v>407</v>
      </c>
      <c r="C1226" s="6">
        <v>46082</v>
      </c>
      <c r="D1226" s="1" t="s">
        <v>214</v>
      </c>
      <c r="E1226" s="7"/>
      <c r="F1226" s="7">
        <v>3503</v>
      </c>
      <c r="G1226" s="7">
        <v>2.7279121275772438</v>
      </c>
      <c r="H1226" s="7">
        <f t="shared" si="19"/>
        <v>3598.5587618290306</v>
      </c>
    </row>
    <row r="1227" spans="1:8" ht="25" customHeight="1">
      <c r="A1227" s="1"/>
      <c r="B1227" s="1">
        <v>408</v>
      </c>
      <c r="C1227" s="6">
        <v>46023</v>
      </c>
      <c r="D1227" s="1" t="s">
        <v>214</v>
      </c>
      <c r="E1227" s="7"/>
      <c r="F1227" s="7">
        <v>3474.2</v>
      </c>
      <c r="G1227" s="7">
        <v>2.7279121275772438</v>
      </c>
      <c r="H1227" s="7">
        <f t="shared" si="19"/>
        <v>3568.973123136288</v>
      </c>
    </row>
    <row r="1228" spans="1:8" ht="25" customHeight="1">
      <c r="A1228" s="1"/>
      <c r="B1228" s="1">
        <v>408</v>
      </c>
      <c r="C1228" s="6">
        <v>46054</v>
      </c>
      <c r="D1228" s="1" t="s">
        <v>214</v>
      </c>
      <c r="E1228" s="7"/>
      <c r="F1228" s="7">
        <v>3489.5</v>
      </c>
      <c r="G1228" s="7">
        <v>2.7279121275772438</v>
      </c>
      <c r="H1228" s="7">
        <f t="shared" si="19"/>
        <v>3584.6904936918077</v>
      </c>
    </row>
    <row r="1229" spans="1:8" ht="25" customHeight="1">
      <c r="A1229" s="1"/>
      <c r="B1229" s="1">
        <v>408</v>
      </c>
      <c r="C1229" s="6">
        <v>46082</v>
      </c>
      <c r="D1229" s="1" t="s">
        <v>214</v>
      </c>
      <c r="E1229" s="7"/>
      <c r="F1229" s="7">
        <v>3503</v>
      </c>
      <c r="G1229" s="7">
        <v>2.7279121275772438</v>
      </c>
      <c r="H1229" s="7">
        <f t="shared" si="19"/>
        <v>3598.5587618290306</v>
      </c>
    </row>
    <row r="1230" spans="1:8" ht="25" customHeight="1">
      <c r="A1230" s="1"/>
      <c r="B1230" s="1">
        <v>409</v>
      </c>
      <c r="C1230" s="6">
        <v>46023</v>
      </c>
      <c r="D1230" s="1" t="s">
        <v>214</v>
      </c>
      <c r="E1230" s="7"/>
      <c r="F1230" s="7">
        <v>3474.2</v>
      </c>
      <c r="G1230" s="7">
        <v>2.14262090006474</v>
      </c>
      <c r="H1230" s="7">
        <f t="shared" si="19"/>
        <v>3548.638935310049</v>
      </c>
    </row>
    <row r="1231" spans="1:8" ht="25" customHeight="1">
      <c r="A1231" s="1"/>
      <c r="B1231" s="1">
        <v>409</v>
      </c>
      <c r="C1231" s="6">
        <v>46054</v>
      </c>
      <c r="D1231" s="1" t="s">
        <v>214</v>
      </c>
      <c r="E1231" s="7"/>
      <c r="F1231" s="7">
        <v>3489.5</v>
      </c>
      <c r="G1231" s="7">
        <v>2.14262090006474</v>
      </c>
      <c r="H1231" s="7">
        <f t="shared" si="19"/>
        <v>3564.2667563077589</v>
      </c>
    </row>
    <row r="1232" spans="1:8" ht="25" customHeight="1">
      <c r="A1232" s="1"/>
      <c r="B1232" s="1">
        <v>409</v>
      </c>
      <c r="C1232" s="6">
        <v>46082</v>
      </c>
      <c r="D1232" s="1" t="s">
        <v>214</v>
      </c>
      <c r="E1232" s="7"/>
      <c r="F1232" s="7">
        <v>3503</v>
      </c>
      <c r="G1232" s="7">
        <v>2.14262090006474</v>
      </c>
      <c r="H1232" s="7">
        <f t="shared" si="19"/>
        <v>3578.0560101292676</v>
      </c>
    </row>
    <row r="1233" spans="1:8" ht="25" customHeight="1">
      <c r="A1233" s="1"/>
      <c r="B1233" s="1">
        <v>410</v>
      </c>
      <c r="C1233" s="6">
        <v>46023</v>
      </c>
      <c r="D1233" s="1" t="s">
        <v>215</v>
      </c>
      <c r="E1233" s="7">
        <v>3544.3</v>
      </c>
      <c r="F1233" s="7">
        <v>3474.2</v>
      </c>
      <c r="G1233" s="7">
        <v>2.047712184251786</v>
      </c>
      <c r="H1233" s="7">
        <f t="shared" si="19"/>
        <v>3544.3</v>
      </c>
    </row>
    <row r="1234" spans="1:8" ht="25" customHeight="1">
      <c r="A1234" s="1"/>
      <c r="B1234" s="1">
        <v>410</v>
      </c>
      <c r="C1234" s="6">
        <v>46054</v>
      </c>
      <c r="D1234" s="1" t="s">
        <v>214</v>
      </c>
      <c r="E1234" s="7"/>
      <c r="F1234" s="7">
        <v>3489.5</v>
      </c>
      <c r="G1234" s="7">
        <v>2.047712184251786</v>
      </c>
      <c r="H1234" s="7">
        <f t="shared" si="19"/>
        <v>3560.9549166694665</v>
      </c>
    </row>
    <row r="1235" spans="1:8" ht="25" customHeight="1">
      <c r="A1235" s="1"/>
      <c r="B1235" s="1">
        <v>410</v>
      </c>
      <c r="C1235" s="6">
        <v>46082</v>
      </c>
      <c r="D1235" s="1" t="s">
        <v>214</v>
      </c>
      <c r="E1235" s="7"/>
      <c r="F1235" s="7">
        <v>3503</v>
      </c>
      <c r="G1235" s="7">
        <v>2.047712184251786</v>
      </c>
      <c r="H1235" s="7">
        <f t="shared" si="19"/>
        <v>3574.7313578143403</v>
      </c>
    </row>
    <row r="1236" spans="1:8" ht="25" customHeight="1">
      <c r="A1236" s="1"/>
      <c r="B1236" s="1">
        <v>411</v>
      </c>
      <c r="C1236" s="6">
        <v>46023</v>
      </c>
      <c r="D1236" s="1" t="s">
        <v>215</v>
      </c>
      <c r="E1236" s="7">
        <v>3529.7</v>
      </c>
      <c r="F1236" s="7">
        <v>3474.2</v>
      </c>
      <c r="G1236" s="7">
        <v>1.3039748661953712</v>
      </c>
      <c r="H1236" s="7">
        <f t="shared" si="19"/>
        <v>3529.7</v>
      </c>
    </row>
    <row r="1237" spans="1:8" ht="25" customHeight="1">
      <c r="A1237" s="1"/>
      <c r="B1237" s="1">
        <v>411</v>
      </c>
      <c r="C1237" s="6">
        <v>46054</v>
      </c>
      <c r="D1237" s="1" t="s">
        <v>215</v>
      </c>
      <c r="E1237" s="7">
        <v>3521.4</v>
      </c>
      <c r="F1237" s="7">
        <v>3489.5</v>
      </c>
      <c r="G1237" s="7">
        <v>1.3039748661953712</v>
      </c>
      <c r="H1237" s="7">
        <f t="shared" si="19"/>
        <v>3521.4</v>
      </c>
    </row>
    <row r="1238" spans="1:8" ht="25" customHeight="1">
      <c r="A1238" s="1"/>
      <c r="B1238" s="1">
        <v>411</v>
      </c>
      <c r="C1238" s="6">
        <v>46082</v>
      </c>
      <c r="D1238" s="1" t="s">
        <v>214</v>
      </c>
      <c r="E1238" s="7"/>
      <c r="F1238" s="7">
        <v>3503</v>
      </c>
      <c r="G1238" s="7">
        <v>1.3039748661953712</v>
      </c>
      <c r="H1238" s="7">
        <f t="shared" si="19"/>
        <v>3548.6782395628243</v>
      </c>
    </row>
    <row r="1239" spans="1:8" ht="25" customHeight="1">
      <c r="A1239" s="1"/>
      <c r="B1239" s="1">
        <v>412</v>
      </c>
      <c r="C1239" s="6">
        <v>46023</v>
      </c>
      <c r="D1239" s="1" t="s">
        <v>215</v>
      </c>
      <c r="E1239" s="7">
        <v>3529.7</v>
      </c>
      <c r="F1239" s="7">
        <v>3474.2</v>
      </c>
      <c r="G1239" s="7">
        <v>1.3039748661953712</v>
      </c>
      <c r="H1239" s="7">
        <f t="shared" si="19"/>
        <v>3529.7</v>
      </c>
    </row>
    <row r="1240" spans="1:8" ht="25" customHeight="1">
      <c r="A1240" s="1"/>
      <c r="B1240" s="1">
        <v>412</v>
      </c>
      <c r="C1240" s="6">
        <v>46054</v>
      </c>
      <c r="D1240" s="1" t="s">
        <v>215</v>
      </c>
      <c r="E1240" s="7">
        <v>3521.4</v>
      </c>
      <c r="F1240" s="7">
        <v>3489.5</v>
      </c>
      <c r="G1240" s="7">
        <v>1.3039748661953712</v>
      </c>
      <c r="H1240" s="7">
        <f t="shared" si="19"/>
        <v>3521.4</v>
      </c>
    </row>
    <row r="1241" spans="1:8" ht="25" customHeight="1">
      <c r="A1241" s="1"/>
      <c r="B1241" s="1">
        <v>412</v>
      </c>
      <c r="C1241" s="6">
        <v>46082</v>
      </c>
      <c r="D1241" s="1" t="s">
        <v>214</v>
      </c>
      <c r="E1241" s="7"/>
      <c r="F1241" s="7">
        <v>3503</v>
      </c>
      <c r="G1241" s="7">
        <v>1.3039748661953712</v>
      </c>
      <c r="H1241" s="7">
        <f t="shared" si="19"/>
        <v>3548.6782395628243</v>
      </c>
    </row>
    <row r="1242" spans="1:8" ht="25" customHeight="1">
      <c r="A1242" s="1"/>
      <c r="B1242" s="1">
        <v>413</v>
      </c>
      <c r="C1242" s="6">
        <v>46023</v>
      </c>
      <c r="D1242" s="1" t="s">
        <v>214</v>
      </c>
      <c r="E1242" s="7"/>
      <c r="F1242" s="7">
        <v>3474.2</v>
      </c>
      <c r="G1242" s="7">
        <v>3.0175188319920387</v>
      </c>
      <c r="H1242" s="7">
        <f t="shared" si="19"/>
        <v>3579.0346392610672</v>
      </c>
    </row>
    <row r="1243" spans="1:8" ht="25" customHeight="1">
      <c r="A1243" s="1"/>
      <c r="B1243" s="1">
        <v>413</v>
      </c>
      <c r="C1243" s="6">
        <v>46054</v>
      </c>
      <c r="D1243" s="1" t="s">
        <v>214</v>
      </c>
      <c r="E1243" s="7"/>
      <c r="F1243" s="7">
        <v>3489.5</v>
      </c>
      <c r="G1243" s="7">
        <v>3.0175188319920387</v>
      </c>
      <c r="H1243" s="7">
        <f t="shared" si="19"/>
        <v>3594.7963196423621</v>
      </c>
    </row>
    <row r="1244" spans="1:8" ht="25" customHeight="1">
      <c r="A1244" s="1"/>
      <c r="B1244" s="1">
        <v>413</v>
      </c>
      <c r="C1244" s="6">
        <v>46082</v>
      </c>
      <c r="D1244" s="1" t="s">
        <v>214</v>
      </c>
      <c r="E1244" s="7"/>
      <c r="F1244" s="7">
        <v>3503</v>
      </c>
      <c r="G1244" s="7">
        <v>3.0175188319920387</v>
      </c>
      <c r="H1244" s="7">
        <f t="shared" si="19"/>
        <v>3608.7036846846813</v>
      </c>
    </row>
    <row r="1245" spans="1:8" ht="25" customHeight="1">
      <c r="A1245" s="1"/>
      <c r="B1245" s="1">
        <v>414</v>
      </c>
      <c r="C1245" s="6">
        <v>46023</v>
      </c>
      <c r="D1245" s="1" t="s">
        <v>214</v>
      </c>
      <c r="E1245" s="7"/>
      <c r="F1245" s="7">
        <v>3474.2</v>
      </c>
      <c r="G1245" s="7">
        <v>2.7279121275772438</v>
      </c>
      <c r="H1245" s="7">
        <f t="shared" si="19"/>
        <v>3568.973123136288</v>
      </c>
    </row>
    <row r="1246" spans="1:8" ht="25" customHeight="1">
      <c r="A1246" s="1"/>
      <c r="B1246" s="1">
        <v>414</v>
      </c>
      <c r="C1246" s="6">
        <v>46054</v>
      </c>
      <c r="D1246" s="1" t="s">
        <v>214</v>
      </c>
      <c r="E1246" s="7"/>
      <c r="F1246" s="7">
        <v>3489.5</v>
      </c>
      <c r="G1246" s="7">
        <v>2.7279121275772438</v>
      </c>
      <c r="H1246" s="7">
        <f t="shared" si="19"/>
        <v>3584.6904936918077</v>
      </c>
    </row>
    <row r="1247" spans="1:8" ht="25" customHeight="1">
      <c r="A1247" s="1"/>
      <c r="B1247" s="1">
        <v>414</v>
      </c>
      <c r="C1247" s="6">
        <v>46082</v>
      </c>
      <c r="D1247" s="1" t="s">
        <v>214</v>
      </c>
      <c r="E1247" s="7"/>
      <c r="F1247" s="7">
        <v>3503</v>
      </c>
      <c r="G1247" s="7">
        <v>2.7279121275772438</v>
      </c>
      <c r="H1247" s="7">
        <f t="shared" si="19"/>
        <v>3598.5587618290306</v>
      </c>
    </row>
    <row r="1248" spans="1:8" ht="25" customHeight="1">
      <c r="A1248" s="1"/>
      <c r="B1248" s="1">
        <v>415</v>
      </c>
      <c r="C1248" s="6">
        <v>46023</v>
      </c>
      <c r="D1248" s="1" t="s">
        <v>214</v>
      </c>
      <c r="E1248" s="7"/>
      <c r="F1248" s="7">
        <v>3474.2</v>
      </c>
      <c r="G1248" s="7">
        <v>2.7279121275772438</v>
      </c>
      <c r="H1248" s="7">
        <f t="shared" si="19"/>
        <v>3568.973123136288</v>
      </c>
    </row>
    <row r="1249" spans="1:8" ht="25" customHeight="1">
      <c r="A1249" s="1"/>
      <c r="B1249" s="1">
        <v>415</v>
      </c>
      <c r="C1249" s="6">
        <v>46054</v>
      </c>
      <c r="D1249" s="1" t="s">
        <v>214</v>
      </c>
      <c r="E1249" s="7"/>
      <c r="F1249" s="7">
        <v>3489.5</v>
      </c>
      <c r="G1249" s="7">
        <v>2.7279121275772438</v>
      </c>
      <c r="H1249" s="7">
        <f t="shared" si="19"/>
        <v>3584.6904936918077</v>
      </c>
    </row>
    <row r="1250" spans="1:8" ht="25" customHeight="1">
      <c r="A1250" s="1"/>
      <c r="B1250" s="1">
        <v>415</v>
      </c>
      <c r="C1250" s="6">
        <v>46082</v>
      </c>
      <c r="D1250" s="1" t="s">
        <v>214</v>
      </c>
      <c r="E1250" s="7"/>
      <c r="F1250" s="7">
        <v>3503</v>
      </c>
      <c r="G1250" s="7">
        <v>2.7279121275772438</v>
      </c>
      <c r="H1250" s="7">
        <f t="shared" si="19"/>
        <v>3598.5587618290306</v>
      </c>
    </row>
    <row r="1251" spans="1:8" ht="25" customHeight="1">
      <c r="A1251" s="1"/>
      <c r="B1251" s="1">
        <v>416</v>
      </c>
      <c r="C1251" s="6">
        <v>46023</v>
      </c>
      <c r="D1251" s="1" t="s">
        <v>214</v>
      </c>
      <c r="E1251" s="7"/>
      <c r="F1251" s="7">
        <v>3474.2</v>
      </c>
      <c r="G1251" s="7">
        <v>2.14262090006474</v>
      </c>
      <c r="H1251" s="7">
        <f t="shared" si="19"/>
        <v>3548.638935310049</v>
      </c>
    </row>
    <row r="1252" spans="1:8" ht="25" customHeight="1">
      <c r="A1252" s="1"/>
      <c r="B1252" s="1">
        <v>416</v>
      </c>
      <c r="C1252" s="6">
        <v>46054</v>
      </c>
      <c r="D1252" s="1" t="s">
        <v>214</v>
      </c>
      <c r="E1252" s="7"/>
      <c r="F1252" s="7">
        <v>3489.5</v>
      </c>
      <c r="G1252" s="7">
        <v>2.14262090006474</v>
      </c>
      <c r="H1252" s="7">
        <f t="shared" si="19"/>
        <v>3564.2667563077589</v>
      </c>
    </row>
    <row r="1253" spans="1:8" ht="25" customHeight="1">
      <c r="A1253" s="1"/>
      <c r="B1253" s="1">
        <v>416</v>
      </c>
      <c r="C1253" s="6">
        <v>46082</v>
      </c>
      <c r="D1253" s="1" t="s">
        <v>214</v>
      </c>
      <c r="E1253" s="7"/>
      <c r="F1253" s="7">
        <v>3503</v>
      </c>
      <c r="G1253" s="7">
        <v>2.14262090006474</v>
      </c>
      <c r="H1253" s="7">
        <f t="shared" si="19"/>
        <v>3578.0560101292676</v>
      </c>
    </row>
    <row r="1254" spans="1:8" ht="25" customHeight="1">
      <c r="A1254" s="1"/>
      <c r="B1254" s="1">
        <v>417</v>
      </c>
      <c r="C1254" s="6">
        <v>46023</v>
      </c>
      <c r="D1254" s="1" t="s">
        <v>215</v>
      </c>
      <c r="E1254" s="7">
        <v>3544.3</v>
      </c>
      <c r="F1254" s="7">
        <v>3474.2</v>
      </c>
      <c r="G1254" s="7">
        <v>2.047712184251786</v>
      </c>
      <c r="H1254" s="7">
        <f t="shared" si="19"/>
        <v>3544.3</v>
      </c>
    </row>
    <row r="1255" spans="1:8" ht="25" customHeight="1">
      <c r="A1255" s="1"/>
      <c r="B1255" s="1">
        <v>417</v>
      </c>
      <c r="C1255" s="6">
        <v>46054</v>
      </c>
      <c r="D1255" s="1" t="s">
        <v>214</v>
      </c>
      <c r="E1255" s="7"/>
      <c r="F1255" s="7">
        <v>3489.5</v>
      </c>
      <c r="G1255" s="7">
        <v>2.047712184251786</v>
      </c>
      <c r="H1255" s="7">
        <f t="shared" si="19"/>
        <v>3560.9549166694665</v>
      </c>
    </row>
    <row r="1256" spans="1:8" ht="25" customHeight="1">
      <c r="A1256" s="1"/>
      <c r="B1256" s="1">
        <v>417</v>
      </c>
      <c r="C1256" s="6">
        <v>46082</v>
      </c>
      <c r="D1256" s="1" t="s">
        <v>214</v>
      </c>
      <c r="E1256" s="7"/>
      <c r="F1256" s="7">
        <v>3503</v>
      </c>
      <c r="G1256" s="7">
        <v>2.047712184251786</v>
      </c>
      <c r="H1256" s="7">
        <f t="shared" si="19"/>
        <v>3574.7313578143403</v>
      </c>
    </row>
    <row r="1257" spans="1:8" ht="25" customHeight="1">
      <c r="A1257" s="1"/>
      <c r="B1257" s="1">
        <v>418</v>
      </c>
      <c r="C1257" s="6">
        <v>46023</v>
      </c>
      <c r="D1257" s="1" t="s">
        <v>215</v>
      </c>
      <c r="E1257" s="7">
        <v>3529.7</v>
      </c>
      <c r="F1257" s="7">
        <v>3474.2</v>
      </c>
      <c r="G1257" s="7">
        <v>1.3039748661953712</v>
      </c>
      <c r="H1257" s="7">
        <f t="shared" si="19"/>
        <v>3529.7</v>
      </c>
    </row>
    <row r="1258" spans="1:8" ht="25" customHeight="1">
      <c r="A1258" s="1"/>
      <c r="B1258" s="1">
        <v>418</v>
      </c>
      <c r="C1258" s="6">
        <v>46054</v>
      </c>
      <c r="D1258" s="1" t="s">
        <v>215</v>
      </c>
      <c r="E1258" s="7">
        <v>3521.4</v>
      </c>
      <c r="F1258" s="7">
        <v>3489.5</v>
      </c>
      <c r="G1258" s="7">
        <v>1.3039748661953712</v>
      </c>
      <c r="H1258" s="7">
        <f t="shared" si="19"/>
        <v>3521.4</v>
      </c>
    </row>
    <row r="1259" spans="1:8" ht="25" customHeight="1">
      <c r="A1259" s="1"/>
      <c r="B1259" s="1">
        <v>418</v>
      </c>
      <c r="C1259" s="6">
        <v>46082</v>
      </c>
      <c r="D1259" s="1" t="s">
        <v>214</v>
      </c>
      <c r="E1259" s="7"/>
      <c r="F1259" s="7">
        <v>3503</v>
      </c>
      <c r="G1259" s="7">
        <v>1.3039748661953712</v>
      </c>
      <c r="H1259" s="7">
        <f t="shared" si="19"/>
        <v>3548.6782395628243</v>
      </c>
    </row>
    <row r="1260" spans="1:8" ht="25" customHeight="1">
      <c r="A1260" s="1"/>
      <c r="B1260" s="1">
        <v>419</v>
      </c>
      <c r="C1260" s="6">
        <v>46023</v>
      </c>
      <c r="D1260" s="1" t="s">
        <v>215</v>
      </c>
      <c r="E1260" s="7">
        <v>3529.7</v>
      </c>
      <c r="F1260" s="7">
        <v>3474.2</v>
      </c>
      <c r="G1260" s="7">
        <v>1.3039748661953712</v>
      </c>
      <c r="H1260" s="7">
        <f t="shared" si="19"/>
        <v>3529.7</v>
      </c>
    </row>
    <row r="1261" spans="1:8" ht="25" customHeight="1">
      <c r="A1261" s="1"/>
      <c r="B1261" s="1">
        <v>419</v>
      </c>
      <c r="C1261" s="6">
        <v>46054</v>
      </c>
      <c r="D1261" s="1" t="s">
        <v>215</v>
      </c>
      <c r="E1261" s="7">
        <v>3521.4</v>
      </c>
      <c r="F1261" s="7">
        <v>3489.5</v>
      </c>
      <c r="G1261" s="7">
        <v>1.3039748661953712</v>
      </c>
      <c r="H1261" s="7">
        <f t="shared" si="19"/>
        <v>3521.4</v>
      </c>
    </row>
    <row r="1262" spans="1:8" ht="25" customHeight="1">
      <c r="A1262" s="1"/>
      <c r="B1262" s="1">
        <v>419</v>
      </c>
      <c r="C1262" s="6">
        <v>46082</v>
      </c>
      <c r="D1262" s="1" t="s">
        <v>214</v>
      </c>
      <c r="E1262" s="7"/>
      <c r="F1262" s="7">
        <v>3503</v>
      </c>
      <c r="G1262" s="7">
        <v>1.3039748661953712</v>
      </c>
      <c r="H1262" s="7">
        <f t="shared" si="19"/>
        <v>3548.6782395628243</v>
      </c>
    </row>
    <row r="1263" spans="1:8" ht="25" customHeight="1">
      <c r="A1263" s="1"/>
      <c r="B1263" s="1">
        <v>420</v>
      </c>
      <c r="C1263" s="6">
        <v>46023</v>
      </c>
      <c r="D1263" s="1" t="s">
        <v>214</v>
      </c>
      <c r="E1263" s="7"/>
      <c r="F1263" s="7">
        <v>3474.2</v>
      </c>
      <c r="G1263" s="7">
        <v>3.0175188319920387</v>
      </c>
      <c r="H1263" s="7">
        <f t="shared" si="19"/>
        <v>3579.0346392610672</v>
      </c>
    </row>
    <row r="1264" spans="1:8" ht="25" customHeight="1">
      <c r="A1264" s="1"/>
      <c r="B1264" s="1">
        <v>420</v>
      </c>
      <c r="C1264" s="6">
        <v>46054</v>
      </c>
      <c r="D1264" s="1" t="s">
        <v>214</v>
      </c>
      <c r="E1264" s="7"/>
      <c r="F1264" s="7">
        <v>3489.5</v>
      </c>
      <c r="G1264" s="7">
        <v>3.0175188319920387</v>
      </c>
      <c r="H1264" s="7">
        <f t="shared" si="19"/>
        <v>3594.7963196423621</v>
      </c>
    </row>
    <row r="1265" spans="1:8" ht="25" customHeight="1">
      <c r="A1265" s="1"/>
      <c r="B1265" s="1">
        <v>420</v>
      </c>
      <c r="C1265" s="6">
        <v>46082</v>
      </c>
      <c r="D1265" s="1" t="s">
        <v>214</v>
      </c>
      <c r="E1265" s="7"/>
      <c r="F1265" s="7">
        <v>3503</v>
      </c>
      <c r="G1265" s="7">
        <v>3.0175188319920387</v>
      </c>
      <c r="H1265" s="7">
        <f t="shared" si="19"/>
        <v>3608.7036846846813</v>
      </c>
    </row>
    <row r="1266" spans="1:8" ht="25" customHeight="1">
      <c r="A1266" s="1"/>
      <c r="B1266" s="1">
        <v>421</v>
      </c>
      <c r="C1266" s="6">
        <v>46023</v>
      </c>
      <c r="D1266" s="1" t="s">
        <v>214</v>
      </c>
      <c r="E1266" s="7"/>
      <c r="F1266" s="7">
        <v>3474.2</v>
      </c>
      <c r="G1266" s="7">
        <v>2.7279121275772438</v>
      </c>
      <c r="H1266" s="7">
        <f t="shared" si="19"/>
        <v>3568.973123136288</v>
      </c>
    </row>
    <row r="1267" spans="1:8" ht="25" customHeight="1">
      <c r="A1267" s="1"/>
      <c r="B1267" s="1">
        <v>421</v>
      </c>
      <c r="C1267" s="6">
        <v>46054</v>
      </c>
      <c r="D1267" s="1" t="s">
        <v>214</v>
      </c>
      <c r="E1267" s="7"/>
      <c r="F1267" s="7">
        <v>3489.5</v>
      </c>
      <c r="G1267" s="7">
        <v>2.7279121275772438</v>
      </c>
      <c r="H1267" s="7">
        <f t="shared" si="19"/>
        <v>3584.6904936918077</v>
      </c>
    </row>
    <row r="1268" spans="1:8" ht="25" customHeight="1">
      <c r="A1268" s="1"/>
      <c r="B1268" s="1">
        <v>421</v>
      </c>
      <c r="C1268" s="6">
        <v>46082</v>
      </c>
      <c r="D1268" s="1" t="s">
        <v>214</v>
      </c>
      <c r="E1268" s="7"/>
      <c r="F1268" s="7">
        <v>3503</v>
      </c>
      <c r="G1268" s="7">
        <v>2.7279121275772438</v>
      </c>
      <c r="H1268" s="7">
        <f t="shared" si="19"/>
        <v>3598.5587618290306</v>
      </c>
    </row>
    <row r="1269" spans="1:8" ht="25" customHeight="1">
      <c r="A1269" s="1"/>
      <c r="B1269" s="1">
        <v>422</v>
      </c>
      <c r="C1269" s="6">
        <v>46023</v>
      </c>
      <c r="D1269" s="1" t="s">
        <v>214</v>
      </c>
      <c r="E1269" s="7"/>
      <c r="F1269" s="7">
        <v>3474.2</v>
      </c>
      <c r="G1269" s="7">
        <v>2.7279121275772438</v>
      </c>
      <c r="H1269" s="7">
        <f t="shared" si="19"/>
        <v>3568.973123136288</v>
      </c>
    </row>
    <row r="1270" spans="1:8" ht="25" customHeight="1">
      <c r="A1270" s="1"/>
      <c r="B1270" s="1">
        <v>422</v>
      </c>
      <c r="C1270" s="6">
        <v>46054</v>
      </c>
      <c r="D1270" s="1" t="s">
        <v>214</v>
      </c>
      <c r="E1270" s="7"/>
      <c r="F1270" s="7">
        <v>3489.5</v>
      </c>
      <c r="G1270" s="7">
        <v>2.7279121275772438</v>
      </c>
      <c r="H1270" s="7">
        <f t="shared" si="19"/>
        <v>3584.6904936918077</v>
      </c>
    </row>
    <row r="1271" spans="1:8" ht="25" customHeight="1">
      <c r="A1271" s="1"/>
      <c r="B1271" s="1">
        <v>422</v>
      </c>
      <c r="C1271" s="6">
        <v>46082</v>
      </c>
      <c r="D1271" s="1" t="s">
        <v>214</v>
      </c>
      <c r="E1271" s="7"/>
      <c r="F1271" s="7">
        <v>3503</v>
      </c>
      <c r="G1271" s="7">
        <v>2.7279121275772438</v>
      </c>
      <c r="H1271" s="7">
        <f t="shared" si="19"/>
        <v>3598.5587618290306</v>
      </c>
    </row>
    <row r="1272" spans="1:8" ht="25" customHeight="1">
      <c r="A1272" s="1"/>
      <c r="B1272" s="1">
        <v>423</v>
      </c>
      <c r="C1272" s="6">
        <v>46023</v>
      </c>
      <c r="D1272" s="1" t="s">
        <v>214</v>
      </c>
      <c r="E1272" s="7"/>
      <c r="F1272" s="7">
        <v>3474.2</v>
      </c>
      <c r="G1272" s="7">
        <v>2.14262090006474</v>
      </c>
      <c r="H1272" s="7">
        <f t="shared" si="19"/>
        <v>3548.638935310049</v>
      </c>
    </row>
    <row r="1273" spans="1:8" ht="25" customHeight="1">
      <c r="A1273" s="1"/>
      <c r="B1273" s="1">
        <v>423</v>
      </c>
      <c r="C1273" s="6">
        <v>46054</v>
      </c>
      <c r="D1273" s="1" t="s">
        <v>214</v>
      </c>
      <c r="E1273" s="7"/>
      <c r="F1273" s="7">
        <v>3489.5</v>
      </c>
      <c r="G1273" s="7">
        <v>2.14262090006474</v>
      </c>
      <c r="H1273" s="7">
        <f t="shared" si="19"/>
        <v>3564.2667563077589</v>
      </c>
    </row>
    <row r="1274" spans="1:8" ht="25" customHeight="1">
      <c r="A1274" s="1"/>
      <c r="B1274" s="1">
        <v>423</v>
      </c>
      <c r="C1274" s="6">
        <v>46082</v>
      </c>
      <c r="D1274" s="1" t="s">
        <v>214</v>
      </c>
      <c r="E1274" s="7"/>
      <c r="F1274" s="7">
        <v>3503</v>
      </c>
      <c r="G1274" s="7">
        <v>2.14262090006474</v>
      </c>
      <c r="H1274" s="7">
        <f t="shared" si="19"/>
        <v>3578.0560101292676</v>
      </c>
    </row>
    <row r="1275" spans="1:8" ht="25" customHeight="1">
      <c r="A1275" s="1"/>
      <c r="B1275" s="1">
        <v>424</v>
      </c>
      <c r="C1275" s="6">
        <v>46023</v>
      </c>
      <c r="D1275" s="1" t="s">
        <v>215</v>
      </c>
      <c r="E1275" s="7">
        <v>3544.3</v>
      </c>
      <c r="F1275" s="7">
        <v>3474.2</v>
      </c>
      <c r="G1275" s="7">
        <v>2.047712184251786</v>
      </c>
      <c r="H1275" s="7">
        <f t="shared" si="19"/>
        <v>3544.3</v>
      </c>
    </row>
    <row r="1276" spans="1:8" ht="25" customHeight="1">
      <c r="A1276" s="1"/>
      <c r="B1276" s="1">
        <v>424</v>
      </c>
      <c r="C1276" s="6">
        <v>46054</v>
      </c>
      <c r="D1276" s="1" t="s">
        <v>214</v>
      </c>
      <c r="E1276" s="7"/>
      <c r="F1276" s="7">
        <v>3489.5</v>
      </c>
      <c r="G1276" s="7">
        <v>2.047712184251786</v>
      </c>
      <c r="H1276" s="7">
        <f t="shared" si="19"/>
        <v>3560.9549166694665</v>
      </c>
    </row>
    <row r="1277" spans="1:8" ht="25" customHeight="1">
      <c r="A1277" s="1"/>
      <c r="B1277" s="1">
        <v>424</v>
      </c>
      <c r="C1277" s="6">
        <v>46082</v>
      </c>
      <c r="D1277" s="1" t="s">
        <v>214</v>
      </c>
      <c r="E1277" s="7"/>
      <c r="F1277" s="7">
        <v>3503</v>
      </c>
      <c r="G1277" s="7">
        <v>2.047712184251786</v>
      </c>
      <c r="H1277" s="7">
        <f t="shared" si="19"/>
        <v>3574.7313578143403</v>
      </c>
    </row>
    <row r="1278" spans="1:8" ht="25" customHeight="1">
      <c r="A1278" s="1"/>
      <c r="B1278" s="1">
        <v>425</v>
      </c>
      <c r="C1278" s="6">
        <v>46023</v>
      </c>
      <c r="D1278" s="1" t="s">
        <v>215</v>
      </c>
      <c r="E1278" s="7">
        <v>3529.7</v>
      </c>
      <c r="F1278" s="7">
        <v>3474.2</v>
      </c>
      <c r="G1278" s="7">
        <v>1.3039748661953712</v>
      </c>
      <c r="H1278" s="7">
        <f t="shared" si="19"/>
        <v>3529.7</v>
      </c>
    </row>
    <row r="1279" spans="1:8" ht="25" customHeight="1">
      <c r="A1279" s="1"/>
      <c r="B1279" s="1">
        <v>425</v>
      </c>
      <c r="C1279" s="6">
        <v>46054</v>
      </c>
      <c r="D1279" s="1" t="s">
        <v>215</v>
      </c>
      <c r="E1279" s="7">
        <v>3521.4</v>
      </c>
      <c r="F1279" s="7">
        <v>3489.5</v>
      </c>
      <c r="G1279" s="7">
        <v>1.3039748661953712</v>
      </c>
      <c r="H1279" s="7">
        <f t="shared" si="19"/>
        <v>3521.4</v>
      </c>
    </row>
    <row r="1280" spans="1:8" ht="25" customHeight="1">
      <c r="A1280" s="1"/>
      <c r="B1280" s="1">
        <v>425</v>
      </c>
      <c r="C1280" s="6">
        <v>46082</v>
      </c>
      <c r="D1280" s="1" t="s">
        <v>214</v>
      </c>
      <c r="E1280" s="7"/>
      <c r="F1280" s="7">
        <v>3503</v>
      </c>
      <c r="G1280" s="7">
        <v>1.3039748661953712</v>
      </c>
      <c r="H1280" s="7">
        <f t="shared" si="19"/>
        <v>3548.6782395628243</v>
      </c>
    </row>
    <row r="1281" spans="1:8" ht="25" customHeight="1">
      <c r="A1281" s="1"/>
      <c r="B1281" s="1">
        <v>426</v>
      </c>
      <c r="C1281" s="6">
        <v>46023</v>
      </c>
      <c r="D1281" s="1" t="s">
        <v>215</v>
      </c>
      <c r="E1281" s="7">
        <v>3529.7</v>
      </c>
      <c r="F1281" s="7">
        <v>3474.2</v>
      </c>
      <c r="G1281" s="7">
        <v>1.3039748661953712</v>
      </c>
      <c r="H1281" s="7">
        <f t="shared" si="19"/>
        <v>3529.7</v>
      </c>
    </row>
    <row r="1282" spans="1:8" ht="25" customHeight="1">
      <c r="A1282" s="1"/>
      <c r="B1282" s="1">
        <v>426</v>
      </c>
      <c r="C1282" s="6">
        <v>46054</v>
      </c>
      <c r="D1282" s="1" t="s">
        <v>215</v>
      </c>
      <c r="E1282" s="7">
        <v>3521.4</v>
      </c>
      <c r="F1282" s="7">
        <v>3489.5</v>
      </c>
      <c r="G1282" s="7">
        <v>1.3039748661953712</v>
      </c>
      <c r="H1282" s="7">
        <f t="shared" si="19"/>
        <v>3521.4</v>
      </c>
    </row>
    <row r="1283" spans="1:8" ht="25" customHeight="1">
      <c r="A1283" s="1"/>
      <c r="B1283" s="1">
        <v>426</v>
      </c>
      <c r="C1283" s="6">
        <v>46082</v>
      </c>
      <c r="D1283" s="1" t="s">
        <v>214</v>
      </c>
      <c r="E1283" s="7"/>
      <c r="F1283" s="7">
        <v>3503</v>
      </c>
      <c r="G1283" s="7">
        <v>1.3039748661953712</v>
      </c>
      <c r="H1283" s="7">
        <f t="shared" si="19"/>
        <v>3548.6782395628243</v>
      </c>
    </row>
    <row r="1284" spans="1:8" ht="25" customHeight="1">
      <c r="A1284" s="1"/>
      <c r="B1284" s="1">
        <v>427</v>
      </c>
      <c r="C1284" s="6">
        <v>46023</v>
      </c>
      <c r="D1284" s="1" t="s">
        <v>214</v>
      </c>
      <c r="E1284" s="7"/>
      <c r="F1284" s="7">
        <v>3474.2</v>
      </c>
      <c r="G1284" s="7">
        <v>3.0175188319920387</v>
      </c>
      <c r="H1284" s="7">
        <f t="shared" si="19"/>
        <v>3579.0346392610672</v>
      </c>
    </row>
    <row r="1285" spans="1:8" ht="25" customHeight="1">
      <c r="A1285" s="1"/>
      <c r="B1285" s="1">
        <v>427</v>
      </c>
      <c r="C1285" s="6">
        <v>46054</v>
      </c>
      <c r="D1285" s="1" t="s">
        <v>214</v>
      </c>
      <c r="E1285" s="7"/>
      <c r="F1285" s="7">
        <v>3489.5</v>
      </c>
      <c r="G1285" s="7">
        <v>3.0175188319920387</v>
      </c>
      <c r="H1285" s="7">
        <f t="shared" si="19"/>
        <v>3594.7963196423621</v>
      </c>
    </row>
    <row r="1286" spans="1:8" ht="25" customHeight="1">
      <c r="A1286" s="1"/>
      <c r="B1286" s="1">
        <v>427</v>
      </c>
      <c r="C1286" s="6">
        <v>46082</v>
      </c>
      <c r="D1286" s="1" t="s">
        <v>214</v>
      </c>
      <c r="E1286" s="7"/>
      <c r="F1286" s="7">
        <v>3503</v>
      </c>
      <c r="G1286" s="7">
        <v>3.0175188319920387</v>
      </c>
      <c r="H1286" s="7">
        <f t="shared" ref="H1286:H1349" si="20">IF(D1286="Yes",E1286,F1286*(1+G1286/100))</f>
        <v>3608.7036846846813</v>
      </c>
    </row>
    <row r="1287" spans="1:8" ht="25" customHeight="1">
      <c r="A1287" s="1"/>
      <c r="B1287" s="1">
        <v>428</v>
      </c>
      <c r="C1287" s="6">
        <v>46023</v>
      </c>
      <c r="D1287" s="1" t="s">
        <v>214</v>
      </c>
      <c r="E1287" s="7"/>
      <c r="F1287" s="7">
        <v>3474.2</v>
      </c>
      <c r="G1287" s="7">
        <v>2.7279121275772438</v>
      </c>
      <c r="H1287" s="7">
        <f t="shared" si="20"/>
        <v>3568.973123136288</v>
      </c>
    </row>
    <row r="1288" spans="1:8" ht="25" customHeight="1">
      <c r="A1288" s="1"/>
      <c r="B1288" s="1">
        <v>428</v>
      </c>
      <c r="C1288" s="6">
        <v>46054</v>
      </c>
      <c r="D1288" s="1" t="s">
        <v>214</v>
      </c>
      <c r="E1288" s="7"/>
      <c r="F1288" s="7">
        <v>3489.5</v>
      </c>
      <c r="G1288" s="7">
        <v>2.7279121275772438</v>
      </c>
      <c r="H1288" s="7">
        <f t="shared" si="20"/>
        <v>3584.6904936918077</v>
      </c>
    </row>
    <row r="1289" spans="1:8" ht="25" customHeight="1">
      <c r="A1289" s="1"/>
      <c r="B1289" s="1">
        <v>428</v>
      </c>
      <c r="C1289" s="6">
        <v>46082</v>
      </c>
      <c r="D1289" s="1" t="s">
        <v>214</v>
      </c>
      <c r="E1289" s="7"/>
      <c r="F1289" s="7">
        <v>3503</v>
      </c>
      <c r="G1289" s="7">
        <v>2.7279121275772438</v>
      </c>
      <c r="H1289" s="7">
        <f t="shared" si="20"/>
        <v>3598.5587618290306</v>
      </c>
    </row>
    <row r="1290" spans="1:8" ht="25" customHeight="1">
      <c r="A1290" s="1"/>
      <c r="B1290" s="1">
        <v>429</v>
      </c>
      <c r="C1290" s="6">
        <v>46023</v>
      </c>
      <c r="D1290" s="1" t="s">
        <v>214</v>
      </c>
      <c r="E1290" s="7"/>
      <c r="F1290" s="7">
        <v>3474.2</v>
      </c>
      <c r="G1290" s="7">
        <v>2.7279121275772438</v>
      </c>
      <c r="H1290" s="7">
        <f t="shared" si="20"/>
        <v>3568.973123136288</v>
      </c>
    </row>
    <row r="1291" spans="1:8" ht="25" customHeight="1">
      <c r="A1291" s="1"/>
      <c r="B1291" s="1">
        <v>429</v>
      </c>
      <c r="C1291" s="6">
        <v>46054</v>
      </c>
      <c r="D1291" s="1" t="s">
        <v>214</v>
      </c>
      <c r="E1291" s="7"/>
      <c r="F1291" s="7">
        <v>3489.5</v>
      </c>
      <c r="G1291" s="7">
        <v>2.7279121275772438</v>
      </c>
      <c r="H1291" s="7">
        <f t="shared" si="20"/>
        <v>3584.6904936918077</v>
      </c>
    </row>
    <row r="1292" spans="1:8" ht="25" customHeight="1">
      <c r="A1292" s="1"/>
      <c r="B1292" s="1">
        <v>429</v>
      </c>
      <c r="C1292" s="6">
        <v>46082</v>
      </c>
      <c r="D1292" s="1" t="s">
        <v>214</v>
      </c>
      <c r="E1292" s="7"/>
      <c r="F1292" s="7">
        <v>3503</v>
      </c>
      <c r="G1292" s="7">
        <v>2.7279121275772438</v>
      </c>
      <c r="H1292" s="7">
        <f t="shared" si="20"/>
        <v>3598.5587618290306</v>
      </c>
    </row>
    <row r="1293" spans="1:8" ht="25" customHeight="1">
      <c r="A1293" s="1"/>
      <c r="B1293" s="1">
        <v>430</v>
      </c>
      <c r="C1293" s="6">
        <v>46023</v>
      </c>
      <c r="D1293" s="1" t="s">
        <v>214</v>
      </c>
      <c r="E1293" s="7"/>
      <c r="F1293" s="7">
        <v>3474.2</v>
      </c>
      <c r="G1293" s="7">
        <v>2.14262090006474</v>
      </c>
      <c r="H1293" s="7">
        <f t="shared" si="20"/>
        <v>3548.638935310049</v>
      </c>
    </row>
    <row r="1294" spans="1:8" ht="25" customHeight="1">
      <c r="A1294" s="1"/>
      <c r="B1294" s="1">
        <v>430</v>
      </c>
      <c r="C1294" s="6">
        <v>46054</v>
      </c>
      <c r="D1294" s="1" t="s">
        <v>214</v>
      </c>
      <c r="E1294" s="7"/>
      <c r="F1294" s="7">
        <v>3489.5</v>
      </c>
      <c r="G1294" s="7">
        <v>2.14262090006474</v>
      </c>
      <c r="H1294" s="7">
        <f t="shared" si="20"/>
        <v>3564.2667563077589</v>
      </c>
    </row>
    <row r="1295" spans="1:8" ht="25" customHeight="1">
      <c r="A1295" s="1"/>
      <c r="B1295" s="1">
        <v>430</v>
      </c>
      <c r="C1295" s="6">
        <v>46082</v>
      </c>
      <c r="D1295" s="1" t="s">
        <v>214</v>
      </c>
      <c r="E1295" s="7"/>
      <c r="F1295" s="7">
        <v>3503</v>
      </c>
      <c r="G1295" s="7">
        <v>2.14262090006474</v>
      </c>
      <c r="H1295" s="7">
        <f t="shared" si="20"/>
        <v>3578.0560101292676</v>
      </c>
    </row>
    <row r="1296" spans="1:8" ht="25" customHeight="1">
      <c r="A1296" s="1"/>
      <c r="B1296" s="1">
        <v>431</v>
      </c>
      <c r="C1296" s="6">
        <v>46023</v>
      </c>
      <c r="D1296" s="1" t="s">
        <v>215</v>
      </c>
      <c r="E1296" s="7">
        <v>3544.3</v>
      </c>
      <c r="F1296" s="7">
        <v>3474.2</v>
      </c>
      <c r="G1296" s="7">
        <v>2.047712184251786</v>
      </c>
      <c r="H1296" s="7">
        <f t="shared" si="20"/>
        <v>3544.3</v>
      </c>
    </row>
    <row r="1297" spans="1:8" ht="25" customHeight="1">
      <c r="A1297" s="1"/>
      <c r="B1297" s="1">
        <v>431</v>
      </c>
      <c r="C1297" s="6">
        <v>46054</v>
      </c>
      <c r="D1297" s="1" t="s">
        <v>214</v>
      </c>
      <c r="E1297" s="7"/>
      <c r="F1297" s="7">
        <v>3489.5</v>
      </c>
      <c r="G1297" s="7">
        <v>2.047712184251786</v>
      </c>
      <c r="H1297" s="7">
        <f t="shared" si="20"/>
        <v>3560.9549166694665</v>
      </c>
    </row>
    <row r="1298" spans="1:8" ht="25" customHeight="1">
      <c r="A1298" s="1"/>
      <c r="B1298" s="1">
        <v>431</v>
      </c>
      <c r="C1298" s="6">
        <v>46082</v>
      </c>
      <c r="D1298" s="1" t="s">
        <v>214</v>
      </c>
      <c r="E1298" s="7"/>
      <c r="F1298" s="7">
        <v>3503</v>
      </c>
      <c r="G1298" s="7">
        <v>2.047712184251786</v>
      </c>
      <c r="H1298" s="7">
        <f t="shared" si="20"/>
        <v>3574.7313578143403</v>
      </c>
    </row>
    <row r="1299" spans="1:8" ht="25" customHeight="1">
      <c r="A1299" s="1"/>
      <c r="B1299" s="1">
        <v>432</v>
      </c>
      <c r="C1299" s="6">
        <v>46023</v>
      </c>
      <c r="D1299" s="1" t="s">
        <v>215</v>
      </c>
      <c r="E1299" s="7">
        <v>3529.7</v>
      </c>
      <c r="F1299" s="7">
        <v>3474.2</v>
      </c>
      <c r="G1299" s="7">
        <v>1.3039748661953712</v>
      </c>
      <c r="H1299" s="7">
        <f t="shared" si="20"/>
        <v>3529.7</v>
      </c>
    </row>
    <row r="1300" spans="1:8" ht="25" customHeight="1">
      <c r="A1300" s="1"/>
      <c r="B1300" s="1">
        <v>432</v>
      </c>
      <c r="C1300" s="6">
        <v>46054</v>
      </c>
      <c r="D1300" s="1" t="s">
        <v>215</v>
      </c>
      <c r="E1300" s="7">
        <v>3521.4</v>
      </c>
      <c r="F1300" s="7">
        <v>3489.5</v>
      </c>
      <c r="G1300" s="7">
        <v>1.3039748661953712</v>
      </c>
      <c r="H1300" s="7">
        <f t="shared" si="20"/>
        <v>3521.4</v>
      </c>
    </row>
    <row r="1301" spans="1:8" ht="25" customHeight="1">
      <c r="A1301" s="1"/>
      <c r="B1301" s="1">
        <v>432</v>
      </c>
      <c r="C1301" s="6">
        <v>46082</v>
      </c>
      <c r="D1301" s="1" t="s">
        <v>214</v>
      </c>
      <c r="E1301" s="7"/>
      <c r="F1301" s="7">
        <v>3503</v>
      </c>
      <c r="G1301" s="7">
        <v>1.3039748661953712</v>
      </c>
      <c r="H1301" s="7">
        <f t="shared" si="20"/>
        <v>3548.6782395628243</v>
      </c>
    </row>
    <row r="1302" spans="1:8" ht="25" customHeight="1">
      <c r="A1302" s="1"/>
      <c r="B1302" s="1">
        <v>433</v>
      </c>
      <c r="C1302" s="6">
        <v>46023</v>
      </c>
      <c r="D1302" s="1" t="s">
        <v>215</v>
      </c>
      <c r="E1302" s="7">
        <v>3529.7</v>
      </c>
      <c r="F1302" s="7">
        <v>3474.2</v>
      </c>
      <c r="G1302" s="7">
        <v>1.3039748661953712</v>
      </c>
      <c r="H1302" s="7">
        <f t="shared" si="20"/>
        <v>3529.7</v>
      </c>
    </row>
    <row r="1303" spans="1:8" ht="25" customHeight="1">
      <c r="A1303" s="1"/>
      <c r="B1303" s="1">
        <v>433</v>
      </c>
      <c r="C1303" s="6">
        <v>46054</v>
      </c>
      <c r="D1303" s="1" t="s">
        <v>215</v>
      </c>
      <c r="E1303" s="7">
        <v>3521.4</v>
      </c>
      <c r="F1303" s="7">
        <v>3489.5</v>
      </c>
      <c r="G1303" s="7">
        <v>1.3039748661953712</v>
      </c>
      <c r="H1303" s="7">
        <f t="shared" si="20"/>
        <v>3521.4</v>
      </c>
    </row>
    <row r="1304" spans="1:8" ht="25" customHeight="1">
      <c r="A1304" s="1"/>
      <c r="B1304" s="1">
        <v>433</v>
      </c>
      <c r="C1304" s="6">
        <v>46082</v>
      </c>
      <c r="D1304" s="1" t="s">
        <v>214</v>
      </c>
      <c r="E1304" s="7"/>
      <c r="F1304" s="7">
        <v>3503</v>
      </c>
      <c r="G1304" s="7">
        <v>1.3039748661953712</v>
      </c>
      <c r="H1304" s="7">
        <f t="shared" si="20"/>
        <v>3548.6782395628243</v>
      </c>
    </row>
    <row r="1305" spans="1:8" ht="25" customHeight="1">
      <c r="A1305" s="1"/>
      <c r="B1305" s="1">
        <v>434</v>
      </c>
      <c r="C1305" s="6">
        <v>46023</v>
      </c>
      <c r="D1305" s="1" t="s">
        <v>214</v>
      </c>
      <c r="E1305" s="7"/>
      <c r="F1305" s="7">
        <v>178.25899999999999</v>
      </c>
      <c r="G1305" s="7">
        <v>1.1213731248813494</v>
      </c>
      <c r="H1305" s="7">
        <f t="shared" si="20"/>
        <v>180.25794851868221</v>
      </c>
    </row>
    <row r="1306" spans="1:8" ht="25" customHeight="1">
      <c r="A1306" s="1"/>
      <c r="B1306" s="1">
        <v>434</v>
      </c>
      <c r="C1306" s="6">
        <v>46054</v>
      </c>
      <c r="D1306" s="1" t="s">
        <v>214</v>
      </c>
      <c r="E1306" s="7"/>
      <c r="F1306" s="7">
        <v>179.82400000000001</v>
      </c>
      <c r="G1306" s="7">
        <v>1.1213731248813494</v>
      </c>
      <c r="H1306" s="7">
        <f t="shared" si="20"/>
        <v>181.84049800808663</v>
      </c>
    </row>
    <row r="1307" spans="1:8" ht="25" customHeight="1">
      <c r="A1307" s="1"/>
      <c r="B1307" s="1">
        <v>434</v>
      </c>
      <c r="C1307" s="6">
        <v>46082</v>
      </c>
      <c r="D1307" s="1" t="s">
        <v>214</v>
      </c>
      <c r="E1307" s="7"/>
      <c r="F1307" s="7">
        <v>179.74600000000001</v>
      </c>
      <c r="G1307" s="7">
        <v>1.1213731248813494</v>
      </c>
      <c r="H1307" s="7">
        <f t="shared" si="20"/>
        <v>181.76162333704923</v>
      </c>
    </row>
    <row r="1308" spans="1:8" ht="25" customHeight="1">
      <c r="A1308" s="1"/>
      <c r="B1308" s="1">
        <v>435</v>
      </c>
      <c r="C1308" s="6">
        <v>46023</v>
      </c>
      <c r="D1308" s="1" t="s">
        <v>214</v>
      </c>
      <c r="E1308" s="7"/>
      <c r="F1308" s="7">
        <v>178.25899999999999</v>
      </c>
      <c r="G1308" s="7">
        <v>1.2470805589842073</v>
      </c>
      <c r="H1308" s="7">
        <f t="shared" si="20"/>
        <v>180.48203333363966</v>
      </c>
    </row>
    <row r="1309" spans="1:8" ht="25" customHeight="1">
      <c r="A1309" s="1"/>
      <c r="B1309" s="1">
        <v>435</v>
      </c>
      <c r="C1309" s="6">
        <v>46054</v>
      </c>
      <c r="D1309" s="1" t="s">
        <v>214</v>
      </c>
      <c r="E1309" s="7"/>
      <c r="F1309" s="7">
        <v>179.82400000000001</v>
      </c>
      <c r="G1309" s="7">
        <v>1.2470805589842073</v>
      </c>
      <c r="H1309" s="7">
        <f t="shared" si="20"/>
        <v>182.06655014438778</v>
      </c>
    </row>
    <row r="1310" spans="1:8" ht="25" customHeight="1">
      <c r="A1310" s="1"/>
      <c r="B1310" s="1">
        <v>435</v>
      </c>
      <c r="C1310" s="6">
        <v>46082</v>
      </c>
      <c r="D1310" s="1" t="s">
        <v>214</v>
      </c>
      <c r="E1310" s="7"/>
      <c r="F1310" s="7">
        <v>179.74600000000001</v>
      </c>
      <c r="G1310" s="7">
        <v>1.2470805589842073</v>
      </c>
      <c r="H1310" s="7">
        <f t="shared" si="20"/>
        <v>181.98757742155178</v>
      </c>
    </row>
    <row r="1311" spans="1:8" ht="25" customHeight="1">
      <c r="A1311" s="1"/>
      <c r="B1311" s="1">
        <v>436</v>
      </c>
      <c r="C1311" s="6">
        <v>46023</v>
      </c>
      <c r="D1311" s="1" t="s">
        <v>214</v>
      </c>
      <c r="E1311" s="7"/>
      <c r="F1311" s="7">
        <v>178.25899999999999</v>
      </c>
      <c r="G1311" s="7">
        <v>1.2470805589842073</v>
      </c>
      <c r="H1311" s="7">
        <f t="shared" si="20"/>
        <v>180.48203333363966</v>
      </c>
    </row>
    <row r="1312" spans="1:8" ht="25" customHeight="1">
      <c r="A1312" s="1"/>
      <c r="B1312" s="1">
        <v>436</v>
      </c>
      <c r="C1312" s="6">
        <v>46054</v>
      </c>
      <c r="D1312" s="1" t="s">
        <v>214</v>
      </c>
      <c r="E1312" s="7"/>
      <c r="F1312" s="7">
        <v>179.82400000000001</v>
      </c>
      <c r="G1312" s="7">
        <v>1.2470805589842073</v>
      </c>
      <c r="H1312" s="7">
        <f t="shared" si="20"/>
        <v>182.06655014438778</v>
      </c>
    </row>
    <row r="1313" spans="1:8" ht="25" customHeight="1">
      <c r="A1313" s="1"/>
      <c r="B1313" s="1">
        <v>436</v>
      </c>
      <c r="C1313" s="6">
        <v>46082</v>
      </c>
      <c r="D1313" s="1" t="s">
        <v>214</v>
      </c>
      <c r="E1313" s="7"/>
      <c r="F1313" s="7">
        <v>179.74600000000001</v>
      </c>
      <c r="G1313" s="7">
        <v>1.2470805589842073</v>
      </c>
      <c r="H1313" s="7">
        <f t="shared" si="20"/>
        <v>181.98757742155178</v>
      </c>
    </row>
    <row r="1314" spans="1:8" ht="25" customHeight="1">
      <c r="A1314" s="1"/>
      <c r="B1314" s="1">
        <v>437</v>
      </c>
      <c r="C1314" s="6">
        <v>46023</v>
      </c>
      <c r="D1314" s="1" t="s">
        <v>215</v>
      </c>
      <c r="E1314" s="7">
        <v>181.59700000000001</v>
      </c>
      <c r="F1314" s="7">
        <v>178.25899999999999</v>
      </c>
      <c r="G1314" s="7">
        <v>1.3759751372442786</v>
      </c>
      <c r="H1314" s="7">
        <f t="shared" si="20"/>
        <v>181.59700000000001</v>
      </c>
    </row>
    <row r="1315" spans="1:8" ht="25" customHeight="1">
      <c r="A1315" s="1"/>
      <c r="B1315" s="1">
        <v>437</v>
      </c>
      <c r="C1315" s="6">
        <v>46054</v>
      </c>
      <c r="D1315" s="1" t="s">
        <v>214</v>
      </c>
      <c r="E1315" s="7"/>
      <c r="F1315" s="7">
        <v>179.82400000000001</v>
      </c>
      <c r="G1315" s="7">
        <v>1.3759751372442786</v>
      </c>
      <c r="H1315" s="7">
        <f t="shared" si="20"/>
        <v>182.29833353079817</v>
      </c>
    </row>
    <row r="1316" spans="1:8" ht="25" customHeight="1">
      <c r="A1316" s="1"/>
      <c r="B1316" s="1">
        <v>437</v>
      </c>
      <c r="C1316" s="6">
        <v>46082</v>
      </c>
      <c r="D1316" s="1" t="s">
        <v>214</v>
      </c>
      <c r="E1316" s="7"/>
      <c r="F1316" s="7">
        <v>179.74600000000001</v>
      </c>
      <c r="G1316" s="7">
        <v>1.3759751372442786</v>
      </c>
      <c r="H1316" s="7">
        <f t="shared" si="20"/>
        <v>182.21926027019111</v>
      </c>
    </row>
    <row r="1317" spans="1:8" ht="25" customHeight="1">
      <c r="A1317" s="1"/>
      <c r="B1317" s="1">
        <v>438</v>
      </c>
      <c r="C1317" s="6">
        <v>46023</v>
      </c>
      <c r="D1317" s="1" t="s">
        <v>215</v>
      </c>
      <c r="E1317" s="7">
        <v>181.59700000000001</v>
      </c>
      <c r="F1317" s="7">
        <v>178.25899999999999</v>
      </c>
      <c r="G1317" s="7">
        <v>1.7130139660966808</v>
      </c>
      <c r="H1317" s="7">
        <f t="shared" si="20"/>
        <v>181.59700000000001</v>
      </c>
    </row>
    <row r="1318" spans="1:8" ht="25" customHeight="1">
      <c r="A1318" s="1"/>
      <c r="B1318" s="1">
        <v>438</v>
      </c>
      <c r="C1318" s="6">
        <v>46054</v>
      </c>
      <c r="D1318" s="1" t="s">
        <v>215</v>
      </c>
      <c r="E1318" s="7">
        <v>182.953</v>
      </c>
      <c r="F1318" s="7">
        <v>179.82400000000001</v>
      </c>
      <c r="G1318" s="7">
        <v>1.7130139660966808</v>
      </c>
      <c r="H1318" s="7">
        <f t="shared" si="20"/>
        <v>182.953</v>
      </c>
    </row>
    <row r="1319" spans="1:8" ht="25" customHeight="1">
      <c r="A1319" s="1"/>
      <c r="B1319" s="1">
        <v>438</v>
      </c>
      <c r="C1319" s="6">
        <v>46082</v>
      </c>
      <c r="D1319" s="1" t="s">
        <v>214</v>
      </c>
      <c r="E1319" s="7"/>
      <c r="F1319" s="7">
        <v>179.74600000000001</v>
      </c>
      <c r="G1319" s="7">
        <v>1.7130139660966808</v>
      </c>
      <c r="H1319" s="7">
        <f t="shared" si="20"/>
        <v>182.82507408350017</v>
      </c>
    </row>
    <row r="1320" spans="1:8" ht="25" customHeight="1">
      <c r="A1320" s="1"/>
      <c r="B1320" s="1">
        <v>439</v>
      </c>
      <c r="C1320" s="6">
        <v>46023</v>
      </c>
      <c r="D1320" s="1" t="s">
        <v>215</v>
      </c>
      <c r="E1320" s="7">
        <v>181.59700000000001</v>
      </c>
      <c r="F1320" s="7">
        <v>178.25899999999999</v>
      </c>
      <c r="G1320" s="7">
        <v>1.9489516102333182</v>
      </c>
      <c r="H1320" s="7">
        <f t="shared" si="20"/>
        <v>181.59700000000001</v>
      </c>
    </row>
    <row r="1321" spans="1:8" ht="25" customHeight="1">
      <c r="A1321" s="1"/>
      <c r="B1321" s="1">
        <v>439</v>
      </c>
      <c r="C1321" s="6">
        <v>46054</v>
      </c>
      <c r="D1321" s="1" t="s">
        <v>215</v>
      </c>
      <c r="E1321" s="7">
        <v>182.953</v>
      </c>
      <c r="F1321" s="7">
        <v>179.82400000000001</v>
      </c>
      <c r="G1321" s="7">
        <v>1.9489516102333182</v>
      </c>
      <c r="H1321" s="7">
        <f t="shared" si="20"/>
        <v>182.953</v>
      </c>
    </row>
    <row r="1322" spans="1:8" ht="25" customHeight="1">
      <c r="A1322" s="1"/>
      <c r="B1322" s="1">
        <v>439</v>
      </c>
      <c r="C1322" s="6">
        <v>46082</v>
      </c>
      <c r="D1322" s="1" t="s">
        <v>215</v>
      </c>
      <c r="E1322" s="7">
        <v>183.762</v>
      </c>
      <c r="F1322" s="7">
        <v>179.74600000000001</v>
      </c>
      <c r="G1322" s="7">
        <v>1.9489516102333182</v>
      </c>
      <c r="H1322" s="7">
        <f t="shared" si="20"/>
        <v>183.762</v>
      </c>
    </row>
    <row r="1323" spans="1:8" ht="25" customHeight="1">
      <c r="A1323" s="1"/>
      <c r="B1323" s="1">
        <v>440</v>
      </c>
      <c r="C1323" s="6">
        <v>46023</v>
      </c>
      <c r="D1323" s="1" t="s">
        <v>215</v>
      </c>
      <c r="E1323" s="7">
        <v>181.59700000000001</v>
      </c>
      <c r="F1323" s="7">
        <v>178.25899999999999</v>
      </c>
      <c r="G1323" s="7">
        <v>1.9489516102333182</v>
      </c>
      <c r="H1323" s="7">
        <f t="shared" si="20"/>
        <v>181.59700000000001</v>
      </c>
    </row>
    <row r="1324" spans="1:8" ht="25" customHeight="1">
      <c r="A1324" s="1"/>
      <c r="B1324" s="1">
        <v>440</v>
      </c>
      <c r="C1324" s="6">
        <v>46054</v>
      </c>
      <c r="D1324" s="1" t="s">
        <v>215</v>
      </c>
      <c r="E1324" s="7">
        <v>182.953</v>
      </c>
      <c r="F1324" s="7">
        <v>179.82400000000001</v>
      </c>
      <c r="G1324" s="7">
        <v>1.9489516102333182</v>
      </c>
      <c r="H1324" s="7">
        <f t="shared" si="20"/>
        <v>182.953</v>
      </c>
    </row>
    <row r="1325" spans="1:8" ht="25" customHeight="1">
      <c r="A1325" s="1"/>
      <c r="B1325" s="1">
        <v>440</v>
      </c>
      <c r="C1325" s="6">
        <v>46082</v>
      </c>
      <c r="D1325" s="1" t="s">
        <v>215</v>
      </c>
      <c r="E1325" s="7">
        <v>183.762</v>
      </c>
      <c r="F1325" s="7">
        <v>179.74600000000001</v>
      </c>
      <c r="G1325" s="7">
        <v>1.9489516102333182</v>
      </c>
      <c r="H1325" s="7">
        <f t="shared" si="20"/>
        <v>183.762</v>
      </c>
    </row>
    <row r="1326" spans="1:8" ht="25" customHeight="1">
      <c r="A1326" s="1"/>
      <c r="B1326" s="1">
        <v>441</v>
      </c>
      <c r="C1326" s="6">
        <v>46023</v>
      </c>
      <c r="D1326" s="1" t="s">
        <v>214</v>
      </c>
      <c r="E1326" s="7"/>
      <c r="F1326" s="7">
        <v>178.25899999999999</v>
      </c>
      <c r="G1326" s="7">
        <v>1.1213731248813494</v>
      </c>
      <c r="H1326" s="7">
        <f t="shared" si="20"/>
        <v>180.25794851868221</v>
      </c>
    </row>
    <row r="1327" spans="1:8" ht="25" customHeight="1">
      <c r="A1327" s="1"/>
      <c r="B1327" s="1">
        <v>441</v>
      </c>
      <c r="C1327" s="6">
        <v>46054</v>
      </c>
      <c r="D1327" s="1" t="s">
        <v>214</v>
      </c>
      <c r="E1327" s="7"/>
      <c r="F1327" s="7">
        <v>179.82400000000001</v>
      </c>
      <c r="G1327" s="7">
        <v>1.1213731248813494</v>
      </c>
      <c r="H1327" s="7">
        <f t="shared" si="20"/>
        <v>181.84049800808663</v>
      </c>
    </row>
    <row r="1328" spans="1:8" ht="25" customHeight="1">
      <c r="A1328" s="1"/>
      <c r="B1328" s="1">
        <v>441</v>
      </c>
      <c r="C1328" s="6">
        <v>46082</v>
      </c>
      <c r="D1328" s="1" t="s">
        <v>214</v>
      </c>
      <c r="E1328" s="7"/>
      <c r="F1328" s="7">
        <v>179.74600000000001</v>
      </c>
      <c r="G1328" s="7">
        <v>1.1213731248813494</v>
      </c>
      <c r="H1328" s="7">
        <f t="shared" si="20"/>
        <v>181.76162333704923</v>
      </c>
    </row>
    <row r="1329" spans="1:8" ht="25" customHeight="1">
      <c r="A1329" s="1"/>
      <c r="B1329" s="1">
        <v>442</v>
      </c>
      <c r="C1329" s="6">
        <v>46023</v>
      </c>
      <c r="D1329" s="1" t="s">
        <v>214</v>
      </c>
      <c r="E1329" s="7"/>
      <c r="F1329" s="7">
        <v>178.25899999999999</v>
      </c>
      <c r="G1329" s="7">
        <v>1.2470805589842073</v>
      </c>
      <c r="H1329" s="7">
        <f t="shared" si="20"/>
        <v>180.48203333363966</v>
      </c>
    </row>
    <row r="1330" spans="1:8" ht="25" customHeight="1">
      <c r="A1330" s="1"/>
      <c r="B1330" s="1">
        <v>442</v>
      </c>
      <c r="C1330" s="6">
        <v>46054</v>
      </c>
      <c r="D1330" s="1" t="s">
        <v>214</v>
      </c>
      <c r="E1330" s="7"/>
      <c r="F1330" s="7">
        <v>179.82400000000001</v>
      </c>
      <c r="G1330" s="7">
        <v>1.2470805589842073</v>
      </c>
      <c r="H1330" s="7">
        <f t="shared" si="20"/>
        <v>182.06655014438778</v>
      </c>
    </row>
    <row r="1331" spans="1:8" ht="25" customHeight="1">
      <c r="A1331" s="1"/>
      <c r="B1331" s="1">
        <v>442</v>
      </c>
      <c r="C1331" s="6">
        <v>46082</v>
      </c>
      <c r="D1331" s="1" t="s">
        <v>214</v>
      </c>
      <c r="E1331" s="7"/>
      <c r="F1331" s="7">
        <v>179.74600000000001</v>
      </c>
      <c r="G1331" s="7">
        <v>1.2470805589842073</v>
      </c>
      <c r="H1331" s="7">
        <f t="shared" si="20"/>
        <v>181.98757742155178</v>
      </c>
    </row>
    <row r="1332" spans="1:8" ht="25" customHeight="1">
      <c r="A1332" s="1"/>
      <c r="B1332" s="1">
        <v>443</v>
      </c>
      <c r="C1332" s="6">
        <v>46023</v>
      </c>
      <c r="D1332" s="1" t="s">
        <v>214</v>
      </c>
      <c r="E1332" s="7"/>
      <c r="F1332" s="7">
        <v>178.25899999999999</v>
      </c>
      <c r="G1332" s="7">
        <v>1.2470805589842073</v>
      </c>
      <c r="H1332" s="7">
        <f t="shared" si="20"/>
        <v>180.48203333363966</v>
      </c>
    </row>
    <row r="1333" spans="1:8" ht="25" customHeight="1">
      <c r="A1333" s="1"/>
      <c r="B1333" s="1">
        <v>443</v>
      </c>
      <c r="C1333" s="6">
        <v>46054</v>
      </c>
      <c r="D1333" s="1" t="s">
        <v>214</v>
      </c>
      <c r="E1333" s="7"/>
      <c r="F1333" s="7">
        <v>179.82400000000001</v>
      </c>
      <c r="G1333" s="7">
        <v>1.2470805589842073</v>
      </c>
      <c r="H1333" s="7">
        <f t="shared" si="20"/>
        <v>182.06655014438778</v>
      </c>
    </row>
    <row r="1334" spans="1:8" ht="25" customHeight="1">
      <c r="A1334" s="1"/>
      <c r="B1334" s="1">
        <v>443</v>
      </c>
      <c r="C1334" s="6">
        <v>46082</v>
      </c>
      <c r="D1334" s="1" t="s">
        <v>214</v>
      </c>
      <c r="E1334" s="7"/>
      <c r="F1334" s="7">
        <v>179.74600000000001</v>
      </c>
      <c r="G1334" s="7">
        <v>1.2470805589842073</v>
      </c>
      <c r="H1334" s="7">
        <f t="shared" si="20"/>
        <v>181.98757742155178</v>
      </c>
    </row>
    <row r="1335" spans="1:8" ht="25" customHeight="1">
      <c r="A1335" s="1"/>
      <c r="B1335" s="1">
        <v>444</v>
      </c>
      <c r="C1335" s="6">
        <v>46023</v>
      </c>
      <c r="D1335" s="1" t="s">
        <v>215</v>
      </c>
      <c r="E1335" s="7">
        <v>181.59700000000001</v>
      </c>
      <c r="F1335" s="7">
        <v>178.25899999999999</v>
      </c>
      <c r="G1335" s="7">
        <v>1.3759751372442786</v>
      </c>
      <c r="H1335" s="7">
        <f t="shared" si="20"/>
        <v>181.59700000000001</v>
      </c>
    </row>
    <row r="1336" spans="1:8" ht="25" customHeight="1">
      <c r="A1336" s="1"/>
      <c r="B1336" s="1">
        <v>444</v>
      </c>
      <c r="C1336" s="6">
        <v>46054</v>
      </c>
      <c r="D1336" s="1" t="s">
        <v>214</v>
      </c>
      <c r="E1336" s="7"/>
      <c r="F1336" s="7">
        <v>179.82400000000001</v>
      </c>
      <c r="G1336" s="7">
        <v>1.3759751372442786</v>
      </c>
      <c r="H1336" s="7">
        <f t="shared" si="20"/>
        <v>182.29833353079817</v>
      </c>
    </row>
    <row r="1337" spans="1:8" ht="25" customHeight="1">
      <c r="A1337" s="1"/>
      <c r="B1337" s="1">
        <v>444</v>
      </c>
      <c r="C1337" s="6">
        <v>46082</v>
      </c>
      <c r="D1337" s="1" t="s">
        <v>214</v>
      </c>
      <c r="E1337" s="7"/>
      <c r="F1337" s="7">
        <v>179.74600000000001</v>
      </c>
      <c r="G1337" s="7">
        <v>1.3759751372442786</v>
      </c>
      <c r="H1337" s="7">
        <f t="shared" si="20"/>
        <v>182.21926027019111</v>
      </c>
    </row>
    <row r="1338" spans="1:8" ht="25" customHeight="1">
      <c r="A1338" s="1"/>
      <c r="B1338" s="1">
        <v>445</v>
      </c>
      <c r="C1338" s="6">
        <v>46023</v>
      </c>
      <c r="D1338" s="1" t="s">
        <v>215</v>
      </c>
      <c r="E1338" s="7">
        <v>181.59700000000001</v>
      </c>
      <c r="F1338" s="7">
        <v>178.25899999999999</v>
      </c>
      <c r="G1338" s="7">
        <v>1.7130139660966808</v>
      </c>
      <c r="H1338" s="7">
        <f t="shared" si="20"/>
        <v>181.59700000000001</v>
      </c>
    </row>
    <row r="1339" spans="1:8" ht="25" customHeight="1">
      <c r="A1339" s="1"/>
      <c r="B1339" s="1">
        <v>445</v>
      </c>
      <c r="C1339" s="6">
        <v>46054</v>
      </c>
      <c r="D1339" s="1" t="s">
        <v>215</v>
      </c>
      <c r="E1339" s="7">
        <v>182.953</v>
      </c>
      <c r="F1339" s="7">
        <v>179.82400000000001</v>
      </c>
      <c r="G1339" s="7">
        <v>1.7130139660966808</v>
      </c>
      <c r="H1339" s="7">
        <f t="shared" si="20"/>
        <v>182.953</v>
      </c>
    </row>
    <row r="1340" spans="1:8" ht="25" customHeight="1">
      <c r="A1340" s="1"/>
      <c r="B1340" s="1">
        <v>445</v>
      </c>
      <c r="C1340" s="6">
        <v>46082</v>
      </c>
      <c r="D1340" s="1" t="s">
        <v>214</v>
      </c>
      <c r="E1340" s="7"/>
      <c r="F1340" s="7">
        <v>179.74600000000001</v>
      </c>
      <c r="G1340" s="7">
        <v>1.7130139660966808</v>
      </c>
      <c r="H1340" s="7">
        <f t="shared" si="20"/>
        <v>182.82507408350017</v>
      </c>
    </row>
    <row r="1341" spans="1:8" ht="25" customHeight="1">
      <c r="A1341" s="1"/>
      <c r="B1341" s="1">
        <v>446</v>
      </c>
      <c r="C1341" s="6">
        <v>46023</v>
      </c>
      <c r="D1341" s="1" t="s">
        <v>215</v>
      </c>
      <c r="E1341" s="7">
        <v>181.59700000000001</v>
      </c>
      <c r="F1341" s="7">
        <v>178.25899999999999</v>
      </c>
      <c r="G1341" s="7">
        <v>1.9489516102333182</v>
      </c>
      <c r="H1341" s="7">
        <f t="shared" si="20"/>
        <v>181.59700000000001</v>
      </c>
    </row>
    <row r="1342" spans="1:8" ht="25" customHeight="1">
      <c r="A1342" s="1"/>
      <c r="B1342" s="1">
        <v>446</v>
      </c>
      <c r="C1342" s="6">
        <v>46054</v>
      </c>
      <c r="D1342" s="1" t="s">
        <v>215</v>
      </c>
      <c r="E1342" s="7">
        <v>182.953</v>
      </c>
      <c r="F1342" s="7">
        <v>179.82400000000001</v>
      </c>
      <c r="G1342" s="7">
        <v>1.9489516102333182</v>
      </c>
      <c r="H1342" s="7">
        <f t="shared" si="20"/>
        <v>182.953</v>
      </c>
    </row>
    <row r="1343" spans="1:8" ht="25" customHeight="1">
      <c r="A1343" s="1"/>
      <c r="B1343" s="1">
        <v>446</v>
      </c>
      <c r="C1343" s="6">
        <v>46082</v>
      </c>
      <c r="D1343" s="1" t="s">
        <v>215</v>
      </c>
      <c r="E1343" s="7">
        <v>183.762</v>
      </c>
      <c r="F1343" s="7">
        <v>179.74600000000001</v>
      </c>
      <c r="G1343" s="7">
        <v>1.9489516102333182</v>
      </c>
      <c r="H1343" s="7">
        <f t="shared" si="20"/>
        <v>183.762</v>
      </c>
    </row>
    <row r="1344" spans="1:8" ht="25" customHeight="1">
      <c r="A1344" s="1"/>
      <c r="B1344" s="1">
        <v>447</v>
      </c>
      <c r="C1344" s="6">
        <v>46023</v>
      </c>
      <c r="D1344" s="1" t="s">
        <v>215</v>
      </c>
      <c r="E1344" s="7">
        <v>181.59700000000001</v>
      </c>
      <c r="F1344" s="7">
        <v>178.25899999999999</v>
      </c>
      <c r="G1344" s="7">
        <v>1.9489516102333182</v>
      </c>
      <c r="H1344" s="7">
        <f t="shared" si="20"/>
        <v>181.59700000000001</v>
      </c>
    </row>
    <row r="1345" spans="1:8" ht="25" customHeight="1">
      <c r="A1345" s="1"/>
      <c r="B1345" s="1">
        <v>447</v>
      </c>
      <c r="C1345" s="6">
        <v>46054</v>
      </c>
      <c r="D1345" s="1" t="s">
        <v>215</v>
      </c>
      <c r="E1345" s="7">
        <v>182.953</v>
      </c>
      <c r="F1345" s="7">
        <v>179.82400000000001</v>
      </c>
      <c r="G1345" s="7">
        <v>1.9489516102333182</v>
      </c>
      <c r="H1345" s="7">
        <f t="shared" si="20"/>
        <v>182.953</v>
      </c>
    </row>
    <row r="1346" spans="1:8" ht="25" customHeight="1">
      <c r="A1346" s="1"/>
      <c r="B1346" s="1">
        <v>447</v>
      </c>
      <c r="C1346" s="6">
        <v>46082</v>
      </c>
      <c r="D1346" s="1" t="s">
        <v>215</v>
      </c>
      <c r="E1346" s="7">
        <v>183.762</v>
      </c>
      <c r="F1346" s="7">
        <v>179.74600000000001</v>
      </c>
      <c r="G1346" s="7">
        <v>1.9489516102333182</v>
      </c>
      <c r="H1346" s="7">
        <f t="shared" si="20"/>
        <v>183.762</v>
      </c>
    </row>
    <row r="1347" spans="1:8" ht="25" customHeight="1">
      <c r="A1347" s="1"/>
      <c r="B1347" s="1">
        <v>448</v>
      </c>
      <c r="C1347" s="6">
        <v>46023</v>
      </c>
      <c r="D1347" s="1" t="s">
        <v>214</v>
      </c>
      <c r="E1347" s="7"/>
      <c r="F1347" s="7">
        <v>37464</v>
      </c>
      <c r="G1347" s="7">
        <v>6.0187877133254322</v>
      </c>
      <c r="H1347" s="7">
        <f t="shared" si="20"/>
        <v>39718.87862892024</v>
      </c>
    </row>
    <row r="1348" spans="1:8" ht="25" customHeight="1">
      <c r="A1348" s="1"/>
      <c r="B1348" s="1">
        <v>448</v>
      </c>
      <c r="C1348" s="6">
        <v>46054</v>
      </c>
      <c r="D1348" s="1" t="s">
        <v>214</v>
      </c>
      <c r="E1348" s="7"/>
      <c r="F1348" s="7">
        <v>38570</v>
      </c>
      <c r="G1348" s="7">
        <v>6.0187877133254322</v>
      </c>
      <c r="H1348" s="7">
        <f t="shared" si="20"/>
        <v>40891.446421029614</v>
      </c>
    </row>
    <row r="1349" spans="1:8" ht="25" customHeight="1">
      <c r="A1349" s="1"/>
      <c r="B1349" s="1">
        <v>448</v>
      </c>
      <c r="C1349" s="6">
        <v>46082</v>
      </c>
      <c r="D1349" s="1" t="s">
        <v>214</v>
      </c>
      <c r="E1349" s="7"/>
      <c r="F1349" s="7">
        <v>38988</v>
      </c>
      <c r="G1349" s="7">
        <v>6.0187877133254322</v>
      </c>
      <c r="H1349" s="7">
        <f t="shared" si="20"/>
        <v>41334.604953671318</v>
      </c>
    </row>
    <row r="1350" spans="1:8" ht="25" customHeight="1">
      <c r="A1350" s="1"/>
      <c r="B1350" s="1">
        <v>449</v>
      </c>
      <c r="C1350" s="6">
        <v>46023</v>
      </c>
      <c r="D1350" s="1" t="s">
        <v>214</v>
      </c>
      <c r="E1350" s="7"/>
      <c r="F1350" s="7">
        <v>37464</v>
      </c>
      <c r="G1350" s="7">
        <v>6.2712384384047803</v>
      </c>
      <c r="H1350" s="7">
        <f t="shared" ref="H1350:H1413" si="21">IF(D1350="Yes",E1350,F1350*(1+G1350/100))</f>
        <v>39813.45676856397</v>
      </c>
    </row>
    <row r="1351" spans="1:8" ht="25" customHeight="1">
      <c r="A1351" s="1"/>
      <c r="B1351" s="1">
        <v>449</v>
      </c>
      <c r="C1351" s="6">
        <v>46054</v>
      </c>
      <c r="D1351" s="1" t="s">
        <v>214</v>
      </c>
      <c r="E1351" s="7"/>
      <c r="F1351" s="7">
        <v>38570</v>
      </c>
      <c r="G1351" s="7">
        <v>6.2712384384047803</v>
      </c>
      <c r="H1351" s="7">
        <f t="shared" si="21"/>
        <v>40988.816665692721</v>
      </c>
    </row>
    <row r="1352" spans="1:8" ht="25" customHeight="1">
      <c r="A1352" s="1"/>
      <c r="B1352" s="1">
        <v>449</v>
      </c>
      <c r="C1352" s="6">
        <v>46082</v>
      </c>
      <c r="D1352" s="1" t="s">
        <v>214</v>
      </c>
      <c r="E1352" s="7"/>
      <c r="F1352" s="7">
        <v>38988</v>
      </c>
      <c r="G1352" s="7">
        <v>6.2712384384047803</v>
      </c>
      <c r="H1352" s="7">
        <f t="shared" si="21"/>
        <v>41433.030442365256</v>
      </c>
    </row>
    <row r="1353" spans="1:8" ht="25" customHeight="1">
      <c r="A1353" s="1"/>
      <c r="B1353" s="1">
        <v>450</v>
      </c>
      <c r="C1353" s="6">
        <v>46023</v>
      </c>
      <c r="D1353" s="1" t="s">
        <v>214</v>
      </c>
      <c r="E1353" s="7"/>
      <c r="F1353" s="7">
        <v>37464</v>
      </c>
      <c r="G1353" s="7">
        <v>6.2712384384047803</v>
      </c>
      <c r="H1353" s="7">
        <f t="shared" si="21"/>
        <v>39813.45676856397</v>
      </c>
    </row>
    <row r="1354" spans="1:8" ht="25" customHeight="1">
      <c r="A1354" s="1"/>
      <c r="B1354" s="1">
        <v>450</v>
      </c>
      <c r="C1354" s="6">
        <v>46054</v>
      </c>
      <c r="D1354" s="1" t="s">
        <v>214</v>
      </c>
      <c r="E1354" s="7"/>
      <c r="F1354" s="7">
        <v>38570</v>
      </c>
      <c r="G1354" s="7">
        <v>6.2712384384047803</v>
      </c>
      <c r="H1354" s="7">
        <f t="shared" si="21"/>
        <v>40988.816665692721</v>
      </c>
    </row>
    <row r="1355" spans="1:8" ht="25" customHeight="1">
      <c r="A1355" s="1"/>
      <c r="B1355" s="1">
        <v>450</v>
      </c>
      <c r="C1355" s="6">
        <v>46082</v>
      </c>
      <c r="D1355" s="1" t="s">
        <v>214</v>
      </c>
      <c r="E1355" s="7"/>
      <c r="F1355" s="7">
        <v>38988</v>
      </c>
      <c r="G1355" s="7">
        <v>6.2712384384047803</v>
      </c>
      <c r="H1355" s="7">
        <f t="shared" si="21"/>
        <v>41433.030442365256</v>
      </c>
    </row>
    <row r="1356" spans="1:8" ht="25" customHeight="1">
      <c r="A1356" s="1"/>
      <c r="B1356" s="1">
        <v>451</v>
      </c>
      <c r="C1356" s="6">
        <v>46023</v>
      </c>
      <c r="D1356" s="1" t="s">
        <v>214</v>
      </c>
      <c r="E1356" s="7"/>
      <c r="F1356" s="7">
        <v>37464</v>
      </c>
      <c r="G1356" s="7">
        <v>6.2950934871659481</v>
      </c>
      <c r="H1356" s="7">
        <f t="shared" si="21"/>
        <v>39822.393824031853</v>
      </c>
    </row>
    <row r="1357" spans="1:8" ht="25" customHeight="1">
      <c r="A1357" s="1"/>
      <c r="B1357" s="1">
        <v>451</v>
      </c>
      <c r="C1357" s="6">
        <v>46054</v>
      </c>
      <c r="D1357" s="1" t="s">
        <v>214</v>
      </c>
      <c r="E1357" s="7"/>
      <c r="F1357" s="7">
        <v>38570</v>
      </c>
      <c r="G1357" s="7">
        <v>6.2950934871659481</v>
      </c>
      <c r="H1357" s="7">
        <f t="shared" si="21"/>
        <v>40998.017557999905</v>
      </c>
    </row>
    <row r="1358" spans="1:8" ht="25" customHeight="1">
      <c r="A1358" s="1"/>
      <c r="B1358" s="1">
        <v>451</v>
      </c>
      <c r="C1358" s="6">
        <v>46082</v>
      </c>
      <c r="D1358" s="1" t="s">
        <v>214</v>
      </c>
      <c r="E1358" s="7"/>
      <c r="F1358" s="7">
        <v>38988</v>
      </c>
      <c r="G1358" s="7">
        <v>6.2950934871659481</v>
      </c>
      <c r="H1358" s="7">
        <f t="shared" si="21"/>
        <v>41442.331048776257</v>
      </c>
    </row>
    <row r="1359" spans="1:8" ht="25" customHeight="1">
      <c r="A1359" s="1"/>
      <c r="B1359" s="1">
        <v>452</v>
      </c>
      <c r="C1359" s="6">
        <v>46023</v>
      </c>
      <c r="D1359" s="1" t="s">
        <v>215</v>
      </c>
      <c r="E1359" s="7">
        <v>38910</v>
      </c>
      <c r="F1359" s="7">
        <v>37806</v>
      </c>
      <c r="G1359" s="7">
        <v>4.846534821575502</v>
      </c>
      <c r="H1359" s="7">
        <f t="shared" si="21"/>
        <v>38910</v>
      </c>
    </row>
    <row r="1360" spans="1:8" ht="25" customHeight="1">
      <c r="A1360" s="1"/>
      <c r="B1360" s="1">
        <v>452</v>
      </c>
      <c r="C1360" s="6">
        <v>46054</v>
      </c>
      <c r="D1360" s="1" t="s">
        <v>214</v>
      </c>
      <c r="E1360" s="7"/>
      <c r="F1360" s="7">
        <v>38570</v>
      </c>
      <c r="G1360" s="7">
        <v>4.846534821575502</v>
      </c>
      <c r="H1360" s="7">
        <f t="shared" si="21"/>
        <v>40439.308480681677</v>
      </c>
    </row>
    <row r="1361" spans="1:8" ht="25" customHeight="1">
      <c r="A1361" s="1"/>
      <c r="B1361" s="1">
        <v>452</v>
      </c>
      <c r="C1361" s="6">
        <v>46082</v>
      </c>
      <c r="D1361" s="1" t="s">
        <v>214</v>
      </c>
      <c r="E1361" s="7"/>
      <c r="F1361" s="7">
        <v>38988</v>
      </c>
      <c r="G1361" s="7">
        <v>4.846534821575502</v>
      </c>
      <c r="H1361" s="7">
        <f t="shared" si="21"/>
        <v>40877.566996235859</v>
      </c>
    </row>
    <row r="1362" spans="1:8" ht="25" customHeight="1">
      <c r="A1362" s="1"/>
      <c r="B1362" s="1">
        <v>453</v>
      </c>
      <c r="C1362" s="6">
        <v>46023</v>
      </c>
      <c r="D1362" s="1" t="s">
        <v>215</v>
      </c>
      <c r="E1362" s="7">
        <v>38949</v>
      </c>
      <c r="F1362" s="7">
        <v>37806</v>
      </c>
      <c r="G1362" s="7">
        <v>3.905539609054931</v>
      </c>
      <c r="H1362" s="7">
        <f t="shared" si="21"/>
        <v>38949</v>
      </c>
    </row>
    <row r="1363" spans="1:8" ht="25" customHeight="1">
      <c r="A1363" s="1"/>
      <c r="B1363" s="1">
        <v>453</v>
      </c>
      <c r="C1363" s="6">
        <v>46054</v>
      </c>
      <c r="D1363" s="1" t="s">
        <v>215</v>
      </c>
      <c r="E1363" s="7">
        <v>39850</v>
      </c>
      <c r="F1363" s="7">
        <v>38823</v>
      </c>
      <c r="G1363" s="7">
        <v>3.905539609054931</v>
      </c>
      <c r="H1363" s="7">
        <f t="shared" si="21"/>
        <v>39850</v>
      </c>
    </row>
    <row r="1364" spans="1:8" ht="25" customHeight="1">
      <c r="A1364" s="1"/>
      <c r="B1364" s="1">
        <v>453</v>
      </c>
      <c r="C1364" s="6">
        <v>46082</v>
      </c>
      <c r="D1364" s="1" t="s">
        <v>214</v>
      </c>
      <c r="E1364" s="7"/>
      <c r="F1364" s="7">
        <v>38988</v>
      </c>
      <c r="G1364" s="7">
        <v>3.905539609054931</v>
      </c>
      <c r="H1364" s="7">
        <f t="shared" si="21"/>
        <v>40510.69178277834</v>
      </c>
    </row>
    <row r="1365" spans="1:8" ht="25" customHeight="1">
      <c r="A1365" s="1"/>
      <c r="B1365" s="1">
        <v>454</v>
      </c>
      <c r="C1365" s="6">
        <v>46023</v>
      </c>
      <c r="D1365" s="1" t="s">
        <v>215</v>
      </c>
      <c r="E1365" s="7">
        <v>38913</v>
      </c>
      <c r="F1365" s="7">
        <v>37806</v>
      </c>
      <c r="G1365" s="7">
        <v>2.2257667190880444</v>
      </c>
      <c r="H1365" s="7">
        <f t="shared" si="21"/>
        <v>38913</v>
      </c>
    </row>
    <row r="1366" spans="1:8" ht="25" customHeight="1">
      <c r="A1366" s="1"/>
      <c r="B1366" s="1">
        <v>454</v>
      </c>
      <c r="C1366" s="6">
        <v>46054</v>
      </c>
      <c r="D1366" s="1" t="s">
        <v>215</v>
      </c>
      <c r="E1366" s="7">
        <v>39686</v>
      </c>
      <c r="F1366" s="7">
        <v>38865</v>
      </c>
      <c r="G1366" s="7">
        <v>2.2257667190880444</v>
      </c>
      <c r="H1366" s="7">
        <f t="shared" si="21"/>
        <v>39686</v>
      </c>
    </row>
    <row r="1367" spans="1:8" ht="25" customHeight="1">
      <c r="A1367" s="1"/>
      <c r="B1367" s="1">
        <v>454</v>
      </c>
      <c r="C1367" s="6">
        <v>46082</v>
      </c>
      <c r="D1367" s="1" t="s">
        <v>215</v>
      </c>
      <c r="E1367" s="7">
        <v>39866</v>
      </c>
      <c r="F1367" s="7">
        <v>39224</v>
      </c>
      <c r="G1367" s="7">
        <v>2.2257667190880444</v>
      </c>
      <c r="H1367" s="7">
        <f t="shared" si="21"/>
        <v>39866</v>
      </c>
    </row>
    <row r="1368" spans="1:8" ht="25" customHeight="1">
      <c r="A1368" s="1"/>
      <c r="B1368" s="1">
        <v>455</v>
      </c>
      <c r="C1368" s="6">
        <v>46023</v>
      </c>
      <c r="D1368" s="1" t="s">
        <v>215</v>
      </c>
      <c r="E1368" s="7">
        <v>38913</v>
      </c>
      <c r="F1368" s="7">
        <v>37806</v>
      </c>
      <c r="G1368" s="7">
        <v>2.2257667190880444</v>
      </c>
      <c r="H1368" s="7">
        <f t="shared" si="21"/>
        <v>38913</v>
      </c>
    </row>
    <row r="1369" spans="1:8" ht="25" customHeight="1">
      <c r="A1369" s="1"/>
      <c r="B1369" s="1">
        <v>455</v>
      </c>
      <c r="C1369" s="6">
        <v>46054</v>
      </c>
      <c r="D1369" s="1" t="s">
        <v>215</v>
      </c>
      <c r="E1369" s="7">
        <v>39686</v>
      </c>
      <c r="F1369" s="7">
        <v>38865</v>
      </c>
      <c r="G1369" s="7">
        <v>2.2257667190880444</v>
      </c>
      <c r="H1369" s="7">
        <f t="shared" si="21"/>
        <v>39686</v>
      </c>
    </row>
    <row r="1370" spans="1:8" ht="25" customHeight="1">
      <c r="A1370" s="1"/>
      <c r="B1370" s="1">
        <v>455</v>
      </c>
      <c r="C1370" s="6">
        <v>46082</v>
      </c>
      <c r="D1370" s="1" t="s">
        <v>215</v>
      </c>
      <c r="E1370" s="7">
        <v>39866</v>
      </c>
      <c r="F1370" s="7">
        <v>39224</v>
      </c>
      <c r="G1370" s="7">
        <v>2.2257667190880444</v>
      </c>
      <c r="H1370" s="7">
        <f t="shared" si="21"/>
        <v>39866</v>
      </c>
    </row>
    <row r="1371" spans="1:8" ht="25" customHeight="1">
      <c r="A1371" s="1"/>
      <c r="B1371" s="1">
        <v>456</v>
      </c>
      <c r="C1371" s="6">
        <v>46023</v>
      </c>
      <c r="D1371" s="1" t="s">
        <v>214</v>
      </c>
      <c r="E1371" s="7"/>
      <c r="F1371" s="7">
        <v>37464</v>
      </c>
      <c r="G1371" s="7">
        <v>6.0187877133254322</v>
      </c>
      <c r="H1371" s="7">
        <f t="shared" si="21"/>
        <v>39718.87862892024</v>
      </c>
    </row>
    <row r="1372" spans="1:8" ht="25" customHeight="1">
      <c r="A1372" s="1"/>
      <c r="B1372" s="1">
        <v>456</v>
      </c>
      <c r="C1372" s="6">
        <v>46054</v>
      </c>
      <c r="D1372" s="1" t="s">
        <v>214</v>
      </c>
      <c r="E1372" s="7"/>
      <c r="F1372" s="7">
        <v>38570</v>
      </c>
      <c r="G1372" s="7">
        <v>6.0187877133254322</v>
      </c>
      <c r="H1372" s="7">
        <f t="shared" si="21"/>
        <v>40891.446421029614</v>
      </c>
    </row>
    <row r="1373" spans="1:8" ht="25" customHeight="1">
      <c r="A1373" s="1"/>
      <c r="B1373" s="1">
        <v>456</v>
      </c>
      <c r="C1373" s="6">
        <v>46082</v>
      </c>
      <c r="D1373" s="1" t="s">
        <v>214</v>
      </c>
      <c r="E1373" s="7"/>
      <c r="F1373" s="7">
        <v>38988</v>
      </c>
      <c r="G1373" s="7">
        <v>6.0187877133254322</v>
      </c>
      <c r="H1373" s="7">
        <f t="shared" si="21"/>
        <v>41334.604953671318</v>
      </c>
    </row>
    <row r="1374" spans="1:8" ht="25" customHeight="1">
      <c r="A1374" s="1"/>
      <c r="B1374" s="1">
        <v>457</v>
      </c>
      <c r="C1374" s="6">
        <v>46023</v>
      </c>
      <c r="D1374" s="1" t="s">
        <v>214</v>
      </c>
      <c r="E1374" s="7"/>
      <c r="F1374" s="7">
        <v>37464</v>
      </c>
      <c r="G1374" s="7">
        <v>6.2712384384047803</v>
      </c>
      <c r="H1374" s="7">
        <f t="shared" si="21"/>
        <v>39813.45676856397</v>
      </c>
    </row>
    <row r="1375" spans="1:8" ht="25" customHeight="1">
      <c r="A1375" s="1"/>
      <c r="B1375" s="1">
        <v>457</v>
      </c>
      <c r="C1375" s="6">
        <v>46054</v>
      </c>
      <c r="D1375" s="1" t="s">
        <v>214</v>
      </c>
      <c r="E1375" s="7"/>
      <c r="F1375" s="7">
        <v>38570</v>
      </c>
      <c r="G1375" s="7">
        <v>6.2712384384047803</v>
      </c>
      <c r="H1375" s="7">
        <f t="shared" si="21"/>
        <v>40988.816665692721</v>
      </c>
    </row>
    <row r="1376" spans="1:8" ht="25" customHeight="1">
      <c r="A1376" s="1"/>
      <c r="B1376" s="1">
        <v>457</v>
      </c>
      <c r="C1376" s="6">
        <v>46082</v>
      </c>
      <c r="D1376" s="1" t="s">
        <v>214</v>
      </c>
      <c r="E1376" s="7"/>
      <c r="F1376" s="7">
        <v>38988</v>
      </c>
      <c r="G1376" s="7">
        <v>6.2712384384047803</v>
      </c>
      <c r="H1376" s="7">
        <f t="shared" si="21"/>
        <v>41433.030442365256</v>
      </c>
    </row>
    <row r="1377" spans="1:8" ht="25" customHeight="1">
      <c r="A1377" s="1"/>
      <c r="B1377" s="1">
        <v>458</v>
      </c>
      <c r="C1377" s="6">
        <v>46023</v>
      </c>
      <c r="D1377" s="1" t="s">
        <v>214</v>
      </c>
      <c r="E1377" s="7"/>
      <c r="F1377" s="7">
        <v>37464</v>
      </c>
      <c r="G1377" s="7">
        <v>6.2712384384047803</v>
      </c>
      <c r="H1377" s="7">
        <f t="shared" si="21"/>
        <v>39813.45676856397</v>
      </c>
    </row>
    <row r="1378" spans="1:8" ht="25" customHeight="1">
      <c r="A1378" s="1"/>
      <c r="B1378" s="1">
        <v>458</v>
      </c>
      <c r="C1378" s="6">
        <v>46054</v>
      </c>
      <c r="D1378" s="1" t="s">
        <v>214</v>
      </c>
      <c r="E1378" s="7"/>
      <c r="F1378" s="7">
        <v>38570</v>
      </c>
      <c r="G1378" s="7">
        <v>6.2712384384047803</v>
      </c>
      <c r="H1378" s="7">
        <f t="shared" si="21"/>
        <v>40988.816665692721</v>
      </c>
    </row>
    <row r="1379" spans="1:8" ht="25" customHeight="1">
      <c r="A1379" s="1"/>
      <c r="B1379" s="1">
        <v>458</v>
      </c>
      <c r="C1379" s="6">
        <v>46082</v>
      </c>
      <c r="D1379" s="1" t="s">
        <v>214</v>
      </c>
      <c r="E1379" s="7"/>
      <c r="F1379" s="7">
        <v>38988</v>
      </c>
      <c r="G1379" s="7">
        <v>6.2712384384047803</v>
      </c>
      <c r="H1379" s="7">
        <f t="shared" si="21"/>
        <v>41433.030442365256</v>
      </c>
    </row>
    <row r="1380" spans="1:8" ht="25" customHeight="1">
      <c r="A1380" s="1"/>
      <c r="B1380" s="1">
        <v>459</v>
      </c>
      <c r="C1380" s="6">
        <v>46023</v>
      </c>
      <c r="D1380" s="1" t="s">
        <v>214</v>
      </c>
      <c r="E1380" s="7"/>
      <c r="F1380" s="7">
        <v>37464</v>
      </c>
      <c r="G1380" s="7">
        <v>6.2950934871659481</v>
      </c>
      <c r="H1380" s="7">
        <f t="shared" si="21"/>
        <v>39822.393824031853</v>
      </c>
    </row>
    <row r="1381" spans="1:8" ht="25" customHeight="1">
      <c r="A1381" s="1"/>
      <c r="B1381" s="1">
        <v>459</v>
      </c>
      <c r="C1381" s="6">
        <v>46054</v>
      </c>
      <c r="D1381" s="1" t="s">
        <v>214</v>
      </c>
      <c r="E1381" s="7"/>
      <c r="F1381" s="7">
        <v>38570</v>
      </c>
      <c r="G1381" s="7">
        <v>6.2950934871659481</v>
      </c>
      <c r="H1381" s="7">
        <f t="shared" si="21"/>
        <v>40998.017557999905</v>
      </c>
    </row>
    <row r="1382" spans="1:8" ht="25" customHeight="1">
      <c r="A1382" s="1"/>
      <c r="B1382" s="1">
        <v>459</v>
      </c>
      <c r="C1382" s="6">
        <v>46082</v>
      </c>
      <c r="D1382" s="1" t="s">
        <v>214</v>
      </c>
      <c r="E1382" s="7"/>
      <c r="F1382" s="7">
        <v>38988</v>
      </c>
      <c r="G1382" s="7">
        <v>6.2950934871659481</v>
      </c>
      <c r="H1382" s="7">
        <f t="shared" si="21"/>
        <v>41442.331048776257</v>
      </c>
    </row>
    <row r="1383" spans="1:8" ht="25" customHeight="1">
      <c r="A1383" s="1"/>
      <c r="B1383" s="1">
        <v>460</v>
      </c>
      <c r="C1383" s="6">
        <v>46023</v>
      </c>
      <c r="D1383" s="1" t="s">
        <v>215</v>
      </c>
      <c r="E1383" s="7">
        <v>38910</v>
      </c>
      <c r="F1383" s="7">
        <v>37806</v>
      </c>
      <c r="G1383" s="7">
        <v>4.846534821575502</v>
      </c>
      <c r="H1383" s="7">
        <f t="shared" si="21"/>
        <v>38910</v>
      </c>
    </row>
    <row r="1384" spans="1:8" ht="25" customHeight="1">
      <c r="A1384" s="1"/>
      <c r="B1384" s="1">
        <v>460</v>
      </c>
      <c r="C1384" s="6">
        <v>46054</v>
      </c>
      <c r="D1384" s="1" t="s">
        <v>214</v>
      </c>
      <c r="E1384" s="7"/>
      <c r="F1384" s="7">
        <v>38570</v>
      </c>
      <c r="G1384" s="7">
        <v>4.846534821575502</v>
      </c>
      <c r="H1384" s="7">
        <f t="shared" si="21"/>
        <v>40439.308480681677</v>
      </c>
    </row>
    <row r="1385" spans="1:8" ht="25" customHeight="1">
      <c r="A1385" s="1"/>
      <c r="B1385" s="1">
        <v>460</v>
      </c>
      <c r="C1385" s="6">
        <v>46082</v>
      </c>
      <c r="D1385" s="1" t="s">
        <v>214</v>
      </c>
      <c r="E1385" s="7"/>
      <c r="F1385" s="7">
        <v>38988</v>
      </c>
      <c r="G1385" s="7">
        <v>4.846534821575502</v>
      </c>
      <c r="H1385" s="7">
        <f t="shared" si="21"/>
        <v>40877.566996235859</v>
      </c>
    </row>
    <row r="1386" spans="1:8" ht="25" customHeight="1">
      <c r="A1386" s="1"/>
      <c r="B1386" s="1">
        <v>461</v>
      </c>
      <c r="C1386" s="6">
        <v>46023</v>
      </c>
      <c r="D1386" s="1" t="s">
        <v>215</v>
      </c>
      <c r="E1386" s="7">
        <v>38949</v>
      </c>
      <c r="F1386" s="7">
        <v>37806</v>
      </c>
      <c r="G1386" s="7">
        <v>3.905539609054931</v>
      </c>
      <c r="H1386" s="7">
        <f t="shared" si="21"/>
        <v>38949</v>
      </c>
    </row>
    <row r="1387" spans="1:8" ht="25" customHeight="1">
      <c r="A1387" s="1"/>
      <c r="B1387" s="1">
        <v>461</v>
      </c>
      <c r="C1387" s="6">
        <v>46054</v>
      </c>
      <c r="D1387" s="1" t="s">
        <v>215</v>
      </c>
      <c r="E1387" s="7">
        <v>39850</v>
      </c>
      <c r="F1387" s="7">
        <v>38823</v>
      </c>
      <c r="G1387" s="7">
        <v>3.905539609054931</v>
      </c>
      <c r="H1387" s="7">
        <f t="shared" si="21"/>
        <v>39850</v>
      </c>
    </row>
    <row r="1388" spans="1:8" ht="25" customHeight="1">
      <c r="A1388" s="1"/>
      <c r="B1388" s="1">
        <v>461</v>
      </c>
      <c r="C1388" s="6">
        <v>46082</v>
      </c>
      <c r="D1388" s="1" t="s">
        <v>214</v>
      </c>
      <c r="E1388" s="7"/>
      <c r="F1388" s="7">
        <v>38988</v>
      </c>
      <c r="G1388" s="7">
        <v>3.905539609054931</v>
      </c>
      <c r="H1388" s="7">
        <f t="shared" si="21"/>
        <v>40510.69178277834</v>
      </c>
    </row>
    <row r="1389" spans="1:8" ht="25" customHeight="1">
      <c r="A1389" s="1"/>
      <c r="B1389" s="1">
        <v>462</v>
      </c>
      <c r="C1389" s="6">
        <v>46023</v>
      </c>
      <c r="D1389" s="1" t="s">
        <v>215</v>
      </c>
      <c r="E1389" s="7">
        <v>38913</v>
      </c>
      <c r="F1389" s="7">
        <v>37806</v>
      </c>
      <c r="G1389" s="7">
        <v>2.2257667190880444</v>
      </c>
      <c r="H1389" s="7">
        <f t="shared" si="21"/>
        <v>38913</v>
      </c>
    </row>
    <row r="1390" spans="1:8" ht="25" customHeight="1">
      <c r="A1390" s="1"/>
      <c r="B1390" s="1">
        <v>462</v>
      </c>
      <c r="C1390" s="6">
        <v>46054</v>
      </c>
      <c r="D1390" s="1" t="s">
        <v>215</v>
      </c>
      <c r="E1390" s="7">
        <v>39686</v>
      </c>
      <c r="F1390" s="7">
        <v>38865</v>
      </c>
      <c r="G1390" s="7">
        <v>2.2257667190880444</v>
      </c>
      <c r="H1390" s="7">
        <f t="shared" si="21"/>
        <v>39686</v>
      </c>
    </row>
    <row r="1391" spans="1:8" ht="25" customHeight="1">
      <c r="A1391" s="1"/>
      <c r="B1391" s="1">
        <v>462</v>
      </c>
      <c r="C1391" s="6">
        <v>46082</v>
      </c>
      <c r="D1391" s="1" t="s">
        <v>215</v>
      </c>
      <c r="E1391" s="7">
        <v>39866</v>
      </c>
      <c r="F1391" s="7">
        <v>39224</v>
      </c>
      <c r="G1391" s="7">
        <v>2.2257667190880444</v>
      </c>
      <c r="H1391" s="7">
        <f t="shared" si="21"/>
        <v>39866</v>
      </c>
    </row>
    <row r="1392" spans="1:8" ht="25" customHeight="1">
      <c r="A1392" s="1"/>
      <c r="B1392" s="1">
        <v>463</v>
      </c>
      <c r="C1392" s="6">
        <v>46023</v>
      </c>
      <c r="D1392" s="1" t="s">
        <v>215</v>
      </c>
      <c r="E1392" s="7">
        <v>38913</v>
      </c>
      <c r="F1392" s="7">
        <v>37806</v>
      </c>
      <c r="G1392" s="7">
        <v>2.2257667190880444</v>
      </c>
      <c r="H1392" s="7">
        <f t="shared" si="21"/>
        <v>38913</v>
      </c>
    </row>
    <row r="1393" spans="1:8" ht="25" customHeight="1">
      <c r="A1393" s="1"/>
      <c r="B1393" s="1">
        <v>463</v>
      </c>
      <c r="C1393" s="6">
        <v>46054</v>
      </c>
      <c r="D1393" s="1" t="s">
        <v>215</v>
      </c>
      <c r="E1393" s="7">
        <v>39686</v>
      </c>
      <c r="F1393" s="7">
        <v>38865</v>
      </c>
      <c r="G1393" s="7">
        <v>2.2257667190880444</v>
      </c>
      <c r="H1393" s="7">
        <f t="shared" si="21"/>
        <v>39686</v>
      </c>
    </row>
    <row r="1394" spans="1:8" ht="25" customHeight="1">
      <c r="A1394" s="1"/>
      <c r="B1394" s="1">
        <v>463</v>
      </c>
      <c r="C1394" s="6">
        <v>46082</v>
      </c>
      <c r="D1394" s="1" t="s">
        <v>215</v>
      </c>
      <c r="E1394" s="7">
        <v>39866</v>
      </c>
      <c r="F1394" s="7">
        <v>39224</v>
      </c>
      <c r="G1394" s="7">
        <v>2.2257667190880444</v>
      </c>
      <c r="H1394" s="7">
        <f t="shared" si="21"/>
        <v>39866</v>
      </c>
    </row>
    <row r="1395" spans="1:8" ht="25" customHeight="1">
      <c r="A1395" s="1"/>
      <c r="B1395" s="1">
        <v>464</v>
      </c>
      <c r="C1395" s="6">
        <v>46113</v>
      </c>
      <c r="D1395" s="1" t="s">
        <v>214</v>
      </c>
      <c r="E1395" s="7"/>
      <c r="F1395" s="7">
        <v>3502.5</v>
      </c>
      <c r="G1395" s="7">
        <v>2.047712184251786</v>
      </c>
      <c r="H1395" s="7">
        <f t="shared" si="21"/>
        <v>3574.2211192534191</v>
      </c>
    </row>
    <row r="1396" spans="1:8" ht="25" customHeight="1">
      <c r="A1396" s="1"/>
      <c r="B1396" s="1">
        <v>464</v>
      </c>
      <c r="C1396" s="6">
        <v>46143</v>
      </c>
      <c r="D1396" s="1" t="s">
        <v>214</v>
      </c>
      <c r="E1396" s="7"/>
      <c r="F1396" s="7">
        <v>3498.3</v>
      </c>
      <c r="G1396" s="7">
        <v>2.047712184251786</v>
      </c>
      <c r="H1396" s="7">
        <f t="shared" si="21"/>
        <v>3569.9351153416806</v>
      </c>
    </row>
    <row r="1397" spans="1:8" ht="25" customHeight="1">
      <c r="A1397" s="1"/>
      <c r="B1397" s="1">
        <v>464</v>
      </c>
      <c r="C1397" s="6">
        <v>46174</v>
      </c>
      <c r="D1397" s="1" t="s">
        <v>214</v>
      </c>
      <c r="E1397" s="7"/>
      <c r="F1397" s="7">
        <v>3522.8</v>
      </c>
      <c r="G1397" s="7">
        <v>2.047712184251786</v>
      </c>
      <c r="H1397" s="7">
        <f t="shared" si="21"/>
        <v>3594.9368048268225</v>
      </c>
    </row>
    <row r="1398" spans="1:8" ht="25" customHeight="1">
      <c r="A1398" s="1"/>
      <c r="B1398" s="1">
        <v>465</v>
      </c>
      <c r="C1398" s="6">
        <v>46113</v>
      </c>
      <c r="D1398" s="1" t="s">
        <v>214</v>
      </c>
      <c r="E1398" s="7"/>
      <c r="F1398" s="7">
        <v>3502.5</v>
      </c>
      <c r="G1398" s="7">
        <v>1.3039748661953712</v>
      </c>
      <c r="H1398" s="7">
        <f t="shared" si="21"/>
        <v>3548.1717196884933</v>
      </c>
    </row>
    <row r="1399" spans="1:8" ht="25" customHeight="1">
      <c r="A1399" s="1"/>
      <c r="B1399" s="1">
        <v>465</v>
      </c>
      <c r="C1399" s="6">
        <v>46143</v>
      </c>
      <c r="D1399" s="1" t="s">
        <v>214</v>
      </c>
      <c r="E1399" s="7"/>
      <c r="F1399" s="7">
        <v>3498.3</v>
      </c>
      <c r="G1399" s="7">
        <v>1.3039748661953712</v>
      </c>
      <c r="H1399" s="7">
        <f t="shared" si="21"/>
        <v>3543.9169527441131</v>
      </c>
    </row>
    <row r="1400" spans="1:8" ht="25" customHeight="1">
      <c r="A1400" s="1"/>
      <c r="B1400" s="1">
        <v>465</v>
      </c>
      <c r="C1400" s="6">
        <v>46174</v>
      </c>
      <c r="D1400" s="1" t="s">
        <v>214</v>
      </c>
      <c r="E1400" s="7"/>
      <c r="F1400" s="7">
        <v>3522.8</v>
      </c>
      <c r="G1400" s="7">
        <v>1.3039748661953712</v>
      </c>
      <c r="H1400" s="7">
        <f t="shared" si="21"/>
        <v>3568.7364265863312</v>
      </c>
    </row>
    <row r="1401" spans="1:8" ht="25" customHeight="1">
      <c r="A1401" s="1"/>
      <c r="B1401" s="1">
        <v>466</v>
      </c>
      <c r="C1401" s="6">
        <v>46113</v>
      </c>
      <c r="D1401" s="1" t="s">
        <v>214</v>
      </c>
      <c r="E1401" s="7"/>
      <c r="F1401" s="7">
        <v>3502.5</v>
      </c>
      <c r="G1401" s="7">
        <v>1.3039748661953712</v>
      </c>
      <c r="H1401" s="7">
        <f t="shared" si="21"/>
        <v>3548.1717196884933</v>
      </c>
    </row>
    <row r="1402" spans="1:8" ht="25" customHeight="1">
      <c r="A1402" s="1"/>
      <c r="B1402" s="1">
        <v>466</v>
      </c>
      <c r="C1402" s="6">
        <v>46143</v>
      </c>
      <c r="D1402" s="1" t="s">
        <v>214</v>
      </c>
      <c r="E1402" s="7"/>
      <c r="F1402" s="7">
        <v>3498.3</v>
      </c>
      <c r="G1402" s="7">
        <v>1.3039748661953712</v>
      </c>
      <c r="H1402" s="7">
        <f t="shared" si="21"/>
        <v>3543.9169527441131</v>
      </c>
    </row>
    <row r="1403" spans="1:8" ht="25" customHeight="1">
      <c r="A1403" s="1"/>
      <c r="B1403" s="1">
        <v>466</v>
      </c>
      <c r="C1403" s="6">
        <v>46174</v>
      </c>
      <c r="D1403" s="1" t="s">
        <v>214</v>
      </c>
      <c r="E1403" s="7"/>
      <c r="F1403" s="7">
        <v>3522.8</v>
      </c>
      <c r="G1403" s="7">
        <v>1.3039748661953712</v>
      </c>
      <c r="H1403" s="7">
        <f t="shared" si="21"/>
        <v>3568.7364265863312</v>
      </c>
    </row>
    <row r="1404" spans="1:8" ht="25" customHeight="1">
      <c r="A1404" s="1"/>
      <c r="B1404" s="1">
        <v>467</v>
      </c>
      <c r="C1404" s="6">
        <v>46113</v>
      </c>
      <c r="D1404" s="1" t="s">
        <v>214</v>
      </c>
      <c r="E1404" s="7"/>
      <c r="F1404" s="7">
        <v>3502.5</v>
      </c>
      <c r="G1404" s="7">
        <v>1.5484464986442514</v>
      </c>
      <c r="H1404" s="7">
        <f t="shared" si="21"/>
        <v>3556.7343386150151</v>
      </c>
    </row>
    <row r="1405" spans="1:8" ht="25" customHeight="1">
      <c r="A1405" s="1"/>
      <c r="B1405" s="1">
        <v>467</v>
      </c>
      <c r="C1405" s="6">
        <v>46143</v>
      </c>
      <c r="D1405" s="1" t="s">
        <v>214</v>
      </c>
      <c r="E1405" s="7"/>
      <c r="F1405" s="7">
        <v>3498.3</v>
      </c>
      <c r="G1405" s="7">
        <v>1.5484464986442514</v>
      </c>
      <c r="H1405" s="7">
        <f t="shared" si="21"/>
        <v>3552.4693038620721</v>
      </c>
    </row>
    <row r="1406" spans="1:8" ht="25" customHeight="1">
      <c r="A1406" s="1"/>
      <c r="B1406" s="1">
        <v>467</v>
      </c>
      <c r="C1406" s="6">
        <v>46174</v>
      </c>
      <c r="D1406" s="1" t="s">
        <v>214</v>
      </c>
      <c r="E1406" s="7"/>
      <c r="F1406" s="7">
        <v>3522.8</v>
      </c>
      <c r="G1406" s="7">
        <v>1.5484464986442514</v>
      </c>
      <c r="H1406" s="7">
        <f t="shared" si="21"/>
        <v>3577.3486732542397</v>
      </c>
    </row>
    <row r="1407" spans="1:8" ht="25" customHeight="1">
      <c r="A1407" s="1"/>
      <c r="B1407" s="1">
        <v>468</v>
      </c>
      <c r="C1407" s="6">
        <v>46113</v>
      </c>
      <c r="D1407" s="1" t="s">
        <v>214</v>
      </c>
      <c r="E1407" s="7"/>
      <c r="F1407" s="7">
        <v>3502.5</v>
      </c>
      <c r="G1407" s="7">
        <v>1.5484464986442514</v>
      </c>
      <c r="H1407" s="7">
        <f t="shared" si="21"/>
        <v>3556.7343386150151</v>
      </c>
    </row>
    <row r="1408" spans="1:8" ht="25" customHeight="1">
      <c r="A1408" s="1"/>
      <c r="B1408" s="1">
        <v>468</v>
      </c>
      <c r="C1408" s="6">
        <v>46143</v>
      </c>
      <c r="D1408" s="1" t="s">
        <v>214</v>
      </c>
      <c r="E1408" s="7"/>
      <c r="F1408" s="7">
        <v>3498.3</v>
      </c>
      <c r="G1408" s="7">
        <v>1.5484464986442514</v>
      </c>
      <c r="H1408" s="7">
        <f t="shared" si="21"/>
        <v>3552.4693038620721</v>
      </c>
    </row>
    <row r="1409" spans="1:8" ht="25" customHeight="1">
      <c r="A1409" s="1"/>
      <c r="B1409" s="1">
        <v>468</v>
      </c>
      <c r="C1409" s="6">
        <v>46174</v>
      </c>
      <c r="D1409" s="1" t="s">
        <v>214</v>
      </c>
      <c r="E1409" s="7"/>
      <c r="F1409" s="7">
        <v>3522.8</v>
      </c>
      <c r="G1409" s="7">
        <v>1.5484464986442514</v>
      </c>
      <c r="H1409" s="7">
        <f t="shared" si="21"/>
        <v>3577.3486732542397</v>
      </c>
    </row>
    <row r="1410" spans="1:8" ht="25" customHeight="1">
      <c r="A1410" s="1"/>
      <c r="B1410" s="1">
        <v>469</v>
      </c>
      <c r="C1410" s="6">
        <v>46113</v>
      </c>
      <c r="D1410" s="1" t="s">
        <v>214</v>
      </c>
      <c r="E1410" s="7"/>
      <c r="F1410" s="7">
        <v>3502.5</v>
      </c>
      <c r="G1410" s="7">
        <v>2.047712184251786</v>
      </c>
      <c r="H1410" s="7">
        <f t="shared" si="21"/>
        <v>3574.2211192534191</v>
      </c>
    </row>
    <row r="1411" spans="1:8" ht="25" customHeight="1">
      <c r="A1411" s="1"/>
      <c r="B1411" s="1">
        <v>469</v>
      </c>
      <c r="C1411" s="6">
        <v>46143</v>
      </c>
      <c r="D1411" s="1" t="s">
        <v>214</v>
      </c>
      <c r="E1411" s="7"/>
      <c r="F1411" s="7">
        <v>3498.3</v>
      </c>
      <c r="G1411" s="7">
        <v>2.047712184251786</v>
      </c>
      <c r="H1411" s="7">
        <f t="shared" si="21"/>
        <v>3569.9351153416806</v>
      </c>
    </row>
    <row r="1412" spans="1:8" ht="25" customHeight="1">
      <c r="A1412" s="1"/>
      <c r="B1412" s="1">
        <v>469</v>
      </c>
      <c r="C1412" s="6">
        <v>46174</v>
      </c>
      <c r="D1412" s="1" t="s">
        <v>214</v>
      </c>
      <c r="E1412" s="7"/>
      <c r="F1412" s="7">
        <v>3522.8</v>
      </c>
      <c r="G1412" s="7">
        <v>2.047712184251786</v>
      </c>
      <c r="H1412" s="7">
        <f t="shared" si="21"/>
        <v>3594.9368048268225</v>
      </c>
    </row>
    <row r="1413" spans="1:8" ht="25" customHeight="1">
      <c r="A1413" s="1"/>
      <c r="B1413" s="1">
        <v>470</v>
      </c>
      <c r="C1413" s="6">
        <v>46113</v>
      </c>
      <c r="D1413" s="1" t="s">
        <v>214</v>
      </c>
      <c r="E1413" s="7"/>
      <c r="F1413" s="7">
        <v>3502.5</v>
      </c>
      <c r="G1413" s="7">
        <v>1.3039748661953712</v>
      </c>
      <c r="H1413" s="7">
        <f t="shared" si="21"/>
        <v>3548.1717196884933</v>
      </c>
    </row>
    <row r="1414" spans="1:8" ht="25" customHeight="1">
      <c r="A1414" s="1"/>
      <c r="B1414" s="1">
        <v>470</v>
      </c>
      <c r="C1414" s="6">
        <v>46143</v>
      </c>
      <c r="D1414" s="1" t="s">
        <v>214</v>
      </c>
      <c r="E1414" s="7"/>
      <c r="F1414" s="7">
        <v>3498.3</v>
      </c>
      <c r="G1414" s="7">
        <v>1.3039748661953712</v>
      </c>
      <c r="H1414" s="7">
        <f t="shared" ref="H1414:H1477" si="22">IF(D1414="Yes",E1414,F1414*(1+G1414/100))</f>
        <v>3543.9169527441131</v>
      </c>
    </row>
    <row r="1415" spans="1:8" ht="25" customHeight="1">
      <c r="A1415" s="1"/>
      <c r="B1415" s="1">
        <v>470</v>
      </c>
      <c r="C1415" s="6">
        <v>46174</v>
      </c>
      <c r="D1415" s="1" t="s">
        <v>214</v>
      </c>
      <c r="E1415" s="7"/>
      <c r="F1415" s="7">
        <v>3522.8</v>
      </c>
      <c r="G1415" s="7">
        <v>1.3039748661953712</v>
      </c>
      <c r="H1415" s="7">
        <f t="shared" si="22"/>
        <v>3568.7364265863312</v>
      </c>
    </row>
    <row r="1416" spans="1:8" ht="25" customHeight="1">
      <c r="A1416" s="1"/>
      <c r="B1416" s="1">
        <v>471</v>
      </c>
      <c r="C1416" s="6">
        <v>46113</v>
      </c>
      <c r="D1416" s="1" t="s">
        <v>214</v>
      </c>
      <c r="E1416" s="7"/>
      <c r="F1416" s="7">
        <v>3502.5</v>
      </c>
      <c r="G1416" s="7">
        <v>1.3039748661953712</v>
      </c>
      <c r="H1416" s="7">
        <f t="shared" si="22"/>
        <v>3548.1717196884933</v>
      </c>
    </row>
    <row r="1417" spans="1:8" ht="25" customHeight="1">
      <c r="A1417" s="1"/>
      <c r="B1417" s="1">
        <v>471</v>
      </c>
      <c r="C1417" s="6">
        <v>46143</v>
      </c>
      <c r="D1417" s="1" t="s">
        <v>214</v>
      </c>
      <c r="E1417" s="7"/>
      <c r="F1417" s="7">
        <v>3498.3</v>
      </c>
      <c r="G1417" s="7">
        <v>1.3039748661953712</v>
      </c>
      <c r="H1417" s="7">
        <f t="shared" si="22"/>
        <v>3543.9169527441131</v>
      </c>
    </row>
    <row r="1418" spans="1:8" ht="25" customHeight="1">
      <c r="A1418" s="1"/>
      <c r="B1418" s="1">
        <v>471</v>
      </c>
      <c r="C1418" s="6">
        <v>46174</v>
      </c>
      <c r="D1418" s="1" t="s">
        <v>214</v>
      </c>
      <c r="E1418" s="7"/>
      <c r="F1418" s="7">
        <v>3522.8</v>
      </c>
      <c r="G1418" s="7">
        <v>1.3039748661953712</v>
      </c>
      <c r="H1418" s="7">
        <f t="shared" si="22"/>
        <v>3568.7364265863312</v>
      </c>
    </row>
    <row r="1419" spans="1:8" ht="25" customHeight="1">
      <c r="A1419" s="1"/>
      <c r="B1419" s="1">
        <v>472</v>
      </c>
      <c r="C1419" s="6">
        <v>46113</v>
      </c>
      <c r="D1419" s="1" t="s">
        <v>214</v>
      </c>
      <c r="E1419" s="7"/>
      <c r="F1419" s="7">
        <v>3502.5</v>
      </c>
      <c r="G1419" s="7">
        <v>1.5484464986442514</v>
      </c>
      <c r="H1419" s="7">
        <f t="shared" si="22"/>
        <v>3556.7343386150151</v>
      </c>
    </row>
    <row r="1420" spans="1:8" ht="25" customHeight="1">
      <c r="A1420" s="1"/>
      <c r="B1420" s="1">
        <v>472</v>
      </c>
      <c r="C1420" s="6">
        <v>46143</v>
      </c>
      <c r="D1420" s="1" t="s">
        <v>214</v>
      </c>
      <c r="E1420" s="7"/>
      <c r="F1420" s="7">
        <v>3498.3</v>
      </c>
      <c r="G1420" s="7">
        <v>1.5484464986442514</v>
      </c>
      <c r="H1420" s="7">
        <f t="shared" si="22"/>
        <v>3552.4693038620721</v>
      </c>
    </row>
    <row r="1421" spans="1:8" ht="25" customHeight="1">
      <c r="A1421" s="1"/>
      <c r="B1421" s="1">
        <v>472</v>
      </c>
      <c r="C1421" s="6">
        <v>46174</v>
      </c>
      <c r="D1421" s="1" t="s">
        <v>214</v>
      </c>
      <c r="E1421" s="7"/>
      <c r="F1421" s="7">
        <v>3522.8</v>
      </c>
      <c r="G1421" s="7">
        <v>1.5484464986442514</v>
      </c>
      <c r="H1421" s="7">
        <f t="shared" si="22"/>
        <v>3577.3486732542397</v>
      </c>
    </row>
    <row r="1422" spans="1:8" ht="25" customHeight="1">
      <c r="A1422" s="1"/>
      <c r="B1422" s="1">
        <v>473</v>
      </c>
      <c r="C1422" s="6">
        <v>46113</v>
      </c>
      <c r="D1422" s="1" t="s">
        <v>214</v>
      </c>
      <c r="E1422" s="7"/>
      <c r="F1422" s="7">
        <v>3502.5</v>
      </c>
      <c r="G1422" s="7">
        <v>1.5484464986442514</v>
      </c>
      <c r="H1422" s="7">
        <f t="shared" si="22"/>
        <v>3556.7343386150151</v>
      </c>
    </row>
    <row r="1423" spans="1:8" ht="25" customHeight="1">
      <c r="A1423" s="1"/>
      <c r="B1423" s="1">
        <v>473</v>
      </c>
      <c r="C1423" s="6">
        <v>46143</v>
      </c>
      <c r="D1423" s="1" t="s">
        <v>214</v>
      </c>
      <c r="E1423" s="7"/>
      <c r="F1423" s="7">
        <v>3498.3</v>
      </c>
      <c r="G1423" s="7">
        <v>1.5484464986442514</v>
      </c>
      <c r="H1423" s="7">
        <f t="shared" si="22"/>
        <v>3552.4693038620721</v>
      </c>
    </row>
    <row r="1424" spans="1:8" ht="25" customHeight="1">
      <c r="A1424" s="1"/>
      <c r="B1424" s="1">
        <v>473</v>
      </c>
      <c r="C1424" s="6">
        <v>46174</v>
      </c>
      <c r="D1424" s="1" t="s">
        <v>214</v>
      </c>
      <c r="E1424" s="7"/>
      <c r="F1424" s="7">
        <v>3522.8</v>
      </c>
      <c r="G1424" s="7">
        <v>1.5484464986442514</v>
      </c>
      <c r="H1424" s="7">
        <f t="shared" si="22"/>
        <v>3577.3486732542397</v>
      </c>
    </row>
    <row r="1425" spans="1:8" ht="25" customHeight="1">
      <c r="A1425" s="1"/>
      <c r="B1425" s="1">
        <v>474</v>
      </c>
      <c r="C1425" s="6">
        <v>46113</v>
      </c>
      <c r="D1425" s="1" t="s">
        <v>214</v>
      </c>
      <c r="E1425" s="7"/>
      <c r="F1425" s="7">
        <v>3502.5</v>
      </c>
      <c r="G1425" s="7">
        <v>2.047712184251786</v>
      </c>
      <c r="H1425" s="7">
        <f t="shared" si="22"/>
        <v>3574.2211192534191</v>
      </c>
    </row>
    <row r="1426" spans="1:8" ht="25" customHeight="1">
      <c r="A1426" s="1"/>
      <c r="B1426" s="1">
        <v>474</v>
      </c>
      <c r="C1426" s="6">
        <v>46143</v>
      </c>
      <c r="D1426" s="1" t="s">
        <v>214</v>
      </c>
      <c r="E1426" s="7"/>
      <c r="F1426" s="7">
        <v>3498.3</v>
      </c>
      <c r="G1426" s="7">
        <v>2.047712184251786</v>
      </c>
      <c r="H1426" s="7">
        <f t="shared" si="22"/>
        <v>3569.9351153416806</v>
      </c>
    </row>
    <row r="1427" spans="1:8" ht="25" customHeight="1">
      <c r="A1427" s="1"/>
      <c r="B1427" s="1">
        <v>474</v>
      </c>
      <c r="C1427" s="6">
        <v>46174</v>
      </c>
      <c r="D1427" s="1" t="s">
        <v>214</v>
      </c>
      <c r="E1427" s="7"/>
      <c r="F1427" s="7">
        <v>3522.8</v>
      </c>
      <c r="G1427" s="7">
        <v>2.047712184251786</v>
      </c>
      <c r="H1427" s="7">
        <f t="shared" si="22"/>
        <v>3594.9368048268225</v>
      </c>
    </row>
    <row r="1428" spans="1:8" ht="25" customHeight="1">
      <c r="A1428" s="1"/>
      <c r="B1428" s="1">
        <v>475</v>
      </c>
      <c r="C1428" s="6">
        <v>46113</v>
      </c>
      <c r="D1428" s="1" t="s">
        <v>214</v>
      </c>
      <c r="E1428" s="7"/>
      <c r="F1428" s="7">
        <v>3502.5</v>
      </c>
      <c r="G1428" s="7">
        <v>1.3039748661953712</v>
      </c>
      <c r="H1428" s="7">
        <f t="shared" si="22"/>
        <v>3548.1717196884933</v>
      </c>
    </row>
    <row r="1429" spans="1:8" ht="25" customHeight="1">
      <c r="A1429" s="1"/>
      <c r="B1429" s="1">
        <v>475</v>
      </c>
      <c r="C1429" s="6">
        <v>46143</v>
      </c>
      <c r="D1429" s="1" t="s">
        <v>214</v>
      </c>
      <c r="E1429" s="7"/>
      <c r="F1429" s="7">
        <v>3498.3</v>
      </c>
      <c r="G1429" s="7">
        <v>1.3039748661953712</v>
      </c>
      <c r="H1429" s="7">
        <f t="shared" si="22"/>
        <v>3543.9169527441131</v>
      </c>
    </row>
    <row r="1430" spans="1:8" ht="25" customHeight="1">
      <c r="A1430" s="1"/>
      <c r="B1430" s="1">
        <v>475</v>
      </c>
      <c r="C1430" s="6">
        <v>46174</v>
      </c>
      <c r="D1430" s="1" t="s">
        <v>214</v>
      </c>
      <c r="E1430" s="7"/>
      <c r="F1430" s="7">
        <v>3522.8</v>
      </c>
      <c r="G1430" s="7">
        <v>1.3039748661953712</v>
      </c>
      <c r="H1430" s="7">
        <f t="shared" si="22"/>
        <v>3568.7364265863312</v>
      </c>
    </row>
    <row r="1431" spans="1:8" ht="25" customHeight="1">
      <c r="A1431" s="1"/>
      <c r="B1431" s="1">
        <v>476</v>
      </c>
      <c r="C1431" s="6">
        <v>46113</v>
      </c>
      <c r="D1431" s="1" t="s">
        <v>214</v>
      </c>
      <c r="E1431" s="7"/>
      <c r="F1431" s="7">
        <v>3502.5</v>
      </c>
      <c r="G1431" s="7">
        <v>1.3039748661953712</v>
      </c>
      <c r="H1431" s="7">
        <f t="shared" si="22"/>
        <v>3548.1717196884933</v>
      </c>
    </row>
    <row r="1432" spans="1:8" ht="25" customHeight="1">
      <c r="A1432" s="1"/>
      <c r="B1432" s="1">
        <v>476</v>
      </c>
      <c r="C1432" s="6">
        <v>46143</v>
      </c>
      <c r="D1432" s="1" t="s">
        <v>214</v>
      </c>
      <c r="E1432" s="7"/>
      <c r="F1432" s="7">
        <v>3498.3</v>
      </c>
      <c r="G1432" s="7">
        <v>1.3039748661953712</v>
      </c>
      <c r="H1432" s="7">
        <f t="shared" si="22"/>
        <v>3543.9169527441131</v>
      </c>
    </row>
    <row r="1433" spans="1:8" ht="25" customHeight="1">
      <c r="A1433" s="1"/>
      <c r="B1433" s="1">
        <v>476</v>
      </c>
      <c r="C1433" s="6">
        <v>46174</v>
      </c>
      <c r="D1433" s="1" t="s">
        <v>214</v>
      </c>
      <c r="E1433" s="7"/>
      <c r="F1433" s="7">
        <v>3522.8</v>
      </c>
      <c r="G1433" s="7">
        <v>1.3039748661953712</v>
      </c>
      <c r="H1433" s="7">
        <f t="shared" si="22"/>
        <v>3568.7364265863312</v>
      </c>
    </row>
    <row r="1434" spans="1:8" ht="25" customHeight="1">
      <c r="A1434" s="1"/>
      <c r="B1434" s="1">
        <v>477</v>
      </c>
      <c r="C1434" s="6">
        <v>46113</v>
      </c>
      <c r="D1434" s="1" t="s">
        <v>214</v>
      </c>
      <c r="E1434" s="7"/>
      <c r="F1434" s="7">
        <v>3502.5</v>
      </c>
      <c r="G1434" s="7">
        <v>1.5484464986442514</v>
      </c>
      <c r="H1434" s="7">
        <f t="shared" si="22"/>
        <v>3556.7343386150151</v>
      </c>
    </row>
    <row r="1435" spans="1:8" ht="25" customHeight="1">
      <c r="A1435" s="1"/>
      <c r="B1435" s="1">
        <v>477</v>
      </c>
      <c r="C1435" s="6">
        <v>46143</v>
      </c>
      <c r="D1435" s="1" t="s">
        <v>214</v>
      </c>
      <c r="E1435" s="7"/>
      <c r="F1435" s="7">
        <v>3498.3</v>
      </c>
      <c r="G1435" s="7">
        <v>1.5484464986442514</v>
      </c>
      <c r="H1435" s="7">
        <f t="shared" si="22"/>
        <v>3552.4693038620721</v>
      </c>
    </row>
    <row r="1436" spans="1:8" ht="25" customHeight="1">
      <c r="A1436" s="1"/>
      <c r="B1436" s="1">
        <v>477</v>
      </c>
      <c r="C1436" s="6">
        <v>46174</v>
      </c>
      <c r="D1436" s="1" t="s">
        <v>214</v>
      </c>
      <c r="E1436" s="7"/>
      <c r="F1436" s="7">
        <v>3522.8</v>
      </c>
      <c r="G1436" s="7">
        <v>1.5484464986442514</v>
      </c>
      <c r="H1436" s="7">
        <f t="shared" si="22"/>
        <v>3577.3486732542397</v>
      </c>
    </row>
    <row r="1437" spans="1:8" ht="25" customHeight="1">
      <c r="A1437" s="1"/>
      <c r="B1437" s="1">
        <v>478</v>
      </c>
      <c r="C1437" s="6">
        <v>46113</v>
      </c>
      <c r="D1437" s="1" t="s">
        <v>214</v>
      </c>
      <c r="E1437" s="7"/>
      <c r="F1437" s="7">
        <v>3502.5</v>
      </c>
      <c r="G1437" s="7">
        <v>1.5484464986442514</v>
      </c>
      <c r="H1437" s="7">
        <f t="shared" si="22"/>
        <v>3556.7343386150151</v>
      </c>
    </row>
    <row r="1438" spans="1:8" ht="25" customHeight="1">
      <c r="A1438" s="1"/>
      <c r="B1438" s="1">
        <v>478</v>
      </c>
      <c r="C1438" s="6">
        <v>46143</v>
      </c>
      <c r="D1438" s="1" t="s">
        <v>214</v>
      </c>
      <c r="E1438" s="7"/>
      <c r="F1438" s="7">
        <v>3498.3</v>
      </c>
      <c r="G1438" s="7">
        <v>1.5484464986442514</v>
      </c>
      <c r="H1438" s="7">
        <f t="shared" si="22"/>
        <v>3552.4693038620721</v>
      </c>
    </row>
    <row r="1439" spans="1:8" ht="25" customHeight="1">
      <c r="A1439" s="1"/>
      <c r="B1439" s="1">
        <v>478</v>
      </c>
      <c r="C1439" s="6">
        <v>46174</v>
      </c>
      <c r="D1439" s="1" t="s">
        <v>214</v>
      </c>
      <c r="E1439" s="7"/>
      <c r="F1439" s="7">
        <v>3522.8</v>
      </c>
      <c r="G1439" s="7">
        <v>1.5484464986442514</v>
      </c>
      <c r="H1439" s="7">
        <f t="shared" si="22"/>
        <v>3577.3486732542397</v>
      </c>
    </row>
    <row r="1440" spans="1:8" ht="25" customHeight="1">
      <c r="A1440" s="1"/>
      <c r="B1440" s="1">
        <v>479</v>
      </c>
      <c r="C1440" s="6">
        <v>46113</v>
      </c>
      <c r="D1440" s="1" t="s">
        <v>214</v>
      </c>
      <c r="E1440" s="7"/>
      <c r="F1440" s="7">
        <v>3502.5</v>
      </c>
      <c r="G1440" s="7">
        <v>2.047712184251786</v>
      </c>
      <c r="H1440" s="7">
        <f t="shared" si="22"/>
        <v>3574.2211192534191</v>
      </c>
    </row>
    <row r="1441" spans="1:8" ht="25" customHeight="1">
      <c r="A1441" s="1"/>
      <c r="B1441" s="1">
        <v>479</v>
      </c>
      <c r="C1441" s="6">
        <v>46143</v>
      </c>
      <c r="D1441" s="1" t="s">
        <v>214</v>
      </c>
      <c r="E1441" s="7"/>
      <c r="F1441" s="7">
        <v>3498.3</v>
      </c>
      <c r="G1441" s="7">
        <v>2.047712184251786</v>
      </c>
      <c r="H1441" s="7">
        <f t="shared" si="22"/>
        <v>3569.9351153416806</v>
      </c>
    </row>
    <row r="1442" spans="1:8" ht="25" customHeight="1">
      <c r="A1442" s="1"/>
      <c r="B1442" s="1">
        <v>479</v>
      </c>
      <c r="C1442" s="6">
        <v>46174</v>
      </c>
      <c r="D1442" s="1" t="s">
        <v>214</v>
      </c>
      <c r="E1442" s="7"/>
      <c r="F1442" s="7">
        <v>3522.8</v>
      </c>
      <c r="G1442" s="7">
        <v>2.047712184251786</v>
      </c>
      <c r="H1442" s="7">
        <f t="shared" si="22"/>
        <v>3594.9368048268225</v>
      </c>
    </row>
    <row r="1443" spans="1:8" ht="25" customHeight="1">
      <c r="A1443" s="1"/>
      <c r="B1443" s="1">
        <v>480</v>
      </c>
      <c r="C1443" s="6">
        <v>46113</v>
      </c>
      <c r="D1443" s="1" t="s">
        <v>214</v>
      </c>
      <c r="E1443" s="7"/>
      <c r="F1443" s="7">
        <v>3502.5</v>
      </c>
      <c r="G1443" s="7">
        <v>1.3039748661953712</v>
      </c>
      <c r="H1443" s="7">
        <f t="shared" si="22"/>
        <v>3548.1717196884933</v>
      </c>
    </row>
    <row r="1444" spans="1:8" ht="25" customHeight="1">
      <c r="A1444" s="1"/>
      <c r="B1444" s="1">
        <v>480</v>
      </c>
      <c r="C1444" s="6">
        <v>46143</v>
      </c>
      <c r="D1444" s="1" t="s">
        <v>214</v>
      </c>
      <c r="E1444" s="7"/>
      <c r="F1444" s="7">
        <v>3498.3</v>
      </c>
      <c r="G1444" s="7">
        <v>1.3039748661953712</v>
      </c>
      <c r="H1444" s="7">
        <f t="shared" si="22"/>
        <v>3543.9169527441131</v>
      </c>
    </row>
    <row r="1445" spans="1:8" ht="25" customHeight="1">
      <c r="A1445" s="1"/>
      <c r="B1445" s="1">
        <v>480</v>
      </c>
      <c r="C1445" s="6">
        <v>46174</v>
      </c>
      <c r="D1445" s="1" t="s">
        <v>214</v>
      </c>
      <c r="E1445" s="7"/>
      <c r="F1445" s="7">
        <v>3522.8</v>
      </c>
      <c r="G1445" s="7">
        <v>1.3039748661953712</v>
      </c>
      <c r="H1445" s="7">
        <f t="shared" si="22"/>
        <v>3568.7364265863312</v>
      </c>
    </row>
    <row r="1446" spans="1:8" ht="25" customHeight="1">
      <c r="A1446" s="1"/>
      <c r="B1446" s="1">
        <v>481</v>
      </c>
      <c r="C1446" s="6">
        <v>46113</v>
      </c>
      <c r="D1446" s="1" t="s">
        <v>214</v>
      </c>
      <c r="E1446" s="7"/>
      <c r="F1446" s="7">
        <v>3502.5</v>
      </c>
      <c r="G1446" s="7">
        <v>1.3039748661953712</v>
      </c>
      <c r="H1446" s="7">
        <f t="shared" si="22"/>
        <v>3548.1717196884933</v>
      </c>
    </row>
    <row r="1447" spans="1:8" ht="25" customHeight="1">
      <c r="A1447" s="1"/>
      <c r="B1447" s="1">
        <v>481</v>
      </c>
      <c r="C1447" s="6">
        <v>46143</v>
      </c>
      <c r="D1447" s="1" t="s">
        <v>214</v>
      </c>
      <c r="E1447" s="7"/>
      <c r="F1447" s="7">
        <v>3498.3</v>
      </c>
      <c r="G1447" s="7">
        <v>1.3039748661953712</v>
      </c>
      <c r="H1447" s="7">
        <f t="shared" si="22"/>
        <v>3543.9169527441131</v>
      </c>
    </row>
    <row r="1448" spans="1:8" ht="25" customHeight="1">
      <c r="A1448" s="1"/>
      <c r="B1448" s="1">
        <v>481</v>
      </c>
      <c r="C1448" s="6">
        <v>46174</v>
      </c>
      <c r="D1448" s="1" t="s">
        <v>214</v>
      </c>
      <c r="E1448" s="7"/>
      <c r="F1448" s="7">
        <v>3522.8</v>
      </c>
      <c r="G1448" s="7">
        <v>1.3039748661953712</v>
      </c>
      <c r="H1448" s="7">
        <f t="shared" si="22"/>
        <v>3568.7364265863312</v>
      </c>
    </row>
    <row r="1449" spans="1:8" ht="25" customHeight="1">
      <c r="A1449" s="1"/>
      <c r="B1449" s="1">
        <v>482</v>
      </c>
      <c r="C1449" s="6">
        <v>46113</v>
      </c>
      <c r="D1449" s="1" t="s">
        <v>214</v>
      </c>
      <c r="E1449" s="7"/>
      <c r="F1449" s="7">
        <v>3502.5</v>
      </c>
      <c r="G1449" s="7">
        <v>1.5484464986442514</v>
      </c>
      <c r="H1449" s="7">
        <f t="shared" si="22"/>
        <v>3556.7343386150151</v>
      </c>
    </row>
    <row r="1450" spans="1:8" ht="25" customHeight="1">
      <c r="A1450" s="1"/>
      <c r="B1450" s="1">
        <v>482</v>
      </c>
      <c r="C1450" s="6">
        <v>46143</v>
      </c>
      <c r="D1450" s="1" t="s">
        <v>214</v>
      </c>
      <c r="E1450" s="7"/>
      <c r="F1450" s="7">
        <v>3498.3</v>
      </c>
      <c r="G1450" s="7">
        <v>1.5484464986442514</v>
      </c>
      <c r="H1450" s="7">
        <f t="shared" si="22"/>
        <v>3552.4693038620721</v>
      </c>
    </row>
    <row r="1451" spans="1:8" ht="25" customHeight="1">
      <c r="A1451" s="1"/>
      <c r="B1451" s="1">
        <v>482</v>
      </c>
      <c r="C1451" s="6">
        <v>46174</v>
      </c>
      <c r="D1451" s="1" t="s">
        <v>214</v>
      </c>
      <c r="E1451" s="7"/>
      <c r="F1451" s="7">
        <v>3522.8</v>
      </c>
      <c r="G1451" s="7">
        <v>1.5484464986442514</v>
      </c>
      <c r="H1451" s="7">
        <f t="shared" si="22"/>
        <v>3577.3486732542397</v>
      </c>
    </row>
    <row r="1452" spans="1:8" ht="25" customHeight="1">
      <c r="A1452" s="1"/>
      <c r="B1452" s="1">
        <v>483</v>
      </c>
      <c r="C1452" s="6">
        <v>46113</v>
      </c>
      <c r="D1452" s="1" t="s">
        <v>214</v>
      </c>
      <c r="E1452" s="7"/>
      <c r="F1452" s="7">
        <v>3502.5</v>
      </c>
      <c r="G1452" s="7">
        <v>1.5484464986442514</v>
      </c>
      <c r="H1452" s="7">
        <f t="shared" si="22"/>
        <v>3556.7343386150151</v>
      </c>
    </row>
    <row r="1453" spans="1:8" ht="25" customHeight="1">
      <c r="A1453" s="1"/>
      <c r="B1453" s="1">
        <v>483</v>
      </c>
      <c r="C1453" s="6">
        <v>46143</v>
      </c>
      <c r="D1453" s="1" t="s">
        <v>214</v>
      </c>
      <c r="E1453" s="7"/>
      <c r="F1453" s="7">
        <v>3498.3</v>
      </c>
      <c r="G1453" s="7">
        <v>1.5484464986442514</v>
      </c>
      <c r="H1453" s="7">
        <f t="shared" si="22"/>
        <v>3552.4693038620721</v>
      </c>
    </row>
    <row r="1454" spans="1:8" ht="25" customHeight="1">
      <c r="A1454" s="1"/>
      <c r="B1454" s="1">
        <v>483</v>
      </c>
      <c r="C1454" s="6">
        <v>46174</v>
      </c>
      <c r="D1454" s="1" t="s">
        <v>214</v>
      </c>
      <c r="E1454" s="7"/>
      <c r="F1454" s="7">
        <v>3522.8</v>
      </c>
      <c r="G1454" s="7">
        <v>1.5484464986442514</v>
      </c>
      <c r="H1454" s="7">
        <f t="shared" si="22"/>
        <v>3577.3486732542397</v>
      </c>
    </row>
    <row r="1455" spans="1:8" ht="25" customHeight="1">
      <c r="A1455" s="1"/>
      <c r="B1455" s="1">
        <v>484</v>
      </c>
      <c r="C1455" s="6">
        <v>46113</v>
      </c>
      <c r="D1455" s="1" t="s">
        <v>214</v>
      </c>
      <c r="E1455" s="7"/>
      <c r="F1455" s="7">
        <v>3502.5</v>
      </c>
      <c r="G1455" s="7">
        <v>2.047712184251786</v>
      </c>
      <c r="H1455" s="7">
        <f t="shared" si="22"/>
        <v>3574.2211192534191</v>
      </c>
    </row>
    <row r="1456" spans="1:8" ht="25" customHeight="1">
      <c r="A1456" s="1"/>
      <c r="B1456" s="1">
        <v>484</v>
      </c>
      <c r="C1456" s="6">
        <v>46143</v>
      </c>
      <c r="D1456" s="1" t="s">
        <v>214</v>
      </c>
      <c r="E1456" s="7"/>
      <c r="F1456" s="7">
        <v>3498.3</v>
      </c>
      <c r="G1456" s="7">
        <v>2.047712184251786</v>
      </c>
      <c r="H1456" s="7">
        <f t="shared" si="22"/>
        <v>3569.9351153416806</v>
      </c>
    </row>
    <row r="1457" spans="1:8" ht="25" customHeight="1">
      <c r="A1457" s="1"/>
      <c r="B1457" s="1">
        <v>484</v>
      </c>
      <c r="C1457" s="6">
        <v>46174</v>
      </c>
      <c r="D1457" s="1" t="s">
        <v>214</v>
      </c>
      <c r="E1457" s="7"/>
      <c r="F1457" s="7">
        <v>3522.8</v>
      </c>
      <c r="G1457" s="7">
        <v>2.047712184251786</v>
      </c>
      <c r="H1457" s="7">
        <f t="shared" si="22"/>
        <v>3594.9368048268225</v>
      </c>
    </row>
    <row r="1458" spans="1:8" ht="25" customHeight="1">
      <c r="A1458" s="1"/>
      <c r="B1458" s="1">
        <v>485</v>
      </c>
      <c r="C1458" s="6">
        <v>46113</v>
      </c>
      <c r="D1458" s="1" t="s">
        <v>214</v>
      </c>
      <c r="E1458" s="7"/>
      <c r="F1458" s="7">
        <v>3502.5</v>
      </c>
      <c r="G1458" s="7">
        <v>1.3039748661953712</v>
      </c>
      <c r="H1458" s="7">
        <f t="shared" si="22"/>
        <v>3548.1717196884933</v>
      </c>
    </row>
    <row r="1459" spans="1:8" ht="25" customHeight="1">
      <c r="A1459" s="1"/>
      <c r="B1459" s="1">
        <v>485</v>
      </c>
      <c r="C1459" s="6">
        <v>46143</v>
      </c>
      <c r="D1459" s="1" t="s">
        <v>214</v>
      </c>
      <c r="E1459" s="7"/>
      <c r="F1459" s="7">
        <v>3498.3</v>
      </c>
      <c r="G1459" s="7">
        <v>1.3039748661953712</v>
      </c>
      <c r="H1459" s="7">
        <f t="shared" si="22"/>
        <v>3543.9169527441131</v>
      </c>
    </row>
    <row r="1460" spans="1:8" ht="25" customHeight="1">
      <c r="A1460" s="1"/>
      <c r="B1460" s="1">
        <v>485</v>
      </c>
      <c r="C1460" s="6">
        <v>46174</v>
      </c>
      <c r="D1460" s="1" t="s">
        <v>214</v>
      </c>
      <c r="E1460" s="7"/>
      <c r="F1460" s="7">
        <v>3522.8</v>
      </c>
      <c r="G1460" s="7">
        <v>1.3039748661953712</v>
      </c>
      <c r="H1460" s="7">
        <f t="shared" si="22"/>
        <v>3568.7364265863312</v>
      </c>
    </row>
    <row r="1461" spans="1:8" ht="25" customHeight="1">
      <c r="A1461" s="1"/>
      <c r="B1461" s="1">
        <v>486</v>
      </c>
      <c r="C1461" s="6">
        <v>46113</v>
      </c>
      <c r="D1461" s="1" t="s">
        <v>214</v>
      </c>
      <c r="E1461" s="7"/>
      <c r="F1461" s="7">
        <v>3502.5</v>
      </c>
      <c r="G1461" s="7">
        <v>1.3039748661953712</v>
      </c>
      <c r="H1461" s="7">
        <f t="shared" si="22"/>
        <v>3548.1717196884933</v>
      </c>
    </row>
    <row r="1462" spans="1:8" ht="25" customHeight="1">
      <c r="A1462" s="1"/>
      <c r="B1462" s="1">
        <v>486</v>
      </c>
      <c r="C1462" s="6">
        <v>46143</v>
      </c>
      <c r="D1462" s="1" t="s">
        <v>214</v>
      </c>
      <c r="E1462" s="7"/>
      <c r="F1462" s="7">
        <v>3498.3</v>
      </c>
      <c r="G1462" s="7">
        <v>1.3039748661953712</v>
      </c>
      <c r="H1462" s="7">
        <f t="shared" si="22"/>
        <v>3543.9169527441131</v>
      </c>
    </row>
    <row r="1463" spans="1:8" ht="25" customHeight="1">
      <c r="A1463" s="1"/>
      <c r="B1463" s="1">
        <v>486</v>
      </c>
      <c r="C1463" s="6">
        <v>46174</v>
      </c>
      <c r="D1463" s="1" t="s">
        <v>214</v>
      </c>
      <c r="E1463" s="7"/>
      <c r="F1463" s="7">
        <v>3522.8</v>
      </c>
      <c r="G1463" s="7">
        <v>1.3039748661953712</v>
      </c>
      <c r="H1463" s="7">
        <f t="shared" si="22"/>
        <v>3568.7364265863312</v>
      </c>
    </row>
    <row r="1464" spans="1:8" ht="25" customHeight="1">
      <c r="A1464" s="1"/>
      <c r="B1464" s="1">
        <v>487</v>
      </c>
      <c r="C1464" s="6">
        <v>46113</v>
      </c>
      <c r="D1464" s="1" t="s">
        <v>214</v>
      </c>
      <c r="E1464" s="7"/>
      <c r="F1464" s="7">
        <v>3502.5</v>
      </c>
      <c r="G1464" s="7">
        <v>1.5484464986442514</v>
      </c>
      <c r="H1464" s="7">
        <f t="shared" si="22"/>
        <v>3556.7343386150151</v>
      </c>
    </row>
    <row r="1465" spans="1:8" ht="25" customHeight="1">
      <c r="A1465" s="1"/>
      <c r="B1465" s="1">
        <v>487</v>
      </c>
      <c r="C1465" s="6">
        <v>46143</v>
      </c>
      <c r="D1465" s="1" t="s">
        <v>214</v>
      </c>
      <c r="E1465" s="7"/>
      <c r="F1465" s="7">
        <v>3498.3</v>
      </c>
      <c r="G1465" s="7">
        <v>1.5484464986442514</v>
      </c>
      <c r="H1465" s="7">
        <f t="shared" si="22"/>
        <v>3552.4693038620721</v>
      </c>
    </row>
    <row r="1466" spans="1:8" ht="25" customHeight="1">
      <c r="A1466" s="1"/>
      <c r="B1466" s="1">
        <v>487</v>
      </c>
      <c r="C1466" s="6">
        <v>46174</v>
      </c>
      <c r="D1466" s="1" t="s">
        <v>214</v>
      </c>
      <c r="E1466" s="7"/>
      <c r="F1466" s="7">
        <v>3522.8</v>
      </c>
      <c r="G1466" s="7">
        <v>1.5484464986442514</v>
      </c>
      <c r="H1466" s="7">
        <f t="shared" si="22"/>
        <v>3577.3486732542397</v>
      </c>
    </row>
    <row r="1467" spans="1:8" ht="25" customHeight="1">
      <c r="A1467" s="1"/>
      <c r="B1467" s="1">
        <v>488</v>
      </c>
      <c r="C1467" s="6">
        <v>46113</v>
      </c>
      <c r="D1467" s="1" t="s">
        <v>214</v>
      </c>
      <c r="E1467" s="7"/>
      <c r="F1467" s="7">
        <v>3502.5</v>
      </c>
      <c r="G1467" s="7">
        <v>1.5484464986442514</v>
      </c>
      <c r="H1467" s="7">
        <f t="shared" si="22"/>
        <v>3556.7343386150151</v>
      </c>
    </row>
    <row r="1468" spans="1:8" ht="25" customHeight="1">
      <c r="A1468" s="1"/>
      <c r="B1468" s="1">
        <v>488</v>
      </c>
      <c r="C1468" s="6">
        <v>46143</v>
      </c>
      <c r="D1468" s="1" t="s">
        <v>214</v>
      </c>
      <c r="E1468" s="7"/>
      <c r="F1468" s="7">
        <v>3498.3</v>
      </c>
      <c r="G1468" s="7">
        <v>1.5484464986442514</v>
      </c>
      <c r="H1468" s="7">
        <f t="shared" si="22"/>
        <v>3552.4693038620721</v>
      </c>
    </row>
    <row r="1469" spans="1:8" ht="25" customHeight="1">
      <c r="A1469" s="1"/>
      <c r="B1469" s="1">
        <v>488</v>
      </c>
      <c r="C1469" s="6">
        <v>46174</v>
      </c>
      <c r="D1469" s="1" t="s">
        <v>214</v>
      </c>
      <c r="E1469" s="7"/>
      <c r="F1469" s="7">
        <v>3522.8</v>
      </c>
      <c r="G1469" s="7">
        <v>1.5484464986442514</v>
      </c>
      <c r="H1469" s="7">
        <f t="shared" si="22"/>
        <v>3577.3486732542397</v>
      </c>
    </row>
    <row r="1470" spans="1:8" ht="25" customHeight="1">
      <c r="A1470" s="1"/>
      <c r="B1470" s="1">
        <v>489</v>
      </c>
      <c r="C1470" s="6">
        <v>46113</v>
      </c>
      <c r="D1470" s="1" t="s">
        <v>214</v>
      </c>
      <c r="E1470" s="7"/>
      <c r="F1470" s="7">
        <v>180.00399999999999</v>
      </c>
      <c r="G1470" s="7">
        <v>1.7130139660966808</v>
      </c>
      <c r="H1470" s="7">
        <f t="shared" si="22"/>
        <v>183.08749365953267</v>
      </c>
    </row>
    <row r="1471" spans="1:8" ht="25" customHeight="1">
      <c r="A1471" s="1"/>
      <c r="B1471" s="1">
        <v>489</v>
      </c>
      <c r="C1471" s="6">
        <v>46143</v>
      </c>
      <c r="D1471" s="1" t="s">
        <v>214</v>
      </c>
      <c r="E1471" s="7"/>
      <c r="F1471" s="7">
        <v>179.673</v>
      </c>
      <c r="G1471" s="7">
        <v>1.7130139660966808</v>
      </c>
      <c r="H1471" s="7">
        <f t="shared" si="22"/>
        <v>182.75082358330491</v>
      </c>
    </row>
    <row r="1472" spans="1:8" ht="25" customHeight="1">
      <c r="A1472" s="1"/>
      <c r="B1472" s="1">
        <v>489</v>
      </c>
      <c r="C1472" s="6">
        <v>46174</v>
      </c>
      <c r="D1472" s="1" t="s">
        <v>214</v>
      </c>
      <c r="E1472" s="7"/>
      <c r="F1472" s="7">
        <v>179.83</v>
      </c>
      <c r="G1472" s="7">
        <v>1.7130139660966808</v>
      </c>
      <c r="H1472" s="7">
        <f t="shared" si="22"/>
        <v>182.91051301523169</v>
      </c>
    </row>
    <row r="1473" spans="1:8" ht="25" customHeight="1">
      <c r="A1473" s="1"/>
      <c r="B1473" s="1">
        <v>490</v>
      </c>
      <c r="C1473" s="6">
        <v>46113</v>
      </c>
      <c r="D1473" s="1" t="s">
        <v>214</v>
      </c>
      <c r="E1473" s="7"/>
      <c r="F1473" s="7">
        <v>180.00399999999999</v>
      </c>
      <c r="G1473" s="7">
        <v>1.9489516102333182</v>
      </c>
      <c r="H1473" s="7">
        <f t="shared" si="22"/>
        <v>183.51219085648438</v>
      </c>
    </row>
    <row r="1474" spans="1:8" ht="25" customHeight="1">
      <c r="A1474" s="1"/>
      <c r="B1474" s="1">
        <v>490</v>
      </c>
      <c r="C1474" s="6">
        <v>46143</v>
      </c>
      <c r="D1474" s="1" t="s">
        <v>214</v>
      </c>
      <c r="E1474" s="7"/>
      <c r="F1474" s="7">
        <v>179.673</v>
      </c>
      <c r="G1474" s="7">
        <v>1.9489516102333182</v>
      </c>
      <c r="H1474" s="7">
        <f t="shared" si="22"/>
        <v>183.1747398266545</v>
      </c>
    </row>
    <row r="1475" spans="1:8" ht="25" customHeight="1">
      <c r="A1475" s="1"/>
      <c r="B1475" s="1">
        <v>490</v>
      </c>
      <c r="C1475" s="6">
        <v>46174</v>
      </c>
      <c r="D1475" s="1" t="s">
        <v>214</v>
      </c>
      <c r="E1475" s="7"/>
      <c r="F1475" s="7">
        <v>179.83</v>
      </c>
      <c r="G1475" s="7">
        <v>1.9489516102333182</v>
      </c>
      <c r="H1475" s="7">
        <f t="shared" si="22"/>
        <v>183.33479968068258</v>
      </c>
    </row>
    <row r="1476" spans="1:8" ht="25" customHeight="1">
      <c r="A1476" s="1"/>
      <c r="B1476" s="1">
        <v>491</v>
      </c>
      <c r="C1476" s="6">
        <v>46113</v>
      </c>
      <c r="D1476" s="1" t="s">
        <v>214</v>
      </c>
      <c r="E1476" s="7"/>
      <c r="F1476" s="7">
        <v>180.00399999999999</v>
      </c>
      <c r="G1476" s="7">
        <v>1.9489516102333182</v>
      </c>
      <c r="H1476" s="7">
        <f t="shared" si="22"/>
        <v>183.51219085648438</v>
      </c>
    </row>
    <row r="1477" spans="1:8" ht="25" customHeight="1">
      <c r="A1477" s="1"/>
      <c r="B1477" s="1">
        <v>491</v>
      </c>
      <c r="C1477" s="6">
        <v>46143</v>
      </c>
      <c r="D1477" s="1" t="s">
        <v>214</v>
      </c>
      <c r="E1477" s="7"/>
      <c r="F1477" s="7">
        <v>179.673</v>
      </c>
      <c r="G1477" s="7">
        <v>1.9489516102333182</v>
      </c>
      <c r="H1477" s="7">
        <f t="shared" si="22"/>
        <v>183.1747398266545</v>
      </c>
    </row>
    <row r="1478" spans="1:8" ht="25" customHeight="1">
      <c r="A1478" s="1"/>
      <c r="B1478" s="1">
        <v>491</v>
      </c>
      <c r="C1478" s="6">
        <v>46174</v>
      </c>
      <c r="D1478" s="1" t="s">
        <v>214</v>
      </c>
      <c r="E1478" s="7"/>
      <c r="F1478" s="7">
        <v>179.83</v>
      </c>
      <c r="G1478" s="7">
        <v>1.9489516102333182</v>
      </c>
      <c r="H1478" s="7">
        <f t="shared" ref="H1478:H1541" si="23">IF(D1478="Yes",E1478,F1478*(1+G1478/100))</f>
        <v>183.33479968068258</v>
      </c>
    </row>
    <row r="1479" spans="1:8" ht="25" customHeight="1">
      <c r="A1479" s="1"/>
      <c r="B1479" s="1">
        <v>492</v>
      </c>
      <c r="C1479" s="6">
        <v>46113</v>
      </c>
      <c r="D1479" s="1" t="s">
        <v>215</v>
      </c>
      <c r="E1479" s="7">
        <v>184.89500000000001</v>
      </c>
      <c r="F1479" s="7">
        <v>180.00399999999999</v>
      </c>
      <c r="G1479" s="7">
        <v>2.2304868157259223</v>
      </c>
      <c r="H1479" s="7">
        <f t="shared" si="23"/>
        <v>184.89500000000001</v>
      </c>
    </row>
    <row r="1480" spans="1:8" ht="25" customHeight="1">
      <c r="A1480" s="1"/>
      <c r="B1480" s="1">
        <v>492</v>
      </c>
      <c r="C1480" s="6">
        <v>46143</v>
      </c>
      <c r="D1480" s="1" t="s">
        <v>214</v>
      </c>
      <c r="E1480" s="7"/>
      <c r="F1480" s="7">
        <v>179.673</v>
      </c>
      <c r="G1480" s="7">
        <v>2.2304868157259223</v>
      </c>
      <c r="H1480" s="7">
        <f t="shared" si="23"/>
        <v>183.68058257641925</v>
      </c>
    </row>
    <row r="1481" spans="1:8" ht="25" customHeight="1">
      <c r="A1481" s="1"/>
      <c r="B1481" s="1">
        <v>492</v>
      </c>
      <c r="C1481" s="6">
        <v>46174</v>
      </c>
      <c r="D1481" s="1" t="s">
        <v>214</v>
      </c>
      <c r="E1481" s="7"/>
      <c r="F1481" s="7">
        <v>179.83</v>
      </c>
      <c r="G1481" s="7">
        <v>2.2304868157259223</v>
      </c>
      <c r="H1481" s="7">
        <f t="shared" si="23"/>
        <v>183.84108444071995</v>
      </c>
    </row>
    <row r="1482" spans="1:8" ht="25" customHeight="1">
      <c r="A1482" s="1"/>
      <c r="B1482" s="1">
        <v>493</v>
      </c>
      <c r="C1482" s="6">
        <v>46113</v>
      </c>
      <c r="D1482" s="1" t="s">
        <v>215</v>
      </c>
      <c r="E1482" s="7">
        <v>184.89500000000001</v>
      </c>
      <c r="F1482" s="7">
        <v>180.00399999999999</v>
      </c>
      <c r="G1482" s="7">
        <v>2.2304868157259223</v>
      </c>
      <c r="H1482" s="7">
        <f t="shared" si="23"/>
        <v>184.89500000000001</v>
      </c>
    </row>
    <row r="1483" spans="1:8" ht="25" customHeight="1">
      <c r="A1483" s="1"/>
      <c r="B1483" s="1">
        <v>493</v>
      </c>
      <c r="C1483" s="6">
        <v>46143</v>
      </c>
      <c r="D1483" s="1" t="s">
        <v>214</v>
      </c>
      <c r="E1483" s="7"/>
      <c r="F1483" s="7">
        <v>179.673</v>
      </c>
      <c r="G1483" s="7">
        <v>2.2304868157259223</v>
      </c>
      <c r="H1483" s="7">
        <f t="shared" si="23"/>
        <v>183.68058257641925</v>
      </c>
    </row>
    <row r="1484" spans="1:8" ht="25" customHeight="1">
      <c r="A1484" s="1"/>
      <c r="B1484" s="1">
        <v>493</v>
      </c>
      <c r="C1484" s="6">
        <v>46174</v>
      </c>
      <c r="D1484" s="1" t="s">
        <v>214</v>
      </c>
      <c r="E1484" s="7"/>
      <c r="F1484" s="7">
        <v>179.83</v>
      </c>
      <c r="G1484" s="7">
        <v>2.2304868157259223</v>
      </c>
      <c r="H1484" s="7">
        <f t="shared" si="23"/>
        <v>183.84108444071995</v>
      </c>
    </row>
    <row r="1485" spans="1:8" ht="25" customHeight="1">
      <c r="A1485" s="1"/>
      <c r="B1485" s="1">
        <v>494</v>
      </c>
      <c r="C1485" s="6">
        <v>46113</v>
      </c>
      <c r="D1485" s="1" t="s">
        <v>214</v>
      </c>
      <c r="E1485" s="7"/>
      <c r="F1485" s="7">
        <v>180.00399999999999</v>
      </c>
      <c r="G1485" s="7">
        <v>1.7130139660966808</v>
      </c>
      <c r="H1485" s="7">
        <f t="shared" si="23"/>
        <v>183.08749365953267</v>
      </c>
    </row>
    <row r="1486" spans="1:8" ht="25" customHeight="1">
      <c r="A1486" s="1"/>
      <c r="B1486" s="1">
        <v>494</v>
      </c>
      <c r="C1486" s="6">
        <v>46143</v>
      </c>
      <c r="D1486" s="1" t="s">
        <v>214</v>
      </c>
      <c r="E1486" s="7"/>
      <c r="F1486" s="7">
        <v>179.673</v>
      </c>
      <c r="G1486" s="7">
        <v>1.7130139660966808</v>
      </c>
      <c r="H1486" s="7">
        <f t="shared" si="23"/>
        <v>182.75082358330491</v>
      </c>
    </row>
    <row r="1487" spans="1:8" ht="25" customHeight="1">
      <c r="A1487" s="1"/>
      <c r="B1487" s="1">
        <v>494</v>
      </c>
      <c r="C1487" s="6">
        <v>46174</v>
      </c>
      <c r="D1487" s="1" t="s">
        <v>214</v>
      </c>
      <c r="E1487" s="7"/>
      <c r="F1487" s="7">
        <v>179.83</v>
      </c>
      <c r="G1487" s="7">
        <v>1.7130139660966808</v>
      </c>
      <c r="H1487" s="7">
        <f t="shared" si="23"/>
        <v>182.91051301523169</v>
      </c>
    </row>
    <row r="1488" spans="1:8" ht="25" customHeight="1">
      <c r="A1488" s="1"/>
      <c r="B1488" s="1">
        <v>495</v>
      </c>
      <c r="C1488" s="6">
        <v>46113</v>
      </c>
      <c r="D1488" s="1" t="s">
        <v>214</v>
      </c>
      <c r="E1488" s="7"/>
      <c r="F1488" s="7">
        <v>180.00399999999999</v>
      </c>
      <c r="G1488" s="7">
        <v>1.9489516102333182</v>
      </c>
      <c r="H1488" s="7">
        <f t="shared" si="23"/>
        <v>183.51219085648438</v>
      </c>
    </row>
    <row r="1489" spans="1:8" ht="25" customHeight="1">
      <c r="A1489" s="1"/>
      <c r="B1489" s="1">
        <v>495</v>
      </c>
      <c r="C1489" s="6">
        <v>46143</v>
      </c>
      <c r="D1489" s="1" t="s">
        <v>214</v>
      </c>
      <c r="E1489" s="7"/>
      <c r="F1489" s="7">
        <v>179.673</v>
      </c>
      <c r="G1489" s="7">
        <v>1.9489516102333182</v>
      </c>
      <c r="H1489" s="7">
        <f t="shared" si="23"/>
        <v>183.1747398266545</v>
      </c>
    </row>
    <row r="1490" spans="1:8" ht="25" customHeight="1">
      <c r="A1490" s="1"/>
      <c r="B1490" s="1">
        <v>495</v>
      </c>
      <c r="C1490" s="6">
        <v>46174</v>
      </c>
      <c r="D1490" s="1" t="s">
        <v>214</v>
      </c>
      <c r="E1490" s="7"/>
      <c r="F1490" s="7">
        <v>179.83</v>
      </c>
      <c r="G1490" s="7">
        <v>1.9489516102333182</v>
      </c>
      <c r="H1490" s="7">
        <f t="shared" si="23"/>
        <v>183.33479968068258</v>
      </c>
    </row>
    <row r="1491" spans="1:8" ht="25" customHeight="1">
      <c r="A1491" s="1"/>
      <c r="B1491" s="1">
        <v>496</v>
      </c>
      <c r="C1491" s="6">
        <v>46113</v>
      </c>
      <c r="D1491" s="1" t="s">
        <v>214</v>
      </c>
      <c r="E1491" s="7"/>
      <c r="F1491" s="7">
        <v>180.00399999999999</v>
      </c>
      <c r="G1491" s="7">
        <v>1.9489516102333182</v>
      </c>
      <c r="H1491" s="7">
        <f t="shared" si="23"/>
        <v>183.51219085648438</v>
      </c>
    </row>
    <row r="1492" spans="1:8" ht="25" customHeight="1">
      <c r="A1492" s="1"/>
      <c r="B1492" s="1">
        <v>496</v>
      </c>
      <c r="C1492" s="6">
        <v>46143</v>
      </c>
      <c r="D1492" s="1" t="s">
        <v>214</v>
      </c>
      <c r="E1492" s="7"/>
      <c r="F1492" s="7">
        <v>179.673</v>
      </c>
      <c r="G1492" s="7">
        <v>1.9489516102333182</v>
      </c>
      <c r="H1492" s="7">
        <f t="shared" si="23"/>
        <v>183.1747398266545</v>
      </c>
    </row>
    <row r="1493" spans="1:8" ht="25" customHeight="1">
      <c r="A1493" s="1"/>
      <c r="B1493" s="1">
        <v>496</v>
      </c>
      <c r="C1493" s="6">
        <v>46174</v>
      </c>
      <c r="D1493" s="1" t="s">
        <v>214</v>
      </c>
      <c r="E1493" s="7"/>
      <c r="F1493" s="7">
        <v>179.83</v>
      </c>
      <c r="G1493" s="7">
        <v>1.9489516102333182</v>
      </c>
      <c r="H1493" s="7">
        <f t="shared" si="23"/>
        <v>183.33479968068258</v>
      </c>
    </row>
    <row r="1494" spans="1:8" ht="25" customHeight="1">
      <c r="A1494" s="1"/>
      <c r="B1494" s="1">
        <v>497</v>
      </c>
      <c r="C1494" s="6">
        <v>46113</v>
      </c>
      <c r="D1494" s="1" t="s">
        <v>215</v>
      </c>
      <c r="E1494" s="7">
        <v>184.89500000000001</v>
      </c>
      <c r="F1494" s="7">
        <v>180.00399999999999</v>
      </c>
      <c r="G1494" s="7">
        <v>2.2304868157259223</v>
      </c>
      <c r="H1494" s="7">
        <f t="shared" si="23"/>
        <v>184.89500000000001</v>
      </c>
    </row>
    <row r="1495" spans="1:8" ht="25" customHeight="1">
      <c r="A1495" s="1"/>
      <c r="B1495" s="1">
        <v>497</v>
      </c>
      <c r="C1495" s="6">
        <v>46143</v>
      </c>
      <c r="D1495" s="1" t="s">
        <v>214</v>
      </c>
      <c r="E1495" s="7"/>
      <c r="F1495" s="7">
        <v>179.673</v>
      </c>
      <c r="G1495" s="7">
        <v>2.2304868157259223</v>
      </c>
      <c r="H1495" s="7">
        <f t="shared" si="23"/>
        <v>183.68058257641925</v>
      </c>
    </row>
    <row r="1496" spans="1:8" ht="25" customHeight="1">
      <c r="A1496" s="1"/>
      <c r="B1496" s="1">
        <v>497</v>
      </c>
      <c r="C1496" s="6">
        <v>46174</v>
      </c>
      <c r="D1496" s="1" t="s">
        <v>214</v>
      </c>
      <c r="E1496" s="7"/>
      <c r="F1496" s="7">
        <v>179.83</v>
      </c>
      <c r="G1496" s="7">
        <v>2.2304868157259223</v>
      </c>
      <c r="H1496" s="7">
        <f t="shared" si="23"/>
        <v>183.84108444071995</v>
      </c>
    </row>
    <row r="1497" spans="1:8" ht="25" customHeight="1">
      <c r="A1497" s="1"/>
      <c r="B1497" s="1">
        <v>498</v>
      </c>
      <c r="C1497" s="6">
        <v>46113</v>
      </c>
      <c r="D1497" s="1" t="s">
        <v>215</v>
      </c>
      <c r="E1497" s="7">
        <v>184.89500000000001</v>
      </c>
      <c r="F1497" s="7">
        <v>180.00399999999999</v>
      </c>
      <c r="G1497" s="7">
        <v>2.2304868157259223</v>
      </c>
      <c r="H1497" s="7">
        <f t="shared" si="23"/>
        <v>184.89500000000001</v>
      </c>
    </row>
    <row r="1498" spans="1:8" ht="25" customHeight="1">
      <c r="A1498" s="1"/>
      <c r="B1498" s="1">
        <v>498</v>
      </c>
      <c r="C1498" s="6">
        <v>46143</v>
      </c>
      <c r="D1498" s="1" t="s">
        <v>214</v>
      </c>
      <c r="E1498" s="7"/>
      <c r="F1498" s="7">
        <v>179.673</v>
      </c>
      <c r="G1498" s="7">
        <v>2.2304868157259223</v>
      </c>
      <c r="H1498" s="7">
        <f t="shared" si="23"/>
        <v>183.68058257641925</v>
      </c>
    </row>
    <row r="1499" spans="1:8" ht="25" customHeight="1">
      <c r="A1499" s="1"/>
      <c r="B1499" s="1">
        <v>498</v>
      </c>
      <c r="C1499" s="6">
        <v>46174</v>
      </c>
      <c r="D1499" s="1" t="s">
        <v>214</v>
      </c>
      <c r="E1499" s="7"/>
      <c r="F1499" s="7">
        <v>179.83</v>
      </c>
      <c r="G1499" s="7">
        <v>2.2304868157259223</v>
      </c>
      <c r="H1499" s="7">
        <f t="shared" si="23"/>
        <v>183.84108444071995</v>
      </c>
    </row>
    <row r="1500" spans="1:8" ht="25" customHeight="1">
      <c r="A1500" s="1"/>
      <c r="B1500" s="1">
        <v>499</v>
      </c>
      <c r="C1500" s="6">
        <v>46113</v>
      </c>
      <c r="D1500" s="1" t="s">
        <v>214</v>
      </c>
      <c r="E1500" s="7"/>
      <c r="F1500" s="7">
        <v>38881</v>
      </c>
      <c r="G1500" s="7">
        <v>3.905539609054931</v>
      </c>
      <c r="H1500" s="7">
        <f t="shared" si="23"/>
        <v>40399.51285539665</v>
      </c>
    </row>
    <row r="1501" spans="1:8" ht="25" customHeight="1">
      <c r="A1501" s="1"/>
      <c r="B1501" s="1">
        <v>499</v>
      </c>
      <c r="C1501" s="6">
        <v>46143</v>
      </c>
      <c r="D1501" s="1" t="s">
        <v>214</v>
      </c>
      <c r="E1501" s="7"/>
      <c r="F1501" s="7">
        <v>39104</v>
      </c>
      <c r="G1501" s="7">
        <v>3.905539609054931</v>
      </c>
      <c r="H1501" s="7">
        <f t="shared" si="23"/>
        <v>40631.222208724837</v>
      </c>
    </row>
    <row r="1502" spans="1:8" ht="25" customHeight="1">
      <c r="A1502" s="1"/>
      <c r="B1502" s="1">
        <v>499</v>
      </c>
      <c r="C1502" s="6">
        <v>46174</v>
      </c>
      <c r="D1502" s="1" t="s">
        <v>214</v>
      </c>
      <c r="E1502" s="7"/>
      <c r="F1502" s="7">
        <v>39517</v>
      </c>
      <c r="G1502" s="7">
        <v>3.905539609054931</v>
      </c>
      <c r="H1502" s="7">
        <f t="shared" si="23"/>
        <v>41060.352087310239</v>
      </c>
    </row>
    <row r="1503" spans="1:8" ht="25" customHeight="1">
      <c r="A1503" s="1"/>
      <c r="B1503" s="1">
        <v>500</v>
      </c>
      <c r="C1503" s="6">
        <v>46113</v>
      </c>
      <c r="D1503" s="1" t="s">
        <v>214</v>
      </c>
      <c r="E1503" s="7"/>
      <c r="F1503" s="7">
        <v>38881</v>
      </c>
      <c r="G1503" s="7">
        <v>2.2257667190880444</v>
      </c>
      <c r="H1503" s="7">
        <f t="shared" si="23"/>
        <v>39746.400358048624</v>
      </c>
    </row>
    <row r="1504" spans="1:8" ht="25" customHeight="1">
      <c r="A1504" s="1"/>
      <c r="B1504" s="1">
        <v>500</v>
      </c>
      <c r="C1504" s="6">
        <v>46143</v>
      </c>
      <c r="D1504" s="1" t="s">
        <v>214</v>
      </c>
      <c r="E1504" s="7"/>
      <c r="F1504" s="7">
        <v>39104</v>
      </c>
      <c r="G1504" s="7">
        <v>2.2257667190880444</v>
      </c>
      <c r="H1504" s="7">
        <f t="shared" si="23"/>
        <v>39974.363817832193</v>
      </c>
    </row>
    <row r="1505" spans="1:8" ht="25" customHeight="1">
      <c r="A1505" s="1"/>
      <c r="B1505" s="1">
        <v>500</v>
      </c>
      <c r="C1505" s="6">
        <v>46174</v>
      </c>
      <c r="D1505" s="1" t="s">
        <v>214</v>
      </c>
      <c r="E1505" s="7"/>
      <c r="F1505" s="7">
        <v>39517</v>
      </c>
      <c r="G1505" s="7">
        <v>2.2257667190880444</v>
      </c>
      <c r="H1505" s="7">
        <f t="shared" si="23"/>
        <v>40396.556234382027</v>
      </c>
    </row>
    <row r="1506" spans="1:8" ht="25" customHeight="1">
      <c r="A1506" s="1"/>
      <c r="B1506" s="1">
        <v>501</v>
      </c>
      <c r="C1506" s="6">
        <v>46113</v>
      </c>
      <c r="D1506" s="1" t="s">
        <v>214</v>
      </c>
      <c r="E1506" s="7"/>
      <c r="F1506" s="7">
        <v>38881</v>
      </c>
      <c r="G1506" s="7">
        <v>2.2257667190880444</v>
      </c>
      <c r="H1506" s="7">
        <f t="shared" si="23"/>
        <v>39746.400358048624</v>
      </c>
    </row>
    <row r="1507" spans="1:8" ht="25" customHeight="1">
      <c r="A1507" s="1"/>
      <c r="B1507" s="1">
        <v>501</v>
      </c>
      <c r="C1507" s="6">
        <v>46143</v>
      </c>
      <c r="D1507" s="1" t="s">
        <v>214</v>
      </c>
      <c r="E1507" s="7"/>
      <c r="F1507" s="7">
        <v>39104</v>
      </c>
      <c r="G1507" s="7">
        <v>2.2257667190880444</v>
      </c>
      <c r="H1507" s="7">
        <f t="shared" si="23"/>
        <v>39974.363817832193</v>
      </c>
    </row>
    <row r="1508" spans="1:8" ht="25" customHeight="1">
      <c r="A1508" s="1"/>
      <c r="B1508" s="1">
        <v>501</v>
      </c>
      <c r="C1508" s="6">
        <v>46174</v>
      </c>
      <c r="D1508" s="1" t="s">
        <v>214</v>
      </c>
      <c r="E1508" s="7"/>
      <c r="F1508" s="7">
        <v>39517</v>
      </c>
      <c r="G1508" s="7">
        <v>2.2257667190880444</v>
      </c>
      <c r="H1508" s="7">
        <f t="shared" si="23"/>
        <v>40396.556234382027</v>
      </c>
    </row>
    <row r="1509" spans="1:8" ht="25" customHeight="1">
      <c r="A1509" s="1"/>
      <c r="B1509" s="1">
        <v>502</v>
      </c>
      <c r="C1509" s="6">
        <v>46113</v>
      </c>
      <c r="D1509" s="1" t="s">
        <v>215</v>
      </c>
      <c r="E1509" s="7">
        <v>40099</v>
      </c>
      <c r="F1509" s="7">
        <v>39198</v>
      </c>
      <c r="G1509" s="7">
        <v>2.2843790695607007</v>
      </c>
      <c r="H1509" s="7">
        <f t="shared" si="23"/>
        <v>40099</v>
      </c>
    </row>
    <row r="1510" spans="1:8" ht="25" customHeight="1">
      <c r="A1510" s="1"/>
      <c r="B1510" s="1">
        <v>502</v>
      </c>
      <c r="C1510" s="6">
        <v>46143</v>
      </c>
      <c r="D1510" s="1" t="s">
        <v>214</v>
      </c>
      <c r="E1510" s="7"/>
      <c r="F1510" s="7">
        <v>39104</v>
      </c>
      <c r="G1510" s="7">
        <v>2.2843790695607007</v>
      </c>
      <c r="H1510" s="7">
        <f t="shared" si="23"/>
        <v>39997.283591361011</v>
      </c>
    </row>
    <row r="1511" spans="1:8" ht="25" customHeight="1">
      <c r="A1511" s="1"/>
      <c r="B1511" s="1">
        <v>502</v>
      </c>
      <c r="C1511" s="6">
        <v>46174</v>
      </c>
      <c r="D1511" s="1" t="s">
        <v>214</v>
      </c>
      <c r="E1511" s="7"/>
      <c r="F1511" s="7">
        <v>39517</v>
      </c>
      <c r="G1511" s="7">
        <v>2.2843790695607007</v>
      </c>
      <c r="H1511" s="7">
        <f t="shared" si="23"/>
        <v>40419.718076918296</v>
      </c>
    </row>
    <row r="1512" spans="1:8" ht="25" customHeight="1">
      <c r="A1512" s="1"/>
      <c r="B1512" s="1">
        <v>503</v>
      </c>
      <c r="C1512" s="6">
        <v>46113</v>
      </c>
      <c r="D1512" s="1" t="s">
        <v>215</v>
      </c>
      <c r="E1512" s="7">
        <v>40099</v>
      </c>
      <c r="F1512" s="7">
        <v>39198</v>
      </c>
      <c r="G1512" s="7">
        <v>2.2843790695607007</v>
      </c>
      <c r="H1512" s="7">
        <f t="shared" si="23"/>
        <v>40099</v>
      </c>
    </row>
    <row r="1513" spans="1:8" ht="25" customHeight="1">
      <c r="A1513" s="1"/>
      <c r="B1513" s="1">
        <v>503</v>
      </c>
      <c r="C1513" s="6">
        <v>46143</v>
      </c>
      <c r="D1513" s="1" t="s">
        <v>214</v>
      </c>
      <c r="E1513" s="7"/>
      <c r="F1513" s="7">
        <v>39104</v>
      </c>
      <c r="G1513" s="7">
        <v>2.2843790695607007</v>
      </c>
      <c r="H1513" s="7">
        <f t="shared" si="23"/>
        <v>39997.283591361011</v>
      </c>
    </row>
    <row r="1514" spans="1:8" ht="25" customHeight="1">
      <c r="A1514" s="1"/>
      <c r="B1514" s="1">
        <v>503</v>
      </c>
      <c r="C1514" s="6">
        <v>46174</v>
      </c>
      <c r="D1514" s="1" t="s">
        <v>214</v>
      </c>
      <c r="E1514" s="7"/>
      <c r="F1514" s="7">
        <v>39517</v>
      </c>
      <c r="G1514" s="7">
        <v>2.2843790695607007</v>
      </c>
      <c r="H1514" s="7">
        <f t="shared" si="23"/>
        <v>40419.718076918296</v>
      </c>
    </row>
    <row r="1515" spans="1:8" ht="25" customHeight="1">
      <c r="A1515" s="1"/>
      <c r="B1515" s="1">
        <v>504</v>
      </c>
      <c r="C1515" s="6">
        <v>46113</v>
      </c>
      <c r="D1515" s="1" t="s">
        <v>214</v>
      </c>
      <c r="E1515" s="7"/>
      <c r="F1515" s="7">
        <v>38881</v>
      </c>
      <c r="G1515" s="7">
        <v>3.905539609054931</v>
      </c>
      <c r="H1515" s="7">
        <f t="shared" si="23"/>
        <v>40399.51285539665</v>
      </c>
    </row>
    <row r="1516" spans="1:8" ht="25" customHeight="1">
      <c r="A1516" s="1"/>
      <c r="B1516" s="1">
        <v>504</v>
      </c>
      <c r="C1516" s="6">
        <v>46143</v>
      </c>
      <c r="D1516" s="1" t="s">
        <v>214</v>
      </c>
      <c r="E1516" s="7"/>
      <c r="F1516" s="7">
        <v>39104</v>
      </c>
      <c r="G1516" s="7">
        <v>3.905539609054931</v>
      </c>
      <c r="H1516" s="7">
        <f t="shared" si="23"/>
        <v>40631.222208724837</v>
      </c>
    </row>
    <row r="1517" spans="1:8" ht="25" customHeight="1">
      <c r="A1517" s="1"/>
      <c r="B1517" s="1">
        <v>504</v>
      </c>
      <c r="C1517" s="6">
        <v>46174</v>
      </c>
      <c r="D1517" s="1" t="s">
        <v>214</v>
      </c>
      <c r="E1517" s="7"/>
      <c r="F1517" s="7">
        <v>39517</v>
      </c>
      <c r="G1517" s="7">
        <v>3.905539609054931</v>
      </c>
      <c r="H1517" s="7">
        <f t="shared" si="23"/>
        <v>41060.352087310239</v>
      </c>
    </row>
    <row r="1518" spans="1:8" ht="25" customHeight="1">
      <c r="A1518" s="1"/>
      <c r="B1518" s="1">
        <v>505</v>
      </c>
      <c r="C1518" s="6">
        <v>46113</v>
      </c>
      <c r="D1518" s="1" t="s">
        <v>214</v>
      </c>
      <c r="E1518" s="7"/>
      <c r="F1518" s="7">
        <v>38881</v>
      </c>
      <c r="G1518" s="7">
        <v>2.2257667190880444</v>
      </c>
      <c r="H1518" s="7">
        <f t="shared" si="23"/>
        <v>39746.400358048624</v>
      </c>
    </row>
    <row r="1519" spans="1:8" ht="25" customHeight="1">
      <c r="A1519" s="1"/>
      <c r="B1519" s="1">
        <v>505</v>
      </c>
      <c r="C1519" s="6">
        <v>46143</v>
      </c>
      <c r="D1519" s="1" t="s">
        <v>214</v>
      </c>
      <c r="E1519" s="7"/>
      <c r="F1519" s="7">
        <v>39104</v>
      </c>
      <c r="G1519" s="7">
        <v>2.2257667190880444</v>
      </c>
      <c r="H1519" s="7">
        <f t="shared" si="23"/>
        <v>39974.363817832193</v>
      </c>
    </row>
    <row r="1520" spans="1:8" ht="25" customHeight="1">
      <c r="A1520" s="1"/>
      <c r="B1520" s="1">
        <v>505</v>
      </c>
      <c r="C1520" s="6">
        <v>46174</v>
      </c>
      <c r="D1520" s="1" t="s">
        <v>214</v>
      </c>
      <c r="E1520" s="7"/>
      <c r="F1520" s="7">
        <v>39517</v>
      </c>
      <c r="G1520" s="7">
        <v>2.2257667190880444</v>
      </c>
      <c r="H1520" s="7">
        <f t="shared" si="23"/>
        <v>40396.556234382027</v>
      </c>
    </row>
    <row r="1521" spans="1:8" ht="25" customHeight="1">
      <c r="A1521" s="1"/>
      <c r="B1521" s="1">
        <v>506</v>
      </c>
      <c r="C1521" s="6">
        <v>46113</v>
      </c>
      <c r="D1521" s="1" t="s">
        <v>214</v>
      </c>
      <c r="E1521" s="7"/>
      <c r="F1521" s="7">
        <v>38881</v>
      </c>
      <c r="G1521" s="7">
        <v>2.2257667190880444</v>
      </c>
      <c r="H1521" s="7">
        <f t="shared" si="23"/>
        <v>39746.400358048624</v>
      </c>
    </row>
    <row r="1522" spans="1:8" ht="25" customHeight="1">
      <c r="A1522" s="1"/>
      <c r="B1522" s="1">
        <v>506</v>
      </c>
      <c r="C1522" s="6">
        <v>46143</v>
      </c>
      <c r="D1522" s="1" t="s">
        <v>214</v>
      </c>
      <c r="E1522" s="7"/>
      <c r="F1522" s="7">
        <v>39104</v>
      </c>
      <c r="G1522" s="7">
        <v>2.2257667190880444</v>
      </c>
      <c r="H1522" s="7">
        <f t="shared" si="23"/>
        <v>39974.363817832193</v>
      </c>
    </row>
    <row r="1523" spans="1:8" ht="25" customHeight="1">
      <c r="A1523" s="1"/>
      <c r="B1523" s="1">
        <v>506</v>
      </c>
      <c r="C1523" s="6">
        <v>46174</v>
      </c>
      <c r="D1523" s="1" t="s">
        <v>214</v>
      </c>
      <c r="E1523" s="7"/>
      <c r="F1523" s="7">
        <v>39517</v>
      </c>
      <c r="G1523" s="7">
        <v>2.2257667190880444</v>
      </c>
      <c r="H1523" s="7">
        <f t="shared" si="23"/>
        <v>40396.556234382027</v>
      </c>
    </row>
    <row r="1524" spans="1:8" ht="25" customHeight="1">
      <c r="A1524" s="1"/>
      <c r="B1524" s="1">
        <v>507</v>
      </c>
      <c r="C1524" s="6">
        <v>46113</v>
      </c>
      <c r="D1524" s="1" t="s">
        <v>215</v>
      </c>
      <c r="E1524" s="7">
        <v>40099</v>
      </c>
      <c r="F1524" s="7">
        <v>39198</v>
      </c>
      <c r="G1524" s="7">
        <v>2.2843790695607007</v>
      </c>
      <c r="H1524" s="7">
        <f t="shared" si="23"/>
        <v>40099</v>
      </c>
    </row>
    <row r="1525" spans="1:8" ht="25" customHeight="1">
      <c r="A1525" s="1"/>
      <c r="B1525" s="1">
        <v>507</v>
      </c>
      <c r="C1525" s="6">
        <v>46143</v>
      </c>
      <c r="D1525" s="1" t="s">
        <v>214</v>
      </c>
      <c r="E1525" s="7"/>
      <c r="F1525" s="7">
        <v>39104</v>
      </c>
      <c r="G1525" s="7">
        <v>2.2843790695607007</v>
      </c>
      <c r="H1525" s="7">
        <f t="shared" si="23"/>
        <v>39997.283591361011</v>
      </c>
    </row>
    <row r="1526" spans="1:8" ht="25" customHeight="1">
      <c r="A1526" s="1"/>
      <c r="B1526" s="1">
        <v>507</v>
      </c>
      <c r="C1526" s="6">
        <v>46174</v>
      </c>
      <c r="D1526" s="1" t="s">
        <v>214</v>
      </c>
      <c r="E1526" s="7"/>
      <c r="F1526" s="7">
        <v>39517</v>
      </c>
      <c r="G1526" s="7">
        <v>2.2843790695607007</v>
      </c>
      <c r="H1526" s="7">
        <f t="shared" si="23"/>
        <v>40419.718076918296</v>
      </c>
    </row>
    <row r="1527" spans="1:8" ht="25" customHeight="1">
      <c r="A1527" s="1"/>
      <c r="B1527" s="1">
        <v>508</v>
      </c>
      <c r="C1527" s="6">
        <v>46113</v>
      </c>
      <c r="D1527" s="1" t="s">
        <v>215</v>
      </c>
      <c r="E1527" s="7">
        <v>40099</v>
      </c>
      <c r="F1527" s="7">
        <v>39198</v>
      </c>
      <c r="G1527" s="7">
        <v>2.2843790695607007</v>
      </c>
      <c r="H1527" s="7">
        <f t="shared" si="23"/>
        <v>40099</v>
      </c>
    </row>
    <row r="1528" spans="1:8" ht="25" customHeight="1">
      <c r="A1528" s="1"/>
      <c r="B1528" s="1">
        <v>508</v>
      </c>
      <c r="C1528" s="6">
        <v>46143</v>
      </c>
      <c r="D1528" s="1" t="s">
        <v>214</v>
      </c>
      <c r="E1528" s="7"/>
      <c r="F1528" s="7">
        <v>39104</v>
      </c>
      <c r="G1528" s="7">
        <v>2.2843790695607007</v>
      </c>
      <c r="H1528" s="7">
        <f t="shared" si="23"/>
        <v>39997.283591361011</v>
      </c>
    </row>
    <row r="1529" spans="1:8" ht="25" customHeight="1">
      <c r="A1529" s="1"/>
      <c r="B1529" s="1">
        <v>508</v>
      </c>
      <c r="C1529" s="6">
        <v>46174</v>
      </c>
      <c r="D1529" s="1" t="s">
        <v>214</v>
      </c>
      <c r="E1529" s="7"/>
      <c r="F1529" s="7">
        <v>39517</v>
      </c>
      <c r="G1529" s="7">
        <v>2.2843790695607007</v>
      </c>
      <c r="H1529" s="7">
        <f t="shared" si="23"/>
        <v>40419.718076918296</v>
      </c>
    </row>
    <row r="1530" spans="1:8" ht="25" customHeight="1">
      <c r="A1530" s="1"/>
      <c r="B1530" s="1"/>
      <c r="C1530" s="1"/>
      <c r="D1530" s="1"/>
      <c r="E1530" s="1"/>
      <c r="F1530" s="1"/>
      <c r="G1530" s="1"/>
      <c r="H1530" s="1"/>
    </row>
  </sheetData>
  <phoneticPr fontId="6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25"/>
  <sheetViews>
    <sheetView showGridLines="0" workbookViewId="0">
      <pane ySplit="5" topLeftCell="A6" activePane="bottomLeft" state="frozen"/>
      <selection pane="bottomLeft"/>
    </sheetView>
  </sheetViews>
  <sheetFormatPr baseColWidth="10" defaultColWidth="8.83203125" defaultRowHeight="14"/>
  <cols>
    <col min="1" max="1" width="3" customWidth="1"/>
    <col min="2" max="2" width="18" customWidth="1"/>
    <col min="3" max="3" width="39" customWidth="1"/>
    <col min="4" max="6" width="19" customWidth="1"/>
    <col min="7" max="7" width="18" customWidth="1"/>
    <col min="8" max="8" width="70" customWidth="1"/>
  </cols>
  <sheetData>
    <row r="1" spans="1:8" ht="25" customHeight="1">
      <c r="A1" s="1"/>
      <c r="B1" s="1"/>
      <c r="C1" s="1"/>
      <c r="D1" s="1"/>
      <c r="E1" s="1"/>
      <c r="F1" s="1"/>
      <c r="G1" s="1"/>
      <c r="H1" s="1"/>
    </row>
    <row r="2" spans="1:8" ht="25" customHeight="1">
      <c r="A2" s="1"/>
      <c r="B2" s="2" t="s">
        <v>216</v>
      </c>
      <c r="C2" s="1"/>
      <c r="D2" s="1"/>
      <c r="E2" s="1"/>
      <c r="F2" s="1"/>
      <c r="G2" s="1"/>
      <c r="H2" s="1"/>
    </row>
    <row r="3" spans="1:8" ht="25" customHeight="1">
      <c r="A3" s="1"/>
      <c r="B3" s="1"/>
      <c r="C3" s="1"/>
      <c r="D3" s="1"/>
      <c r="E3" s="1"/>
      <c r="F3" s="1"/>
      <c r="G3" s="1"/>
      <c r="H3" s="1"/>
    </row>
    <row r="4" spans="1:8" ht="25" customHeight="1">
      <c r="A4" s="1"/>
      <c r="B4" s="1"/>
      <c r="C4" s="1"/>
      <c r="D4" s="1"/>
      <c r="E4" s="1"/>
      <c r="F4" s="1"/>
      <c r="G4" s="1"/>
      <c r="H4" s="1"/>
    </row>
    <row r="5" spans="1:8" ht="46" customHeight="1">
      <c r="A5" s="1"/>
      <c r="B5" s="3" t="s">
        <v>217</v>
      </c>
      <c r="C5" s="3" t="s">
        <v>33</v>
      </c>
      <c r="D5" s="3" t="s">
        <v>218</v>
      </c>
      <c r="E5" s="3" t="s">
        <v>219</v>
      </c>
      <c r="F5" s="3" t="s">
        <v>220</v>
      </c>
      <c r="G5" s="3" t="s">
        <v>201</v>
      </c>
      <c r="H5" s="3" t="s">
        <v>221</v>
      </c>
    </row>
    <row r="6" spans="1:8" ht="25" customHeight="1">
      <c r="A6" s="1"/>
      <c r="B6" s="4">
        <v>44651</v>
      </c>
      <c r="C6" s="13" t="s">
        <v>17</v>
      </c>
      <c r="D6" s="5">
        <v>-1</v>
      </c>
      <c r="E6" s="5">
        <v>4</v>
      </c>
      <c r="F6" s="5">
        <v>3</v>
      </c>
      <c r="G6" s="4">
        <v>44671</v>
      </c>
      <c r="H6" s="1" t="s">
        <v>222</v>
      </c>
    </row>
    <row r="7" spans="1:8" ht="25" customHeight="1">
      <c r="A7" s="1"/>
      <c r="B7" s="4">
        <v>44651</v>
      </c>
      <c r="C7" s="13" t="s">
        <v>18</v>
      </c>
      <c r="D7" s="5">
        <v>1</v>
      </c>
      <c r="E7" s="5">
        <v>6</v>
      </c>
      <c r="F7" s="5">
        <v>8</v>
      </c>
      <c r="G7" s="4">
        <v>44671</v>
      </c>
      <c r="H7" s="1" t="s">
        <v>222</v>
      </c>
    </row>
    <row r="8" spans="1:8" ht="25" customHeight="1">
      <c r="A8" s="1"/>
      <c r="B8" s="4">
        <v>44651</v>
      </c>
      <c r="C8" s="13" t="s">
        <v>53</v>
      </c>
      <c r="D8" s="5">
        <v>8</v>
      </c>
      <c r="E8" s="5">
        <v>3</v>
      </c>
      <c r="F8" s="5">
        <v>16</v>
      </c>
      <c r="G8" s="4">
        <v>44671</v>
      </c>
      <c r="H8" s="1" t="s">
        <v>222</v>
      </c>
    </row>
    <row r="9" spans="1:8" ht="25" customHeight="1">
      <c r="A9" s="1"/>
      <c r="B9" s="4">
        <v>44651</v>
      </c>
      <c r="C9" s="13" t="s">
        <v>54</v>
      </c>
      <c r="D9" s="5">
        <v>5</v>
      </c>
      <c r="E9" s="5">
        <v>5</v>
      </c>
      <c r="F9" s="5">
        <v>10</v>
      </c>
      <c r="G9" s="4">
        <v>44671</v>
      </c>
      <c r="H9" s="1" t="s">
        <v>222</v>
      </c>
    </row>
    <row r="10" spans="1:8" ht="25" customHeight="1">
      <c r="A10" s="1"/>
      <c r="B10" s="4">
        <v>44651</v>
      </c>
      <c r="C10" s="13" t="s">
        <v>55</v>
      </c>
      <c r="D10" s="5">
        <v>2</v>
      </c>
      <c r="E10" s="5">
        <v>5</v>
      </c>
      <c r="F10" s="5">
        <v>10</v>
      </c>
      <c r="G10" s="4">
        <v>44671</v>
      </c>
      <c r="H10" s="1" t="s">
        <v>222</v>
      </c>
    </row>
    <row r="11" spans="1:8" ht="25" customHeight="1">
      <c r="A11" s="1"/>
      <c r="B11" s="4">
        <v>44651</v>
      </c>
      <c r="C11" s="13" t="s">
        <v>223</v>
      </c>
      <c r="D11" s="5"/>
      <c r="E11" s="5"/>
      <c r="F11" s="5"/>
      <c r="G11" s="4">
        <v>44671</v>
      </c>
      <c r="H11" s="1" t="s">
        <v>222</v>
      </c>
    </row>
    <row r="12" spans="1:8" ht="25" customHeight="1">
      <c r="A12" s="1"/>
      <c r="B12" s="4">
        <v>44651</v>
      </c>
      <c r="C12" s="13" t="s">
        <v>224</v>
      </c>
      <c r="D12" s="5">
        <v>3</v>
      </c>
      <c r="E12" s="5">
        <v>5</v>
      </c>
      <c r="F12" s="5">
        <v>10</v>
      </c>
      <c r="G12" s="4">
        <v>44671</v>
      </c>
      <c r="H12" s="1" t="s">
        <v>222</v>
      </c>
    </row>
    <row r="13" spans="1:8" ht="25" customHeight="1">
      <c r="A13" s="1"/>
      <c r="B13" s="4">
        <v>44742</v>
      </c>
      <c r="C13" s="13" t="s">
        <v>17</v>
      </c>
      <c r="D13" s="5">
        <v>-2</v>
      </c>
      <c r="E13" s="5">
        <v>6</v>
      </c>
      <c r="F13" s="5">
        <v>0</v>
      </c>
      <c r="G13" s="4">
        <v>44771</v>
      </c>
      <c r="H13" s="1" t="s">
        <v>225</v>
      </c>
    </row>
    <row r="14" spans="1:8" ht="25" customHeight="1">
      <c r="A14" s="1"/>
      <c r="B14" s="4">
        <v>44742</v>
      </c>
      <c r="C14" s="13" t="s">
        <v>18</v>
      </c>
      <c r="D14" s="5">
        <v>-2</v>
      </c>
      <c r="E14" s="5">
        <v>6</v>
      </c>
      <c r="F14" s="5">
        <v>3</v>
      </c>
      <c r="G14" s="4">
        <v>44771</v>
      </c>
      <c r="H14" s="1" t="s">
        <v>225</v>
      </c>
    </row>
    <row r="15" spans="1:8" ht="25" customHeight="1">
      <c r="A15" s="1"/>
      <c r="B15" s="4">
        <v>44742</v>
      </c>
      <c r="C15" s="13" t="s">
        <v>53</v>
      </c>
      <c r="D15" s="5">
        <v>0</v>
      </c>
      <c r="E15" s="5">
        <v>5</v>
      </c>
      <c r="F15" s="5">
        <v>9</v>
      </c>
      <c r="G15" s="4">
        <v>44771</v>
      </c>
      <c r="H15" s="1" t="s">
        <v>225</v>
      </c>
    </row>
    <row r="16" spans="1:8" ht="25" customHeight="1">
      <c r="A16" s="1"/>
      <c r="B16" s="4">
        <v>44742</v>
      </c>
      <c r="C16" s="13" t="s">
        <v>54</v>
      </c>
      <c r="D16" s="5">
        <v>-1</v>
      </c>
      <c r="E16" s="5">
        <v>10</v>
      </c>
      <c r="F16" s="5">
        <v>9</v>
      </c>
      <c r="G16" s="4">
        <v>44771</v>
      </c>
      <c r="H16" s="1" t="s">
        <v>225</v>
      </c>
    </row>
    <row r="17" spans="1:8" ht="25" customHeight="1">
      <c r="A17" s="1"/>
      <c r="B17" s="4">
        <v>44742</v>
      </c>
      <c r="C17" s="13" t="s">
        <v>55</v>
      </c>
      <c r="D17" s="5">
        <v>0</v>
      </c>
      <c r="E17" s="5">
        <v>6</v>
      </c>
      <c r="F17" s="5">
        <v>7</v>
      </c>
      <c r="G17" s="4">
        <v>44771</v>
      </c>
      <c r="H17" s="1" t="s">
        <v>225</v>
      </c>
    </row>
    <row r="18" spans="1:8" ht="25" customHeight="1">
      <c r="A18" s="1"/>
      <c r="B18" s="4">
        <v>44742</v>
      </c>
      <c r="C18" s="13" t="s">
        <v>223</v>
      </c>
      <c r="D18" s="5"/>
      <c r="E18" s="5"/>
      <c r="F18" s="5"/>
      <c r="G18" s="4">
        <v>44771</v>
      </c>
      <c r="H18" s="1" t="s">
        <v>225</v>
      </c>
    </row>
    <row r="19" spans="1:8" ht="25" customHeight="1">
      <c r="A19" s="1"/>
      <c r="B19" s="4">
        <v>44742</v>
      </c>
      <c r="C19" s="13" t="s">
        <v>224</v>
      </c>
      <c r="D19" s="5">
        <v>-1</v>
      </c>
      <c r="E19" s="5">
        <v>8</v>
      </c>
      <c r="F19" s="5">
        <v>7</v>
      </c>
      <c r="G19" s="4">
        <v>44771</v>
      </c>
      <c r="H19" s="1" t="s">
        <v>225</v>
      </c>
    </row>
    <row r="20" spans="1:8" ht="25" customHeight="1">
      <c r="A20" s="1"/>
      <c r="B20" s="4">
        <v>44834</v>
      </c>
      <c r="C20" s="13" t="s">
        <v>17</v>
      </c>
      <c r="D20" s="5">
        <v>-1</v>
      </c>
      <c r="E20" s="5">
        <v>7</v>
      </c>
      <c r="F20" s="5">
        <v>4</v>
      </c>
      <c r="G20" s="4">
        <v>44853</v>
      </c>
      <c r="H20" s="1" t="s">
        <v>226</v>
      </c>
    </row>
    <row r="21" spans="1:8" ht="25" customHeight="1">
      <c r="A21" s="1"/>
      <c r="B21" s="4">
        <v>44834</v>
      </c>
      <c r="C21" s="13" t="s">
        <v>18</v>
      </c>
      <c r="D21" s="5">
        <v>1</v>
      </c>
      <c r="E21" s="5">
        <v>8</v>
      </c>
      <c r="F21" s="5">
        <v>5</v>
      </c>
      <c r="G21" s="4">
        <v>44853</v>
      </c>
      <c r="H21" s="1" t="s">
        <v>226</v>
      </c>
    </row>
    <row r="22" spans="1:8" ht="25" customHeight="1">
      <c r="A22" s="1"/>
      <c r="B22" s="4">
        <v>44834</v>
      </c>
      <c r="C22" s="13" t="s">
        <v>53</v>
      </c>
      <c r="D22" s="5">
        <v>-2</v>
      </c>
      <c r="E22" s="5">
        <v>6</v>
      </c>
      <c r="F22" s="5">
        <v>8</v>
      </c>
      <c r="G22" s="4">
        <v>44853</v>
      </c>
      <c r="H22" s="1" t="s">
        <v>226</v>
      </c>
    </row>
    <row r="23" spans="1:8" ht="25" customHeight="1">
      <c r="A23" s="1"/>
      <c r="B23" s="4">
        <v>44834</v>
      </c>
      <c r="C23" s="13" t="s">
        <v>54</v>
      </c>
      <c r="D23" s="5">
        <v>-4</v>
      </c>
      <c r="E23" s="5">
        <v>11</v>
      </c>
      <c r="F23" s="5">
        <v>8</v>
      </c>
      <c r="G23" s="4">
        <v>44853</v>
      </c>
      <c r="H23" s="1" t="s">
        <v>226</v>
      </c>
    </row>
    <row r="24" spans="1:8" ht="25" customHeight="1">
      <c r="A24" s="1"/>
      <c r="B24" s="4">
        <v>44834</v>
      </c>
      <c r="C24" s="13" t="s">
        <v>55</v>
      </c>
      <c r="D24" s="5">
        <v>-3</v>
      </c>
      <c r="E24" s="5">
        <v>8</v>
      </c>
      <c r="F24" s="5">
        <v>6</v>
      </c>
      <c r="G24" s="4">
        <v>44853</v>
      </c>
      <c r="H24" s="1" t="s">
        <v>226</v>
      </c>
    </row>
    <row r="25" spans="1:8" ht="25" customHeight="1">
      <c r="A25" s="1"/>
      <c r="B25" s="4">
        <v>44834</v>
      </c>
      <c r="C25" s="13" t="s">
        <v>223</v>
      </c>
      <c r="D25" s="5"/>
      <c r="E25" s="5"/>
      <c r="F25" s="5"/>
      <c r="G25" s="4">
        <v>44853</v>
      </c>
      <c r="H25" s="1" t="s">
        <v>226</v>
      </c>
    </row>
    <row r="26" spans="1:8" ht="25" customHeight="1">
      <c r="A26" s="1"/>
      <c r="B26" s="4">
        <v>44834</v>
      </c>
      <c r="C26" s="13" t="s">
        <v>224</v>
      </c>
      <c r="D26" s="5">
        <v>-3</v>
      </c>
      <c r="E26" s="5">
        <v>9</v>
      </c>
      <c r="F26" s="5">
        <v>7</v>
      </c>
      <c r="G26" s="4">
        <v>44853</v>
      </c>
      <c r="H26" s="1" t="s">
        <v>226</v>
      </c>
    </row>
    <row r="27" spans="1:8" ht="25" customHeight="1">
      <c r="A27" s="1"/>
      <c r="B27" s="4">
        <v>44926</v>
      </c>
      <c r="C27" s="13" t="s">
        <v>17</v>
      </c>
      <c r="D27" s="5">
        <v>-4</v>
      </c>
      <c r="E27" s="5">
        <v>9</v>
      </c>
      <c r="F27" s="5">
        <v>3</v>
      </c>
      <c r="G27" s="4">
        <v>44945</v>
      </c>
      <c r="H27" s="1" t="s">
        <v>227</v>
      </c>
    </row>
    <row r="28" spans="1:8" ht="25" customHeight="1">
      <c r="A28" s="1"/>
      <c r="B28" s="4">
        <v>44926</v>
      </c>
      <c r="C28" s="13" t="s">
        <v>18</v>
      </c>
      <c r="D28" s="5">
        <v>-8</v>
      </c>
      <c r="E28" s="5">
        <v>11</v>
      </c>
      <c r="F28" s="5">
        <v>0</v>
      </c>
      <c r="G28" s="4">
        <v>44945</v>
      </c>
      <c r="H28" s="1" t="s">
        <v>227</v>
      </c>
    </row>
    <row r="29" spans="1:8" ht="25" customHeight="1">
      <c r="A29" s="1"/>
      <c r="B29" s="4">
        <v>44926</v>
      </c>
      <c r="C29" s="13" t="s">
        <v>53</v>
      </c>
      <c r="D29" s="5">
        <v>-1</v>
      </c>
      <c r="E29" s="5">
        <v>5</v>
      </c>
      <c r="F29" s="5">
        <v>8</v>
      </c>
      <c r="G29" s="4">
        <v>44945</v>
      </c>
      <c r="H29" s="1" t="s">
        <v>227</v>
      </c>
    </row>
    <row r="30" spans="1:8" ht="25" customHeight="1">
      <c r="A30" s="1"/>
      <c r="B30" s="4">
        <v>44926</v>
      </c>
      <c r="C30" s="13" t="s">
        <v>54</v>
      </c>
      <c r="D30" s="5">
        <v>-7</v>
      </c>
      <c r="E30" s="5">
        <v>13</v>
      </c>
      <c r="F30" s="5">
        <v>8</v>
      </c>
      <c r="G30" s="4">
        <v>44945</v>
      </c>
      <c r="H30" s="1" t="s">
        <v>227</v>
      </c>
    </row>
    <row r="31" spans="1:8" ht="25" customHeight="1">
      <c r="A31" s="1"/>
      <c r="B31" s="4">
        <v>44926</v>
      </c>
      <c r="C31" s="13" t="s">
        <v>55</v>
      </c>
      <c r="D31" s="5">
        <v>-6</v>
      </c>
      <c r="E31" s="5">
        <v>8</v>
      </c>
      <c r="F31" s="5">
        <v>4</v>
      </c>
      <c r="G31" s="4">
        <v>44945</v>
      </c>
      <c r="H31" s="1" t="s">
        <v>227</v>
      </c>
    </row>
    <row r="32" spans="1:8" ht="25" customHeight="1">
      <c r="A32" s="1"/>
      <c r="B32" s="4">
        <v>44926</v>
      </c>
      <c r="C32" s="13" t="s">
        <v>223</v>
      </c>
      <c r="D32" s="5"/>
      <c r="E32" s="5"/>
      <c r="F32" s="5"/>
      <c r="G32" s="4">
        <v>44945</v>
      </c>
      <c r="H32" s="1" t="s">
        <v>227</v>
      </c>
    </row>
    <row r="33" spans="1:8" ht="25" customHeight="1">
      <c r="A33" s="1"/>
      <c r="B33" s="4">
        <v>44926</v>
      </c>
      <c r="C33" s="13" t="s">
        <v>224</v>
      </c>
      <c r="D33" s="5">
        <v>-6</v>
      </c>
      <c r="E33" s="5">
        <v>10</v>
      </c>
      <c r="F33" s="5">
        <v>5</v>
      </c>
      <c r="G33" s="4">
        <v>44945</v>
      </c>
      <c r="H33" s="1" t="s">
        <v>227</v>
      </c>
    </row>
    <row r="34" spans="1:8" ht="25" customHeight="1">
      <c r="A34" s="1"/>
      <c r="B34" s="4">
        <v>45016</v>
      </c>
      <c r="C34" s="13" t="s">
        <v>17</v>
      </c>
      <c r="D34" s="5">
        <v>0</v>
      </c>
      <c r="E34" s="5">
        <v>8</v>
      </c>
      <c r="F34" s="5">
        <v>7</v>
      </c>
      <c r="G34" s="4">
        <v>45037</v>
      </c>
      <c r="H34" s="1" t="s">
        <v>228</v>
      </c>
    </row>
    <row r="35" spans="1:8" ht="25" customHeight="1">
      <c r="A35" s="1"/>
      <c r="B35" s="4">
        <v>45016</v>
      </c>
      <c r="C35" s="13" t="s">
        <v>18</v>
      </c>
      <c r="D35" s="5">
        <v>-1</v>
      </c>
      <c r="E35" s="5">
        <v>10</v>
      </c>
      <c r="F35" s="5">
        <v>7</v>
      </c>
      <c r="G35" s="4">
        <v>45037</v>
      </c>
      <c r="H35" s="1" t="s">
        <v>228</v>
      </c>
    </row>
    <row r="36" spans="1:8" ht="25" customHeight="1">
      <c r="A36" s="1"/>
      <c r="B36" s="4">
        <v>45016</v>
      </c>
      <c r="C36" s="13" t="s">
        <v>53</v>
      </c>
      <c r="D36" s="5">
        <v>1</v>
      </c>
      <c r="E36" s="5">
        <v>6</v>
      </c>
      <c r="F36" s="5">
        <v>9</v>
      </c>
      <c r="G36" s="4">
        <v>45037</v>
      </c>
      <c r="H36" s="1" t="s">
        <v>228</v>
      </c>
    </row>
    <row r="37" spans="1:8" ht="25" customHeight="1">
      <c r="A37" s="1"/>
      <c r="B37" s="4">
        <v>45016</v>
      </c>
      <c r="C37" s="13" t="s">
        <v>54</v>
      </c>
      <c r="D37" s="5">
        <v>-5</v>
      </c>
      <c r="E37" s="5">
        <v>13</v>
      </c>
      <c r="F37" s="5">
        <v>9</v>
      </c>
      <c r="G37" s="4">
        <v>45037</v>
      </c>
      <c r="H37" s="1" t="s">
        <v>228</v>
      </c>
    </row>
    <row r="38" spans="1:8" ht="25" customHeight="1">
      <c r="A38" s="1"/>
      <c r="B38" s="4">
        <v>45016</v>
      </c>
      <c r="C38" s="13" t="s">
        <v>55</v>
      </c>
      <c r="D38" s="5">
        <v>-4</v>
      </c>
      <c r="E38" s="5">
        <v>8</v>
      </c>
      <c r="F38" s="5">
        <v>6</v>
      </c>
      <c r="G38" s="4">
        <v>45037</v>
      </c>
      <c r="H38" s="1" t="s">
        <v>228</v>
      </c>
    </row>
    <row r="39" spans="1:8" ht="25" customHeight="1">
      <c r="A39" s="1"/>
      <c r="B39" s="4">
        <v>45016</v>
      </c>
      <c r="C39" s="13" t="s">
        <v>223</v>
      </c>
      <c r="D39" s="5"/>
      <c r="E39" s="5"/>
      <c r="F39" s="5"/>
      <c r="G39" s="4">
        <v>45037</v>
      </c>
      <c r="H39" s="1" t="s">
        <v>228</v>
      </c>
    </row>
    <row r="40" spans="1:8" ht="25" customHeight="1">
      <c r="A40" s="1"/>
      <c r="B40" s="4">
        <v>45016</v>
      </c>
      <c r="C40" s="13" t="s">
        <v>224</v>
      </c>
      <c r="D40" s="5">
        <v>-3</v>
      </c>
      <c r="E40" s="5">
        <v>10</v>
      </c>
      <c r="F40" s="5">
        <v>7</v>
      </c>
      <c r="G40" s="4">
        <v>45037</v>
      </c>
      <c r="H40" s="1" t="s">
        <v>228</v>
      </c>
    </row>
    <row r="41" spans="1:8" ht="25" customHeight="1">
      <c r="A41" s="1"/>
      <c r="B41" s="4">
        <v>45107</v>
      </c>
      <c r="C41" s="13" t="s">
        <v>17</v>
      </c>
      <c r="D41" s="5">
        <v>-1</v>
      </c>
      <c r="E41" s="5">
        <v>8</v>
      </c>
      <c r="F41" s="5">
        <v>11</v>
      </c>
      <c r="G41" s="4">
        <v>45135</v>
      </c>
      <c r="H41" s="1" t="s">
        <v>229</v>
      </c>
    </row>
    <row r="42" spans="1:8" ht="25" customHeight="1">
      <c r="A42" s="1"/>
      <c r="B42" s="4">
        <v>45107</v>
      </c>
      <c r="C42" s="13" t="s">
        <v>18</v>
      </c>
      <c r="D42" s="5">
        <v>-1</v>
      </c>
      <c r="E42" s="5">
        <v>9</v>
      </c>
      <c r="F42" s="5">
        <v>8</v>
      </c>
      <c r="G42" s="4">
        <v>45135</v>
      </c>
      <c r="H42" s="1" t="s">
        <v>229</v>
      </c>
    </row>
    <row r="43" spans="1:8" ht="25" customHeight="1">
      <c r="A43" s="1"/>
      <c r="B43" s="4">
        <v>45107</v>
      </c>
      <c r="C43" s="13" t="s">
        <v>53</v>
      </c>
      <c r="D43" s="5">
        <v>-3</v>
      </c>
      <c r="E43" s="5">
        <v>6</v>
      </c>
      <c r="F43" s="5">
        <v>5</v>
      </c>
      <c r="G43" s="4">
        <v>45135</v>
      </c>
      <c r="H43" s="1" t="s">
        <v>229</v>
      </c>
    </row>
    <row r="44" spans="1:8" ht="25" customHeight="1">
      <c r="A44" s="1"/>
      <c r="B44" s="4">
        <v>45107</v>
      </c>
      <c r="C44" s="13" t="s">
        <v>54</v>
      </c>
      <c r="D44" s="5">
        <v>-2</v>
      </c>
      <c r="E44" s="5">
        <v>6</v>
      </c>
      <c r="F44" s="5">
        <v>8</v>
      </c>
      <c r="G44" s="4">
        <v>45135</v>
      </c>
      <c r="H44" s="1" t="s">
        <v>229</v>
      </c>
    </row>
    <row r="45" spans="1:8" ht="25" customHeight="1">
      <c r="A45" s="1"/>
      <c r="B45" s="4">
        <v>45107</v>
      </c>
      <c r="C45" s="13" t="s">
        <v>55</v>
      </c>
      <c r="D45" s="5">
        <v>0</v>
      </c>
      <c r="E45" s="5">
        <v>8</v>
      </c>
      <c r="F45" s="5">
        <v>9</v>
      </c>
      <c r="G45" s="4">
        <v>45135</v>
      </c>
      <c r="H45" s="1" t="s">
        <v>229</v>
      </c>
    </row>
    <row r="46" spans="1:8" ht="25" customHeight="1">
      <c r="A46" s="1"/>
      <c r="B46" s="4">
        <v>45107</v>
      </c>
      <c r="C46" s="13" t="s">
        <v>223</v>
      </c>
      <c r="D46" s="5"/>
      <c r="E46" s="5"/>
      <c r="F46" s="5"/>
      <c r="G46" s="4">
        <v>45135</v>
      </c>
      <c r="H46" s="1" t="s">
        <v>229</v>
      </c>
    </row>
    <row r="47" spans="1:8" ht="25" customHeight="1">
      <c r="A47" s="1"/>
      <c r="B47" s="4">
        <v>45107</v>
      </c>
      <c r="C47" s="13" t="s">
        <v>224</v>
      </c>
      <c r="D47" s="5">
        <v>-1</v>
      </c>
      <c r="E47" s="5">
        <v>7</v>
      </c>
      <c r="F47" s="5">
        <v>8</v>
      </c>
      <c r="G47" s="4">
        <v>45135</v>
      </c>
      <c r="H47" s="1" t="s">
        <v>229</v>
      </c>
    </row>
    <row r="48" spans="1:8" ht="25" customHeight="1">
      <c r="A48" s="1"/>
      <c r="B48" s="4">
        <v>45199</v>
      </c>
      <c r="C48" s="13" t="s">
        <v>17</v>
      </c>
      <c r="D48" s="5">
        <v>0</v>
      </c>
      <c r="E48" s="5">
        <v>7</v>
      </c>
      <c r="F48" s="5">
        <v>5</v>
      </c>
      <c r="G48" s="4">
        <v>45217</v>
      </c>
      <c r="H48" s="1" t="s">
        <v>230</v>
      </c>
    </row>
    <row r="49" spans="1:8" ht="25" customHeight="1">
      <c r="A49" s="1"/>
      <c r="B49" s="4">
        <v>45199</v>
      </c>
      <c r="C49" s="13" t="s">
        <v>18</v>
      </c>
      <c r="D49" s="5">
        <v>-2</v>
      </c>
      <c r="E49" s="5">
        <v>9</v>
      </c>
      <c r="F49" s="5">
        <v>9</v>
      </c>
      <c r="G49" s="4">
        <v>45217</v>
      </c>
      <c r="H49" s="1" t="s">
        <v>230</v>
      </c>
    </row>
    <row r="50" spans="1:8" ht="25" customHeight="1">
      <c r="A50" s="1"/>
      <c r="B50" s="4">
        <v>45199</v>
      </c>
      <c r="C50" s="13" t="s">
        <v>53</v>
      </c>
      <c r="D50" s="5">
        <v>2</v>
      </c>
      <c r="E50" s="5">
        <v>6</v>
      </c>
      <c r="F50" s="5">
        <v>10</v>
      </c>
      <c r="G50" s="4">
        <v>45217</v>
      </c>
      <c r="H50" s="1" t="s">
        <v>230</v>
      </c>
    </row>
    <row r="51" spans="1:8" ht="25" customHeight="1">
      <c r="A51" s="1"/>
      <c r="B51" s="4">
        <v>45199</v>
      </c>
      <c r="C51" s="13" t="s">
        <v>54</v>
      </c>
      <c r="D51" s="5">
        <v>0</v>
      </c>
      <c r="E51" s="5">
        <v>8</v>
      </c>
      <c r="F51" s="5">
        <v>9</v>
      </c>
      <c r="G51" s="4">
        <v>45217</v>
      </c>
      <c r="H51" s="1" t="s">
        <v>230</v>
      </c>
    </row>
    <row r="52" spans="1:8" ht="25" customHeight="1">
      <c r="A52" s="1"/>
      <c r="B52" s="4">
        <v>45199</v>
      </c>
      <c r="C52" s="13" t="s">
        <v>55</v>
      </c>
      <c r="D52" s="5">
        <v>-3</v>
      </c>
      <c r="E52" s="5">
        <v>8</v>
      </c>
      <c r="F52" s="5">
        <v>7</v>
      </c>
      <c r="G52" s="4">
        <v>45217</v>
      </c>
      <c r="H52" s="1" t="s">
        <v>230</v>
      </c>
    </row>
    <row r="53" spans="1:8" ht="25" customHeight="1">
      <c r="A53" s="1"/>
      <c r="B53" s="4">
        <v>45199</v>
      </c>
      <c r="C53" s="13" t="s">
        <v>223</v>
      </c>
      <c r="D53" s="5"/>
      <c r="E53" s="5"/>
      <c r="F53" s="5"/>
      <c r="G53" s="4">
        <v>45217</v>
      </c>
      <c r="H53" s="1" t="s">
        <v>230</v>
      </c>
    </row>
    <row r="54" spans="1:8" ht="25" customHeight="1">
      <c r="A54" s="1"/>
      <c r="B54" s="4">
        <v>45199</v>
      </c>
      <c r="C54" s="13" t="s">
        <v>224</v>
      </c>
      <c r="D54" s="5">
        <v>-1</v>
      </c>
      <c r="E54" s="5">
        <v>7</v>
      </c>
      <c r="F54" s="5">
        <v>7</v>
      </c>
      <c r="G54" s="4">
        <v>45217</v>
      </c>
      <c r="H54" s="1" t="s">
        <v>230</v>
      </c>
    </row>
    <row r="55" spans="1:8" ht="25" customHeight="1">
      <c r="A55" s="1"/>
      <c r="B55" s="4">
        <v>45291</v>
      </c>
      <c r="C55" s="13" t="s">
        <v>17</v>
      </c>
      <c r="D55" s="5">
        <v>-1</v>
      </c>
      <c r="E55" s="5">
        <v>4</v>
      </c>
      <c r="F55" s="5">
        <v>1</v>
      </c>
      <c r="G55" s="4">
        <v>45314</v>
      </c>
      <c r="H55" s="1" t="s">
        <v>231</v>
      </c>
    </row>
    <row r="56" spans="1:8" ht="25" customHeight="1">
      <c r="A56" s="1"/>
      <c r="B56" s="4">
        <v>45291</v>
      </c>
      <c r="C56" s="13" t="s">
        <v>18</v>
      </c>
      <c r="D56" s="5">
        <v>1</v>
      </c>
      <c r="E56" s="5">
        <v>7</v>
      </c>
      <c r="F56" s="5">
        <v>9</v>
      </c>
      <c r="G56" s="4">
        <v>45314</v>
      </c>
      <c r="H56" s="1" t="s">
        <v>231</v>
      </c>
    </row>
    <row r="57" spans="1:8" ht="25" customHeight="1">
      <c r="A57" s="1"/>
      <c r="B57" s="4">
        <v>45291</v>
      </c>
      <c r="C57" s="13" t="s">
        <v>53</v>
      </c>
      <c r="D57" s="5">
        <v>-4</v>
      </c>
      <c r="E57" s="5">
        <v>5</v>
      </c>
      <c r="F57" s="5">
        <v>2</v>
      </c>
      <c r="G57" s="4">
        <v>45314</v>
      </c>
      <c r="H57" s="1" t="s">
        <v>231</v>
      </c>
    </row>
    <row r="58" spans="1:8" ht="25" customHeight="1">
      <c r="A58" s="1"/>
      <c r="B58" s="4">
        <v>45291</v>
      </c>
      <c r="C58" s="13" t="s">
        <v>54</v>
      </c>
      <c r="D58" s="5">
        <v>1</v>
      </c>
      <c r="E58" s="5">
        <v>4</v>
      </c>
      <c r="F58" s="5">
        <v>6</v>
      </c>
      <c r="G58" s="4">
        <v>45314</v>
      </c>
      <c r="H58" s="1" t="s">
        <v>231</v>
      </c>
    </row>
    <row r="59" spans="1:8" ht="25" customHeight="1">
      <c r="A59" s="1"/>
      <c r="B59" s="4">
        <v>45291</v>
      </c>
      <c r="C59" s="13" t="s">
        <v>55</v>
      </c>
      <c r="D59" s="5">
        <v>-2</v>
      </c>
      <c r="E59" s="5">
        <v>4</v>
      </c>
      <c r="F59" s="5">
        <v>3</v>
      </c>
      <c r="G59" s="4">
        <v>45314</v>
      </c>
      <c r="H59" s="1" t="s">
        <v>231</v>
      </c>
    </row>
    <row r="60" spans="1:8" ht="25" customHeight="1">
      <c r="A60" s="1"/>
      <c r="B60" s="4">
        <v>45291</v>
      </c>
      <c r="C60" s="13" t="s">
        <v>223</v>
      </c>
      <c r="D60" s="5"/>
      <c r="E60" s="5"/>
      <c r="F60" s="5"/>
      <c r="G60" s="4">
        <v>45314</v>
      </c>
      <c r="H60" s="1" t="s">
        <v>231</v>
      </c>
    </row>
    <row r="61" spans="1:8" ht="25" customHeight="1">
      <c r="A61" s="1"/>
      <c r="B61" s="4">
        <v>45291</v>
      </c>
      <c r="C61" s="13" t="s">
        <v>224</v>
      </c>
      <c r="D61" s="5">
        <v>-1</v>
      </c>
      <c r="E61" s="5">
        <v>4</v>
      </c>
      <c r="F61" s="5">
        <v>4</v>
      </c>
      <c r="G61" s="4">
        <v>45314</v>
      </c>
      <c r="H61" s="1" t="s">
        <v>231</v>
      </c>
    </row>
    <row r="62" spans="1:8" ht="25" customHeight="1">
      <c r="A62" s="1"/>
      <c r="B62" s="4">
        <v>45382</v>
      </c>
      <c r="C62" s="13" t="s">
        <v>17</v>
      </c>
      <c r="D62" s="5">
        <v>1</v>
      </c>
      <c r="E62" s="5">
        <v>4</v>
      </c>
      <c r="F62" s="5">
        <v>3</v>
      </c>
      <c r="G62" s="4">
        <v>45401</v>
      </c>
      <c r="H62" s="1" t="s">
        <v>232</v>
      </c>
    </row>
    <row r="63" spans="1:8" ht="25" customHeight="1">
      <c r="A63" s="1"/>
      <c r="B63" s="4">
        <v>45382</v>
      </c>
      <c r="C63" s="13" t="s">
        <v>18</v>
      </c>
      <c r="D63" s="5">
        <v>2</v>
      </c>
      <c r="E63" s="5">
        <v>10</v>
      </c>
      <c r="F63" s="5">
        <v>10</v>
      </c>
      <c r="G63" s="4">
        <v>45401</v>
      </c>
      <c r="H63" s="1" t="s">
        <v>232</v>
      </c>
    </row>
    <row r="64" spans="1:8" ht="25" customHeight="1">
      <c r="A64" s="1"/>
      <c r="B64" s="4">
        <v>45382</v>
      </c>
      <c r="C64" s="13" t="s">
        <v>53</v>
      </c>
      <c r="D64" s="5">
        <v>-4</v>
      </c>
      <c r="E64" s="5">
        <v>4</v>
      </c>
      <c r="F64" s="5">
        <v>2</v>
      </c>
      <c r="G64" s="4">
        <v>45401</v>
      </c>
      <c r="H64" s="1" t="s">
        <v>232</v>
      </c>
    </row>
    <row r="65" spans="1:8" ht="25" customHeight="1">
      <c r="A65" s="1"/>
      <c r="B65" s="4">
        <v>45382</v>
      </c>
      <c r="C65" s="13" t="s">
        <v>54</v>
      </c>
      <c r="D65" s="5">
        <v>1</v>
      </c>
      <c r="E65" s="5">
        <v>2</v>
      </c>
      <c r="F65" s="5">
        <v>3</v>
      </c>
      <c r="G65" s="4">
        <v>45401</v>
      </c>
      <c r="H65" s="1" t="s">
        <v>232</v>
      </c>
    </row>
    <row r="66" spans="1:8" ht="25" customHeight="1">
      <c r="A66" s="1"/>
      <c r="B66" s="4">
        <v>45382</v>
      </c>
      <c r="C66" s="13" t="s">
        <v>55</v>
      </c>
      <c r="D66" s="5">
        <v>-3</v>
      </c>
      <c r="E66" s="5">
        <v>2</v>
      </c>
      <c r="F66" s="5">
        <v>0</v>
      </c>
      <c r="G66" s="4">
        <v>45401</v>
      </c>
      <c r="H66" s="1" t="s">
        <v>232</v>
      </c>
    </row>
    <row r="67" spans="1:8" ht="25" customHeight="1">
      <c r="A67" s="1"/>
      <c r="B67" s="4">
        <v>45382</v>
      </c>
      <c r="C67" s="13" t="s">
        <v>223</v>
      </c>
      <c r="D67" s="5"/>
      <c r="E67" s="5"/>
      <c r="F67" s="5"/>
      <c r="G67" s="4">
        <v>45401</v>
      </c>
      <c r="H67" s="1" t="s">
        <v>232</v>
      </c>
    </row>
    <row r="68" spans="1:8" ht="25" customHeight="1">
      <c r="A68" s="1"/>
      <c r="B68" s="4">
        <v>45382</v>
      </c>
      <c r="C68" s="13" t="s">
        <v>224</v>
      </c>
      <c r="D68" s="5">
        <v>0</v>
      </c>
      <c r="E68" s="5">
        <v>3</v>
      </c>
      <c r="F68" s="5">
        <v>3</v>
      </c>
      <c r="G68" s="4">
        <v>45401</v>
      </c>
      <c r="H68" s="1" t="s">
        <v>232</v>
      </c>
    </row>
    <row r="69" spans="1:8" ht="25" customHeight="1">
      <c r="A69" s="1"/>
      <c r="B69" s="4">
        <v>45473</v>
      </c>
      <c r="C69" s="13" t="s">
        <v>17</v>
      </c>
      <c r="D69" s="5">
        <v>1</v>
      </c>
      <c r="E69" s="5">
        <v>3</v>
      </c>
      <c r="F69" s="5">
        <v>3</v>
      </c>
      <c r="G69" s="4">
        <v>45503</v>
      </c>
      <c r="H69" s="1" t="s">
        <v>233</v>
      </c>
    </row>
    <row r="70" spans="1:8" ht="25" customHeight="1">
      <c r="A70" s="1"/>
      <c r="B70" s="4">
        <v>45473</v>
      </c>
      <c r="C70" s="13" t="s">
        <v>18</v>
      </c>
      <c r="D70" s="5">
        <v>2</v>
      </c>
      <c r="E70" s="5">
        <v>5</v>
      </c>
      <c r="F70" s="5">
        <v>7</v>
      </c>
      <c r="G70" s="4">
        <v>45503</v>
      </c>
      <c r="H70" s="1" t="s">
        <v>233</v>
      </c>
    </row>
    <row r="71" spans="1:8" ht="25" customHeight="1">
      <c r="A71" s="1"/>
      <c r="B71" s="4">
        <v>45473</v>
      </c>
      <c r="C71" s="13" t="s">
        <v>53</v>
      </c>
      <c r="D71" s="5">
        <v>1</v>
      </c>
      <c r="E71" s="5">
        <v>2</v>
      </c>
      <c r="F71" s="5">
        <v>4</v>
      </c>
      <c r="G71" s="4">
        <v>45503</v>
      </c>
      <c r="H71" s="1" t="s">
        <v>233</v>
      </c>
    </row>
    <row r="72" spans="1:8" ht="25" customHeight="1">
      <c r="A72" s="1"/>
      <c r="B72" s="4">
        <v>45473</v>
      </c>
      <c r="C72" s="13" t="s">
        <v>54</v>
      </c>
      <c r="D72" s="5">
        <v>3</v>
      </c>
      <c r="E72" s="5">
        <v>-1</v>
      </c>
      <c r="F72" s="5">
        <v>2</v>
      </c>
      <c r="G72" s="4">
        <v>45503</v>
      </c>
      <c r="H72" s="1" t="s">
        <v>233</v>
      </c>
    </row>
    <row r="73" spans="1:8" ht="25" customHeight="1">
      <c r="A73" s="1"/>
      <c r="B73" s="4">
        <v>45473</v>
      </c>
      <c r="C73" s="13" t="s">
        <v>55</v>
      </c>
      <c r="D73" s="5">
        <v>-1</v>
      </c>
      <c r="E73" s="5">
        <v>0</v>
      </c>
      <c r="F73" s="5">
        <v>-1</v>
      </c>
      <c r="G73" s="4">
        <v>45503</v>
      </c>
      <c r="H73" s="1" t="s">
        <v>233</v>
      </c>
    </row>
    <row r="74" spans="1:8" ht="25" customHeight="1">
      <c r="A74" s="1"/>
      <c r="B74" s="4">
        <v>45473</v>
      </c>
      <c r="C74" s="13" t="s">
        <v>223</v>
      </c>
      <c r="D74" s="5"/>
      <c r="E74" s="5"/>
      <c r="F74" s="5"/>
      <c r="G74" s="4">
        <v>45503</v>
      </c>
      <c r="H74" s="1" t="s">
        <v>233</v>
      </c>
    </row>
    <row r="75" spans="1:8" ht="25" customHeight="1">
      <c r="A75" s="1"/>
      <c r="B75" s="4">
        <v>45473</v>
      </c>
      <c r="C75" s="13" t="s">
        <v>224</v>
      </c>
      <c r="D75" s="5">
        <v>2</v>
      </c>
      <c r="E75" s="5">
        <v>1</v>
      </c>
      <c r="F75" s="5">
        <v>2</v>
      </c>
      <c r="G75" s="4">
        <v>45503</v>
      </c>
      <c r="H75" s="1" t="s">
        <v>233</v>
      </c>
    </row>
    <row r="76" spans="1:8" ht="25" customHeight="1">
      <c r="A76" s="1"/>
      <c r="B76" s="4">
        <v>45565</v>
      </c>
      <c r="C76" s="13" t="s">
        <v>17</v>
      </c>
      <c r="D76" s="5">
        <v>0</v>
      </c>
      <c r="E76" s="5">
        <v>1</v>
      </c>
      <c r="F76" s="5">
        <v>-2</v>
      </c>
      <c r="G76" s="4">
        <v>45583</v>
      </c>
      <c r="H76" s="1" t="s">
        <v>234</v>
      </c>
    </row>
    <row r="77" spans="1:8" ht="25" customHeight="1">
      <c r="A77" s="1"/>
      <c r="B77" s="4">
        <v>45565</v>
      </c>
      <c r="C77" s="13" t="s">
        <v>18</v>
      </c>
      <c r="D77" s="5">
        <v>5</v>
      </c>
      <c r="E77" s="5">
        <v>1</v>
      </c>
      <c r="F77" s="5">
        <v>3</v>
      </c>
      <c r="G77" s="4">
        <v>45583</v>
      </c>
      <c r="H77" s="1" t="s">
        <v>234</v>
      </c>
    </row>
    <row r="78" spans="1:8" ht="25" customHeight="1">
      <c r="A78" s="1"/>
      <c r="B78" s="4">
        <v>45565</v>
      </c>
      <c r="C78" s="13" t="s">
        <v>53</v>
      </c>
      <c r="D78" s="5">
        <v>-1</v>
      </c>
      <c r="E78" s="5">
        <v>1</v>
      </c>
      <c r="F78" s="5">
        <v>4</v>
      </c>
      <c r="G78" s="4">
        <v>45583</v>
      </c>
      <c r="H78" s="1" t="s">
        <v>234</v>
      </c>
    </row>
    <row r="79" spans="1:8" ht="25" customHeight="1">
      <c r="A79" s="1"/>
      <c r="B79" s="4">
        <v>45565</v>
      </c>
      <c r="C79" s="13" t="s">
        <v>54</v>
      </c>
      <c r="D79" s="5">
        <v>1</v>
      </c>
      <c r="E79" s="5">
        <v>0</v>
      </c>
      <c r="F79" s="5">
        <v>3</v>
      </c>
      <c r="G79" s="4">
        <v>45583</v>
      </c>
      <c r="H79" s="1" t="s">
        <v>234</v>
      </c>
    </row>
    <row r="80" spans="1:8" ht="25" customHeight="1">
      <c r="A80" s="1"/>
      <c r="B80" s="4">
        <v>45565</v>
      </c>
      <c r="C80" s="13" t="s">
        <v>55</v>
      </c>
      <c r="D80" s="5">
        <v>-1</v>
      </c>
      <c r="E80" s="5">
        <v>0</v>
      </c>
      <c r="F80" s="5">
        <v>0</v>
      </c>
      <c r="G80" s="4">
        <v>45583</v>
      </c>
      <c r="H80" s="1" t="s">
        <v>234</v>
      </c>
    </row>
    <row r="81" spans="1:8" ht="25" customHeight="1">
      <c r="A81" s="1"/>
      <c r="B81" s="4">
        <v>45565</v>
      </c>
      <c r="C81" s="13" t="s">
        <v>223</v>
      </c>
      <c r="D81" s="5"/>
      <c r="E81" s="5"/>
      <c r="F81" s="5"/>
      <c r="G81" s="4">
        <v>45583</v>
      </c>
      <c r="H81" s="1" t="s">
        <v>234</v>
      </c>
    </row>
    <row r="82" spans="1:8" ht="25" customHeight="1">
      <c r="A82" s="1"/>
      <c r="B82" s="4">
        <v>45565</v>
      </c>
      <c r="C82" s="13" t="s">
        <v>224</v>
      </c>
      <c r="D82" s="5">
        <v>1</v>
      </c>
      <c r="E82" s="5">
        <v>1</v>
      </c>
      <c r="F82" s="5">
        <v>2</v>
      </c>
      <c r="G82" s="4">
        <v>45583</v>
      </c>
      <c r="H82" s="1" t="s">
        <v>234</v>
      </c>
    </row>
    <row r="83" spans="1:8" ht="25" customHeight="1">
      <c r="A83" s="1"/>
      <c r="B83" s="4">
        <v>45657</v>
      </c>
      <c r="C83" s="13" t="s">
        <v>17</v>
      </c>
      <c r="D83" s="5">
        <v>0</v>
      </c>
      <c r="E83" s="5">
        <v>2</v>
      </c>
      <c r="F83" s="5">
        <v>2</v>
      </c>
      <c r="G83" s="4">
        <v>45679</v>
      </c>
      <c r="H83" s="1" t="s">
        <v>235</v>
      </c>
    </row>
    <row r="84" spans="1:8" ht="25" customHeight="1">
      <c r="A84" s="1"/>
      <c r="B84" s="4">
        <v>45657</v>
      </c>
      <c r="C84" s="13" t="s">
        <v>18</v>
      </c>
      <c r="D84" s="5">
        <v>2</v>
      </c>
      <c r="E84" s="5">
        <v>1</v>
      </c>
      <c r="F84" s="5">
        <v>2</v>
      </c>
      <c r="G84" s="4">
        <v>45679</v>
      </c>
      <c r="H84" s="1" t="s">
        <v>235</v>
      </c>
    </row>
    <row r="85" spans="1:8" ht="25" customHeight="1">
      <c r="A85" s="1"/>
      <c r="B85" s="4">
        <v>45657</v>
      </c>
      <c r="C85" s="13" t="s">
        <v>53</v>
      </c>
      <c r="D85" s="5">
        <v>0</v>
      </c>
      <c r="E85" s="5">
        <v>1</v>
      </c>
      <c r="F85" s="5">
        <v>3</v>
      </c>
      <c r="G85" s="4">
        <v>45679</v>
      </c>
      <c r="H85" s="1" t="s">
        <v>235</v>
      </c>
    </row>
    <row r="86" spans="1:8" ht="25" customHeight="1">
      <c r="A86" s="1"/>
      <c r="B86" s="4">
        <v>45657</v>
      </c>
      <c r="C86" s="13" t="s">
        <v>54</v>
      </c>
      <c r="D86" s="5">
        <v>2</v>
      </c>
      <c r="E86" s="5">
        <v>0</v>
      </c>
      <c r="F86" s="5">
        <v>3</v>
      </c>
      <c r="G86" s="4">
        <v>45679</v>
      </c>
      <c r="H86" s="1" t="s">
        <v>235</v>
      </c>
    </row>
    <row r="87" spans="1:8" ht="25" customHeight="1">
      <c r="A87" s="1"/>
      <c r="B87" s="4">
        <v>45657</v>
      </c>
      <c r="C87" s="13" t="s">
        <v>55</v>
      </c>
      <c r="D87" s="5">
        <v>4</v>
      </c>
      <c r="E87" s="5">
        <v>-1</v>
      </c>
      <c r="F87" s="5">
        <v>4</v>
      </c>
      <c r="G87" s="4">
        <v>45679</v>
      </c>
      <c r="H87" s="1" t="s">
        <v>235</v>
      </c>
    </row>
    <row r="88" spans="1:8" ht="25" customHeight="1">
      <c r="A88" s="1"/>
      <c r="B88" s="4">
        <v>45657</v>
      </c>
      <c r="C88" s="13" t="s">
        <v>223</v>
      </c>
      <c r="D88" s="5"/>
      <c r="E88" s="5"/>
      <c r="F88" s="5"/>
      <c r="G88" s="4">
        <v>45679</v>
      </c>
      <c r="H88" s="1" t="s">
        <v>235</v>
      </c>
    </row>
    <row r="89" spans="1:8" ht="25" customHeight="1">
      <c r="A89" s="1"/>
      <c r="B89" s="4">
        <v>45657</v>
      </c>
      <c r="C89" s="13" t="s">
        <v>224</v>
      </c>
      <c r="D89" s="5">
        <v>2</v>
      </c>
      <c r="E89" s="5">
        <v>0</v>
      </c>
      <c r="F89" s="5">
        <v>3</v>
      </c>
      <c r="G89" s="4">
        <v>45679</v>
      </c>
      <c r="H89" s="1" t="s">
        <v>235</v>
      </c>
    </row>
    <row r="90" spans="1:8" ht="25" customHeight="1">
      <c r="A90" s="1"/>
      <c r="B90" s="4">
        <v>45747</v>
      </c>
      <c r="C90" s="13" t="s">
        <v>17</v>
      </c>
      <c r="D90" s="5">
        <v>1</v>
      </c>
      <c r="E90" s="5">
        <v>3</v>
      </c>
      <c r="F90" s="5">
        <v>2</v>
      </c>
      <c r="G90" s="4">
        <v>45771</v>
      </c>
      <c r="H90" s="1" t="s">
        <v>236</v>
      </c>
    </row>
    <row r="91" spans="1:8" ht="25" customHeight="1">
      <c r="A91" s="1"/>
      <c r="B91" s="4">
        <v>45747</v>
      </c>
      <c r="C91" s="13" t="s">
        <v>18</v>
      </c>
      <c r="D91" s="5">
        <v>1</v>
      </c>
      <c r="E91" s="5">
        <v>2</v>
      </c>
      <c r="F91" s="5">
        <v>3</v>
      </c>
      <c r="G91" s="4">
        <v>45771</v>
      </c>
      <c r="H91" s="1" t="s">
        <v>236</v>
      </c>
    </row>
    <row r="92" spans="1:8" ht="25" customHeight="1">
      <c r="A92" s="1"/>
      <c r="B92" s="4">
        <v>45747</v>
      </c>
      <c r="C92" s="13" t="s">
        <v>53</v>
      </c>
      <c r="D92" s="5">
        <v>-1</v>
      </c>
      <c r="E92" s="5">
        <v>1</v>
      </c>
      <c r="F92" s="5">
        <v>4</v>
      </c>
      <c r="G92" s="4">
        <v>45771</v>
      </c>
      <c r="H92" s="1" t="s">
        <v>236</v>
      </c>
    </row>
    <row r="93" spans="1:8" ht="25" customHeight="1">
      <c r="A93" s="1"/>
      <c r="B93" s="4">
        <v>45747</v>
      </c>
      <c r="C93" s="13" t="s">
        <v>54</v>
      </c>
      <c r="D93" s="5">
        <v>0</v>
      </c>
      <c r="E93" s="5">
        <v>0</v>
      </c>
      <c r="F93" s="5">
        <v>0</v>
      </c>
      <c r="G93" s="4">
        <v>45771</v>
      </c>
      <c r="H93" s="1" t="s">
        <v>236</v>
      </c>
    </row>
    <row r="94" spans="1:8" ht="25" customHeight="1">
      <c r="A94" s="1"/>
      <c r="B94" s="4">
        <v>45747</v>
      </c>
      <c r="C94" s="13" t="s">
        <v>55</v>
      </c>
      <c r="D94" s="5">
        <v>-2</v>
      </c>
      <c r="E94" s="5">
        <v>0</v>
      </c>
      <c r="F94" s="5">
        <v>-1</v>
      </c>
      <c r="G94" s="4">
        <v>45771</v>
      </c>
      <c r="H94" s="1" t="s">
        <v>236</v>
      </c>
    </row>
    <row r="95" spans="1:8" ht="25" customHeight="1">
      <c r="A95" s="1"/>
      <c r="B95" s="4">
        <v>45747</v>
      </c>
      <c r="C95" s="13" t="s">
        <v>223</v>
      </c>
      <c r="D95" s="5"/>
      <c r="E95" s="5"/>
      <c r="F95" s="5"/>
      <c r="G95" s="4">
        <v>45771</v>
      </c>
      <c r="H95" s="1" t="s">
        <v>236</v>
      </c>
    </row>
    <row r="96" spans="1:8" ht="25" customHeight="1">
      <c r="A96" s="1"/>
      <c r="B96" s="4">
        <v>45747</v>
      </c>
      <c r="C96" s="13" t="s">
        <v>224</v>
      </c>
      <c r="D96" s="5">
        <v>0</v>
      </c>
      <c r="E96" s="5">
        <v>1</v>
      </c>
      <c r="F96" s="5">
        <v>1</v>
      </c>
      <c r="G96" s="4">
        <v>45771</v>
      </c>
      <c r="H96" s="1" t="s">
        <v>236</v>
      </c>
    </row>
    <row r="97" spans="1:8" ht="25" customHeight="1">
      <c r="A97" s="1"/>
      <c r="B97" s="4">
        <v>45838</v>
      </c>
      <c r="C97" s="13" t="s">
        <v>17</v>
      </c>
      <c r="D97" s="5">
        <v>1</v>
      </c>
      <c r="E97" s="5">
        <v>1</v>
      </c>
      <c r="F97" s="5">
        <v>1</v>
      </c>
      <c r="G97" s="4">
        <v>45867</v>
      </c>
      <c r="H97" s="1" t="s">
        <v>237</v>
      </c>
    </row>
    <row r="98" spans="1:8" ht="25" customHeight="1">
      <c r="A98" s="1"/>
      <c r="B98" s="4">
        <v>45838</v>
      </c>
      <c r="C98" s="13" t="s">
        <v>18</v>
      </c>
      <c r="D98" s="5">
        <v>-1</v>
      </c>
      <c r="E98" s="5">
        <v>4</v>
      </c>
      <c r="F98" s="5">
        <v>1</v>
      </c>
      <c r="G98" s="4">
        <v>45867</v>
      </c>
      <c r="H98" s="1" t="s">
        <v>237</v>
      </c>
    </row>
    <row r="99" spans="1:8" ht="25" customHeight="1">
      <c r="A99" s="1"/>
      <c r="B99" s="4">
        <v>45838</v>
      </c>
      <c r="C99" s="13" t="s">
        <v>53</v>
      </c>
      <c r="D99" s="5">
        <v>-2</v>
      </c>
      <c r="E99" s="5">
        <v>1</v>
      </c>
      <c r="F99" s="5">
        <v>2</v>
      </c>
      <c r="G99" s="4">
        <v>45867</v>
      </c>
      <c r="H99" s="1" t="s">
        <v>237</v>
      </c>
    </row>
    <row r="100" spans="1:8" ht="25" customHeight="1">
      <c r="A100" s="1"/>
      <c r="B100" s="4">
        <v>45838</v>
      </c>
      <c r="C100" s="13" t="s">
        <v>54</v>
      </c>
      <c r="D100" s="5">
        <v>0</v>
      </c>
      <c r="E100" s="5">
        <v>1</v>
      </c>
      <c r="F100" s="5">
        <v>1</v>
      </c>
      <c r="G100" s="4">
        <v>45867</v>
      </c>
      <c r="H100" s="1" t="s">
        <v>237</v>
      </c>
    </row>
    <row r="101" spans="1:8" ht="25" customHeight="1">
      <c r="A101" s="1"/>
      <c r="B101" s="4">
        <v>45838</v>
      </c>
      <c r="C101" s="13" t="s">
        <v>55</v>
      </c>
      <c r="D101" s="5">
        <v>0</v>
      </c>
      <c r="E101" s="5">
        <v>1</v>
      </c>
      <c r="F101" s="5">
        <v>1</v>
      </c>
      <c r="G101" s="4">
        <v>45867</v>
      </c>
      <c r="H101" s="1" t="s">
        <v>237</v>
      </c>
    </row>
    <row r="102" spans="1:8" ht="25" customHeight="1">
      <c r="A102" s="1"/>
      <c r="B102" s="4">
        <v>45838</v>
      </c>
      <c r="C102" s="13" t="s">
        <v>223</v>
      </c>
      <c r="D102" s="5"/>
      <c r="E102" s="5"/>
      <c r="F102" s="5"/>
      <c r="G102" s="4">
        <v>45867</v>
      </c>
      <c r="H102" s="1" t="s">
        <v>237</v>
      </c>
    </row>
    <row r="103" spans="1:8" ht="25" customHeight="1">
      <c r="A103" s="1"/>
      <c r="B103" s="4">
        <v>45838</v>
      </c>
      <c r="C103" s="13" t="s">
        <v>224</v>
      </c>
      <c r="D103" s="5">
        <v>0</v>
      </c>
      <c r="E103" s="5">
        <v>1</v>
      </c>
      <c r="F103" s="5">
        <v>2</v>
      </c>
      <c r="G103" s="4">
        <v>45867</v>
      </c>
      <c r="H103" s="1" t="s">
        <v>237</v>
      </c>
    </row>
    <row r="104" spans="1:8" ht="25" customHeight="1">
      <c r="A104" s="1"/>
      <c r="B104" s="4">
        <v>45930</v>
      </c>
      <c r="C104" s="13" t="s">
        <v>17</v>
      </c>
      <c r="D104" s="5">
        <v>4</v>
      </c>
      <c r="E104" s="5">
        <v>2</v>
      </c>
      <c r="F104" s="5">
        <v>6</v>
      </c>
      <c r="G104" s="4">
        <v>45954</v>
      </c>
      <c r="H104" s="1" t="s">
        <v>238</v>
      </c>
    </row>
    <row r="105" spans="1:8" ht="25" customHeight="1">
      <c r="A105" s="1"/>
      <c r="B105" s="4">
        <v>45930</v>
      </c>
      <c r="C105" s="13" t="s">
        <v>18</v>
      </c>
      <c r="D105" s="5">
        <v>1</v>
      </c>
      <c r="E105" s="5">
        <v>4</v>
      </c>
      <c r="F105" s="5">
        <v>3</v>
      </c>
      <c r="G105" s="4">
        <v>45954</v>
      </c>
      <c r="H105" s="1" t="s">
        <v>238</v>
      </c>
    </row>
    <row r="106" spans="1:8" ht="25" customHeight="1">
      <c r="A106" s="1"/>
      <c r="B106" s="4">
        <v>45930</v>
      </c>
      <c r="C106" s="13" t="s">
        <v>53</v>
      </c>
      <c r="D106" s="5">
        <v>-2</v>
      </c>
      <c r="E106" s="5">
        <v>1</v>
      </c>
      <c r="F106" s="5">
        <v>1</v>
      </c>
      <c r="G106" s="4">
        <v>45954</v>
      </c>
      <c r="H106" s="1" t="s">
        <v>238</v>
      </c>
    </row>
    <row r="107" spans="1:8" ht="25" customHeight="1">
      <c r="A107" s="1"/>
      <c r="B107" s="4">
        <v>45930</v>
      </c>
      <c r="C107" s="13" t="s">
        <v>54</v>
      </c>
      <c r="D107" s="5">
        <v>-2</v>
      </c>
      <c r="E107" s="5">
        <v>1</v>
      </c>
      <c r="F107" s="5">
        <v>0</v>
      </c>
      <c r="G107" s="4">
        <v>45954</v>
      </c>
      <c r="H107" s="1" t="s">
        <v>238</v>
      </c>
    </row>
    <row r="108" spans="1:8" ht="25" customHeight="1">
      <c r="A108" s="1"/>
      <c r="B108" s="4">
        <v>45930</v>
      </c>
      <c r="C108" s="13" t="s">
        <v>55</v>
      </c>
      <c r="D108" s="5">
        <v>0</v>
      </c>
      <c r="E108" s="5">
        <v>0</v>
      </c>
      <c r="F108" s="5">
        <v>0</v>
      </c>
      <c r="G108" s="4">
        <v>45954</v>
      </c>
      <c r="H108" s="1" t="s">
        <v>238</v>
      </c>
    </row>
    <row r="109" spans="1:8" ht="25" customHeight="1">
      <c r="A109" s="1"/>
      <c r="B109" s="4">
        <v>45930</v>
      </c>
      <c r="C109" s="13" t="s">
        <v>223</v>
      </c>
      <c r="D109" s="5"/>
      <c r="E109" s="5"/>
      <c r="F109" s="5"/>
      <c r="G109" s="4">
        <v>45954</v>
      </c>
      <c r="H109" s="1" t="s">
        <v>238</v>
      </c>
    </row>
    <row r="110" spans="1:8" ht="25" customHeight="1">
      <c r="A110" s="1"/>
      <c r="B110" s="4">
        <v>45930</v>
      </c>
      <c r="C110" s="13" t="s">
        <v>224</v>
      </c>
      <c r="D110" s="5">
        <v>0</v>
      </c>
      <c r="E110" s="5">
        <v>1</v>
      </c>
      <c r="F110" s="5">
        <v>2</v>
      </c>
      <c r="G110" s="4">
        <v>45954</v>
      </c>
      <c r="H110" s="1" t="s">
        <v>238</v>
      </c>
    </row>
    <row r="111" spans="1:8" ht="25" customHeight="1">
      <c r="A111" s="1"/>
      <c r="B111" s="4">
        <v>46022</v>
      </c>
      <c r="C111" s="13" t="s">
        <v>17</v>
      </c>
      <c r="D111" s="5">
        <v>3</v>
      </c>
      <c r="E111" s="5">
        <v>2</v>
      </c>
      <c r="F111" s="5">
        <v>4</v>
      </c>
      <c r="G111" s="4">
        <v>46045</v>
      </c>
      <c r="H111" s="1" t="s">
        <v>239</v>
      </c>
    </row>
    <row r="112" spans="1:8" ht="25" customHeight="1">
      <c r="A112" s="1"/>
      <c r="B112" s="4">
        <v>46022</v>
      </c>
      <c r="C112" s="13" t="s">
        <v>18</v>
      </c>
      <c r="D112" s="5">
        <v>-2</v>
      </c>
      <c r="E112" s="5">
        <v>2</v>
      </c>
      <c r="F112" s="5">
        <v>0</v>
      </c>
      <c r="G112" s="4">
        <v>46045</v>
      </c>
      <c r="H112" s="1" t="s">
        <v>239</v>
      </c>
    </row>
    <row r="113" spans="1:8" ht="25" customHeight="1">
      <c r="A113" s="1"/>
      <c r="B113" s="4">
        <v>46022</v>
      </c>
      <c r="C113" s="13" t="s">
        <v>53</v>
      </c>
      <c r="D113" s="5">
        <v>-1</v>
      </c>
      <c r="E113" s="5">
        <v>1</v>
      </c>
      <c r="F113" s="5">
        <v>3</v>
      </c>
      <c r="G113" s="4">
        <v>46045</v>
      </c>
      <c r="H113" s="1" t="s">
        <v>239</v>
      </c>
    </row>
    <row r="114" spans="1:8" ht="25" customHeight="1">
      <c r="A114" s="1"/>
      <c r="B114" s="4">
        <v>46022</v>
      </c>
      <c r="C114" s="13" t="s">
        <v>54</v>
      </c>
      <c r="D114" s="5">
        <v>0</v>
      </c>
      <c r="E114" s="5">
        <v>1</v>
      </c>
      <c r="F114" s="5">
        <v>0</v>
      </c>
      <c r="G114" s="4">
        <v>46045</v>
      </c>
      <c r="H114" s="1" t="s">
        <v>239</v>
      </c>
    </row>
    <row r="115" spans="1:8" ht="25" customHeight="1">
      <c r="A115" s="1"/>
      <c r="B115" s="4">
        <v>46022</v>
      </c>
      <c r="C115" s="13" t="s">
        <v>55</v>
      </c>
      <c r="D115" s="5">
        <v>-5</v>
      </c>
      <c r="E115" s="5">
        <v>0</v>
      </c>
      <c r="F115" s="5">
        <v>-4</v>
      </c>
      <c r="G115" s="4">
        <v>46045</v>
      </c>
      <c r="H115" s="1" t="s">
        <v>239</v>
      </c>
    </row>
    <row r="116" spans="1:8" ht="25" customHeight="1">
      <c r="A116" s="1"/>
      <c r="B116" s="4">
        <v>46022</v>
      </c>
      <c r="C116" s="13" t="s">
        <v>223</v>
      </c>
      <c r="D116" s="5"/>
      <c r="E116" s="5"/>
      <c r="F116" s="5"/>
      <c r="G116" s="4">
        <v>46045</v>
      </c>
      <c r="H116" s="1" t="s">
        <v>239</v>
      </c>
    </row>
    <row r="117" spans="1:8" ht="25" customHeight="1">
      <c r="A117" s="1"/>
      <c r="B117" s="4">
        <v>46022</v>
      </c>
      <c r="C117" s="13" t="s">
        <v>224</v>
      </c>
      <c r="D117" s="5">
        <v>-1</v>
      </c>
      <c r="E117" s="5">
        <v>1</v>
      </c>
      <c r="F117" s="5">
        <v>0</v>
      </c>
      <c r="G117" s="4">
        <v>46045</v>
      </c>
      <c r="H117" s="1" t="s">
        <v>239</v>
      </c>
    </row>
    <row r="118" spans="1:8" ht="25" customHeight="1">
      <c r="A118" s="1"/>
      <c r="B118" s="4">
        <v>46112</v>
      </c>
      <c r="C118" s="13" t="s">
        <v>17</v>
      </c>
      <c r="D118" s="5">
        <v>5</v>
      </c>
      <c r="E118" s="5">
        <v>1</v>
      </c>
      <c r="F118" s="5">
        <v>7</v>
      </c>
      <c r="G118" s="4">
        <v>46136</v>
      </c>
      <c r="H118" s="1" t="s">
        <v>240</v>
      </c>
    </row>
    <row r="119" spans="1:8" ht="25" customHeight="1">
      <c r="A119" s="1"/>
      <c r="B119" s="4">
        <v>46112</v>
      </c>
      <c r="C119" s="13" t="s">
        <v>18</v>
      </c>
      <c r="D119" s="5">
        <v>-2</v>
      </c>
      <c r="E119" s="5">
        <v>3</v>
      </c>
      <c r="F119" s="5">
        <v>1</v>
      </c>
      <c r="G119" s="4">
        <v>46136</v>
      </c>
      <c r="H119" s="1" t="s">
        <v>240</v>
      </c>
    </row>
    <row r="120" spans="1:8" ht="25" customHeight="1">
      <c r="A120" s="1"/>
      <c r="B120" s="4">
        <v>46112</v>
      </c>
      <c r="C120" s="13" t="s">
        <v>53</v>
      </c>
      <c r="D120" s="5">
        <v>-2</v>
      </c>
      <c r="E120" s="5">
        <v>2</v>
      </c>
      <c r="F120" s="5">
        <v>2</v>
      </c>
      <c r="G120" s="4">
        <v>46136</v>
      </c>
      <c r="H120" s="1" t="s">
        <v>240</v>
      </c>
    </row>
    <row r="121" spans="1:8" ht="25" customHeight="1">
      <c r="A121" s="1"/>
      <c r="B121" s="4">
        <v>46112</v>
      </c>
      <c r="C121" s="13" t="s">
        <v>54</v>
      </c>
      <c r="D121" s="5">
        <v>2</v>
      </c>
      <c r="E121" s="5">
        <v>1</v>
      </c>
      <c r="F121" s="5">
        <v>3</v>
      </c>
      <c r="G121" s="4">
        <v>46136</v>
      </c>
      <c r="H121" s="1" t="s">
        <v>240</v>
      </c>
    </row>
    <row r="122" spans="1:8" ht="25" customHeight="1">
      <c r="A122" s="1"/>
      <c r="B122" s="4">
        <v>46112</v>
      </c>
      <c r="C122" s="13" t="s">
        <v>55</v>
      </c>
      <c r="D122" s="5">
        <v>3</v>
      </c>
      <c r="E122" s="5">
        <v>0</v>
      </c>
      <c r="F122" s="5">
        <v>3</v>
      </c>
      <c r="G122" s="4">
        <v>46136</v>
      </c>
      <c r="H122" s="1" t="s">
        <v>240</v>
      </c>
    </row>
    <row r="123" spans="1:8" ht="25" customHeight="1">
      <c r="A123" s="1"/>
      <c r="B123" s="4">
        <v>46112</v>
      </c>
      <c r="C123" s="13" t="s">
        <v>223</v>
      </c>
      <c r="D123" s="5"/>
      <c r="E123" s="5"/>
      <c r="F123" s="5"/>
      <c r="G123" s="4">
        <v>46136</v>
      </c>
      <c r="H123" s="1" t="s">
        <v>240</v>
      </c>
    </row>
    <row r="124" spans="1:8" ht="25" customHeight="1">
      <c r="A124" s="1"/>
      <c r="B124" s="4">
        <v>46112</v>
      </c>
      <c r="C124" s="13" t="s">
        <v>224</v>
      </c>
      <c r="D124" s="5">
        <v>2</v>
      </c>
      <c r="E124" s="5">
        <v>1</v>
      </c>
      <c r="F124" s="5">
        <v>3</v>
      </c>
      <c r="G124" s="4">
        <v>46136</v>
      </c>
      <c r="H124" s="1" t="s">
        <v>240</v>
      </c>
    </row>
    <row r="125" spans="1:8" ht="25" customHeight="1">
      <c r="A125" s="1"/>
      <c r="B125" s="1"/>
      <c r="C125" s="1"/>
      <c r="D125" s="1"/>
      <c r="E125" s="1"/>
      <c r="F125" s="1"/>
      <c r="G125" s="1"/>
      <c r="H125" s="1"/>
    </row>
  </sheetData>
  <phoneticPr fontId="6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28"/>
  <sheetViews>
    <sheetView showGridLines="0" workbookViewId="0">
      <pane ySplit="5" topLeftCell="A6" activePane="bottomLeft" state="frozen"/>
      <selection pane="bottomLeft"/>
    </sheetView>
  </sheetViews>
  <sheetFormatPr baseColWidth="10" defaultColWidth="8.83203125" defaultRowHeight="14"/>
  <cols>
    <col min="1" max="1" width="3" customWidth="1"/>
    <col min="2" max="2" width="23" customWidth="1"/>
    <col min="3" max="4" width="18" customWidth="1"/>
    <col min="5" max="5" width="20" customWidth="1"/>
    <col min="6" max="6" width="15" customWidth="1"/>
    <col min="7" max="7" width="65" customWidth="1"/>
  </cols>
  <sheetData>
    <row r="1" spans="1:7" ht="25" customHeight="1">
      <c r="A1" s="1"/>
      <c r="B1" s="1"/>
      <c r="C1" s="1"/>
      <c r="D1" s="1"/>
      <c r="E1" s="1"/>
      <c r="F1" s="1"/>
      <c r="G1" s="1"/>
    </row>
    <row r="2" spans="1:7" ht="25" customHeight="1">
      <c r="A2" s="1"/>
      <c r="B2" s="2" t="s">
        <v>241</v>
      </c>
      <c r="C2" s="1"/>
      <c r="D2" s="1"/>
      <c r="E2" s="1"/>
      <c r="F2" s="1"/>
      <c r="G2" s="1"/>
    </row>
    <row r="3" spans="1:7" ht="25" customHeight="1">
      <c r="A3" s="1"/>
      <c r="B3" s="1"/>
      <c r="C3" s="1"/>
      <c r="D3" s="1"/>
      <c r="E3" s="1"/>
      <c r="F3" s="1"/>
      <c r="G3" s="1"/>
    </row>
    <row r="4" spans="1:7" ht="25" customHeight="1">
      <c r="A4" s="1"/>
      <c r="B4" s="1"/>
      <c r="C4" s="1"/>
      <c r="D4" s="1"/>
      <c r="E4" s="1"/>
      <c r="F4" s="1"/>
      <c r="G4" s="1"/>
    </row>
    <row r="5" spans="1:7" ht="46" customHeight="1">
      <c r="A5" s="1"/>
      <c r="B5" s="3" t="s">
        <v>242</v>
      </c>
      <c r="C5" s="3" t="s">
        <v>243</v>
      </c>
      <c r="D5" s="3" t="s">
        <v>244</v>
      </c>
      <c r="E5" s="3" t="s">
        <v>245</v>
      </c>
      <c r="F5" s="3" t="s">
        <v>246</v>
      </c>
      <c r="G5" s="3" t="s">
        <v>247</v>
      </c>
    </row>
    <row r="6" spans="1:7" ht="25" customHeight="1">
      <c r="A6" s="1"/>
      <c r="B6" s="1" t="s">
        <v>248</v>
      </c>
      <c r="C6" s="14">
        <v>45282</v>
      </c>
      <c r="D6" s="1" t="s">
        <v>215</v>
      </c>
      <c r="E6" s="6">
        <v>45231</v>
      </c>
      <c r="F6" s="1">
        <v>35</v>
      </c>
      <c r="G6" s="1" t="s">
        <v>249</v>
      </c>
    </row>
    <row r="7" spans="1:7" ht="25" customHeight="1">
      <c r="A7" s="1"/>
      <c r="B7" s="1" t="s">
        <v>248</v>
      </c>
      <c r="C7" s="14">
        <v>45317</v>
      </c>
      <c r="D7" s="1" t="s">
        <v>215</v>
      </c>
      <c r="E7" s="6">
        <v>45261</v>
      </c>
      <c r="F7" s="1">
        <v>36</v>
      </c>
      <c r="G7" s="1" t="s">
        <v>250</v>
      </c>
    </row>
    <row r="8" spans="1:7" ht="25" customHeight="1">
      <c r="A8" s="1"/>
      <c r="B8" s="1" t="s">
        <v>248</v>
      </c>
      <c r="C8" s="14">
        <v>45351</v>
      </c>
      <c r="D8" s="1" t="s">
        <v>215</v>
      </c>
      <c r="E8" s="6">
        <v>45292</v>
      </c>
      <c r="F8" s="1">
        <v>37</v>
      </c>
      <c r="G8" s="1" t="s">
        <v>251</v>
      </c>
    </row>
    <row r="9" spans="1:7" ht="25" customHeight="1">
      <c r="A9" s="1"/>
      <c r="B9" s="1" t="s">
        <v>248</v>
      </c>
      <c r="C9" s="14">
        <v>45380</v>
      </c>
      <c r="D9" s="1" t="s">
        <v>215</v>
      </c>
      <c r="E9" s="6">
        <v>45323</v>
      </c>
      <c r="F9" s="1">
        <v>38</v>
      </c>
      <c r="G9" s="1" t="s">
        <v>252</v>
      </c>
    </row>
    <row r="10" spans="1:7" ht="25" customHeight="1">
      <c r="A10" s="1"/>
      <c r="B10" s="1" t="s">
        <v>248</v>
      </c>
      <c r="C10" s="14">
        <v>45383</v>
      </c>
      <c r="D10" s="1" t="s">
        <v>253</v>
      </c>
      <c r="E10" s="6">
        <v>45323</v>
      </c>
      <c r="F10" s="1">
        <v>38</v>
      </c>
      <c r="G10" s="1" t="s">
        <v>89</v>
      </c>
    </row>
    <row r="11" spans="1:7" ht="25" customHeight="1">
      <c r="A11" s="1"/>
      <c r="B11" s="1" t="s">
        <v>248</v>
      </c>
      <c r="C11" s="14">
        <v>45408</v>
      </c>
      <c r="D11" s="1" t="s">
        <v>215</v>
      </c>
      <c r="E11" s="6">
        <v>45352</v>
      </c>
      <c r="F11" s="1">
        <v>39</v>
      </c>
      <c r="G11" s="1" t="s">
        <v>90</v>
      </c>
    </row>
    <row r="12" spans="1:7" ht="25" customHeight="1">
      <c r="A12" s="1"/>
      <c r="B12" s="1" t="s">
        <v>248</v>
      </c>
      <c r="C12" s="14">
        <v>45443</v>
      </c>
      <c r="D12" s="1" t="s">
        <v>215</v>
      </c>
      <c r="E12" s="6">
        <v>45383</v>
      </c>
      <c r="F12" s="1">
        <v>40</v>
      </c>
      <c r="G12" s="1" t="s">
        <v>91</v>
      </c>
    </row>
    <row r="13" spans="1:7" ht="25" customHeight="1">
      <c r="A13" s="1"/>
      <c r="B13" s="1" t="s">
        <v>248</v>
      </c>
      <c r="C13" s="14">
        <v>45471</v>
      </c>
      <c r="D13" s="1" t="s">
        <v>215</v>
      </c>
      <c r="E13" s="6">
        <v>45413</v>
      </c>
      <c r="F13" s="1">
        <v>41</v>
      </c>
      <c r="G13" s="1" t="s">
        <v>92</v>
      </c>
    </row>
    <row r="14" spans="1:7" ht="25" customHeight="1">
      <c r="A14" s="1"/>
      <c r="B14" s="1" t="s">
        <v>248</v>
      </c>
      <c r="C14" s="14">
        <v>45474</v>
      </c>
      <c r="D14" s="1" t="s">
        <v>253</v>
      </c>
      <c r="E14" s="6">
        <v>45413</v>
      </c>
      <c r="F14" s="1">
        <v>41</v>
      </c>
      <c r="G14" s="1" t="s">
        <v>105</v>
      </c>
    </row>
    <row r="15" spans="1:7" ht="25" customHeight="1">
      <c r="A15" s="1"/>
      <c r="B15" s="1" t="s">
        <v>248</v>
      </c>
      <c r="C15" s="14">
        <v>45499</v>
      </c>
      <c r="D15" s="1" t="s">
        <v>215</v>
      </c>
      <c r="E15" s="6">
        <v>45444</v>
      </c>
      <c r="F15" s="1">
        <v>42</v>
      </c>
      <c r="G15" s="1" t="s">
        <v>93</v>
      </c>
    </row>
    <row r="16" spans="1:7" ht="25" customHeight="1">
      <c r="A16" s="1"/>
      <c r="B16" s="1" t="s">
        <v>248</v>
      </c>
      <c r="C16" s="14">
        <v>45534</v>
      </c>
      <c r="D16" s="1" t="s">
        <v>215</v>
      </c>
      <c r="E16" s="6">
        <v>45474</v>
      </c>
      <c r="F16" s="1">
        <v>43</v>
      </c>
      <c r="G16" s="1" t="s">
        <v>106</v>
      </c>
    </row>
    <row r="17" spans="1:7" ht="25" customHeight="1">
      <c r="A17" s="1"/>
      <c r="B17" s="1" t="s">
        <v>248</v>
      </c>
      <c r="C17" s="14">
        <v>45562</v>
      </c>
      <c r="D17" s="1" t="s">
        <v>215</v>
      </c>
      <c r="E17" s="6">
        <v>45505</v>
      </c>
      <c r="F17" s="1">
        <v>44</v>
      </c>
      <c r="G17" s="1" t="s">
        <v>107</v>
      </c>
    </row>
    <row r="18" spans="1:7" ht="25" customHeight="1">
      <c r="A18" s="1"/>
      <c r="B18" s="1" t="s">
        <v>248</v>
      </c>
      <c r="C18" s="14">
        <v>45566</v>
      </c>
      <c r="D18" s="1" t="s">
        <v>253</v>
      </c>
      <c r="E18" s="6">
        <v>45505</v>
      </c>
      <c r="F18" s="1">
        <v>44</v>
      </c>
      <c r="G18" s="1" t="s">
        <v>108</v>
      </c>
    </row>
    <row r="19" spans="1:7" ht="25" customHeight="1">
      <c r="A19" s="1"/>
      <c r="B19" s="1" t="s">
        <v>248</v>
      </c>
      <c r="C19" s="14">
        <v>45596</v>
      </c>
      <c r="D19" s="1" t="s">
        <v>215</v>
      </c>
      <c r="E19" s="6">
        <v>45536</v>
      </c>
      <c r="F19" s="1">
        <v>45</v>
      </c>
      <c r="G19" s="1" t="s">
        <v>117</v>
      </c>
    </row>
    <row r="20" spans="1:7" ht="25" customHeight="1">
      <c r="A20" s="1"/>
      <c r="B20" s="1" t="s">
        <v>248</v>
      </c>
      <c r="C20" s="14">
        <v>45623</v>
      </c>
      <c r="D20" s="1" t="s">
        <v>215</v>
      </c>
      <c r="E20" s="6">
        <v>45566</v>
      </c>
      <c r="F20" s="1">
        <v>46</v>
      </c>
      <c r="G20" s="1" t="s">
        <v>118</v>
      </c>
    </row>
    <row r="21" spans="1:7" ht="25" customHeight="1">
      <c r="A21" s="1"/>
      <c r="B21" s="1" t="s">
        <v>248</v>
      </c>
      <c r="C21" s="14">
        <v>45646</v>
      </c>
      <c r="D21" s="1" t="s">
        <v>215</v>
      </c>
      <c r="E21" s="6">
        <v>45597</v>
      </c>
      <c r="F21" s="1">
        <v>47</v>
      </c>
      <c r="G21" s="1" t="s">
        <v>119</v>
      </c>
    </row>
    <row r="22" spans="1:7" ht="25" customHeight="1">
      <c r="A22" s="1"/>
      <c r="B22" s="1" t="s">
        <v>248</v>
      </c>
      <c r="C22" s="14">
        <v>45658</v>
      </c>
      <c r="D22" s="1" t="s">
        <v>253</v>
      </c>
      <c r="E22" s="6">
        <v>45597</v>
      </c>
      <c r="F22" s="1">
        <v>47</v>
      </c>
      <c r="G22" s="1" t="s">
        <v>120</v>
      </c>
    </row>
    <row r="23" spans="1:7" ht="25" customHeight="1">
      <c r="A23" s="1"/>
      <c r="B23" s="1" t="s">
        <v>248</v>
      </c>
      <c r="C23" s="14">
        <v>45688</v>
      </c>
      <c r="D23" s="1" t="s">
        <v>215</v>
      </c>
      <c r="E23" s="6">
        <v>45627</v>
      </c>
      <c r="F23" s="1">
        <v>48</v>
      </c>
      <c r="G23" s="1" t="s">
        <v>129</v>
      </c>
    </row>
    <row r="24" spans="1:7" ht="25" customHeight="1">
      <c r="A24" s="1"/>
      <c r="B24" s="1" t="s">
        <v>248</v>
      </c>
      <c r="C24" s="14">
        <v>45716</v>
      </c>
      <c r="D24" s="1" t="s">
        <v>215</v>
      </c>
      <c r="E24" s="6">
        <v>45658</v>
      </c>
      <c r="F24" s="1">
        <v>49</v>
      </c>
      <c r="G24" s="1" t="s">
        <v>130</v>
      </c>
    </row>
    <row r="25" spans="1:7" ht="25" customHeight="1">
      <c r="A25" s="1"/>
      <c r="B25" s="1" t="s">
        <v>248</v>
      </c>
      <c r="C25" s="14">
        <v>45744</v>
      </c>
      <c r="D25" s="1" t="s">
        <v>215</v>
      </c>
      <c r="E25" s="6">
        <v>45689</v>
      </c>
      <c r="F25" s="1">
        <v>50</v>
      </c>
      <c r="G25" s="1" t="s">
        <v>131</v>
      </c>
    </row>
    <row r="26" spans="1:7" ht="25" customHeight="1">
      <c r="A26" s="1"/>
      <c r="B26" s="1" t="s">
        <v>248</v>
      </c>
      <c r="C26" s="14">
        <v>45748</v>
      </c>
      <c r="D26" s="1" t="s">
        <v>253</v>
      </c>
      <c r="E26" s="6">
        <v>45689</v>
      </c>
      <c r="F26" s="1">
        <v>50</v>
      </c>
      <c r="G26" s="1" t="s">
        <v>132</v>
      </c>
    </row>
    <row r="27" spans="1:7" ht="25" customHeight="1">
      <c r="A27" s="1"/>
      <c r="B27" s="1" t="s">
        <v>248</v>
      </c>
      <c r="C27" s="14">
        <v>45777</v>
      </c>
      <c r="D27" s="1" t="s">
        <v>215</v>
      </c>
      <c r="E27" s="6">
        <v>45717</v>
      </c>
      <c r="F27" s="1">
        <v>51</v>
      </c>
      <c r="G27" s="1" t="s">
        <v>141</v>
      </c>
    </row>
    <row r="28" spans="1:7" ht="25" customHeight="1">
      <c r="A28" s="1"/>
      <c r="B28" s="1" t="s">
        <v>248</v>
      </c>
      <c r="C28" s="14">
        <v>45807</v>
      </c>
      <c r="D28" s="1" t="s">
        <v>215</v>
      </c>
      <c r="E28" s="6">
        <v>45748</v>
      </c>
      <c r="F28" s="1">
        <v>52</v>
      </c>
      <c r="G28" s="1" t="s">
        <v>142</v>
      </c>
    </row>
    <row r="29" spans="1:7" ht="25" customHeight="1">
      <c r="A29" s="1"/>
      <c r="B29" s="1" t="s">
        <v>248</v>
      </c>
      <c r="C29" s="14">
        <v>45835</v>
      </c>
      <c r="D29" s="1" t="s">
        <v>215</v>
      </c>
      <c r="E29" s="6">
        <v>45778</v>
      </c>
      <c r="F29" s="1">
        <v>53</v>
      </c>
      <c r="G29" s="1" t="s">
        <v>143</v>
      </c>
    </row>
    <row r="30" spans="1:7" ht="25" customHeight="1">
      <c r="A30" s="1"/>
      <c r="B30" s="1" t="s">
        <v>248</v>
      </c>
      <c r="C30" s="14">
        <v>45839</v>
      </c>
      <c r="D30" s="1" t="s">
        <v>253</v>
      </c>
      <c r="E30" s="6">
        <v>45778</v>
      </c>
      <c r="F30" s="1">
        <v>53</v>
      </c>
      <c r="G30" s="1" t="s">
        <v>144</v>
      </c>
    </row>
    <row r="31" spans="1:7" ht="25" customHeight="1">
      <c r="A31" s="1"/>
      <c r="B31" s="1" t="s">
        <v>248</v>
      </c>
      <c r="C31" s="14">
        <v>45869</v>
      </c>
      <c r="D31" s="1" t="s">
        <v>215</v>
      </c>
      <c r="E31" s="6">
        <v>45809</v>
      </c>
      <c r="F31" s="1">
        <v>54</v>
      </c>
      <c r="G31" s="1" t="s">
        <v>154</v>
      </c>
    </row>
    <row r="32" spans="1:7" ht="25" customHeight="1">
      <c r="A32" s="1"/>
      <c r="B32" s="1" t="s">
        <v>248</v>
      </c>
      <c r="C32" s="14">
        <v>45898</v>
      </c>
      <c r="D32" s="1" t="s">
        <v>215</v>
      </c>
      <c r="E32" s="6">
        <v>45839</v>
      </c>
      <c r="F32" s="1">
        <v>55</v>
      </c>
      <c r="G32" s="1" t="s">
        <v>155</v>
      </c>
    </row>
    <row r="33" spans="1:7" ht="25" customHeight="1">
      <c r="A33" s="1"/>
      <c r="B33" s="1" t="s">
        <v>248</v>
      </c>
      <c r="C33" s="14">
        <v>45926</v>
      </c>
      <c r="D33" s="1" t="s">
        <v>215</v>
      </c>
      <c r="E33" s="6">
        <v>45870</v>
      </c>
      <c r="F33" s="1">
        <v>56</v>
      </c>
      <c r="G33" s="1" t="s">
        <v>156</v>
      </c>
    </row>
    <row r="34" spans="1:7" ht="25" customHeight="1">
      <c r="A34" s="1"/>
      <c r="B34" s="1" t="s">
        <v>248</v>
      </c>
      <c r="C34" s="14">
        <v>45931</v>
      </c>
      <c r="D34" s="1" t="s">
        <v>253</v>
      </c>
      <c r="E34" s="6">
        <v>45870</v>
      </c>
      <c r="F34" s="1">
        <v>56</v>
      </c>
      <c r="G34" s="1" t="s">
        <v>157</v>
      </c>
    </row>
    <row r="35" spans="1:7" ht="25" customHeight="1">
      <c r="A35" s="1"/>
      <c r="B35" s="1" t="s">
        <v>248</v>
      </c>
      <c r="C35" s="14">
        <v>45996</v>
      </c>
      <c r="D35" s="1" t="s">
        <v>215</v>
      </c>
      <c r="E35" s="6">
        <v>45901</v>
      </c>
      <c r="F35" s="1">
        <v>57</v>
      </c>
      <c r="G35" s="1" t="s">
        <v>166</v>
      </c>
    </row>
    <row r="36" spans="1:7" ht="25" customHeight="1">
      <c r="A36" s="1"/>
      <c r="B36" s="1" t="s">
        <v>248</v>
      </c>
      <c r="C36" s="14">
        <v>46014</v>
      </c>
      <c r="D36" s="1" t="s">
        <v>215</v>
      </c>
      <c r="E36" s="6">
        <v>45901</v>
      </c>
      <c r="F36" s="1">
        <v>57</v>
      </c>
      <c r="G36" s="1" t="s">
        <v>167</v>
      </c>
    </row>
    <row r="37" spans="1:7" ht="25" customHeight="1">
      <c r="A37" s="1"/>
      <c r="B37" s="1" t="s">
        <v>248</v>
      </c>
      <c r="C37" s="14">
        <v>46023</v>
      </c>
      <c r="D37" s="1" t="s">
        <v>253</v>
      </c>
      <c r="E37" s="6">
        <v>45901</v>
      </c>
      <c r="F37" s="1">
        <v>57</v>
      </c>
      <c r="G37" s="1" t="s">
        <v>175</v>
      </c>
    </row>
    <row r="38" spans="1:7" ht="25" customHeight="1">
      <c r="A38" s="1"/>
      <c r="B38" s="1" t="s">
        <v>248</v>
      </c>
      <c r="C38" s="14">
        <v>46044</v>
      </c>
      <c r="D38" s="1" t="s">
        <v>215</v>
      </c>
      <c r="E38" s="6">
        <v>45962</v>
      </c>
      <c r="F38" s="1">
        <v>59</v>
      </c>
      <c r="G38" s="1" t="s">
        <v>168</v>
      </c>
    </row>
    <row r="39" spans="1:7" ht="25" customHeight="1">
      <c r="A39" s="1"/>
      <c r="B39" s="1" t="s">
        <v>248</v>
      </c>
      <c r="C39" s="14">
        <v>46073</v>
      </c>
      <c r="D39" s="1" t="s">
        <v>215</v>
      </c>
      <c r="E39" s="6">
        <v>45992</v>
      </c>
      <c r="F39" s="1">
        <v>60</v>
      </c>
      <c r="G39" s="1" t="s">
        <v>176</v>
      </c>
    </row>
    <row r="40" spans="1:7" ht="25" customHeight="1">
      <c r="A40" s="1"/>
      <c r="B40" s="1" t="s">
        <v>248</v>
      </c>
      <c r="C40" s="14">
        <v>46094</v>
      </c>
      <c r="D40" s="1" t="s">
        <v>215</v>
      </c>
      <c r="E40" s="6">
        <v>46023</v>
      </c>
      <c r="F40" s="1">
        <v>61</v>
      </c>
      <c r="G40" s="1" t="s">
        <v>177</v>
      </c>
    </row>
    <row r="41" spans="1:7" ht="25" customHeight="1">
      <c r="A41" s="1"/>
      <c r="B41" s="1" t="s">
        <v>248</v>
      </c>
      <c r="C41" s="14">
        <v>46113</v>
      </c>
      <c r="D41" s="1" t="s">
        <v>253</v>
      </c>
      <c r="E41" s="6">
        <v>46023</v>
      </c>
      <c r="F41" s="1">
        <v>61</v>
      </c>
      <c r="G41" s="1" t="s">
        <v>188</v>
      </c>
    </row>
    <row r="42" spans="1:7" ht="25" customHeight="1">
      <c r="A42" s="1"/>
      <c r="B42" s="1" t="s">
        <v>248</v>
      </c>
      <c r="C42" s="14">
        <v>46121</v>
      </c>
      <c r="D42" s="1" t="s">
        <v>215</v>
      </c>
      <c r="E42" s="6">
        <v>46054</v>
      </c>
      <c r="F42" s="1">
        <v>62</v>
      </c>
      <c r="G42" s="1" t="s">
        <v>178</v>
      </c>
    </row>
    <row r="43" spans="1:7" ht="25" customHeight="1">
      <c r="A43" s="1"/>
      <c r="B43" s="1" t="s">
        <v>248</v>
      </c>
      <c r="C43" s="14">
        <v>46136</v>
      </c>
      <c r="D43" s="1" t="s">
        <v>253</v>
      </c>
      <c r="E43" s="6">
        <v>46054</v>
      </c>
      <c r="F43" s="1">
        <v>62</v>
      </c>
      <c r="G43" s="1" t="s">
        <v>189</v>
      </c>
    </row>
    <row r="44" spans="1:7" ht="25" customHeight="1">
      <c r="A44" s="1"/>
      <c r="B44" s="1" t="s">
        <v>248</v>
      </c>
      <c r="C44" s="14">
        <v>46142</v>
      </c>
      <c r="D44" s="1" t="s">
        <v>215</v>
      </c>
      <c r="E44" s="6">
        <v>46082</v>
      </c>
      <c r="F44" s="1">
        <v>63</v>
      </c>
      <c r="G44" s="1" t="s">
        <v>190</v>
      </c>
    </row>
    <row r="45" spans="1:7" ht="25" customHeight="1">
      <c r="A45" s="1"/>
      <c r="B45" s="1" t="s">
        <v>248</v>
      </c>
      <c r="C45" s="14">
        <v>46157</v>
      </c>
      <c r="D45" s="1" t="s">
        <v>253</v>
      </c>
      <c r="E45" s="6">
        <v>46082</v>
      </c>
      <c r="F45" s="1">
        <v>63</v>
      </c>
      <c r="G45" s="1" t="s">
        <v>191</v>
      </c>
    </row>
    <row r="46" spans="1:7" ht="25" customHeight="1">
      <c r="A46" s="1"/>
      <c r="B46" s="1" t="s">
        <v>254</v>
      </c>
      <c r="C46" s="14">
        <v>45274</v>
      </c>
      <c r="D46" s="1" t="s">
        <v>215</v>
      </c>
      <c r="E46" s="6">
        <v>45231</v>
      </c>
      <c r="F46" s="1">
        <v>35</v>
      </c>
      <c r="G46" s="1" t="s">
        <v>255</v>
      </c>
    </row>
    <row r="47" spans="1:7" ht="25" customHeight="1">
      <c r="A47" s="1"/>
      <c r="B47" s="1" t="s">
        <v>254</v>
      </c>
      <c r="C47" s="14">
        <v>45308</v>
      </c>
      <c r="D47" s="1" t="s">
        <v>215</v>
      </c>
      <c r="E47" s="6">
        <v>45261</v>
      </c>
      <c r="F47" s="1">
        <v>36</v>
      </c>
      <c r="G47" s="1" t="s">
        <v>256</v>
      </c>
    </row>
    <row r="48" spans="1:7" ht="25" customHeight="1">
      <c r="A48" s="1"/>
      <c r="B48" s="1" t="s">
        <v>254</v>
      </c>
      <c r="C48" s="14">
        <v>45337</v>
      </c>
      <c r="D48" s="1" t="s">
        <v>215</v>
      </c>
      <c r="E48" s="6">
        <v>45292</v>
      </c>
      <c r="F48" s="1">
        <v>37</v>
      </c>
      <c r="G48" s="1" t="s">
        <v>257</v>
      </c>
    </row>
    <row r="49" spans="1:7" ht="25" customHeight="1">
      <c r="A49" s="1"/>
      <c r="B49" s="1" t="s">
        <v>254</v>
      </c>
      <c r="C49" s="14">
        <v>45365</v>
      </c>
      <c r="D49" s="1" t="s">
        <v>215</v>
      </c>
      <c r="E49" s="6">
        <v>45323</v>
      </c>
      <c r="F49" s="1">
        <v>38</v>
      </c>
      <c r="G49" s="1" t="s">
        <v>258</v>
      </c>
    </row>
    <row r="50" spans="1:7" ht="25" customHeight="1">
      <c r="A50" s="1"/>
      <c r="B50" s="1" t="s">
        <v>254</v>
      </c>
      <c r="C50" s="14">
        <v>45383</v>
      </c>
      <c r="D50" s="1" t="s">
        <v>253</v>
      </c>
      <c r="E50" s="6">
        <v>45323</v>
      </c>
      <c r="F50" s="1">
        <v>38</v>
      </c>
      <c r="G50" s="1" t="s">
        <v>99</v>
      </c>
    </row>
    <row r="51" spans="1:7" ht="25" customHeight="1">
      <c r="A51" s="1"/>
      <c r="B51" s="1" t="s">
        <v>254</v>
      </c>
      <c r="C51" s="14">
        <v>45397</v>
      </c>
      <c r="D51" s="1" t="s">
        <v>215</v>
      </c>
      <c r="E51" s="6">
        <v>45352</v>
      </c>
      <c r="F51" s="1">
        <v>39</v>
      </c>
      <c r="G51" s="1" t="s">
        <v>100</v>
      </c>
    </row>
    <row r="52" spans="1:7" ht="25" customHeight="1">
      <c r="A52" s="1"/>
      <c r="B52" s="1" t="s">
        <v>254</v>
      </c>
      <c r="C52" s="14">
        <v>45405</v>
      </c>
      <c r="D52" s="1" t="s">
        <v>215</v>
      </c>
      <c r="E52" s="6">
        <v>45352</v>
      </c>
      <c r="F52" s="1">
        <v>39</v>
      </c>
      <c r="G52" s="1" t="s">
        <v>101</v>
      </c>
    </row>
    <row r="53" spans="1:7" ht="25" customHeight="1">
      <c r="A53" s="1"/>
      <c r="B53" s="1" t="s">
        <v>254</v>
      </c>
      <c r="C53" s="14">
        <v>45427</v>
      </c>
      <c r="D53" s="1" t="s">
        <v>215</v>
      </c>
      <c r="E53" s="6">
        <v>45383</v>
      </c>
      <c r="F53" s="1">
        <v>40</v>
      </c>
      <c r="G53" s="1" t="s">
        <v>102</v>
      </c>
    </row>
    <row r="54" spans="1:7" ht="25" customHeight="1">
      <c r="A54" s="1"/>
      <c r="B54" s="1" t="s">
        <v>254</v>
      </c>
      <c r="C54" s="14">
        <v>45461</v>
      </c>
      <c r="D54" s="1" t="s">
        <v>215</v>
      </c>
      <c r="E54" s="6">
        <v>45413</v>
      </c>
      <c r="F54" s="1">
        <v>41</v>
      </c>
      <c r="G54" s="1" t="s">
        <v>103</v>
      </c>
    </row>
    <row r="55" spans="1:7" ht="25" customHeight="1">
      <c r="A55" s="1"/>
      <c r="B55" s="1" t="s">
        <v>254</v>
      </c>
      <c r="C55" s="14">
        <v>45474</v>
      </c>
      <c r="D55" s="1" t="s">
        <v>253</v>
      </c>
      <c r="E55" s="6">
        <v>45413</v>
      </c>
      <c r="F55" s="1">
        <v>41</v>
      </c>
      <c r="G55" s="1" t="s">
        <v>113</v>
      </c>
    </row>
    <row r="56" spans="1:7" ht="25" customHeight="1">
      <c r="A56" s="1"/>
      <c r="B56" s="1" t="s">
        <v>254</v>
      </c>
      <c r="C56" s="14">
        <v>45489</v>
      </c>
      <c r="D56" s="1" t="s">
        <v>215</v>
      </c>
      <c r="E56" s="6">
        <v>45444</v>
      </c>
      <c r="F56" s="1">
        <v>42</v>
      </c>
      <c r="G56" s="1" t="s">
        <v>104</v>
      </c>
    </row>
    <row r="57" spans="1:7" ht="25" customHeight="1">
      <c r="A57" s="1"/>
      <c r="B57" s="1" t="s">
        <v>254</v>
      </c>
      <c r="C57" s="14">
        <v>45519</v>
      </c>
      <c r="D57" s="1" t="s">
        <v>215</v>
      </c>
      <c r="E57" s="6">
        <v>45474</v>
      </c>
      <c r="F57" s="1">
        <v>43</v>
      </c>
      <c r="G57" s="1" t="s">
        <v>114</v>
      </c>
    </row>
    <row r="58" spans="1:7" ht="25" customHeight="1">
      <c r="A58" s="1"/>
      <c r="B58" s="1" t="s">
        <v>254</v>
      </c>
      <c r="C58" s="14">
        <v>45552</v>
      </c>
      <c r="D58" s="1" t="s">
        <v>215</v>
      </c>
      <c r="E58" s="6">
        <v>45505</v>
      </c>
      <c r="F58" s="1">
        <v>44</v>
      </c>
      <c r="G58" s="1" t="s">
        <v>115</v>
      </c>
    </row>
    <row r="59" spans="1:7" ht="25" customHeight="1">
      <c r="A59" s="1"/>
      <c r="B59" s="1" t="s">
        <v>254</v>
      </c>
      <c r="C59" s="14">
        <v>45566</v>
      </c>
      <c r="D59" s="1" t="s">
        <v>253</v>
      </c>
      <c r="E59" s="6">
        <v>45505</v>
      </c>
      <c r="F59" s="1">
        <v>44</v>
      </c>
      <c r="G59" s="1" t="s">
        <v>125</v>
      </c>
    </row>
    <row r="60" spans="1:7" ht="25" customHeight="1">
      <c r="A60" s="1"/>
      <c r="B60" s="1" t="s">
        <v>254</v>
      </c>
      <c r="C60" s="14">
        <v>45582</v>
      </c>
      <c r="D60" s="1" t="s">
        <v>215</v>
      </c>
      <c r="E60" s="6">
        <v>45536</v>
      </c>
      <c r="F60" s="1">
        <v>45</v>
      </c>
      <c r="G60" s="1" t="s">
        <v>116</v>
      </c>
    </row>
    <row r="61" spans="1:7" ht="25" customHeight="1">
      <c r="A61" s="1"/>
      <c r="B61" s="1" t="s">
        <v>254</v>
      </c>
      <c r="C61" s="14">
        <v>45611</v>
      </c>
      <c r="D61" s="1" t="s">
        <v>215</v>
      </c>
      <c r="E61" s="6">
        <v>45566</v>
      </c>
      <c r="F61" s="1">
        <v>46</v>
      </c>
      <c r="G61" s="1" t="s">
        <v>126</v>
      </c>
    </row>
    <row r="62" spans="1:7" ht="25" customHeight="1">
      <c r="A62" s="1"/>
      <c r="B62" s="1" t="s">
        <v>254</v>
      </c>
      <c r="C62" s="14">
        <v>45643</v>
      </c>
      <c r="D62" s="1" t="s">
        <v>215</v>
      </c>
      <c r="E62" s="6">
        <v>45597</v>
      </c>
      <c r="F62" s="1">
        <v>47</v>
      </c>
      <c r="G62" s="1" t="s">
        <v>127</v>
      </c>
    </row>
    <row r="63" spans="1:7" ht="25" customHeight="1">
      <c r="A63" s="1"/>
      <c r="B63" s="1" t="s">
        <v>254</v>
      </c>
      <c r="C63" s="14">
        <v>45658</v>
      </c>
      <c r="D63" s="1" t="s">
        <v>253</v>
      </c>
      <c r="E63" s="6">
        <v>45597</v>
      </c>
      <c r="F63" s="1">
        <v>47</v>
      </c>
      <c r="G63" s="1" t="s">
        <v>137</v>
      </c>
    </row>
    <row r="64" spans="1:7" ht="25" customHeight="1">
      <c r="A64" s="1"/>
      <c r="B64" s="1" t="s">
        <v>254</v>
      </c>
      <c r="C64" s="14">
        <v>45673</v>
      </c>
      <c r="D64" s="1" t="s">
        <v>215</v>
      </c>
      <c r="E64" s="6">
        <v>45627</v>
      </c>
      <c r="F64" s="1">
        <v>48</v>
      </c>
      <c r="G64" s="1" t="s">
        <v>128</v>
      </c>
    </row>
    <row r="65" spans="1:7" ht="25" customHeight="1">
      <c r="A65" s="1"/>
      <c r="B65" s="1" t="s">
        <v>254</v>
      </c>
      <c r="C65" s="14">
        <v>45702</v>
      </c>
      <c r="D65" s="1" t="s">
        <v>215</v>
      </c>
      <c r="E65" s="6">
        <v>45658</v>
      </c>
      <c r="F65" s="1">
        <v>49</v>
      </c>
      <c r="G65" s="1" t="s">
        <v>138</v>
      </c>
    </row>
    <row r="66" spans="1:7" ht="25" customHeight="1">
      <c r="A66" s="1"/>
      <c r="B66" s="1" t="s">
        <v>254</v>
      </c>
      <c r="C66" s="14">
        <v>45733</v>
      </c>
      <c r="D66" s="1" t="s">
        <v>215</v>
      </c>
      <c r="E66" s="6">
        <v>45689</v>
      </c>
      <c r="F66" s="1">
        <v>50</v>
      </c>
      <c r="G66" s="1" t="s">
        <v>139</v>
      </c>
    </row>
    <row r="67" spans="1:7" ht="25" customHeight="1">
      <c r="A67" s="1"/>
      <c r="B67" s="1" t="s">
        <v>254</v>
      </c>
      <c r="C67" s="14">
        <v>45748</v>
      </c>
      <c r="D67" s="1" t="s">
        <v>253</v>
      </c>
      <c r="E67" s="6">
        <v>45689</v>
      </c>
      <c r="F67" s="1">
        <v>50</v>
      </c>
      <c r="G67" s="1" t="s">
        <v>149</v>
      </c>
    </row>
    <row r="68" spans="1:7" ht="25" customHeight="1">
      <c r="A68" s="1"/>
      <c r="B68" s="1" t="s">
        <v>254</v>
      </c>
      <c r="C68" s="14">
        <v>45763</v>
      </c>
      <c r="D68" s="1" t="s">
        <v>215</v>
      </c>
      <c r="E68" s="6">
        <v>45717</v>
      </c>
      <c r="F68" s="1">
        <v>51</v>
      </c>
      <c r="G68" s="1" t="s">
        <v>140</v>
      </c>
    </row>
    <row r="69" spans="1:7" ht="25" customHeight="1">
      <c r="A69" s="1"/>
      <c r="B69" s="1" t="s">
        <v>254</v>
      </c>
      <c r="C69" s="14">
        <v>45772</v>
      </c>
      <c r="D69" s="1" t="s">
        <v>215</v>
      </c>
      <c r="E69" s="6">
        <v>45717</v>
      </c>
      <c r="F69" s="1">
        <v>51</v>
      </c>
      <c r="G69" s="1" t="s">
        <v>150</v>
      </c>
    </row>
    <row r="70" spans="1:7" ht="25" customHeight="1">
      <c r="A70" s="1"/>
      <c r="B70" s="1" t="s">
        <v>254</v>
      </c>
      <c r="C70" s="14">
        <v>45792</v>
      </c>
      <c r="D70" s="1" t="s">
        <v>215</v>
      </c>
      <c r="E70" s="6">
        <v>45748</v>
      </c>
      <c r="F70" s="1">
        <v>52</v>
      </c>
      <c r="G70" s="1" t="s">
        <v>151</v>
      </c>
    </row>
    <row r="71" spans="1:7" ht="25" customHeight="1">
      <c r="A71" s="1"/>
      <c r="B71" s="1" t="s">
        <v>254</v>
      </c>
      <c r="C71" s="14">
        <v>45825</v>
      </c>
      <c r="D71" s="1" t="s">
        <v>215</v>
      </c>
      <c r="E71" s="6">
        <v>45778</v>
      </c>
      <c r="F71" s="1">
        <v>53</v>
      </c>
      <c r="G71" s="1" t="s">
        <v>152</v>
      </c>
    </row>
    <row r="72" spans="1:7" ht="25" customHeight="1">
      <c r="A72" s="1"/>
      <c r="B72" s="1" t="s">
        <v>254</v>
      </c>
      <c r="C72" s="14">
        <v>45839</v>
      </c>
      <c r="D72" s="1" t="s">
        <v>253</v>
      </c>
      <c r="E72" s="6">
        <v>45778</v>
      </c>
      <c r="F72" s="1">
        <v>53</v>
      </c>
      <c r="G72" s="1" t="s">
        <v>162</v>
      </c>
    </row>
    <row r="73" spans="1:7" ht="25" customHeight="1">
      <c r="A73" s="1"/>
      <c r="B73" s="1" t="s">
        <v>254</v>
      </c>
      <c r="C73" s="14">
        <v>45855</v>
      </c>
      <c r="D73" s="1" t="s">
        <v>215</v>
      </c>
      <c r="E73" s="6">
        <v>45809</v>
      </c>
      <c r="F73" s="1">
        <v>54</v>
      </c>
      <c r="G73" s="1" t="s">
        <v>153</v>
      </c>
    </row>
    <row r="74" spans="1:7" ht="25" customHeight="1">
      <c r="A74" s="1"/>
      <c r="B74" s="1" t="s">
        <v>254</v>
      </c>
      <c r="C74" s="14">
        <v>45884</v>
      </c>
      <c r="D74" s="1" t="s">
        <v>215</v>
      </c>
      <c r="E74" s="6">
        <v>45839</v>
      </c>
      <c r="F74" s="1">
        <v>55</v>
      </c>
      <c r="G74" s="1" t="s">
        <v>163</v>
      </c>
    </row>
    <row r="75" spans="1:7" ht="25" customHeight="1">
      <c r="A75" s="1"/>
      <c r="B75" s="1" t="s">
        <v>254</v>
      </c>
      <c r="C75" s="14">
        <v>45916</v>
      </c>
      <c r="D75" s="1" t="s">
        <v>215</v>
      </c>
      <c r="E75" s="6">
        <v>45870</v>
      </c>
      <c r="F75" s="1">
        <v>56</v>
      </c>
      <c r="G75" s="1" t="s">
        <v>164</v>
      </c>
    </row>
    <row r="76" spans="1:7" ht="25" customHeight="1">
      <c r="A76" s="1"/>
      <c r="B76" s="1" t="s">
        <v>254</v>
      </c>
      <c r="C76" s="14">
        <v>45931</v>
      </c>
      <c r="D76" s="1" t="s">
        <v>253</v>
      </c>
      <c r="E76" s="6">
        <v>45870</v>
      </c>
      <c r="F76" s="1">
        <v>56</v>
      </c>
      <c r="G76" s="1" t="s">
        <v>165</v>
      </c>
    </row>
    <row r="77" spans="1:7" ht="25" customHeight="1">
      <c r="A77" s="1"/>
      <c r="B77" s="1" t="s">
        <v>254</v>
      </c>
      <c r="C77" s="14">
        <v>45986</v>
      </c>
      <c r="D77" s="1" t="s">
        <v>215</v>
      </c>
      <c r="E77" s="6">
        <v>45901</v>
      </c>
      <c r="F77" s="1">
        <v>57</v>
      </c>
      <c r="G77" s="1" t="s">
        <v>172</v>
      </c>
    </row>
    <row r="78" spans="1:7" ht="25" customHeight="1">
      <c r="A78" s="1"/>
      <c r="B78" s="1" t="s">
        <v>254</v>
      </c>
      <c r="C78" s="14">
        <v>46007</v>
      </c>
      <c r="D78" s="1" t="s">
        <v>215</v>
      </c>
      <c r="E78" s="6">
        <v>45931</v>
      </c>
      <c r="F78" s="1">
        <v>58</v>
      </c>
      <c r="G78" s="1" t="s">
        <v>173</v>
      </c>
    </row>
    <row r="79" spans="1:7" ht="25" customHeight="1">
      <c r="A79" s="1"/>
      <c r="B79" s="1" t="s">
        <v>254</v>
      </c>
      <c r="C79" s="14">
        <v>46023</v>
      </c>
      <c r="D79" s="1" t="s">
        <v>253</v>
      </c>
      <c r="E79" s="6">
        <v>45931</v>
      </c>
      <c r="F79" s="1">
        <v>58</v>
      </c>
      <c r="G79" s="1" t="s">
        <v>183</v>
      </c>
    </row>
    <row r="80" spans="1:7" ht="25" customHeight="1">
      <c r="A80" s="1"/>
      <c r="B80" s="1" t="s">
        <v>254</v>
      </c>
      <c r="C80" s="14">
        <v>46036</v>
      </c>
      <c r="D80" s="1" t="s">
        <v>215</v>
      </c>
      <c r="E80" s="6">
        <v>45962</v>
      </c>
      <c r="F80" s="1">
        <v>59</v>
      </c>
      <c r="G80" s="1" t="s">
        <v>174</v>
      </c>
    </row>
    <row r="81" spans="1:7" ht="25" customHeight="1">
      <c r="A81" s="1"/>
      <c r="B81" s="1" t="s">
        <v>254</v>
      </c>
      <c r="C81" s="14">
        <v>46063</v>
      </c>
      <c r="D81" s="1" t="s">
        <v>215</v>
      </c>
      <c r="E81" s="6">
        <v>45992</v>
      </c>
      <c r="F81" s="1">
        <v>60</v>
      </c>
      <c r="G81" s="1" t="s">
        <v>184</v>
      </c>
    </row>
    <row r="82" spans="1:7" ht="25" customHeight="1">
      <c r="A82" s="1"/>
      <c r="B82" s="1" t="s">
        <v>254</v>
      </c>
      <c r="C82" s="14">
        <v>46087</v>
      </c>
      <c r="D82" s="1" t="s">
        <v>215</v>
      </c>
      <c r="E82" s="6">
        <v>46023</v>
      </c>
      <c r="F82" s="1">
        <v>61</v>
      </c>
      <c r="G82" s="1" t="s">
        <v>185</v>
      </c>
    </row>
    <row r="83" spans="1:7" ht="25" customHeight="1">
      <c r="A83" s="1"/>
      <c r="B83" s="1" t="s">
        <v>254</v>
      </c>
      <c r="C83" s="14">
        <v>46113</v>
      </c>
      <c r="D83" s="1" t="s">
        <v>215</v>
      </c>
      <c r="E83" s="6">
        <v>46054</v>
      </c>
      <c r="F83" s="1">
        <v>62</v>
      </c>
      <c r="G83" s="1" t="s">
        <v>186</v>
      </c>
    </row>
    <row r="84" spans="1:7" ht="25" customHeight="1">
      <c r="A84" s="1"/>
      <c r="B84" s="1" t="s">
        <v>254</v>
      </c>
      <c r="C84" s="14">
        <v>46133</v>
      </c>
      <c r="D84" s="1" t="s">
        <v>215</v>
      </c>
      <c r="E84" s="6">
        <v>46082</v>
      </c>
      <c r="F84" s="1">
        <v>63</v>
      </c>
      <c r="G84" s="1" t="s">
        <v>187</v>
      </c>
    </row>
    <row r="85" spans="1:7" ht="25" customHeight="1">
      <c r="A85" s="1"/>
      <c r="B85" s="1" t="s">
        <v>254</v>
      </c>
      <c r="C85" s="14">
        <v>46136</v>
      </c>
      <c r="D85" s="1" t="s">
        <v>253</v>
      </c>
      <c r="E85" s="6">
        <v>46082</v>
      </c>
      <c r="F85" s="1">
        <v>63</v>
      </c>
      <c r="G85" s="1" t="s">
        <v>196</v>
      </c>
    </row>
    <row r="86" spans="1:7" ht="25" customHeight="1">
      <c r="A86" s="1"/>
      <c r="B86" s="1" t="s">
        <v>254</v>
      </c>
      <c r="C86" s="14">
        <v>46156</v>
      </c>
      <c r="D86" s="1" t="s">
        <v>215</v>
      </c>
      <c r="E86" s="6">
        <v>46113</v>
      </c>
      <c r="F86" s="1">
        <v>64</v>
      </c>
      <c r="G86" s="1" t="s">
        <v>197</v>
      </c>
    </row>
    <row r="87" spans="1:7" ht="25" customHeight="1">
      <c r="A87" s="1"/>
      <c r="B87" s="1" t="s">
        <v>254</v>
      </c>
      <c r="C87" s="14">
        <v>46157</v>
      </c>
      <c r="D87" s="1" t="s">
        <v>253</v>
      </c>
      <c r="E87" s="6">
        <v>46113</v>
      </c>
      <c r="F87" s="1">
        <v>64</v>
      </c>
      <c r="G87" s="1" t="s">
        <v>198</v>
      </c>
    </row>
    <row r="88" spans="1:7" ht="25" customHeight="1">
      <c r="A88" s="1"/>
      <c r="B88" s="1" t="s">
        <v>259</v>
      </c>
      <c r="C88" s="14">
        <v>45272</v>
      </c>
      <c r="D88" s="1" t="s">
        <v>215</v>
      </c>
      <c r="E88" s="6">
        <v>45231</v>
      </c>
      <c r="F88" s="1">
        <v>35</v>
      </c>
      <c r="G88" s="1" t="s">
        <v>260</v>
      </c>
    </row>
    <row r="89" spans="1:7" ht="25" customHeight="1">
      <c r="A89" s="1"/>
      <c r="B89" s="1" t="s">
        <v>259</v>
      </c>
      <c r="C89" s="14">
        <v>45302</v>
      </c>
      <c r="D89" s="1" t="s">
        <v>215</v>
      </c>
      <c r="E89" s="6">
        <v>45261</v>
      </c>
      <c r="F89" s="1">
        <v>36</v>
      </c>
      <c r="G89" s="1" t="s">
        <v>261</v>
      </c>
    </row>
    <row r="90" spans="1:7" ht="25" customHeight="1">
      <c r="A90" s="1"/>
      <c r="B90" s="1" t="s">
        <v>259</v>
      </c>
      <c r="C90" s="14">
        <v>45335</v>
      </c>
      <c r="D90" s="1" t="s">
        <v>215</v>
      </c>
      <c r="E90" s="6">
        <v>45292</v>
      </c>
      <c r="F90" s="1">
        <v>37</v>
      </c>
      <c r="G90" s="1" t="s">
        <v>262</v>
      </c>
    </row>
    <row r="91" spans="1:7" ht="25" customHeight="1">
      <c r="A91" s="1"/>
      <c r="B91" s="1" t="s">
        <v>259</v>
      </c>
      <c r="C91" s="14">
        <v>45363</v>
      </c>
      <c r="D91" s="1" t="s">
        <v>215</v>
      </c>
      <c r="E91" s="6">
        <v>45323</v>
      </c>
      <c r="F91" s="1">
        <v>38</v>
      </c>
      <c r="G91" s="1" t="s">
        <v>263</v>
      </c>
    </row>
    <row r="92" spans="1:7" ht="25" customHeight="1">
      <c r="A92" s="1"/>
      <c r="B92" s="1" t="s">
        <v>259</v>
      </c>
      <c r="C92" s="14">
        <v>45383</v>
      </c>
      <c r="D92" s="1" t="s">
        <v>253</v>
      </c>
      <c r="E92" s="6">
        <v>45323</v>
      </c>
      <c r="F92" s="1">
        <v>38</v>
      </c>
      <c r="G92" s="1" t="s">
        <v>94</v>
      </c>
    </row>
    <row r="93" spans="1:7" ht="25" customHeight="1">
      <c r="A93" s="1"/>
      <c r="B93" s="1" t="s">
        <v>259</v>
      </c>
      <c r="C93" s="14">
        <v>45392</v>
      </c>
      <c r="D93" s="1" t="s">
        <v>215</v>
      </c>
      <c r="E93" s="6">
        <v>45352</v>
      </c>
      <c r="F93" s="1">
        <v>39</v>
      </c>
      <c r="G93" s="1" t="s">
        <v>95</v>
      </c>
    </row>
    <row r="94" spans="1:7" ht="25" customHeight="1">
      <c r="A94" s="1"/>
      <c r="B94" s="1" t="s">
        <v>259</v>
      </c>
      <c r="C94" s="14">
        <v>45427</v>
      </c>
      <c r="D94" s="1" t="s">
        <v>215</v>
      </c>
      <c r="E94" s="6">
        <v>45383</v>
      </c>
      <c r="F94" s="1">
        <v>40</v>
      </c>
      <c r="G94" s="1" t="s">
        <v>96</v>
      </c>
    </row>
    <row r="95" spans="1:7" ht="25" customHeight="1">
      <c r="A95" s="1"/>
      <c r="B95" s="1" t="s">
        <v>259</v>
      </c>
      <c r="C95" s="14">
        <v>45455</v>
      </c>
      <c r="D95" s="1" t="s">
        <v>215</v>
      </c>
      <c r="E95" s="6">
        <v>45413</v>
      </c>
      <c r="F95" s="1">
        <v>41</v>
      </c>
      <c r="G95" s="1" t="s">
        <v>97</v>
      </c>
    </row>
    <row r="96" spans="1:7" ht="25" customHeight="1">
      <c r="A96" s="1"/>
      <c r="B96" s="1" t="s">
        <v>259</v>
      </c>
      <c r="C96" s="14">
        <v>45474</v>
      </c>
      <c r="D96" s="1" t="s">
        <v>253</v>
      </c>
      <c r="E96" s="6">
        <v>45413</v>
      </c>
      <c r="F96" s="1">
        <v>41</v>
      </c>
      <c r="G96" s="1" t="s">
        <v>109</v>
      </c>
    </row>
    <row r="97" spans="1:7" ht="25" customHeight="1">
      <c r="A97" s="1"/>
      <c r="B97" s="1" t="s">
        <v>259</v>
      </c>
      <c r="C97" s="14">
        <v>45484</v>
      </c>
      <c r="D97" s="1" t="s">
        <v>215</v>
      </c>
      <c r="E97" s="6">
        <v>45444</v>
      </c>
      <c r="F97" s="1">
        <v>42</v>
      </c>
      <c r="G97" s="1" t="s">
        <v>98</v>
      </c>
    </row>
    <row r="98" spans="1:7" ht="25" customHeight="1">
      <c r="A98" s="1"/>
      <c r="B98" s="1" t="s">
        <v>259</v>
      </c>
      <c r="C98" s="14">
        <v>45518</v>
      </c>
      <c r="D98" s="1" t="s">
        <v>215</v>
      </c>
      <c r="E98" s="6">
        <v>45474</v>
      </c>
      <c r="F98" s="1">
        <v>43</v>
      </c>
      <c r="G98" s="1" t="s">
        <v>110</v>
      </c>
    </row>
    <row r="99" spans="1:7" ht="25" customHeight="1">
      <c r="A99" s="1"/>
      <c r="B99" s="1" t="s">
        <v>259</v>
      </c>
      <c r="C99" s="14">
        <v>45546</v>
      </c>
      <c r="D99" s="1" t="s">
        <v>215</v>
      </c>
      <c r="E99" s="6">
        <v>45505</v>
      </c>
      <c r="F99" s="1">
        <v>44</v>
      </c>
      <c r="G99" s="1" t="s">
        <v>111</v>
      </c>
    </row>
    <row r="100" spans="1:7" ht="25" customHeight="1">
      <c r="A100" s="1"/>
      <c r="B100" s="1" t="s">
        <v>259</v>
      </c>
      <c r="C100" s="14">
        <v>45566</v>
      </c>
      <c r="D100" s="1" t="s">
        <v>253</v>
      </c>
      <c r="E100" s="6">
        <v>45505</v>
      </c>
      <c r="F100" s="1">
        <v>44</v>
      </c>
      <c r="G100" s="1" t="s">
        <v>121</v>
      </c>
    </row>
    <row r="101" spans="1:7" ht="25" customHeight="1">
      <c r="A101" s="1"/>
      <c r="B101" s="1" t="s">
        <v>259</v>
      </c>
      <c r="C101" s="14">
        <v>45575</v>
      </c>
      <c r="D101" s="1" t="s">
        <v>215</v>
      </c>
      <c r="E101" s="6">
        <v>45536</v>
      </c>
      <c r="F101" s="1">
        <v>45</v>
      </c>
      <c r="G101" s="1" t="s">
        <v>112</v>
      </c>
    </row>
    <row r="102" spans="1:7" ht="25" customHeight="1">
      <c r="A102" s="1"/>
      <c r="B102" s="1" t="s">
        <v>259</v>
      </c>
      <c r="C102" s="14">
        <v>45609</v>
      </c>
      <c r="D102" s="1" t="s">
        <v>215</v>
      </c>
      <c r="E102" s="6">
        <v>45566</v>
      </c>
      <c r="F102" s="1">
        <v>46</v>
      </c>
      <c r="G102" s="1" t="s">
        <v>122</v>
      </c>
    </row>
    <row r="103" spans="1:7" ht="25" customHeight="1">
      <c r="A103" s="1"/>
      <c r="B103" s="1" t="s">
        <v>259</v>
      </c>
      <c r="C103" s="14">
        <v>45637</v>
      </c>
      <c r="D103" s="1" t="s">
        <v>215</v>
      </c>
      <c r="E103" s="6">
        <v>45597</v>
      </c>
      <c r="F103" s="1">
        <v>47</v>
      </c>
      <c r="G103" s="1" t="s">
        <v>123</v>
      </c>
    </row>
    <row r="104" spans="1:7" ht="25" customHeight="1">
      <c r="A104" s="1"/>
      <c r="B104" s="1" t="s">
        <v>259</v>
      </c>
      <c r="C104" s="14">
        <v>45658</v>
      </c>
      <c r="D104" s="1" t="s">
        <v>253</v>
      </c>
      <c r="E104" s="6">
        <v>45597</v>
      </c>
      <c r="F104" s="1">
        <v>47</v>
      </c>
      <c r="G104" s="1" t="s">
        <v>133</v>
      </c>
    </row>
    <row r="105" spans="1:7" ht="25" customHeight="1">
      <c r="A105" s="1"/>
      <c r="B105" s="1" t="s">
        <v>259</v>
      </c>
      <c r="C105" s="14">
        <v>45672</v>
      </c>
      <c r="D105" s="1" t="s">
        <v>215</v>
      </c>
      <c r="E105" s="6">
        <v>45627</v>
      </c>
      <c r="F105" s="1">
        <v>48</v>
      </c>
      <c r="G105" s="1" t="s">
        <v>124</v>
      </c>
    </row>
    <row r="106" spans="1:7" ht="25" customHeight="1">
      <c r="A106" s="1"/>
      <c r="B106" s="1" t="s">
        <v>259</v>
      </c>
      <c r="C106" s="14">
        <v>45700</v>
      </c>
      <c r="D106" s="1" t="s">
        <v>215</v>
      </c>
      <c r="E106" s="6">
        <v>45658</v>
      </c>
      <c r="F106" s="1">
        <v>49</v>
      </c>
      <c r="G106" s="1" t="s">
        <v>134</v>
      </c>
    </row>
    <row r="107" spans="1:7" ht="25" customHeight="1">
      <c r="A107" s="1"/>
      <c r="B107" s="1" t="s">
        <v>259</v>
      </c>
      <c r="C107" s="14">
        <v>45728</v>
      </c>
      <c r="D107" s="1" t="s">
        <v>215</v>
      </c>
      <c r="E107" s="6">
        <v>45689</v>
      </c>
      <c r="F107" s="1">
        <v>50</v>
      </c>
      <c r="G107" s="1" t="s">
        <v>135</v>
      </c>
    </row>
    <row r="108" spans="1:7" ht="25" customHeight="1">
      <c r="A108" s="1"/>
      <c r="B108" s="1" t="s">
        <v>259</v>
      </c>
      <c r="C108" s="14">
        <v>45748</v>
      </c>
      <c r="D108" s="1" t="s">
        <v>253</v>
      </c>
      <c r="E108" s="6">
        <v>45689</v>
      </c>
      <c r="F108" s="1">
        <v>50</v>
      </c>
      <c r="G108" s="1" t="s">
        <v>145</v>
      </c>
    </row>
    <row r="109" spans="1:7" ht="25" customHeight="1">
      <c r="A109" s="1"/>
      <c r="B109" s="1" t="s">
        <v>259</v>
      </c>
      <c r="C109" s="14">
        <v>45757</v>
      </c>
      <c r="D109" s="1" t="s">
        <v>215</v>
      </c>
      <c r="E109" s="6">
        <v>45717</v>
      </c>
      <c r="F109" s="1">
        <v>51</v>
      </c>
      <c r="G109" s="1" t="s">
        <v>136</v>
      </c>
    </row>
    <row r="110" spans="1:7" ht="25" customHeight="1">
      <c r="A110" s="1"/>
      <c r="B110" s="1" t="s">
        <v>259</v>
      </c>
      <c r="C110" s="14">
        <v>45790</v>
      </c>
      <c r="D110" s="1" t="s">
        <v>215</v>
      </c>
      <c r="E110" s="6">
        <v>45748</v>
      </c>
      <c r="F110" s="1">
        <v>52</v>
      </c>
      <c r="G110" s="1" t="s">
        <v>146</v>
      </c>
    </row>
    <row r="111" spans="1:7" ht="25" customHeight="1">
      <c r="A111" s="1"/>
      <c r="B111" s="1" t="s">
        <v>259</v>
      </c>
      <c r="C111" s="14">
        <v>45819</v>
      </c>
      <c r="D111" s="1" t="s">
        <v>215</v>
      </c>
      <c r="E111" s="6">
        <v>45778</v>
      </c>
      <c r="F111" s="1">
        <v>53</v>
      </c>
      <c r="G111" s="1" t="s">
        <v>147</v>
      </c>
    </row>
    <row r="112" spans="1:7" ht="25" customHeight="1">
      <c r="A112" s="1"/>
      <c r="B112" s="1" t="s">
        <v>259</v>
      </c>
      <c r="C112" s="14">
        <v>45839</v>
      </c>
      <c r="D112" s="1" t="s">
        <v>253</v>
      </c>
      <c r="E112" s="6">
        <v>45778</v>
      </c>
      <c r="F112" s="1">
        <v>53</v>
      </c>
      <c r="G112" s="1" t="s">
        <v>158</v>
      </c>
    </row>
    <row r="113" spans="1:7" ht="25" customHeight="1">
      <c r="A113" s="1"/>
      <c r="B113" s="1" t="s">
        <v>259</v>
      </c>
      <c r="C113" s="14">
        <v>45853</v>
      </c>
      <c r="D113" s="1" t="s">
        <v>215</v>
      </c>
      <c r="E113" s="6">
        <v>45809</v>
      </c>
      <c r="F113" s="1">
        <v>54</v>
      </c>
      <c r="G113" s="1" t="s">
        <v>148</v>
      </c>
    </row>
    <row r="114" spans="1:7" ht="25" customHeight="1">
      <c r="A114" s="1"/>
      <c r="B114" s="1" t="s">
        <v>259</v>
      </c>
      <c r="C114" s="14">
        <v>45881</v>
      </c>
      <c r="D114" s="1" t="s">
        <v>215</v>
      </c>
      <c r="E114" s="6">
        <v>45839</v>
      </c>
      <c r="F114" s="1">
        <v>55</v>
      </c>
      <c r="G114" s="1" t="s">
        <v>159</v>
      </c>
    </row>
    <row r="115" spans="1:7" ht="25" customHeight="1">
      <c r="A115" s="1"/>
      <c r="B115" s="1" t="s">
        <v>259</v>
      </c>
      <c r="C115" s="14">
        <v>45911</v>
      </c>
      <c r="D115" s="1" t="s">
        <v>215</v>
      </c>
      <c r="E115" s="6">
        <v>45870</v>
      </c>
      <c r="F115" s="1">
        <v>56</v>
      </c>
      <c r="G115" s="1" t="s">
        <v>160</v>
      </c>
    </row>
    <row r="116" spans="1:7" ht="25" customHeight="1">
      <c r="A116" s="1"/>
      <c r="B116" s="1" t="s">
        <v>259</v>
      </c>
      <c r="C116" s="14">
        <v>45931</v>
      </c>
      <c r="D116" s="1" t="s">
        <v>253</v>
      </c>
      <c r="E116" s="6">
        <v>45870</v>
      </c>
      <c r="F116" s="1">
        <v>56</v>
      </c>
      <c r="G116" s="1" t="s">
        <v>161</v>
      </c>
    </row>
    <row r="117" spans="1:7" ht="25" customHeight="1">
      <c r="A117" s="1"/>
      <c r="B117" s="1" t="s">
        <v>259</v>
      </c>
      <c r="C117" s="14">
        <v>45954</v>
      </c>
      <c r="D117" s="1" t="s">
        <v>215</v>
      </c>
      <c r="E117" s="6">
        <v>45901</v>
      </c>
      <c r="F117" s="1">
        <v>57</v>
      </c>
      <c r="G117" s="1" t="s">
        <v>169</v>
      </c>
    </row>
    <row r="118" spans="1:7" ht="25" customHeight="1">
      <c r="A118" s="1"/>
      <c r="B118" s="1" t="s">
        <v>259</v>
      </c>
      <c r="C118" s="14">
        <v>46009</v>
      </c>
      <c r="D118" s="1" t="s">
        <v>215</v>
      </c>
      <c r="E118" s="6">
        <v>45962</v>
      </c>
      <c r="F118" s="1">
        <v>58</v>
      </c>
      <c r="G118" s="1" t="s">
        <v>170</v>
      </c>
    </row>
    <row r="119" spans="1:7" ht="25" customHeight="1">
      <c r="A119" s="1"/>
      <c r="B119" s="1" t="s">
        <v>259</v>
      </c>
      <c r="C119" s="14">
        <v>46023</v>
      </c>
      <c r="D119" s="1" t="s">
        <v>253</v>
      </c>
      <c r="E119" s="6">
        <v>45962</v>
      </c>
      <c r="F119" s="1">
        <v>58</v>
      </c>
      <c r="G119" s="1" t="s">
        <v>179</v>
      </c>
    </row>
    <row r="120" spans="1:7" ht="25" customHeight="1">
      <c r="A120" s="1"/>
      <c r="B120" s="1" t="s">
        <v>259</v>
      </c>
      <c r="C120" s="14">
        <v>46035</v>
      </c>
      <c r="D120" s="1" t="s">
        <v>215</v>
      </c>
      <c r="E120" s="6">
        <v>45992</v>
      </c>
      <c r="F120" s="1">
        <v>59</v>
      </c>
      <c r="G120" s="1" t="s">
        <v>171</v>
      </c>
    </row>
    <row r="121" spans="1:7" ht="25" customHeight="1">
      <c r="A121" s="1"/>
      <c r="B121" s="1" t="s">
        <v>259</v>
      </c>
      <c r="C121" s="14">
        <v>46066</v>
      </c>
      <c r="D121" s="1" t="s">
        <v>215</v>
      </c>
      <c r="E121" s="6">
        <v>46023</v>
      </c>
      <c r="F121" s="1">
        <v>60</v>
      </c>
      <c r="G121" s="1" t="s">
        <v>180</v>
      </c>
    </row>
    <row r="122" spans="1:7" ht="25" customHeight="1">
      <c r="A122" s="1"/>
      <c r="B122" s="1" t="s">
        <v>259</v>
      </c>
      <c r="C122" s="14">
        <v>46092</v>
      </c>
      <c r="D122" s="1" t="s">
        <v>215</v>
      </c>
      <c r="E122" s="6">
        <v>46054</v>
      </c>
      <c r="F122" s="1">
        <v>61</v>
      </c>
      <c r="G122" s="1" t="s">
        <v>181</v>
      </c>
    </row>
    <row r="123" spans="1:7" ht="25" customHeight="1">
      <c r="A123" s="1"/>
      <c r="B123" s="1" t="s">
        <v>259</v>
      </c>
      <c r="C123" s="14">
        <v>46113</v>
      </c>
      <c r="D123" s="1" t="s">
        <v>253</v>
      </c>
      <c r="E123" s="6">
        <v>46054</v>
      </c>
      <c r="F123" s="1">
        <v>61</v>
      </c>
      <c r="G123" s="1" t="s">
        <v>192</v>
      </c>
    </row>
    <row r="124" spans="1:7" ht="25" customHeight="1">
      <c r="A124" s="1"/>
      <c r="B124" s="1" t="s">
        <v>259</v>
      </c>
      <c r="C124" s="14">
        <v>46122</v>
      </c>
      <c r="D124" s="1" t="s">
        <v>215</v>
      </c>
      <c r="E124" s="6">
        <v>46082</v>
      </c>
      <c r="F124" s="1">
        <v>62</v>
      </c>
      <c r="G124" s="1" t="s">
        <v>182</v>
      </c>
    </row>
    <row r="125" spans="1:7" ht="25" customHeight="1">
      <c r="A125" s="1"/>
      <c r="B125" s="1" t="s">
        <v>259</v>
      </c>
      <c r="C125" s="14">
        <v>46136</v>
      </c>
      <c r="D125" s="1" t="s">
        <v>253</v>
      </c>
      <c r="E125" s="6">
        <v>46082</v>
      </c>
      <c r="F125" s="1">
        <v>62</v>
      </c>
      <c r="G125" s="1" t="s">
        <v>193</v>
      </c>
    </row>
    <row r="126" spans="1:7" ht="25" customHeight="1">
      <c r="A126" s="1"/>
      <c r="B126" s="1" t="s">
        <v>259</v>
      </c>
      <c r="C126" s="14">
        <v>46154</v>
      </c>
      <c r="D126" s="1" t="s">
        <v>215</v>
      </c>
      <c r="E126" s="6">
        <v>46113</v>
      </c>
      <c r="F126" s="1">
        <v>63</v>
      </c>
      <c r="G126" s="1" t="s">
        <v>194</v>
      </c>
    </row>
    <row r="127" spans="1:7" ht="25" customHeight="1">
      <c r="A127" s="1"/>
      <c r="B127" s="1" t="s">
        <v>259</v>
      </c>
      <c r="C127" s="14">
        <v>46157</v>
      </c>
      <c r="D127" s="1" t="s">
        <v>253</v>
      </c>
      <c r="E127" s="6">
        <v>46113</v>
      </c>
      <c r="F127" s="1">
        <v>63</v>
      </c>
      <c r="G127" s="1" t="s">
        <v>195</v>
      </c>
    </row>
    <row r="128" spans="1:7" ht="25" customHeight="1">
      <c r="A128" s="1"/>
      <c r="B128" s="1"/>
      <c r="C128" s="1"/>
      <c r="D128" s="1"/>
      <c r="E128" s="1"/>
      <c r="F128" s="1"/>
      <c r="G128" s="1"/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Review</vt:lpstr>
      <vt:lpstr>Quarter example</vt:lpstr>
      <vt:lpstr>Scorecard</vt:lpstr>
      <vt:lpstr>Scored quarters</vt:lpstr>
      <vt:lpstr>Forecast log</vt:lpstr>
      <vt:lpstr>Training pairs</vt:lpstr>
      <vt:lpstr>Target months</vt:lpstr>
      <vt:lpstr>PG facts</vt:lpstr>
      <vt:lpstr>Market 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PG-Chen, Hoi Chun</cp:lastModifiedBy>
  <dcterms:modified xsi:type="dcterms:W3CDTF">2026-10-05T23:24:19Z</dcterms:modified>
</cp:coreProperties>
</file>